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8.xml" ContentType="application/vnd.openxmlformats-officedocument.drawingml.chart+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20.xml" ContentType="application/vnd.openxmlformats-officedocument.drawingml.chart+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drawings/drawing11.xml" ContentType="application/vnd.openxmlformats-officedocument.drawing+xml"/>
  <Override PartName="/xl/charts/chart21.xml" ContentType="application/vnd.openxmlformats-officedocument.drawingml.chart+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drawings/drawing12.xml" ContentType="application/vnd.openxmlformats-officedocument.drawing+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drawings/drawing13.xml" ContentType="application/vnd.openxmlformats-officedocument.drawing+xml"/>
  <Override PartName="/xl/slicers/slicer1.xml" ContentType="application/vnd.ms-excel.slicer+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charts/chart2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4.xml" ContentType="application/vnd.openxmlformats-officedocument.drawing+xml"/>
  <Override PartName="/xl/slicers/slicer2.xml" ContentType="application/vnd.ms-excel.slicer+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charts/chart31.xml" ContentType="application/vnd.openxmlformats-officedocument.drawingml.chart+xml"/>
  <Override PartName="/xl/charts/style25.xml" ContentType="application/vnd.ms-office.chartstyle+xml"/>
  <Override PartName="/xl/charts/colors25.xml" ContentType="application/vnd.ms-office.chartcolorstyle+xml"/>
  <Override PartName="/xl/charts/chart32.xml" ContentType="application/vnd.openxmlformats-officedocument.drawingml.chart+xml"/>
  <Override PartName="/xl/charts/style26.xml" ContentType="application/vnd.ms-office.chartstyle+xml"/>
  <Override PartName="/xl/charts/colors26.xml" ContentType="application/vnd.ms-office.chartcolorstyle+xml"/>
  <Override PartName="/xl/charts/chart33.xml" ContentType="application/vnd.openxmlformats-officedocument.drawingml.chart+xml"/>
  <Override PartName="/xl/charts/style27.xml" ContentType="application/vnd.ms-office.chartstyle+xml"/>
  <Override PartName="/xl/charts/colors27.xml" ContentType="application/vnd.ms-office.chartcolorstyle+xml"/>
  <Override PartName="/xl/charts/chart34.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ata_Guru\Documents\"/>
    </mc:Choice>
  </mc:AlternateContent>
  <xr:revisionPtr revIDLastSave="0" documentId="8_{61DBCC76-5DF4-4534-A1B1-4C37D6B7378E}" xr6:coauthVersionLast="47" xr6:coauthVersionMax="47" xr10:uidLastSave="{00000000-0000-0000-0000-000000000000}"/>
  <bookViews>
    <workbookView xWindow="-110" yWindow="-110" windowWidth="19420" windowHeight="10300" firstSheet="6" activeTab="16" xr2:uid="{836050C0-26AD-4CBD-A44A-AECD1E74DC97}"/>
  </bookViews>
  <sheets>
    <sheet name="Sheet1" sheetId="3" r:id="rId1"/>
    <sheet name="Sheet6" sheetId="9" r:id="rId2"/>
    <sheet name="Sheet8" sheetId="11" r:id="rId3"/>
    <sheet name="Sheet9" sheetId="12" r:id="rId4"/>
    <sheet name="Sheet10" sheetId="13" r:id="rId5"/>
    <sheet name="Sheet11" sheetId="14" r:id="rId6"/>
    <sheet name="Sheet15" sheetId="21" r:id="rId7"/>
    <sheet name="Sheet7" sheetId="19" r:id="rId8"/>
    <sheet name="Sheet16" sheetId="22" r:id="rId9"/>
    <sheet name="marketing_campaign" sheetId="2" r:id="rId10"/>
    <sheet name="Sheet12" sheetId="16" state="hidden" r:id="rId11"/>
    <sheet name="Sheet5" sheetId="7" state="hidden" r:id="rId12"/>
    <sheet name="Sheet3" sheetId="5" state="hidden" r:id="rId13"/>
    <sheet name="Sheet4" sheetId="6" state="hidden" r:id="rId14"/>
    <sheet name="Sheet2" sheetId="4" state="hidden" r:id="rId15"/>
    <sheet name="Sheet14" sheetId="18" r:id="rId16"/>
    <sheet name="Sheet17" sheetId="23" r:id="rId17"/>
  </sheets>
  <definedNames>
    <definedName name="ExternalData_1" localSheetId="9" hidden="1">marketing_campaign!$A$1:$AI$2241</definedName>
    <definedName name="Slicer_Marital_Status">#N/A</definedName>
    <definedName name="Slicer_Recency_Category">#N/A</definedName>
  </definedNames>
  <calcPr calcId="191029"/>
  <pivotCaches>
    <pivotCache cacheId="63"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s="1"/>
  <c r="M3" i="2" a="1"/>
  <c r="M3" i="2"/>
  <c r="M4" i="2" a="1"/>
  <c r="M4" i="2"/>
  <c r="M5" i="2" a="1"/>
  <c r="M5" i="2"/>
  <c r="M6" i="2" a="1"/>
  <c r="M6" i="2" s="1"/>
  <c r="M7" i="2" a="1"/>
  <c r="M7" i="2" s="1"/>
  <c r="M8" i="2" a="1"/>
  <c r="M8" i="2"/>
  <c r="M9" i="2" a="1"/>
  <c r="M9" i="2" s="1"/>
  <c r="M10" i="2" a="1"/>
  <c r="M10" i="2" s="1"/>
  <c r="M11" i="2" a="1"/>
  <c r="M11" i="2"/>
  <c r="M12" i="2" a="1"/>
  <c r="M12" i="2"/>
  <c r="M13" i="2" a="1"/>
  <c r="M13" i="2"/>
  <c r="M14" i="2" a="1"/>
  <c r="M14" i="2" s="1"/>
  <c r="M15" i="2" a="1"/>
  <c r="M15" i="2"/>
  <c r="M16" i="2" a="1"/>
  <c r="M16" i="2" s="1"/>
  <c r="M17" i="2" a="1"/>
  <c r="M17" i="2"/>
  <c r="M18" i="2" a="1"/>
  <c r="M18" i="2" s="1"/>
  <c r="M19" i="2" a="1"/>
  <c r="M19" i="2"/>
  <c r="M20" i="2" a="1"/>
  <c r="M20" i="2"/>
  <c r="M21" i="2" a="1"/>
  <c r="M21" i="2"/>
  <c r="M22" i="2" a="1"/>
  <c r="M22" i="2" s="1"/>
  <c r="M23" i="2" a="1"/>
  <c r="M23" i="2" s="1"/>
  <c r="M24" i="2" a="1"/>
  <c r="M24" i="2" s="1"/>
  <c r="M25" i="2" a="1"/>
  <c r="M25" i="2" s="1"/>
  <c r="M26" i="2" a="1"/>
  <c r="M26" i="2" s="1"/>
  <c r="M27" i="2" a="1"/>
  <c r="M27" i="2"/>
  <c r="M28" i="2" a="1"/>
  <c r="M28" i="2"/>
  <c r="M29" i="2" a="1"/>
  <c r="M29" i="2" s="1"/>
  <c r="M30" i="2" a="1"/>
  <c r="M30" i="2" s="1"/>
  <c r="M31" i="2" a="1"/>
  <c r="M31" i="2"/>
  <c r="M32" i="2" a="1"/>
  <c r="M32" i="2" s="1"/>
  <c r="M33" i="2" a="1"/>
  <c r="M33" i="2"/>
  <c r="M34" i="2" a="1"/>
  <c r="M34" i="2" s="1"/>
  <c r="M35" i="2" a="1"/>
  <c r="M35" i="2"/>
  <c r="M36" i="2" a="1"/>
  <c r="M36" i="2"/>
  <c r="M37" i="2" a="1"/>
  <c r="M37" i="2"/>
  <c r="M38" i="2" a="1"/>
  <c r="M38" i="2" s="1"/>
  <c r="M39" i="2" a="1"/>
  <c r="M39" i="2" s="1"/>
  <c r="M40" i="2" a="1"/>
  <c r="M40" i="2"/>
  <c r="M41" i="2" a="1"/>
  <c r="M41" i="2" s="1"/>
  <c r="M42" i="2" a="1"/>
  <c r="M42" i="2" s="1"/>
  <c r="M43" i="2" a="1"/>
  <c r="M43" i="2" s="1"/>
  <c r="M44" i="2" a="1"/>
  <c r="M44" i="2"/>
  <c r="M45" i="2" a="1"/>
  <c r="M45" i="2"/>
  <c r="M46" i="2" a="1"/>
  <c r="M46" i="2" s="1"/>
  <c r="M47" i="2" a="1"/>
  <c r="M47" i="2"/>
  <c r="M48" i="2" a="1"/>
  <c r="M48" i="2" s="1"/>
  <c r="M49" i="2" a="1"/>
  <c r="M49" i="2"/>
  <c r="M50" i="2" a="1"/>
  <c r="M50" i="2" s="1"/>
  <c r="M51" i="2" a="1"/>
  <c r="M51" i="2"/>
  <c r="M52" i="2" a="1"/>
  <c r="M52" i="2"/>
  <c r="M53" i="2" a="1"/>
  <c r="M53" i="2"/>
  <c r="M54" i="2" a="1"/>
  <c r="M54" i="2" s="1"/>
  <c r="M55" i="2" a="1"/>
  <c r="M55" i="2" s="1"/>
  <c r="M56" i="2" a="1"/>
  <c r="M56" i="2"/>
  <c r="M57" i="2" a="1"/>
  <c r="M57" i="2" s="1"/>
  <c r="M58" i="2" a="1"/>
  <c r="M58" i="2" s="1"/>
  <c r="M59" i="2" a="1"/>
  <c r="M59" i="2"/>
  <c r="M60" i="2" a="1"/>
  <c r="M60" i="2"/>
  <c r="M61" i="2" a="1"/>
  <c r="M61" i="2"/>
  <c r="M62" i="2" a="1"/>
  <c r="M62" i="2" s="1"/>
  <c r="M63" i="2" a="1"/>
  <c r="M63" i="2"/>
  <c r="M64" i="2" a="1"/>
  <c r="M64" i="2" s="1"/>
  <c r="M65" i="2" a="1"/>
  <c r="M65" i="2" s="1"/>
  <c r="M66" i="2" a="1"/>
  <c r="M66" i="2" s="1"/>
  <c r="M67" i="2" a="1"/>
  <c r="M67" i="2"/>
  <c r="M68" i="2" a="1"/>
  <c r="M68" i="2" s="1"/>
  <c r="M69" i="2" a="1"/>
  <c r="M69" i="2"/>
  <c r="M70" i="2" a="1"/>
  <c r="M70" i="2" s="1"/>
  <c r="M71" i="2" a="1"/>
  <c r="M71" i="2" s="1"/>
  <c r="M72" i="2" a="1"/>
  <c r="M72" i="2"/>
  <c r="M73" i="2" a="1"/>
  <c r="M73" i="2" s="1"/>
  <c r="M74" i="2" a="1"/>
  <c r="M74" i="2" s="1"/>
  <c r="M75" i="2" a="1"/>
  <c r="M75" i="2"/>
  <c r="M76" i="2" a="1"/>
  <c r="M76" i="2"/>
  <c r="M77" i="2" a="1"/>
  <c r="M77" i="2"/>
  <c r="M78" i="2" a="1"/>
  <c r="M78" i="2" s="1"/>
  <c r="M79" i="2" a="1"/>
  <c r="M79" i="2"/>
  <c r="M80" i="2" a="1"/>
  <c r="M80" i="2" s="1"/>
  <c r="M81" i="2" a="1"/>
  <c r="M81" i="2"/>
  <c r="M82" i="2" a="1"/>
  <c r="M82" i="2" s="1"/>
  <c r="M83" i="2" a="1"/>
  <c r="M83" i="2"/>
  <c r="M84" i="2" a="1"/>
  <c r="M84" i="2"/>
  <c r="M85" i="2" a="1"/>
  <c r="M85" i="2"/>
  <c r="M86" i="2" a="1"/>
  <c r="M86" i="2" s="1"/>
  <c r="M87" i="2" a="1"/>
  <c r="M87" i="2" s="1"/>
  <c r="M88" i="2" a="1"/>
  <c r="M88" i="2"/>
  <c r="M89" i="2" a="1"/>
  <c r="M89" i="2" s="1"/>
  <c r="M90" i="2" a="1"/>
  <c r="M90" i="2" s="1"/>
  <c r="M91" i="2" a="1"/>
  <c r="M91" i="2" s="1"/>
  <c r="M92" i="2" a="1"/>
  <c r="M92" i="2"/>
  <c r="M93" i="2" a="1"/>
  <c r="M93" i="2"/>
  <c r="M94" i="2" a="1"/>
  <c r="M94" i="2" s="1"/>
  <c r="M95" i="2" a="1"/>
  <c r="M95" i="2"/>
  <c r="M96" i="2" a="1"/>
  <c r="M96" i="2" s="1"/>
  <c r="M97" i="2" a="1"/>
  <c r="M97" i="2"/>
  <c r="M98" i="2" a="1"/>
  <c r="M98" i="2" s="1"/>
  <c r="M99" i="2" a="1"/>
  <c r="M99" i="2"/>
  <c r="M100" i="2" a="1"/>
  <c r="M100" i="2"/>
  <c r="M101" i="2" a="1"/>
  <c r="M101" i="2"/>
  <c r="M102" i="2" a="1"/>
  <c r="M102" i="2" s="1"/>
  <c r="M103" i="2" a="1"/>
  <c r="M103" i="2" s="1"/>
  <c r="M104" i="2" a="1"/>
  <c r="M104" i="2"/>
  <c r="M105" i="2" a="1"/>
  <c r="M105" i="2" s="1"/>
  <c r="M106" i="2" a="1"/>
  <c r="M106" i="2" s="1"/>
  <c r="M107" i="2" a="1"/>
  <c r="M107" i="2"/>
  <c r="M108" i="2" a="1"/>
  <c r="M108" i="2"/>
  <c r="M109" i="2" a="1"/>
  <c r="M109" i="2" s="1"/>
  <c r="M110" i="2" a="1"/>
  <c r="M110" i="2" s="1"/>
  <c r="M111" i="2" a="1"/>
  <c r="M111" i="2" s="1"/>
  <c r="M112" i="2" a="1"/>
  <c r="M112" i="2" s="1"/>
  <c r="M113" i="2" a="1"/>
  <c r="M113" i="2"/>
  <c r="M114" i="2" a="1"/>
  <c r="M114" i="2" s="1"/>
  <c r="M115" i="2" a="1"/>
  <c r="M115" i="2"/>
  <c r="M116" i="2" a="1"/>
  <c r="M116" i="2" s="1"/>
  <c r="M117" i="2" a="1"/>
  <c r="M117" i="2"/>
  <c r="M118" i="2" a="1"/>
  <c r="M118" i="2" s="1"/>
  <c r="M119" i="2" a="1"/>
  <c r="M119" i="2" s="1"/>
  <c r="M120" i="2" a="1"/>
  <c r="M120" i="2"/>
  <c r="M121" i="2" a="1"/>
  <c r="M121" i="2" s="1"/>
  <c r="M122" i="2" a="1"/>
  <c r="M122" i="2" s="1"/>
  <c r="M123" i="2" a="1"/>
  <c r="M123" i="2"/>
  <c r="M124" i="2" a="1"/>
  <c r="M124" i="2"/>
  <c r="M125" i="2" a="1"/>
  <c r="M125" i="2"/>
  <c r="M126" i="2" a="1"/>
  <c r="M126" i="2" s="1"/>
  <c r="M127" i="2" a="1"/>
  <c r="M127" i="2"/>
  <c r="M128" i="2" a="1"/>
  <c r="M128" i="2" s="1"/>
  <c r="M129" i="2" a="1"/>
  <c r="M129" i="2"/>
  <c r="M130" i="2" a="1"/>
  <c r="M130" i="2" s="1"/>
  <c r="M131" i="2" a="1"/>
  <c r="M131" i="2"/>
  <c r="M132" i="2" a="1"/>
  <c r="M132" i="2"/>
  <c r="M133" i="2" a="1"/>
  <c r="M133" i="2"/>
  <c r="M134" i="2" a="1"/>
  <c r="M134" i="2" s="1"/>
  <c r="M135" i="2" a="1"/>
  <c r="M135" i="2" s="1"/>
  <c r="M136" i="2" a="1"/>
  <c r="M136" i="2"/>
  <c r="M137" i="2" a="1"/>
  <c r="M137" i="2" s="1"/>
  <c r="M138" i="2" a="1"/>
  <c r="M138" i="2" s="1"/>
  <c r="M139" i="2" a="1"/>
  <c r="M139" i="2"/>
  <c r="M140" i="2" a="1"/>
  <c r="M140" i="2"/>
  <c r="M141" i="2" a="1"/>
  <c r="M141" i="2"/>
  <c r="M142" i="2" a="1"/>
  <c r="M142" i="2" s="1"/>
  <c r="M143" i="2" a="1"/>
  <c r="M143" i="2"/>
  <c r="M144" i="2" a="1"/>
  <c r="M144" i="2" s="1"/>
  <c r="M145" i="2" a="1"/>
  <c r="M145" i="2"/>
  <c r="M146" i="2" a="1"/>
  <c r="M146" i="2" s="1"/>
  <c r="M147" i="2" a="1"/>
  <c r="M147" i="2"/>
  <c r="M148" i="2" a="1"/>
  <c r="M148" i="2"/>
  <c r="M149" i="2" a="1"/>
  <c r="M149" i="2"/>
  <c r="M150" i="2" a="1"/>
  <c r="M150" i="2" s="1"/>
  <c r="M151" i="2" a="1"/>
  <c r="M151" i="2" s="1"/>
  <c r="M152" i="2" a="1"/>
  <c r="M152" i="2" s="1"/>
  <c r="M153" i="2" a="1"/>
  <c r="M153" i="2" s="1"/>
  <c r="M154" i="2" a="1"/>
  <c r="M154" i="2" s="1"/>
  <c r="M155" i="2" a="1"/>
  <c r="M155" i="2"/>
  <c r="M156" i="2" a="1"/>
  <c r="M156" i="2"/>
  <c r="M157" i="2" a="1"/>
  <c r="M157" i="2" s="1"/>
  <c r="M158" i="2" a="1"/>
  <c r="M158" i="2" s="1"/>
  <c r="M159" i="2" a="1"/>
  <c r="M159" i="2"/>
  <c r="M160" i="2" a="1"/>
  <c r="M160" i="2" s="1"/>
  <c r="M161" i="2" a="1"/>
  <c r="M161" i="2"/>
  <c r="M162" i="2" a="1"/>
  <c r="M162" i="2" s="1"/>
  <c r="M163" i="2" a="1"/>
  <c r="M163" i="2"/>
  <c r="M164" i="2" a="1"/>
  <c r="M164" i="2"/>
  <c r="M165" i="2" a="1"/>
  <c r="M165" i="2"/>
  <c r="M166" i="2" a="1"/>
  <c r="M166" i="2" s="1"/>
  <c r="M167" i="2" a="1"/>
  <c r="M167" i="2" s="1"/>
  <c r="M168" i="2" a="1"/>
  <c r="M168" i="2"/>
  <c r="M169" i="2" a="1"/>
  <c r="M169" i="2" s="1"/>
  <c r="M170" i="2" a="1"/>
  <c r="M170" i="2" s="1"/>
  <c r="M171" i="2" a="1"/>
  <c r="M171" i="2" s="1"/>
  <c r="M172" i="2" a="1"/>
  <c r="M172" i="2"/>
  <c r="M173" i="2" a="1"/>
  <c r="M173" i="2"/>
  <c r="M174" i="2" a="1"/>
  <c r="M174" i="2" s="1"/>
  <c r="M175" i="2" a="1"/>
  <c r="M175" i="2"/>
  <c r="M176" i="2" a="1"/>
  <c r="M176" i="2" s="1"/>
  <c r="M177" i="2" a="1"/>
  <c r="M177" i="2"/>
  <c r="M178" i="2" a="1"/>
  <c r="M178" i="2" s="1"/>
  <c r="M179" i="2" a="1"/>
  <c r="M179" i="2"/>
  <c r="M180" i="2" a="1"/>
  <c r="M180" i="2"/>
  <c r="M181" i="2" a="1"/>
  <c r="M181" i="2"/>
  <c r="M182" i="2" a="1"/>
  <c r="M182" i="2" s="1"/>
  <c r="M183" i="2" a="1"/>
  <c r="M183" i="2" s="1"/>
  <c r="M184" i="2" a="1"/>
  <c r="M184" i="2"/>
  <c r="M185" i="2" a="1"/>
  <c r="M185" i="2" s="1"/>
  <c r="M186" i="2" a="1"/>
  <c r="M186" i="2" s="1"/>
  <c r="M187" i="2" a="1"/>
  <c r="M187" i="2"/>
  <c r="M188" i="2" a="1"/>
  <c r="M188" i="2"/>
  <c r="M189" i="2" a="1"/>
  <c r="M189" i="2"/>
  <c r="M190" i="2" a="1"/>
  <c r="M190" i="2" s="1"/>
  <c r="M191" i="2" a="1"/>
  <c r="M191" i="2"/>
  <c r="M192" i="2" a="1"/>
  <c r="M192" i="2" s="1"/>
  <c r="M193" i="2" a="1"/>
  <c r="M193" i="2" s="1"/>
  <c r="M194" i="2" a="1"/>
  <c r="M194" i="2" s="1"/>
  <c r="M195" i="2" a="1"/>
  <c r="M195" i="2"/>
  <c r="M196" i="2" a="1"/>
  <c r="M196" i="2" s="1"/>
  <c r="M197" i="2" a="1"/>
  <c r="M197" i="2"/>
  <c r="M198" i="2" a="1"/>
  <c r="M198" i="2" s="1"/>
  <c r="M199" i="2" a="1"/>
  <c r="M199" i="2" s="1"/>
  <c r="M200" i="2" a="1"/>
  <c r="M200" i="2"/>
  <c r="M201" i="2" a="1"/>
  <c r="M201" i="2" s="1"/>
  <c r="M202" i="2" a="1"/>
  <c r="M202" i="2" s="1"/>
  <c r="M203" i="2" a="1"/>
  <c r="M203" i="2"/>
  <c r="M204" i="2" a="1"/>
  <c r="M204" i="2"/>
  <c r="M205" i="2" a="1"/>
  <c r="M205" i="2" s="1"/>
  <c r="M206" i="2" a="1"/>
  <c r="M206" i="2" s="1"/>
  <c r="M207" i="2" a="1"/>
  <c r="M207" i="2"/>
  <c r="M208" i="2" a="1"/>
  <c r="M208" i="2" s="1"/>
  <c r="M209" i="2" a="1"/>
  <c r="M209" i="2"/>
  <c r="M210" i="2" a="1"/>
  <c r="M210" i="2" s="1"/>
  <c r="M211" i="2" a="1"/>
  <c r="M211" i="2"/>
  <c r="M212" i="2" a="1"/>
  <c r="M212" i="2"/>
  <c r="M213" i="2" a="1"/>
  <c r="M213" i="2"/>
  <c r="M214" i="2" a="1"/>
  <c r="M214" i="2" s="1"/>
  <c r="M215" i="2" a="1"/>
  <c r="M215" i="2" s="1"/>
  <c r="M216" i="2" a="1"/>
  <c r="M216" i="2"/>
  <c r="M217" i="2" a="1"/>
  <c r="M217" i="2" s="1"/>
  <c r="M218" i="2" a="1"/>
  <c r="M218" i="2" s="1"/>
  <c r="M219" i="2" a="1"/>
  <c r="M219" i="2" s="1"/>
  <c r="M220" i="2" a="1"/>
  <c r="M220" i="2"/>
  <c r="M221" i="2" a="1"/>
  <c r="M221" i="2" s="1"/>
  <c r="M222" i="2" a="1"/>
  <c r="M222" i="2" s="1"/>
  <c r="M223" i="2" a="1"/>
  <c r="M223" i="2"/>
  <c r="M224" i="2" a="1"/>
  <c r="M224" i="2" s="1"/>
  <c r="M225" i="2" a="1"/>
  <c r="M225" i="2"/>
  <c r="M226" i="2" a="1"/>
  <c r="M226" i="2" s="1"/>
  <c r="M227" i="2" a="1"/>
  <c r="M227" i="2"/>
  <c r="M228" i="2" a="1"/>
  <c r="M228" i="2"/>
  <c r="M229" i="2" a="1"/>
  <c r="M229" i="2"/>
  <c r="M230" i="2" a="1"/>
  <c r="M230" i="2" s="1"/>
  <c r="M231" i="2" a="1"/>
  <c r="M231" i="2" s="1"/>
  <c r="M232" i="2" a="1"/>
  <c r="M232" i="2"/>
  <c r="M233" i="2" a="1"/>
  <c r="M233" i="2" s="1"/>
  <c r="M234" i="2" a="1"/>
  <c r="M234" i="2" s="1"/>
  <c r="M235" i="2" a="1"/>
  <c r="M235" i="2"/>
  <c r="M236" i="2" a="1"/>
  <c r="M236" i="2"/>
  <c r="M237" i="2" a="1"/>
  <c r="M237" i="2" s="1"/>
  <c r="M238" i="2" a="1"/>
  <c r="M238" i="2" s="1"/>
  <c r="M239" i="2" a="1"/>
  <c r="M239" i="2" s="1"/>
  <c r="M240" i="2" a="1"/>
  <c r="M240" i="2" s="1"/>
  <c r="M241" i="2" a="1"/>
  <c r="M241" i="2"/>
  <c r="M242" i="2" a="1"/>
  <c r="M242" i="2" s="1"/>
  <c r="M243" i="2" a="1"/>
  <c r="M243" i="2"/>
  <c r="M244" i="2" a="1"/>
  <c r="M244" i="2" s="1"/>
  <c r="M245" i="2" a="1"/>
  <c r="M245" i="2"/>
  <c r="M246" i="2" a="1"/>
  <c r="M246" i="2" s="1"/>
  <c r="M247" i="2" a="1"/>
  <c r="M247" i="2" s="1"/>
  <c r="M248" i="2" a="1"/>
  <c r="M248" i="2"/>
  <c r="M249" i="2" a="1"/>
  <c r="M249" i="2" s="1"/>
  <c r="M250" i="2" a="1"/>
  <c r="M250" i="2" s="1"/>
  <c r="M251" i="2" a="1"/>
  <c r="M251" i="2" s="1"/>
  <c r="M252" i="2" a="1"/>
  <c r="M252" i="2"/>
  <c r="M253" i="2" a="1"/>
  <c r="M253" i="2"/>
  <c r="M254" i="2" a="1"/>
  <c r="M254" i="2" s="1"/>
  <c r="M255" i="2" a="1"/>
  <c r="M255" i="2"/>
  <c r="M256" i="2" a="1"/>
  <c r="M256" i="2" s="1"/>
  <c r="M257" i="2" a="1"/>
  <c r="M257" i="2"/>
  <c r="M258" i="2" a="1"/>
  <c r="M258" i="2" s="1"/>
  <c r="M259" i="2" a="1"/>
  <c r="M259" i="2"/>
  <c r="M260" i="2" a="1"/>
  <c r="M260" i="2"/>
  <c r="M261" i="2" a="1"/>
  <c r="M261" i="2"/>
  <c r="M262" i="2" a="1"/>
  <c r="M262" i="2" s="1"/>
  <c r="M263" i="2" a="1"/>
  <c r="M263" i="2" s="1"/>
  <c r="M264" i="2" a="1"/>
  <c r="M264" i="2"/>
  <c r="M265" i="2" a="1"/>
  <c r="M265" i="2" s="1"/>
  <c r="M266" i="2" a="1"/>
  <c r="M266" i="2" s="1"/>
  <c r="M267" i="2" a="1"/>
  <c r="M267" i="2"/>
  <c r="M268" i="2" a="1"/>
  <c r="M268" i="2"/>
  <c r="M269" i="2" a="1"/>
  <c r="M269" i="2"/>
  <c r="M270" i="2" a="1"/>
  <c r="M270" i="2" s="1"/>
  <c r="M271" i="2" a="1"/>
  <c r="M271" i="2" s="1"/>
  <c r="M272" i="2" a="1"/>
  <c r="M272" i="2" s="1"/>
  <c r="M273" i="2" a="1"/>
  <c r="M273" i="2"/>
  <c r="M274" i="2" a="1"/>
  <c r="M274" i="2" s="1"/>
  <c r="M275" i="2" a="1"/>
  <c r="M275" i="2"/>
  <c r="M276" i="2" a="1"/>
  <c r="M276" i="2" s="1"/>
  <c r="M277" i="2" a="1"/>
  <c r="M277" i="2"/>
  <c r="M278" i="2" a="1"/>
  <c r="M278" i="2" s="1"/>
  <c r="M279" i="2" a="1"/>
  <c r="M279" i="2" s="1"/>
  <c r="M280" i="2" a="1"/>
  <c r="M280" i="2" s="1"/>
  <c r="M281" i="2" a="1"/>
  <c r="M281" i="2" s="1"/>
  <c r="M282" i="2" a="1"/>
  <c r="M282" i="2" s="1"/>
  <c r="M283" i="2" a="1"/>
  <c r="M283" i="2"/>
  <c r="M284" i="2" a="1"/>
  <c r="M284" i="2"/>
  <c r="M285" i="2" a="1"/>
  <c r="M285" i="2" s="1"/>
  <c r="M286" i="2" a="1"/>
  <c r="M286" i="2" s="1"/>
  <c r="M287" i="2" a="1"/>
  <c r="M287" i="2"/>
  <c r="M288" i="2" a="1"/>
  <c r="M288" i="2" s="1"/>
  <c r="M289" i="2" a="1"/>
  <c r="M289" i="2"/>
  <c r="M290" i="2" a="1"/>
  <c r="M290" i="2" s="1"/>
  <c r="M291" i="2" a="1"/>
  <c r="M291" i="2"/>
  <c r="M292" i="2" a="1"/>
  <c r="M292" i="2"/>
  <c r="M293" i="2" a="1"/>
  <c r="M293" i="2"/>
  <c r="M294" i="2" a="1"/>
  <c r="M294" i="2" s="1"/>
  <c r="M295" i="2" a="1"/>
  <c r="M295" i="2" s="1"/>
  <c r="M296" i="2" a="1"/>
  <c r="M296" i="2"/>
  <c r="M297" i="2" a="1"/>
  <c r="M297" i="2" s="1"/>
  <c r="M298" i="2" a="1"/>
  <c r="M298" i="2" s="1"/>
  <c r="M299" i="2" a="1"/>
  <c r="M299" i="2" s="1"/>
  <c r="M300" i="2" a="1"/>
  <c r="M300" i="2"/>
  <c r="M301" i="2" a="1"/>
  <c r="M301" i="2"/>
  <c r="M302" i="2" a="1"/>
  <c r="M302" i="2" s="1"/>
  <c r="M303" i="2" a="1"/>
  <c r="M303" i="2"/>
  <c r="M304" i="2" a="1"/>
  <c r="M304" i="2" s="1"/>
  <c r="M305" i="2" a="1"/>
  <c r="M305" i="2"/>
  <c r="M306" i="2" a="1"/>
  <c r="M306" i="2" s="1"/>
  <c r="M307" i="2" a="1"/>
  <c r="M307" i="2"/>
  <c r="M308" i="2" a="1"/>
  <c r="M308" i="2"/>
  <c r="M309" i="2" a="1"/>
  <c r="M309" i="2" s="1"/>
  <c r="M310" i="2" a="1"/>
  <c r="M310" i="2" s="1"/>
  <c r="M311" i="2" a="1"/>
  <c r="M311" i="2" s="1"/>
  <c r="M312" i="2" a="1"/>
  <c r="M312" i="2"/>
  <c r="M313" i="2" a="1"/>
  <c r="M313" i="2"/>
  <c r="M314" i="2" a="1"/>
  <c r="M314" i="2" s="1"/>
  <c r="M315" i="2" a="1"/>
  <c r="M315" i="2"/>
  <c r="M316" i="2" a="1"/>
  <c r="M316" i="2"/>
  <c r="M317" i="2" a="1"/>
  <c r="M317" i="2" s="1"/>
  <c r="M318" i="2" a="1"/>
  <c r="M318" i="2" s="1"/>
  <c r="M319" i="2" a="1"/>
  <c r="M319" i="2"/>
  <c r="M320" i="2" a="1"/>
  <c r="M320" i="2" s="1"/>
  <c r="M321" i="2" a="1"/>
  <c r="M321" i="2" s="1"/>
  <c r="M322" i="2" a="1"/>
  <c r="M322" i="2" s="1"/>
  <c r="M323" i="2" a="1"/>
  <c r="M323" i="2" s="1"/>
  <c r="M324" i="2" a="1"/>
  <c r="M324" i="2"/>
  <c r="M325" i="2" a="1"/>
  <c r="M325" i="2"/>
  <c r="M326" i="2" a="1"/>
  <c r="M326" i="2" s="1"/>
  <c r="M327" i="2" a="1"/>
  <c r="M327" i="2"/>
  <c r="M328" i="2" a="1"/>
  <c r="M328" i="2"/>
  <c r="M329" i="2" a="1"/>
  <c r="M329" i="2" s="1"/>
  <c r="M330" i="2" a="1"/>
  <c r="M330" i="2" s="1"/>
  <c r="M331" i="2" a="1"/>
  <c r="M331" i="2"/>
  <c r="M332" i="2" a="1"/>
  <c r="M332" i="2" s="1"/>
  <c r="M333" i="2" a="1"/>
  <c r="M333" i="2" s="1"/>
  <c r="M334" i="2" a="1"/>
  <c r="M334" i="2" s="1"/>
  <c r="M335" i="2" a="1"/>
  <c r="M335" i="2" s="1"/>
  <c r="M336" i="2" a="1"/>
  <c r="M336" i="2"/>
  <c r="M337" i="2" a="1"/>
  <c r="M337" i="2"/>
  <c r="M338" i="2" a="1"/>
  <c r="M338" i="2" s="1"/>
  <c r="M339" i="2" a="1"/>
  <c r="M339" i="2"/>
  <c r="M340" i="2" a="1"/>
  <c r="M340" i="2"/>
  <c r="M341" i="2" a="1"/>
  <c r="M341" i="2" s="1"/>
  <c r="M342" i="2" a="1"/>
  <c r="M342" i="2"/>
  <c r="M343" i="2" a="1"/>
  <c r="M343" i="2"/>
  <c r="M344" i="2" a="1"/>
  <c r="M344" i="2" s="1"/>
  <c r="M345" i="2" a="1"/>
  <c r="M345" i="2" s="1"/>
  <c r="M346" i="2" a="1"/>
  <c r="M346" i="2" s="1"/>
  <c r="M347" i="2" a="1"/>
  <c r="M347" i="2"/>
  <c r="M348" i="2" a="1"/>
  <c r="M348" i="2" s="1"/>
  <c r="M349" i="2" a="1"/>
  <c r="M349" i="2" s="1"/>
  <c r="M350" i="2" a="1"/>
  <c r="M350" i="2"/>
  <c r="M351" i="2" a="1"/>
  <c r="M351" i="2"/>
  <c r="M352" i="2" a="1"/>
  <c r="M352" i="2"/>
  <c r="M353" i="2" a="1"/>
  <c r="M353" i="2" s="1"/>
  <c r="M354" i="2" a="1"/>
  <c r="M354" i="2"/>
  <c r="M355" i="2" a="1"/>
  <c r="M355" i="2"/>
  <c r="M356" i="2" a="1"/>
  <c r="M356" i="2" s="1"/>
  <c r="M357" i="2" a="1"/>
  <c r="M357" i="2" s="1"/>
  <c r="M358" i="2" a="1"/>
  <c r="M358" i="2" s="1"/>
  <c r="M359" i="2" a="1"/>
  <c r="M359" i="2"/>
  <c r="M360" i="2" a="1"/>
  <c r="M360" i="2"/>
  <c r="M361" i="2" a="1"/>
  <c r="M361" i="2" s="1"/>
  <c r="M362" i="2" a="1"/>
  <c r="M362" i="2"/>
  <c r="M363" i="2" a="1"/>
  <c r="M363" i="2"/>
  <c r="M364" i="2" a="1"/>
  <c r="M364" i="2" s="1"/>
  <c r="M365" i="2" a="1"/>
  <c r="M365" i="2" s="1"/>
  <c r="M366" i="2" a="1"/>
  <c r="M366" i="2"/>
  <c r="M367" i="2" a="1"/>
  <c r="M367" i="2"/>
  <c r="M368" i="2" a="1"/>
  <c r="M368" i="2"/>
  <c r="M369" i="2" a="1"/>
  <c r="M369" i="2" s="1"/>
  <c r="M370" i="2" a="1"/>
  <c r="M370" i="2"/>
  <c r="M371" i="2" a="1"/>
  <c r="M371" i="2"/>
  <c r="M372" i="2" a="1"/>
  <c r="M372" i="2"/>
  <c r="M373" i="2" a="1"/>
  <c r="M373" i="2" s="1"/>
  <c r="M374" i="2" a="1"/>
  <c r="M374" i="2"/>
  <c r="M375" i="2" a="1"/>
  <c r="M375" i="2"/>
  <c r="M376" i="2" a="1"/>
  <c r="M376" i="2" s="1"/>
  <c r="M377" i="2" a="1"/>
  <c r="M377" i="2" s="1"/>
  <c r="M378" i="2" a="1"/>
  <c r="M378" i="2" s="1"/>
  <c r="M379" i="2" a="1"/>
  <c r="M379" i="2"/>
  <c r="M380" i="2" a="1"/>
  <c r="M380" i="2"/>
  <c r="M381" i="2" a="1"/>
  <c r="M381" i="2" s="1"/>
  <c r="M382" i="2" a="1"/>
  <c r="M382" i="2"/>
  <c r="M383" i="2" a="1"/>
  <c r="M383" i="2"/>
  <c r="M384" i="2" a="1"/>
  <c r="M384" i="2"/>
  <c r="M385" i="2" a="1"/>
  <c r="M385" i="2" s="1"/>
  <c r="M386" i="2" a="1"/>
  <c r="M386" i="2"/>
  <c r="M387" i="2" a="1"/>
  <c r="M387" i="2" s="1"/>
  <c r="M388" i="2" a="1"/>
  <c r="M388" i="2" s="1"/>
  <c r="M389" i="2" a="1"/>
  <c r="M389" i="2" s="1"/>
  <c r="M390" i="2" a="1"/>
  <c r="M390" i="2" s="1"/>
  <c r="M391" i="2" a="1"/>
  <c r="M391" i="2"/>
  <c r="M392" i="2" a="1"/>
  <c r="M392" i="2"/>
  <c r="M393" i="2" a="1"/>
  <c r="M393" i="2" s="1"/>
  <c r="M394" i="2" a="1"/>
  <c r="M394" i="2" s="1"/>
  <c r="M395" i="2" a="1"/>
  <c r="M395" i="2"/>
  <c r="M396" i="2" a="1"/>
  <c r="M396" i="2" s="1"/>
  <c r="M397" i="2" a="1"/>
  <c r="M397" i="2" s="1"/>
  <c r="M398" i="2" a="1"/>
  <c r="M398" i="2"/>
  <c r="M399" i="2" a="1"/>
  <c r="M399" i="2" s="1"/>
  <c r="M400" i="2" a="1"/>
  <c r="M400" i="2"/>
  <c r="M401" i="2" a="1"/>
  <c r="M401" i="2" s="1"/>
  <c r="M402" i="2" a="1"/>
  <c r="M402" i="2"/>
  <c r="M403" i="2" a="1"/>
  <c r="M403" i="2"/>
  <c r="M404" i="2" a="1"/>
  <c r="M404" i="2"/>
  <c r="M405" i="2" a="1"/>
  <c r="M405" i="2" s="1"/>
  <c r="M406" i="2" a="1"/>
  <c r="M406" i="2"/>
  <c r="M407" i="2" a="1"/>
  <c r="M407" i="2" s="1"/>
  <c r="M408" i="2" a="1"/>
  <c r="M408" i="2" s="1"/>
  <c r="M409" i="2" a="1"/>
  <c r="M409" i="2" s="1"/>
  <c r="M410" i="2" a="1"/>
  <c r="M410" i="2" s="1"/>
  <c r="M411" i="2" a="1"/>
  <c r="M411" i="2" s="1"/>
  <c r="M412" i="2" a="1"/>
  <c r="M412" i="2"/>
  <c r="M413" i="2" a="1"/>
  <c r="M413" i="2" s="1"/>
  <c r="M414" i="2" a="1"/>
  <c r="M414" i="2"/>
  <c r="M415" i="2" a="1"/>
  <c r="M415" i="2"/>
  <c r="M416" i="2" a="1"/>
  <c r="M416" i="2"/>
  <c r="M417" i="2" a="1"/>
  <c r="M417" i="2" s="1"/>
  <c r="M418" i="2" a="1"/>
  <c r="M418" i="2"/>
  <c r="M419" i="2" a="1"/>
  <c r="M419" i="2" s="1"/>
  <c r="M420" i="2" a="1"/>
  <c r="M420" i="2"/>
  <c r="M421" i="2" a="1"/>
  <c r="M421" i="2" s="1"/>
  <c r="M422" i="2" a="1"/>
  <c r="M422" i="2" s="1"/>
  <c r="M423" i="2" a="1"/>
  <c r="M423" i="2"/>
  <c r="M424" i="2" a="1"/>
  <c r="M424" i="2"/>
  <c r="M425" i="2" a="1"/>
  <c r="M425" i="2" s="1"/>
  <c r="M426" i="2" a="1"/>
  <c r="M426" i="2" s="1"/>
  <c r="M427" i="2" a="1"/>
  <c r="M427" i="2"/>
  <c r="M428" i="2" a="1"/>
  <c r="M428" i="2" s="1"/>
  <c r="M429" i="2" a="1"/>
  <c r="M429" i="2" s="1"/>
  <c r="M430" i="2" a="1"/>
  <c r="M430" i="2" s="1"/>
  <c r="M431" i="2" a="1"/>
  <c r="M431" i="2" s="1"/>
  <c r="M432" i="2" a="1"/>
  <c r="M432" i="2"/>
  <c r="M433" i="2" a="1"/>
  <c r="M433" i="2" s="1"/>
  <c r="M434" i="2" a="1"/>
  <c r="M434" i="2" s="1"/>
  <c r="M435" i="2" a="1"/>
  <c r="M435" i="2" s="1"/>
  <c r="M436" i="2" a="1"/>
  <c r="M436" i="2"/>
  <c r="M437" i="2" a="1"/>
  <c r="M437" i="2" s="1"/>
  <c r="M438" i="2" a="1"/>
  <c r="M438" i="2"/>
  <c r="M439" i="2" a="1"/>
  <c r="M439" i="2" s="1"/>
  <c r="M440" i="2" a="1"/>
  <c r="M440" i="2" s="1"/>
  <c r="M441" i="2" a="1"/>
  <c r="M441" i="2" s="1"/>
  <c r="M442" i="2" a="1"/>
  <c r="M442" i="2" s="1"/>
  <c r="M443" i="2" a="1"/>
  <c r="M443" i="2"/>
  <c r="M444" i="2" a="1"/>
  <c r="M444" i="2" s="1"/>
  <c r="M445" i="2" a="1"/>
  <c r="M445" i="2" s="1"/>
  <c r="M446" i="2" a="1"/>
  <c r="M446" i="2"/>
  <c r="M447" i="2" a="1"/>
  <c r="M447" i="2"/>
  <c r="M448" i="2" a="1"/>
  <c r="M448" i="2" s="1"/>
  <c r="M449" i="2" a="1"/>
  <c r="M449" i="2" s="1"/>
  <c r="M450" i="2" a="1"/>
  <c r="M450" i="2"/>
  <c r="M451" i="2" a="1"/>
  <c r="M451" i="2" s="1"/>
  <c r="M452" i="2" a="1"/>
  <c r="M452" i="2"/>
  <c r="M453" i="2" a="1"/>
  <c r="M453" i="2" s="1"/>
  <c r="M454" i="2" a="1"/>
  <c r="M454" i="2" s="1"/>
  <c r="M455" i="2" a="1"/>
  <c r="M455" i="2"/>
  <c r="M456" i="2" a="1"/>
  <c r="M456" i="2"/>
  <c r="M457" i="2" a="1"/>
  <c r="M457" i="2" s="1"/>
  <c r="M458" i="2" a="1"/>
  <c r="M458" i="2"/>
  <c r="M459" i="2" a="1"/>
  <c r="M459" i="2"/>
  <c r="M460" i="2" a="1"/>
  <c r="M460" i="2" s="1"/>
  <c r="M461" i="2" a="1"/>
  <c r="M461" i="2" s="1"/>
  <c r="M462" i="2" a="1"/>
  <c r="M462" i="2"/>
  <c r="M463" i="2" a="1"/>
  <c r="M463" i="2" s="1"/>
  <c r="M464" i="2" a="1"/>
  <c r="M464" i="2"/>
  <c r="M465" i="2" a="1"/>
  <c r="M465" i="2" s="1"/>
  <c r="M466" i="2" a="1"/>
  <c r="M466" i="2" s="1"/>
  <c r="M467" i="2" a="1"/>
  <c r="M467" i="2"/>
  <c r="M468" i="2" a="1"/>
  <c r="M468" i="2"/>
  <c r="M469" i="2" a="1"/>
  <c r="M469" i="2" s="1"/>
  <c r="M470" i="2" a="1"/>
  <c r="M470" i="2"/>
  <c r="M471" i="2" a="1"/>
  <c r="M471" i="2"/>
  <c r="M472" i="2" a="1"/>
  <c r="M472" i="2" s="1"/>
  <c r="M473" i="2" a="1"/>
  <c r="M473" i="2" s="1"/>
  <c r="M474" i="2" a="1"/>
  <c r="M474" i="2" s="1"/>
  <c r="M475" i="2" a="1"/>
  <c r="M475" i="2" s="1"/>
  <c r="M476" i="2" a="1"/>
  <c r="M476" i="2" s="1"/>
  <c r="M477" i="2" a="1"/>
  <c r="M477" i="2" s="1"/>
  <c r="M478" i="2" a="1"/>
  <c r="M478" i="2"/>
  <c r="M479" i="2" a="1"/>
  <c r="M479" i="2"/>
  <c r="M480" i="2" a="1"/>
  <c r="M480" i="2" s="1"/>
  <c r="M481" i="2" a="1"/>
  <c r="M481" i="2" s="1"/>
  <c r="M482" i="2" a="1"/>
  <c r="M482" i="2"/>
  <c r="M483" i="2" a="1"/>
  <c r="M483" i="2" s="1"/>
  <c r="M484" i="2" a="1"/>
  <c r="M484" i="2"/>
  <c r="M485" i="2" a="1"/>
  <c r="M485" i="2" s="1"/>
  <c r="M486" i="2" a="1"/>
  <c r="M486" i="2" s="1"/>
  <c r="M487" i="2" a="1"/>
  <c r="M487" i="2"/>
  <c r="M488" i="2" a="1"/>
  <c r="M488" i="2"/>
  <c r="M489" i="2" a="1"/>
  <c r="M489" i="2" s="1"/>
  <c r="M490" i="2" a="1"/>
  <c r="M490" i="2"/>
  <c r="M491" i="2" a="1"/>
  <c r="M491" i="2"/>
  <c r="M492" i="2" a="1"/>
  <c r="M492" i="2" s="1"/>
  <c r="M493" i="2" a="1"/>
  <c r="M493" i="2" s="1"/>
  <c r="M494" i="2" a="1"/>
  <c r="M494" i="2"/>
  <c r="M495" i="2" a="1"/>
  <c r="M495" i="2" s="1"/>
  <c r="M496" i="2" a="1"/>
  <c r="M496" i="2"/>
  <c r="M497" i="2" a="1"/>
  <c r="M497" i="2" s="1"/>
  <c r="M498" i="2" a="1"/>
  <c r="M498" i="2"/>
  <c r="M499" i="2" a="1"/>
  <c r="M499" i="2"/>
  <c r="M500" i="2" a="1"/>
  <c r="M500" i="2"/>
  <c r="M501" i="2" a="1"/>
  <c r="M501" i="2" s="1"/>
  <c r="M502" i="2" a="1"/>
  <c r="M502" i="2"/>
  <c r="M503" i="2" a="1"/>
  <c r="M503" i="2"/>
  <c r="M504" i="2" a="1"/>
  <c r="M504" i="2" s="1"/>
  <c r="M505" i="2" a="1"/>
  <c r="M505" i="2" s="1"/>
  <c r="M506" i="2" a="1"/>
  <c r="M506" i="2" s="1"/>
  <c r="M507" i="2" a="1"/>
  <c r="M507" i="2" s="1"/>
  <c r="M508" i="2" a="1"/>
  <c r="M508" i="2" s="1"/>
  <c r="M509" i="2" a="1"/>
  <c r="M509" i="2" s="1"/>
  <c r="M510" i="2" a="1"/>
  <c r="M510" i="2"/>
  <c r="M511" i="2" a="1"/>
  <c r="M511" i="2"/>
  <c r="M512" i="2" a="1"/>
  <c r="M512" i="2"/>
  <c r="M513" i="2" a="1"/>
  <c r="M513" i="2" s="1"/>
  <c r="M514" i="2" a="1"/>
  <c r="M514" i="2"/>
  <c r="M515" i="2" a="1"/>
  <c r="M515" i="2" s="1"/>
  <c r="M516" i="2" a="1"/>
  <c r="M516" i="2"/>
  <c r="M517" i="2" a="1"/>
  <c r="M517" i="2" s="1"/>
  <c r="M518" i="2" a="1"/>
  <c r="M518" i="2" s="1"/>
  <c r="M519" i="2" a="1"/>
  <c r="M519" i="2"/>
  <c r="M520" i="2" a="1"/>
  <c r="M520" i="2"/>
  <c r="M521" i="2" a="1"/>
  <c r="M521" i="2" s="1"/>
  <c r="M522" i="2" a="1"/>
  <c r="M522" i="2" s="1"/>
  <c r="M523" i="2" a="1"/>
  <c r="M523" i="2"/>
  <c r="M524" i="2" a="1"/>
  <c r="M524" i="2" s="1"/>
  <c r="M525" i="2" a="1"/>
  <c r="M525" i="2" s="1"/>
  <c r="M526" i="2" a="1"/>
  <c r="M526" i="2"/>
  <c r="M527" i="2" a="1"/>
  <c r="M527" i="2" s="1"/>
  <c r="M528" i="2" a="1"/>
  <c r="M528" i="2"/>
  <c r="M529" i="2" a="1"/>
  <c r="M529" i="2" s="1"/>
  <c r="M530" i="2" a="1"/>
  <c r="M530" i="2"/>
  <c r="M531" i="2" a="1"/>
  <c r="M531" i="2"/>
  <c r="M532" i="2" a="1"/>
  <c r="M532" i="2"/>
  <c r="M533" i="2" a="1"/>
  <c r="M533" i="2" s="1"/>
  <c r="M534" i="2" a="1"/>
  <c r="M534" i="2"/>
  <c r="M535" i="2" a="1"/>
  <c r="M535" i="2"/>
  <c r="M536" i="2" a="1"/>
  <c r="M536" i="2" s="1"/>
  <c r="M537" i="2" a="1"/>
  <c r="M537" i="2" s="1"/>
  <c r="M538" i="2" a="1"/>
  <c r="M538" i="2" s="1"/>
  <c r="M539" i="2" a="1"/>
  <c r="M539" i="2" s="1"/>
  <c r="M540" i="2" a="1"/>
  <c r="M540" i="2"/>
  <c r="M541" i="2" a="1"/>
  <c r="M541" i="2" s="1"/>
  <c r="M542" i="2" a="1"/>
  <c r="M542" i="2"/>
  <c r="M543" i="2" a="1"/>
  <c r="M543" i="2"/>
  <c r="M544" i="2" a="1"/>
  <c r="M544" i="2" s="1"/>
  <c r="M545" i="2" a="1"/>
  <c r="M545" i="2" s="1"/>
  <c r="M546" i="2" a="1"/>
  <c r="M546" i="2"/>
  <c r="M547" i="2" a="1"/>
  <c r="M547" i="2" s="1"/>
  <c r="M548" i="2" a="1"/>
  <c r="M548" i="2"/>
  <c r="M549" i="2" a="1"/>
  <c r="M549" i="2" s="1"/>
  <c r="M550" i="2" a="1"/>
  <c r="M550" i="2" s="1"/>
  <c r="M551" i="2" a="1"/>
  <c r="M551" i="2"/>
  <c r="M552" i="2" a="1"/>
  <c r="M552" i="2"/>
  <c r="M553" i="2" a="1"/>
  <c r="M553" i="2" s="1"/>
  <c r="M554" i="2" a="1"/>
  <c r="M554" i="2"/>
  <c r="M555" i="2" a="1"/>
  <c r="M555" i="2"/>
  <c r="M556" i="2" a="1"/>
  <c r="M556" i="2" s="1"/>
  <c r="M557" i="2" a="1"/>
  <c r="M557" i="2" s="1"/>
  <c r="M558" i="2" a="1"/>
  <c r="M558" i="2" s="1"/>
  <c r="M559" i="2" a="1"/>
  <c r="M559" i="2" s="1"/>
  <c r="M560" i="2" a="1"/>
  <c r="M560" i="2"/>
  <c r="M561" i="2" a="1"/>
  <c r="M561" i="2" s="1"/>
  <c r="M562" i="2" a="1"/>
  <c r="M562" i="2"/>
  <c r="M563" i="2" a="1"/>
  <c r="M563" i="2" s="1"/>
  <c r="M564" i="2" a="1"/>
  <c r="M564" i="2"/>
  <c r="M565" i="2" a="1"/>
  <c r="M565" i="2" s="1"/>
  <c r="M566" i="2" a="1"/>
  <c r="M566" i="2"/>
  <c r="M567" i="2" a="1"/>
  <c r="M567" i="2"/>
  <c r="M568" i="2" a="1"/>
  <c r="M568" i="2" s="1"/>
  <c r="M569" i="2" a="1"/>
  <c r="M569" i="2" s="1"/>
  <c r="M570" i="2" a="1"/>
  <c r="M570" i="2" s="1"/>
  <c r="M571" i="2" a="1"/>
  <c r="M571" i="2"/>
  <c r="M572" i="2" a="1"/>
  <c r="M572" i="2"/>
  <c r="M573" i="2" a="1"/>
  <c r="M573" i="2" s="1"/>
  <c r="M574" i="2" a="1"/>
  <c r="M574" i="2"/>
  <c r="M575" i="2" a="1"/>
  <c r="M575" i="2"/>
  <c r="M576" i="2" a="1"/>
  <c r="M576" i="2" s="1"/>
  <c r="M577" i="2" a="1"/>
  <c r="M577" i="2" s="1"/>
  <c r="M578" i="2" a="1"/>
  <c r="M578" i="2"/>
  <c r="M579" i="2" a="1"/>
  <c r="M579" i="2" s="1"/>
  <c r="M580" i="2" a="1"/>
  <c r="M580" i="2"/>
  <c r="M581" i="2" a="1"/>
  <c r="M581" i="2" s="1"/>
  <c r="M582" i="2" a="1"/>
  <c r="M582" i="2" s="1"/>
  <c r="M583" i="2" a="1"/>
  <c r="M583" i="2"/>
  <c r="M584" i="2" a="1"/>
  <c r="M584" i="2"/>
  <c r="M585" i="2" a="1"/>
  <c r="M585" i="2" s="1"/>
  <c r="M586" i="2" a="1"/>
  <c r="M586" i="2"/>
  <c r="M587" i="2" a="1"/>
  <c r="M587" i="2"/>
  <c r="M588" i="2" a="1"/>
  <c r="M588" i="2" s="1"/>
  <c r="M589" i="2" a="1"/>
  <c r="M589" i="2" s="1"/>
  <c r="M590" i="2" a="1"/>
  <c r="M590" i="2"/>
  <c r="M591" i="2" a="1"/>
  <c r="M591" i="2" s="1"/>
  <c r="M592" i="2" a="1"/>
  <c r="M592" i="2"/>
  <c r="M593" i="2" a="1"/>
  <c r="M593" i="2" s="1"/>
  <c r="M594" i="2" a="1"/>
  <c r="M594" i="2" s="1"/>
  <c r="M595" i="2" a="1"/>
  <c r="M595" i="2"/>
  <c r="M596" i="2" a="1"/>
  <c r="M596" i="2"/>
  <c r="M597" i="2" a="1"/>
  <c r="M597" i="2" s="1"/>
  <c r="M598" i="2" a="1"/>
  <c r="M598" i="2"/>
  <c r="M599" i="2" a="1"/>
  <c r="M599" i="2"/>
  <c r="M600" i="2" a="1"/>
  <c r="M600" i="2" s="1"/>
  <c r="M601" i="2" a="1"/>
  <c r="M601" i="2" s="1"/>
  <c r="M602" i="2" a="1"/>
  <c r="M602" i="2" s="1"/>
  <c r="M603" i="2" a="1"/>
  <c r="M603" i="2" s="1"/>
  <c r="M604" i="2" a="1"/>
  <c r="M604" i="2" s="1"/>
  <c r="M605" i="2" a="1"/>
  <c r="M605" i="2" s="1"/>
  <c r="M606" i="2" a="1"/>
  <c r="M606" i="2"/>
  <c r="M607" i="2" a="1"/>
  <c r="M607" i="2"/>
  <c r="M608" i="2" a="1"/>
  <c r="M608" i="2" s="1"/>
  <c r="M609" i="2" a="1"/>
  <c r="M609" i="2" s="1"/>
  <c r="M610" i="2" a="1"/>
  <c r="M610" i="2"/>
  <c r="M611" i="2" a="1"/>
  <c r="M611" i="2" s="1"/>
  <c r="M612" i="2" a="1"/>
  <c r="M612" i="2"/>
  <c r="M613" i="2" a="1"/>
  <c r="M613" i="2" s="1"/>
  <c r="M614" i="2" a="1"/>
  <c r="M614" i="2" s="1"/>
  <c r="M615" i="2" a="1"/>
  <c r="M615" i="2"/>
  <c r="M616" i="2" a="1"/>
  <c r="M616" i="2"/>
  <c r="M617" i="2" a="1"/>
  <c r="M617" i="2" s="1"/>
  <c r="M618" i="2" a="1"/>
  <c r="M618" i="2"/>
  <c r="M619" i="2" a="1"/>
  <c r="M619" i="2"/>
  <c r="M620" i="2" a="1"/>
  <c r="M620" i="2" s="1"/>
  <c r="M621" i="2" a="1"/>
  <c r="M621" i="2" s="1"/>
  <c r="M622" i="2" a="1"/>
  <c r="M622" i="2"/>
  <c r="M623" i="2" a="1"/>
  <c r="M623" i="2" s="1"/>
  <c r="M624" i="2" a="1"/>
  <c r="M624" i="2"/>
  <c r="M625" i="2" a="1"/>
  <c r="M625" i="2" s="1"/>
  <c r="M626" i="2" a="1"/>
  <c r="M626" i="2" s="1"/>
  <c r="M627" i="2" a="1"/>
  <c r="M627" i="2"/>
  <c r="M628" i="2" a="1"/>
  <c r="M628" i="2"/>
  <c r="M629" i="2" a="1"/>
  <c r="M629" i="2" s="1"/>
  <c r="M630" i="2" a="1"/>
  <c r="M630" i="2"/>
  <c r="M631" i="2" a="1"/>
  <c r="M631" i="2" s="1"/>
  <c r="M632" i="2" a="1"/>
  <c r="M632" i="2" s="1"/>
  <c r="M633" i="2" a="1"/>
  <c r="M633" i="2" s="1"/>
  <c r="M634" i="2" a="1"/>
  <c r="M634" i="2" s="1"/>
  <c r="M635" i="2" a="1"/>
  <c r="M635" i="2" s="1"/>
  <c r="M636" i="2" a="1"/>
  <c r="M636" i="2"/>
  <c r="M637" i="2" a="1"/>
  <c r="M637" i="2" s="1"/>
  <c r="M638" i="2" a="1"/>
  <c r="M638" i="2"/>
  <c r="M639" i="2" a="1"/>
  <c r="M639" i="2"/>
  <c r="M640" i="2" a="1"/>
  <c r="M640" i="2"/>
  <c r="M641" i="2" a="1"/>
  <c r="M641" i="2" s="1"/>
  <c r="M642" i="2" a="1"/>
  <c r="M642" i="2"/>
  <c r="M643" i="2" a="1"/>
  <c r="M643" i="2" s="1"/>
  <c r="M644" i="2" a="1"/>
  <c r="M644" i="2"/>
  <c r="M645" i="2" a="1"/>
  <c r="M645" i="2" s="1"/>
  <c r="M646" i="2" a="1"/>
  <c r="M646" i="2" s="1"/>
  <c r="M647" i="2" a="1"/>
  <c r="M647" i="2"/>
  <c r="M648" i="2" a="1"/>
  <c r="M648" i="2"/>
  <c r="M649" i="2" a="1"/>
  <c r="M649" i="2" s="1"/>
  <c r="M650" i="2" a="1"/>
  <c r="M650" i="2" s="1"/>
  <c r="M651" i="2" a="1"/>
  <c r="M651" i="2"/>
  <c r="M652" i="2" a="1"/>
  <c r="M652" i="2" s="1"/>
  <c r="M653" i="2" a="1"/>
  <c r="M653" i="2" s="1"/>
  <c r="M654" i="2" a="1"/>
  <c r="M654" i="2"/>
  <c r="M655" i="2" a="1"/>
  <c r="M655" i="2" s="1"/>
  <c r="M656" i="2" a="1"/>
  <c r="M656" i="2"/>
  <c r="M657" i="2" a="1"/>
  <c r="M657" i="2" s="1"/>
  <c r="M658" i="2" a="1"/>
  <c r="M658" i="2" s="1"/>
  <c r="M659" i="2" a="1"/>
  <c r="M659" i="2"/>
  <c r="M660" i="2" a="1"/>
  <c r="M660" i="2"/>
  <c r="M661" i="2" a="1"/>
  <c r="M661" i="2" s="1"/>
  <c r="M662" i="2" a="1"/>
  <c r="M662" i="2"/>
  <c r="M663" i="2" a="1"/>
  <c r="M663" i="2" s="1"/>
  <c r="M664" i="2" a="1"/>
  <c r="M664" i="2" s="1"/>
  <c r="M665" i="2" a="1"/>
  <c r="M665" i="2" s="1"/>
  <c r="M666" i="2" a="1"/>
  <c r="M666" i="2" s="1"/>
  <c r="M667" i="2" a="1"/>
  <c r="M667" i="2"/>
  <c r="M668" i="2" a="1"/>
  <c r="M668" i="2" s="1"/>
  <c r="M669" i="2" a="1"/>
  <c r="M669" i="2"/>
  <c r="M670" i="2" a="1"/>
  <c r="M670" i="2" s="1"/>
  <c r="M671" i="2" a="1"/>
  <c r="M671" i="2"/>
  <c r="M672" i="2" a="1"/>
  <c r="M672" i="2"/>
  <c r="M673" i="2" a="1"/>
  <c r="M673" i="2"/>
  <c r="M674" i="2" a="1"/>
  <c r="M674" i="2" s="1"/>
  <c r="M675" i="2" a="1"/>
  <c r="M675" i="2" s="1"/>
  <c r="M676" i="2" a="1"/>
  <c r="M676" i="2" s="1"/>
  <c r="M677" i="2" a="1"/>
  <c r="M677" i="2"/>
  <c r="M678" i="2" a="1"/>
  <c r="M678" i="2" s="1"/>
  <c r="M679" i="2" a="1"/>
  <c r="M679" i="2" s="1"/>
  <c r="M680" i="2" a="1"/>
  <c r="M680" i="2"/>
  <c r="M681" i="2" a="1"/>
  <c r="M681" i="2"/>
  <c r="M682" i="2" a="1"/>
  <c r="M682" i="2" s="1"/>
  <c r="M683" i="2" a="1"/>
  <c r="M683" i="2" s="1"/>
  <c r="M684" i="2" a="1"/>
  <c r="M684" i="2" s="1"/>
  <c r="M685" i="2" a="1"/>
  <c r="M685" i="2"/>
  <c r="M686" i="2" a="1"/>
  <c r="M686" i="2" s="1"/>
  <c r="M687" i="2" a="1"/>
  <c r="M687" i="2"/>
  <c r="M688" i="2" a="1"/>
  <c r="M688" i="2" s="1"/>
  <c r="M689" i="2" a="1"/>
  <c r="M689" i="2"/>
  <c r="M690" i="2" a="1"/>
  <c r="M690" i="2" s="1"/>
  <c r="M691" i="2" a="1"/>
  <c r="M691" i="2"/>
  <c r="M692" i="2" a="1"/>
  <c r="M692" i="2"/>
  <c r="M693" i="2" a="1"/>
  <c r="M693" i="2"/>
  <c r="M694" i="2" a="1"/>
  <c r="M694" i="2" s="1"/>
  <c r="M695" i="2" a="1"/>
  <c r="M695" i="2" s="1"/>
  <c r="M696" i="2" a="1"/>
  <c r="M696" i="2"/>
  <c r="M697" i="2" a="1"/>
  <c r="M697" i="2"/>
  <c r="M698" i="2" a="1"/>
  <c r="M698" i="2" s="1"/>
  <c r="M699" i="2" a="1"/>
  <c r="M699" i="2"/>
  <c r="M700" i="2" a="1"/>
  <c r="M700" i="2"/>
  <c r="M701" i="2" a="1"/>
  <c r="M701" i="2"/>
  <c r="M702" i="2" a="1"/>
  <c r="M702" i="2" s="1"/>
  <c r="M703" i="2" a="1"/>
  <c r="M703" i="2"/>
  <c r="M704" i="2" a="1"/>
  <c r="M704" i="2" s="1"/>
  <c r="M705" i="2" a="1"/>
  <c r="M705" i="2"/>
  <c r="M706" i="2" a="1"/>
  <c r="M706" i="2" s="1"/>
  <c r="M707" i="2" a="1"/>
  <c r="M707" i="2" s="1"/>
  <c r="M708" i="2" a="1"/>
  <c r="M708" i="2" s="1"/>
  <c r="M709" i="2" a="1"/>
  <c r="M709" i="2"/>
  <c r="M710" i="2" a="1"/>
  <c r="M710" i="2" s="1"/>
  <c r="M711" i="2" a="1"/>
  <c r="M711" i="2"/>
  <c r="M712" i="2" a="1"/>
  <c r="M712" i="2"/>
  <c r="M713" i="2" a="1"/>
  <c r="M713" i="2"/>
  <c r="M714" i="2" a="1"/>
  <c r="M714" i="2" s="1"/>
  <c r="M715" i="2" a="1"/>
  <c r="M715" i="2"/>
  <c r="M716" i="2" a="1"/>
  <c r="M716" i="2" s="1"/>
  <c r="M717" i="2" a="1"/>
  <c r="M717" i="2"/>
  <c r="M718" i="2" a="1"/>
  <c r="M718" i="2" s="1"/>
  <c r="M719" i="2" a="1"/>
  <c r="M719" i="2" s="1"/>
  <c r="M720" i="2" a="1"/>
  <c r="M720" i="2"/>
  <c r="M721" i="2" a="1"/>
  <c r="M721" i="2"/>
  <c r="M722" i="2" a="1"/>
  <c r="M722" i="2" s="1"/>
  <c r="M723" i="2" a="1"/>
  <c r="M723" i="2" s="1"/>
  <c r="M724" i="2" a="1"/>
  <c r="M724" i="2"/>
  <c r="M725" i="2" a="1"/>
  <c r="M725" i="2"/>
  <c r="M726" i="2" a="1"/>
  <c r="M726" i="2" s="1"/>
  <c r="M727" i="2" a="1"/>
  <c r="M727" i="2"/>
  <c r="M728" i="2" a="1"/>
  <c r="M728" i="2" s="1"/>
  <c r="M729" i="2" a="1"/>
  <c r="M729" i="2"/>
  <c r="M730" i="2" a="1"/>
  <c r="M730" i="2" s="1"/>
  <c r="M731" i="2" a="1"/>
  <c r="M731" i="2"/>
  <c r="M732" i="2" a="1"/>
  <c r="M732" i="2"/>
  <c r="M733" i="2" a="1"/>
  <c r="M733" i="2"/>
  <c r="M734" i="2" a="1"/>
  <c r="M734" i="2" s="1"/>
  <c r="M735" i="2" a="1"/>
  <c r="M735" i="2"/>
  <c r="M736" i="2" a="1"/>
  <c r="M736" i="2"/>
  <c r="M737" i="2" a="1"/>
  <c r="M737" i="2"/>
  <c r="M738" i="2" a="1"/>
  <c r="M738" i="2" s="1"/>
  <c r="M739" i="2" a="1"/>
  <c r="M739" i="2" s="1"/>
  <c r="M740" i="2" a="1"/>
  <c r="M740" i="2"/>
  <c r="M741" i="2" a="1"/>
  <c r="M741" i="2"/>
  <c r="M742" i="2" a="1"/>
  <c r="M742" i="2" s="1"/>
  <c r="M743" i="2" a="1"/>
  <c r="M743" i="2"/>
  <c r="M744" i="2" a="1"/>
  <c r="M744" i="2"/>
  <c r="M745" i="2" a="1"/>
  <c r="M745" i="2"/>
  <c r="M746" i="2" a="1"/>
  <c r="M746" i="2" s="1"/>
  <c r="M747" i="2" a="1"/>
  <c r="M747" i="2" s="1"/>
  <c r="M748" i="2" a="1"/>
  <c r="M748" i="2" s="1"/>
  <c r="M749" i="2" a="1"/>
  <c r="M749" i="2"/>
  <c r="M750" i="2" a="1"/>
  <c r="M750" i="2" s="1"/>
  <c r="M751" i="2" a="1"/>
  <c r="M751" i="2"/>
  <c r="M752" i="2" a="1"/>
  <c r="M752" i="2" s="1"/>
  <c r="M753" i="2" a="1"/>
  <c r="M753" i="2"/>
  <c r="M754" i="2" a="1"/>
  <c r="M754" i="2" s="1"/>
  <c r="M755" i="2" a="1"/>
  <c r="M755" i="2"/>
  <c r="M756" i="2" a="1"/>
  <c r="M756" i="2"/>
  <c r="M757" i="2" a="1"/>
  <c r="M757" i="2"/>
  <c r="M758" i="2" a="1"/>
  <c r="M758" i="2" s="1"/>
  <c r="M759" i="2" a="1"/>
  <c r="M759" i="2"/>
  <c r="M760" i="2" a="1"/>
  <c r="M760" i="2"/>
  <c r="M761" i="2" a="1"/>
  <c r="M761" i="2"/>
  <c r="M762" i="2" a="1"/>
  <c r="M762" i="2" s="1"/>
  <c r="M763" i="2" a="1"/>
  <c r="M763" i="2" s="1"/>
  <c r="M764" i="2" a="1"/>
  <c r="M764" i="2"/>
  <c r="M765" i="2" a="1"/>
  <c r="M765" i="2"/>
  <c r="M766" i="2" a="1"/>
  <c r="M766" i="2" s="1"/>
  <c r="M767" i="2" a="1"/>
  <c r="M767" i="2"/>
  <c r="M768" i="2" a="1"/>
  <c r="M768" i="2"/>
  <c r="M769" i="2" a="1"/>
  <c r="M769" i="2"/>
  <c r="M770" i="2" a="1"/>
  <c r="M770" i="2" s="1"/>
  <c r="M771" i="2" a="1"/>
  <c r="M771" i="2" s="1"/>
  <c r="M772" i="2" a="1"/>
  <c r="M772" i="2" s="1"/>
  <c r="M773" i="2" a="1"/>
  <c r="M773" i="2"/>
  <c r="M774" i="2" a="1"/>
  <c r="M774" i="2" s="1"/>
  <c r="M775" i="2" a="1"/>
  <c r="M775" i="2"/>
  <c r="M776" i="2" a="1"/>
  <c r="M776" i="2"/>
  <c r="M777" i="2" a="1"/>
  <c r="M777" i="2"/>
  <c r="M778" i="2" a="1"/>
  <c r="M778" i="2" s="1"/>
  <c r="M779" i="2" a="1"/>
  <c r="M779" i="2"/>
  <c r="M780" i="2" a="1"/>
  <c r="M780" i="2" s="1"/>
  <c r="M781" i="2" a="1"/>
  <c r="M781" i="2"/>
  <c r="M782" i="2" a="1"/>
  <c r="M782" i="2" s="1"/>
  <c r="M783" i="2" a="1"/>
  <c r="M783" i="2"/>
  <c r="M784" i="2" a="1"/>
  <c r="M784" i="2"/>
  <c r="M785" i="2" a="1"/>
  <c r="M785" i="2"/>
  <c r="M786" i="2" a="1"/>
  <c r="M786" i="2" s="1"/>
  <c r="M787" i="2" a="1"/>
  <c r="M787" i="2" s="1"/>
  <c r="M788" i="2" a="1"/>
  <c r="M788" i="2"/>
  <c r="M789" i="2" a="1"/>
  <c r="M789" i="2"/>
  <c r="M790" i="2" a="1"/>
  <c r="M790" i="2" s="1"/>
  <c r="M791" i="2" a="1"/>
  <c r="M791" i="2" s="1"/>
  <c r="M792" i="2" a="1"/>
  <c r="M792" i="2"/>
  <c r="M793" i="2" a="1"/>
  <c r="M793" i="2"/>
  <c r="M794" i="2" a="1"/>
  <c r="M794" i="2" s="1"/>
  <c r="M795" i="2" a="1"/>
  <c r="M795" i="2"/>
  <c r="M796" i="2" a="1"/>
  <c r="M796" i="2" s="1"/>
  <c r="M797" i="2" a="1"/>
  <c r="M797" i="2"/>
  <c r="M798" i="2" a="1"/>
  <c r="M798" i="2" s="1"/>
  <c r="M799" i="2" a="1"/>
  <c r="M799" i="2"/>
  <c r="M800" i="2" a="1"/>
  <c r="M800" i="2" s="1"/>
  <c r="M801" i="2" a="1"/>
  <c r="M801" i="2"/>
  <c r="M802" i="2" a="1"/>
  <c r="M802" i="2" s="1"/>
  <c r="M803" i="2" a="1"/>
  <c r="M803" i="2" s="1"/>
  <c r="M804" i="2" a="1"/>
  <c r="M804" i="2" s="1"/>
  <c r="M805" i="2" a="1"/>
  <c r="M805" i="2"/>
  <c r="M806" i="2" a="1"/>
  <c r="M806" i="2" s="1"/>
  <c r="M807" i="2" a="1"/>
  <c r="M807" i="2"/>
  <c r="M808" i="2" a="1"/>
  <c r="M808" i="2"/>
  <c r="M809" i="2" a="1"/>
  <c r="M809" i="2"/>
  <c r="M810" i="2" a="1"/>
  <c r="M810" i="2" s="1"/>
  <c r="M811" i="2" a="1"/>
  <c r="M811" i="2" s="1"/>
  <c r="M812" i="2" a="1"/>
  <c r="M812" i="2" s="1"/>
  <c r="M813" i="2" a="1"/>
  <c r="M813" i="2"/>
  <c r="M814" i="2" a="1"/>
  <c r="M814" i="2" s="1"/>
  <c r="M815" i="2" a="1"/>
  <c r="M815" i="2"/>
  <c r="M816" i="2" a="1"/>
  <c r="M816" i="2" s="1"/>
  <c r="M817" i="2" a="1"/>
  <c r="M817" i="2"/>
  <c r="M818" i="2" a="1"/>
  <c r="M818" i="2" s="1"/>
  <c r="M819" i="2" a="1"/>
  <c r="M819" i="2"/>
  <c r="M820" i="2" a="1"/>
  <c r="M820" i="2" s="1"/>
  <c r="M821" i="2" a="1"/>
  <c r="M821" i="2"/>
  <c r="M822" i="2" a="1"/>
  <c r="M822" i="2" s="1"/>
  <c r="M823" i="2" a="1"/>
  <c r="M823" i="2" s="1"/>
  <c r="M824" i="2" a="1"/>
  <c r="M824" i="2"/>
  <c r="M825" i="2" a="1"/>
  <c r="M825" i="2"/>
  <c r="M826" i="2" a="1"/>
  <c r="M826" i="2" s="1"/>
  <c r="M827" i="2" a="1"/>
  <c r="M827" i="2"/>
  <c r="M828" i="2" a="1"/>
  <c r="M828" i="2"/>
  <c r="M829" i="2" a="1"/>
  <c r="M829" i="2"/>
  <c r="M830" i="2" a="1"/>
  <c r="M830" i="2" s="1"/>
  <c r="M831" i="2" a="1"/>
  <c r="M831" i="2"/>
  <c r="M832" i="2" a="1"/>
  <c r="M832" i="2" s="1"/>
  <c r="M833" i="2" a="1"/>
  <c r="M833" i="2"/>
  <c r="M834" i="2" a="1"/>
  <c r="M834" i="2" s="1"/>
  <c r="M835" i="2" a="1"/>
  <c r="M835" i="2" s="1"/>
  <c r="M836" i="2" a="1"/>
  <c r="M836" i="2"/>
  <c r="M837" i="2" a="1"/>
  <c r="M837" i="2"/>
  <c r="M838" i="2" a="1"/>
  <c r="M838" i="2" s="1"/>
  <c r="M839" i="2" a="1"/>
  <c r="M839" i="2"/>
  <c r="M840" i="2" a="1"/>
  <c r="M840" i="2" s="1"/>
  <c r="M841" i="2" a="1"/>
  <c r="M841" i="2"/>
  <c r="M842" i="2" a="1"/>
  <c r="M842" i="2" s="1"/>
  <c r="M843" i="2" a="1"/>
  <c r="M843" i="2"/>
  <c r="M844" i="2" a="1"/>
  <c r="M844" i="2" s="1"/>
  <c r="M845" i="2" a="1"/>
  <c r="M845" i="2"/>
  <c r="M846" i="2" a="1"/>
  <c r="M846" i="2" s="1"/>
  <c r="M847" i="2" a="1"/>
  <c r="M847" i="2"/>
  <c r="M848" i="2" a="1"/>
  <c r="M848" i="2"/>
  <c r="M849" i="2" a="1"/>
  <c r="M849" i="2"/>
  <c r="M850" i="2" a="1"/>
  <c r="M850" i="2" s="1"/>
  <c r="M851" i="2" a="1"/>
  <c r="M851" i="2"/>
  <c r="M852" i="2" a="1"/>
  <c r="M852" i="2"/>
  <c r="M853" i="2" a="1"/>
  <c r="M853" i="2"/>
  <c r="M854" i="2" a="1"/>
  <c r="M854" i="2" s="1"/>
  <c r="M855" i="2" a="1"/>
  <c r="M855" i="2" s="1"/>
  <c r="M856" i="2" a="1"/>
  <c r="M856" i="2"/>
  <c r="M857" i="2" a="1"/>
  <c r="M857" i="2"/>
  <c r="M858" i="2" a="1"/>
  <c r="M858" i="2" s="1"/>
  <c r="M859" i="2" a="1"/>
  <c r="M859" i="2" s="1"/>
  <c r="M860" i="2" a="1"/>
  <c r="M860" i="2"/>
  <c r="M861" i="2" a="1"/>
  <c r="M861" i="2"/>
  <c r="M862" i="2" a="1"/>
  <c r="M862" i="2" s="1"/>
  <c r="M863" i="2" a="1"/>
  <c r="M863" i="2" s="1"/>
  <c r="M864" i="2" a="1"/>
  <c r="M864" i="2" s="1"/>
  <c r="M865" i="2" a="1"/>
  <c r="M865" i="2"/>
  <c r="M866" i="2" a="1"/>
  <c r="M866" i="2" s="1"/>
  <c r="M867" i="2" a="1"/>
  <c r="M867" i="2"/>
  <c r="M868" i="2" a="1"/>
  <c r="M868" i="2" s="1"/>
  <c r="M869" i="2" a="1"/>
  <c r="M869" i="2"/>
  <c r="M870" i="2" a="1"/>
  <c r="M870" i="2" s="1"/>
  <c r="M871" i="2" a="1"/>
  <c r="M871" i="2"/>
  <c r="M872" i="2" a="1"/>
  <c r="M872" i="2"/>
  <c r="M873" i="2" a="1"/>
  <c r="M873" i="2"/>
  <c r="M874" i="2" a="1"/>
  <c r="M874" i="2" s="1"/>
  <c r="M875" i="2" a="1"/>
  <c r="M875" i="2"/>
  <c r="M876" i="2" a="1"/>
  <c r="M876" i="2"/>
  <c r="M877" i="2" a="1"/>
  <c r="M877" i="2"/>
  <c r="M878" i="2" a="1"/>
  <c r="M878" i="2" s="1"/>
  <c r="M879" i="2" a="1"/>
  <c r="M879" i="2"/>
  <c r="M880" i="2" a="1"/>
  <c r="M880" i="2"/>
  <c r="M881" i="2" a="1"/>
  <c r="M881" i="2"/>
  <c r="M882" i="2" a="1"/>
  <c r="M882" i="2" s="1"/>
  <c r="M883" i="2" a="1"/>
  <c r="M883" i="2"/>
  <c r="M884" i="2" a="1"/>
  <c r="M884" i="2"/>
  <c r="M885" i="2" a="1"/>
  <c r="M885" i="2"/>
  <c r="M886" i="2" a="1"/>
  <c r="M886" i="2" s="1"/>
  <c r="M887" i="2" a="1"/>
  <c r="M887" i="2" s="1"/>
  <c r="M888" i="2" a="1"/>
  <c r="M888" i="2"/>
  <c r="M889" i="2" a="1"/>
  <c r="M889" i="2"/>
  <c r="M890" i="2" a="1"/>
  <c r="M890" i="2" s="1"/>
  <c r="M891" i="2" a="1"/>
  <c r="M891" i="2"/>
  <c r="M892" i="2" a="1"/>
  <c r="M892" i="2"/>
  <c r="M893" i="2" a="1"/>
  <c r="M893" i="2"/>
  <c r="M894" i="2" a="1"/>
  <c r="M894" i="2" s="1"/>
  <c r="M895" i="2" a="1"/>
  <c r="M895" i="2"/>
  <c r="M896" i="2" a="1"/>
  <c r="M896" i="2" s="1"/>
  <c r="M897" i="2" a="1"/>
  <c r="M897" i="2"/>
  <c r="M898" i="2" a="1"/>
  <c r="M898" i="2" s="1"/>
  <c r="M899" i="2" a="1"/>
  <c r="M899" i="2"/>
  <c r="M900" i="2" a="1"/>
  <c r="M900" i="2"/>
  <c r="M901" i="2" a="1"/>
  <c r="M901" i="2"/>
  <c r="M902" i="2" a="1"/>
  <c r="M902" i="2" s="1"/>
  <c r="M903" i="2" a="1"/>
  <c r="M903" i="2"/>
  <c r="M904" i="2" a="1"/>
  <c r="M904" i="2"/>
  <c r="M905" i="2" a="1"/>
  <c r="M905" i="2"/>
  <c r="M906" i="2" a="1"/>
  <c r="M906" i="2" s="1"/>
  <c r="M907" i="2" a="1"/>
  <c r="M907" i="2"/>
  <c r="M908" i="2" a="1"/>
  <c r="M908" i="2"/>
  <c r="M909" i="2" a="1"/>
  <c r="M909" i="2"/>
  <c r="M910" i="2" a="1"/>
  <c r="M910" i="2" s="1"/>
  <c r="M911" i="2" a="1"/>
  <c r="M911" i="2" s="1"/>
  <c r="M912" i="2" a="1"/>
  <c r="M912" i="2"/>
  <c r="M913" i="2" a="1"/>
  <c r="M913" i="2"/>
  <c r="M914" i="2" a="1"/>
  <c r="M914" i="2" s="1"/>
  <c r="M915" i="2" a="1"/>
  <c r="M915" i="2"/>
  <c r="M916" i="2" a="1"/>
  <c r="M916" i="2"/>
  <c r="M917" i="2" a="1"/>
  <c r="M917" i="2"/>
  <c r="M918" i="2" a="1"/>
  <c r="M918" i="2" s="1"/>
  <c r="M919" i="2" a="1"/>
  <c r="M919" i="2" s="1"/>
  <c r="M920" i="2" a="1"/>
  <c r="M920" i="2" s="1"/>
  <c r="M921" i="2" a="1"/>
  <c r="M921" i="2"/>
  <c r="M922" i="2" a="1"/>
  <c r="M922" i="2" s="1"/>
  <c r="M923" i="2" a="1"/>
  <c r="M923" i="2"/>
  <c r="M924" i="2" a="1"/>
  <c r="M924" i="2"/>
  <c r="M925" i="2" a="1"/>
  <c r="M925" i="2"/>
  <c r="M926" i="2" a="1"/>
  <c r="M926" i="2" s="1"/>
  <c r="M927" i="2" a="1"/>
  <c r="M927" i="2"/>
  <c r="M928" i="2" a="1"/>
  <c r="M928" i="2" s="1"/>
  <c r="M929" i="2" a="1"/>
  <c r="M929" i="2"/>
  <c r="M930" i="2" a="1"/>
  <c r="M930" i="2" s="1"/>
  <c r="M931" i="2" a="1"/>
  <c r="M931" i="2"/>
  <c r="M932" i="2" a="1"/>
  <c r="M932" i="2"/>
  <c r="M933" i="2" a="1"/>
  <c r="M933" i="2"/>
  <c r="M934" i="2" a="1"/>
  <c r="M934" i="2" s="1"/>
  <c r="M935" i="2" a="1"/>
  <c r="M935" i="2" s="1"/>
  <c r="M936" i="2" a="1"/>
  <c r="M936" i="2"/>
  <c r="M937" i="2" a="1"/>
  <c r="M937" i="2"/>
  <c r="M938" i="2" a="1"/>
  <c r="M938" i="2" s="1"/>
  <c r="M939" i="2" a="1"/>
  <c r="M939" i="2" s="1"/>
  <c r="M940" i="2" a="1"/>
  <c r="M940" i="2"/>
  <c r="M941" i="2" a="1"/>
  <c r="M941" i="2"/>
  <c r="M942" i="2" a="1"/>
  <c r="M942" i="2" s="1"/>
  <c r="M943" i="2" a="1"/>
  <c r="M943" i="2"/>
  <c r="M944" i="2" a="1"/>
  <c r="M944" i="2" s="1"/>
  <c r="M945" i="2" a="1"/>
  <c r="M945" i="2"/>
  <c r="M946" i="2" a="1"/>
  <c r="M946" i="2" s="1"/>
  <c r="M947" i="2" a="1"/>
  <c r="M947" i="2"/>
  <c r="M948" i="2" a="1"/>
  <c r="M948" i="2" s="1"/>
  <c r="M949" i="2" a="1"/>
  <c r="M949" i="2"/>
  <c r="M950" i="2" a="1"/>
  <c r="M950" i="2" s="1"/>
  <c r="M951" i="2" a="1"/>
  <c r="M951" i="2" s="1"/>
  <c r="M952" i="2" a="1"/>
  <c r="M952" i="2"/>
  <c r="M953" i="2" a="1"/>
  <c r="M953" i="2"/>
  <c r="M954" i="2" a="1"/>
  <c r="M954" i="2" s="1"/>
  <c r="M955" i="2" a="1"/>
  <c r="M955" i="2"/>
  <c r="M956" i="2" a="1"/>
  <c r="M956" i="2"/>
  <c r="M957" i="2" a="1"/>
  <c r="M957" i="2"/>
  <c r="M958" i="2" a="1"/>
  <c r="M958" i="2" s="1"/>
  <c r="M959" i="2" a="1"/>
  <c r="M959" i="2"/>
  <c r="M960" i="2" a="1"/>
  <c r="M960" i="2" s="1"/>
  <c r="M961" i="2" a="1"/>
  <c r="M961" i="2"/>
  <c r="M962" i="2" a="1"/>
  <c r="M962" i="2" s="1"/>
  <c r="M963" i="2" a="1"/>
  <c r="M963" i="2" s="1"/>
  <c r="M964" i="2" a="1"/>
  <c r="M964" i="2"/>
  <c r="M965" i="2" a="1"/>
  <c r="M965" i="2"/>
  <c r="M966" i="2" a="1"/>
  <c r="M966" i="2" s="1"/>
  <c r="M967" i="2" a="1"/>
  <c r="M967" i="2"/>
  <c r="M968" i="2" a="1"/>
  <c r="M968" i="2" s="1"/>
  <c r="M969" i="2" a="1"/>
  <c r="M969" i="2"/>
  <c r="M970" i="2" a="1"/>
  <c r="M970" i="2" s="1"/>
  <c r="M971" i="2" a="1"/>
  <c r="M971" i="2"/>
  <c r="M972" i="2" a="1"/>
  <c r="M972" i="2" s="1"/>
  <c r="M973" i="2" a="1"/>
  <c r="M973" i="2"/>
  <c r="M974" i="2" a="1"/>
  <c r="M974" i="2" s="1"/>
  <c r="M975" i="2" a="1"/>
  <c r="M975" i="2"/>
  <c r="M976" i="2" a="1"/>
  <c r="M976" i="2"/>
  <c r="M977" i="2" a="1"/>
  <c r="M977" i="2"/>
  <c r="M978" i="2" a="1"/>
  <c r="M978" i="2" s="1"/>
  <c r="M979" i="2" a="1"/>
  <c r="M979" i="2"/>
  <c r="M980" i="2" a="1"/>
  <c r="M980" i="2"/>
  <c r="M981" i="2" a="1"/>
  <c r="M981" i="2"/>
  <c r="M982" i="2" a="1"/>
  <c r="M982" i="2" s="1"/>
  <c r="M983" i="2" a="1"/>
  <c r="M983" i="2" s="1"/>
  <c r="M984" i="2" a="1"/>
  <c r="M984" i="2"/>
  <c r="M985" i="2" a="1"/>
  <c r="M985" i="2"/>
  <c r="M986" i="2" a="1"/>
  <c r="M986" i="2" s="1"/>
  <c r="M987" i="2" a="1"/>
  <c r="M987" i="2" s="1"/>
  <c r="M988" i="2" a="1"/>
  <c r="M988" i="2"/>
  <c r="M989" i="2" a="1"/>
  <c r="M989" i="2"/>
  <c r="M990" i="2" a="1"/>
  <c r="M990" i="2" s="1"/>
  <c r="M991" i="2" a="1"/>
  <c r="M991" i="2" s="1"/>
  <c r="M992" i="2" a="1"/>
  <c r="M992" i="2" s="1"/>
  <c r="M993" i="2" a="1"/>
  <c r="M993" i="2"/>
  <c r="M994" i="2" a="1"/>
  <c r="M994" i="2" s="1"/>
  <c r="M995" i="2" a="1"/>
  <c r="M995" i="2"/>
  <c r="M996" i="2" a="1"/>
  <c r="M996" i="2" s="1"/>
  <c r="M997" i="2" a="1"/>
  <c r="M997" i="2"/>
  <c r="M998" i="2" a="1"/>
  <c r="M998" i="2" s="1"/>
  <c r="M999" i="2" a="1"/>
  <c r="M999" i="2"/>
  <c r="M1000" i="2" a="1"/>
  <c r="M1000" i="2"/>
  <c r="M1001" i="2" a="1"/>
  <c r="M1001" i="2"/>
  <c r="M1002" i="2" a="1"/>
  <c r="M1002" i="2" s="1"/>
  <c r="M1003" i="2" a="1"/>
  <c r="M1003" i="2"/>
  <c r="M1004" i="2" a="1"/>
  <c r="M1004" i="2"/>
  <c r="M1005" i="2" a="1"/>
  <c r="M1005" i="2"/>
  <c r="M1006" i="2" a="1"/>
  <c r="M1006" i="2" s="1"/>
  <c r="M1007" i="2" a="1"/>
  <c r="M1007" i="2"/>
  <c r="M1008" i="2" a="1"/>
  <c r="M1008" i="2"/>
  <c r="M1009" i="2" a="1"/>
  <c r="M1009" i="2"/>
  <c r="M1010" i="2" a="1"/>
  <c r="M1010" i="2" s="1"/>
  <c r="M1011" i="2" a="1"/>
  <c r="M1011" i="2"/>
  <c r="M1012" i="2" a="1"/>
  <c r="M1012" i="2"/>
  <c r="M1013" i="2" a="1"/>
  <c r="M1013" i="2"/>
  <c r="M1014" i="2" a="1"/>
  <c r="M1014" i="2" s="1"/>
  <c r="M1015" i="2" a="1"/>
  <c r="M1015" i="2" s="1"/>
  <c r="M1016" i="2" a="1"/>
  <c r="M1016" i="2"/>
  <c r="M1017" i="2" a="1"/>
  <c r="M1017" i="2"/>
  <c r="M1018" i="2" a="1"/>
  <c r="M1018" i="2" s="1"/>
  <c r="M1019" i="2" a="1"/>
  <c r="M1019" i="2"/>
  <c r="M1020" i="2" a="1"/>
  <c r="M1020" i="2"/>
  <c r="M1021" i="2" a="1"/>
  <c r="M1021" i="2"/>
  <c r="M1022" i="2" a="1"/>
  <c r="M1022" i="2" s="1"/>
  <c r="M1023" i="2" a="1"/>
  <c r="M1023" i="2"/>
  <c r="M1024" i="2" a="1"/>
  <c r="M1024" i="2" s="1"/>
  <c r="M1025" i="2" a="1"/>
  <c r="M1025" i="2"/>
  <c r="M1026" i="2" a="1"/>
  <c r="M1026" i="2" s="1"/>
  <c r="M1027" i="2" a="1"/>
  <c r="M1027" i="2"/>
  <c r="M1028" i="2" a="1"/>
  <c r="M1028" i="2"/>
  <c r="M1029" i="2" a="1"/>
  <c r="M1029" i="2"/>
  <c r="M1030" i="2" a="1"/>
  <c r="M1030" i="2" s="1"/>
  <c r="M1031" i="2" a="1"/>
  <c r="M1031" i="2"/>
  <c r="M1032" i="2" a="1"/>
  <c r="M1032" i="2"/>
  <c r="M1033" i="2" a="1"/>
  <c r="M1033" i="2" s="1"/>
  <c r="M1034" i="2" a="1"/>
  <c r="M1034" i="2" s="1"/>
  <c r="M1035" i="2" a="1"/>
  <c r="M1035" i="2" s="1"/>
  <c r="M1036" i="2" a="1"/>
  <c r="M1036" i="2"/>
  <c r="M1037" i="2" a="1"/>
  <c r="M1037" i="2"/>
  <c r="M1038" i="2" a="1"/>
  <c r="M1038" i="2" s="1"/>
  <c r="M1039" i="2" a="1"/>
  <c r="M1039" i="2" s="1"/>
  <c r="M1040" i="2" a="1"/>
  <c r="M1040" i="2"/>
  <c r="M1041" i="2" a="1"/>
  <c r="M1041" i="2"/>
  <c r="M1042" i="2" a="1"/>
  <c r="M1042" i="2" s="1"/>
  <c r="M1043" i="2" a="1"/>
  <c r="M1043" i="2"/>
  <c r="M1044" i="2" a="1"/>
  <c r="M1044" i="2" s="1"/>
  <c r="M1045" i="2" a="1"/>
  <c r="M1045" i="2"/>
  <c r="M1046" i="2" a="1"/>
  <c r="M1046" i="2" s="1"/>
  <c r="M1047" i="2" a="1"/>
  <c r="M1047" i="2" s="1"/>
  <c r="M1048" i="2" a="1"/>
  <c r="M1048" i="2"/>
  <c r="M1049" i="2" a="1"/>
  <c r="M1049" i="2" s="1"/>
  <c r="M1050" i="2" a="1"/>
  <c r="M1050" i="2" s="1"/>
  <c r="M1051" i="2" a="1"/>
  <c r="M1051" i="2"/>
  <c r="M1052" i="2" a="1"/>
  <c r="M1052" i="2"/>
  <c r="M1053" i="2" a="1"/>
  <c r="M1053" i="2" s="1"/>
  <c r="M1054" i="2" a="1"/>
  <c r="M1054" i="2" s="1"/>
  <c r="M1055" i="2" a="1"/>
  <c r="M1055" i="2"/>
  <c r="M1056" i="2" a="1"/>
  <c r="M1056" i="2" s="1"/>
  <c r="M1057" i="2" a="1"/>
  <c r="M1057" i="2"/>
  <c r="M1058" i="2" a="1"/>
  <c r="M1058" i="2" s="1"/>
  <c r="M1059" i="2" a="1"/>
  <c r="M1059" i="2" s="1"/>
  <c r="M1060" i="2" a="1"/>
  <c r="M1060" i="2"/>
  <c r="M1061" i="2" a="1"/>
  <c r="M1061" i="2"/>
  <c r="M1062" i="2" a="1"/>
  <c r="M1062" i="2" s="1"/>
  <c r="M1063" i="2" a="1"/>
  <c r="M1063" i="2" s="1"/>
  <c r="M1064" i="2" a="1"/>
  <c r="M1064" i="2"/>
  <c r="M1065" i="2" a="1"/>
  <c r="M1065" i="2" s="1"/>
  <c r="M1066" i="2" a="1"/>
  <c r="M1066" i="2"/>
  <c r="M1067" i="2" a="1"/>
  <c r="M1067" i="2"/>
  <c r="M1068" i="2" a="1"/>
  <c r="M1068" i="2" s="1"/>
  <c r="M1069" i="2" a="1"/>
  <c r="M1069" i="2" s="1"/>
  <c r="M1070" i="2" a="1"/>
  <c r="M1070" i="2"/>
  <c r="M1071" i="2" a="1"/>
  <c r="M1071" i="2"/>
  <c r="M1072" i="2" a="1"/>
  <c r="M1072" i="2" s="1"/>
  <c r="M1073" i="2" a="1"/>
  <c r="M1073" i="2" s="1"/>
  <c r="M1074" i="2" a="1"/>
  <c r="M1074" i="2"/>
  <c r="M1075" i="2" a="1"/>
  <c r="M1075" i="2"/>
  <c r="M1076" i="2" a="1"/>
  <c r="M1076" i="2"/>
  <c r="M1077" i="2" a="1"/>
  <c r="M1077" i="2" s="1"/>
  <c r="M1078" i="2" a="1"/>
  <c r="M1078" i="2"/>
  <c r="M1079" i="2" a="1"/>
  <c r="M1079" i="2"/>
  <c r="M1080" i="2" a="1"/>
  <c r="M1080" i="2"/>
  <c r="M1081" i="2" a="1"/>
  <c r="M1081" i="2" s="1"/>
  <c r="M1082" i="2" a="1"/>
  <c r="M1082" i="2" s="1"/>
  <c r="M1083" i="2" a="1"/>
  <c r="M1083" i="2"/>
  <c r="M1084" i="2" a="1"/>
  <c r="M1084" i="2"/>
  <c r="M1085" i="2" a="1"/>
  <c r="M1085" i="2" s="1"/>
  <c r="M1086" i="2" a="1"/>
  <c r="M1086" i="2" s="1"/>
  <c r="M1087" i="2" a="1"/>
  <c r="M1087" i="2"/>
  <c r="M1088" i="2" a="1"/>
  <c r="M1088" i="2"/>
  <c r="M1089" i="2" a="1"/>
  <c r="M1089" i="2" s="1"/>
  <c r="M1090" i="2" a="1"/>
  <c r="M1090" i="2"/>
  <c r="M1091" i="2" a="1"/>
  <c r="M1091" i="2" s="1"/>
  <c r="M1092" i="2" a="1"/>
  <c r="M1092" i="2"/>
  <c r="M1093" i="2" a="1"/>
  <c r="M1093" i="2" s="1"/>
  <c r="M1094" i="2" a="1"/>
  <c r="M1094" i="2"/>
  <c r="M1095" i="2" a="1"/>
  <c r="M1095" i="2" s="1"/>
  <c r="M1096" i="2" a="1"/>
  <c r="M1096" i="2"/>
  <c r="M1097" i="2" a="1"/>
  <c r="M1097" i="2" s="1"/>
  <c r="M1098" i="2" a="1"/>
  <c r="M1098" i="2"/>
  <c r="M1099" i="2" a="1"/>
  <c r="M1099" i="2"/>
  <c r="M1100" i="2" a="1"/>
  <c r="M1100" i="2" s="1"/>
  <c r="M1101" i="2" a="1"/>
  <c r="M1101" i="2" s="1"/>
  <c r="M1102" i="2" a="1"/>
  <c r="M1102" i="2"/>
  <c r="M1103" i="2" a="1"/>
  <c r="M1103" i="2"/>
  <c r="M1104" i="2" a="1"/>
  <c r="M1104" i="2" s="1"/>
  <c r="M1105" i="2" a="1"/>
  <c r="M1105" i="2" s="1"/>
  <c r="M1106" i="2" a="1"/>
  <c r="M1106" i="2"/>
  <c r="M1107" i="2" a="1"/>
  <c r="M1107" i="2"/>
  <c r="M1108" i="2" a="1"/>
  <c r="M1108" i="2"/>
  <c r="M1109" i="2" a="1"/>
  <c r="M1109" i="2" s="1"/>
  <c r="M1110" i="2" a="1"/>
  <c r="M1110" i="2"/>
  <c r="M1111" i="2" a="1"/>
  <c r="M1111" i="2"/>
  <c r="M1112" i="2" a="1"/>
  <c r="M1112" i="2"/>
  <c r="M1113" i="2" a="1"/>
  <c r="M1113" i="2" s="1"/>
  <c r="M1114" i="2" a="1"/>
  <c r="M1114" i="2" s="1"/>
  <c r="M1115" i="2" a="1"/>
  <c r="M1115" i="2"/>
  <c r="M1116" i="2" a="1"/>
  <c r="M1116" i="2"/>
  <c r="M1117" i="2" a="1"/>
  <c r="M1117" i="2" s="1"/>
  <c r="M1118" i="2" a="1"/>
  <c r="M1118" i="2" s="1"/>
  <c r="M1119" i="2" a="1"/>
  <c r="M1119" i="2"/>
  <c r="M1120" i="2" a="1"/>
  <c r="M1120" i="2"/>
  <c r="M1121" i="2" a="1"/>
  <c r="M1121" i="2" s="1"/>
  <c r="M1122" i="2" a="1"/>
  <c r="M1122" i="2"/>
  <c r="M1123" i="2" a="1"/>
  <c r="M1123" i="2" s="1"/>
  <c r="M1124" i="2" a="1"/>
  <c r="M1124" i="2"/>
  <c r="M1125" i="2" a="1"/>
  <c r="M1125" i="2" s="1"/>
  <c r="M1126" i="2" a="1"/>
  <c r="M1126" i="2"/>
  <c r="M1127" i="2" a="1"/>
  <c r="M1127" i="2" s="1"/>
  <c r="M1128" i="2" a="1"/>
  <c r="M1128" i="2"/>
  <c r="M1129" i="2" a="1"/>
  <c r="M1129" i="2" s="1"/>
  <c r="M1130" i="2" a="1"/>
  <c r="M1130" i="2"/>
  <c r="M1131" i="2" a="1"/>
  <c r="M1131" i="2"/>
  <c r="M1132" i="2" a="1"/>
  <c r="M1132" i="2" s="1"/>
  <c r="M1133" i="2" a="1"/>
  <c r="M1133" i="2" s="1"/>
  <c r="M1134" i="2" a="1"/>
  <c r="M1134" i="2"/>
  <c r="M1135" i="2" a="1"/>
  <c r="M1135" i="2"/>
  <c r="M1136" i="2" a="1"/>
  <c r="M1136" i="2" s="1"/>
  <c r="M1137" i="2" a="1"/>
  <c r="M1137" i="2" s="1"/>
  <c r="M1138" i="2" a="1"/>
  <c r="M1138" i="2"/>
  <c r="M1139" i="2" a="1"/>
  <c r="M1139" i="2"/>
  <c r="M1140" i="2" a="1"/>
  <c r="M1140" i="2"/>
  <c r="M1141" i="2" a="1"/>
  <c r="M1141" i="2" s="1"/>
  <c r="M1142" i="2" a="1"/>
  <c r="M1142" i="2"/>
  <c r="M1143" i="2" a="1"/>
  <c r="M1143" i="2"/>
  <c r="M1144" i="2" a="1"/>
  <c r="M1144" i="2"/>
  <c r="M1145" i="2" a="1"/>
  <c r="M1145" i="2" s="1"/>
  <c r="M1146" i="2" a="1"/>
  <c r="M1146" i="2" s="1"/>
  <c r="M1147" i="2" a="1"/>
  <c r="M1147" i="2"/>
  <c r="M1148" i="2" a="1"/>
  <c r="M1148" i="2"/>
  <c r="M1149" i="2" a="1"/>
  <c r="M1149" i="2" s="1"/>
  <c r="M1150" i="2" a="1"/>
  <c r="M1150" i="2" s="1"/>
  <c r="M1151" i="2" a="1"/>
  <c r="M1151" i="2"/>
  <c r="M1152" i="2" a="1"/>
  <c r="M1152" i="2"/>
  <c r="M1153" i="2" a="1"/>
  <c r="M1153" i="2" s="1"/>
  <c r="M1154" i="2" a="1"/>
  <c r="M1154" i="2"/>
  <c r="M1155" i="2" a="1"/>
  <c r="M1155" i="2" s="1"/>
  <c r="M1156" i="2" a="1"/>
  <c r="M1156" i="2"/>
  <c r="M1157" i="2" a="1"/>
  <c r="M1157" i="2" s="1"/>
  <c r="M1158" i="2" a="1"/>
  <c r="M1158" i="2"/>
  <c r="M1159" i="2" a="1"/>
  <c r="M1159" i="2" s="1"/>
  <c r="M1160" i="2" a="1"/>
  <c r="M1160" i="2"/>
  <c r="M1161" i="2" a="1"/>
  <c r="M1161" i="2" s="1"/>
  <c r="M1162" i="2" a="1"/>
  <c r="M1162" i="2"/>
  <c r="M1163" i="2" a="1"/>
  <c r="M1163" i="2"/>
  <c r="M1164" i="2" a="1"/>
  <c r="M1164" i="2" s="1"/>
  <c r="M1165" i="2" a="1"/>
  <c r="M1165" i="2" s="1"/>
  <c r="M1166" i="2" a="1"/>
  <c r="M1166" i="2"/>
  <c r="M1167" i="2" a="1"/>
  <c r="M1167" i="2"/>
  <c r="M1168" i="2" a="1"/>
  <c r="M1168" i="2" s="1"/>
  <c r="M1169" i="2" a="1"/>
  <c r="M1169" i="2" s="1"/>
  <c r="M1170" i="2" a="1"/>
  <c r="M1170" i="2"/>
  <c r="M1171" i="2" a="1"/>
  <c r="M1171" i="2"/>
  <c r="M1172" i="2" a="1"/>
  <c r="M1172" i="2"/>
  <c r="M1173" i="2" a="1"/>
  <c r="M1173" i="2" s="1"/>
  <c r="M1174" i="2" a="1"/>
  <c r="M1174" i="2"/>
  <c r="M1175" i="2" a="1"/>
  <c r="M1175" i="2"/>
  <c r="M1176" i="2" a="1"/>
  <c r="M1176" i="2"/>
  <c r="M1177" i="2" a="1"/>
  <c r="M1177" i="2" s="1"/>
  <c r="M1178" i="2" a="1"/>
  <c r="M1178" i="2" s="1"/>
  <c r="M1179" i="2" a="1"/>
  <c r="M1179" i="2"/>
  <c r="M1180" i="2" a="1"/>
  <c r="M1180" i="2"/>
  <c r="M1181" i="2" a="1"/>
  <c r="M1181" i="2" s="1"/>
  <c r="M1182" i="2" a="1"/>
  <c r="M1182" i="2" s="1"/>
  <c r="M1183" i="2" a="1"/>
  <c r="M1183" i="2"/>
  <c r="M1184" i="2" a="1"/>
  <c r="M1184" i="2"/>
  <c r="M1185" i="2" a="1"/>
  <c r="M1185" i="2" s="1"/>
  <c r="M1186" i="2" a="1"/>
  <c r="M1186" i="2"/>
  <c r="M1187" i="2" a="1"/>
  <c r="M1187" i="2" s="1"/>
  <c r="M1188" i="2" a="1"/>
  <c r="M1188" i="2"/>
  <c r="M1189" i="2" a="1"/>
  <c r="M1189" i="2" s="1"/>
  <c r="M1190" i="2" a="1"/>
  <c r="M1190" i="2"/>
  <c r="M1191" i="2" a="1"/>
  <c r="M1191" i="2" s="1"/>
  <c r="M1192" i="2" a="1"/>
  <c r="M1192" i="2"/>
  <c r="M1193" i="2" a="1"/>
  <c r="M1193" i="2" s="1"/>
  <c r="M1194" i="2" a="1"/>
  <c r="M1194" i="2"/>
  <c r="M1195" i="2" a="1"/>
  <c r="M1195" i="2"/>
  <c r="M1196" i="2" a="1"/>
  <c r="M1196" i="2" s="1"/>
  <c r="M1197" i="2" a="1"/>
  <c r="M1197" i="2" s="1"/>
  <c r="M1198" i="2" a="1"/>
  <c r="M1198" i="2"/>
  <c r="M1199" i="2" a="1"/>
  <c r="M1199" i="2"/>
  <c r="M1200" i="2" a="1"/>
  <c r="M1200" i="2" s="1"/>
  <c r="M1201" i="2" a="1"/>
  <c r="M1201" i="2" s="1"/>
  <c r="M1202" i="2" a="1"/>
  <c r="M1202" i="2"/>
  <c r="M1203" i="2" a="1"/>
  <c r="M1203" i="2"/>
  <c r="M1204" i="2" a="1"/>
  <c r="M1204" i="2"/>
  <c r="M1205" i="2" a="1"/>
  <c r="M1205" i="2" s="1"/>
  <c r="M1206" i="2" a="1"/>
  <c r="M1206" i="2"/>
  <c r="M1207" i="2" a="1"/>
  <c r="M1207" i="2"/>
  <c r="M1208" i="2" a="1"/>
  <c r="M1208" i="2"/>
  <c r="M1209" i="2" a="1"/>
  <c r="M1209" i="2" s="1"/>
  <c r="M1210" i="2" a="1"/>
  <c r="M1210" i="2" s="1"/>
  <c r="M1211" i="2" a="1"/>
  <c r="M1211" i="2"/>
  <c r="M1212" i="2" a="1"/>
  <c r="M1212" i="2"/>
  <c r="M1213" i="2" a="1"/>
  <c r="M1213" i="2" s="1"/>
  <c r="M1214" i="2" a="1"/>
  <c r="M1214" i="2" s="1"/>
  <c r="M1215" i="2" a="1"/>
  <c r="M1215" i="2"/>
  <c r="M1216" i="2" a="1"/>
  <c r="M1216" i="2"/>
  <c r="M1217" i="2" a="1"/>
  <c r="M1217" i="2" s="1"/>
  <c r="M1218" i="2" a="1"/>
  <c r="M1218" i="2"/>
  <c r="M1219" i="2" a="1"/>
  <c r="M1219" i="2" s="1"/>
  <c r="M1220" i="2" a="1"/>
  <c r="M1220" i="2"/>
  <c r="M1221" i="2" a="1"/>
  <c r="M1221" i="2" s="1"/>
  <c r="M1222" i="2" a="1"/>
  <c r="M1222" i="2"/>
  <c r="M1223" i="2" a="1"/>
  <c r="M1223" i="2" s="1"/>
  <c r="M1224" i="2" a="1"/>
  <c r="M1224" i="2"/>
  <c r="M1225" i="2" a="1"/>
  <c r="M1225" i="2" s="1"/>
  <c r="M1226" i="2" a="1"/>
  <c r="M1226" i="2"/>
  <c r="M1227" i="2" a="1"/>
  <c r="M1227" i="2"/>
  <c r="M1228" i="2" a="1"/>
  <c r="M1228" i="2" s="1"/>
  <c r="M1229" i="2" a="1"/>
  <c r="M1229" i="2" s="1"/>
  <c r="M1230" i="2" a="1"/>
  <c r="M1230" i="2"/>
  <c r="M1231" i="2" a="1"/>
  <c r="M1231" i="2"/>
  <c r="M1232" i="2" a="1"/>
  <c r="M1232" i="2" s="1"/>
  <c r="M1233" i="2" a="1"/>
  <c r="M1233" i="2" s="1"/>
  <c r="M1234" i="2" a="1"/>
  <c r="M1234" i="2"/>
  <c r="M1235" i="2" a="1"/>
  <c r="M1235" i="2"/>
  <c r="M1236" i="2" a="1"/>
  <c r="M1236" i="2"/>
  <c r="M1237" i="2" a="1"/>
  <c r="M1237" i="2" s="1"/>
  <c r="M1238" i="2" a="1"/>
  <c r="M1238" i="2"/>
  <c r="M1239" i="2" a="1"/>
  <c r="M1239" i="2"/>
  <c r="M1240" i="2" a="1"/>
  <c r="M1240" i="2"/>
  <c r="M1241" i="2" a="1"/>
  <c r="M1241" i="2" s="1"/>
  <c r="M1242" i="2" a="1"/>
  <c r="M1242" i="2" s="1"/>
  <c r="M1243" i="2" a="1"/>
  <c r="M1243" i="2"/>
  <c r="M1244" i="2" a="1"/>
  <c r="M1244" i="2"/>
  <c r="M1245" i="2" a="1"/>
  <c r="M1245" i="2" s="1"/>
  <c r="M1246" i="2" a="1"/>
  <c r="M1246" i="2" s="1"/>
  <c r="M1247" i="2" a="1"/>
  <c r="M1247" i="2"/>
  <c r="M1248" i="2" a="1"/>
  <c r="M1248" i="2"/>
  <c r="M1249" i="2" a="1"/>
  <c r="M1249" i="2" s="1"/>
  <c r="M1250" i="2" a="1"/>
  <c r="M1250" i="2"/>
  <c r="M1251" i="2" a="1"/>
  <c r="M1251" i="2" s="1"/>
  <c r="M1252" i="2" a="1"/>
  <c r="M1252" i="2"/>
  <c r="M1253" i="2" a="1"/>
  <c r="M1253" i="2" s="1"/>
  <c r="M1254" i="2" a="1"/>
  <c r="M1254" i="2"/>
  <c r="M1255" i="2" a="1"/>
  <c r="M1255" i="2" s="1"/>
  <c r="M1256" i="2" a="1"/>
  <c r="M1256" i="2"/>
  <c r="M1257" i="2" a="1"/>
  <c r="M1257" i="2" s="1"/>
  <c r="M1258" i="2" a="1"/>
  <c r="M1258" i="2"/>
  <c r="M1259" i="2" a="1"/>
  <c r="M1259" i="2"/>
  <c r="M1260" i="2" a="1"/>
  <c r="M1260" i="2" s="1"/>
  <c r="M1261" i="2" a="1"/>
  <c r="M1261" i="2" s="1"/>
  <c r="M1262" i="2" a="1"/>
  <c r="M1262" i="2"/>
  <c r="M1263" i="2" a="1"/>
  <c r="M1263" i="2"/>
  <c r="M1264" i="2" a="1"/>
  <c r="M1264" i="2" s="1"/>
  <c r="M1265" i="2" a="1"/>
  <c r="M1265" i="2" s="1"/>
  <c r="M1266" i="2" a="1"/>
  <c r="M1266" i="2"/>
  <c r="M1267" i="2" a="1"/>
  <c r="M1267" i="2"/>
  <c r="M1268" i="2" a="1"/>
  <c r="M1268" i="2"/>
  <c r="M1269" i="2" a="1"/>
  <c r="M1269" i="2" s="1"/>
  <c r="M1270" i="2" a="1"/>
  <c r="M1270" i="2"/>
  <c r="M1271" i="2" a="1"/>
  <c r="M1271" i="2"/>
  <c r="M1272" i="2" a="1"/>
  <c r="M1272" i="2"/>
  <c r="M1273" i="2" a="1"/>
  <c r="M1273" i="2" s="1"/>
  <c r="M1274" i="2" a="1"/>
  <c r="M1274" i="2" s="1"/>
  <c r="M1275" i="2" a="1"/>
  <c r="M1275" i="2"/>
  <c r="M1276" i="2" a="1"/>
  <c r="M1276" i="2"/>
  <c r="M1277" i="2" a="1"/>
  <c r="M1277" i="2" s="1"/>
  <c r="M1278" i="2" a="1"/>
  <c r="M1278" i="2" s="1"/>
  <c r="M1279" i="2" a="1"/>
  <c r="M1279" i="2"/>
  <c r="M1280" i="2" a="1"/>
  <c r="M1280" i="2"/>
  <c r="M1281" i="2" a="1"/>
  <c r="M1281" i="2" s="1"/>
  <c r="M1282" i="2" a="1"/>
  <c r="M1282" i="2"/>
  <c r="M1283" i="2" a="1"/>
  <c r="M1283" i="2" s="1"/>
  <c r="M1284" i="2" a="1"/>
  <c r="M1284" i="2"/>
  <c r="M1285" i="2" a="1"/>
  <c r="M1285" i="2" s="1"/>
  <c r="M1286" i="2" a="1"/>
  <c r="M1286" i="2"/>
  <c r="M1287" i="2" a="1"/>
  <c r="M1287" i="2" s="1"/>
  <c r="M1288" i="2" a="1"/>
  <c r="M1288" i="2"/>
  <c r="M1289" i="2" a="1"/>
  <c r="M1289" i="2" s="1"/>
  <c r="M1290" i="2" a="1"/>
  <c r="M1290" i="2"/>
  <c r="M1291" i="2" a="1"/>
  <c r="M1291" i="2"/>
  <c r="M1292" i="2" a="1"/>
  <c r="M1292" i="2" s="1"/>
  <c r="M1293" i="2" a="1"/>
  <c r="M1293" i="2" s="1"/>
  <c r="M1294" i="2" a="1"/>
  <c r="M1294" i="2"/>
  <c r="M1295" i="2" a="1"/>
  <c r="M1295" i="2"/>
  <c r="M1296" i="2" a="1"/>
  <c r="M1296" i="2" s="1"/>
  <c r="M1297" i="2" a="1"/>
  <c r="M1297" i="2" s="1"/>
  <c r="M1298" i="2" a="1"/>
  <c r="M1298" i="2"/>
  <c r="M1299" i="2" a="1"/>
  <c r="M1299" i="2"/>
  <c r="M1300" i="2" a="1"/>
  <c r="M1300" i="2"/>
  <c r="M1301" i="2" a="1"/>
  <c r="M1301" i="2" s="1"/>
  <c r="M1302" i="2" a="1"/>
  <c r="M1302" i="2"/>
  <c r="M1303" i="2" a="1"/>
  <c r="M1303" i="2"/>
  <c r="M1304" i="2" a="1"/>
  <c r="M1304" i="2"/>
  <c r="M1305" i="2" a="1"/>
  <c r="M1305" i="2" s="1"/>
  <c r="M1306" i="2" a="1"/>
  <c r="M1306" i="2" s="1"/>
  <c r="M1307" i="2" a="1"/>
  <c r="M1307" i="2"/>
  <c r="M1308" i="2" a="1"/>
  <c r="M1308" i="2"/>
  <c r="M1309" i="2" a="1"/>
  <c r="M1309" i="2" s="1"/>
  <c r="M1310" i="2" a="1"/>
  <c r="M1310" i="2" s="1"/>
  <c r="M1311" i="2" a="1"/>
  <c r="M1311" i="2"/>
  <c r="M1312" i="2" a="1"/>
  <c r="M1312" i="2"/>
  <c r="M1313" i="2" a="1"/>
  <c r="M1313" i="2" s="1"/>
  <c r="M1314" i="2" a="1"/>
  <c r="M1314" i="2"/>
  <c r="M1315" i="2" a="1"/>
  <c r="M1315" i="2" s="1"/>
  <c r="M1316" i="2" a="1"/>
  <c r="M1316" i="2"/>
  <c r="M1317" i="2" a="1"/>
  <c r="M1317" i="2" s="1"/>
  <c r="M1318" i="2" a="1"/>
  <c r="M1318" i="2"/>
  <c r="M1319" i="2" a="1"/>
  <c r="M1319" i="2" s="1"/>
  <c r="M1320" i="2" a="1"/>
  <c r="M1320" i="2"/>
  <c r="M1321" i="2" a="1"/>
  <c r="M1321" i="2" s="1"/>
  <c r="M1322" i="2" a="1"/>
  <c r="M1322" i="2"/>
  <c r="M1323" i="2" a="1"/>
  <c r="M1323" i="2"/>
  <c r="M1324" i="2" a="1"/>
  <c r="M1324" i="2" s="1"/>
  <c r="M1325" i="2" a="1"/>
  <c r="M1325" i="2" s="1"/>
  <c r="M1326" i="2" a="1"/>
  <c r="M1326" i="2"/>
  <c r="M1327" i="2" a="1"/>
  <c r="M1327" i="2"/>
  <c r="M1328" i="2" a="1"/>
  <c r="M1328" i="2" s="1"/>
  <c r="M1329" i="2" a="1"/>
  <c r="M1329" i="2" s="1"/>
  <c r="M1330" i="2" a="1"/>
  <c r="M1330" i="2"/>
  <c r="M1331" i="2" a="1"/>
  <c r="M1331" i="2"/>
  <c r="M1332" i="2" a="1"/>
  <c r="M1332" i="2"/>
  <c r="M1333" i="2" a="1"/>
  <c r="M1333" i="2" s="1"/>
  <c r="M1334" i="2" a="1"/>
  <c r="M1334" i="2"/>
  <c r="M1335" i="2" a="1"/>
  <c r="M1335" i="2"/>
  <c r="M1336" i="2" a="1"/>
  <c r="M1336" i="2"/>
  <c r="M1337" i="2" a="1"/>
  <c r="M1337" i="2" s="1"/>
  <c r="M1338" i="2" a="1"/>
  <c r="M1338" i="2" s="1"/>
  <c r="M1339" i="2" a="1"/>
  <c r="M1339" i="2"/>
  <c r="M1340" i="2" a="1"/>
  <c r="M1340" i="2"/>
  <c r="M1341" i="2" a="1"/>
  <c r="M1341" i="2" s="1"/>
  <c r="M1342" i="2" a="1"/>
  <c r="M1342" i="2" s="1"/>
  <c r="M1343" i="2" a="1"/>
  <c r="M1343" i="2"/>
  <c r="M1344" i="2" a="1"/>
  <c r="M1344" i="2"/>
  <c r="M1345" i="2" a="1"/>
  <c r="M1345" i="2" s="1"/>
  <c r="M1346" i="2" a="1"/>
  <c r="M1346" i="2"/>
  <c r="M1347" i="2" a="1"/>
  <c r="M1347" i="2" s="1"/>
  <c r="M1348" i="2" a="1"/>
  <c r="M1348" i="2"/>
  <c r="M1349" i="2" a="1"/>
  <c r="M1349" i="2" s="1"/>
  <c r="M1350" i="2" a="1"/>
  <c r="M1350" i="2"/>
  <c r="M1351" i="2" a="1"/>
  <c r="M1351" i="2" s="1"/>
  <c r="M1352" i="2" a="1"/>
  <c r="M1352" i="2"/>
  <c r="M1353" i="2" a="1"/>
  <c r="M1353" i="2" s="1"/>
  <c r="M1354" i="2" a="1"/>
  <c r="M1354" i="2"/>
  <c r="M1355" i="2" a="1"/>
  <c r="M1355" i="2"/>
  <c r="M1356" i="2" a="1"/>
  <c r="M1356" i="2" s="1"/>
  <c r="M1357" i="2" a="1"/>
  <c r="M1357" i="2" s="1"/>
  <c r="M1358" i="2" a="1"/>
  <c r="M1358" i="2"/>
  <c r="M1359" i="2" a="1"/>
  <c r="M1359" i="2"/>
  <c r="M1360" i="2" a="1"/>
  <c r="M1360" i="2" s="1"/>
  <c r="M1361" i="2" a="1"/>
  <c r="M1361" i="2" s="1"/>
  <c r="M1362" i="2" a="1"/>
  <c r="M1362" i="2"/>
  <c r="M1363" i="2" a="1"/>
  <c r="M1363" i="2"/>
  <c r="M1364" i="2" a="1"/>
  <c r="M1364" i="2"/>
  <c r="M1365" i="2" a="1"/>
  <c r="M1365" i="2" s="1"/>
  <c r="M1366" i="2" a="1"/>
  <c r="M1366" i="2"/>
  <c r="M1367" i="2" a="1"/>
  <c r="M1367" i="2"/>
  <c r="M1368" i="2" a="1"/>
  <c r="M1368" i="2"/>
  <c r="M1369" i="2" a="1"/>
  <c r="M1369" i="2" s="1"/>
  <c r="M1370" i="2" a="1"/>
  <c r="M1370" i="2" s="1"/>
  <c r="M1371" i="2" a="1"/>
  <c r="M1371" i="2"/>
  <c r="M1372" i="2" a="1"/>
  <c r="M1372" i="2"/>
  <c r="M1373" i="2" a="1"/>
  <c r="M1373" i="2" s="1"/>
  <c r="M1374" i="2" a="1"/>
  <c r="M1374" i="2" s="1"/>
  <c r="M1375" i="2" a="1"/>
  <c r="M1375" i="2"/>
  <c r="M1376" i="2" a="1"/>
  <c r="M1376" i="2"/>
  <c r="M1377" i="2" a="1"/>
  <c r="M1377" i="2" s="1"/>
  <c r="M1378" i="2" a="1"/>
  <c r="M1378" i="2"/>
  <c r="M1379" i="2" a="1"/>
  <c r="M1379" i="2" s="1"/>
  <c r="M1380" i="2" a="1"/>
  <c r="M1380" i="2"/>
  <c r="M1381" i="2" a="1"/>
  <c r="M1381" i="2" s="1"/>
  <c r="M1382" i="2" a="1"/>
  <c r="M1382" i="2"/>
  <c r="M1383" i="2" a="1"/>
  <c r="M1383" i="2" s="1"/>
  <c r="M1384" i="2" a="1"/>
  <c r="M1384" i="2"/>
  <c r="M1385" i="2" a="1"/>
  <c r="M1385" i="2" s="1"/>
  <c r="M1386" i="2" a="1"/>
  <c r="M1386" i="2"/>
  <c r="M1387" i="2" a="1"/>
  <c r="M1387" i="2"/>
  <c r="M1388" i="2" a="1"/>
  <c r="M1388" i="2" s="1"/>
  <c r="M1389" i="2" a="1"/>
  <c r="M1389" i="2" s="1"/>
  <c r="M1390" i="2" a="1"/>
  <c r="M1390" i="2"/>
  <c r="M1391" i="2" a="1"/>
  <c r="M1391" i="2"/>
  <c r="M1392" i="2" a="1"/>
  <c r="M1392" i="2" s="1"/>
  <c r="M1393" i="2" a="1"/>
  <c r="M1393" i="2" s="1"/>
  <c r="M1394" i="2" a="1"/>
  <c r="M1394" i="2"/>
  <c r="M1395" i="2" a="1"/>
  <c r="M1395" i="2"/>
  <c r="M1396" i="2" a="1"/>
  <c r="M1396" i="2"/>
  <c r="M1397" i="2" a="1"/>
  <c r="M1397" i="2" s="1"/>
  <c r="M1398" i="2" a="1"/>
  <c r="M1398" i="2"/>
  <c r="M1399" i="2" a="1"/>
  <c r="M1399" i="2"/>
  <c r="M1400" i="2" a="1"/>
  <c r="M1400" i="2"/>
  <c r="M1401" i="2" a="1"/>
  <c r="M1401" i="2" s="1"/>
  <c r="M1402" i="2" a="1"/>
  <c r="M1402" i="2" s="1"/>
  <c r="M1403" i="2" a="1"/>
  <c r="M1403" i="2"/>
  <c r="M1404" i="2" a="1"/>
  <c r="M1404" i="2"/>
  <c r="M1405" i="2" a="1"/>
  <c r="M1405" i="2" s="1"/>
  <c r="M1406" i="2" a="1"/>
  <c r="M1406" i="2" s="1"/>
  <c r="M1407" i="2" a="1"/>
  <c r="M1407" i="2"/>
  <c r="M1408" i="2" a="1"/>
  <c r="M1408" i="2"/>
  <c r="M1409" i="2" a="1"/>
  <c r="M1409" i="2" s="1"/>
  <c r="M1410" i="2" a="1"/>
  <c r="M1410" i="2"/>
  <c r="M1411" i="2" a="1"/>
  <c r="M1411" i="2" s="1"/>
  <c r="M1412" i="2" a="1"/>
  <c r="M1412" i="2"/>
  <c r="M1413" i="2" a="1"/>
  <c r="M1413" i="2" s="1"/>
  <c r="M1414" i="2" a="1"/>
  <c r="M1414" i="2"/>
  <c r="M1415" i="2" a="1"/>
  <c r="M1415" i="2" s="1"/>
  <c r="M1416" i="2" a="1"/>
  <c r="M1416" i="2"/>
  <c r="M1417" i="2" a="1"/>
  <c r="M1417" i="2" s="1"/>
  <c r="M1418" i="2" a="1"/>
  <c r="M1418" i="2"/>
  <c r="M1419" i="2" a="1"/>
  <c r="M1419" i="2"/>
  <c r="M1420" i="2" a="1"/>
  <c r="M1420" i="2" s="1"/>
  <c r="M1421" i="2" a="1"/>
  <c r="M1421" i="2" s="1"/>
  <c r="M1422" i="2" a="1"/>
  <c r="M1422" i="2"/>
  <c r="M1423" i="2" a="1"/>
  <c r="M1423" i="2"/>
  <c r="M1424" i="2" a="1"/>
  <c r="M1424" i="2" s="1"/>
  <c r="M1425" i="2" a="1"/>
  <c r="M1425" i="2" s="1"/>
  <c r="M1426" i="2" a="1"/>
  <c r="M1426" i="2"/>
  <c r="M1427" i="2" a="1"/>
  <c r="M1427" i="2"/>
  <c r="M1428" i="2" a="1"/>
  <c r="M1428" i="2"/>
  <c r="M1429" i="2" a="1"/>
  <c r="M1429" i="2" s="1"/>
  <c r="M1430" i="2" a="1"/>
  <c r="M1430" i="2"/>
  <c r="M1431" i="2" a="1"/>
  <c r="M1431" i="2"/>
  <c r="M1432" i="2" a="1"/>
  <c r="M1432" i="2"/>
  <c r="M1433" i="2" a="1"/>
  <c r="M1433" i="2" s="1"/>
  <c r="M1434" i="2" a="1"/>
  <c r="M1434" i="2" s="1"/>
  <c r="M1435" i="2" a="1"/>
  <c r="M1435" i="2"/>
  <c r="M1436" i="2" a="1"/>
  <c r="M1436" i="2"/>
  <c r="M1437" i="2" a="1"/>
  <c r="M1437" i="2" s="1"/>
  <c r="M1438" i="2" a="1"/>
  <c r="M1438" i="2" s="1"/>
  <c r="M1439" i="2" a="1"/>
  <c r="M1439" i="2"/>
  <c r="M1440" i="2" a="1"/>
  <c r="M1440" i="2"/>
  <c r="M1441" i="2" a="1"/>
  <c r="M1441" i="2" s="1"/>
  <c r="M1442" i="2" a="1"/>
  <c r="M1442" i="2"/>
  <c r="M1443" i="2" a="1"/>
  <c r="M1443" i="2" s="1"/>
  <c r="M1444" i="2" a="1"/>
  <c r="M1444" i="2"/>
  <c r="M1445" i="2" a="1"/>
  <c r="M1445" i="2" s="1"/>
  <c r="M1446" i="2" a="1"/>
  <c r="M1446" i="2"/>
  <c r="M1447" i="2" a="1"/>
  <c r="M1447" i="2" s="1"/>
  <c r="M1448" i="2" a="1"/>
  <c r="M1448" i="2"/>
  <c r="M1449" i="2" a="1"/>
  <c r="M1449" i="2" s="1"/>
  <c r="M1450" i="2" a="1"/>
  <c r="M1450" i="2"/>
  <c r="M1451" i="2" a="1"/>
  <c r="M1451" i="2"/>
  <c r="M1452" i="2" a="1"/>
  <c r="M1452" i="2" s="1"/>
  <c r="M1453" i="2" a="1"/>
  <c r="M1453" i="2" s="1"/>
  <c r="M1454" i="2" a="1"/>
  <c r="M1454" i="2"/>
  <c r="M1455" i="2" a="1"/>
  <c r="M1455" i="2"/>
  <c r="M1456" i="2" a="1"/>
  <c r="M1456" i="2" s="1"/>
  <c r="M1457" i="2" a="1"/>
  <c r="M1457" i="2" s="1"/>
  <c r="M1458" i="2" a="1"/>
  <c r="M1458" i="2"/>
  <c r="M1459" i="2" a="1"/>
  <c r="M1459" i="2"/>
  <c r="M1460" i="2" a="1"/>
  <c r="M1460" i="2"/>
  <c r="M1461" i="2" a="1"/>
  <c r="M1461" i="2" s="1"/>
  <c r="M1462" i="2" a="1"/>
  <c r="M1462" i="2"/>
  <c r="M1463" i="2" a="1"/>
  <c r="M1463" i="2"/>
  <c r="M1464" i="2" a="1"/>
  <c r="M1464" i="2"/>
  <c r="M1465" i="2" a="1"/>
  <c r="M1465" i="2" s="1"/>
  <c r="M1466" i="2" a="1"/>
  <c r="M1466" i="2" s="1"/>
  <c r="M1467" i="2" a="1"/>
  <c r="M1467" i="2"/>
  <c r="M1468" i="2" a="1"/>
  <c r="M1468" i="2"/>
  <c r="M1469" i="2" a="1"/>
  <c r="M1469" i="2" s="1"/>
  <c r="M1470" i="2" a="1"/>
  <c r="M1470" i="2" s="1"/>
  <c r="M1471" i="2" a="1"/>
  <c r="M1471" i="2"/>
  <c r="M1472" i="2" a="1"/>
  <c r="M1472" i="2"/>
  <c r="M1473" i="2" a="1"/>
  <c r="M1473" i="2" s="1"/>
  <c r="M1474" i="2" a="1"/>
  <c r="M1474" i="2"/>
  <c r="M1475" i="2" a="1"/>
  <c r="M1475" i="2" s="1"/>
  <c r="M1476" i="2" a="1"/>
  <c r="M1476" i="2"/>
  <c r="M1477" i="2" a="1"/>
  <c r="M1477" i="2" s="1"/>
  <c r="M1478" i="2" a="1"/>
  <c r="M1478" i="2"/>
  <c r="M1479" i="2" a="1"/>
  <c r="M1479" i="2" s="1"/>
  <c r="M1480" i="2" a="1"/>
  <c r="M1480" i="2"/>
  <c r="M1481" i="2" a="1"/>
  <c r="M1481" i="2" s="1"/>
  <c r="M1482" i="2" a="1"/>
  <c r="M1482" i="2"/>
  <c r="M1483" i="2" a="1"/>
  <c r="M1483" i="2"/>
  <c r="M1484" i="2" a="1"/>
  <c r="M1484" i="2" s="1"/>
  <c r="M1485" i="2" a="1"/>
  <c r="M1485" i="2" s="1"/>
  <c r="M1486" i="2" a="1"/>
  <c r="M1486" i="2"/>
  <c r="M1487" i="2" a="1"/>
  <c r="M1487" i="2"/>
  <c r="M1488" i="2" a="1"/>
  <c r="M1488" i="2" s="1"/>
  <c r="M1489" i="2" a="1"/>
  <c r="M1489" i="2" s="1"/>
  <c r="M1490" i="2" a="1"/>
  <c r="M1490" i="2"/>
  <c r="M1491" i="2" a="1"/>
  <c r="M1491" i="2"/>
  <c r="M1492" i="2" a="1"/>
  <c r="M1492" i="2"/>
  <c r="M1493" i="2" a="1"/>
  <c r="M1493" i="2" s="1"/>
  <c r="M1494" i="2" a="1"/>
  <c r="M1494" i="2"/>
  <c r="M1495" i="2" a="1"/>
  <c r="M1495" i="2"/>
  <c r="M1496" i="2" a="1"/>
  <c r="M1496" i="2"/>
  <c r="M1497" i="2" a="1"/>
  <c r="M1497" i="2" s="1"/>
  <c r="M1498" i="2" a="1"/>
  <c r="M1498" i="2" s="1"/>
  <c r="M1499" i="2" a="1"/>
  <c r="M1499" i="2"/>
  <c r="M1500" i="2" a="1"/>
  <c r="M1500" i="2"/>
  <c r="M1501" i="2" a="1"/>
  <c r="M1501" i="2" s="1"/>
  <c r="M1502" i="2" a="1"/>
  <c r="M1502" i="2" s="1"/>
  <c r="M1503" i="2" a="1"/>
  <c r="M1503" i="2"/>
  <c r="M1504" i="2" a="1"/>
  <c r="M1504" i="2"/>
  <c r="M1505" i="2" a="1"/>
  <c r="M1505" i="2" s="1"/>
  <c r="M1506" i="2" a="1"/>
  <c r="M1506" i="2"/>
  <c r="M1507" i="2" a="1"/>
  <c r="M1507" i="2" s="1"/>
  <c r="M1508" i="2" a="1"/>
  <c r="M1508" i="2"/>
  <c r="M1509" i="2" a="1"/>
  <c r="M1509" i="2" s="1"/>
  <c r="M1510" i="2" a="1"/>
  <c r="M1510" i="2"/>
  <c r="M1511" i="2" a="1"/>
  <c r="M1511" i="2" s="1"/>
  <c r="M1512" i="2" a="1"/>
  <c r="M1512" i="2"/>
  <c r="M1513" i="2" a="1"/>
  <c r="M1513" i="2" s="1"/>
  <c r="M1514" i="2" a="1"/>
  <c r="M1514" i="2"/>
  <c r="M1515" i="2" a="1"/>
  <c r="M1515" i="2"/>
  <c r="M1516" i="2" a="1"/>
  <c r="M1516" i="2" s="1"/>
  <c r="M1517" i="2" a="1"/>
  <c r="M1517" i="2" s="1"/>
  <c r="M1518" i="2" a="1"/>
  <c r="M1518" i="2"/>
  <c r="M1519" i="2" a="1"/>
  <c r="M1519" i="2"/>
  <c r="M1520" i="2" a="1"/>
  <c r="M1520" i="2" s="1"/>
  <c r="M1521" i="2" a="1"/>
  <c r="M1521" i="2" s="1"/>
  <c r="M1522" i="2" a="1"/>
  <c r="M1522" i="2"/>
  <c r="M1523" i="2" a="1"/>
  <c r="M1523" i="2"/>
  <c r="M1524" i="2" a="1"/>
  <c r="M1524" i="2"/>
  <c r="M1525" i="2" a="1"/>
  <c r="M1525" i="2" s="1"/>
  <c r="M1526" i="2" a="1"/>
  <c r="M1526" i="2"/>
  <c r="M1527" i="2" a="1"/>
  <c r="M1527" i="2"/>
  <c r="M1528" i="2" a="1"/>
  <c r="M1528" i="2"/>
  <c r="M1529" i="2" a="1"/>
  <c r="M1529" i="2" s="1"/>
  <c r="M1530" i="2" a="1"/>
  <c r="M1530" i="2" s="1"/>
  <c r="M1531" i="2" a="1"/>
  <c r="M1531" i="2"/>
  <c r="M1532" i="2" a="1"/>
  <c r="M1532" i="2"/>
  <c r="M1533" i="2" a="1"/>
  <c r="M1533" i="2" s="1"/>
  <c r="M1534" i="2" a="1"/>
  <c r="M1534" i="2" s="1"/>
  <c r="M1535" i="2" a="1"/>
  <c r="M1535" i="2"/>
  <c r="M1536" i="2" a="1"/>
  <c r="M1536" i="2"/>
  <c r="M1537" i="2" a="1"/>
  <c r="M1537" i="2" s="1"/>
  <c r="M1538" i="2" a="1"/>
  <c r="M1538" i="2"/>
  <c r="M1539" i="2" a="1"/>
  <c r="M1539" i="2" s="1"/>
  <c r="M1540" i="2" a="1"/>
  <c r="M1540" i="2"/>
  <c r="M1541" i="2" a="1"/>
  <c r="M1541" i="2" s="1"/>
  <c r="M1542" i="2" a="1"/>
  <c r="M1542" i="2"/>
  <c r="M1543" i="2" a="1"/>
  <c r="M1543" i="2" s="1"/>
  <c r="M1544" i="2" a="1"/>
  <c r="M1544" i="2"/>
  <c r="M1545" i="2" a="1"/>
  <c r="M1545" i="2" s="1"/>
  <c r="M1546" i="2" a="1"/>
  <c r="M1546" i="2"/>
  <c r="M1547" i="2" a="1"/>
  <c r="M1547" i="2"/>
  <c r="M1548" i="2" a="1"/>
  <c r="M1548" i="2" s="1"/>
  <c r="M1549" i="2" a="1"/>
  <c r="M1549" i="2" s="1"/>
  <c r="M1550" i="2" a="1"/>
  <c r="M1550" i="2"/>
  <c r="M1551" i="2" a="1"/>
  <c r="M1551" i="2"/>
  <c r="M1552" i="2" a="1"/>
  <c r="M1552" i="2" s="1"/>
  <c r="M1553" i="2" a="1"/>
  <c r="M1553" i="2" s="1"/>
  <c r="M1554" i="2" a="1"/>
  <c r="M1554" i="2"/>
  <c r="M1555" i="2" a="1"/>
  <c r="M1555" i="2"/>
  <c r="M1556" i="2" a="1"/>
  <c r="M1556" i="2"/>
  <c r="M1557" i="2" a="1"/>
  <c r="M1557" i="2" s="1"/>
  <c r="M1558" i="2" a="1"/>
  <c r="M1558" i="2"/>
  <c r="M1559" i="2" a="1"/>
  <c r="M1559" i="2"/>
  <c r="M1560" i="2" a="1"/>
  <c r="M1560" i="2"/>
  <c r="M1561" i="2" a="1"/>
  <c r="M1561" i="2" s="1"/>
  <c r="M1562" i="2" a="1"/>
  <c r="M1562" i="2" s="1"/>
  <c r="M1563" i="2" a="1"/>
  <c r="M1563" i="2"/>
  <c r="M1564" i="2" a="1"/>
  <c r="M1564" i="2"/>
  <c r="M1565" i="2" a="1"/>
  <c r="M1565" i="2" s="1"/>
  <c r="M1566" i="2" a="1"/>
  <c r="M1566" i="2" s="1"/>
  <c r="M1567" i="2" a="1"/>
  <c r="M1567" i="2"/>
  <c r="M1568" i="2" a="1"/>
  <c r="M1568" i="2"/>
  <c r="M1569" i="2" a="1"/>
  <c r="M1569" i="2" s="1"/>
  <c r="M1570" i="2" a="1"/>
  <c r="M1570" i="2"/>
  <c r="M1571" i="2" a="1"/>
  <c r="M1571" i="2" s="1"/>
  <c r="M1572" i="2" a="1"/>
  <c r="M1572" i="2"/>
  <c r="M1573" i="2" a="1"/>
  <c r="M1573" i="2" s="1"/>
  <c r="M1574" i="2" a="1"/>
  <c r="M1574" i="2"/>
  <c r="M1575" i="2" a="1"/>
  <c r="M1575" i="2" s="1"/>
  <c r="M1576" i="2" a="1"/>
  <c r="M1576" i="2"/>
  <c r="M1577" i="2" a="1"/>
  <c r="M1577" i="2" s="1"/>
  <c r="M1578" i="2" a="1"/>
  <c r="M1578" i="2"/>
  <c r="M1579" i="2" a="1"/>
  <c r="M1579" i="2"/>
  <c r="M1580" i="2" a="1"/>
  <c r="M1580" i="2" s="1"/>
  <c r="M1581" i="2" a="1"/>
  <c r="M1581" i="2" s="1"/>
  <c r="M1582" i="2" a="1"/>
  <c r="M1582" i="2"/>
  <c r="M1583" i="2" a="1"/>
  <c r="M1583" i="2"/>
  <c r="M1584" i="2" a="1"/>
  <c r="M1584" i="2" s="1"/>
  <c r="M1585" i="2" a="1"/>
  <c r="M1585" i="2" s="1"/>
  <c r="M1586" i="2" a="1"/>
  <c r="M1586" i="2"/>
  <c r="M1587" i="2" a="1"/>
  <c r="M1587" i="2"/>
  <c r="M1588" i="2" a="1"/>
  <c r="M1588" i="2"/>
  <c r="M1589" i="2" a="1"/>
  <c r="M1589" i="2" s="1"/>
  <c r="M1590" i="2" a="1"/>
  <c r="M1590" i="2"/>
  <c r="M1591" i="2" a="1"/>
  <c r="M1591" i="2"/>
  <c r="M1592" i="2" a="1"/>
  <c r="M1592" i="2"/>
  <c r="M1593" i="2" a="1"/>
  <c r="M1593" i="2" s="1"/>
  <c r="M1594" i="2" a="1"/>
  <c r="M1594" i="2" s="1"/>
  <c r="M1595" i="2" a="1"/>
  <c r="M1595" i="2"/>
  <c r="M1596" i="2" a="1"/>
  <c r="M1596" i="2"/>
  <c r="M1597" i="2" a="1"/>
  <c r="M1597" i="2"/>
  <c r="M1598" i="2" a="1"/>
  <c r="M1598" i="2" s="1"/>
  <c r="M1599" i="2" a="1"/>
  <c r="M1599" i="2"/>
  <c r="M1600" i="2" a="1"/>
  <c r="M1600" i="2"/>
  <c r="M1601" i="2" a="1"/>
  <c r="M1601" i="2"/>
  <c r="M1602" i="2" a="1"/>
  <c r="M1602" i="2" s="1"/>
  <c r="M1603" i="2" a="1"/>
  <c r="M1603" i="2"/>
  <c r="M1604" i="2" a="1"/>
  <c r="M1604" i="2"/>
  <c r="M1605" i="2" a="1"/>
  <c r="M1605" i="2"/>
  <c r="M1606" i="2" a="1"/>
  <c r="M1606" i="2" s="1"/>
  <c r="M1607" i="2" a="1"/>
  <c r="M1607" i="2"/>
  <c r="M1608" i="2" a="1"/>
  <c r="M1608" i="2"/>
  <c r="M1609" i="2" a="1"/>
  <c r="M1609" i="2"/>
  <c r="M1610" i="2" a="1"/>
  <c r="M1610" i="2" s="1"/>
  <c r="M1611" i="2" a="1"/>
  <c r="M1611" i="2"/>
  <c r="M1612" i="2" a="1"/>
  <c r="M1612" i="2"/>
  <c r="M1613" i="2" a="1"/>
  <c r="M1613" i="2"/>
  <c r="M1614" i="2" a="1"/>
  <c r="M1614" i="2" s="1"/>
  <c r="M1615" i="2" a="1"/>
  <c r="M1615" i="2"/>
  <c r="M1616" i="2" a="1"/>
  <c r="M1616" i="2"/>
  <c r="M1617" i="2" a="1"/>
  <c r="M1617" i="2"/>
  <c r="M1618" i="2" a="1"/>
  <c r="M1618" i="2" s="1"/>
  <c r="M1619" i="2" a="1"/>
  <c r="M1619" i="2"/>
  <c r="M1620" i="2" a="1"/>
  <c r="M1620" i="2"/>
  <c r="M1621" i="2" a="1"/>
  <c r="M1621" i="2"/>
  <c r="M1622" i="2" a="1"/>
  <c r="M1622" i="2" s="1"/>
  <c r="M1623" i="2" a="1"/>
  <c r="M1623" i="2"/>
  <c r="M1624" i="2" a="1"/>
  <c r="M1624" i="2"/>
  <c r="M1625" i="2" a="1"/>
  <c r="M1625" i="2"/>
  <c r="M1626" i="2" a="1"/>
  <c r="M1626" i="2" s="1"/>
  <c r="M1627" i="2" a="1"/>
  <c r="M1627" i="2"/>
  <c r="M1628" i="2" a="1"/>
  <c r="M1628" i="2"/>
  <c r="M1629" i="2" a="1"/>
  <c r="M1629" i="2"/>
  <c r="M1630" i="2" a="1"/>
  <c r="M1630" i="2" s="1"/>
  <c r="M1631" i="2" a="1"/>
  <c r="M1631" i="2"/>
  <c r="M1632" i="2" a="1"/>
  <c r="M1632" i="2"/>
  <c r="M1633" i="2" a="1"/>
  <c r="M1633" i="2"/>
  <c r="M1634" i="2" a="1"/>
  <c r="M1634" i="2" s="1"/>
  <c r="M1635" i="2" a="1"/>
  <c r="M1635" i="2"/>
  <c r="M1636" i="2" a="1"/>
  <c r="M1636" i="2"/>
  <c r="M1637" i="2" a="1"/>
  <c r="M1637" i="2"/>
  <c r="M1638" i="2" a="1"/>
  <c r="M1638" i="2" s="1"/>
  <c r="M1639" i="2" a="1"/>
  <c r="M1639" i="2"/>
  <c r="M1640" i="2" a="1"/>
  <c r="M1640" i="2"/>
  <c r="M1641" i="2" a="1"/>
  <c r="M1641" i="2"/>
  <c r="M1642" i="2" a="1"/>
  <c r="M1642" i="2" s="1"/>
  <c r="M1643" i="2" a="1"/>
  <c r="M1643" i="2"/>
  <c r="M1644" i="2" a="1"/>
  <c r="M1644" i="2"/>
  <c r="M1645" i="2" a="1"/>
  <c r="M1645" i="2"/>
  <c r="M1646" i="2" a="1"/>
  <c r="M1646" i="2" s="1"/>
  <c r="M1647" i="2" a="1"/>
  <c r="M1647" i="2"/>
  <c r="M1648" i="2" a="1"/>
  <c r="M1648" i="2"/>
  <c r="M1649" i="2" a="1"/>
  <c r="M1649" i="2"/>
  <c r="M1650" i="2" a="1"/>
  <c r="M1650" i="2" s="1"/>
  <c r="M1651" i="2" a="1"/>
  <c r="M1651" i="2"/>
  <c r="M1652" i="2" a="1"/>
  <c r="M1652" i="2"/>
  <c r="M1653" i="2" a="1"/>
  <c r="M1653" i="2"/>
  <c r="M1654" i="2" a="1"/>
  <c r="M1654" i="2" s="1"/>
  <c r="M1655" i="2" a="1"/>
  <c r="M1655" i="2"/>
  <c r="M1656" i="2" a="1"/>
  <c r="M1656" i="2"/>
  <c r="M1657" i="2" a="1"/>
  <c r="M1657" i="2"/>
  <c r="M1658" i="2" a="1"/>
  <c r="M1658" i="2" s="1"/>
  <c r="M1659" i="2" a="1"/>
  <c r="M1659" i="2"/>
  <c r="M1660" i="2" a="1"/>
  <c r="M1660" i="2"/>
  <c r="M1661" i="2" a="1"/>
  <c r="M1661" i="2"/>
  <c r="M1662" i="2" a="1"/>
  <c r="M1662" i="2" s="1"/>
  <c r="M1663" i="2" a="1"/>
  <c r="M1663" i="2"/>
  <c r="M1664" i="2" a="1"/>
  <c r="M1664" i="2"/>
  <c r="M1665" i="2" a="1"/>
  <c r="M1665" i="2"/>
  <c r="M1666" i="2" a="1"/>
  <c r="M1666" i="2" s="1"/>
  <c r="M1667" i="2" a="1"/>
  <c r="M1667" i="2"/>
  <c r="M1668" i="2" a="1"/>
  <c r="M1668" i="2"/>
  <c r="M1669" i="2" a="1"/>
  <c r="M1669" i="2"/>
  <c r="M1670" i="2" a="1"/>
  <c r="M1670" i="2" s="1"/>
  <c r="M1671" i="2" a="1"/>
  <c r="M1671" i="2"/>
  <c r="M1672" i="2" a="1"/>
  <c r="M1672" i="2"/>
  <c r="M1673" i="2" a="1"/>
  <c r="M1673" i="2"/>
  <c r="M1674" i="2" a="1"/>
  <c r="M1674" i="2" s="1"/>
  <c r="M1675" i="2" a="1"/>
  <c r="M1675" i="2"/>
  <c r="M1676" i="2" a="1"/>
  <c r="M1676" i="2"/>
  <c r="M1677" i="2" a="1"/>
  <c r="M1677" i="2"/>
  <c r="M1678" i="2" a="1"/>
  <c r="M1678" i="2" s="1"/>
  <c r="M1679" i="2" a="1"/>
  <c r="M1679" i="2"/>
  <c r="M1680" i="2" a="1"/>
  <c r="M1680" i="2"/>
  <c r="M1681" i="2" a="1"/>
  <c r="M1681" i="2"/>
  <c r="M1682" i="2" a="1"/>
  <c r="M1682" i="2" s="1"/>
  <c r="M1683" i="2" a="1"/>
  <c r="M1683" i="2"/>
  <c r="M1684" i="2" a="1"/>
  <c r="M1684" i="2"/>
  <c r="M1685" i="2" a="1"/>
  <c r="M1685" i="2"/>
  <c r="M1686" i="2" a="1"/>
  <c r="M1686" i="2" s="1"/>
  <c r="M1687" i="2" a="1"/>
  <c r="M1687" i="2"/>
  <c r="M1688" i="2" a="1"/>
  <c r="M1688" i="2"/>
  <c r="M1689" i="2" a="1"/>
  <c r="M1689" i="2"/>
  <c r="M1690" i="2" a="1"/>
  <c r="M1690" i="2" s="1"/>
  <c r="M1691" i="2" a="1"/>
  <c r="M1691" i="2"/>
  <c r="M1692" i="2" a="1"/>
  <c r="M1692" i="2"/>
  <c r="M1693" i="2" a="1"/>
  <c r="M1693" i="2"/>
  <c r="M1694" i="2" a="1"/>
  <c r="M1694" i="2" s="1"/>
  <c r="M1695" i="2" a="1"/>
  <c r="M1695" i="2"/>
  <c r="M1696" i="2" a="1"/>
  <c r="M1696" i="2"/>
  <c r="M1697" i="2" a="1"/>
  <c r="M1697" i="2"/>
  <c r="M1698" i="2" a="1"/>
  <c r="M1698" i="2" s="1"/>
  <c r="M1699" i="2" a="1"/>
  <c r="M1699" i="2"/>
  <c r="M1700" i="2" a="1"/>
  <c r="M1700" i="2"/>
  <c r="M1701" i="2" a="1"/>
  <c r="M1701" i="2"/>
  <c r="M1702" i="2" a="1"/>
  <c r="M1702" i="2" s="1"/>
  <c r="M1703" i="2" a="1"/>
  <c r="M1703" i="2"/>
  <c r="M1704" i="2" a="1"/>
  <c r="M1704" i="2"/>
  <c r="M1705" i="2" a="1"/>
  <c r="M1705" i="2"/>
  <c r="M1706" i="2" a="1"/>
  <c r="M1706" i="2" s="1"/>
  <c r="M1707" i="2" a="1"/>
  <c r="M1707" i="2"/>
  <c r="M1708" i="2" a="1"/>
  <c r="M1708" i="2"/>
  <c r="M1709" i="2" a="1"/>
  <c r="M1709" i="2"/>
  <c r="M1710" i="2" a="1"/>
  <c r="M1710" i="2" s="1"/>
  <c r="M1711" i="2" a="1"/>
  <c r="M1711" i="2"/>
  <c r="M1712" i="2" a="1"/>
  <c r="M1712" i="2"/>
  <c r="M1713" i="2" a="1"/>
  <c r="M1713" i="2"/>
  <c r="M1714" i="2" a="1"/>
  <c r="M1714" i="2" s="1"/>
  <c r="M1715" i="2" a="1"/>
  <c r="M1715" i="2"/>
  <c r="M1716" i="2" a="1"/>
  <c r="M1716" i="2"/>
  <c r="M1717" i="2" a="1"/>
  <c r="M1717" i="2"/>
  <c r="M1718" i="2" a="1"/>
  <c r="M1718" i="2" s="1"/>
  <c r="M1719" i="2" a="1"/>
  <c r="M1719" i="2"/>
  <c r="M1720" i="2" a="1"/>
  <c r="M1720" i="2"/>
  <c r="M1721" i="2" a="1"/>
  <c r="M1721" i="2"/>
  <c r="M1722" i="2" a="1"/>
  <c r="M1722" i="2" s="1"/>
  <c r="M1723" i="2" a="1"/>
  <c r="M1723" i="2"/>
  <c r="M1724" i="2" a="1"/>
  <c r="M1724" i="2"/>
  <c r="M1725" i="2" a="1"/>
  <c r="M1725" i="2"/>
  <c r="M1726" i="2" a="1"/>
  <c r="M1726" i="2" s="1"/>
  <c r="M1727" i="2" a="1"/>
  <c r="M1727" i="2"/>
  <c r="M1728" i="2" a="1"/>
  <c r="M1728" i="2"/>
  <c r="M1729" i="2" a="1"/>
  <c r="M1729" i="2"/>
  <c r="M1730" i="2" a="1"/>
  <c r="M1730" i="2" s="1"/>
  <c r="M1731" i="2" a="1"/>
  <c r="M1731" i="2"/>
  <c r="M1732" i="2" a="1"/>
  <c r="M1732" i="2"/>
  <c r="M1733" i="2" a="1"/>
  <c r="M1733" i="2"/>
  <c r="M1734" i="2" a="1"/>
  <c r="M1734" i="2" s="1"/>
  <c r="M1735" i="2" a="1"/>
  <c r="M1735" i="2"/>
  <c r="M1736" i="2" a="1"/>
  <c r="M1736" i="2"/>
  <c r="M1737" i="2" a="1"/>
  <c r="M1737" i="2"/>
  <c r="M1738" i="2" a="1"/>
  <c r="M1738" i="2" s="1"/>
  <c r="M1739" i="2" a="1"/>
  <c r="M1739" i="2"/>
  <c r="M1740" i="2" a="1"/>
  <c r="M1740" i="2"/>
  <c r="M1741" i="2" a="1"/>
  <c r="M1741" i="2"/>
  <c r="M1742" i="2" a="1"/>
  <c r="M1742" i="2" s="1"/>
  <c r="M1743" i="2" a="1"/>
  <c r="M1743" i="2"/>
  <c r="M1744" i="2" a="1"/>
  <c r="M1744" i="2"/>
  <c r="M1745" i="2" a="1"/>
  <c r="M1745" i="2"/>
  <c r="M1746" i="2" a="1"/>
  <c r="M1746" i="2" s="1"/>
  <c r="M1747" i="2" a="1"/>
  <c r="M1747" i="2"/>
  <c r="M1748" i="2" a="1"/>
  <c r="M1748" i="2"/>
  <c r="M1749" i="2" a="1"/>
  <c r="M1749" i="2"/>
  <c r="M1750" i="2" a="1"/>
  <c r="M1750" i="2" s="1"/>
  <c r="M1751" i="2" a="1"/>
  <c r="M1751" i="2"/>
  <c r="M1752" i="2" a="1"/>
  <c r="M1752" i="2"/>
  <c r="M1753" i="2" a="1"/>
  <c r="M1753" i="2"/>
  <c r="M1754" i="2" a="1"/>
  <c r="M1754" i="2" s="1"/>
  <c r="M1755" i="2" a="1"/>
  <c r="M1755" i="2"/>
  <c r="M1756" i="2" a="1"/>
  <c r="M1756" i="2"/>
  <c r="M1757" i="2" a="1"/>
  <c r="M1757" i="2"/>
  <c r="M1758" i="2" a="1"/>
  <c r="M1758" i="2" s="1"/>
  <c r="M1759" i="2" a="1"/>
  <c r="M1759" i="2"/>
  <c r="M1760" i="2" a="1"/>
  <c r="M1760" i="2"/>
  <c r="M1761" i="2" a="1"/>
  <c r="M1761" i="2"/>
  <c r="M1762" i="2" a="1"/>
  <c r="M1762" i="2" s="1"/>
  <c r="M1763" i="2" a="1"/>
  <c r="M1763" i="2"/>
  <c r="M1764" i="2" a="1"/>
  <c r="M1764" i="2"/>
  <c r="M1765" i="2" a="1"/>
  <c r="M1765" i="2"/>
  <c r="M1766" i="2" a="1"/>
  <c r="M1766" i="2" s="1"/>
  <c r="M1767" i="2" a="1"/>
  <c r="M1767" i="2"/>
  <c r="M1768" i="2" a="1"/>
  <c r="M1768" i="2"/>
  <c r="M1769" i="2" a="1"/>
  <c r="M1769" i="2"/>
  <c r="M1770" i="2" a="1"/>
  <c r="M1770" i="2" s="1"/>
  <c r="M1771" i="2" a="1"/>
  <c r="M1771" i="2"/>
  <c r="M1772" i="2" a="1"/>
  <c r="M1772" i="2"/>
  <c r="M1773" i="2" a="1"/>
  <c r="M1773" i="2"/>
  <c r="M1774" i="2" a="1"/>
  <c r="M1774" i="2" s="1"/>
  <c r="M1775" i="2" a="1"/>
  <c r="M1775" i="2"/>
  <c r="M1776" i="2" a="1"/>
  <c r="M1776" i="2"/>
  <c r="M1777" i="2" a="1"/>
  <c r="M1777" i="2"/>
  <c r="M1778" i="2" a="1"/>
  <c r="M1778" i="2" s="1"/>
  <c r="M1779" i="2" a="1"/>
  <c r="M1779" i="2"/>
  <c r="M1780" i="2" a="1"/>
  <c r="M1780" i="2"/>
  <c r="M1781" i="2" a="1"/>
  <c r="M1781" i="2"/>
  <c r="M1782" i="2" a="1"/>
  <c r="M1782" i="2" s="1"/>
  <c r="M1783" i="2" a="1"/>
  <c r="M1783" i="2"/>
  <c r="M1784" i="2" a="1"/>
  <c r="M1784" i="2"/>
  <c r="M1785" i="2" a="1"/>
  <c r="M1785" i="2"/>
  <c r="M1786" i="2" a="1"/>
  <c r="M1786" i="2" s="1"/>
  <c r="M1787" i="2" a="1"/>
  <c r="M1787" i="2"/>
  <c r="M1788" i="2" a="1"/>
  <c r="M1788" i="2"/>
  <c r="M1789" i="2" a="1"/>
  <c r="M1789" i="2"/>
  <c r="M1790" i="2" a="1"/>
  <c r="M1790" i="2" s="1"/>
  <c r="M1791" i="2" a="1"/>
  <c r="M1791" i="2"/>
  <c r="M1792" i="2" a="1"/>
  <c r="M1792" i="2"/>
  <c r="M1793" i="2" a="1"/>
  <c r="M1793" i="2"/>
  <c r="M1794" i="2" a="1"/>
  <c r="M1794" i="2" s="1"/>
  <c r="M1795" i="2" a="1"/>
  <c r="M1795" i="2"/>
  <c r="M1796" i="2" a="1"/>
  <c r="M1796" i="2"/>
  <c r="M1797" i="2" a="1"/>
  <c r="M1797" i="2"/>
  <c r="M1798" i="2" a="1"/>
  <c r="M1798" i="2" s="1"/>
  <c r="M1799" i="2" a="1"/>
  <c r="M1799" i="2"/>
  <c r="M1800" i="2" a="1"/>
  <c r="M1800" i="2"/>
  <c r="M1801" i="2" a="1"/>
  <c r="M1801" i="2"/>
  <c r="M1802" i="2" a="1"/>
  <c r="M1802" i="2" s="1"/>
  <c r="M1803" i="2" a="1"/>
  <c r="M1803" i="2"/>
  <c r="M1804" i="2" a="1"/>
  <c r="M1804" i="2"/>
  <c r="M1805" i="2" a="1"/>
  <c r="M1805" i="2"/>
  <c r="M1806" i="2" a="1"/>
  <c r="M1806" i="2" s="1"/>
  <c r="M1807" i="2" a="1"/>
  <c r="M1807" i="2"/>
  <c r="M1808" i="2" a="1"/>
  <c r="M1808" i="2"/>
  <c r="M1809" i="2" a="1"/>
  <c r="M1809" i="2"/>
  <c r="M1810" i="2" a="1"/>
  <c r="M1810" i="2" s="1"/>
  <c r="M1811" i="2" a="1"/>
  <c r="M1811" i="2"/>
  <c r="M1812" i="2" a="1"/>
  <c r="M1812" i="2"/>
  <c r="M1813" i="2" a="1"/>
  <c r="M1813" i="2"/>
  <c r="M1814" i="2" a="1"/>
  <c r="M1814" i="2" s="1"/>
  <c r="M1815" i="2" a="1"/>
  <c r="M1815" i="2"/>
  <c r="M1816" i="2" a="1"/>
  <c r="M1816" i="2"/>
  <c r="M1817" i="2" a="1"/>
  <c r="M1817" i="2"/>
  <c r="M1818" i="2" a="1"/>
  <c r="M1818" i="2" s="1"/>
  <c r="M1819" i="2" a="1"/>
  <c r="M1819" i="2"/>
  <c r="M1820" i="2" a="1"/>
  <c r="M1820" i="2"/>
  <c r="M1821" i="2" a="1"/>
  <c r="M1821" i="2"/>
  <c r="M1822" i="2" a="1"/>
  <c r="M1822" i="2" s="1"/>
  <c r="M1823" i="2" a="1"/>
  <c r="M1823" i="2"/>
  <c r="M1824" i="2" a="1"/>
  <c r="M1824" i="2"/>
  <c r="M1825" i="2" a="1"/>
  <c r="M1825" i="2"/>
  <c r="M1826" i="2" a="1"/>
  <c r="M1826" i="2" s="1"/>
  <c r="M1827" i="2" a="1"/>
  <c r="M1827" i="2"/>
  <c r="M1828" i="2" a="1"/>
  <c r="M1828" i="2"/>
  <c r="M1829" i="2" a="1"/>
  <c r="M1829" i="2"/>
  <c r="M1830" i="2" a="1"/>
  <c r="M1830" i="2" s="1"/>
  <c r="M1831" i="2" a="1"/>
  <c r="M1831" i="2"/>
  <c r="M1832" i="2" a="1"/>
  <c r="M1832" i="2"/>
  <c r="M1833" i="2" a="1"/>
  <c r="M1833" i="2"/>
  <c r="M1834" i="2" a="1"/>
  <c r="M1834" i="2" s="1"/>
  <c r="M1835" i="2" a="1"/>
  <c r="M1835" i="2"/>
  <c r="M1836" i="2" a="1"/>
  <c r="M1836" i="2"/>
  <c r="M1837" i="2" a="1"/>
  <c r="M1837" i="2"/>
  <c r="M1838" i="2" a="1"/>
  <c r="M1838" i="2" s="1"/>
  <c r="M1839" i="2" a="1"/>
  <c r="M1839" i="2"/>
  <c r="M1840" i="2" a="1"/>
  <c r="M1840" i="2"/>
  <c r="M1841" i="2" a="1"/>
  <c r="M1841" i="2"/>
  <c r="M1842" i="2" a="1"/>
  <c r="M1842" i="2" s="1"/>
  <c r="M1843" i="2" a="1"/>
  <c r="M1843" i="2"/>
  <c r="M1844" i="2" a="1"/>
  <c r="M1844" i="2"/>
  <c r="M1845" i="2" a="1"/>
  <c r="M1845" i="2"/>
  <c r="M1846" i="2" a="1"/>
  <c r="M1846" i="2" s="1"/>
  <c r="M1847" i="2" a="1"/>
  <c r="M1847" i="2"/>
  <c r="M1848" i="2" a="1"/>
  <c r="M1848" i="2"/>
  <c r="M1849" i="2" a="1"/>
  <c r="M1849" i="2"/>
  <c r="M1850" i="2" a="1"/>
  <c r="M1850" i="2" s="1"/>
  <c r="M1851" i="2" a="1"/>
  <c r="M1851" i="2"/>
  <c r="M1852" i="2" a="1"/>
  <c r="M1852" i="2"/>
  <c r="M1853" i="2" a="1"/>
  <c r="M1853" i="2"/>
  <c r="M1854" i="2" a="1"/>
  <c r="M1854" i="2" s="1"/>
  <c r="M1855" i="2" a="1"/>
  <c r="M1855" i="2"/>
  <c r="M1856" i="2" a="1"/>
  <c r="M1856" i="2"/>
  <c r="M1857" i="2" a="1"/>
  <c r="M1857" i="2"/>
  <c r="M1858" i="2" a="1"/>
  <c r="M1858" i="2" s="1"/>
  <c r="M1859" i="2" a="1"/>
  <c r="M1859" i="2"/>
  <c r="M1860" i="2" a="1"/>
  <c r="M1860" i="2"/>
  <c r="M1861" i="2" a="1"/>
  <c r="M1861" i="2"/>
  <c r="M1862" i="2" a="1"/>
  <c r="M1862" i="2" s="1"/>
  <c r="M1863" i="2" a="1"/>
  <c r="M1863" i="2"/>
  <c r="M1864" i="2" a="1"/>
  <c r="M1864" i="2"/>
  <c r="M1865" i="2" a="1"/>
  <c r="M1865" i="2"/>
  <c r="M1866" i="2" a="1"/>
  <c r="M1866" i="2" s="1"/>
  <c r="M1867" i="2" a="1"/>
  <c r="M1867" i="2"/>
  <c r="M1868" i="2" a="1"/>
  <c r="M1868" i="2"/>
  <c r="M1869" i="2" a="1"/>
  <c r="M1869" i="2"/>
  <c r="M1870" i="2" a="1"/>
  <c r="M1870" i="2" s="1"/>
  <c r="M1871" i="2" a="1"/>
  <c r="M1871" i="2"/>
  <c r="M1872" i="2" a="1"/>
  <c r="M1872" i="2"/>
  <c r="M1873" i="2" a="1"/>
  <c r="M1873" i="2"/>
  <c r="M1874" i="2" a="1"/>
  <c r="M1874" i="2" s="1"/>
  <c r="M1875" i="2" a="1"/>
  <c r="M1875" i="2"/>
  <c r="M1876" i="2" a="1"/>
  <c r="M1876" i="2"/>
  <c r="M1877" i="2" a="1"/>
  <c r="M1877" i="2"/>
  <c r="M1878" i="2" a="1"/>
  <c r="M1878" i="2" s="1"/>
  <c r="M1879" i="2" a="1"/>
  <c r="M1879" i="2"/>
  <c r="M1880" i="2" a="1"/>
  <c r="M1880" i="2"/>
  <c r="M1881" i="2" a="1"/>
  <c r="M1881" i="2"/>
  <c r="M1882" i="2" a="1"/>
  <c r="M1882" i="2" s="1"/>
  <c r="M1883" i="2" a="1"/>
  <c r="M1883" i="2"/>
  <c r="M1884" i="2" a="1"/>
  <c r="M1884" i="2"/>
  <c r="M1885" i="2" a="1"/>
  <c r="M1885" i="2"/>
  <c r="M1886" i="2" a="1"/>
  <c r="M1886" i="2" s="1"/>
  <c r="M1887" i="2" a="1"/>
  <c r="M1887" i="2"/>
  <c r="M1888" i="2" a="1"/>
  <c r="M1888" i="2"/>
  <c r="M1889" i="2" a="1"/>
  <c r="M1889" i="2"/>
  <c r="M1890" i="2" a="1"/>
  <c r="M1890" i="2" s="1"/>
  <c r="M1891" i="2" a="1"/>
  <c r="M1891" i="2"/>
  <c r="M1892" i="2" a="1"/>
  <c r="M1892" i="2"/>
  <c r="M1893" i="2" a="1"/>
  <c r="M1893" i="2"/>
  <c r="M1894" i="2" a="1"/>
  <c r="M1894" i="2" s="1"/>
  <c r="M1895" i="2" a="1"/>
  <c r="M1895" i="2"/>
  <c r="M1896" i="2" a="1"/>
  <c r="M1896" i="2"/>
  <c r="M1897" i="2" a="1"/>
  <c r="M1897" i="2"/>
  <c r="M1898" i="2" a="1"/>
  <c r="M1898" i="2" s="1"/>
  <c r="M1899" i="2" a="1"/>
  <c r="M1899" i="2"/>
  <c r="M1900" i="2" a="1"/>
  <c r="M1900" i="2"/>
  <c r="M1901" i="2" a="1"/>
  <c r="M1901" i="2"/>
  <c r="M1902" i="2" a="1"/>
  <c r="M1902" i="2" s="1"/>
  <c r="M1903" i="2" a="1"/>
  <c r="M1903" i="2"/>
  <c r="M1904" i="2" a="1"/>
  <c r="M1904" i="2"/>
  <c r="M1905" i="2" a="1"/>
  <c r="M1905" i="2"/>
  <c r="M1906" i="2" a="1"/>
  <c r="M1906" i="2" s="1"/>
  <c r="M1907" i="2" a="1"/>
  <c r="M1907" i="2"/>
  <c r="M1908" i="2" a="1"/>
  <c r="M1908" i="2"/>
  <c r="M1909" i="2" a="1"/>
  <c r="M1909" i="2"/>
  <c r="M1910" i="2" a="1"/>
  <c r="M1910" i="2" s="1"/>
  <c r="M1911" i="2" a="1"/>
  <c r="M1911" i="2"/>
  <c r="M1912" i="2" a="1"/>
  <c r="M1912" i="2"/>
  <c r="M1913" i="2" a="1"/>
  <c r="M1913" i="2"/>
  <c r="M1914" i="2" a="1"/>
  <c r="M1914" i="2" s="1"/>
  <c r="M1915" i="2" a="1"/>
  <c r="M1915" i="2"/>
  <c r="M1916" i="2" a="1"/>
  <c r="M1916" i="2"/>
  <c r="M1917" i="2" a="1"/>
  <c r="M1917" i="2"/>
  <c r="M1918" i="2" a="1"/>
  <c r="M1918" i="2" s="1"/>
  <c r="M1919" i="2" a="1"/>
  <c r="M1919" i="2"/>
  <c r="M1920" i="2" a="1"/>
  <c r="M1920" i="2"/>
  <c r="M1921" i="2" a="1"/>
  <c r="M1921" i="2"/>
  <c r="M1922" i="2" a="1"/>
  <c r="M1922" i="2" s="1"/>
  <c r="M1923" i="2" a="1"/>
  <c r="M1923" i="2"/>
  <c r="M1924" i="2" a="1"/>
  <c r="M1924" i="2"/>
  <c r="M1925" i="2" a="1"/>
  <c r="M1925" i="2"/>
  <c r="M1926" i="2" a="1"/>
  <c r="M1926" i="2" s="1"/>
  <c r="M1927" i="2" a="1"/>
  <c r="M1927" i="2"/>
  <c r="M1928" i="2" a="1"/>
  <c r="M1928" i="2"/>
  <c r="M1929" i="2" a="1"/>
  <c r="M1929" i="2"/>
  <c r="M1930" i="2" a="1"/>
  <c r="M1930" i="2" s="1"/>
  <c r="M1931" i="2" a="1"/>
  <c r="M1931" i="2"/>
  <c r="M1932" i="2" a="1"/>
  <c r="M1932" i="2"/>
  <c r="M1933" i="2" a="1"/>
  <c r="M1933" i="2"/>
  <c r="M1934" i="2" a="1"/>
  <c r="M1934" i="2" s="1"/>
  <c r="M1935" i="2" a="1"/>
  <c r="M1935" i="2"/>
  <c r="M1936" i="2" a="1"/>
  <c r="M1936" i="2"/>
  <c r="M1937" i="2" a="1"/>
  <c r="M1937" i="2"/>
  <c r="M1938" i="2" a="1"/>
  <c r="M1938" i="2" s="1"/>
  <c r="M1939" i="2" a="1"/>
  <c r="M1939" i="2"/>
  <c r="M1940" i="2" a="1"/>
  <c r="M1940" i="2"/>
  <c r="M1941" i="2" a="1"/>
  <c r="M1941" i="2"/>
  <c r="M1942" i="2" a="1"/>
  <c r="M1942" i="2" s="1"/>
  <c r="M1943" i="2" a="1"/>
  <c r="M1943" i="2"/>
  <c r="M1944" i="2" a="1"/>
  <c r="M1944" i="2"/>
  <c r="M1945" i="2" a="1"/>
  <c r="M1945" i="2"/>
  <c r="M1946" i="2" a="1"/>
  <c r="M1946" i="2" s="1"/>
  <c r="M1947" i="2" a="1"/>
  <c r="M1947" i="2"/>
  <c r="M1948" i="2" a="1"/>
  <c r="M1948" i="2"/>
  <c r="M1949" i="2" a="1"/>
  <c r="M1949" i="2"/>
  <c r="M1950" i="2" a="1"/>
  <c r="M1950" i="2" s="1"/>
  <c r="M1951" i="2" a="1"/>
  <c r="M1951" i="2"/>
  <c r="M1952" i="2" a="1"/>
  <c r="M1952" i="2"/>
  <c r="M1953" i="2" a="1"/>
  <c r="M1953" i="2"/>
  <c r="M1954" i="2" a="1"/>
  <c r="M1954" i="2" s="1"/>
  <c r="M1955" i="2" a="1"/>
  <c r="M1955" i="2"/>
  <c r="M1956" i="2" a="1"/>
  <c r="M1956" i="2"/>
  <c r="M1957" i="2" a="1"/>
  <c r="M1957" i="2"/>
  <c r="M1958" i="2" a="1"/>
  <c r="M1958" i="2" s="1"/>
  <c r="M1959" i="2" a="1"/>
  <c r="M1959" i="2"/>
  <c r="M1960" i="2" a="1"/>
  <c r="M1960" i="2"/>
  <c r="M1961" i="2" a="1"/>
  <c r="M1961" i="2"/>
  <c r="M1962" i="2" a="1"/>
  <c r="M1962" i="2" s="1"/>
  <c r="M1963" i="2" a="1"/>
  <c r="M1963" i="2"/>
  <c r="M1964" i="2" a="1"/>
  <c r="M1964" i="2"/>
  <c r="M1965" i="2" a="1"/>
  <c r="M1965" i="2"/>
  <c r="M1966" i="2" a="1"/>
  <c r="M1966" i="2" s="1"/>
  <c r="M1967" i="2" a="1"/>
  <c r="M1967" i="2"/>
  <c r="M1968" i="2" a="1"/>
  <c r="M1968" i="2"/>
  <c r="M1969" i="2" a="1"/>
  <c r="M1969" i="2"/>
  <c r="M1970" i="2" a="1"/>
  <c r="M1970" i="2" s="1"/>
  <c r="M1971" i="2" a="1"/>
  <c r="M1971" i="2"/>
  <c r="M1972" i="2" a="1"/>
  <c r="M1972" i="2"/>
  <c r="M1973" i="2" a="1"/>
  <c r="M1973" i="2"/>
  <c r="M1974" i="2" a="1"/>
  <c r="M1974" i="2" s="1"/>
  <c r="M1975" i="2" a="1"/>
  <c r="M1975" i="2"/>
  <c r="M1976" i="2" a="1"/>
  <c r="M1976" i="2"/>
  <c r="M1977" i="2" a="1"/>
  <c r="M1977" i="2"/>
  <c r="M1978" i="2" a="1"/>
  <c r="M1978" i="2" s="1"/>
  <c r="M1979" i="2" a="1"/>
  <c r="M1979" i="2"/>
  <c r="M1980" i="2" a="1"/>
  <c r="M1980" i="2"/>
  <c r="M1981" i="2" a="1"/>
  <c r="M1981" i="2"/>
  <c r="M1982" i="2" a="1"/>
  <c r="M1982" i="2" s="1"/>
  <c r="M1983" i="2" a="1"/>
  <c r="M1983" i="2"/>
  <c r="M1984" i="2" a="1"/>
  <c r="M1984" i="2"/>
  <c r="M1985" i="2" a="1"/>
  <c r="M1985" i="2"/>
  <c r="M1986" i="2" a="1"/>
  <c r="M1986" i="2" s="1"/>
  <c r="M1987" i="2" a="1"/>
  <c r="M1987" i="2"/>
  <c r="M1988" i="2" a="1"/>
  <c r="M1988" i="2"/>
  <c r="M1989" i="2" a="1"/>
  <c r="M1989" i="2"/>
  <c r="M1990" i="2" a="1"/>
  <c r="M1990" i="2" s="1"/>
  <c r="M1991" i="2" a="1"/>
  <c r="M1991" i="2"/>
  <c r="M1992" i="2" a="1"/>
  <c r="M1992" i="2"/>
  <c r="M1993" i="2" a="1"/>
  <c r="M1993" i="2"/>
  <c r="M1994" i="2" a="1"/>
  <c r="M1994" i="2" s="1"/>
  <c r="M1995" i="2" a="1"/>
  <c r="M1995" i="2"/>
  <c r="M1996" i="2" a="1"/>
  <c r="M1996" i="2"/>
  <c r="M1997" i="2" a="1"/>
  <c r="M1997" i="2"/>
  <c r="M1998" i="2" a="1"/>
  <c r="M1998" i="2" s="1"/>
  <c r="M1999" i="2" a="1"/>
  <c r="M1999" i="2"/>
  <c r="M2000" i="2" a="1"/>
  <c r="M2000" i="2"/>
  <c r="M2001" i="2" a="1"/>
  <c r="M2001" i="2"/>
  <c r="M2002" i="2" a="1"/>
  <c r="M2002" i="2" s="1"/>
  <c r="M2003" i="2" a="1"/>
  <c r="M2003" i="2"/>
  <c r="M2004" i="2" a="1"/>
  <c r="M2004" i="2"/>
  <c r="M2005" i="2" a="1"/>
  <c r="M2005" i="2"/>
  <c r="M2006" i="2" a="1"/>
  <c r="M2006" i="2" s="1"/>
  <c r="M2007" i="2" a="1"/>
  <c r="M2007" i="2"/>
  <c r="M2008" i="2" a="1"/>
  <c r="M2008" i="2"/>
  <c r="M2009" i="2" a="1"/>
  <c r="M2009" i="2"/>
  <c r="M2010" i="2" a="1"/>
  <c r="M2010" i="2" s="1"/>
  <c r="M2011" i="2" a="1"/>
  <c r="M2011" i="2"/>
  <c r="M2012" i="2" a="1"/>
  <c r="M2012" i="2"/>
  <c r="M2013" i="2" a="1"/>
  <c r="M2013" i="2"/>
  <c r="M2014" i="2" a="1"/>
  <c r="M2014" i="2" s="1"/>
  <c r="M2015" i="2" a="1"/>
  <c r="M2015" i="2"/>
  <c r="M2016" i="2" a="1"/>
  <c r="M2016" i="2"/>
  <c r="M2017" i="2" a="1"/>
  <c r="M2017" i="2"/>
  <c r="M2018" i="2" a="1"/>
  <c r="M2018" i="2" s="1"/>
  <c r="M2019" i="2" a="1"/>
  <c r="M2019" i="2"/>
  <c r="M2020" i="2" a="1"/>
  <c r="M2020" i="2"/>
  <c r="M2021" i="2" a="1"/>
  <c r="M2021" i="2"/>
  <c r="M2022" i="2" a="1"/>
  <c r="M2022" i="2" s="1"/>
  <c r="M2023" i="2" a="1"/>
  <c r="M2023" i="2"/>
  <c r="M2024" i="2" a="1"/>
  <c r="M2024" i="2"/>
  <c r="M2025" i="2" a="1"/>
  <c r="M2025" i="2"/>
  <c r="M2026" i="2" a="1"/>
  <c r="M2026" i="2" s="1"/>
  <c r="M2027" i="2" a="1"/>
  <c r="M2027" i="2"/>
  <c r="M2028" i="2" a="1"/>
  <c r="M2028" i="2"/>
  <c r="M2029" i="2" a="1"/>
  <c r="M2029" i="2"/>
  <c r="M2030" i="2" a="1"/>
  <c r="M2030" i="2" s="1"/>
  <c r="M2031" i="2" a="1"/>
  <c r="M2031" i="2"/>
  <c r="M2032" i="2" a="1"/>
  <c r="M2032" i="2"/>
  <c r="M2033" i="2" a="1"/>
  <c r="M2033" i="2"/>
  <c r="M2034" i="2" a="1"/>
  <c r="M2034" i="2" s="1"/>
  <c r="M2035" i="2" a="1"/>
  <c r="M2035" i="2"/>
  <c r="M2036" i="2" a="1"/>
  <c r="M2036" i="2"/>
  <c r="M2037" i="2" a="1"/>
  <c r="M2037" i="2"/>
  <c r="M2038" i="2" a="1"/>
  <c r="M2038" i="2" s="1"/>
  <c r="M2039" i="2" a="1"/>
  <c r="M2039" i="2"/>
  <c r="M2040" i="2" a="1"/>
  <c r="M2040" i="2"/>
  <c r="M2041" i="2" a="1"/>
  <c r="M2041" i="2"/>
  <c r="M2042" i="2" a="1"/>
  <c r="M2042" i="2" s="1"/>
  <c r="M2043" i="2" a="1"/>
  <c r="M2043" i="2"/>
  <c r="M2044" i="2" a="1"/>
  <c r="M2044" i="2"/>
  <c r="M2045" i="2" a="1"/>
  <c r="M2045" i="2"/>
  <c r="M2046" i="2" a="1"/>
  <c r="M2046" i="2" s="1"/>
  <c r="M2047" i="2" a="1"/>
  <c r="M2047" i="2"/>
  <c r="M2048" i="2" a="1"/>
  <c r="M2048" i="2"/>
  <c r="M2049" i="2" a="1"/>
  <c r="M2049" i="2"/>
  <c r="M2050" i="2" a="1"/>
  <c r="M2050" i="2" s="1"/>
  <c r="M2051" i="2" a="1"/>
  <c r="M2051" i="2"/>
  <c r="M2052" i="2" a="1"/>
  <c r="M2052" i="2"/>
  <c r="M2053" i="2" a="1"/>
  <c r="M2053" i="2"/>
  <c r="M2054" i="2" a="1"/>
  <c r="M2054" i="2" s="1"/>
  <c r="M2055" i="2" a="1"/>
  <c r="M2055" i="2"/>
  <c r="M2056" i="2" a="1"/>
  <c r="M2056" i="2"/>
  <c r="M2057" i="2" a="1"/>
  <c r="M2057" i="2"/>
  <c r="M2058" i="2" a="1"/>
  <c r="M2058" i="2" s="1"/>
  <c r="M2059" i="2" a="1"/>
  <c r="M2059" i="2"/>
  <c r="M2060" i="2" a="1"/>
  <c r="M2060" i="2"/>
  <c r="M2061" i="2" a="1"/>
  <c r="M2061" i="2"/>
  <c r="M2062" i="2" a="1"/>
  <c r="M2062" i="2" s="1"/>
  <c r="M2063" i="2" a="1"/>
  <c r="M2063" i="2"/>
  <c r="M2064" i="2" a="1"/>
  <c r="M2064" i="2"/>
  <c r="M2065" i="2" a="1"/>
  <c r="M2065" i="2"/>
  <c r="M2066" i="2" a="1"/>
  <c r="M2066" i="2" s="1"/>
  <c r="M2067" i="2" a="1"/>
  <c r="M2067" i="2"/>
  <c r="M2068" i="2" a="1"/>
  <c r="M2068" i="2"/>
  <c r="M2069" i="2" a="1"/>
  <c r="M2069" i="2"/>
  <c r="M2070" i="2" a="1"/>
  <c r="M2070" i="2" s="1"/>
  <c r="M2071" i="2" a="1"/>
  <c r="M2071" i="2"/>
  <c r="M2072" i="2" a="1"/>
  <c r="M2072" i="2"/>
  <c r="M2073" i="2" a="1"/>
  <c r="M2073" i="2"/>
  <c r="M2074" i="2" a="1"/>
  <c r="M2074" i="2" s="1"/>
  <c r="M2075" i="2" a="1"/>
  <c r="M2075" i="2"/>
  <c r="M2076" i="2" a="1"/>
  <c r="M2076" i="2"/>
  <c r="M2077" i="2" a="1"/>
  <c r="M2077" i="2"/>
  <c r="M2078" i="2" a="1"/>
  <c r="M2078" i="2" s="1"/>
  <c r="M2079" i="2" a="1"/>
  <c r="M2079" i="2"/>
  <c r="M2080" i="2" a="1"/>
  <c r="M2080" i="2"/>
  <c r="M2081" i="2" a="1"/>
  <c r="M2081" i="2"/>
  <c r="M2082" i="2" a="1"/>
  <c r="M2082" i="2" s="1"/>
  <c r="M2083" i="2" a="1"/>
  <c r="M2083" i="2"/>
  <c r="M2084" i="2" a="1"/>
  <c r="M2084" i="2"/>
  <c r="M2085" i="2" a="1"/>
  <c r="M2085" i="2"/>
  <c r="M2086" i="2" a="1"/>
  <c r="M2086" i="2" s="1"/>
  <c r="M2087" i="2" a="1"/>
  <c r="M2087" i="2"/>
  <c r="M2088" i="2" a="1"/>
  <c r="M2088" i="2"/>
  <c r="M2089" i="2" a="1"/>
  <c r="M2089" i="2"/>
  <c r="M2090" i="2" a="1"/>
  <c r="M2090" i="2" s="1"/>
  <c r="M2091" i="2" a="1"/>
  <c r="M2091" i="2"/>
  <c r="M2092" i="2" a="1"/>
  <c r="M2092" i="2"/>
  <c r="M2093" i="2" a="1"/>
  <c r="M2093" i="2"/>
  <c r="M2094" i="2" a="1"/>
  <c r="M2094" i="2" s="1"/>
  <c r="M2095" i="2" a="1"/>
  <c r="M2095" i="2"/>
  <c r="M2096" i="2" a="1"/>
  <c r="M2096" i="2"/>
  <c r="M2097" i="2" a="1"/>
  <c r="M2097" i="2"/>
  <c r="M2098" i="2" a="1"/>
  <c r="M2098" i="2" s="1"/>
  <c r="M2099" i="2" a="1"/>
  <c r="M2099" i="2"/>
  <c r="M2100" i="2" a="1"/>
  <c r="M2100" i="2"/>
  <c r="M2101" i="2" a="1"/>
  <c r="M2101" i="2"/>
  <c r="M2102" i="2" a="1"/>
  <c r="M2102" i="2" s="1"/>
  <c r="M2103" i="2" a="1"/>
  <c r="M2103" i="2"/>
  <c r="M2104" i="2" a="1"/>
  <c r="M2104" i="2"/>
  <c r="M2105" i="2" a="1"/>
  <c r="M2105" i="2"/>
  <c r="M2106" i="2" a="1"/>
  <c r="M2106" i="2" s="1"/>
  <c r="M2107" i="2" a="1"/>
  <c r="M2107" i="2"/>
  <c r="M2108" i="2" a="1"/>
  <c r="M2108" i="2"/>
  <c r="M2109" i="2" a="1"/>
  <c r="M2109" i="2"/>
  <c r="M2110" i="2" a="1"/>
  <c r="M2110" i="2" s="1"/>
  <c r="M2111" i="2" a="1"/>
  <c r="M2111" i="2"/>
  <c r="M2112" i="2" a="1"/>
  <c r="M2112" i="2"/>
  <c r="M2113" i="2" a="1"/>
  <c r="M2113" i="2"/>
  <c r="M2114" i="2" a="1"/>
  <c r="M2114" i="2" s="1"/>
  <c r="M2115" i="2" a="1"/>
  <c r="M2115" i="2"/>
  <c r="M2116" i="2" a="1"/>
  <c r="M2116" i="2"/>
  <c r="M2117" i="2" a="1"/>
  <c r="M2117" i="2"/>
  <c r="M2118" i="2" a="1"/>
  <c r="M2118" i="2" s="1"/>
  <c r="M2119" i="2" a="1"/>
  <c r="M2119" i="2"/>
  <c r="M2120" i="2" a="1"/>
  <c r="M2120" i="2"/>
  <c r="M2121" i="2" a="1"/>
  <c r="M2121" i="2"/>
  <c r="M2122" i="2" a="1"/>
  <c r="M2122" i="2" s="1"/>
  <c r="M2123" i="2" a="1"/>
  <c r="M2123" i="2"/>
  <c r="M2124" i="2" a="1"/>
  <c r="M2124" i="2"/>
  <c r="M2125" i="2" a="1"/>
  <c r="M2125" i="2"/>
  <c r="M2126" i="2" a="1"/>
  <c r="M2126" i="2" s="1"/>
  <c r="M2127" i="2" a="1"/>
  <c r="M2127" i="2"/>
  <c r="M2128" i="2" a="1"/>
  <c r="M2128" i="2"/>
  <c r="M2129" i="2" a="1"/>
  <c r="M2129" i="2"/>
  <c r="M2130" i="2" a="1"/>
  <c r="M2130" i="2" s="1"/>
  <c r="M2131" i="2" a="1"/>
  <c r="M2131" i="2"/>
  <c r="M2132" i="2" a="1"/>
  <c r="M2132" i="2"/>
  <c r="M2133" i="2" a="1"/>
  <c r="M2133" i="2"/>
  <c r="M2134" i="2" a="1"/>
  <c r="M2134" i="2" s="1"/>
  <c r="M2135" i="2" a="1"/>
  <c r="M2135" i="2"/>
  <c r="M2136" i="2" a="1"/>
  <c r="M2136" i="2"/>
  <c r="M2137" i="2" a="1"/>
  <c r="M2137" i="2"/>
  <c r="M2138" i="2" a="1"/>
  <c r="M2138" i="2" s="1"/>
  <c r="M2139" i="2" a="1"/>
  <c r="M2139" i="2"/>
  <c r="M2140" i="2" a="1"/>
  <c r="M2140" i="2"/>
  <c r="M2141" i="2" a="1"/>
  <c r="M2141" i="2"/>
  <c r="M2142" i="2" a="1"/>
  <c r="M2142" i="2" s="1"/>
  <c r="M2143" i="2" a="1"/>
  <c r="M2143" i="2"/>
  <c r="M2144" i="2" a="1"/>
  <c r="M2144" i="2"/>
  <c r="M2145" i="2" a="1"/>
  <c r="M2145" i="2"/>
  <c r="M2146" i="2" a="1"/>
  <c r="M2146" i="2" s="1"/>
  <c r="M2147" i="2" a="1"/>
  <c r="M2147" i="2"/>
  <c r="M2148" i="2" a="1"/>
  <c r="M2148" i="2"/>
  <c r="M2149" i="2" a="1"/>
  <c r="M2149" i="2"/>
  <c r="M2150" i="2" a="1"/>
  <c r="M2150" i="2" s="1"/>
  <c r="M2151" i="2" a="1"/>
  <c r="M2151" i="2"/>
  <c r="M2152" i="2" a="1"/>
  <c r="M2152" i="2"/>
  <c r="M2153" i="2" a="1"/>
  <c r="M2153" i="2"/>
  <c r="M2154" i="2" a="1"/>
  <c r="M2154" i="2" s="1"/>
  <c r="M2155" i="2" a="1"/>
  <c r="M2155" i="2"/>
  <c r="M2156" i="2" a="1"/>
  <c r="M2156" i="2"/>
  <c r="M2157" i="2" a="1"/>
  <c r="M2157" i="2"/>
  <c r="M2158" i="2" a="1"/>
  <c r="M2158" i="2" s="1"/>
  <c r="M2159" i="2" a="1"/>
  <c r="M2159" i="2"/>
  <c r="M2160" i="2" a="1"/>
  <c r="M2160" i="2"/>
  <c r="M2161" i="2" a="1"/>
  <c r="M2161" i="2"/>
  <c r="M2162" i="2" a="1"/>
  <c r="M2162" i="2" s="1"/>
  <c r="M2163" i="2" a="1"/>
  <c r="M2163" i="2"/>
  <c r="M2164" i="2" a="1"/>
  <c r="M2164" i="2"/>
  <c r="M2165" i="2" a="1"/>
  <c r="M2165" i="2"/>
  <c r="M2166" i="2" a="1"/>
  <c r="M2166" i="2" s="1"/>
  <c r="M2167" i="2" a="1"/>
  <c r="M2167" i="2"/>
  <c r="M2168" i="2" a="1"/>
  <c r="M2168" i="2"/>
  <c r="M2169" i="2" a="1"/>
  <c r="M2169" i="2"/>
  <c r="M2170" i="2" a="1"/>
  <c r="M2170" i="2" s="1"/>
  <c r="M2171" i="2" a="1"/>
  <c r="M2171" i="2"/>
  <c r="M2172" i="2" a="1"/>
  <c r="M2172" i="2"/>
  <c r="M2173" i="2" a="1"/>
  <c r="M2173" i="2"/>
  <c r="M2174" i="2" a="1"/>
  <c r="M2174" i="2" s="1"/>
  <c r="M2175" i="2" a="1"/>
  <c r="M2175" i="2"/>
  <c r="M2176" i="2" a="1"/>
  <c r="M2176" i="2"/>
  <c r="M2177" i="2" a="1"/>
  <c r="M2177" i="2"/>
  <c r="M2178" i="2" a="1"/>
  <c r="M2178" i="2" s="1"/>
  <c r="M2179" i="2" a="1"/>
  <c r="M2179" i="2"/>
  <c r="M2180" i="2" a="1"/>
  <c r="M2180" i="2"/>
  <c r="M2181" i="2" a="1"/>
  <c r="M2181" i="2"/>
  <c r="M2182" i="2" a="1"/>
  <c r="M2182" i="2" s="1"/>
  <c r="M2183" i="2" a="1"/>
  <c r="M2183" i="2"/>
  <c r="M2184" i="2" a="1"/>
  <c r="M2184" i="2"/>
  <c r="M2185" i="2" a="1"/>
  <c r="M2185" i="2"/>
  <c r="M2186" i="2" a="1"/>
  <c r="M2186" i="2" s="1"/>
  <c r="M2187" i="2" a="1"/>
  <c r="M2187" i="2"/>
  <c r="M2188" i="2" a="1"/>
  <c r="M2188" i="2"/>
  <c r="M2189" i="2" a="1"/>
  <c r="M2189" i="2"/>
  <c r="M2190" i="2" a="1"/>
  <c r="M2190" i="2" s="1"/>
  <c r="M2191" i="2" a="1"/>
  <c r="M2191" i="2"/>
  <c r="M2192" i="2" a="1"/>
  <c r="M2192" i="2"/>
  <c r="M2193" i="2" a="1"/>
  <c r="M2193" i="2"/>
  <c r="M2194" i="2" a="1"/>
  <c r="M2194" i="2" s="1"/>
  <c r="M2195" i="2" a="1"/>
  <c r="M2195" i="2"/>
  <c r="M2196" i="2" a="1"/>
  <c r="M2196" i="2"/>
  <c r="M2197" i="2" a="1"/>
  <c r="M2197" i="2"/>
  <c r="M2198" i="2" a="1"/>
  <c r="M2198" i="2" s="1"/>
  <c r="M2199" i="2" a="1"/>
  <c r="M2199" i="2"/>
  <c r="M2200" i="2" a="1"/>
  <c r="M2200" i="2"/>
  <c r="M2201" i="2" a="1"/>
  <c r="M2201" i="2"/>
  <c r="M2202" i="2" a="1"/>
  <c r="M2202" i="2" s="1"/>
  <c r="M2203" i="2" a="1"/>
  <c r="M2203" i="2"/>
  <c r="M2204" i="2" a="1"/>
  <c r="M2204" i="2"/>
  <c r="M2205" i="2" a="1"/>
  <c r="M2205" i="2"/>
  <c r="M2206" i="2" a="1"/>
  <c r="M2206" i="2" s="1"/>
  <c r="M2207" i="2" a="1"/>
  <c r="M2207" i="2"/>
  <c r="M2208" i="2" a="1"/>
  <c r="M2208" i="2"/>
  <c r="M2209" i="2" a="1"/>
  <c r="M2209" i="2"/>
  <c r="M2210" i="2" a="1"/>
  <c r="M2210" i="2" s="1"/>
  <c r="M2211" i="2" a="1"/>
  <c r="M2211" i="2"/>
  <c r="M2212" i="2" a="1"/>
  <c r="M2212" i="2"/>
  <c r="M2213" i="2" a="1"/>
  <c r="M2213" i="2"/>
  <c r="M2214" i="2" a="1"/>
  <c r="M2214" i="2" s="1"/>
  <c r="M2215" i="2" a="1"/>
  <c r="M2215" i="2"/>
  <c r="M2216" i="2" a="1"/>
  <c r="M2216" i="2"/>
  <c r="M2217" i="2" a="1"/>
  <c r="M2217" i="2"/>
  <c r="M2218" i="2" a="1"/>
  <c r="M2218" i="2" s="1"/>
  <c r="M2219" i="2" a="1"/>
  <c r="M2219" i="2"/>
  <c r="M2220" i="2" a="1"/>
  <c r="M2220" i="2"/>
  <c r="M2221" i="2" a="1"/>
  <c r="M2221" i="2"/>
  <c r="M2222" i="2" a="1"/>
  <c r="M2222" i="2" s="1"/>
  <c r="M2223" i="2" a="1"/>
  <c r="M2223" i="2"/>
  <c r="M2224" i="2" a="1"/>
  <c r="M2224" i="2"/>
  <c r="M2225" i="2" a="1"/>
  <c r="M2225" i="2"/>
  <c r="M2226" i="2" a="1"/>
  <c r="M2226" i="2" s="1"/>
  <c r="M2227" i="2" a="1"/>
  <c r="M2227" i="2"/>
  <c r="M2228" i="2" a="1"/>
  <c r="M2228" i="2"/>
  <c r="M2229" i="2" a="1"/>
  <c r="M2229" i="2"/>
  <c r="M2230" i="2" a="1"/>
  <c r="M2230" i="2" s="1"/>
  <c r="M2231" i="2" a="1"/>
  <c r="M2231" i="2"/>
  <c r="M2232" i="2" a="1"/>
  <c r="M2232" i="2"/>
  <c r="M2233" i="2" a="1"/>
  <c r="M2233" i="2"/>
  <c r="M2234" i="2" a="1"/>
  <c r="M2234" i="2" s="1"/>
  <c r="M2235" i="2" a="1"/>
  <c r="M2235" i="2"/>
  <c r="M2236" i="2" a="1"/>
  <c r="M2236" i="2"/>
  <c r="M2237" i="2" a="1"/>
  <c r="M2237" i="2"/>
  <c r="M2238" i="2" a="1"/>
  <c r="M2238" i="2" s="1"/>
  <c r="M2239" i="2" a="1"/>
  <c r="M2239" i="2"/>
  <c r="M2240" i="2" a="1"/>
  <c r="M2240" i="2"/>
  <c r="M2241" i="2" a="1"/>
  <c r="M2241" i="2"/>
  <c r="C37" i="19"/>
  <c r="E23" i="19"/>
  <c r="Y2" i="2" l="1"/>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J1472" i="2"/>
  <c r="AJ1473" i="2"/>
  <c r="AJ1474" i="2"/>
  <c r="AJ1475" i="2"/>
  <c r="AJ1476" i="2"/>
  <c r="AJ1477" i="2"/>
  <c r="AJ1478" i="2"/>
  <c r="AJ1479" i="2"/>
  <c r="AJ1480" i="2"/>
  <c r="AJ1481" i="2"/>
  <c r="AJ1482" i="2"/>
  <c r="AJ1483" i="2"/>
  <c r="AJ1484" i="2"/>
  <c r="AJ1485" i="2"/>
  <c r="AJ1486" i="2"/>
  <c r="AJ1487" i="2"/>
  <c r="AJ1488" i="2"/>
  <c r="AJ1489" i="2"/>
  <c r="AJ1490" i="2"/>
  <c r="AJ1491" i="2"/>
  <c r="AJ1492" i="2"/>
  <c r="AJ1493" i="2"/>
  <c r="AJ1494" i="2"/>
  <c r="AJ1495" i="2"/>
  <c r="AJ1496" i="2"/>
  <c r="AJ1497" i="2"/>
  <c r="AJ1498" i="2"/>
  <c r="AJ1499" i="2"/>
  <c r="AJ1500" i="2"/>
  <c r="AJ1501" i="2"/>
  <c r="AJ1502" i="2"/>
  <c r="AJ1503" i="2"/>
  <c r="AJ1504" i="2"/>
  <c r="AJ1505" i="2"/>
  <c r="AJ1506" i="2"/>
  <c r="AJ1507" i="2"/>
  <c r="AJ1508" i="2"/>
  <c r="AJ1509" i="2"/>
  <c r="AJ1510" i="2"/>
  <c r="AJ1511" i="2"/>
  <c r="AJ1512" i="2"/>
  <c r="AJ1513" i="2"/>
  <c r="AJ1514" i="2"/>
  <c r="AJ1515" i="2"/>
  <c r="AJ1516" i="2"/>
  <c r="AJ1517" i="2"/>
  <c r="AJ1518" i="2"/>
  <c r="AJ1519" i="2"/>
  <c r="AJ1520" i="2"/>
  <c r="AJ1521" i="2"/>
  <c r="AJ1522" i="2"/>
  <c r="AJ1523" i="2"/>
  <c r="AJ1524" i="2"/>
  <c r="AJ1525" i="2"/>
  <c r="AJ1526" i="2"/>
  <c r="AJ1527" i="2"/>
  <c r="AJ1528" i="2"/>
  <c r="AJ1529" i="2"/>
  <c r="AJ1530" i="2"/>
  <c r="AJ1531" i="2"/>
  <c r="AJ1532" i="2"/>
  <c r="AJ1533" i="2"/>
  <c r="AJ1534" i="2"/>
  <c r="AJ1535" i="2"/>
  <c r="AJ1536" i="2"/>
  <c r="AJ1537" i="2"/>
  <c r="AJ1538" i="2"/>
  <c r="AJ1539" i="2"/>
  <c r="AJ1540" i="2"/>
  <c r="AJ1541" i="2"/>
  <c r="AJ1542" i="2"/>
  <c r="AJ1543" i="2"/>
  <c r="AJ1544" i="2"/>
  <c r="AJ1545" i="2"/>
  <c r="AJ1546" i="2"/>
  <c r="AJ1547" i="2"/>
  <c r="AJ1548" i="2"/>
  <c r="AJ1549" i="2"/>
  <c r="AJ1550" i="2"/>
  <c r="AJ1551" i="2"/>
  <c r="AJ1552" i="2"/>
  <c r="AJ1553" i="2"/>
  <c r="AJ1554" i="2"/>
  <c r="AJ1555" i="2"/>
  <c r="AJ1556" i="2"/>
  <c r="AJ1557" i="2"/>
  <c r="AJ1558" i="2"/>
  <c r="AJ1559" i="2"/>
  <c r="AJ1560" i="2"/>
  <c r="AJ1561" i="2"/>
  <c r="AJ1562" i="2"/>
  <c r="AJ1563" i="2"/>
  <c r="AJ1564" i="2"/>
  <c r="AJ1565" i="2"/>
  <c r="AJ1566" i="2"/>
  <c r="AJ1567" i="2"/>
  <c r="AJ1568" i="2"/>
  <c r="AJ1569" i="2"/>
  <c r="AJ1570" i="2"/>
  <c r="AJ1571" i="2"/>
  <c r="AJ1572" i="2"/>
  <c r="AJ1573" i="2"/>
  <c r="AJ1574" i="2"/>
  <c r="AJ1575" i="2"/>
  <c r="AJ1576" i="2"/>
  <c r="AJ1577" i="2"/>
  <c r="AJ1578" i="2"/>
  <c r="AJ1579" i="2"/>
  <c r="AJ1580" i="2"/>
  <c r="AJ1581" i="2"/>
  <c r="AJ1582" i="2"/>
  <c r="AJ1583" i="2"/>
  <c r="AJ1584" i="2"/>
  <c r="AJ1585" i="2"/>
  <c r="AJ1586" i="2"/>
  <c r="AJ1587" i="2"/>
  <c r="AJ1588" i="2"/>
  <c r="AJ1589" i="2"/>
  <c r="AJ1590" i="2"/>
  <c r="AJ1591" i="2"/>
  <c r="AJ1592" i="2"/>
  <c r="AJ1593" i="2"/>
  <c r="AJ1594" i="2"/>
  <c r="AJ1595" i="2"/>
  <c r="AJ1596" i="2"/>
  <c r="AJ1597" i="2"/>
  <c r="AJ1598" i="2"/>
  <c r="AJ1599" i="2"/>
  <c r="AJ1600" i="2"/>
  <c r="AJ1601" i="2"/>
  <c r="AJ1602" i="2"/>
  <c r="AJ1603" i="2"/>
  <c r="AJ1604" i="2"/>
  <c r="AJ1605" i="2"/>
  <c r="AJ1606" i="2"/>
  <c r="AJ1607" i="2"/>
  <c r="AJ1608" i="2"/>
  <c r="AJ1609" i="2"/>
  <c r="AJ1610" i="2"/>
  <c r="AJ1611" i="2"/>
  <c r="AJ1612" i="2"/>
  <c r="AJ1613" i="2"/>
  <c r="AJ1614" i="2"/>
  <c r="AJ1615" i="2"/>
  <c r="AJ1616" i="2"/>
  <c r="AJ1617" i="2"/>
  <c r="AJ1618" i="2"/>
  <c r="AJ1619" i="2"/>
  <c r="AJ1620" i="2"/>
  <c r="AJ1621" i="2"/>
  <c r="AJ1622" i="2"/>
  <c r="AJ1623" i="2"/>
  <c r="AJ1624" i="2"/>
  <c r="AJ1625" i="2"/>
  <c r="AJ1626" i="2"/>
  <c r="AJ1627" i="2"/>
  <c r="AJ1628" i="2"/>
  <c r="AJ1629" i="2"/>
  <c r="AJ1630" i="2"/>
  <c r="AJ1631" i="2"/>
  <c r="AJ1632" i="2"/>
  <c r="AJ1633" i="2"/>
  <c r="AJ1634" i="2"/>
  <c r="AJ1635" i="2"/>
  <c r="AJ1636" i="2"/>
  <c r="AJ1637" i="2"/>
  <c r="AJ1638" i="2"/>
  <c r="AJ1639" i="2"/>
  <c r="AJ1640" i="2"/>
  <c r="AJ1641" i="2"/>
  <c r="AJ1642" i="2"/>
  <c r="AJ1643" i="2"/>
  <c r="AJ1644" i="2"/>
  <c r="AJ1645" i="2"/>
  <c r="AJ1646" i="2"/>
  <c r="AJ1647" i="2"/>
  <c r="AJ1648" i="2"/>
  <c r="AJ1649" i="2"/>
  <c r="AJ1650" i="2"/>
  <c r="AJ1651" i="2"/>
  <c r="AJ1652" i="2"/>
  <c r="AJ1653" i="2"/>
  <c r="AJ1654" i="2"/>
  <c r="AJ1655" i="2"/>
  <c r="AJ1656" i="2"/>
  <c r="AJ1657" i="2"/>
  <c r="AJ1658" i="2"/>
  <c r="AJ1659" i="2"/>
  <c r="AJ1660" i="2"/>
  <c r="AJ1661" i="2"/>
  <c r="AJ1662" i="2"/>
  <c r="AJ1663" i="2"/>
  <c r="AJ1664" i="2"/>
  <c r="AJ1665" i="2"/>
  <c r="AJ1666" i="2"/>
  <c r="AJ1667" i="2"/>
  <c r="AJ1668" i="2"/>
  <c r="AJ1669" i="2"/>
  <c r="AJ1670" i="2"/>
  <c r="AJ1671" i="2"/>
  <c r="AJ1672" i="2"/>
  <c r="AJ1673" i="2"/>
  <c r="AJ1674" i="2"/>
  <c r="AJ1675" i="2"/>
  <c r="AJ1676" i="2"/>
  <c r="AJ1677" i="2"/>
  <c r="AJ1678" i="2"/>
  <c r="AJ1679" i="2"/>
  <c r="AJ1680" i="2"/>
  <c r="AJ1681" i="2"/>
  <c r="AJ1682" i="2"/>
  <c r="AJ1683" i="2"/>
  <c r="AJ1684" i="2"/>
  <c r="AJ1685" i="2"/>
  <c r="AJ1686" i="2"/>
  <c r="AJ1687" i="2"/>
  <c r="AJ1688" i="2"/>
  <c r="AJ1689" i="2"/>
  <c r="AJ1690" i="2"/>
  <c r="AJ1691" i="2"/>
  <c r="AJ1692" i="2"/>
  <c r="AJ1693" i="2"/>
  <c r="AJ1694" i="2"/>
  <c r="AJ1695" i="2"/>
  <c r="AJ1696" i="2"/>
  <c r="AJ1697" i="2"/>
  <c r="AJ1698" i="2"/>
  <c r="AJ1699" i="2"/>
  <c r="AJ1700" i="2"/>
  <c r="AJ1701" i="2"/>
  <c r="AJ1702" i="2"/>
  <c r="AJ1703" i="2"/>
  <c r="AJ1704" i="2"/>
  <c r="AJ1705" i="2"/>
  <c r="AJ1706" i="2"/>
  <c r="AJ1707" i="2"/>
  <c r="AJ1708" i="2"/>
  <c r="AJ1709" i="2"/>
  <c r="AJ1710" i="2"/>
  <c r="AJ1711" i="2"/>
  <c r="AJ1712" i="2"/>
  <c r="AJ1713" i="2"/>
  <c r="AJ1714" i="2"/>
  <c r="AJ1715" i="2"/>
  <c r="AJ1716" i="2"/>
  <c r="AJ1717" i="2"/>
  <c r="AJ1718" i="2"/>
  <c r="AJ1719" i="2"/>
  <c r="AJ1720" i="2"/>
  <c r="AJ1721" i="2"/>
  <c r="AJ1722" i="2"/>
  <c r="AJ1723" i="2"/>
  <c r="AJ1724" i="2"/>
  <c r="AJ1725" i="2"/>
  <c r="AJ1726" i="2"/>
  <c r="AJ1727" i="2"/>
  <c r="AJ1728" i="2"/>
  <c r="AJ1729" i="2"/>
  <c r="AJ1730" i="2"/>
  <c r="AJ1731" i="2"/>
  <c r="AJ1732" i="2"/>
  <c r="AJ1733" i="2"/>
  <c r="AJ1734" i="2"/>
  <c r="AJ1735" i="2"/>
  <c r="AJ1736" i="2"/>
  <c r="AJ1737" i="2"/>
  <c r="AJ1738" i="2"/>
  <c r="AJ1739" i="2"/>
  <c r="AJ1740" i="2"/>
  <c r="AJ1741" i="2"/>
  <c r="AJ1742" i="2"/>
  <c r="AJ1743" i="2"/>
  <c r="AJ1744" i="2"/>
  <c r="AJ1745" i="2"/>
  <c r="AJ1746" i="2"/>
  <c r="AJ1747" i="2"/>
  <c r="AJ1748" i="2"/>
  <c r="AJ1749" i="2"/>
  <c r="AJ1750" i="2"/>
  <c r="AJ1751" i="2"/>
  <c r="AJ1752" i="2"/>
  <c r="AJ1753" i="2"/>
  <c r="AJ1754" i="2"/>
  <c r="AJ1755" i="2"/>
  <c r="AJ1756" i="2"/>
  <c r="AJ1757" i="2"/>
  <c r="AJ1758" i="2"/>
  <c r="AJ1759" i="2"/>
  <c r="AJ1760" i="2"/>
  <c r="AJ1761" i="2"/>
  <c r="AJ1762" i="2"/>
  <c r="AJ1763" i="2"/>
  <c r="AJ1764" i="2"/>
  <c r="AJ1765" i="2"/>
  <c r="AJ1766" i="2"/>
  <c r="AJ1767" i="2"/>
  <c r="AJ1768" i="2"/>
  <c r="AJ1769" i="2"/>
  <c r="AJ1770" i="2"/>
  <c r="AJ1771" i="2"/>
  <c r="AJ1772" i="2"/>
  <c r="AJ1773" i="2"/>
  <c r="AJ1774" i="2"/>
  <c r="AJ1775" i="2"/>
  <c r="AJ1776" i="2"/>
  <c r="AJ1777" i="2"/>
  <c r="AJ1778" i="2"/>
  <c r="AJ1779" i="2"/>
  <c r="AJ1780" i="2"/>
  <c r="AJ1781" i="2"/>
  <c r="AJ1782" i="2"/>
  <c r="AJ1783" i="2"/>
  <c r="AJ1784" i="2"/>
  <c r="AJ1785" i="2"/>
  <c r="AJ1786" i="2"/>
  <c r="AJ1787" i="2"/>
  <c r="AJ1788" i="2"/>
  <c r="AJ1789" i="2"/>
  <c r="AJ1790" i="2"/>
  <c r="AJ1791" i="2"/>
  <c r="AJ1792" i="2"/>
  <c r="AJ1793" i="2"/>
  <c r="AJ1794" i="2"/>
  <c r="AJ1795" i="2"/>
  <c r="AJ1796" i="2"/>
  <c r="AJ1797" i="2"/>
  <c r="AJ1798" i="2"/>
  <c r="AJ1799" i="2"/>
  <c r="AJ1800" i="2"/>
  <c r="AJ1801" i="2"/>
  <c r="AJ1802" i="2"/>
  <c r="AJ1803" i="2"/>
  <c r="AJ1804" i="2"/>
  <c r="AJ1805" i="2"/>
  <c r="AJ1806" i="2"/>
  <c r="AJ1807" i="2"/>
  <c r="AJ1808" i="2"/>
  <c r="AJ1809" i="2"/>
  <c r="AJ1810" i="2"/>
  <c r="AJ1811" i="2"/>
  <c r="AJ1812" i="2"/>
  <c r="AJ1813" i="2"/>
  <c r="AJ1814" i="2"/>
  <c r="AJ1815" i="2"/>
  <c r="AJ1816" i="2"/>
  <c r="AJ1817" i="2"/>
  <c r="AJ1818" i="2"/>
  <c r="AJ1819" i="2"/>
  <c r="AJ1820" i="2"/>
  <c r="AJ1821" i="2"/>
  <c r="AJ1822" i="2"/>
  <c r="AJ1823" i="2"/>
  <c r="AJ1824" i="2"/>
  <c r="AJ1825" i="2"/>
  <c r="AJ1826" i="2"/>
  <c r="AJ1827" i="2"/>
  <c r="AJ1828" i="2"/>
  <c r="AJ1829" i="2"/>
  <c r="AJ1830" i="2"/>
  <c r="AJ1831" i="2"/>
  <c r="AJ1832" i="2"/>
  <c r="AJ1833" i="2"/>
  <c r="AJ1834" i="2"/>
  <c r="AJ1835" i="2"/>
  <c r="AJ1836" i="2"/>
  <c r="AJ1837" i="2"/>
  <c r="AJ1838" i="2"/>
  <c r="AJ1839" i="2"/>
  <c r="AJ1840" i="2"/>
  <c r="AJ1841" i="2"/>
  <c r="AJ1842" i="2"/>
  <c r="AJ1843" i="2"/>
  <c r="AJ1844" i="2"/>
  <c r="AJ1845" i="2"/>
  <c r="AJ1846" i="2"/>
  <c r="AJ1847" i="2"/>
  <c r="AJ1848" i="2"/>
  <c r="AJ1849" i="2"/>
  <c r="AJ1850" i="2"/>
  <c r="AJ1851" i="2"/>
  <c r="AJ1852" i="2"/>
  <c r="AJ1853" i="2"/>
  <c r="AJ1854" i="2"/>
  <c r="AJ1855" i="2"/>
  <c r="AJ1856" i="2"/>
  <c r="AJ1857" i="2"/>
  <c r="AJ1858" i="2"/>
  <c r="AJ1859" i="2"/>
  <c r="AJ1860" i="2"/>
  <c r="AJ1861" i="2"/>
  <c r="AJ1862" i="2"/>
  <c r="AJ1863" i="2"/>
  <c r="AJ1864" i="2"/>
  <c r="AJ1865" i="2"/>
  <c r="AJ1866" i="2"/>
  <c r="AJ1867" i="2"/>
  <c r="AJ1868" i="2"/>
  <c r="AJ1869" i="2"/>
  <c r="AJ1870" i="2"/>
  <c r="AJ1871" i="2"/>
  <c r="AJ1872" i="2"/>
  <c r="AJ1873" i="2"/>
  <c r="AJ1874" i="2"/>
  <c r="AJ1875" i="2"/>
  <c r="AJ1876" i="2"/>
  <c r="AJ1877" i="2"/>
  <c r="AJ1878" i="2"/>
  <c r="AJ1879" i="2"/>
  <c r="AJ1880" i="2"/>
  <c r="AJ1881" i="2"/>
  <c r="AJ1882" i="2"/>
  <c r="AJ1883" i="2"/>
  <c r="AJ1884" i="2"/>
  <c r="AJ1885" i="2"/>
  <c r="AJ1886" i="2"/>
  <c r="AJ1887" i="2"/>
  <c r="AJ1888" i="2"/>
  <c r="AJ1889" i="2"/>
  <c r="AJ1890" i="2"/>
  <c r="AJ1891" i="2"/>
  <c r="AJ1892" i="2"/>
  <c r="AJ1893" i="2"/>
  <c r="AJ1894" i="2"/>
  <c r="AJ1895" i="2"/>
  <c r="AJ1896" i="2"/>
  <c r="AJ1897" i="2"/>
  <c r="AJ1898" i="2"/>
  <c r="AJ1899" i="2"/>
  <c r="AJ1900" i="2"/>
  <c r="AJ1901" i="2"/>
  <c r="AJ1902" i="2"/>
  <c r="AJ1903" i="2"/>
  <c r="AJ1904" i="2"/>
  <c r="AJ1905" i="2"/>
  <c r="AJ1906" i="2"/>
  <c r="AJ1907" i="2"/>
  <c r="AJ1908" i="2"/>
  <c r="AJ1909" i="2"/>
  <c r="AJ1910" i="2"/>
  <c r="AJ1911" i="2"/>
  <c r="AJ1912" i="2"/>
  <c r="AJ1913" i="2"/>
  <c r="AJ1914" i="2"/>
  <c r="AJ1915" i="2"/>
  <c r="AJ1916" i="2"/>
  <c r="AJ1917" i="2"/>
  <c r="AJ1918" i="2"/>
  <c r="AJ1919" i="2"/>
  <c r="AJ1920" i="2"/>
  <c r="AJ1921" i="2"/>
  <c r="AJ1922" i="2"/>
  <c r="AJ1923" i="2"/>
  <c r="AJ1924" i="2"/>
  <c r="AJ1925" i="2"/>
  <c r="AJ1926" i="2"/>
  <c r="AJ1927" i="2"/>
  <c r="AJ1928" i="2"/>
  <c r="AJ1929" i="2"/>
  <c r="AJ1930" i="2"/>
  <c r="AJ1931" i="2"/>
  <c r="AJ1932" i="2"/>
  <c r="AJ1933" i="2"/>
  <c r="AJ1934" i="2"/>
  <c r="AJ1935" i="2"/>
  <c r="AJ1936" i="2"/>
  <c r="AJ1937" i="2"/>
  <c r="AJ1938" i="2"/>
  <c r="AJ1939" i="2"/>
  <c r="AJ1940" i="2"/>
  <c r="AJ1941" i="2"/>
  <c r="AJ1942" i="2"/>
  <c r="AJ1943" i="2"/>
  <c r="AJ1944" i="2"/>
  <c r="AJ1945" i="2"/>
  <c r="AJ1946" i="2"/>
  <c r="AJ1947" i="2"/>
  <c r="AJ1948" i="2"/>
  <c r="AJ1949" i="2"/>
  <c r="AJ1950" i="2"/>
  <c r="AJ1951" i="2"/>
  <c r="AJ1952" i="2"/>
  <c r="AJ1953" i="2"/>
  <c r="AJ1954" i="2"/>
  <c r="AJ1955" i="2"/>
  <c r="AJ1956" i="2"/>
  <c r="AJ1957" i="2"/>
  <c r="AJ1958" i="2"/>
  <c r="AJ1959" i="2"/>
  <c r="AJ1960" i="2"/>
  <c r="AJ1961" i="2"/>
  <c r="AJ1962" i="2"/>
  <c r="AJ1963" i="2"/>
  <c r="AJ1964" i="2"/>
  <c r="AJ1965" i="2"/>
  <c r="AJ1966" i="2"/>
  <c r="AJ1967" i="2"/>
  <c r="AJ1968" i="2"/>
  <c r="AJ1969" i="2"/>
  <c r="AJ1970" i="2"/>
  <c r="AJ1971" i="2"/>
  <c r="AJ1972" i="2"/>
  <c r="AJ1973" i="2"/>
  <c r="AJ1974" i="2"/>
  <c r="AJ1975" i="2"/>
  <c r="AJ1976" i="2"/>
  <c r="AJ1977" i="2"/>
  <c r="AJ1978" i="2"/>
  <c r="AJ1979" i="2"/>
  <c r="AJ1980" i="2"/>
  <c r="AJ1981" i="2"/>
  <c r="AJ1982" i="2"/>
  <c r="AJ1983" i="2"/>
  <c r="AJ1984" i="2"/>
  <c r="AJ1985" i="2"/>
  <c r="AJ1986" i="2"/>
  <c r="AJ1987" i="2"/>
  <c r="AJ1988" i="2"/>
  <c r="AJ1989" i="2"/>
  <c r="AJ1990" i="2"/>
  <c r="AJ1991" i="2"/>
  <c r="AJ1992" i="2"/>
  <c r="AJ1993" i="2"/>
  <c r="AJ1994" i="2"/>
  <c r="AJ1995" i="2"/>
  <c r="AJ1996" i="2"/>
  <c r="AJ1997" i="2"/>
  <c r="AJ1998" i="2"/>
  <c r="AJ1999" i="2"/>
  <c r="AJ2000" i="2"/>
  <c r="AJ2001" i="2"/>
  <c r="AJ2002" i="2"/>
  <c r="AJ2003" i="2"/>
  <c r="AJ2004" i="2"/>
  <c r="AJ2005" i="2"/>
  <c r="AJ2006" i="2"/>
  <c r="AJ2007" i="2"/>
  <c r="AJ2008" i="2"/>
  <c r="AJ2009" i="2"/>
  <c r="AJ2010" i="2"/>
  <c r="AJ2011" i="2"/>
  <c r="AJ2012" i="2"/>
  <c r="AJ2013" i="2"/>
  <c r="AJ2014" i="2"/>
  <c r="AJ2015" i="2"/>
  <c r="AJ2016" i="2"/>
  <c r="AJ2017" i="2"/>
  <c r="AJ2018" i="2"/>
  <c r="AJ2019" i="2"/>
  <c r="AJ2020" i="2"/>
  <c r="AJ2021" i="2"/>
  <c r="AJ2022" i="2"/>
  <c r="AJ2023" i="2"/>
  <c r="AJ2024" i="2"/>
  <c r="AJ2025" i="2"/>
  <c r="AJ2026" i="2"/>
  <c r="AJ2027" i="2"/>
  <c r="AJ2028" i="2"/>
  <c r="AJ2029" i="2"/>
  <c r="AJ2030" i="2"/>
  <c r="AJ2031" i="2"/>
  <c r="AJ2032" i="2"/>
  <c r="AJ2033" i="2"/>
  <c r="AJ2034" i="2"/>
  <c r="AJ2035" i="2"/>
  <c r="AJ2036" i="2"/>
  <c r="AJ2037" i="2"/>
  <c r="AJ2038" i="2"/>
  <c r="AJ2039" i="2"/>
  <c r="AJ2040" i="2"/>
  <c r="AJ2041" i="2"/>
  <c r="AJ2042" i="2"/>
  <c r="AJ2043" i="2"/>
  <c r="AJ2044" i="2"/>
  <c r="AJ2045" i="2"/>
  <c r="AJ2046" i="2"/>
  <c r="AJ2047" i="2"/>
  <c r="AJ2048" i="2"/>
  <c r="AJ2049" i="2"/>
  <c r="AJ2050" i="2"/>
  <c r="AJ2051" i="2"/>
  <c r="AJ2052" i="2"/>
  <c r="AJ2053" i="2"/>
  <c r="AJ2054" i="2"/>
  <c r="AJ2055" i="2"/>
  <c r="AJ2056" i="2"/>
  <c r="AJ2057" i="2"/>
  <c r="AJ2058" i="2"/>
  <c r="AJ2059" i="2"/>
  <c r="AJ2060" i="2"/>
  <c r="AJ2061" i="2"/>
  <c r="AJ2062" i="2"/>
  <c r="AJ2063" i="2"/>
  <c r="AJ2064" i="2"/>
  <c r="AJ2065" i="2"/>
  <c r="AJ2066" i="2"/>
  <c r="AJ2067" i="2"/>
  <c r="AJ2068" i="2"/>
  <c r="AJ2069" i="2"/>
  <c r="AJ2070" i="2"/>
  <c r="AJ2071" i="2"/>
  <c r="AJ2072" i="2"/>
  <c r="AJ2073" i="2"/>
  <c r="AJ2074" i="2"/>
  <c r="AJ2075" i="2"/>
  <c r="AJ2076" i="2"/>
  <c r="AJ2077" i="2"/>
  <c r="AJ2078" i="2"/>
  <c r="AJ2079" i="2"/>
  <c r="AJ2080" i="2"/>
  <c r="AJ2081" i="2"/>
  <c r="AJ2082" i="2"/>
  <c r="AJ2083" i="2"/>
  <c r="AJ2084" i="2"/>
  <c r="AJ2085" i="2"/>
  <c r="AJ2086" i="2"/>
  <c r="AJ2087" i="2"/>
  <c r="AJ2088" i="2"/>
  <c r="AJ2089" i="2"/>
  <c r="AJ2090" i="2"/>
  <c r="AJ2091" i="2"/>
  <c r="AJ2092" i="2"/>
  <c r="AJ2093" i="2"/>
  <c r="AJ2094" i="2"/>
  <c r="AJ2095" i="2"/>
  <c r="AJ2096" i="2"/>
  <c r="AJ2097" i="2"/>
  <c r="AJ2098" i="2"/>
  <c r="AJ2099" i="2"/>
  <c r="AJ2100" i="2"/>
  <c r="AJ2101" i="2"/>
  <c r="AJ2102" i="2"/>
  <c r="AJ2103" i="2"/>
  <c r="AJ2104" i="2"/>
  <c r="AJ2105" i="2"/>
  <c r="AJ2106" i="2"/>
  <c r="AJ2107" i="2"/>
  <c r="AJ2108" i="2"/>
  <c r="AJ2109" i="2"/>
  <c r="AJ2110" i="2"/>
  <c r="AJ2111" i="2"/>
  <c r="AJ2112" i="2"/>
  <c r="AJ2113" i="2"/>
  <c r="AJ2114" i="2"/>
  <c r="AJ2115" i="2"/>
  <c r="AJ2116" i="2"/>
  <c r="AJ2117" i="2"/>
  <c r="AJ2118" i="2"/>
  <c r="AJ2119" i="2"/>
  <c r="AJ2120" i="2"/>
  <c r="AJ2121" i="2"/>
  <c r="AJ2122" i="2"/>
  <c r="AJ2123" i="2"/>
  <c r="AJ2124" i="2"/>
  <c r="AJ2125" i="2"/>
  <c r="AJ2126" i="2"/>
  <c r="AJ2127" i="2"/>
  <c r="AJ2128" i="2"/>
  <c r="AJ2129" i="2"/>
  <c r="AJ2130" i="2"/>
  <c r="AJ2131" i="2"/>
  <c r="AJ2132" i="2"/>
  <c r="AJ2133" i="2"/>
  <c r="AJ2134" i="2"/>
  <c r="AJ2135" i="2"/>
  <c r="AJ2136" i="2"/>
  <c r="AJ2137" i="2"/>
  <c r="AJ2138" i="2"/>
  <c r="AJ2139" i="2"/>
  <c r="AJ2140" i="2"/>
  <c r="AJ2141" i="2"/>
  <c r="AJ2142" i="2"/>
  <c r="AJ2143" i="2"/>
  <c r="AJ2144" i="2"/>
  <c r="AJ2145" i="2"/>
  <c r="AJ2146" i="2"/>
  <c r="AJ2147" i="2"/>
  <c r="AJ2148" i="2"/>
  <c r="AJ2149" i="2"/>
  <c r="AJ2150" i="2"/>
  <c r="AJ2151" i="2"/>
  <c r="AJ2152" i="2"/>
  <c r="AJ2153" i="2"/>
  <c r="AJ2154" i="2"/>
  <c r="AJ2155" i="2"/>
  <c r="AJ2156" i="2"/>
  <c r="AJ2157" i="2"/>
  <c r="AJ2158" i="2"/>
  <c r="AJ2159" i="2"/>
  <c r="AJ2160" i="2"/>
  <c r="AJ2161" i="2"/>
  <c r="AJ2162" i="2"/>
  <c r="AJ2163" i="2"/>
  <c r="AJ2164" i="2"/>
  <c r="AJ2165" i="2"/>
  <c r="AJ2166" i="2"/>
  <c r="AJ2167" i="2"/>
  <c r="AJ2168" i="2"/>
  <c r="AJ2169" i="2"/>
  <c r="AJ2170" i="2"/>
  <c r="AJ2171" i="2"/>
  <c r="AJ2172" i="2"/>
  <c r="AJ2173" i="2"/>
  <c r="AJ2174" i="2"/>
  <c r="AJ2175" i="2"/>
  <c r="AJ2176" i="2"/>
  <c r="AJ2177" i="2"/>
  <c r="AJ2178" i="2"/>
  <c r="AJ2179" i="2"/>
  <c r="AJ2180" i="2"/>
  <c r="AJ2181" i="2"/>
  <c r="AJ2182" i="2"/>
  <c r="AJ2183" i="2"/>
  <c r="AJ2184" i="2"/>
  <c r="AJ2185" i="2"/>
  <c r="AJ2186" i="2"/>
  <c r="AJ2187" i="2"/>
  <c r="AJ2188" i="2"/>
  <c r="AJ2189" i="2"/>
  <c r="AJ2190" i="2"/>
  <c r="AJ2191" i="2"/>
  <c r="AJ2192" i="2"/>
  <c r="AJ2193" i="2"/>
  <c r="AJ2194" i="2"/>
  <c r="AJ2195" i="2"/>
  <c r="AJ2196" i="2"/>
  <c r="AJ2197" i="2"/>
  <c r="AJ2198" i="2"/>
  <c r="AJ2199" i="2"/>
  <c r="AJ2200" i="2"/>
  <c r="AJ2201" i="2"/>
  <c r="AJ2202" i="2"/>
  <c r="AJ2203" i="2"/>
  <c r="AJ2204" i="2"/>
  <c r="AJ2205" i="2"/>
  <c r="AJ2206" i="2"/>
  <c r="AJ2207" i="2"/>
  <c r="AJ2208" i="2"/>
  <c r="AJ2209" i="2"/>
  <c r="AJ2210" i="2"/>
  <c r="AJ2211" i="2"/>
  <c r="AJ2212" i="2"/>
  <c r="AJ2213" i="2"/>
  <c r="AJ2214" i="2"/>
  <c r="AJ2215" i="2"/>
  <c r="AJ2216" i="2"/>
  <c r="AJ2217" i="2"/>
  <c r="AJ2218" i="2"/>
  <c r="AJ2219" i="2"/>
  <c r="AJ2220" i="2"/>
  <c r="AJ2221" i="2"/>
  <c r="AJ2222" i="2"/>
  <c r="AJ2223" i="2"/>
  <c r="AJ2224" i="2"/>
  <c r="AJ2225" i="2"/>
  <c r="AJ2226" i="2"/>
  <c r="AJ2227" i="2"/>
  <c r="AJ2228" i="2"/>
  <c r="AJ2229" i="2"/>
  <c r="AJ2230" i="2"/>
  <c r="AJ2231" i="2"/>
  <c r="AJ2232" i="2"/>
  <c r="AJ2233" i="2"/>
  <c r="AJ2234" i="2"/>
  <c r="AJ2235" i="2"/>
  <c r="AJ2236" i="2"/>
  <c r="AJ2237" i="2"/>
  <c r="AJ2238" i="2"/>
  <c r="AJ2239" i="2"/>
  <c r="AJ2240" i="2"/>
  <c r="AJ2241" i="2"/>
  <c r="B2244" i="16"/>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C2285" i="19"/>
  <c r="E24" i="19"/>
  <c r="B27" i="13"/>
  <c r="B9" i="13"/>
  <c r="C9" i="13"/>
  <c r="B47" i="13"/>
  <c r="C2" i="2" l="1"/>
  <c r="D2" i="2" s="1" a="1"/>
  <c r="D2" i="2" s="1"/>
  <c r="AI2244" i="2"/>
  <c r="AH2244" i="2"/>
  <c r="AI2242" i="2"/>
  <c r="AC2244" i="2"/>
  <c r="AD2244" i="2"/>
  <c r="AC2243" i="2"/>
  <c r="AD2243" i="2"/>
  <c r="Z2244" i="2"/>
  <c r="Z2243" i="2"/>
  <c r="AA2244" i="2"/>
  <c r="AA2243" i="2"/>
  <c r="AB2244" i="2"/>
  <c r="AB2243" i="2"/>
  <c r="O2242" i="6"/>
  <c r="S4" i="6"/>
  <c r="R4" i="6"/>
  <c r="G2" i="2" a="1"/>
  <c r="G2" i="2" s="1"/>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c r="G18" i="2" a="1"/>
  <c r="G18" i="2" s="1"/>
  <c r="G19" i="2" a="1"/>
  <c r="G19" i="2"/>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s="1"/>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8" i="2" a="1"/>
  <c r="G158"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s="1"/>
  <c r="G255" i="2" a="1"/>
  <c r="G255" i="2" s="1"/>
  <c r="G256" i="2" a="1"/>
  <c r="G256" i="2" s="1"/>
  <c r="G257" i="2" a="1"/>
  <c r="G257" i="2" s="1"/>
  <c r="G258" i="2" a="1"/>
  <c r="G258" i="2" s="1"/>
  <c r="G259" i="2" a="1"/>
  <c r="G259" i="2" s="1"/>
  <c r="G260" i="2" a="1"/>
  <c r="G260" i="2" s="1"/>
  <c r="G261" i="2" a="1"/>
  <c r="G261" i="2" s="1"/>
  <c r="G262" i="2" a="1"/>
  <c r="G262" i="2" s="1"/>
  <c r="G263" i="2" a="1"/>
  <c r="G263" i="2" s="1"/>
  <c r="G264" i="2" a="1"/>
  <c r="G264" i="2"/>
  <c r="G265" i="2" a="1"/>
  <c r="G265" i="2" s="1"/>
  <c r="G266" i="2" a="1"/>
  <c r="G266" i="2" s="1"/>
  <c r="G267" i="2" a="1"/>
  <c r="G267" i="2" s="1"/>
  <c r="G268" i="2" a="1"/>
  <c r="G268" i="2"/>
  <c r="G269" i="2" a="1"/>
  <c r="G269" i="2" s="1"/>
  <c r="G270" i="2" a="1"/>
  <c r="G270" i="2" s="1"/>
  <c r="G271" i="2" a="1"/>
  <c r="G271" i="2" s="1"/>
  <c r="G272" i="2" a="1"/>
  <c r="G272" i="2" s="1"/>
  <c r="G273" i="2" a="1"/>
  <c r="G273" i="2" s="1"/>
  <c r="G274" i="2" a="1"/>
  <c r="G274" i="2" s="1"/>
  <c r="G275" i="2" a="1"/>
  <c r="G275" i="2" s="1"/>
  <c r="G276" i="2" a="1"/>
  <c r="G276" i="2" s="1"/>
  <c r="G277" i="2" a="1"/>
  <c r="G277" i="2" s="1"/>
  <c r="G278" i="2" a="1"/>
  <c r="G278" i="2" s="1"/>
  <c r="G279" i="2" a="1"/>
  <c r="G279" i="2" s="1"/>
  <c r="G280" i="2" a="1"/>
  <c r="G280" i="2" s="1"/>
  <c r="G281" i="2" a="1"/>
  <c r="G281" i="2" s="1"/>
  <c r="G282" i="2" a="1"/>
  <c r="G282" i="2" s="1"/>
  <c r="G283" i="2" a="1"/>
  <c r="G283" i="2" s="1"/>
  <c r="G284" i="2" a="1"/>
  <c r="G284" i="2" s="1"/>
  <c r="G285" i="2" a="1"/>
  <c r="G285" i="2"/>
  <c r="G286" i="2" a="1"/>
  <c r="G286" i="2" s="1"/>
  <c r="G287" i="2" a="1"/>
  <c r="G287" i="2" s="1"/>
  <c r="G288" i="2" a="1"/>
  <c r="G288" i="2" s="1"/>
  <c r="G289" i="2" a="1"/>
  <c r="G289" i="2" s="1"/>
  <c r="G290" i="2" a="1"/>
  <c r="G290" i="2" s="1"/>
  <c r="G291" i="2" a="1"/>
  <c r="G291" i="2" s="1"/>
  <c r="G292" i="2" a="1"/>
  <c r="G292" i="2" s="1"/>
  <c r="G293" i="2" a="1"/>
  <c r="G293" i="2" s="1"/>
  <c r="G294" i="2" a="1"/>
  <c r="G294" i="2" s="1"/>
  <c r="G295" i="2" a="1"/>
  <c r="G295" i="2" s="1"/>
  <c r="G296" i="2" a="1"/>
  <c r="G296" i="2" s="1"/>
  <c r="G297" i="2" a="1"/>
  <c r="G297" i="2" s="1"/>
  <c r="G298" i="2" a="1"/>
  <c r="G298" i="2" s="1"/>
  <c r="G299" i="2" a="1"/>
  <c r="G299" i="2" s="1"/>
  <c r="G300" i="2" a="1"/>
  <c r="G300" i="2" s="1"/>
  <c r="G301" i="2" a="1"/>
  <c r="G301" i="2" s="1"/>
  <c r="G302" i="2" a="1"/>
  <c r="G302" i="2" s="1"/>
  <c r="G303" i="2" a="1"/>
  <c r="G303" i="2" s="1"/>
  <c r="G304" i="2" a="1"/>
  <c r="G304" i="2" s="1"/>
  <c r="G305" i="2" a="1"/>
  <c r="G305" i="2" s="1"/>
  <c r="G306" i="2" a="1"/>
  <c r="G306" i="2" s="1"/>
  <c r="G307" i="2" a="1"/>
  <c r="G307" i="2" s="1"/>
  <c r="G308" i="2" a="1"/>
  <c r="G308" i="2" s="1"/>
  <c r="G309" i="2" a="1"/>
  <c r="G309" i="2" s="1"/>
  <c r="G310" i="2" a="1"/>
  <c r="G310" i="2" s="1"/>
  <c r="G311" i="2" a="1"/>
  <c r="G311" i="2" s="1"/>
  <c r="G312" i="2" a="1"/>
  <c r="G312" i="2" s="1"/>
  <c r="G313" i="2" a="1"/>
  <c r="G313" i="2" s="1"/>
  <c r="G314" i="2" a="1"/>
  <c r="G314" i="2" s="1"/>
  <c r="G315" i="2" a="1"/>
  <c r="G315" i="2" s="1"/>
  <c r="G316" i="2" a="1"/>
  <c r="G316" i="2"/>
  <c r="G317" i="2" a="1"/>
  <c r="G317" i="2" s="1"/>
  <c r="G318" i="2" a="1"/>
  <c r="G318" i="2" s="1"/>
  <c r="G319" i="2" a="1"/>
  <c r="G319" i="2" s="1"/>
  <c r="G320" i="2" a="1"/>
  <c r="G320" i="2" s="1"/>
  <c r="G321" i="2" a="1"/>
  <c r="G321" i="2" s="1"/>
  <c r="G322" i="2" a="1"/>
  <c r="G322" i="2" s="1"/>
  <c r="G323" i="2" a="1"/>
  <c r="G323" i="2"/>
  <c r="G324" i="2" a="1"/>
  <c r="G324" i="2" s="1"/>
  <c r="G325" i="2" a="1"/>
  <c r="G325" i="2" s="1"/>
  <c r="G326" i="2" a="1"/>
  <c r="G326" i="2" s="1"/>
  <c r="G327" i="2" a="1"/>
  <c r="G327" i="2" s="1"/>
  <c r="G328" i="2" a="1"/>
  <c r="G328" i="2" s="1"/>
  <c r="G329" i="2" a="1"/>
  <c r="G329" i="2" s="1"/>
  <c r="G330" i="2" a="1"/>
  <c r="G330" i="2" s="1"/>
  <c r="G331" i="2" a="1"/>
  <c r="G331" i="2" s="1"/>
  <c r="G332" i="2" a="1"/>
  <c r="G332" i="2" s="1"/>
  <c r="G333" i="2" a="1"/>
  <c r="G333" i="2" s="1"/>
  <c r="G334" i="2" a="1"/>
  <c r="G334" i="2" s="1"/>
  <c r="G335" i="2" a="1"/>
  <c r="G335" i="2" s="1"/>
  <c r="G336" i="2" a="1"/>
  <c r="G336" i="2" s="1"/>
  <c r="G337" i="2" a="1"/>
  <c r="G337" i="2" s="1"/>
  <c r="G338" i="2" a="1"/>
  <c r="G338" i="2" s="1"/>
  <c r="G339" i="2" a="1"/>
  <c r="G339" i="2" s="1"/>
  <c r="G340" i="2" a="1"/>
  <c r="G340" i="2" s="1"/>
  <c r="G341" i="2" a="1"/>
  <c r="G341" i="2" s="1"/>
  <c r="G342" i="2" a="1"/>
  <c r="G342" i="2" s="1"/>
  <c r="G343" i="2" a="1"/>
  <c r="G343" i="2" s="1"/>
  <c r="G344" i="2" a="1"/>
  <c r="G344" i="2" s="1"/>
  <c r="G345" i="2" a="1"/>
  <c r="G345" i="2" s="1"/>
  <c r="G346" i="2" a="1"/>
  <c r="G346" i="2" s="1"/>
  <c r="G347" i="2" a="1"/>
  <c r="G347" i="2" s="1"/>
  <c r="G348" i="2" a="1"/>
  <c r="G348" i="2" s="1"/>
  <c r="G349" i="2" a="1"/>
  <c r="G349" i="2" s="1"/>
  <c r="G350" i="2" a="1"/>
  <c r="G350" i="2" s="1"/>
  <c r="G351" i="2" a="1"/>
  <c r="G351" i="2" s="1"/>
  <c r="G352" i="2" a="1"/>
  <c r="G352" i="2" s="1"/>
  <c r="G353" i="2" a="1"/>
  <c r="G353" i="2" s="1"/>
  <c r="G354" i="2" a="1"/>
  <c r="G354" i="2" s="1"/>
  <c r="G355" i="2" a="1"/>
  <c r="G355" i="2" s="1"/>
  <c r="G356" i="2" a="1"/>
  <c r="G356" i="2" s="1"/>
  <c r="G357" i="2" a="1"/>
  <c r="G357" i="2" s="1"/>
  <c r="G358" i="2" a="1"/>
  <c r="G358" i="2" s="1"/>
  <c r="G359" i="2" a="1"/>
  <c r="G359" i="2"/>
  <c r="G360" i="2" a="1"/>
  <c r="G360" i="2" s="1"/>
  <c r="G361" i="2" a="1"/>
  <c r="G361" i="2" s="1"/>
  <c r="G362" i="2" a="1"/>
  <c r="G362" i="2" s="1"/>
  <c r="G363" i="2" a="1"/>
  <c r="G363" i="2" s="1"/>
  <c r="G364" i="2" a="1"/>
  <c r="G364" i="2" s="1"/>
  <c r="G365" i="2" a="1"/>
  <c r="G365" i="2" s="1"/>
  <c r="G366" i="2" a="1"/>
  <c r="G366" i="2" s="1"/>
  <c r="G367" i="2" a="1"/>
  <c r="G367" i="2" s="1"/>
  <c r="G368" i="2" a="1"/>
  <c r="G368" i="2" s="1"/>
  <c r="G369" i="2" a="1"/>
  <c r="G369" i="2" s="1"/>
  <c r="G370" i="2" a="1"/>
  <c r="G370" i="2" s="1"/>
  <c r="G371" i="2" a="1"/>
  <c r="G371" i="2" s="1"/>
  <c r="G372" i="2" a="1"/>
  <c r="G372" i="2" s="1"/>
  <c r="G373" i="2" a="1"/>
  <c r="G373" i="2" s="1"/>
  <c r="G374" i="2" a="1"/>
  <c r="G374" i="2" s="1"/>
  <c r="G375" i="2" a="1"/>
  <c r="G375" i="2" s="1"/>
  <c r="G376" i="2" a="1"/>
  <c r="G376" i="2" s="1"/>
  <c r="G377" i="2" a="1"/>
  <c r="G377" i="2" s="1"/>
  <c r="G378" i="2" a="1"/>
  <c r="G378" i="2" s="1"/>
  <c r="G379" i="2" a="1"/>
  <c r="G379" i="2" s="1"/>
  <c r="G380" i="2" a="1"/>
  <c r="G380" i="2" s="1"/>
  <c r="G381" i="2" a="1"/>
  <c r="G381" i="2" s="1"/>
  <c r="G382" i="2" a="1"/>
  <c r="G382" i="2" s="1"/>
  <c r="G383" i="2" a="1"/>
  <c r="G383" i="2" s="1"/>
  <c r="G384" i="2" a="1"/>
  <c r="G384" i="2" s="1"/>
  <c r="G385" i="2" a="1"/>
  <c r="G385" i="2" s="1"/>
  <c r="G386" i="2" a="1"/>
  <c r="G386" i="2" s="1"/>
  <c r="G387" i="2" a="1"/>
  <c r="G387" i="2" s="1"/>
  <c r="G388" i="2" a="1"/>
  <c r="G388" i="2" s="1"/>
  <c r="G389" i="2" a="1"/>
  <c r="G389" i="2" s="1"/>
  <c r="G390" i="2" a="1"/>
  <c r="G390" i="2" s="1"/>
  <c r="G391" i="2" a="1"/>
  <c r="G391" i="2" s="1"/>
  <c r="G392" i="2" a="1"/>
  <c r="G392" i="2" s="1"/>
  <c r="G393" i="2" a="1"/>
  <c r="G393" i="2"/>
  <c r="G394" i="2" a="1"/>
  <c r="G394" i="2" s="1"/>
  <c r="G395" i="2" a="1"/>
  <c r="G395" i="2"/>
  <c r="G396" i="2" a="1"/>
  <c r="G396" i="2" s="1"/>
  <c r="G397" i="2" a="1"/>
  <c r="G397" i="2" s="1"/>
  <c r="G398" i="2" a="1"/>
  <c r="G398" i="2" s="1"/>
  <c r="G399" i="2" a="1"/>
  <c r="G399" i="2" s="1"/>
  <c r="G400" i="2" a="1"/>
  <c r="G400" i="2" s="1"/>
  <c r="G401" i="2" a="1"/>
  <c r="G401" i="2" s="1"/>
  <c r="G402" i="2" a="1"/>
  <c r="G402" i="2" s="1"/>
  <c r="G403" i="2" a="1"/>
  <c r="G403" i="2" s="1"/>
  <c r="G404" i="2" a="1"/>
  <c r="G404" i="2" s="1"/>
  <c r="G405" i="2" a="1"/>
  <c r="G405" i="2" s="1"/>
  <c r="G406" i="2" a="1"/>
  <c r="G406" i="2" s="1"/>
  <c r="G407" i="2" a="1"/>
  <c r="G407" i="2" s="1"/>
  <c r="G408" i="2" a="1"/>
  <c r="G408" i="2" s="1"/>
  <c r="G409" i="2" a="1"/>
  <c r="G409" i="2" s="1"/>
  <c r="G410" i="2" a="1"/>
  <c r="G410" i="2" s="1"/>
  <c r="G411" i="2" a="1"/>
  <c r="G411" i="2" s="1"/>
  <c r="G412" i="2" a="1"/>
  <c r="G412" i="2" s="1"/>
  <c r="G413" i="2" a="1"/>
  <c r="G413" i="2" s="1"/>
  <c r="G414" i="2" a="1"/>
  <c r="G414" i="2" s="1"/>
  <c r="G415" i="2" a="1"/>
  <c r="G415" i="2" s="1"/>
  <c r="G416" i="2" a="1"/>
  <c r="G416" i="2" s="1"/>
  <c r="G417" i="2" a="1"/>
  <c r="G417" i="2" s="1"/>
  <c r="G418" i="2" a="1"/>
  <c r="G418" i="2" s="1"/>
  <c r="G419" i="2" a="1"/>
  <c r="G419" i="2" s="1"/>
  <c r="G420" i="2" a="1"/>
  <c r="G420" i="2"/>
  <c r="G421" i="2" a="1"/>
  <c r="G421" i="2" s="1"/>
  <c r="G422" i="2" a="1"/>
  <c r="G422" i="2" s="1"/>
  <c r="G423" i="2" a="1"/>
  <c r="G423" i="2" s="1"/>
  <c r="G424" i="2" a="1"/>
  <c r="G424" i="2" s="1"/>
  <c r="G425" i="2" a="1"/>
  <c r="G425" i="2" s="1"/>
  <c r="G426" i="2" a="1"/>
  <c r="G426" i="2" s="1"/>
  <c r="G427" i="2" a="1"/>
  <c r="G427" i="2" s="1"/>
  <c r="G428" i="2" a="1"/>
  <c r="G428" i="2" s="1"/>
  <c r="G429" i="2" a="1"/>
  <c r="G429" i="2" s="1"/>
  <c r="G430" i="2" a="1"/>
  <c r="G430" i="2" s="1"/>
  <c r="G431" i="2" a="1"/>
  <c r="G431" i="2" s="1"/>
  <c r="G432" i="2" a="1"/>
  <c r="G432" i="2" s="1"/>
  <c r="G433" i="2" a="1"/>
  <c r="G433" i="2" s="1"/>
  <c r="G434" i="2" a="1"/>
  <c r="G434" i="2" s="1"/>
  <c r="G435" i="2" a="1"/>
  <c r="G435" i="2" s="1"/>
  <c r="G436" i="2" a="1"/>
  <c r="G436" i="2" s="1"/>
  <c r="G437" i="2" a="1"/>
  <c r="G437" i="2" s="1"/>
  <c r="G438" i="2" a="1"/>
  <c r="G438" i="2" s="1"/>
  <c r="G439" i="2" a="1"/>
  <c r="G439" i="2" s="1"/>
  <c r="G440" i="2" a="1"/>
  <c r="G440" i="2" s="1"/>
  <c r="G441" i="2" a="1"/>
  <c r="G441" i="2" s="1"/>
  <c r="G442" i="2" a="1"/>
  <c r="G442" i="2" s="1"/>
  <c r="G443" i="2" a="1"/>
  <c r="G443" i="2" s="1"/>
  <c r="G444" i="2" a="1"/>
  <c r="G444" i="2" s="1"/>
  <c r="G445" i="2" a="1"/>
  <c r="G445" i="2" s="1"/>
  <c r="G446" i="2" a="1"/>
  <c r="G446" i="2" s="1"/>
  <c r="G447" i="2" a="1"/>
  <c r="G447" i="2" s="1"/>
  <c r="G448" i="2" a="1"/>
  <c r="G448" i="2" s="1"/>
  <c r="G449" i="2" a="1"/>
  <c r="G449" i="2" s="1"/>
  <c r="G450" i="2" a="1"/>
  <c r="G450" i="2" s="1"/>
  <c r="G451" i="2" a="1"/>
  <c r="G451" i="2" s="1"/>
  <c r="G452" i="2" a="1"/>
  <c r="G452" i="2"/>
  <c r="G453" i="2" a="1"/>
  <c r="G453" i="2" s="1"/>
  <c r="G454" i="2" a="1"/>
  <c r="G454" i="2" s="1"/>
  <c r="G455" i="2" a="1"/>
  <c r="G455" i="2" s="1"/>
  <c r="G456" i="2" a="1"/>
  <c r="G456" i="2" s="1"/>
  <c r="G457" i="2" a="1"/>
  <c r="G457" i="2" s="1"/>
  <c r="G458" i="2" a="1"/>
  <c r="G458" i="2"/>
  <c r="G459" i="2" a="1"/>
  <c r="G459" i="2" s="1"/>
  <c r="G460" i="2" a="1"/>
  <c r="G460" i="2" s="1"/>
  <c r="G461" i="2" a="1"/>
  <c r="G461" i="2" s="1"/>
  <c r="G462" i="2" a="1"/>
  <c r="G462" i="2" s="1"/>
  <c r="G463" i="2" a="1"/>
  <c r="G463" i="2" s="1"/>
  <c r="G464" i="2" a="1"/>
  <c r="G464" i="2" s="1"/>
  <c r="G465" i="2" a="1"/>
  <c r="G465" i="2" s="1"/>
  <c r="G466" i="2" a="1"/>
  <c r="G466" i="2" s="1"/>
  <c r="G467" i="2" a="1"/>
  <c r="G467" i="2" s="1"/>
  <c r="G468" i="2" a="1"/>
  <c r="G468" i="2" s="1"/>
  <c r="G469" i="2" a="1"/>
  <c r="G469" i="2" s="1"/>
  <c r="G470" i="2" a="1"/>
  <c r="G470" i="2" s="1"/>
  <c r="G471" i="2" a="1"/>
  <c r="G471" i="2" s="1"/>
  <c r="G472" i="2" a="1"/>
  <c r="G472" i="2" s="1"/>
  <c r="G473" i="2" a="1"/>
  <c r="G473" i="2" s="1"/>
  <c r="G474" i="2" a="1"/>
  <c r="G474" i="2" s="1"/>
  <c r="G475" i="2" a="1"/>
  <c r="G475" i="2" s="1"/>
  <c r="G476" i="2" a="1"/>
  <c r="G476" i="2" s="1"/>
  <c r="G477" i="2" a="1"/>
  <c r="G477" i="2" s="1"/>
  <c r="G478" i="2" a="1"/>
  <c r="G478" i="2" s="1"/>
  <c r="G479" i="2" a="1"/>
  <c r="G479" i="2" s="1"/>
  <c r="G480" i="2" a="1"/>
  <c r="G480" i="2" s="1"/>
  <c r="G481" i="2" a="1"/>
  <c r="G481" i="2" s="1"/>
  <c r="G482" i="2" a="1"/>
  <c r="G482" i="2" s="1"/>
  <c r="G483" i="2" a="1"/>
  <c r="G483" i="2" s="1"/>
  <c r="G484" i="2" a="1"/>
  <c r="G484" i="2" s="1"/>
  <c r="G485" i="2" a="1"/>
  <c r="G485" i="2" s="1"/>
  <c r="G486" i="2" a="1"/>
  <c r="G486" i="2" s="1"/>
  <c r="G487" i="2" a="1"/>
  <c r="G487" i="2" s="1"/>
  <c r="G488" i="2" a="1"/>
  <c r="G488" i="2" s="1"/>
  <c r="G489" i="2" a="1"/>
  <c r="G489" i="2" s="1"/>
  <c r="G490" i="2" a="1"/>
  <c r="G490" i="2" s="1"/>
  <c r="G491" i="2" a="1"/>
  <c r="G491" i="2" s="1"/>
  <c r="G492" i="2" a="1"/>
  <c r="G492" i="2" s="1"/>
  <c r="G493" i="2" a="1"/>
  <c r="G493" i="2" s="1"/>
  <c r="G494" i="2" a="1"/>
  <c r="G494" i="2" s="1"/>
  <c r="G495" i="2" a="1"/>
  <c r="G495" i="2" s="1"/>
  <c r="G496" i="2" a="1"/>
  <c r="G496" i="2" s="1"/>
  <c r="G497" i="2" a="1"/>
  <c r="G497" i="2" s="1"/>
  <c r="G498" i="2" a="1"/>
  <c r="G498" i="2" s="1"/>
  <c r="G499" i="2" a="1"/>
  <c r="G499" i="2" s="1"/>
  <c r="G500" i="2" a="1"/>
  <c r="G500" i="2" s="1"/>
  <c r="G501" i="2" a="1"/>
  <c r="G501" i="2" s="1"/>
  <c r="G502" i="2" a="1"/>
  <c r="G502" i="2" s="1"/>
  <c r="G503" i="2" a="1"/>
  <c r="G503" i="2"/>
  <c r="G504" i="2" a="1"/>
  <c r="G504" i="2" s="1"/>
  <c r="G505" i="2" a="1"/>
  <c r="G505" i="2" s="1"/>
  <c r="G506" i="2" a="1"/>
  <c r="G506" i="2" s="1"/>
  <c r="G507" i="2" a="1"/>
  <c r="G507" i="2" s="1"/>
  <c r="G508" i="2" a="1"/>
  <c r="G508" i="2" s="1"/>
  <c r="G509" i="2" a="1"/>
  <c r="G509" i="2" s="1"/>
  <c r="G510" i="2" a="1"/>
  <c r="G510" i="2" s="1"/>
  <c r="G511" i="2" a="1"/>
  <c r="G511" i="2" s="1"/>
  <c r="G512" i="2" a="1"/>
  <c r="G512" i="2" s="1"/>
  <c r="G513" i="2" a="1"/>
  <c r="G513" i="2" s="1"/>
  <c r="G514" i="2" a="1"/>
  <c r="G514" i="2" s="1"/>
  <c r="G515" i="2" a="1"/>
  <c r="G515" i="2" s="1"/>
  <c r="G516" i="2" a="1"/>
  <c r="G516" i="2" s="1"/>
  <c r="G517" i="2" a="1"/>
  <c r="G517" i="2" s="1"/>
  <c r="G518" i="2" a="1"/>
  <c r="G518" i="2" s="1"/>
  <c r="G519" i="2" a="1"/>
  <c r="G519" i="2" s="1"/>
  <c r="G520" i="2" a="1"/>
  <c r="G520" i="2" s="1"/>
  <c r="G521" i="2" a="1"/>
  <c r="G521" i="2" s="1"/>
  <c r="G522" i="2" a="1"/>
  <c r="G522" i="2" s="1"/>
  <c r="G523" i="2" a="1"/>
  <c r="G523" i="2" s="1"/>
  <c r="G524" i="2" a="1"/>
  <c r="G524" i="2" s="1"/>
  <c r="G525" i="2" a="1"/>
  <c r="G525" i="2" s="1"/>
  <c r="G526" i="2" a="1"/>
  <c r="G526" i="2" s="1"/>
  <c r="G527" i="2" a="1"/>
  <c r="G527" i="2" s="1"/>
  <c r="G528" i="2" a="1"/>
  <c r="G528" i="2" s="1"/>
  <c r="G529" i="2" a="1"/>
  <c r="G529" i="2" s="1"/>
  <c r="G530" i="2" a="1"/>
  <c r="G530" i="2" s="1"/>
  <c r="G531" i="2" a="1"/>
  <c r="G531" i="2" s="1"/>
  <c r="G532" i="2" a="1"/>
  <c r="G532" i="2" s="1"/>
  <c r="G533" i="2" a="1"/>
  <c r="G533" i="2" s="1"/>
  <c r="G534" i="2" a="1"/>
  <c r="G534" i="2" s="1"/>
  <c r="G535" i="2" a="1"/>
  <c r="G535" i="2" s="1"/>
  <c r="G536" i="2" a="1"/>
  <c r="G536" i="2" s="1"/>
  <c r="G537" i="2" a="1"/>
  <c r="G537" i="2" s="1"/>
  <c r="G538" i="2" a="1"/>
  <c r="G538" i="2" s="1"/>
  <c r="G539" i="2" a="1"/>
  <c r="G539" i="2"/>
  <c r="G540" i="2" a="1"/>
  <c r="G540" i="2" s="1"/>
  <c r="G541" i="2" a="1"/>
  <c r="G541" i="2" s="1"/>
  <c r="G542" i="2" a="1"/>
  <c r="G542" i="2" s="1"/>
  <c r="G543" i="2" a="1"/>
  <c r="G543" i="2" s="1"/>
  <c r="G544" i="2" a="1"/>
  <c r="G544" i="2" s="1"/>
  <c r="G545" i="2" a="1"/>
  <c r="G545" i="2" s="1"/>
  <c r="G546" i="2" a="1"/>
  <c r="G546" i="2" s="1"/>
  <c r="G547" i="2" a="1"/>
  <c r="G547" i="2"/>
  <c r="G548" i="2" a="1"/>
  <c r="G548" i="2" s="1"/>
  <c r="G549" i="2" a="1"/>
  <c r="G549" i="2" s="1"/>
  <c r="G550" i="2" a="1"/>
  <c r="G550" i="2" s="1"/>
  <c r="G551" i="2" a="1"/>
  <c r="G551" i="2"/>
  <c r="G552" i="2" a="1"/>
  <c r="G552" i="2"/>
  <c r="G553" i="2" a="1"/>
  <c r="G553" i="2" s="1"/>
  <c r="G554" i="2" a="1"/>
  <c r="G554" i="2" s="1"/>
  <c r="G555" i="2" a="1"/>
  <c r="G555" i="2" s="1"/>
  <c r="G556" i="2" a="1"/>
  <c r="G556" i="2" s="1"/>
  <c r="G557" i="2" a="1"/>
  <c r="G557" i="2" s="1"/>
  <c r="G558" i="2" a="1"/>
  <c r="G558" i="2" s="1"/>
  <c r="G559" i="2" a="1"/>
  <c r="G559" i="2" s="1"/>
  <c r="G560" i="2" a="1"/>
  <c r="G560" i="2" s="1"/>
  <c r="G561" i="2" a="1"/>
  <c r="G561" i="2" s="1"/>
  <c r="G562" i="2" a="1"/>
  <c r="G562" i="2" s="1"/>
  <c r="G563" i="2" a="1"/>
  <c r="G563" i="2" s="1"/>
  <c r="G564" i="2" a="1"/>
  <c r="G564" i="2" s="1"/>
  <c r="G565" i="2" a="1"/>
  <c r="G565" i="2" s="1"/>
  <c r="G566" i="2" a="1"/>
  <c r="G566" i="2"/>
  <c r="G567" i="2" a="1"/>
  <c r="G567" i="2"/>
  <c r="G568" i="2" a="1"/>
  <c r="G568" i="2" s="1"/>
  <c r="G569" i="2" a="1"/>
  <c r="G569" i="2" s="1"/>
  <c r="G570" i="2" a="1"/>
  <c r="G570" i="2" s="1"/>
  <c r="G571" i="2" a="1"/>
  <c r="G571" i="2" s="1"/>
  <c r="G572" i="2" a="1"/>
  <c r="G572" i="2" s="1"/>
  <c r="G573" i="2" a="1"/>
  <c r="G573" i="2" s="1"/>
  <c r="G574" i="2" a="1"/>
  <c r="G574" i="2" s="1"/>
  <c r="G575" i="2" a="1"/>
  <c r="G575" i="2" s="1"/>
  <c r="G576" i="2" a="1"/>
  <c r="G576" i="2" s="1"/>
  <c r="G577" i="2" a="1"/>
  <c r="G577" i="2" s="1"/>
  <c r="G578" i="2" a="1"/>
  <c r="G578" i="2" s="1"/>
  <c r="G579" i="2" a="1"/>
  <c r="G579" i="2" s="1"/>
  <c r="G580" i="2" a="1"/>
  <c r="G580" i="2"/>
  <c r="G581" i="2" a="1"/>
  <c r="G581" i="2" s="1"/>
  <c r="G582" i="2" a="1"/>
  <c r="G582" i="2" s="1"/>
  <c r="G583" i="2" a="1"/>
  <c r="G583" i="2" s="1"/>
  <c r="G584" i="2" a="1"/>
  <c r="G584" i="2" s="1"/>
  <c r="G585" i="2" a="1"/>
  <c r="G585" i="2" s="1"/>
  <c r="G586" i="2" a="1"/>
  <c r="G586" i="2" s="1"/>
  <c r="G587" i="2" a="1"/>
  <c r="G587" i="2" s="1"/>
  <c r="G588" i="2" a="1"/>
  <c r="G588" i="2" s="1"/>
  <c r="G589" i="2" a="1"/>
  <c r="G589" i="2" s="1"/>
  <c r="G590" i="2" a="1"/>
  <c r="G590" i="2" s="1"/>
  <c r="G591" i="2" a="1"/>
  <c r="G591" i="2" s="1"/>
  <c r="G592" i="2" a="1"/>
  <c r="G592" i="2" s="1"/>
  <c r="G593" i="2" a="1"/>
  <c r="G593" i="2" s="1"/>
  <c r="G594" i="2" a="1"/>
  <c r="G594" i="2" s="1"/>
  <c r="G595" i="2" a="1"/>
  <c r="G595" i="2" s="1"/>
  <c r="G596" i="2" a="1"/>
  <c r="G596" i="2" s="1"/>
  <c r="G597" i="2" a="1"/>
  <c r="G597" i="2" s="1"/>
  <c r="G598" i="2" a="1"/>
  <c r="G598" i="2" s="1"/>
  <c r="G599" i="2" a="1"/>
  <c r="G599" i="2" s="1"/>
  <c r="G600" i="2" a="1"/>
  <c r="G600" i="2" s="1"/>
  <c r="G601" i="2" a="1"/>
  <c r="G601" i="2" s="1"/>
  <c r="G602" i="2" a="1"/>
  <c r="G602" i="2" s="1"/>
  <c r="G603" i="2" a="1"/>
  <c r="G603" i="2" s="1"/>
  <c r="G604" i="2" a="1"/>
  <c r="G604" i="2" s="1"/>
  <c r="G605" i="2" a="1"/>
  <c r="G605" i="2" s="1"/>
  <c r="G606" i="2" a="1"/>
  <c r="G606" i="2" s="1"/>
  <c r="G607" i="2" a="1"/>
  <c r="G607" i="2" s="1"/>
  <c r="G608" i="2" a="1"/>
  <c r="G608" i="2" s="1"/>
  <c r="G609" i="2" a="1"/>
  <c r="G609" i="2" s="1"/>
  <c r="G610" i="2" a="1"/>
  <c r="G610" i="2"/>
  <c r="G611" i="2" a="1"/>
  <c r="G611" i="2"/>
  <c r="G612" i="2" a="1"/>
  <c r="G612" i="2" s="1"/>
  <c r="G613" i="2" a="1"/>
  <c r="G613" i="2" s="1"/>
  <c r="G614" i="2" a="1"/>
  <c r="G614" i="2" s="1"/>
  <c r="G615" i="2" a="1"/>
  <c r="G615" i="2" s="1"/>
  <c r="G616" i="2" a="1"/>
  <c r="G616" i="2" s="1"/>
  <c r="G617" i="2" a="1"/>
  <c r="G617" i="2" s="1"/>
  <c r="G618" i="2" a="1"/>
  <c r="G618" i="2" s="1"/>
  <c r="G619" i="2" a="1"/>
  <c r="G619" i="2" s="1"/>
  <c r="G620" i="2" a="1"/>
  <c r="G620" i="2" s="1"/>
  <c r="G621" i="2" a="1"/>
  <c r="G621" i="2" s="1"/>
  <c r="G622" i="2" a="1"/>
  <c r="G622" i="2" s="1"/>
  <c r="G623" i="2" a="1"/>
  <c r="G623" i="2" s="1"/>
  <c r="G624" i="2" a="1"/>
  <c r="G624" i="2" s="1"/>
  <c r="G625" i="2" a="1"/>
  <c r="G625" i="2" s="1"/>
  <c r="G626" i="2" a="1"/>
  <c r="G626" i="2"/>
  <c r="G627" i="2" a="1"/>
  <c r="G627" i="2" s="1"/>
  <c r="G628" i="2" a="1"/>
  <c r="G628" i="2" s="1"/>
  <c r="G629" i="2" a="1"/>
  <c r="G629" i="2" s="1"/>
  <c r="G630" i="2" a="1"/>
  <c r="G630" i="2" s="1"/>
  <c r="G631" i="2" a="1"/>
  <c r="G631" i="2" s="1"/>
  <c r="G632" i="2" a="1"/>
  <c r="G632" i="2" s="1"/>
  <c r="G633" i="2" a="1"/>
  <c r="G633" i="2" s="1"/>
  <c r="G634" i="2" a="1"/>
  <c r="G634" i="2" s="1"/>
  <c r="G635" i="2" a="1"/>
  <c r="G635" i="2" s="1"/>
  <c r="G636" i="2" a="1"/>
  <c r="G636" i="2" s="1"/>
  <c r="G637" i="2" a="1"/>
  <c r="G637" i="2" s="1"/>
  <c r="G638" i="2" a="1"/>
  <c r="G638" i="2" s="1"/>
  <c r="G639" i="2" a="1"/>
  <c r="G639" i="2" s="1"/>
  <c r="G640" i="2" a="1"/>
  <c r="G640" i="2" s="1"/>
  <c r="G641" i="2" a="1"/>
  <c r="G641" i="2" s="1"/>
  <c r="G642" i="2" a="1"/>
  <c r="G642" i="2" s="1"/>
  <c r="G643" i="2" a="1"/>
  <c r="G643" i="2" s="1"/>
  <c r="G644" i="2" a="1"/>
  <c r="G644" i="2"/>
  <c r="G645" i="2" a="1"/>
  <c r="G645" i="2" s="1"/>
  <c r="G646" i="2" a="1"/>
  <c r="G646" i="2" s="1"/>
  <c r="G647" i="2" a="1"/>
  <c r="G647" i="2" s="1"/>
  <c r="G648" i="2" a="1"/>
  <c r="G648" i="2" s="1"/>
  <c r="G649" i="2" a="1"/>
  <c r="G649" i="2" s="1"/>
  <c r="G650" i="2" a="1"/>
  <c r="G650" i="2"/>
  <c r="G651" i="2" a="1"/>
  <c r="G651" i="2" s="1"/>
  <c r="G652" i="2" a="1"/>
  <c r="G652" i="2" s="1"/>
  <c r="G653" i="2" a="1"/>
  <c r="G653" i="2" s="1"/>
  <c r="G654" i="2" a="1"/>
  <c r="G654" i="2" s="1"/>
  <c r="G655" i="2" a="1"/>
  <c r="G655" i="2" s="1"/>
  <c r="G656" i="2" a="1"/>
  <c r="G656" i="2" s="1"/>
  <c r="G657" i="2" a="1"/>
  <c r="G657" i="2" s="1"/>
  <c r="G658" i="2" a="1"/>
  <c r="G658" i="2" s="1"/>
  <c r="G659" i="2" a="1"/>
  <c r="G659" i="2" s="1"/>
  <c r="G660" i="2" a="1"/>
  <c r="G660" i="2" s="1"/>
  <c r="G661" i="2" a="1"/>
  <c r="G661" i="2" s="1"/>
  <c r="G662" i="2" a="1"/>
  <c r="G662" i="2" s="1"/>
  <c r="G663" i="2" a="1"/>
  <c r="G663" i="2" s="1"/>
  <c r="G664" i="2" a="1"/>
  <c r="G664" i="2" s="1"/>
  <c r="G665" i="2" a="1"/>
  <c r="G665" i="2" s="1"/>
  <c r="G666" i="2" a="1"/>
  <c r="G666" i="2" s="1"/>
  <c r="G667" i="2" a="1"/>
  <c r="G667" i="2" s="1"/>
  <c r="G668" i="2" a="1"/>
  <c r="G668" i="2" s="1"/>
  <c r="G669" i="2" a="1"/>
  <c r="G669" i="2" s="1"/>
  <c r="G670" i="2" a="1"/>
  <c r="G670" i="2" s="1"/>
  <c r="G671" i="2" a="1"/>
  <c r="G671" i="2" s="1"/>
  <c r="G672" i="2" a="1"/>
  <c r="G672" i="2" s="1"/>
  <c r="G673" i="2" a="1"/>
  <c r="G673" i="2" s="1"/>
  <c r="G674" i="2" a="1"/>
  <c r="G674" i="2"/>
  <c r="G675" i="2" a="1"/>
  <c r="G675" i="2" s="1"/>
  <c r="G676" i="2" a="1"/>
  <c r="G676" i="2" s="1"/>
  <c r="G677" i="2" a="1"/>
  <c r="G677" i="2" s="1"/>
  <c r="G678" i="2" a="1"/>
  <c r="G678" i="2" s="1"/>
  <c r="G679" i="2" a="1"/>
  <c r="G679" i="2" s="1"/>
  <c r="G680" i="2" a="1"/>
  <c r="G680" i="2"/>
  <c r="G681" i="2" a="1"/>
  <c r="G681" i="2" s="1"/>
  <c r="G682" i="2" a="1"/>
  <c r="G682" i="2" s="1"/>
  <c r="G683" i="2" a="1"/>
  <c r="G683" i="2" s="1"/>
  <c r="G684" i="2" a="1"/>
  <c r="G684" i="2" s="1"/>
  <c r="G685" i="2" a="1"/>
  <c r="G685" i="2" s="1"/>
  <c r="G686" i="2" a="1"/>
  <c r="G686" i="2" s="1"/>
  <c r="G687" i="2" a="1"/>
  <c r="G687" i="2" s="1"/>
  <c r="G688" i="2" a="1"/>
  <c r="G688" i="2" s="1"/>
  <c r="G689" i="2" a="1"/>
  <c r="G689" i="2" s="1"/>
  <c r="G690" i="2" a="1"/>
  <c r="G690" i="2" s="1"/>
  <c r="G691" i="2" a="1"/>
  <c r="G691" i="2" s="1"/>
  <c r="G692" i="2" a="1"/>
  <c r="G692" i="2"/>
  <c r="G693" i="2" a="1"/>
  <c r="G693" i="2" s="1"/>
  <c r="G694" i="2" a="1"/>
  <c r="G694" i="2" s="1"/>
  <c r="G695" i="2" a="1"/>
  <c r="G695" i="2" s="1"/>
  <c r="G696" i="2" a="1"/>
  <c r="G696" i="2" s="1"/>
  <c r="G697" i="2" a="1"/>
  <c r="G697" i="2" s="1"/>
  <c r="G698" i="2" a="1"/>
  <c r="G698" i="2" s="1"/>
  <c r="G699" i="2" a="1"/>
  <c r="G699" i="2" s="1"/>
  <c r="G700" i="2" a="1"/>
  <c r="G700" i="2" s="1"/>
  <c r="G701" i="2" a="1"/>
  <c r="G701" i="2" s="1"/>
  <c r="G702" i="2" a="1"/>
  <c r="G702" i="2" s="1"/>
  <c r="G703" i="2" a="1"/>
  <c r="G703" i="2" s="1"/>
  <c r="G704" i="2" a="1"/>
  <c r="G704" i="2" s="1"/>
  <c r="G705" i="2" a="1"/>
  <c r="G705" i="2" s="1"/>
  <c r="G706" i="2" a="1"/>
  <c r="G706" i="2" s="1"/>
  <c r="G707" i="2" a="1"/>
  <c r="G707" i="2" s="1"/>
  <c r="G708" i="2" a="1"/>
  <c r="G708" i="2" s="1"/>
  <c r="G709" i="2" a="1"/>
  <c r="G709" i="2" s="1"/>
  <c r="G710" i="2" a="1"/>
  <c r="G710" i="2" s="1"/>
  <c r="G711" i="2" a="1"/>
  <c r="G711" i="2" s="1"/>
  <c r="G712" i="2" a="1"/>
  <c r="G712" i="2" s="1"/>
  <c r="G713" i="2" a="1"/>
  <c r="G713" i="2" s="1"/>
  <c r="G714" i="2" a="1"/>
  <c r="G714" i="2" s="1"/>
  <c r="G715" i="2" a="1"/>
  <c r="G715" i="2" s="1"/>
  <c r="G716" i="2" a="1"/>
  <c r="G716" i="2" s="1"/>
  <c r="G717" i="2" a="1"/>
  <c r="G717" i="2" s="1"/>
  <c r="G718" i="2" a="1"/>
  <c r="G718" i="2" s="1"/>
  <c r="G719" i="2" a="1"/>
  <c r="G719" i="2" s="1"/>
  <c r="G720" i="2" a="1"/>
  <c r="G720" i="2" s="1"/>
  <c r="G721" i="2" a="1"/>
  <c r="G721" i="2" s="1"/>
  <c r="G722" i="2" a="1"/>
  <c r="G722" i="2"/>
  <c r="G723" i="2" a="1"/>
  <c r="G723" i="2" s="1"/>
  <c r="G724" i="2" a="1"/>
  <c r="G724" i="2" s="1"/>
  <c r="G725" i="2" a="1"/>
  <c r="G725" i="2" s="1"/>
  <c r="G726" i="2" a="1"/>
  <c r="G726" i="2" s="1"/>
  <c r="G727" i="2" a="1"/>
  <c r="G727" i="2" s="1"/>
  <c r="G728" i="2" a="1"/>
  <c r="G728" i="2" s="1"/>
  <c r="G729" i="2" a="1"/>
  <c r="G729" i="2" s="1"/>
  <c r="G730" i="2" a="1"/>
  <c r="G730" i="2" s="1"/>
  <c r="G731" i="2" a="1"/>
  <c r="G731" i="2" s="1"/>
  <c r="G732" i="2" a="1"/>
  <c r="G732" i="2" s="1"/>
  <c r="G733" i="2" a="1"/>
  <c r="G733" i="2" s="1"/>
  <c r="G734" i="2" a="1"/>
  <c r="G734" i="2"/>
  <c r="G735" i="2" a="1"/>
  <c r="G735" i="2"/>
  <c r="G736" i="2" a="1"/>
  <c r="G736" i="2" s="1"/>
  <c r="G737" i="2" a="1"/>
  <c r="G737" i="2" s="1"/>
  <c r="G738" i="2" a="1"/>
  <c r="G738" i="2" s="1"/>
  <c r="G739" i="2" a="1"/>
  <c r="G739" i="2" s="1"/>
  <c r="G740" i="2" a="1"/>
  <c r="G740" i="2" s="1"/>
  <c r="G741" i="2" a="1"/>
  <c r="G741" i="2" s="1"/>
  <c r="G742" i="2" a="1"/>
  <c r="G742" i="2" s="1"/>
  <c r="G743" i="2" a="1"/>
  <c r="G743" i="2" s="1"/>
  <c r="G744" i="2" a="1"/>
  <c r="G744" i="2" s="1"/>
  <c r="G745" i="2" a="1"/>
  <c r="G745" i="2" s="1"/>
  <c r="G746" i="2" a="1"/>
  <c r="G746" i="2" s="1"/>
  <c r="G747" i="2" a="1"/>
  <c r="G747" i="2" s="1"/>
  <c r="G748" i="2" a="1"/>
  <c r="G748" i="2" s="1"/>
  <c r="G749" i="2" a="1"/>
  <c r="G749" i="2" s="1"/>
  <c r="G750" i="2" a="1"/>
  <c r="G750" i="2" s="1"/>
  <c r="G751" i="2" a="1"/>
  <c r="G751" i="2" s="1"/>
  <c r="G752" i="2" a="1"/>
  <c r="G752" i="2" s="1"/>
  <c r="G753" i="2" a="1"/>
  <c r="G753" i="2" s="1"/>
  <c r="G754" i="2" a="1"/>
  <c r="G754" i="2" s="1"/>
  <c r="G755" i="2" a="1"/>
  <c r="G755" i="2" s="1"/>
  <c r="G756" i="2" a="1"/>
  <c r="G756" i="2" s="1"/>
  <c r="G757" i="2" a="1"/>
  <c r="G757" i="2" s="1"/>
  <c r="G758" i="2" a="1"/>
  <c r="G758" i="2" s="1"/>
  <c r="G759" i="2" a="1"/>
  <c r="G759" i="2" s="1"/>
  <c r="G760" i="2" a="1"/>
  <c r="G760" i="2" s="1"/>
  <c r="G761" i="2" a="1"/>
  <c r="G761" i="2" s="1"/>
  <c r="G762" i="2" a="1"/>
  <c r="G762" i="2" s="1"/>
  <c r="G763" i="2" a="1"/>
  <c r="G763" i="2" s="1"/>
  <c r="G764" i="2" a="1"/>
  <c r="G764" i="2" s="1"/>
  <c r="G765" i="2" a="1"/>
  <c r="G765" i="2" s="1"/>
  <c r="G766" i="2" a="1"/>
  <c r="G766" i="2" s="1"/>
  <c r="G767" i="2" a="1"/>
  <c r="G767" i="2" s="1"/>
  <c r="G768" i="2" a="1"/>
  <c r="G768" i="2" s="1"/>
  <c r="G769" i="2" a="1"/>
  <c r="G769" i="2" s="1"/>
  <c r="G770" i="2" a="1"/>
  <c r="G770" i="2" s="1"/>
  <c r="G771" i="2" a="1"/>
  <c r="G771" i="2" s="1"/>
  <c r="G772" i="2" a="1"/>
  <c r="G772" i="2" s="1"/>
  <c r="G773" i="2" a="1"/>
  <c r="G773" i="2" s="1"/>
  <c r="G774" i="2" a="1"/>
  <c r="G774" i="2" s="1"/>
  <c r="G775" i="2" a="1"/>
  <c r="G775" i="2" s="1"/>
  <c r="G776" i="2" a="1"/>
  <c r="G776" i="2" s="1"/>
  <c r="G777" i="2" a="1"/>
  <c r="G777" i="2" s="1"/>
  <c r="G778" i="2" a="1"/>
  <c r="G778" i="2" s="1"/>
  <c r="G779" i="2" a="1"/>
  <c r="G779" i="2" s="1"/>
  <c r="G780" i="2" a="1"/>
  <c r="G780" i="2" s="1"/>
  <c r="G781" i="2" a="1"/>
  <c r="G781" i="2" s="1"/>
  <c r="G782" i="2" a="1"/>
  <c r="G782" i="2"/>
  <c r="G783" i="2" a="1"/>
  <c r="G783" i="2" s="1"/>
  <c r="G784" i="2" a="1"/>
  <c r="G784" i="2" s="1"/>
  <c r="G785" i="2" a="1"/>
  <c r="G785" i="2" s="1"/>
  <c r="G786" i="2" a="1"/>
  <c r="G786" i="2" s="1"/>
  <c r="G787" i="2" a="1"/>
  <c r="G787" i="2" s="1"/>
  <c r="G788" i="2" a="1"/>
  <c r="G788" i="2"/>
  <c r="G789" i="2" a="1"/>
  <c r="G789" i="2" s="1"/>
  <c r="G790" i="2" a="1"/>
  <c r="G790" i="2" s="1"/>
  <c r="G791" i="2" a="1"/>
  <c r="G791" i="2" s="1"/>
  <c r="G792" i="2" a="1"/>
  <c r="G792" i="2"/>
  <c r="G793" i="2" a="1"/>
  <c r="G793" i="2" s="1"/>
  <c r="G794" i="2" a="1"/>
  <c r="G794" i="2" s="1"/>
  <c r="G795" i="2" a="1"/>
  <c r="G795" i="2" s="1"/>
  <c r="G796" i="2" a="1"/>
  <c r="G796" i="2" s="1"/>
  <c r="G797" i="2" a="1"/>
  <c r="G797" i="2" s="1"/>
  <c r="G798" i="2" a="1"/>
  <c r="G798" i="2" s="1"/>
  <c r="G799" i="2" a="1"/>
  <c r="G799" i="2" s="1"/>
  <c r="G800" i="2" a="1"/>
  <c r="G800" i="2" s="1"/>
  <c r="G801" i="2" a="1"/>
  <c r="G801" i="2" s="1"/>
  <c r="G802" i="2" a="1"/>
  <c r="G802" i="2" s="1"/>
  <c r="G803" i="2" a="1"/>
  <c r="G803" i="2" s="1"/>
  <c r="G804" i="2" a="1"/>
  <c r="G804" i="2" s="1"/>
  <c r="G805" i="2" a="1"/>
  <c r="G805" i="2" s="1"/>
  <c r="G806" i="2" a="1"/>
  <c r="G806" i="2" s="1"/>
  <c r="G807" i="2" a="1"/>
  <c r="G807" i="2" s="1"/>
  <c r="G808" i="2" a="1"/>
  <c r="G808" i="2" s="1"/>
  <c r="G809" i="2" a="1"/>
  <c r="G809" i="2" s="1"/>
  <c r="G810" i="2" a="1"/>
  <c r="G810" i="2" s="1"/>
  <c r="G811" i="2" a="1"/>
  <c r="G811" i="2" s="1"/>
  <c r="G812" i="2" a="1"/>
  <c r="G812" i="2" s="1"/>
  <c r="G813" i="2" a="1"/>
  <c r="G813" i="2" s="1"/>
  <c r="G814" i="2" a="1"/>
  <c r="G814" i="2"/>
  <c r="G815" i="2" a="1"/>
  <c r="G815" i="2" s="1"/>
  <c r="G816" i="2" a="1"/>
  <c r="G816" i="2" s="1"/>
  <c r="G817" i="2" a="1"/>
  <c r="G817" i="2" s="1"/>
  <c r="G818" i="2" a="1"/>
  <c r="G818" i="2" s="1"/>
  <c r="G819" i="2" a="1"/>
  <c r="G819" i="2" s="1"/>
  <c r="G820" i="2" a="1"/>
  <c r="G820" i="2" s="1"/>
  <c r="G821" i="2" a="1"/>
  <c r="G821" i="2" s="1"/>
  <c r="G822" i="2" a="1"/>
  <c r="G822" i="2" s="1"/>
  <c r="G823" i="2" a="1"/>
  <c r="G823" i="2" s="1"/>
  <c r="G824" i="2" a="1"/>
  <c r="G824" i="2" s="1"/>
  <c r="G825" i="2" a="1"/>
  <c r="G825" i="2" s="1"/>
  <c r="G826" i="2" a="1"/>
  <c r="G826" i="2" s="1"/>
  <c r="G827" i="2" a="1"/>
  <c r="G827" i="2" s="1"/>
  <c r="G828" i="2" a="1"/>
  <c r="G828" i="2" s="1"/>
  <c r="G829" i="2" a="1"/>
  <c r="G829" i="2" s="1"/>
  <c r="G830" i="2" a="1"/>
  <c r="G830" i="2" s="1"/>
  <c r="G831" i="2" a="1"/>
  <c r="G831" i="2" s="1"/>
  <c r="G832" i="2" a="1"/>
  <c r="G832" i="2" s="1"/>
  <c r="G833" i="2" a="1"/>
  <c r="G833" i="2" s="1"/>
  <c r="G834" i="2" a="1"/>
  <c r="G834" i="2" s="1"/>
  <c r="G835" i="2" a="1"/>
  <c r="G835" i="2" s="1"/>
  <c r="G836" i="2" a="1"/>
  <c r="G836" i="2" s="1"/>
  <c r="G837" i="2" a="1"/>
  <c r="G837" i="2" s="1"/>
  <c r="G838" i="2" a="1"/>
  <c r="G838" i="2" s="1"/>
  <c r="G839" i="2" a="1"/>
  <c r="G839" i="2" s="1"/>
  <c r="G840" i="2" a="1"/>
  <c r="G840" i="2" s="1"/>
  <c r="G841" i="2" a="1"/>
  <c r="G841" i="2" s="1"/>
  <c r="G842" i="2" a="1"/>
  <c r="G842" i="2" s="1"/>
  <c r="G843" i="2" a="1"/>
  <c r="G843" i="2" s="1"/>
  <c r="G844" i="2" a="1"/>
  <c r="G844" i="2" s="1"/>
  <c r="G845" i="2" a="1"/>
  <c r="G845" i="2" s="1"/>
  <c r="G846" i="2" a="1"/>
  <c r="G846" i="2" s="1"/>
  <c r="G847" i="2" a="1"/>
  <c r="G847" i="2" s="1"/>
  <c r="G848" i="2" a="1"/>
  <c r="G848" i="2" s="1"/>
  <c r="G849" i="2" a="1"/>
  <c r="G849" i="2" s="1"/>
  <c r="G850" i="2" a="1"/>
  <c r="G850" i="2" s="1"/>
  <c r="G851" i="2" a="1"/>
  <c r="G851" i="2" s="1"/>
  <c r="G852" i="2" a="1"/>
  <c r="G852" i="2" s="1"/>
  <c r="G853" i="2" a="1"/>
  <c r="G853" i="2" s="1"/>
  <c r="G854" i="2" a="1"/>
  <c r="G854" i="2" s="1"/>
  <c r="G855" i="2" a="1"/>
  <c r="G855" i="2" s="1"/>
  <c r="G856" i="2" a="1"/>
  <c r="G856" i="2" s="1"/>
  <c r="G857" i="2" a="1"/>
  <c r="G857" i="2" s="1"/>
  <c r="G858" i="2" a="1"/>
  <c r="G858" i="2" s="1"/>
  <c r="G859" i="2" a="1"/>
  <c r="G859" i="2" s="1"/>
  <c r="G860" i="2" a="1"/>
  <c r="G860" i="2" s="1"/>
  <c r="G861" i="2" a="1"/>
  <c r="G861" i="2" s="1"/>
  <c r="G862" i="2" a="1"/>
  <c r="G862" i="2" s="1"/>
  <c r="G863" i="2" a="1"/>
  <c r="G863" i="2" s="1"/>
  <c r="G864" i="2" a="1"/>
  <c r="G864" i="2" s="1"/>
  <c r="G865" i="2" a="1"/>
  <c r="G865" i="2" s="1"/>
  <c r="G866" i="2" a="1"/>
  <c r="G866" i="2" s="1"/>
  <c r="G867" i="2" a="1"/>
  <c r="G867" i="2" s="1"/>
  <c r="G868" i="2" a="1"/>
  <c r="G868" i="2"/>
  <c r="G869" i="2" a="1"/>
  <c r="G869" i="2" s="1"/>
  <c r="G870" i="2" a="1"/>
  <c r="G870" i="2" s="1"/>
  <c r="G871" i="2" a="1"/>
  <c r="G871" i="2" s="1"/>
  <c r="G872" i="2" a="1"/>
  <c r="G872" i="2" s="1"/>
  <c r="G873" i="2" a="1"/>
  <c r="G873" i="2" s="1"/>
  <c r="G874" i="2" a="1"/>
  <c r="G874" i="2" s="1"/>
  <c r="G875" i="2" a="1"/>
  <c r="G875" i="2" s="1"/>
  <c r="G876" i="2" a="1"/>
  <c r="G876" i="2" s="1"/>
  <c r="G877" i="2" a="1"/>
  <c r="G877" i="2" s="1"/>
  <c r="G878" i="2" a="1"/>
  <c r="G878" i="2" s="1"/>
  <c r="G879" i="2" a="1"/>
  <c r="G879" i="2" s="1"/>
  <c r="G880" i="2" a="1"/>
  <c r="G880" i="2" s="1"/>
  <c r="G881" i="2" a="1"/>
  <c r="G881" i="2" s="1"/>
  <c r="G882" i="2" a="1"/>
  <c r="G882" i="2" s="1"/>
  <c r="G883" i="2" a="1"/>
  <c r="G883" i="2" s="1"/>
  <c r="G884" i="2" a="1"/>
  <c r="G884" i="2" s="1"/>
  <c r="G885" i="2" a="1"/>
  <c r="G885" i="2" s="1"/>
  <c r="G886" i="2" a="1"/>
  <c r="G886" i="2" s="1"/>
  <c r="G887" i="2" a="1"/>
  <c r="G887" i="2" s="1"/>
  <c r="G888" i="2" a="1"/>
  <c r="G888" i="2" s="1"/>
  <c r="G889" i="2" a="1"/>
  <c r="G889" i="2" s="1"/>
  <c r="G890" i="2" a="1"/>
  <c r="G890" i="2" s="1"/>
  <c r="G891" i="2" a="1"/>
  <c r="G891" i="2" s="1"/>
  <c r="G892" i="2" a="1"/>
  <c r="G892" i="2" s="1"/>
  <c r="G893" i="2" a="1"/>
  <c r="G893" i="2" s="1"/>
  <c r="G894" i="2" a="1"/>
  <c r="G894" i="2" s="1"/>
  <c r="G895" i="2" a="1"/>
  <c r="G895" i="2" s="1"/>
  <c r="G896" i="2" a="1"/>
  <c r="G896" i="2" s="1"/>
  <c r="G897" i="2" a="1"/>
  <c r="G897" i="2" s="1"/>
  <c r="G898" i="2" a="1"/>
  <c r="G898" i="2" s="1"/>
  <c r="G899" i="2" a="1"/>
  <c r="G899" i="2" s="1"/>
  <c r="G900" i="2" a="1"/>
  <c r="G900" i="2" s="1"/>
  <c r="G901" i="2" a="1"/>
  <c r="G901" i="2" s="1"/>
  <c r="G902" i="2" a="1"/>
  <c r="G902" i="2" s="1"/>
  <c r="G903" i="2" a="1"/>
  <c r="G903" i="2" s="1"/>
  <c r="G904" i="2" a="1"/>
  <c r="G904" i="2" s="1"/>
  <c r="G905" i="2" a="1"/>
  <c r="G905" i="2" s="1"/>
  <c r="G906" i="2" a="1"/>
  <c r="G906" i="2" s="1"/>
  <c r="G907" i="2" a="1"/>
  <c r="G907" i="2" s="1"/>
  <c r="G908" i="2" a="1"/>
  <c r="G908" i="2" s="1"/>
  <c r="G909" i="2" a="1"/>
  <c r="G909" i="2" s="1"/>
  <c r="G910" i="2" a="1"/>
  <c r="G910" i="2" s="1"/>
  <c r="G911" i="2" a="1"/>
  <c r="G911" i="2" s="1"/>
  <c r="G912" i="2" a="1"/>
  <c r="G912" i="2" s="1"/>
  <c r="G913" i="2" a="1"/>
  <c r="G913" i="2" s="1"/>
  <c r="G914" i="2" a="1"/>
  <c r="G914" i="2" s="1"/>
  <c r="G915" i="2" a="1"/>
  <c r="G915" i="2" s="1"/>
  <c r="G916" i="2" a="1"/>
  <c r="G916" i="2" s="1"/>
  <c r="G917" i="2" a="1"/>
  <c r="G917" i="2" s="1"/>
  <c r="G918" i="2" a="1"/>
  <c r="G918" i="2" s="1"/>
  <c r="G919" i="2" a="1"/>
  <c r="G919" i="2" s="1"/>
  <c r="G920" i="2" a="1"/>
  <c r="G920" i="2"/>
  <c r="G921" i="2" a="1"/>
  <c r="G921" i="2" s="1"/>
  <c r="G922" i="2" a="1"/>
  <c r="G922" i="2" s="1"/>
  <c r="G923" i="2" a="1"/>
  <c r="G923" i="2" s="1"/>
  <c r="G924" i="2" a="1"/>
  <c r="G924" i="2" s="1"/>
  <c r="G925" i="2" a="1"/>
  <c r="G925" i="2" s="1"/>
  <c r="G926" i="2" a="1"/>
  <c r="G926" i="2" s="1"/>
  <c r="G927" i="2" a="1"/>
  <c r="G927" i="2" s="1"/>
  <c r="G928" i="2" a="1"/>
  <c r="G928" i="2" s="1"/>
  <c r="G929" i="2" a="1"/>
  <c r="G929" i="2" s="1"/>
  <c r="G930" i="2" a="1"/>
  <c r="G930" i="2" s="1"/>
  <c r="G931" i="2" a="1"/>
  <c r="G931" i="2" s="1"/>
  <c r="G932" i="2" a="1"/>
  <c r="G932" i="2" s="1"/>
  <c r="G933" i="2" a="1"/>
  <c r="G933" i="2" s="1"/>
  <c r="G934" i="2" a="1"/>
  <c r="G934" i="2" s="1"/>
  <c r="G935" i="2" a="1"/>
  <c r="G935" i="2" s="1"/>
  <c r="G936" i="2" a="1"/>
  <c r="G936" i="2" s="1"/>
  <c r="G937" i="2" a="1"/>
  <c r="G937" i="2" s="1"/>
  <c r="G938" i="2" a="1"/>
  <c r="G938" i="2" s="1"/>
  <c r="G939" i="2" a="1"/>
  <c r="G939" i="2" s="1"/>
  <c r="G940" i="2" a="1"/>
  <c r="G940" i="2" s="1"/>
  <c r="G941" i="2" a="1"/>
  <c r="G941" i="2" s="1"/>
  <c r="G942" i="2" a="1"/>
  <c r="G942" i="2" s="1"/>
  <c r="G943" i="2" a="1"/>
  <c r="G943" i="2" s="1"/>
  <c r="G944" i="2" a="1"/>
  <c r="G944" i="2" s="1"/>
  <c r="G945" i="2" a="1"/>
  <c r="G945" i="2" s="1"/>
  <c r="G946" i="2" a="1"/>
  <c r="G946" i="2" s="1"/>
  <c r="G947" i="2" a="1"/>
  <c r="G947" i="2" s="1"/>
  <c r="G948" i="2" a="1"/>
  <c r="G948" i="2" s="1"/>
  <c r="G949" i="2" a="1"/>
  <c r="G949" i="2" s="1"/>
  <c r="G950" i="2" a="1"/>
  <c r="G950" i="2" s="1"/>
  <c r="G951" i="2" a="1"/>
  <c r="G951" i="2" s="1"/>
  <c r="G952" i="2" a="1"/>
  <c r="G952" i="2"/>
  <c r="G953" i="2" a="1"/>
  <c r="G953" i="2" s="1"/>
  <c r="G954" i="2" a="1"/>
  <c r="G954" i="2" s="1"/>
  <c r="G955" i="2" a="1"/>
  <c r="G955" i="2" s="1"/>
  <c r="G956" i="2" a="1"/>
  <c r="G956" i="2" s="1"/>
  <c r="G957" i="2" a="1"/>
  <c r="G957" i="2" s="1"/>
  <c r="G958" i="2" a="1"/>
  <c r="G958" i="2" s="1"/>
  <c r="G959" i="2" a="1"/>
  <c r="G959" i="2" s="1"/>
  <c r="G960" i="2" a="1"/>
  <c r="G960" i="2" s="1"/>
  <c r="G961" i="2" a="1"/>
  <c r="G961" i="2" s="1"/>
  <c r="G962" i="2" a="1"/>
  <c r="G962" i="2" s="1"/>
  <c r="G963" i="2" a="1"/>
  <c r="G963" i="2" s="1"/>
  <c r="G964" i="2" a="1"/>
  <c r="G964" i="2" s="1"/>
  <c r="G965" i="2" a="1"/>
  <c r="G965" i="2" s="1"/>
  <c r="G966" i="2" a="1"/>
  <c r="G966" i="2" s="1"/>
  <c r="G967" i="2" a="1"/>
  <c r="G967" i="2" s="1"/>
  <c r="G968" i="2" a="1"/>
  <c r="G968" i="2" s="1"/>
  <c r="G969" i="2" a="1"/>
  <c r="G969" i="2" s="1"/>
  <c r="G970" i="2" a="1"/>
  <c r="G970" i="2" s="1"/>
  <c r="G971" i="2" a="1"/>
  <c r="G971" i="2" s="1"/>
  <c r="G972" i="2" a="1"/>
  <c r="G972" i="2"/>
  <c r="G973" i="2" a="1"/>
  <c r="G973" i="2" s="1"/>
  <c r="G974" i="2" a="1"/>
  <c r="G974" i="2" s="1"/>
  <c r="G975" i="2" a="1"/>
  <c r="G975" i="2" s="1"/>
  <c r="G976" i="2" a="1"/>
  <c r="G976" i="2" s="1"/>
  <c r="G977" i="2" a="1"/>
  <c r="G977" i="2" s="1"/>
  <c r="G978" i="2" a="1"/>
  <c r="G978" i="2" s="1"/>
  <c r="G979" i="2" a="1"/>
  <c r="G979" i="2"/>
  <c r="G980" i="2" a="1"/>
  <c r="G980" i="2" s="1"/>
  <c r="G981" i="2" a="1"/>
  <c r="G981" i="2" s="1"/>
  <c r="G982" i="2" a="1"/>
  <c r="G982" i="2" s="1"/>
  <c r="G983" i="2" a="1"/>
  <c r="G983" i="2" s="1"/>
  <c r="G984" i="2" a="1"/>
  <c r="G984" i="2" s="1"/>
  <c r="G985" i="2" a="1"/>
  <c r="G985" i="2" s="1"/>
  <c r="G986" i="2" a="1"/>
  <c r="G986" i="2" s="1"/>
  <c r="G987" i="2" a="1"/>
  <c r="G987" i="2" s="1"/>
  <c r="G988" i="2" a="1"/>
  <c r="G988" i="2" s="1"/>
  <c r="G989" i="2" a="1"/>
  <c r="G989" i="2" s="1"/>
  <c r="G990" i="2" a="1"/>
  <c r="G990" i="2" s="1"/>
  <c r="G991" i="2" a="1"/>
  <c r="G991" i="2" s="1"/>
  <c r="G992" i="2" a="1"/>
  <c r="G992" i="2" s="1"/>
  <c r="G993" i="2" a="1"/>
  <c r="G993" i="2" s="1"/>
  <c r="G994" i="2" a="1"/>
  <c r="G994" i="2" s="1"/>
  <c r="G995" i="2" a="1"/>
  <c r="G995" i="2" s="1"/>
  <c r="G996" i="2" a="1"/>
  <c r="G996" i="2" s="1"/>
  <c r="G997" i="2" a="1"/>
  <c r="G997" i="2" s="1"/>
  <c r="G998" i="2" a="1"/>
  <c r="G998" i="2" s="1"/>
  <c r="G999" i="2" a="1"/>
  <c r="G999" i="2" s="1"/>
  <c r="G1000" i="2" a="1"/>
  <c r="G1000" i="2" s="1"/>
  <c r="G1001" i="2" a="1"/>
  <c r="G1001" i="2" s="1"/>
  <c r="G1002" i="2" a="1"/>
  <c r="G1002" i="2" s="1"/>
  <c r="G1003" i="2" a="1"/>
  <c r="G1003" i="2" s="1"/>
  <c r="G1004" i="2" a="1"/>
  <c r="G1004" i="2" s="1"/>
  <c r="G1005" i="2" a="1"/>
  <c r="G1005" i="2" s="1"/>
  <c r="G1006" i="2" a="1"/>
  <c r="G1006" i="2" s="1"/>
  <c r="G1007" i="2" a="1"/>
  <c r="G1007" i="2" s="1"/>
  <c r="G1008" i="2" a="1"/>
  <c r="G1008" i="2" s="1"/>
  <c r="G1009" i="2" a="1"/>
  <c r="G1009" i="2" s="1"/>
  <c r="G1010" i="2" a="1"/>
  <c r="G1010" i="2" s="1"/>
  <c r="G1011" i="2" a="1"/>
  <c r="G1011" i="2" s="1"/>
  <c r="G1012" i="2" a="1"/>
  <c r="G1012" i="2" s="1"/>
  <c r="G1013" i="2" a="1"/>
  <c r="G1013" i="2" s="1"/>
  <c r="G1014" i="2" a="1"/>
  <c r="G1014" i="2" s="1"/>
  <c r="G1015" i="2" a="1"/>
  <c r="G1015" i="2" s="1"/>
  <c r="G1016" i="2" a="1"/>
  <c r="G1016" i="2" s="1"/>
  <c r="G1017" i="2" a="1"/>
  <c r="G1017" i="2" s="1"/>
  <c r="G1018" i="2" a="1"/>
  <c r="G1018" i="2" s="1"/>
  <c r="G1019" i="2" a="1"/>
  <c r="G1019" i="2" s="1"/>
  <c r="G1020" i="2" a="1"/>
  <c r="G1020" i="2" s="1"/>
  <c r="G1021" i="2" a="1"/>
  <c r="G1021" i="2" s="1"/>
  <c r="G1022" i="2" a="1"/>
  <c r="G1022" i="2" s="1"/>
  <c r="G1023" i="2" a="1"/>
  <c r="G1023" i="2" s="1"/>
  <c r="G1024" i="2" a="1"/>
  <c r="G1024" i="2" s="1"/>
  <c r="G1025" i="2" a="1"/>
  <c r="G1025" i="2" s="1"/>
  <c r="G1026" i="2" a="1"/>
  <c r="G1026" i="2" s="1"/>
  <c r="G1027" i="2" a="1"/>
  <c r="G1027" i="2" s="1"/>
  <c r="G1028" i="2" a="1"/>
  <c r="G1028" i="2" s="1"/>
  <c r="G1029" i="2" a="1"/>
  <c r="G1029" i="2" s="1"/>
  <c r="G1030" i="2" a="1"/>
  <c r="G1030" i="2" s="1"/>
  <c r="G1031" i="2" a="1"/>
  <c r="G1031" i="2" s="1"/>
  <c r="G1032" i="2" a="1"/>
  <c r="G1032" i="2" s="1"/>
  <c r="G1033" i="2" a="1"/>
  <c r="G1033" i="2" s="1"/>
  <c r="G1034" i="2" a="1"/>
  <c r="G1034" i="2" s="1"/>
  <c r="G1035" i="2" a="1"/>
  <c r="G1035" i="2" s="1"/>
  <c r="G1036" i="2" a="1"/>
  <c r="G1036" i="2" s="1"/>
  <c r="G1037" i="2" a="1"/>
  <c r="G1037" i="2" s="1"/>
  <c r="G1038" i="2" a="1"/>
  <c r="G1038" i="2" s="1"/>
  <c r="G1039" i="2" a="1"/>
  <c r="G1039" i="2" s="1"/>
  <c r="G1040" i="2" a="1"/>
  <c r="G1040" i="2" s="1"/>
  <c r="G1041" i="2" a="1"/>
  <c r="G1041" i="2" s="1"/>
  <c r="G1042" i="2" a="1"/>
  <c r="G1042" i="2" s="1"/>
  <c r="G1043" i="2" a="1"/>
  <c r="G1043" i="2" s="1"/>
  <c r="G1044" i="2" a="1"/>
  <c r="G1044" i="2" s="1"/>
  <c r="G1045" i="2" a="1"/>
  <c r="G1045" i="2" s="1"/>
  <c r="G1046" i="2" a="1"/>
  <c r="G1046" i="2" s="1"/>
  <c r="G1047" i="2" a="1"/>
  <c r="G1047" i="2" s="1"/>
  <c r="G1048" i="2" a="1"/>
  <c r="G1048" i="2" s="1"/>
  <c r="G1049" i="2" a="1"/>
  <c r="G1049" i="2" s="1"/>
  <c r="G1050" i="2" a="1"/>
  <c r="G1050" i="2" s="1"/>
  <c r="G1051" i="2" a="1"/>
  <c r="G1051" i="2" s="1"/>
  <c r="G1052" i="2" a="1"/>
  <c r="G1052" i="2"/>
  <c r="G1053" i="2" a="1"/>
  <c r="G1053" i="2" s="1"/>
  <c r="G1054" i="2" a="1"/>
  <c r="G1054" i="2" s="1"/>
  <c r="G1055" i="2" a="1"/>
  <c r="G1055" i="2" s="1"/>
  <c r="G1056" i="2" a="1"/>
  <c r="G1056" i="2" s="1"/>
  <c r="G1057" i="2" a="1"/>
  <c r="G1057" i="2" s="1"/>
  <c r="G1058" i="2" a="1"/>
  <c r="G1058" i="2" s="1"/>
  <c r="G1059" i="2" a="1"/>
  <c r="G1059" i="2"/>
  <c r="G1060" i="2" a="1"/>
  <c r="G1060" i="2" s="1"/>
  <c r="G1061" i="2" a="1"/>
  <c r="G1061" i="2" s="1"/>
  <c r="G1062" i="2" a="1"/>
  <c r="G1062" i="2" s="1"/>
  <c r="G1063" i="2" a="1"/>
  <c r="G1063" i="2" s="1"/>
  <c r="G1064" i="2" a="1"/>
  <c r="G1064" i="2" s="1"/>
  <c r="G1065" i="2" a="1"/>
  <c r="G1065" i="2" s="1"/>
  <c r="G1066" i="2" a="1"/>
  <c r="G1066" i="2" s="1"/>
  <c r="G1067" i="2" a="1"/>
  <c r="G1067" i="2" s="1"/>
  <c r="G1068" i="2" a="1"/>
  <c r="G1068" i="2" s="1"/>
  <c r="G1069" i="2" a="1"/>
  <c r="G1069" i="2" s="1"/>
  <c r="G1070" i="2" a="1"/>
  <c r="G1070" i="2" s="1"/>
  <c r="G1071" i="2" a="1"/>
  <c r="G1071" i="2" s="1"/>
  <c r="G1072" i="2" a="1"/>
  <c r="G1072" i="2" s="1"/>
  <c r="G1073" i="2" a="1"/>
  <c r="G1073" i="2" s="1"/>
  <c r="G1074" i="2" a="1"/>
  <c r="G1074" i="2" s="1"/>
  <c r="G1075" i="2" a="1"/>
  <c r="G1075" i="2" s="1"/>
  <c r="G1076" i="2" a="1"/>
  <c r="G1076" i="2" s="1"/>
  <c r="G1077" i="2" a="1"/>
  <c r="G1077" i="2" s="1"/>
  <c r="G1078" i="2" a="1"/>
  <c r="G1078" i="2" s="1"/>
  <c r="G1079" i="2" a="1"/>
  <c r="G1079" i="2" s="1"/>
  <c r="G1080" i="2" a="1"/>
  <c r="G1080" i="2" s="1"/>
  <c r="G1081" i="2" a="1"/>
  <c r="G1081" i="2" s="1"/>
  <c r="G1082" i="2" a="1"/>
  <c r="G1082" i="2" s="1"/>
  <c r="G1083" i="2" a="1"/>
  <c r="G1083" i="2" s="1"/>
  <c r="G1084" i="2" a="1"/>
  <c r="G1084" i="2" s="1"/>
  <c r="G1085" i="2" a="1"/>
  <c r="G1085" i="2" s="1"/>
  <c r="G1086" i="2" a="1"/>
  <c r="G1086" i="2" s="1"/>
  <c r="G1087" i="2" a="1"/>
  <c r="G1087" i="2" s="1"/>
  <c r="G1088" i="2" a="1"/>
  <c r="G1088" i="2" s="1"/>
  <c r="G1089" i="2" a="1"/>
  <c r="G1089" i="2" s="1"/>
  <c r="G1090" i="2" a="1"/>
  <c r="G1090" i="2" s="1"/>
  <c r="G1091" i="2" a="1"/>
  <c r="G1091" i="2" s="1"/>
  <c r="G1092" i="2" a="1"/>
  <c r="G1092" i="2" s="1"/>
  <c r="G1093" i="2" a="1"/>
  <c r="G1093" i="2" s="1"/>
  <c r="G1094" i="2" a="1"/>
  <c r="G1094" i="2" s="1"/>
  <c r="G1095" i="2" a="1"/>
  <c r="G1095" i="2" s="1"/>
  <c r="G1096" i="2" a="1"/>
  <c r="G1096" i="2" s="1"/>
  <c r="G1097" i="2" a="1"/>
  <c r="G1097" i="2" s="1"/>
  <c r="G1098" i="2" a="1"/>
  <c r="G1098" i="2" s="1"/>
  <c r="G1099" i="2" a="1"/>
  <c r="G1099" i="2" s="1"/>
  <c r="G1100" i="2" a="1"/>
  <c r="G1100" i="2" s="1"/>
  <c r="G1101" i="2" a="1"/>
  <c r="G1101" i="2" s="1"/>
  <c r="G1102" i="2" a="1"/>
  <c r="G1102" i="2" s="1"/>
  <c r="G1103" i="2" a="1"/>
  <c r="G1103" i="2" s="1"/>
  <c r="G1104" i="2" a="1"/>
  <c r="G1104" i="2" s="1"/>
  <c r="G1105" i="2" a="1"/>
  <c r="G1105" i="2" s="1"/>
  <c r="G1106" i="2" a="1"/>
  <c r="G1106" i="2" s="1"/>
  <c r="G1107" i="2" a="1"/>
  <c r="G1107" i="2" s="1"/>
  <c r="G1108" i="2" a="1"/>
  <c r="G1108" i="2" s="1"/>
  <c r="G1109" i="2" a="1"/>
  <c r="G1109" i="2" s="1"/>
  <c r="G1110" i="2" a="1"/>
  <c r="G1110" i="2"/>
  <c r="G1111" i="2" a="1"/>
  <c r="G1111" i="2" s="1"/>
  <c r="G1112" i="2" a="1"/>
  <c r="G1112" i="2" s="1"/>
  <c r="G1113" i="2" a="1"/>
  <c r="G1113" i="2" s="1"/>
  <c r="G1114" i="2" a="1"/>
  <c r="G1114" i="2" s="1"/>
  <c r="G1115" i="2" a="1"/>
  <c r="G1115" i="2" s="1"/>
  <c r="G1116" i="2" a="1"/>
  <c r="G1116" i="2" s="1"/>
  <c r="G1117" i="2" a="1"/>
  <c r="G1117" i="2" s="1"/>
  <c r="G1118" i="2" a="1"/>
  <c r="G1118" i="2" s="1"/>
  <c r="G1119" i="2" a="1"/>
  <c r="G1119" i="2" s="1"/>
  <c r="G1120" i="2" a="1"/>
  <c r="G1120" i="2" s="1"/>
  <c r="G1121" i="2" a="1"/>
  <c r="G1121" i="2" s="1"/>
  <c r="G1122" i="2" a="1"/>
  <c r="G1122" i="2" s="1"/>
  <c r="G1123" i="2" a="1"/>
  <c r="G1123" i="2" s="1"/>
  <c r="G1124" i="2" a="1"/>
  <c r="G1124" i="2" s="1"/>
  <c r="G1125" i="2" a="1"/>
  <c r="G1125" i="2" s="1"/>
  <c r="G1126" i="2" a="1"/>
  <c r="G1126" i="2" s="1"/>
  <c r="G1127" i="2" a="1"/>
  <c r="G1127" i="2" s="1"/>
  <c r="G1128" i="2" a="1"/>
  <c r="G1128" i="2" s="1"/>
  <c r="G1129" i="2" a="1"/>
  <c r="G1129" i="2" s="1"/>
  <c r="G1130" i="2" a="1"/>
  <c r="G1130" i="2" s="1"/>
  <c r="G1131" i="2" a="1"/>
  <c r="G1131" i="2" s="1"/>
  <c r="G1132" i="2" a="1"/>
  <c r="G1132" i="2" s="1"/>
  <c r="G1133" i="2" a="1"/>
  <c r="G1133" i="2" s="1"/>
  <c r="G1134" i="2" a="1"/>
  <c r="G1134" i="2" s="1"/>
  <c r="G1135" i="2" a="1"/>
  <c r="G1135" i="2" s="1"/>
  <c r="G1136" i="2" a="1"/>
  <c r="G1136" i="2" s="1"/>
  <c r="G1137" i="2" a="1"/>
  <c r="G1137" i="2" s="1"/>
  <c r="G1138" i="2" a="1"/>
  <c r="G1138" i="2" s="1"/>
  <c r="G1139" i="2" a="1"/>
  <c r="G1139" i="2" s="1"/>
  <c r="G1140" i="2" a="1"/>
  <c r="G1140" i="2" s="1"/>
  <c r="G1141" i="2" a="1"/>
  <c r="G1141" i="2" s="1"/>
  <c r="G1142" i="2" a="1"/>
  <c r="G1142" i="2" s="1"/>
  <c r="G1143" i="2" a="1"/>
  <c r="G1143" i="2" s="1"/>
  <c r="G1144" i="2" a="1"/>
  <c r="G1144" i="2" s="1"/>
  <c r="G1145" i="2" a="1"/>
  <c r="G1145" i="2" s="1"/>
  <c r="G1146" i="2" a="1"/>
  <c r="G1146" i="2" s="1"/>
  <c r="G1147" i="2" a="1"/>
  <c r="G1147" i="2" s="1"/>
  <c r="G1148" i="2" a="1"/>
  <c r="G1148" i="2" s="1"/>
  <c r="G1149" i="2" a="1"/>
  <c r="G1149" i="2" s="1"/>
  <c r="G1150" i="2" a="1"/>
  <c r="G1150" i="2" s="1"/>
  <c r="G1151" i="2" a="1"/>
  <c r="G1151" i="2"/>
  <c r="G1152" i="2" a="1"/>
  <c r="G1152" i="2" s="1"/>
  <c r="G1153" i="2" a="1"/>
  <c r="G1153" i="2" s="1"/>
  <c r="G1154" i="2" a="1"/>
  <c r="G1154" i="2" s="1"/>
  <c r="G1155" i="2" a="1"/>
  <c r="G1155" i="2"/>
  <c r="G1156" i="2" a="1"/>
  <c r="G1156" i="2" s="1"/>
  <c r="G1157" i="2" a="1"/>
  <c r="G1157" i="2" s="1"/>
  <c r="G1158" i="2" a="1"/>
  <c r="G1158" i="2" s="1"/>
  <c r="G1159" i="2" a="1"/>
  <c r="G1159" i="2" s="1"/>
  <c r="G1160" i="2" a="1"/>
  <c r="G1160" i="2" s="1"/>
  <c r="G1161" i="2" a="1"/>
  <c r="G1161" i="2" s="1"/>
  <c r="G1162" i="2" a="1"/>
  <c r="G1162" i="2" s="1"/>
  <c r="G1163" i="2" a="1"/>
  <c r="G1163" i="2" s="1"/>
  <c r="G1164" i="2" a="1"/>
  <c r="G1164" i="2" s="1"/>
  <c r="G1165" i="2" a="1"/>
  <c r="G1165" i="2" s="1"/>
  <c r="G1166" i="2" a="1"/>
  <c r="G1166" i="2" s="1"/>
  <c r="G1167" i="2" a="1"/>
  <c r="G1167" i="2" s="1"/>
  <c r="G1168" i="2" a="1"/>
  <c r="G1168" i="2" s="1"/>
  <c r="G1169" i="2" a="1"/>
  <c r="G1169" i="2" s="1"/>
  <c r="G1170" i="2" a="1"/>
  <c r="G1170" i="2" s="1"/>
  <c r="G1171" i="2" a="1"/>
  <c r="G1171" i="2" s="1"/>
  <c r="G1172" i="2" a="1"/>
  <c r="G1172" i="2" s="1"/>
  <c r="G1173" i="2" a="1"/>
  <c r="G1173" i="2" s="1"/>
  <c r="G1174" i="2" a="1"/>
  <c r="G1174" i="2" s="1"/>
  <c r="G1175" i="2" a="1"/>
  <c r="G1175" i="2" s="1"/>
  <c r="G1176" i="2" a="1"/>
  <c r="G1176" i="2" s="1"/>
  <c r="G1177" i="2" a="1"/>
  <c r="G1177" i="2" s="1"/>
  <c r="G1178" i="2" a="1"/>
  <c r="G1178" i="2" s="1"/>
  <c r="G1179" i="2" a="1"/>
  <c r="G1179" i="2" s="1"/>
  <c r="G1180" i="2" a="1"/>
  <c r="G1180" i="2" s="1"/>
  <c r="G1181" i="2" a="1"/>
  <c r="G1181" i="2" s="1"/>
  <c r="G1182" i="2" a="1"/>
  <c r="G1182" i="2" s="1"/>
  <c r="G1183" i="2" a="1"/>
  <c r="G1183" i="2" s="1"/>
  <c r="G1184" i="2" a="1"/>
  <c r="G1184" i="2" s="1"/>
  <c r="G1185" i="2" a="1"/>
  <c r="G1185" i="2" s="1"/>
  <c r="G1186" i="2" a="1"/>
  <c r="G1186" i="2" s="1"/>
  <c r="G1187" i="2" a="1"/>
  <c r="G1187" i="2" s="1"/>
  <c r="G1188" i="2" a="1"/>
  <c r="G1188" i="2" s="1"/>
  <c r="G1189" i="2" a="1"/>
  <c r="G1189" i="2" s="1"/>
  <c r="G1190" i="2" a="1"/>
  <c r="G1190" i="2" s="1"/>
  <c r="G1191" i="2" a="1"/>
  <c r="G1191" i="2" s="1"/>
  <c r="G1192" i="2" a="1"/>
  <c r="G1192" i="2" s="1"/>
  <c r="G1193" i="2" a="1"/>
  <c r="G1193" i="2" s="1"/>
  <c r="G1194" i="2" a="1"/>
  <c r="G1194" i="2" s="1"/>
  <c r="G1195" i="2" a="1"/>
  <c r="G1195" i="2" s="1"/>
  <c r="G1196" i="2" a="1"/>
  <c r="G1196" i="2" s="1"/>
  <c r="G1197" i="2" a="1"/>
  <c r="G1197" i="2" s="1"/>
  <c r="G1198" i="2" a="1"/>
  <c r="G1198" i="2" s="1"/>
  <c r="G1199" i="2" a="1"/>
  <c r="G1199" i="2" s="1"/>
  <c r="G1200" i="2" a="1"/>
  <c r="G1200" i="2" s="1"/>
  <c r="G1201" i="2" a="1"/>
  <c r="G1201" i="2" s="1"/>
  <c r="G1202" i="2" a="1"/>
  <c r="G1202" i="2" s="1"/>
  <c r="G1203" i="2" a="1"/>
  <c r="G1203" i="2" s="1"/>
  <c r="G1204" i="2" a="1"/>
  <c r="G1204" i="2" s="1"/>
  <c r="G1205" i="2" a="1"/>
  <c r="G1205" i="2" s="1"/>
  <c r="G1206" i="2" a="1"/>
  <c r="G1206" i="2" s="1"/>
  <c r="G1207" i="2" a="1"/>
  <c r="G1207" i="2" s="1"/>
  <c r="G1208" i="2" a="1"/>
  <c r="G1208" i="2" s="1"/>
  <c r="G1209" i="2" a="1"/>
  <c r="G1209" i="2" s="1"/>
  <c r="G1210" i="2" a="1"/>
  <c r="G1210" i="2" s="1"/>
  <c r="G1211" i="2" a="1"/>
  <c r="G1211" i="2" s="1"/>
  <c r="G1212" i="2" a="1"/>
  <c r="G1212" i="2" s="1"/>
  <c r="G1213" i="2" a="1"/>
  <c r="G1213" i="2" s="1"/>
  <c r="G1214" i="2" a="1"/>
  <c r="G1214" i="2" s="1"/>
  <c r="G1215" i="2" a="1"/>
  <c r="G1215" i="2" s="1"/>
  <c r="G1216" i="2" a="1"/>
  <c r="G1216" i="2" s="1"/>
  <c r="G1217" i="2" a="1"/>
  <c r="G1217" i="2"/>
  <c r="G1218" i="2" a="1"/>
  <c r="G1218" i="2" s="1"/>
  <c r="G1219" i="2" a="1"/>
  <c r="G1219" i="2" s="1"/>
  <c r="G1220" i="2" a="1"/>
  <c r="G1220" i="2" s="1"/>
  <c r="G1221" i="2" a="1"/>
  <c r="G1221" i="2" s="1"/>
  <c r="G1222" i="2" a="1"/>
  <c r="G1222" i="2" s="1"/>
  <c r="G1223" i="2" a="1"/>
  <c r="G1223" i="2" s="1"/>
  <c r="G1224" i="2" a="1"/>
  <c r="G1224" i="2" s="1"/>
  <c r="G1225" i="2" a="1"/>
  <c r="G1225" i="2" s="1"/>
  <c r="G1226" i="2" a="1"/>
  <c r="G1226" i="2" s="1"/>
  <c r="G1227" i="2" a="1"/>
  <c r="G1227" i="2" s="1"/>
  <c r="G1228" i="2" a="1"/>
  <c r="G1228" i="2" s="1"/>
  <c r="G1229" i="2" a="1"/>
  <c r="G1229" i="2" s="1"/>
  <c r="G1230" i="2" a="1"/>
  <c r="G1230" i="2" s="1"/>
  <c r="G1231" i="2" a="1"/>
  <c r="G1231" i="2" s="1"/>
  <c r="G1232" i="2" a="1"/>
  <c r="G1232" i="2" s="1"/>
  <c r="G1233" i="2" a="1"/>
  <c r="G1233" i="2" s="1"/>
  <c r="G1234" i="2" a="1"/>
  <c r="G1234" i="2" s="1"/>
  <c r="G1235" i="2" a="1"/>
  <c r="G1235" i="2" s="1"/>
  <c r="G1236" i="2" a="1"/>
  <c r="G1236" i="2" s="1"/>
  <c r="G1237" i="2" a="1"/>
  <c r="G1237" i="2" s="1"/>
  <c r="G1238" i="2" a="1"/>
  <c r="G1238" i="2" s="1"/>
  <c r="G1239" i="2" a="1"/>
  <c r="G1239" i="2" s="1"/>
  <c r="G1240" i="2" a="1"/>
  <c r="G1240" i="2" s="1"/>
  <c r="G1241" i="2" a="1"/>
  <c r="G1241" i="2" s="1"/>
  <c r="G1242" i="2" a="1"/>
  <c r="G1242" i="2" s="1"/>
  <c r="G1243" i="2" a="1"/>
  <c r="G1243" i="2" s="1"/>
  <c r="G1244" i="2" a="1"/>
  <c r="G1244" i="2" s="1"/>
  <c r="G1245" i="2" a="1"/>
  <c r="G1245" i="2" s="1"/>
  <c r="G1246" i="2" a="1"/>
  <c r="G1246" i="2" s="1"/>
  <c r="G1247" i="2" a="1"/>
  <c r="G1247" i="2" s="1"/>
  <c r="G1248" i="2" a="1"/>
  <c r="G1248" i="2" s="1"/>
  <c r="G1249" i="2" a="1"/>
  <c r="G1249" i="2" s="1"/>
  <c r="G1250" i="2" a="1"/>
  <c r="G1250" i="2" s="1"/>
  <c r="G1251" i="2" a="1"/>
  <c r="G1251" i="2" s="1"/>
  <c r="G1252" i="2" a="1"/>
  <c r="G1252" i="2" s="1"/>
  <c r="G1253" i="2" a="1"/>
  <c r="G1253" i="2" s="1"/>
  <c r="G1254" i="2" a="1"/>
  <c r="G1254" i="2" s="1"/>
  <c r="G1255" i="2" a="1"/>
  <c r="G1255" i="2" s="1"/>
  <c r="G1256" i="2" a="1"/>
  <c r="G1256" i="2" s="1"/>
  <c r="G1257" i="2" a="1"/>
  <c r="G1257" i="2" s="1"/>
  <c r="G1258" i="2" a="1"/>
  <c r="G1258" i="2" s="1"/>
  <c r="G1259" i="2" a="1"/>
  <c r="G1259" i="2" s="1"/>
  <c r="G1260" i="2" a="1"/>
  <c r="G1260" i="2" s="1"/>
  <c r="G1261" i="2" a="1"/>
  <c r="G1261" i="2" s="1"/>
  <c r="G1262" i="2" a="1"/>
  <c r="G1262" i="2" s="1"/>
  <c r="G1263" i="2" a="1"/>
  <c r="G1263" i="2" s="1"/>
  <c r="G1264" i="2" a="1"/>
  <c r="G1264" i="2" s="1"/>
  <c r="G1265" i="2" a="1"/>
  <c r="G1265" i="2" s="1"/>
  <c r="G1266" i="2" a="1"/>
  <c r="G1266" i="2" s="1"/>
  <c r="G1267" i="2" a="1"/>
  <c r="G1267" i="2" s="1"/>
  <c r="G1268" i="2" a="1"/>
  <c r="G1268" i="2" s="1"/>
  <c r="G1269" i="2" a="1"/>
  <c r="G1269" i="2" s="1"/>
  <c r="G1270" i="2" a="1"/>
  <c r="G1270" i="2" s="1"/>
  <c r="G1271" i="2" a="1"/>
  <c r="G1271" i="2" s="1"/>
  <c r="G1272" i="2" a="1"/>
  <c r="G1272" i="2" s="1"/>
  <c r="G1273" i="2" a="1"/>
  <c r="G1273" i="2" s="1"/>
  <c r="G1274" i="2" a="1"/>
  <c r="G1274" i="2" s="1"/>
  <c r="G1275" i="2" a="1"/>
  <c r="G1275" i="2" s="1"/>
  <c r="G1276" i="2" a="1"/>
  <c r="G1276" i="2" s="1"/>
  <c r="G1277" i="2" a="1"/>
  <c r="G1277" i="2" s="1"/>
  <c r="G1278" i="2" a="1"/>
  <c r="G1278" i="2" s="1"/>
  <c r="G1279" i="2" a="1"/>
  <c r="G1279" i="2" s="1"/>
  <c r="G1280" i="2" a="1"/>
  <c r="G1280" i="2" s="1"/>
  <c r="G1281" i="2" a="1"/>
  <c r="G1281" i="2" s="1"/>
  <c r="G1282" i="2" a="1"/>
  <c r="G1282" i="2" s="1"/>
  <c r="G1283" i="2" a="1"/>
  <c r="G1283" i="2" s="1"/>
  <c r="G1284" i="2" a="1"/>
  <c r="G1284" i="2" s="1"/>
  <c r="G1285" i="2" a="1"/>
  <c r="G1285" i="2" s="1"/>
  <c r="G1286" i="2" a="1"/>
  <c r="G1286" i="2" s="1"/>
  <c r="G1287" i="2" a="1"/>
  <c r="G1287" i="2" s="1"/>
  <c r="G1288" i="2" a="1"/>
  <c r="G1288" i="2" s="1"/>
  <c r="G1289" i="2" a="1"/>
  <c r="G1289" i="2" s="1"/>
  <c r="G1290" i="2" a="1"/>
  <c r="G1290" i="2" s="1"/>
  <c r="G1291" i="2" a="1"/>
  <c r="G1291" i="2"/>
  <c r="G1292" i="2" a="1"/>
  <c r="G1292" i="2" s="1"/>
  <c r="G1293" i="2" a="1"/>
  <c r="G1293" i="2" s="1"/>
  <c r="G1294" i="2" a="1"/>
  <c r="G1294" i="2" s="1"/>
  <c r="G1295" i="2" a="1"/>
  <c r="G1295" i="2" s="1"/>
  <c r="G1296" i="2" a="1"/>
  <c r="G1296" i="2" s="1"/>
  <c r="G1297" i="2" a="1"/>
  <c r="G1297" i="2" s="1"/>
  <c r="G1298" i="2" a="1"/>
  <c r="G1298" i="2" s="1"/>
  <c r="G1299" i="2" a="1"/>
  <c r="G1299" i="2" s="1"/>
  <c r="G1300" i="2" a="1"/>
  <c r="G1300" i="2" s="1"/>
  <c r="G1301" i="2" a="1"/>
  <c r="G1301" i="2" s="1"/>
  <c r="G1302" i="2" a="1"/>
  <c r="G1302" i="2" s="1"/>
  <c r="G1303" i="2" a="1"/>
  <c r="G1303" i="2" s="1"/>
  <c r="G1304" i="2" a="1"/>
  <c r="G1304" i="2" s="1"/>
  <c r="G1305" i="2" a="1"/>
  <c r="G1305" i="2" s="1"/>
  <c r="G1306" i="2" a="1"/>
  <c r="G1306" i="2" s="1"/>
  <c r="G1307" i="2" a="1"/>
  <c r="G1307" i="2" s="1"/>
  <c r="G1308" i="2" a="1"/>
  <c r="G1308" i="2" s="1"/>
  <c r="G1309" i="2" a="1"/>
  <c r="G1309" i="2" s="1"/>
  <c r="G1310" i="2" a="1"/>
  <c r="G1310" i="2" s="1"/>
  <c r="G1311" i="2" a="1"/>
  <c r="G1311" i="2" s="1"/>
  <c r="G1312" i="2" a="1"/>
  <c r="G1312" i="2" s="1"/>
  <c r="G1313" i="2" a="1"/>
  <c r="G1313" i="2" s="1"/>
  <c r="G1314" i="2" a="1"/>
  <c r="G1314" i="2" s="1"/>
  <c r="G1315" i="2" a="1"/>
  <c r="G1315" i="2" s="1"/>
  <c r="G1316" i="2" a="1"/>
  <c r="G1316" i="2" s="1"/>
  <c r="G1317" i="2" a="1"/>
  <c r="G1317" i="2" s="1"/>
  <c r="G1318" i="2" a="1"/>
  <c r="G1318" i="2" s="1"/>
  <c r="G1319" i="2" a="1"/>
  <c r="G1319" i="2" s="1"/>
  <c r="G1320" i="2" a="1"/>
  <c r="G1320" i="2" s="1"/>
  <c r="G1321" i="2" a="1"/>
  <c r="G1321" i="2" s="1"/>
  <c r="G1322" i="2" a="1"/>
  <c r="G1322" i="2" s="1"/>
  <c r="G1323" i="2" a="1"/>
  <c r="G1323" i="2" s="1"/>
  <c r="G1324" i="2" a="1"/>
  <c r="G1324" i="2" s="1"/>
  <c r="G1325" i="2" a="1"/>
  <c r="G1325" i="2" s="1"/>
  <c r="G1326" i="2" a="1"/>
  <c r="G1326" i="2" s="1"/>
  <c r="G1327" i="2" a="1"/>
  <c r="G1327" i="2" s="1"/>
  <c r="G1328" i="2" a="1"/>
  <c r="G1328" i="2" s="1"/>
  <c r="G1329" i="2" a="1"/>
  <c r="G1329" i="2" s="1"/>
  <c r="G1330" i="2" a="1"/>
  <c r="G1330" i="2" s="1"/>
  <c r="G1331" i="2" a="1"/>
  <c r="G1331" i="2" s="1"/>
  <c r="G1332" i="2" a="1"/>
  <c r="G1332" i="2" s="1"/>
  <c r="G1333" i="2" a="1"/>
  <c r="G1333" i="2" s="1"/>
  <c r="G1334" i="2" a="1"/>
  <c r="G1334" i="2" s="1"/>
  <c r="G1335" i="2" a="1"/>
  <c r="G1335" i="2" s="1"/>
  <c r="G1336" i="2" a="1"/>
  <c r="G1336" i="2" s="1"/>
  <c r="G1337" i="2" a="1"/>
  <c r="G1337" i="2" s="1"/>
  <c r="G1338" i="2" a="1"/>
  <c r="G1338" i="2" s="1"/>
  <c r="G1339" i="2" a="1"/>
  <c r="G1339" i="2" s="1"/>
  <c r="G1340" i="2" a="1"/>
  <c r="G1340" i="2" s="1"/>
  <c r="G1341" i="2" a="1"/>
  <c r="G1341" i="2" s="1"/>
  <c r="G1342" i="2" a="1"/>
  <c r="G1342" i="2" s="1"/>
  <c r="G1343" i="2" a="1"/>
  <c r="G1343" i="2" s="1"/>
  <c r="G1344" i="2" a="1"/>
  <c r="G1344" i="2" s="1"/>
  <c r="G1345" i="2" a="1"/>
  <c r="G1345" i="2" s="1"/>
  <c r="G1346" i="2" a="1"/>
  <c r="G1346" i="2" s="1"/>
  <c r="G1347" i="2" a="1"/>
  <c r="G1347" i="2" s="1"/>
  <c r="G1348" i="2" a="1"/>
  <c r="G1348" i="2" s="1"/>
  <c r="G1349" i="2" a="1"/>
  <c r="G1349" i="2" s="1"/>
  <c r="G1350" i="2" a="1"/>
  <c r="G1350" i="2" s="1"/>
  <c r="G1351" i="2" a="1"/>
  <c r="G1351" i="2" s="1"/>
  <c r="G1352" i="2" a="1"/>
  <c r="G1352" i="2" s="1"/>
  <c r="G1353" i="2" a="1"/>
  <c r="G1353" i="2" s="1"/>
  <c r="G1354" i="2" a="1"/>
  <c r="G1354" i="2"/>
  <c r="G1355" i="2" a="1"/>
  <c r="G1355" i="2" s="1"/>
  <c r="G1356" i="2" a="1"/>
  <c r="G1356" i="2" s="1"/>
  <c r="G1357" i="2" a="1"/>
  <c r="G1357" i="2" s="1"/>
  <c r="G1358" i="2" a="1"/>
  <c r="G1358" i="2" s="1"/>
  <c r="G1359" i="2" a="1"/>
  <c r="G1359" i="2" s="1"/>
  <c r="G1360" i="2" a="1"/>
  <c r="G1360" i="2" s="1"/>
  <c r="G1361" i="2" a="1"/>
  <c r="G1361" i="2" s="1"/>
  <c r="G1362" i="2" a="1"/>
  <c r="G1362" i="2" s="1"/>
  <c r="G1363" i="2" a="1"/>
  <c r="G1363" i="2" s="1"/>
  <c r="G1364" i="2" a="1"/>
  <c r="G1364" i="2" s="1"/>
  <c r="G1365" i="2" a="1"/>
  <c r="G1365" i="2" s="1"/>
  <c r="G1366" i="2" a="1"/>
  <c r="G1366" i="2" s="1"/>
  <c r="G1367" i="2" a="1"/>
  <c r="G1367" i="2" s="1"/>
  <c r="G1368" i="2" a="1"/>
  <c r="G1368" i="2" s="1"/>
  <c r="G1369" i="2" a="1"/>
  <c r="G1369" i="2" s="1"/>
  <c r="G1370" i="2" a="1"/>
  <c r="G1370" i="2" s="1"/>
  <c r="G1371" i="2" a="1"/>
  <c r="G1371" i="2" s="1"/>
  <c r="G1372" i="2" a="1"/>
  <c r="G1372" i="2" s="1"/>
  <c r="G1373" i="2" a="1"/>
  <c r="G1373" i="2" s="1"/>
  <c r="G1374" i="2" a="1"/>
  <c r="G1374" i="2" s="1"/>
  <c r="G1375" i="2" a="1"/>
  <c r="G1375" i="2" s="1"/>
  <c r="G1376" i="2" a="1"/>
  <c r="G1376" i="2" s="1"/>
  <c r="G1377" i="2" a="1"/>
  <c r="G1377" i="2" s="1"/>
  <c r="G1378" i="2" a="1"/>
  <c r="G1378" i="2" s="1"/>
  <c r="G1379" i="2" a="1"/>
  <c r="G1379" i="2" s="1"/>
  <c r="G1380" i="2" a="1"/>
  <c r="G1380" i="2" s="1"/>
  <c r="G1381" i="2" a="1"/>
  <c r="G1381" i="2" s="1"/>
  <c r="G1382" i="2" a="1"/>
  <c r="G1382" i="2" s="1"/>
  <c r="G1383" i="2" a="1"/>
  <c r="G1383" i="2"/>
  <c r="G1384" i="2" a="1"/>
  <c r="G1384" i="2" s="1"/>
  <c r="G1385" i="2" a="1"/>
  <c r="G1385" i="2" s="1"/>
  <c r="G1386" i="2" a="1"/>
  <c r="G1386" i="2" s="1"/>
  <c r="G1387" i="2" a="1"/>
  <c r="G1387" i="2" s="1"/>
  <c r="G1388" i="2" a="1"/>
  <c r="G1388" i="2" s="1"/>
  <c r="G1389" i="2" a="1"/>
  <c r="G1389" i="2" s="1"/>
  <c r="G1390" i="2" a="1"/>
  <c r="G1390" i="2" s="1"/>
  <c r="G1391" i="2" a="1"/>
  <c r="G1391" i="2" s="1"/>
  <c r="G1392" i="2" a="1"/>
  <c r="G1392" i="2" s="1"/>
  <c r="G1393" i="2" a="1"/>
  <c r="G1393" i="2" s="1"/>
  <c r="G1394" i="2" a="1"/>
  <c r="G1394" i="2" s="1"/>
  <c r="G1395" i="2" a="1"/>
  <c r="G1395" i="2" s="1"/>
  <c r="G1396" i="2" a="1"/>
  <c r="G1396" i="2" s="1"/>
  <c r="G1397" i="2" a="1"/>
  <c r="G1397" i="2" s="1"/>
  <c r="G1398" i="2" a="1"/>
  <c r="G1398" i="2" s="1"/>
  <c r="G1399" i="2" a="1"/>
  <c r="G1399" i="2" s="1"/>
  <c r="G1400" i="2" a="1"/>
  <c r="G1400" i="2" s="1"/>
  <c r="G1401" i="2" a="1"/>
  <c r="G1401" i="2"/>
  <c r="G1402" i="2" a="1"/>
  <c r="G1402" i="2" s="1"/>
  <c r="G1403" i="2" a="1"/>
  <c r="G1403" i="2" s="1"/>
  <c r="G1404" i="2" a="1"/>
  <c r="G1404" i="2" s="1"/>
  <c r="G1405" i="2" a="1"/>
  <c r="G1405" i="2" s="1"/>
  <c r="G1406" i="2" a="1"/>
  <c r="G1406" i="2" s="1"/>
  <c r="G1407" i="2" a="1"/>
  <c r="G1407" i="2" s="1"/>
  <c r="G1408" i="2" a="1"/>
  <c r="G1408" i="2" s="1"/>
  <c r="G1409" i="2" a="1"/>
  <c r="G1409" i="2" s="1"/>
  <c r="G1410" i="2" a="1"/>
  <c r="G1410" i="2"/>
  <c r="G1411" i="2" a="1"/>
  <c r="G1411" i="2" s="1"/>
  <c r="G1412" i="2" a="1"/>
  <c r="G1412" i="2" s="1"/>
  <c r="G1413" i="2" a="1"/>
  <c r="G1413" i="2" s="1"/>
  <c r="G1414" i="2" a="1"/>
  <c r="G1414" i="2" s="1"/>
  <c r="G1415" i="2" a="1"/>
  <c r="G1415" i="2" s="1"/>
  <c r="G1416" i="2" a="1"/>
  <c r="G1416" i="2" s="1"/>
  <c r="G1417" i="2" a="1"/>
  <c r="G1417" i="2" s="1"/>
  <c r="G1418" i="2" a="1"/>
  <c r="G1418" i="2" s="1"/>
  <c r="G1419" i="2" a="1"/>
  <c r="G1419" i="2" s="1"/>
  <c r="G1420" i="2" a="1"/>
  <c r="G1420" i="2" s="1"/>
  <c r="G1421" i="2" a="1"/>
  <c r="G1421" i="2" s="1"/>
  <c r="G1422" i="2" a="1"/>
  <c r="G1422" i="2" s="1"/>
  <c r="G1423" i="2" a="1"/>
  <c r="G1423" i="2" s="1"/>
  <c r="G1424" i="2" a="1"/>
  <c r="G1424" i="2" s="1"/>
  <c r="G1425" i="2" a="1"/>
  <c r="G1425" i="2" s="1"/>
  <c r="G1426" i="2" a="1"/>
  <c r="G1426" i="2" s="1"/>
  <c r="G1427" i="2" a="1"/>
  <c r="G1427" i="2" s="1"/>
  <c r="G1428" i="2" a="1"/>
  <c r="G1428" i="2" s="1"/>
  <c r="G1429" i="2" a="1"/>
  <c r="G1429" i="2" s="1"/>
  <c r="G1430" i="2" a="1"/>
  <c r="G1430" i="2" s="1"/>
  <c r="G1431" i="2" a="1"/>
  <c r="G1431" i="2" s="1"/>
  <c r="G1432" i="2" a="1"/>
  <c r="G1432" i="2" s="1"/>
  <c r="G1433" i="2" a="1"/>
  <c r="G1433" i="2" s="1"/>
  <c r="G1434" i="2" a="1"/>
  <c r="G1434" i="2"/>
  <c r="G1435" i="2" a="1"/>
  <c r="G1435" i="2" s="1"/>
  <c r="G1436" i="2" a="1"/>
  <c r="G1436" i="2" s="1"/>
  <c r="G1437" i="2" a="1"/>
  <c r="G1437" i="2" s="1"/>
  <c r="G1438" i="2" a="1"/>
  <c r="G1438" i="2" s="1"/>
  <c r="G1439" i="2" a="1"/>
  <c r="G1439" i="2" s="1"/>
  <c r="G1440" i="2" a="1"/>
  <c r="G1440" i="2" s="1"/>
  <c r="G1441" i="2" a="1"/>
  <c r="G1441" i="2"/>
  <c r="G1442" i="2" a="1"/>
  <c r="G1442" i="2" s="1"/>
  <c r="G1443" i="2" a="1"/>
  <c r="G1443" i="2" s="1"/>
  <c r="G1444" i="2" a="1"/>
  <c r="G1444" i="2" s="1"/>
  <c r="G1445" i="2" a="1"/>
  <c r="G1445" i="2" s="1"/>
  <c r="G1446" i="2" a="1"/>
  <c r="G1446" i="2" s="1"/>
  <c r="G1447" i="2" a="1"/>
  <c r="G1447" i="2" s="1"/>
  <c r="G1448" i="2" a="1"/>
  <c r="G1448" i="2" s="1"/>
  <c r="G1449" i="2" a="1"/>
  <c r="G1449" i="2" s="1"/>
  <c r="G1450" i="2" a="1"/>
  <c r="G1450" i="2" s="1"/>
  <c r="G1451" i="2" a="1"/>
  <c r="G1451" i="2" s="1"/>
  <c r="G1452" i="2" a="1"/>
  <c r="G1452" i="2" s="1"/>
  <c r="G1453" i="2" a="1"/>
  <c r="G1453" i="2"/>
  <c r="G1454" i="2" a="1"/>
  <c r="G1454" i="2" s="1"/>
  <c r="G1455" i="2" a="1"/>
  <c r="G1455" i="2" s="1"/>
  <c r="G1456" i="2" a="1"/>
  <c r="G1456" i="2" s="1"/>
  <c r="G1457" i="2" a="1"/>
  <c r="G1457" i="2" s="1"/>
  <c r="G1458" i="2" a="1"/>
  <c r="G1458" i="2" s="1"/>
  <c r="G1459" i="2" a="1"/>
  <c r="G1459" i="2" s="1"/>
  <c r="G1460" i="2" a="1"/>
  <c r="G1460" i="2" s="1"/>
  <c r="G1461" i="2" a="1"/>
  <c r="G1461" i="2" s="1"/>
  <c r="G1462" i="2" a="1"/>
  <c r="G1462" i="2" s="1"/>
  <c r="G1463" i="2" a="1"/>
  <c r="G1463" i="2" s="1"/>
  <c r="G1464" i="2" a="1"/>
  <c r="G1464" i="2" s="1"/>
  <c r="G1465" i="2" a="1"/>
  <c r="G1465" i="2" s="1"/>
  <c r="G1466" i="2" a="1"/>
  <c r="G1466" i="2" s="1"/>
  <c r="G1467" i="2" a="1"/>
  <c r="G1467" i="2" s="1"/>
  <c r="G1468" i="2" a="1"/>
  <c r="G1468" i="2" s="1"/>
  <c r="G1469" i="2" a="1"/>
  <c r="G1469" i="2" s="1"/>
  <c r="G1470" i="2" a="1"/>
  <c r="G1470" i="2" s="1"/>
  <c r="G1471" i="2" a="1"/>
  <c r="G1471" i="2" s="1"/>
  <c r="G1472" i="2" a="1"/>
  <c r="G1472" i="2" s="1"/>
  <c r="G1473" i="2" a="1"/>
  <c r="G1473" i="2" s="1"/>
  <c r="G1474" i="2" a="1"/>
  <c r="G1474" i="2" s="1"/>
  <c r="G1475" i="2" a="1"/>
  <c r="G1475" i="2"/>
  <c r="G1476" i="2" a="1"/>
  <c r="G1476" i="2" s="1"/>
  <c r="G1477" i="2" a="1"/>
  <c r="G1477" i="2" s="1"/>
  <c r="G1478" i="2" a="1"/>
  <c r="G1478" i="2" s="1"/>
  <c r="G1479" i="2" a="1"/>
  <c r="G1479" i="2" s="1"/>
  <c r="G1480" i="2" a="1"/>
  <c r="G1480" i="2" s="1"/>
  <c r="G1481" i="2" a="1"/>
  <c r="G1481" i="2" s="1"/>
  <c r="G1482" i="2" a="1"/>
  <c r="G1482" i="2"/>
  <c r="G1483" i="2" a="1"/>
  <c r="G1483" i="2" s="1"/>
  <c r="G1484" i="2" a="1"/>
  <c r="G1484" i="2" s="1"/>
  <c r="G1485" i="2" a="1"/>
  <c r="G1485" i="2"/>
  <c r="G1486" i="2" a="1"/>
  <c r="G1486" i="2" s="1"/>
  <c r="G1487" i="2" a="1"/>
  <c r="G1487" i="2" s="1"/>
  <c r="G1488" i="2" a="1"/>
  <c r="G1488" i="2" s="1"/>
  <c r="G1489" i="2" a="1"/>
  <c r="G1489" i="2" s="1"/>
  <c r="G1490" i="2" a="1"/>
  <c r="G1490" i="2" s="1"/>
  <c r="G1491" i="2" a="1"/>
  <c r="G1491" i="2"/>
  <c r="G1492" i="2" a="1"/>
  <c r="G1492" i="2" s="1"/>
  <c r="G1493" i="2" a="1"/>
  <c r="G1493" i="2"/>
  <c r="G1494" i="2" a="1"/>
  <c r="G1494" i="2" s="1"/>
  <c r="G1495" i="2" a="1"/>
  <c r="G1495" i="2" s="1"/>
  <c r="G1496" i="2" a="1"/>
  <c r="G1496" i="2" s="1"/>
  <c r="G1497" i="2" a="1"/>
  <c r="G1497" i="2" s="1"/>
  <c r="G1498" i="2" a="1"/>
  <c r="G1498" i="2"/>
  <c r="G1499" i="2" a="1"/>
  <c r="G1499" i="2" s="1"/>
  <c r="G1500" i="2" a="1"/>
  <c r="G1500" i="2" s="1"/>
  <c r="G1501" i="2" a="1"/>
  <c r="G1501" i="2" s="1"/>
  <c r="G1502" i="2" a="1"/>
  <c r="G1502" i="2" s="1"/>
  <c r="G1503" i="2" a="1"/>
  <c r="G1503" i="2" s="1"/>
  <c r="G1504" i="2" a="1"/>
  <c r="G1504" i="2" s="1"/>
  <c r="G1505" i="2" a="1"/>
  <c r="G1505" i="2" s="1"/>
  <c r="G1506" i="2" a="1"/>
  <c r="G1506" i="2" s="1"/>
  <c r="G1507" i="2" a="1"/>
  <c r="G1507" i="2" s="1"/>
  <c r="G1508" i="2" a="1"/>
  <c r="G1508" i="2" s="1"/>
  <c r="G1509" i="2" a="1"/>
  <c r="G1509" i="2" s="1"/>
  <c r="G1510" i="2" a="1"/>
  <c r="G1510" i="2" s="1"/>
  <c r="G1511" i="2" a="1"/>
  <c r="G1511" i="2" s="1"/>
  <c r="G1512" i="2" a="1"/>
  <c r="G1512" i="2" s="1"/>
  <c r="G1513" i="2" a="1"/>
  <c r="G1513" i="2" s="1"/>
  <c r="G1514" i="2" a="1"/>
  <c r="G1514" i="2" s="1"/>
  <c r="G1515" i="2" a="1"/>
  <c r="G1515" i="2" s="1"/>
  <c r="G1516" i="2" a="1"/>
  <c r="G1516" i="2" s="1"/>
  <c r="G1517" i="2" a="1"/>
  <c r="G1517" i="2"/>
  <c r="G1518" i="2" a="1"/>
  <c r="G1518" i="2" s="1"/>
  <c r="G1519" i="2" a="1"/>
  <c r="G1519" i="2" s="1"/>
  <c r="G1520" i="2" a="1"/>
  <c r="G1520" i="2" s="1"/>
  <c r="G1521" i="2" a="1"/>
  <c r="G1521" i="2" s="1"/>
  <c r="G1522" i="2" a="1"/>
  <c r="G1522" i="2" s="1"/>
  <c r="G1523" i="2" a="1"/>
  <c r="G1523" i="2"/>
  <c r="G1524" i="2" a="1"/>
  <c r="G1524" i="2" s="1"/>
  <c r="G1525" i="2" a="1"/>
  <c r="G1525" i="2" s="1"/>
  <c r="G1526" i="2" a="1"/>
  <c r="G1526" i="2" s="1"/>
  <c r="G1527" i="2" a="1"/>
  <c r="G1527" i="2" s="1"/>
  <c r="G1528" i="2" a="1"/>
  <c r="G1528" i="2" s="1"/>
  <c r="G1529" i="2" a="1"/>
  <c r="G1529" i="2" s="1"/>
  <c r="G1530" i="2" a="1"/>
  <c r="G1530" i="2" s="1"/>
  <c r="G1531" i="2" a="1"/>
  <c r="G1531" i="2" s="1"/>
  <c r="G1532" i="2" a="1"/>
  <c r="G1532" i="2" s="1"/>
  <c r="G1533" i="2" a="1"/>
  <c r="G1533" i="2" s="1"/>
  <c r="G1534" i="2" a="1"/>
  <c r="G1534" i="2" s="1"/>
  <c r="G1535" i="2" a="1"/>
  <c r="G1535" i="2" s="1"/>
  <c r="G1536" i="2" a="1"/>
  <c r="G1536" i="2" s="1"/>
  <c r="G1537" i="2" a="1"/>
  <c r="G1537" i="2" s="1"/>
  <c r="G1538" i="2" a="1"/>
  <c r="G1538" i="2" s="1"/>
  <c r="G1539" i="2" a="1"/>
  <c r="G1539" i="2" s="1"/>
  <c r="G1540" i="2" a="1"/>
  <c r="G1540" i="2" s="1"/>
  <c r="G1541" i="2" a="1"/>
  <c r="G1541" i="2" s="1"/>
  <c r="G1542" i="2" a="1"/>
  <c r="G1542" i="2" s="1"/>
  <c r="G1543" i="2" a="1"/>
  <c r="G1543" i="2"/>
  <c r="G1544" i="2" a="1"/>
  <c r="G1544" i="2" s="1"/>
  <c r="G1545" i="2" a="1"/>
  <c r="G1545" i="2" s="1"/>
  <c r="G1546" i="2" a="1"/>
  <c r="G1546" i="2"/>
  <c r="G1547" i="2" a="1"/>
  <c r="G1547" i="2" s="1"/>
  <c r="G1548" i="2" a="1"/>
  <c r="G1548" i="2" s="1"/>
  <c r="G1549" i="2" a="1"/>
  <c r="G1549" i="2" s="1"/>
  <c r="G1550" i="2" a="1"/>
  <c r="G1550" i="2" s="1"/>
  <c r="G1551" i="2" a="1"/>
  <c r="G1551" i="2" s="1"/>
  <c r="G1552" i="2" a="1"/>
  <c r="G1552" i="2" s="1"/>
  <c r="G1553" i="2" a="1"/>
  <c r="G1553" i="2" s="1"/>
  <c r="G1554" i="2" a="1"/>
  <c r="G1554" i="2" s="1"/>
  <c r="G1555" i="2" a="1"/>
  <c r="G1555" i="2" s="1"/>
  <c r="G1556" i="2" a="1"/>
  <c r="G1556" i="2" s="1"/>
  <c r="G1557" i="2" a="1"/>
  <c r="G1557" i="2"/>
  <c r="G1558" i="2" a="1"/>
  <c r="G1558" i="2" s="1"/>
  <c r="G1559" i="2" a="1"/>
  <c r="G1559" i="2" s="1"/>
  <c r="G1560" i="2" a="1"/>
  <c r="G1560" i="2" s="1"/>
  <c r="G1561" i="2" a="1"/>
  <c r="G1561" i="2" s="1"/>
  <c r="G1562" i="2" a="1"/>
  <c r="G1562" i="2" s="1"/>
  <c r="G1563" i="2" a="1"/>
  <c r="G1563" i="2" s="1"/>
  <c r="G1564" i="2" a="1"/>
  <c r="G1564" i="2" s="1"/>
  <c r="G1565" i="2" a="1"/>
  <c r="G1565" i="2" s="1"/>
  <c r="G1566" i="2" a="1"/>
  <c r="G1566" i="2" s="1"/>
  <c r="G1567" i="2" a="1"/>
  <c r="G1567" i="2"/>
  <c r="G1568" i="2" a="1"/>
  <c r="G1568" i="2" s="1"/>
  <c r="G1569" i="2" a="1"/>
  <c r="G1569" i="2" s="1"/>
  <c r="G1570" i="2" a="1"/>
  <c r="G1570" i="2" s="1"/>
  <c r="G1571" i="2" a="1"/>
  <c r="G1571" i="2" s="1"/>
  <c r="G1572" i="2" a="1"/>
  <c r="G1572" i="2" s="1"/>
  <c r="G1573" i="2" a="1"/>
  <c r="G1573" i="2" s="1"/>
  <c r="G1574" i="2" a="1"/>
  <c r="G1574" i="2" s="1"/>
  <c r="G1575" i="2" a="1"/>
  <c r="G1575" i="2" s="1"/>
  <c r="G1576" i="2" a="1"/>
  <c r="G1576" i="2" s="1"/>
  <c r="G1577" i="2" a="1"/>
  <c r="G1577" i="2" s="1"/>
  <c r="G1578" i="2" a="1"/>
  <c r="G1578" i="2" s="1"/>
  <c r="G1579" i="2" a="1"/>
  <c r="G1579" i="2" s="1"/>
  <c r="G1580" i="2" a="1"/>
  <c r="G1580" i="2" s="1"/>
  <c r="G1581" i="2" a="1"/>
  <c r="G1581" i="2" s="1"/>
  <c r="G1582" i="2" a="1"/>
  <c r="G1582" i="2" s="1"/>
  <c r="G1583" i="2" a="1"/>
  <c r="G1583" i="2" s="1"/>
  <c r="G1584" i="2" a="1"/>
  <c r="G1584" i="2" s="1"/>
  <c r="G1585" i="2" a="1"/>
  <c r="G1585" i="2" s="1"/>
  <c r="G1586" i="2" a="1"/>
  <c r="G1586" i="2" s="1"/>
  <c r="G1587" i="2" a="1"/>
  <c r="G1587" i="2" s="1"/>
  <c r="G1588" i="2" a="1"/>
  <c r="G1588" i="2" s="1"/>
  <c r="G1589" i="2" a="1"/>
  <c r="G1589" i="2" s="1"/>
  <c r="G1590" i="2" a="1"/>
  <c r="G1590" i="2" s="1"/>
  <c r="G1591" i="2" a="1"/>
  <c r="G1591" i="2" s="1"/>
  <c r="G1592" i="2" a="1"/>
  <c r="G1592" i="2" s="1"/>
  <c r="G1593" i="2" a="1"/>
  <c r="G1593" i="2" s="1"/>
  <c r="G1594" i="2" a="1"/>
  <c r="G1594" i="2"/>
  <c r="G1595" i="2" a="1"/>
  <c r="G1595" i="2"/>
  <c r="G1596" i="2" a="1"/>
  <c r="G1596" i="2" s="1"/>
  <c r="G1597" i="2" a="1"/>
  <c r="G1597" i="2" s="1"/>
  <c r="G1598" i="2" a="1"/>
  <c r="G1598" i="2" s="1"/>
  <c r="G1599" i="2" a="1"/>
  <c r="G1599" i="2" s="1"/>
  <c r="G1600" i="2" a="1"/>
  <c r="G1600" i="2" s="1"/>
  <c r="G1601" i="2" a="1"/>
  <c r="G1601" i="2"/>
  <c r="G1602" i="2" a="1"/>
  <c r="G1602" i="2" s="1"/>
  <c r="G1603" i="2" a="1"/>
  <c r="G1603" i="2" s="1"/>
  <c r="G1604" i="2" a="1"/>
  <c r="G1604" i="2" s="1"/>
  <c r="G1605" i="2" a="1"/>
  <c r="G1605" i="2" s="1"/>
  <c r="G1606" i="2" a="1"/>
  <c r="G1606" i="2" s="1"/>
  <c r="G1607" i="2" a="1"/>
  <c r="G1607" i="2" s="1"/>
  <c r="G1608" i="2" a="1"/>
  <c r="G1608" i="2" s="1"/>
  <c r="G1609" i="2" a="1"/>
  <c r="G1609" i="2" s="1"/>
  <c r="G1610" i="2" a="1"/>
  <c r="G1610" i="2" s="1"/>
  <c r="G1611" i="2" a="1"/>
  <c r="G1611" i="2" s="1"/>
  <c r="G1612" i="2" a="1"/>
  <c r="G1612" i="2" s="1"/>
  <c r="G1613" i="2" a="1"/>
  <c r="G1613" i="2" s="1"/>
  <c r="G1614" i="2" a="1"/>
  <c r="G1614" i="2" s="1"/>
  <c r="G1615" i="2" a="1"/>
  <c r="G1615" i="2" s="1"/>
  <c r="G1616" i="2" a="1"/>
  <c r="G1616" i="2" s="1"/>
  <c r="G1617" i="2" a="1"/>
  <c r="G1617" i="2" s="1"/>
  <c r="G1618" i="2" a="1"/>
  <c r="G1618" i="2" s="1"/>
  <c r="G1619" i="2" a="1"/>
  <c r="G1619" i="2" s="1"/>
  <c r="G1620" i="2" a="1"/>
  <c r="G1620" i="2" s="1"/>
  <c r="G1621" i="2" a="1"/>
  <c r="G1621" i="2" s="1"/>
  <c r="G1622" i="2" a="1"/>
  <c r="G1622" i="2" s="1"/>
  <c r="G1623" i="2" a="1"/>
  <c r="G1623" i="2" s="1"/>
  <c r="G1624" i="2" a="1"/>
  <c r="G1624" i="2" s="1"/>
  <c r="G1625" i="2" a="1"/>
  <c r="G1625" i="2" s="1"/>
  <c r="G1626" i="2" a="1"/>
  <c r="G1626" i="2" s="1"/>
  <c r="G1627" i="2" a="1"/>
  <c r="G1627" i="2" s="1"/>
  <c r="G1628" i="2" a="1"/>
  <c r="G1628" i="2" s="1"/>
  <c r="G1629" i="2" a="1"/>
  <c r="G1629" i="2" s="1"/>
  <c r="G1630" i="2" a="1"/>
  <c r="G1630" i="2" s="1"/>
  <c r="G1631" i="2" a="1"/>
  <c r="G1631" i="2" s="1"/>
  <c r="G1632" i="2" a="1"/>
  <c r="G1632" i="2" s="1"/>
  <c r="G1633" i="2" a="1"/>
  <c r="G1633" i="2" s="1"/>
  <c r="G1634" i="2" a="1"/>
  <c r="G1634" i="2" s="1"/>
  <c r="G1635" i="2" a="1"/>
  <c r="G1635" i="2" s="1"/>
  <c r="G1636" i="2" a="1"/>
  <c r="G1636" i="2" s="1"/>
  <c r="G1637" i="2" a="1"/>
  <c r="G1637" i="2" s="1"/>
  <c r="G1638" i="2" a="1"/>
  <c r="G1638" i="2" s="1"/>
  <c r="G1639" i="2" a="1"/>
  <c r="G1639" i="2" s="1"/>
  <c r="G1640" i="2" a="1"/>
  <c r="G1640" i="2" s="1"/>
  <c r="G1641" i="2" a="1"/>
  <c r="G1641" i="2" s="1"/>
  <c r="G1642" i="2" a="1"/>
  <c r="G1642" i="2" s="1"/>
  <c r="G1643" i="2" a="1"/>
  <c r="G1643" i="2" s="1"/>
  <c r="G1644" i="2" a="1"/>
  <c r="G1644" i="2" s="1"/>
  <c r="G1645" i="2" a="1"/>
  <c r="G1645" i="2" s="1"/>
  <c r="G1646" i="2" a="1"/>
  <c r="G1646" i="2" s="1"/>
  <c r="G1647" i="2" a="1"/>
  <c r="G1647" i="2" s="1"/>
  <c r="G1648" i="2" a="1"/>
  <c r="G1648" i="2" s="1"/>
  <c r="G1649" i="2" a="1"/>
  <c r="G1649" i="2" s="1"/>
  <c r="G1650" i="2" a="1"/>
  <c r="G1650" i="2" s="1"/>
  <c r="G1651" i="2" a="1"/>
  <c r="G1651" i="2" s="1"/>
  <c r="G1652" i="2" a="1"/>
  <c r="G1652" i="2" s="1"/>
  <c r="G1653" i="2" a="1"/>
  <c r="G1653" i="2" s="1"/>
  <c r="G1654" i="2" a="1"/>
  <c r="G1654" i="2" s="1"/>
  <c r="G1655" i="2" a="1"/>
  <c r="G1655" i="2" s="1"/>
  <c r="G1656" i="2" a="1"/>
  <c r="G1656" i="2" s="1"/>
  <c r="G1657" i="2" a="1"/>
  <c r="G1657" i="2" s="1"/>
  <c r="G1658" i="2" a="1"/>
  <c r="G1658" i="2" s="1"/>
  <c r="G1659" i="2" a="1"/>
  <c r="G1659" i="2" s="1"/>
  <c r="G1660" i="2" a="1"/>
  <c r="G1660" i="2" s="1"/>
  <c r="G1661" i="2" a="1"/>
  <c r="G1661" i="2" s="1"/>
  <c r="G1662" i="2" a="1"/>
  <c r="G1662" i="2" s="1"/>
  <c r="G1663" i="2" a="1"/>
  <c r="G1663" i="2" s="1"/>
  <c r="G1664" i="2" a="1"/>
  <c r="G1664" i="2" s="1"/>
  <c r="G1665" i="2" a="1"/>
  <c r="G1665" i="2" s="1"/>
  <c r="G1666" i="2" a="1"/>
  <c r="G1666" i="2" s="1"/>
  <c r="G1667" i="2" a="1"/>
  <c r="G1667" i="2" s="1"/>
  <c r="G1668" i="2" a="1"/>
  <c r="G1668" i="2" s="1"/>
  <c r="G1669" i="2" a="1"/>
  <c r="G1669" i="2" s="1"/>
  <c r="G1670" i="2" a="1"/>
  <c r="G1670" i="2" s="1"/>
  <c r="G1671" i="2" a="1"/>
  <c r="G1671" i="2" s="1"/>
  <c r="G1672" i="2" a="1"/>
  <c r="G1672" i="2" s="1"/>
  <c r="G1673" i="2" a="1"/>
  <c r="G1673" i="2" s="1"/>
  <c r="G1674" i="2" a="1"/>
  <c r="G1674" i="2" s="1"/>
  <c r="G1675" i="2" a="1"/>
  <c r="G1675" i="2" s="1"/>
  <c r="G1676" i="2" a="1"/>
  <c r="G1676" i="2" s="1"/>
  <c r="G1677" i="2" a="1"/>
  <c r="G1677" i="2" s="1"/>
  <c r="G1678" i="2" a="1"/>
  <c r="G1678" i="2" s="1"/>
  <c r="G1679" i="2" a="1"/>
  <c r="G1679" i="2" s="1"/>
  <c r="G1680" i="2" a="1"/>
  <c r="G1680" i="2" s="1"/>
  <c r="G1681" i="2" a="1"/>
  <c r="G1681" i="2" s="1"/>
  <c r="G1682" i="2" a="1"/>
  <c r="G1682" i="2" s="1"/>
  <c r="G1683" i="2" a="1"/>
  <c r="G1683" i="2" s="1"/>
  <c r="G1684" i="2" a="1"/>
  <c r="G1684" i="2" s="1"/>
  <c r="G1685" i="2" a="1"/>
  <c r="G1685" i="2"/>
  <c r="G1686" i="2" a="1"/>
  <c r="G1686" i="2" s="1"/>
  <c r="G1687" i="2" a="1"/>
  <c r="G1687" i="2" s="1"/>
  <c r="G1688" i="2" a="1"/>
  <c r="G1688" i="2" s="1"/>
  <c r="G1689" i="2" a="1"/>
  <c r="G1689" i="2" s="1"/>
  <c r="G1690" i="2" a="1"/>
  <c r="G1690" i="2" s="1"/>
  <c r="G1691" i="2" a="1"/>
  <c r="G1691" i="2" s="1"/>
  <c r="G1692" i="2" a="1"/>
  <c r="G1692" i="2" s="1"/>
  <c r="G1693" i="2" a="1"/>
  <c r="G1693" i="2" s="1"/>
  <c r="G1694" i="2" a="1"/>
  <c r="G1694" i="2" s="1"/>
  <c r="G1695" i="2" a="1"/>
  <c r="G1695" i="2" s="1"/>
  <c r="G1696" i="2" a="1"/>
  <c r="G1696" i="2" s="1"/>
  <c r="G1697" i="2" a="1"/>
  <c r="G1697" i="2" s="1"/>
  <c r="G1698" i="2" a="1"/>
  <c r="G1698" i="2"/>
  <c r="G1699" i="2" a="1"/>
  <c r="G1699" i="2" s="1"/>
  <c r="G1700" i="2" a="1"/>
  <c r="G1700" i="2" s="1"/>
  <c r="G1701" i="2" a="1"/>
  <c r="G1701" i="2" s="1"/>
  <c r="G1702" i="2" a="1"/>
  <c r="G1702" i="2" s="1"/>
  <c r="G1703" i="2" a="1"/>
  <c r="G1703" i="2" s="1"/>
  <c r="G1704" i="2" a="1"/>
  <c r="G1704" i="2" s="1"/>
  <c r="G1705" i="2" a="1"/>
  <c r="G1705" i="2" s="1"/>
  <c r="G1706" i="2" a="1"/>
  <c r="G1706" i="2" s="1"/>
  <c r="G1707" i="2" a="1"/>
  <c r="G1707" i="2" s="1"/>
  <c r="G1708" i="2" a="1"/>
  <c r="G1708" i="2" s="1"/>
  <c r="G1709" i="2" a="1"/>
  <c r="G1709" i="2" s="1"/>
  <c r="G1710" i="2" a="1"/>
  <c r="G1710" i="2" s="1"/>
  <c r="G1711" i="2" a="1"/>
  <c r="G1711" i="2" s="1"/>
  <c r="G1712" i="2" a="1"/>
  <c r="G1712" i="2" s="1"/>
  <c r="G1713" i="2" a="1"/>
  <c r="G1713" i="2" s="1"/>
  <c r="G1714" i="2" a="1"/>
  <c r="G1714" i="2"/>
  <c r="G1715" i="2" a="1"/>
  <c r="G1715" i="2" s="1"/>
  <c r="G1716" i="2" a="1"/>
  <c r="G1716" i="2" s="1"/>
  <c r="G1717" i="2" a="1"/>
  <c r="G1717" i="2" s="1"/>
  <c r="G1718" i="2" a="1"/>
  <c r="G1718" i="2" s="1"/>
  <c r="G1719" i="2" a="1"/>
  <c r="G1719" i="2" s="1"/>
  <c r="G1720" i="2" a="1"/>
  <c r="G1720" i="2" s="1"/>
  <c r="G1721" i="2" a="1"/>
  <c r="G1721" i="2"/>
  <c r="G1722" i="2" a="1"/>
  <c r="G1722" i="2" s="1"/>
  <c r="G1723" i="2" a="1"/>
  <c r="G1723" i="2" s="1"/>
  <c r="G1724" i="2" a="1"/>
  <c r="G1724" i="2" s="1"/>
  <c r="G1725" i="2" a="1"/>
  <c r="G1725" i="2" s="1"/>
  <c r="G1726" i="2" a="1"/>
  <c r="G1726" i="2"/>
  <c r="G1727" i="2" a="1"/>
  <c r="G1727" i="2" s="1"/>
  <c r="G1728" i="2" a="1"/>
  <c r="G1728" i="2" s="1"/>
  <c r="G1729" i="2" a="1"/>
  <c r="G1729" i="2" s="1"/>
  <c r="G1730" i="2" a="1"/>
  <c r="G1730" i="2" s="1"/>
  <c r="G1731" i="2" a="1"/>
  <c r="G1731" i="2" s="1"/>
  <c r="G1732" i="2" a="1"/>
  <c r="G1732" i="2" s="1"/>
  <c r="G1733" i="2" a="1"/>
  <c r="G1733" i="2" s="1"/>
  <c r="G1734" i="2" a="1"/>
  <c r="G1734" i="2" s="1"/>
  <c r="G1735" i="2" a="1"/>
  <c r="G1735" i="2" s="1"/>
  <c r="G1736" i="2" a="1"/>
  <c r="G1736" i="2" s="1"/>
  <c r="G1737" i="2" a="1"/>
  <c r="G1737" i="2" s="1"/>
  <c r="G1738" i="2" a="1"/>
  <c r="G1738" i="2" s="1"/>
  <c r="G1739" i="2" a="1"/>
  <c r="G1739" i="2" s="1"/>
  <c r="G1740" i="2" a="1"/>
  <c r="G1740" i="2" s="1"/>
  <c r="G1741" i="2" a="1"/>
  <c r="G1741" i="2" s="1"/>
  <c r="G1742" i="2" a="1"/>
  <c r="G1742" i="2" s="1"/>
  <c r="G1743" i="2" a="1"/>
  <c r="G1743" i="2" s="1"/>
  <c r="G1744" i="2" a="1"/>
  <c r="G1744" i="2" s="1"/>
  <c r="G1745" i="2" a="1"/>
  <c r="G1745" i="2" s="1"/>
  <c r="G1746" i="2" a="1"/>
  <c r="G1746" i="2" s="1"/>
  <c r="G1747" i="2" a="1"/>
  <c r="G1747" i="2" s="1"/>
  <c r="G1748" i="2" a="1"/>
  <c r="G1748" i="2" s="1"/>
  <c r="G1749" i="2" a="1"/>
  <c r="G1749" i="2" s="1"/>
  <c r="G1750" i="2" a="1"/>
  <c r="G1750" i="2" s="1"/>
  <c r="G1751" i="2" a="1"/>
  <c r="G1751" i="2" s="1"/>
  <c r="G1752" i="2" a="1"/>
  <c r="G1752" i="2" s="1"/>
  <c r="G1753" i="2" a="1"/>
  <c r="G1753" i="2"/>
  <c r="G1754" i="2" a="1"/>
  <c r="G1754" i="2" s="1"/>
  <c r="G1755" i="2" a="1"/>
  <c r="G1755" i="2"/>
  <c r="G1756" i="2" a="1"/>
  <c r="G1756" i="2" s="1"/>
  <c r="G1757" i="2" a="1"/>
  <c r="G1757" i="2" s="1"/>
  <c r="G1758" i="2" a="1"/>
  <c r="G1758" i="2" s="1"/>
  <c r="G1759" i="2" a="1"/>
  <c r="G1759" i="2" s="1"/>
  <c r="G1760" i="2" a="1"/>
  <c r="G1760" i="2" s="1"/>
  <c r="G1761" i="2" a="1"/>
  <c r="G1761" i="2"/>
  <c r="G1762" i="2" a="1"/>
  <c r="G1762" i="2"/>
  <c r="G1763" i="2" a="1"/>
  <c r="G1763" i="2" s="1"/>
  <c r="G1764" i="2" a="1"/>
  <c r="G1764" i="2" s="1"/>
  <c r="G1765" i="2" a="1"/>
  <c r="G1765" i="2" s="1"/>
  <c r="G1766" i="2" a="1"/>
  <c r="G1766" i="2" s="1"/>
  <c r="G1767" i="2" a="1"/>
  <c r="G1767" i="2" s="1"/>
  <c r="G1768" i="2" a="1"/>
  <c r="G1768" i="2" s="1"/>
  <c r="G1769" i="2" a="1"/>
  <c r="G1769" i="2" s="1"/>
  <c r="G1770" i="2" a="1"/>
  <c r="G1770" i="2" s="1"/>
  <c r="G1771" i="2" a="1"/>
  <c r="G1771" i="2" s="1"/>
  <c r="G1772" i="2" a="1"/>
  <c r="G1772" i="2" s="1"/>
  <c r="G1773" i="2" a="1"/>
  <c r="G1773" i="2" s="1"/>
  <c r="G1774" i="2" a="1"/>
  <c r="G1774" i="2" s="1"/>
  <c r="G1775" i="2" a="1"/>
  <c r="G1775" i="2" s="1"/>
  <c r="G1776" i="2" a="1"/>
  <c r="G1776" i="2" s="1"/>
  <c r="G1777" i="2" a="1"/>
  <c r="G1777" i="2" s="1"/>
  <c r="G1778" i="2" a="1"/>
  <c r="G1778" i="2" s="1"/>
  <c r="G1779" i="2" a="1"/>
  <c r="G1779" i="2" s="1"/>
  <c r="G1780" i="2" a="1"/>
  <c r="G1780" i="2" s="1"/>
  <c r="G1781" i="2" a="1"/>
  <c r="G1781" i="2" s="1"/>
  <c r="G1782" i="2" a="1"/>
  <c r="G1782" i="2" s="1"/>
  <c r="G1783" i="2" a="1"/>
  <c r="G1783" i="2" s="1"/>
  <c r="G1784" i="2" a="1"/>
  <c r="G1784" i="2" s="1"/>
  <c r="G1785" i="2" a="1"/>
  <c r="G1785" i="2" s="1"/>
  <c r="G1786" i="2" a="1"/>
  <c r="G1786" i="2" s="1"/>
  <c r="G1787" i="2" a="1"/>
  <c r="G1787" i="2" s="1"/>
  <c r="G1788" i="2" a="1"/>
  <c r="G1788" i="2" s="1"/>
  <c r="G1789" i="2" a="1"/>
  <c r="G1789" i="2" s="1"/>
  <c r="G1790" i="2" a="1"/>
  <c r="G1790" i="2" s="1"/>
  <c r="G1791" i="2" a="1"/>
  <c r="G1791" i="2" s="1"/>
  <c r="G1792" i="2" a="1"/>
  <c r="G1792" i="2" s="1"/>
  <c r="G1793" i="2" a="1"/>
  <c r="G1793" i="2" s="1"/>
  <c r="G1794" i="2" a="1"/>
  <c r="G1794" i="2" s="1"/>
  <c r="G1795" i="2" a="1"/>
  <c r="G1795" i="2" s="1"/>
  <c r="G1796" i="2" a="1"/>
  <c r="G1796" i="2" s="1"/>
  <c r="G1797" i="2" a="1"/>
  <c r="G1797" i="2" s="1"/>
  <c r="G1798" i="2" a="1"/>
  <c r="G1798" i="2" s="1"/>
  <c r="G1799" i="2" a="1"/>
  <c r="G1799" i="2" s="1"/>
  <c r="G1800" i="2" a="1"/>
  <c r="G1800" i="2" s="1"/>
  <c r="G1801" i="2" a="1"/>
  <c r="G1801" i="2" s="1"/>
  <c r="G1802" i="2" a="1"/>
  <c r="G1802" i="2" s="1"/>
  <c r="G1803" i="2" a="1"/>
  <c r="G1803" i="2" s="1"/>
  <c r="G1804" i="2" a="1"/>
  <c r="G1804" i="2" s="1"/>
  <c r="G1805" i="2" a="1"/>
  <c r="G1805" i="2" s="1"/>
  <c r="G1806" i="2" a="1"/>
  <c r="G1806" i="2" s="1"/>
  <c r="G1807" i="2" a="1"/>
  <c r="G1807" i="2" s="1"/>
  <c r="G1808" i="2" a="1"/>
  <c r="G1808" i="2" s="1"/>
  <c r="G1809" i="2" a="1"/>
  <c r="G1809" i="2" s="1"/>
  <c r="G1810" i="2" a="1"/>
  <c r="G1810" i="2" s="1"/>
  <c r="G1811" i="2" a="1"/>
  <c r="G1811" i="2" s="1"/>
  <c r="G1812" i="2" a="1"/>
  <c r="G1812" i="2" s="1"/>
  <c r="G1813" i="2" a="1"/>
  <c r="G1813" i="2" s="1"/>
  <c r="G1814" i="2" a="1"/>
  <c r="G1814" i="2" s="1"/>
  <c r="G1815" i="2" a="1"/>
  <c r="G1815" i="2" s="1"/>
  <c r="G1816" i="2" a="1"/>
  <c r="G1816" i="2" s="1"/>
  <c r="G1817" i="2" a="1"/>
  <c r="G1817" i="2" s="1"/>
  <c r="G1818" i="2" a="1"/>
  <c r="G1818" i="2" s="1"/>
  <c r="G1819" i="2" a="1"/>
  <c r="G1819" i="2" s="1"/>
  <c r="G1820" i="2" a="1"/>
  <c r="G1820" i="2" s="1"/>
  <c r="G1821" i="2" a="1"/>
  <c r="G1821" i="2" s="1"/>
  <c r="G1822" i="2" a="1"/>
  <c r="G1822" i="2" s="1"/>
  <c r="G1823" i="2" a="1"/>
  <c r="G1823" i="2" s="1"/>
  <c r="G1824" i="2" a="1"/>
  <c r="G1824" i="2" s="1"/>
  <c r="G1825" i="2" a="1"/>
  <c r="G1825" i="2" s="1"/>
  <c r="G1826" i="2" a="1"/>
  <c r="G1826" i="2" s="1"/>
  <c r="G1827" i="2" a="1"/>
  <c r="G1827" i="2" s="1"/>
  <c r="G1828" i="2" a="1"/>
  <c r="G1828" i="2" s="1"/>
  <c r="G1829" i="2" a="1"/>
  <c r="G1829" i="2" s="1"/>
  <c r="G1830" i="2" a="1"/>
  <c r="G1830" i="2" s="1"/>
  <c r="G1831" i="2" a="1"/>
  <c r="G1831" i="2"/>
  <c r="G1832" i="2" a="1"/>
  <c r="G1832" i="2" s="1"/>
  <c r="G1833" i="2" a="1"/>
  <c r="G1833" i="2" s="1"/>
  <c r="G1834" i="2" a="1"/>
  <c r="G1834" i="2" s="1"/>
  <c r="G1835" i="2" a="1"/>
  <c r="G1835" i="2" s="1"/>
  <c r="G1836" i="2" a="1"/>
  <c r="G1836" i="2" s="1"/>
  <c r="G1837" i="2" a="1"/>
  <c r="G1837" i="2" s="1"/>
  <c r="G1838" i="2" a="1"/>
  <c r="G1838" i="2" s="1"/>
  <c r="G1839" i="2" a="1"/>
  <c r="G1839" i="2" s="1"/>
  <c r="G1840" i="2" a="1"/>
  <c r="G1840" i="2" s="1"/>
  <c r="G1841" i="2" a="1"/>
  <c r="G1841" i="2" s="1"/>
  <c r="G1842" i="2" a="1"/>
  <c r="G1842" i="2"/>
  <c r="G1843" i="2" a="1"/>
  <c r="G1843" i="2" s="1"/>
  <c r="G1844" i="2" a="1"/>
  <c r="G1844" i="2" s="1"/>
  <c r="G1845" i="2" a="1"/>
  <c r="G1845" i="2"/>
  <c r="G1846" i="2" a="1"/>
  <c r="G1846" i="2" s="1"/>
  <c r="G1847" i="2" a="1"/>
  <c r="G1847" i="2" s="1"/>
  <c r="G1848" i="2" a="1"/>
  <c r="G1848" i="2" s="1"/>
  <c r="G1849" i="2" a="1"/>
  <c r="G1849" i="2" s="1"/>
  <c r="G1850" i="2" a="1"/>
  <c r="G1850" i="2" s="1"/>
  <c r="G1851" i="2" a="1"/>
  <c r="G1851" i="2" s="1"/>
  <c r="G1852" i="2" a="1"/>
  <c r="G1852" i="2" s="1"/>
  <c r="G1853" i="2" a="1"/>
  <c r="G1853" i="2" s="1"/>
  <c r="G1854" i="2" a="1"/>
  <c r="G1854" i="2" s="1"/>
  <c r="G1855" i="2" a="1"/>
  <c r="G1855" i="2" s="1"/>
  <c r="G1856" i="2" a="1"/>
  <c r="G1856" i="2" s="1"/>
  <c r="G1857" i="2" a="1"/>
  <c r="G1857" i="2" s="1"/>
  <c r="G1858" i="2" a="1"/>
  <c r="G1858" i="2"/>
  <c r="G1859" i="2" a="1"/>
  <c r="G1859" i="2" s="1"/>
  <c r="G1860" i="2" a="1"/>
  <c r="G1860" i="2" s="1"/>
  <c r="G1861" i="2" a="1"/>
  <c r="G1861" i="2" s="1"/>
  <c r="G1862" i="2" a="1"/>
  <c r="G1862" i="2" s="1"/>
  <c r="G1863" i="2" a="1"/>
  <c r="G1863" i="2" s="1"/>
  <c r="G1864" i="2" a="1"/>
  <c r="G1864" i="2" s="1"/>
  <c r="G1865" i="2" a="1"/>
  <c r="G1865" i="2" s="1"/>
  <c r="G1866" i="2" a="1"/>
  <c r="G1866" i="2"/>
  <c r="G1867" i="2" a="1"/>
  <c r="G1867" i="2" s="1"/>
  <c r="G1868" i="2" a="1"/>
  <c r="G1868" i="2" s="1"/>
  <c r="G1869" i="2" a="1"/>
  <c r="G1869" i="2" s="1"/>
  <c r="G1870" i="2" a="1"/>
  <c r="G1870" i="2" s="1"/>
  <c r="G1871" i="2" a="1"/>
  <c r="G1871" i="2" s="1"/>
  <c r="G1872" i="2" a="1"/>
  <c r="G1872" i="2" s="1"/>
  <c r="G1873" i="2" a="1"/>
  <c r="G1873" i="2"/>
  <c r="G1874" i="2" a="1"/>
  <c r="G1874" i="2" s="1"/>
  <c r="G1875" i="2" a="1"/>
  <c r="G1875" i="2" s="1"/>
  <c r="G1876" i="2" a="1"/>
  <c r="G1876" i="2" s="1"/>
  <c r="G1877" i="2" a="1"/>
  <c r="G1877" i="2" s="1"/>
  <c r="G1878" i="2" a="1"/>
  <c r="G1878" i="2"/>
  <c r="G1879" i="2" a="1"/>
  <c r="G1879" i="2" s="1"/>
  <c r="G1880" i="2" a="1"/>
  <c r="G1880" i="2" s="1"/>
  <c r="G1881" i="2" a="1"/>
  <c r="G1881" i="2" s="1"/>
  <c r="G1882" i="2" a="1"/>
  <c r="G1882" i="2" s="1"/>
  <c r="G1883" i="2" a="1"/>
  <c r="G1883" i="2" s="1"/>
  <c r="G1884" i="2" a="1"/>
  <c r="G1884" i="2" s="1"/>
  <c r="G1885" i="2" a="1"/>
  <c r="G1885" i="2" s="1"/>
  <c r="G1886" i="2" a="1"/>
  <c r="G1886" i="2" s="1"/>
  <c r="G1887" i="2" a="1"/>
  <c r="G1887" i="2" s="1"/>
  <c r="G1888" i="2" a="1"/>
  <c r="G1888" i="2" s="1"/>
  <c r="G1889" i="2" a="1"/>
  <c r="G1889" i="2" s="1"/>
  <c r="G1890" i="2" a="1"/>
  <c r="G1890" i="2" s="1"/>
  <c r="G1891" i="2" a="1"/>
  <c r="G1891" i="2" s="1"/>
  <c r="G1892" i="2" a="1"/>
  <c r="G1892" i="2" s="1"/>
  <c r="G1893" i="2" a="1"/>
  <c r="G1893" i="2" s="1"/>
  <c r="G1894" i="2" a="1"/>
  <c r="G1894" i="2" s="1"/>
  <c r="G1895" i="2" a="1"/>
  <c r="G1895" i="2" s="1"/>
  <c r="G1896" i="2" a="1"/>
  <c r="G1896" i="2" s="1"/>
  <c r="G1897" i="2" a="1"/>
  <c r="G1897" i="2" s="1"/>
  <c r="G1898" i="2" a="1"/>
  <c r="G1898" i="2" s="1"/>
  <c r="G1899" i="2" a="1"/>
  <c r="G1899" i="2" s="1"/>
  <c r="G1900" i="2" a="1"/>
  <c r="G1900" i="2" s="1"/>
  <c r="G1901" i="2" a="1"/>
  <c r="G1901" i="2" s="1"/>
  <c r="G1902" i="2" a="1"/>
  <c r="G1902" i="2" s="1"/>
  <c r="G1903" i="2" a="1"/>
  <c r="G1903" i="2" s="1"/>
  <c r="G1904" i="2" a="1"/>
  <c r="G1904" i="2" s="1"/>
  <c r="G1905" i="2" a="1"/>
  <c r="G1905" i="2" s="1"/>
  <c r="G1906" i="2" a="1"/>
  <c r="G1906" i="2" s="1"/>
  <c r="G1907" i="2" a="1"/>
  <c r="G1907" i="2" s="1"/>
  <c r="G1908" i="2" a="1"/>
  <c r="G1908" i="2" s="1"/>
  <c r="G1909" i="2" a="1"/>
  <c r="G1909" i="2" s="1"/>
  <c r="G1910" i="2" a="1"/>
  <c r="G1910" i="2" s="1"/>
  <c r="G1911" i="2" a="1"/>
  <c r="G1911" i="2" s="1"/>
  <c r="G1912" i="2" a="1"/>
  <c r="G1912" i="2" s="1"/>
  <c r="G1913" i="2" a="1"/>
  <c r="G1913" i="2" s="1"/>
  <c r="G1914" i="2" a="1"/>
  <c r="G1914" i="2" s="1"/>
  <c r="G1915" i="2" a="1"/>
  <c r="G1915" i="2" s="1"/>
  <c r="G1916" i="2" a="1"/>
  <c r="G1916" i="2" s="1"/>
  <c r="G1917" i="2" a="1"/>
  <c r="G1917" i="2" s="1"/>
  <c r="G1918" i="2" a="1"/>
  <c r="G1918" i="2" s="1"/>
  <c r="G1919" i="2" a="1"/>
  <c r="G1919" i="2" s="1"/>
  <c r="G1920" i="2" a="1"/>
  <c r="G1920" i="2" s="1"/>
  <c r="G1921" i="2" a="1"/>
  <c r="G1921" i="2" s="1"/>
  <c r="G1922" i="2" a="1"/>
  <c r="G1922" i="2" s="1"/>
  <c r="G1923" i="2" a="1"/>
  <c r="G1923" i="2" s="1"/>
  <c r="G1924" i="2" a="1"/>
  <c r="G1924" i="2" s="1"/>
  <c r="G1925" i="2" a="1"/>
  <c r="G1925" i="2" s="1"/>
  <c r="G1926" i="2" a="1"/>
  <c r="G1926" i="2" s="1"/>
  <c r="G1927" i="2" a="1"/>
  <c r="G1927" i="2" s="1"/>
  <c r="G1928" i="2" a="1"/>
  <c r="G1928" i="2" s="1"/>
  <c r="G1929" i="2" a="1"/>
  <c r="G1929" i="2" s="1"/>
  <c r="G1930" i="2" a="1"/>
  <c r="G1930" i="2" s="1"/>
  <c r="G1931" i="2" a="1"/>
  <c r="G1931" i="2" s="1"/>
  <c r="G1932" i="2" a="1"/>
  <c r="G1932" i="2" s="1"/>
  <c r="G1933" i="2" a="1"/>
  <c r="G1933" i="2" s="1"/>
  <c r="G1934" i="2" a="1"/>
  <c r="G1934" i="2" s="1"/>
  <c r="G1935" i="2" a="1"/>
  <c r="G1935" i="2" s="1"/>
  <c r="G1936" i="2" a="1"/>
  <c r="G1936" i="2" s="1"/>
  <c r="G1937" i="2" a="1"/>
  <c r="G1937" i="2" s="1"/>
  <c r="G1938" i="2" a="1"/>
  <c r="G1938" i="2" s="1"/>
  <c r="G1939" i="2" a="1"/>
  <c r="G1939" i="2" s="1"/>
  <c r="G1940" i="2" a="1"/>
  <c r="G1940" i="2"/>
  <c r="G1941" i="2" a="1"/>
  <c r="G1941" i="2" s="1"/>
  <c r="G1942" i="2" a="1"/>
  <c r="G1942" i="2" s="1"/>
  <c r="G1943" i="2" a="1"/>
  <c r="G1943" i="2" s="1"/>
  <c r="G1944" i="2" a="1"/>
  <c r="G1944" i="2" s="1"/>
  <c r="G1945" i="2" a="1"/>
  <c r="G1945" i="2" s="1"/>
  <c r="G1946" i="2" a="1"/>
  <c r="G1946" i="2" s="1"/>
  <c r="G1947" i="2" a="1"/>
  <c r="G1947" i="2" s="1"/>
  <c r="G1948" i="2" a="1"/>
  <c r="G1948" i="2" s="1"/>
  <c r="G1949" i="2" a="1"/>
  <c r="G1949" i="2" s="1"/>
  <c r="G1950" i="2" a="1"/>
  <c r="G1950" i="2" s="1"/>
  <c r="G1951" i="2" a="1"/>
  <c r="G1951" i="2" s="1"/>
  <c r="G1952" i="2" a="1"/>
  <c r="G1952" i="2" s="1"/>
  <c r="G1953" i="2" a="1"/>
  <c r="G1953" i="2" s="1"/>
  <c r="G1954" i="2" a="1"/>
  <c r="G1954" i="2" s="1"/>
  <c r="G1955" i="2" a="1"/>
  <c r="G1955" i="2" s="1"/>
  <c r="G1956" i="2" a="1"/>
  <c r="G1956" i="2" s="1"/>
  <c r="G1957" i="2" a="1"/>
  <c r="G1957" i="2" s="1"/>
  <c r="G1958" i="2" a="1"/>
  <c r="G1958" i="2" s="1"/>
  <c r="G1959" i="2" a="1"/>
  <c r="G1959" i="2" s="1"/>
  <c r="G1960" i="2" a="1"/>
  <c r="G1960" i="2"/>
  <c r="G1961" i="2" a="1"/>
  <c r="G1961" i="2" s="1"/>
  <c r="G1962" i="2" a="1"/>
  <c r="G1962" i="2" s="1"/>
  <c r="G1963" i="2" a="1"/>
  <c r="G1963" i="2" s="1"/>
  <c r="G1964" i="2" a="1"/>
  <c r="G1964" i="2" s="1"/>
  <c r="G1965" i="2" a="1"/>
  <c r="G1965" i="2" s="1"/>
  <c r="G1966" i="2" a="1"/>
  <c r="G1966" i="2" s="1"/>
  <c r="G1967" i="2" a="1"/>
  <c r="G1967" i="2" s="1"/>
  <c r="G1968" i="2" a="1"/>
  <c r="G1968" i="2" s="1"/>
  <c r="G1969" i="2" a="1"/>
  <c r="G1969" i="2" s="1"/>
  <c r="G1970" i="2" a="1"/>
  <c r="G1970" i="2" s="1"/>
  <c r="G1971" i="2" a="1"/>
  <c r="G1971" i="2" s="1"/>
  <c r="G1972" i="2" a="1"/>
  <c r="G1972" i="2"/>
  <c r="G1973" i="2" a="1"/>
  <c r="G1973" i="2" s="1"/>
  <c r="G1974" i="2" a="1"/>
  <c r="G1974" i="2" s="1"/>
  <c r="G1975" i="2" a="1"/>
  <c r="G1975" i="2" s="1"/>
  <c r="G1976" i="2" a="1"/>
  <c r="G1976" i="2" s="1"/>
  <c r="G1977" i="2" a="1"/>
  <c r="G1977" i="2" s="1"/>
  <c r="G1978" i="2" a="1"/>
  <c r="G1978" i="2" s="1"/>
  <c r="G1979" i="2" a="1"/>
  <c r="G1979" i="2" s="1"/>
  <c r="G1980" i="2" a="1"/>
  <c r="G1980" i="2" s="1"/>
  <c r="G1981" i="2" a="1"/>
  <c r="G1981" i="2" s="1"/>
  <c r="G1982" i="2" a="1"/>
  <c r="G1982" i="2" s="1"/>
  <c r="G1983" i="2" a="1"/>
  <c r="G1983" i="2" s="1"/>
  <c r="G1984" i="2" a="1"/>
  <c r="G1984" i="2" s="1"/>
  <c r="G1985" i="2" a="1"/>
  <c r="G1985" i="2" s="1"/>
  <c r="G1986" i="2" a="1"/>
  <c r="G1986" i="2" s="1"/>
  <c r="G1987" i="2" a="1"/>
  <c r="G1987" i="2" s="1"/>
  <c r="G1988" i="2" a="1"/>
  <c r="G1988" i="2" s="1"/>
  <c r="G1989" i="2" a="1"/>
  <c r="G1989" i="2" s="1"/>
  <c r="G1990" i="2" a="1"/>
  <c r="G1990" i="2" s="1"/>
  <c r="G1991" i="2" a="1"/>
  <c r="G1991" i="2" s="1"/>
  <c r="G1992" i="2" a="1"/>
  <c r="G1992" i="2" s="1"/>
  <c r="G1993" i="2" a="1"/>
  <c r="G1993" i="2" s="1"/>
  <c r="G1994" i="2" a="1"/>
  <c r="G1994" i="2" s="1"/>
  <c r="G1995" i="2" a="1"/>
  <c r="G1995" i="2" s="1"/>
  <c r="G1996" i="2" a="1"/>
  <c r="G1996" i="2" s="1"/>
  <c r="G1997" i="2" a="1"/>
  <c r="G1997" i="2"/>
  <c r="G1998" i="2" a="1"/>
  <c r="G1998" i="2" s="1"/>
  <c r="G1999" i="2" a="1"/>
  <c r="G1999" i="2" s="1"/>
  <c r="G2000" i="2" a="1"/>
  <c r="G2000" i="2" s="1"/>
  <c r="G2001" i="2" a="1"/>
  <c r="G2001" i="2" s="1"/>
  <c r="G2002" i="2" a="1"/>
  <c r="G2002" i="2" s="1"/>
  <c r="G2003" i="2" a="1"/>
  <c r="G2003" i="2" s="1"/>
  <c r="G2004" i="2" a="1"/>
  <c r="G2004" i="2" s="1"/>
  <c r="G2005" i="2" a="1"/>
  <c r="G2005" i="2" s="1"/>
  <c r="G2006" i="2" a="1"/>
  <c r="G2006" i="2" s="1"/>
  <c r="G2007" i="2" a="1"/>
  <c r="G2007" i="2" s="1"/>
  <c r="G2008" i="2" a="1"/>
  <c r="G2008" i="2" s="1"/>
  <c r="G2009" i="2" a="1"/>
  <c r="G2009" i="2" s="1"/>
  <c r="G2010" i="2" a="1"/>
  <c r="G2010" i="2" s="1"/>
  <c r="G2011" i="2" a="1"/>
  <c r="G2011" i="2"/>
  <c r="G2012" i="2" a="1"/>
  <c r="G2012" i="2" s="1"/>
  <c r="G2013" i="2" a="1"/>
  <c r="G2013" i="2" s="1"/>
  <c r="G2014" i="2" a="1"/>
  <c r="G2014" i="2" s="1"/>
  <c r="G2015" i="2" a="1"/>
  <c r="G2015" i="2" s="1"/>
  <c r="G2016" i="2" a="1"/>
  <c r="G2016" i="2" s="1"/>
  <c r="G2017" i="2" a="1"/>
  <c r="G2017" i="2"/>
  <c r="G2018" i="2" a="1"/>
  <c r="G2018" i="2" s="1"/>
  <c r="G2019" i="2" a="1"/>
  <c r="G2019" i="2" s="1"/>
  <c r="G2020" i="2" a="1"/>
  <c r="G2020" i="2" s="1"/>
  <c r="G2021" i="2" a="1"/>
  <c r="G2021" i="2"/>
  <c r="G2022" i="2" a="1"/>
  <c r="G2022" i="2" s="1"/>
  <c r="G2023" i="2" a="1"/>
  <c r="G2023" i="2" s="1"/>
  <c r="G2024" i="2" a="1"/>
  <c r="G2024" i="2" s="1"/>
  <c r="G2025" i="2" a="1"/>
  <c r="G2025" i="2" s="1"/>
  <c r="G2026" i="2" a="1"/>
  <c r="G2026" i="2" s="1"/>
  <c r="G2027" i="2" a="1"/>
  <c r="G2027" i="2" s="1"/>
  <c r="G2028" i="2" a="1"/>
  <c r="G2028" i="2" s="1"/>
  <c r="G2029" i="2" a="1"/>
  <c r="G2029" i="2" s="1"/>
  <c r="G2030" i="2" a="1"/>
  <c r="G2030" i="2" s="1"/>
  <c r="G2031" i="2" a="1"/>
  <c r="G2031" i="2"/>
  <c r="G2032" i="2" a="1"/>
  <c r="G2032" i="2" s="1"/>
  <c r="G2033" i="2" a="1"/>
  <c r="G2033" i="2" s="1"/>
  <c r="G2034" i="2" a="1"/>
  <c r="G2034" i="2" s="1"/>
  <c r="G2035" i="2" a="1"/>
  <c r="G2035" i="2" s="1"/>
  <c r="G2036" i="2" a="1"/>
  <c r="G2036" i="2" s="1"/>
  <c r="G2037" i="2" a="1"/>
  <c r="G2037" i="2" s="1"/>
  <c r="G2038" i="2" a="1"/>
  <c r="G2038" i="2" s="1"/>
  <c r="G2039" i="2" a="1"/>
  <c r="G2039" i="2" s="1"/>
  <c r="G2040" i="2" a="1"/>
  <c r="G2040" i="2" s="1"/>
  <c r="G2041" i="2" a="1"/>
  <c r="G2041" i="2" s="1"/>
  <c r="G2042" i="2" a="1"/>
  <c r="G2042" i="2" s="1"/>
  <c r="G2043" i="2" a="1"/>
  <c r="G2043" i="2" s="1"/>
  <c r="G2044" i="2" a="1"/>
  <c r="G2044" i="2"/>
  <c r="G2045" i="2" a="1"/>
  <c r="G2045" i="2" s="1"/>
  <c r="G2046" i="2" a="1"/>
  <c r="G2046" i="2" s="1"/>
  <c r="G2047" i="2" a="1"/>
  <c r="G2047" i="2" s="1"/>
  <c r="G2048" i="2" a="1"/>
  <c r="G2048" i="2" s="1"/>
  <c r="G2049" i="2" a="1"/>
  <c r="G2049" i="2" s="1"/>
  <c r="G2050" i="2" a="1"/>
  <c r="G2050" i="2" s="1"/>
  <c r="G2051" i="2" a="1"/>
  <c r="G2051" i="2" s="1"/>
  <c r="G2052" i="2" a="1"/>
  <c r="G2052" i="2" s="1"/>
  <c r="G2053" i="2" a="1"/>
  <c r="G2053" i="2" s="1"/>
  <c r="G2054" i="2" a="1"/>
  <c r="G2054" i="2" s="1"/>
  <c r="G2055" i="2" a="1"/>
  <c r="G2055" i="2" s="1"/>
  <c r="G2056" i="2" a="1"/>
  <c r="G2056" i="2" s="1"/>
  <c r="G2057" i="2" a="1"/>
  <c r="G2057" i="2" s="1"/>
  <c r="G2058" i="2" a="1"/>
  <c r="G2058" i="2" s="1"/>
  <c r="G2059" i="2" a="1"/>
  <c r="G2059" i="2" s="1"/>
  <c r="G2060" i="2" a="1"/>
  <c r="G2060" i="2" s="1"/>
  <c r="G2061" i="2" a="1"/>
  <c r="G2061" i="2" s="1"/>
  <c r="G2062" i="2" a="1"/>
  <c r="G2062" i="2" s="1"/>
  <c r="G2063" i="2" a="1"/>
  <c r="G2063" i="2"/>
  <c r="G2064" i="2" a="1"/>
  <c r="G2064" i="2" s="1"/>
  <c r="G2065" i="2" a="1"/>
  <c r="G2065" i="2" s="1"/>
  <c r="G2066" i="2" a="1"/>
  <c r="G2066" i="2" s="1"/>
  <c r="G2067" i="2" a="1"/>
  <c r="G2067" i="2" s="1"/>
  <c r="G2068" i="2" a="1"/>
  <c r="G2068" i="2" s="1"/>
  <c r="G2069" i="2" a="1"/>
  <c r="G2069" i="2" s="1"/>
  <c r="G2070" i="2" a="1"/>
  <c r="G2070" i="2" s="1"/>
  <c r="G2071" i="2" a="1"/>
  <c r="G2071" i="2" s="1"/>
  <c r="G2072" i="2" a="1"/>
  <c r="G2072" i="2" s="1"/>
  <c r="G2073" i="2" a="1"/>
  <c r="G2073" i="2" s="1"/>
  <c r="G2074" i="2" a="1"/>
  <c r="G2074" i="2" s="1"/>
  <c r="G2075" i="2" a="1"/>
  <c r="G2075" i="2" s="1"/>
  <c r="G2076" i="2" a="1"/>
  <c r="G2076" i="2" s="1"/>
  <c r="G2077" i="2" a="1"/>
  <c r="G2077" i="2"/>
  <c r="G2078" i="2" a="1"/>
  <c r="G2078" i="2" s="1"/>
  <c r="G2079" i="2" a="1"/>
  <c r="G2079" i="2" s="1"/>
  <c r="G2080" i="2" a="1"/>
  <c r="G2080" i="2" s="1"/>
  <c r="G2081" i="2" a="1"/>
  <c r="G2081" i="2" s="1"/>
  <c r="G2082" i="2" a="1"/>
  <c r="G2082" i="2" s="1"/>
  <c r="G2083" i="2" a="1"/>
  <c r="G2083" i="2" s="1"/>
  <c r="G2084" i="2" a="1"/>
  <c r="G2084" i="2" s="1"/>
  <c r="G2085" i="2" a="1"/>
  <c r="G2085" i="2" s="1"/>
  <c r="G2086" i="2" a="1"/>
  <c r="G2086" i="2" s="1"/>
  <c r="G2087" i="2" a="1"/>
  <c r="G2087" i="2" s="1"/>
  <c r="G2088" i="2" a="1"/>
  <c r="G2088" i="2"/>
  <c r="G2089" i="2" a="1"/>
  <c r="G2089" i="2" s="1"/>
  <c r="G2090" i="2" a="1"/>
  <c r="G2090" i="2" s="1"/>
  <c r="G2091" i="2" a="1"/>
  <c r="G2091" i="2" s="1"/>
  <c r="G2092" i="2" a="1"/>
  <c r="G2092" i="2" s="1"/>
  <c r="G2093" i="2" a="1"/>
  <c r="G2093" i="2" s="1"/>
  <c r="G2094" i="2" a="1"/>
  <c r="G2094" i="2" s="1"/>
  <c r="G2095" i="2" a="1"/>
  <c r="G2095" i="2" s="1"/>
  <c r="G2096" i="2" a="1"/>
  <c r="G2096" i="2" s="1"/>
  <c r="G2097" i="2" a="1"/>
  <c r="G2097" i="2" s="1"/>
  <c r="G2098" i="2" a="1"/>
  <c r="G2098" i="2" s="1"/>
  <c r="G2099" i="2" a="1"/>
  <c r="G2099" i="2" s="1"/>
  <c r="G2100" i="2" a="1"/>
  <c r="G2100" i="2" s="1"/>
  <c r="G2101" i="2" a="1"/>
  <c r="G2101" i="2" s="1"/>
  <c r="G2102" i="2" a="1"/>
  <c r="G2102" i="2" s="1"/>
  <c r="G2103" i="2" a="1"/>
  <c r="G2103" i="2" s="1"/>
  <c r="G2104" i="2" a="1"/>
  <c r="G2104" i="2" s="1"/>
  <c r="G2105" i="2" a="1"/>
  <c r="G2105" i="2" s="1"/>
  <c r="G2106" i="2" a="1"/>
  <c r="G2106" i="2" s="1"/>
  <c r="G2107" i="2" a="1"/>
  <c r="G2107" i="2"/>
  <c r="G2108" i="2" a="1"/>
  <c r="G2108" i="2" s="1"/>
  <c r="G2109" i="2" a="1"/>
  <c r="G2109" i="2" s="1"/>
  <c r="G2110" i="2" a="1"/>
  <c r="G2110" i="2" s="1"/>
  <c r="G2111" i="2" a="1"/>
  <c r="G2111" i="2" s="1"/>
  <c r="G2112" i="2" a="1"/>
  <c r="G2112" i="2" s="1"/>
  <c r="G2113" i="2" a="1"/>
  <c r="G2113" i="2" s="1"/>
  <c r="G2114" i="2" a="1"/>
  <c r="G2114" i="2" s="1"/>
  <c r="G2115" i="2" a="1"/>
  <c r="G2115" i="2" s="1"/>
  <c r="G2116" i="2" a="1"/>
  <c r="G2116" i="2" s="1"/>
  <c r="G2117" i="2" a="1"/>
  <c r="G2117" i="2" s="1"/>
  <c r="G2118" i="2" a="1"/>
  <c r="G2118" i="2" s="1"/>
  <c r="G2119" i="2" a="1"/>
  <c r="G2119" i="2" s="1"/>
  <c r="G2120" i="2" a="1"/>
  <c r="G2120" i="2"/>
  <c r="G2121" i="2" a="1"/>
  <c r="G2121" i="2" s="1"/>
  <c r="G2122" i="2" a="1"/>
  <c r="G2122" i="2" s="1"/>
  <c r="G2123" i="2" a="1"/>
  <c r="G2123" i="2" s="1"/>
  <c r="G2124" i="2" a="1"/>
  <c r="G2124" i="2" s="1"/>
  <c r="G2125" i="2" a="1"/>
  <c r="G2125" i="2" s="1"/>
  <c r="G2126" i="2" a="1"/>
  <c r="G2126" i="2" s="1"/>
  <c r="G2127" i="2" a="1"/>
  <c r="G2127" i="2" s="1"/>
  <c r="G2128" i="2" a="1"/>
  <c r="G2128" i="2" s="1"/>
  <c r="G2129" i="2" a="1"/>
  <c r="G2129" i="2" s="1"/>
  <c r="G2130" i="2" a="1"/>
  <c r="G2130" i="2" s="1"/>
  <c r="G2131" i="2" a="1"/>
  <c r="G2131" i="2" s="1"/>
  <c r="G2132" i="2" a="1"/>
  <c r="G2132" i="2" s="1"/>
  <c r="G2133" i="2" a="1"/>
  <c r="G2133" i="2" s="1"/>
  <c r="G2134" i="2" a="1"/>
  <c r="G2134" i="2" s="1"/>
  <c r="G2135" i="2" a="1"/>
  <c r="G2135" i="2" s="1"/>
  <c r="G2136" i="2" a="1"/>
  <c r="G2136" i="2"/>
  <c r="G2137" i="2" a="1"/>
  <c r="G2137" i="2" s="1"/>
  <c r="G2138" i="2" a="1"/>
  <c r="G2138" i="2" s="1"/>
  <c r="G2139" i="2" a="1"/>
  <c r="G2139" i="2" s="1"/>
  <c r="G2140" i="2" a="1"/>
  <c r="G2140" i="2" s="1"/>
  <c r="G2141" i="2" a="1"/>
  <c r="G2141" i="2" s="1"/>
  <c r="G2142" i="2" a="1"/>
  <c r="G2142" i="2" s="1"/>
  <c r="G2143" i="2" a="1"/>
  <c r="G2143" i="2" s="1"/>
  <c r="G2144" i="2" a="1"/>
  <c r="G2144" i="2" s="1"/>
  <c r="G2145" i="2" a="1"/>
  <c r="G2145" i="2" s="1"/>
  <c r="G2146" i="2" a="1"/>
  <c r="G2146" i="2" s="1"/>
  <c r="G2147" i="2" a="1"/>
  <c r="G2147" i="2" s="1"/>
  <c r="G2148" i="2" a="1"/>
  <c r="G2148" i="2"/>
  <c r="G2149" i="2" a="1"/>
  <c r="G2149" i="2" s="1"/>
  <c r="G2150" i="2" a="1"/>
  <c r="G2150" i="2" s="1"/>
  <c r="G2151" i="2" a="1"/>
  <c r="G2151" i="2" s="1"/>
  <c r="G2152" i="2" a="1"/>
  <c r="G2152" i="2"/>
  <c r="G2153" i="2" a="1"/>
  <c r="G2153" i="2" s="1"/>
  <c r="G2154" i="2" a="1"/>
  <c r="G2154" i="2" s="1"/>
  <c r="G2155" i="2" a="1"/>
  <c r="G2155" i="2" s="1"/>
  <c r="G2156" i="2" a="1"/>
  <c r="G2156" i="2" s="1"/>
  <c r="G2157" i="2" a="1"/>
  <c r="G2157" i="2" s="1"/>
  <c r="G2158" i="2" a="1"/>
  <c r="G2158" i="2" s="1"/>
  <c r="G2159" i="2" a="1"/>
  <c r="G2159" i="2"/>
  <c r="G2160" i="2" a="1"/>
  <c r="G2160" i="2" s="1"/>
  <c r="G2161" i="2" a="1"/>
  <c r="G2161" i="2"/>
  <c r="G2162" i="2" a="1"/>
  <c r="G2162" i="2" s="1"/>
  <c r="G2163" i="2" a="1"/>
  <c r="G2163" i="2" s="1"/>
  <c r="G2164" i="2" a="1"/>
  <c r="G2164" i="2"/>
  <c r="G2165" i="2" a="1"/>
  <c r="G2165" i="2" s="1"/>
  <c r="G2166" i="2" a="1"/>
  <c r="G2166" i="2" s="1"/>
  <c r="G2167" i="2" a="1"/>
  <c r="G2167" i="2" s="1"/>
  <c r="G2168" i="2" a="1"/>
  <c r="G2168" i="2" s="1"/>
  <c r="G2169" i="2" a="1"/>
  <c r="G2169" i="2" s="1"/>
  <c r="G2170" i="2" a="1"/>
  <c r="G2170" i="2" s="1"/>
  <c r="G2171" i="2" a="1"/>
  <c r="G2171" i="2" s="1"/>
  <c r="G2172" i="2" a="1"/>
  <c r="G2172" i="2" s="1"/>
  <c r="G2173" i="2" a="1"/>
  <c r="G2173" i="2" s="1"/>
  <c r="G2174" i="2" a="1"/>
  <c r="G2174" i="2" s="1"/>
  <c r="G2175" i="2" a="1"/>
  <c r="G2175" i="2" s="1"/>
  <c r="G2176" i="2" a="1"/>
  <c r="G2176" i="2" s="1"/>
  <c r="G2177" i="2" a="1"/>
  <c r="G2177" i="2" s="1"/>
  <c r="G2178" i="2" a="1"/>
  <c r="G2178" i="2" s="1"/>
  <c r="G2179" i="2" a="1"/>
  <c r="G2179" i="2" s="1"/>
  <c r="G2180" i="2" a="1"/>
  <c r="G2180" i="2" s="1"/>
  <c r="G2181" i="2" a="1"/>
  <c r="G2181" i="2" s="1"/>
  <c r="G2182" i="2" a="1"/>
  <c r="G2182" i="2" s="1"/>
  <c r="G2183" i="2" a="1"/>
  <c r="G2183" i="2" s="1"/>
  <c r="G2184" i="2" a="1"/>
  <c r="G2184" i="2" s="1"/>
  <c r="G2185" i="2" a="1"/>
  <c r="G2185" i="2" s="1"/>
  <c r="G2186" i="2" a="1"/>
  <c r="G2186" i="2" s="1"/>
  <c r="G2187" i="2" a="1"/>
  <c r="G2187" i="2" s="1"/>
  <c r="G2188" i="2" a="1"/>
  <c r="G2188" i="2" s="1"/>
  <c r="G2189" i="2" a="1"/>
  <c r="G2189" i="2"/>
  <c r="G2190" i="2" a="1"/>
  <c r="G2190" i="2" s="1"/>
  <c r="G2191" i="2" a="1"/>
  <c r="G2191" i="2" s="1"/>
  <c r="G2192" i="2" a="1"/>
  <c r="G2192" i="2" s="1"/>
  <c r="G2193" i="2" a="1"/>
  <c r="G2193" i="2" s="1"/>
  <c r="G2194" i="2" a="1"/>
  <c r="G2194" i="2" s="1"/>
  <c r="G2195" i="2" a="1"/>
  <c r="G2195" i="2" s="1"/>
  <c r="G2196" i="2" a="1"/>
  <c r="G2196" i="2" s="1"/>
  <c r="G2197" i="2" a="1"/>
  <c r="G2197" i="2" s="1"/>
  <c r="G2198" i="2" a="1"/>
  <c r="G2198" i="2" s="1"/>
  <c r="G2199" i="2" a="1"/>
  <c r="G2199" i="2" s="1"/>
  <c r="G2200" i="2" a="1"/>
  <c r="G2200" i="2" s="1"/>
  <c r="G2201" i="2" a="1"/>
  <c r="G2201" i="2" s="1"/>
  <c r="G2202" i="2" a="1"/>
  <c r="G2202" i="2" s="1"/>
  <c r="G2203" i="2" a="1"/>
  <c r="G2203" i="2" s="1"/>
  <c r="G2204" i="2" a="1"/>
  <c r="G2204" i="2" s="1"/>
  <c r="G2205" i="2" a="1"/>
  <c r="G2205" i="2"/>
  <c r="G2206" i="2" a="1"/>
  <c r="G2206" i="2" s="1"/>
  <c r="G2207" i="2" a="1"/>
  <c r="G2207" i="2"/>
  <c r="G2208" i="2" a="1"/>
  <c r="G2208" i="2" s="1"/>
  <c r="G2209" i="2" a="1"/>
  <c r="G2209" i="2" s="1"/>
  <c r="G2210" i="2" a="1"/>
  <c r="G2210" i="2" s="1"/>
  <c r="G2211" i="2" a="1"/>
  <c r="G2211" i="2" s="1"/>
  <c r="G2212" i="2" a="1"/>
  <c r="G2212" i="2" s="1"/>
  <c r="G2213" i="2" a="1"/>
  <c r="G2213" i="2"/>
  <c r="G2214" i="2" a="1"/>
  <c r="G2214" i="2" s="1"/>
  <c r="G2215" i="2" a="1"/>
  <c r="G2215" i="2" s="1"/>
  <c r="G2216" i="2" a="1"/>
  <c r="G2216" i="2" s="1"/>
  <c r="G2217" i="2" a="1"/>
  <c r="G2217" i="2" s="1"/>
  <c r="G2218" i="2" a="1"/>
  <c r="G2218" i="2" s="1"/>
  <c r="G2219" i="2" a="1"/>
  <c r="G2219" i="2" s="1"/>
  <c r="G2220" i="2" a="1"/>
  <c r="G2220" i="2" s="1"/>
  <c r="G2221" i="2" a="1"/>
  <c r="G2221" i="2"/>
  <c r="G2222" i="2" a="1"/>
  <c r="G2222" i="2" s="1"/>
  <c r="G2223" i="2" a="1"/>
  <c r="G2223" i="2" s="1"/>
  <c r="G2224" i="2" a="1"/>
  <c r="G2224" i="2" s="1"/>
  <c r="G2225" i="2" a="1"/>
  <c r="G2225" i="2" s="1"/>
  <c r="G2226" i="2" a="1"/>
  <c r="G2226" i="2" s="1"/>
  <c r="G2227" i="2" a="1"/>
  <c r="G2227" i="2"/>
  <c r="G2228" i="2" a="1"/>
  <c r="G2228" i="2" s="1"/>
  <c r="G2229" i="2" a="1"/>
  <c r="G2229" i="2" s="1"/>
  <c r="G2230" i="2" a="1"/>
  <c r="G2230" i="2" s="1"/>
  <c r="G2231" i="2" a="1"/>
  <c r="G2231" i="2" s="1"/>
  <c r="G2232" i="2" a="1"/>
  <c r="G2232" i="2"/>
  <c r="G2233" i="2" a="1"/>
  <c r="G2233" i="2" s="1"/>
  <c r="G2234" i="2" a="1"/>
  <c r="G2234" i="2" s="1"/>
  <c r="G2235" i="2" a="1"/>
  <c r="G2235" i="2" s="1"/>
  <c r="G2236" i="2" a="1"/>
  <c r="G2236" i="2" s="1"/>
  <c r="G2237" i="2" a="1"/>
  <c r="G2237" i="2"/>
  <c r="G2238" i="2" a="1"/>
  <c r="G2238" i="2" s="1"/>
  <c r="G2239" i="2" a="1"/>
  <c r="G2239" i="2" s="1"/>
  <c r="G2240" i="2" a="1"/>
  <c r="G2240" i="2" s="1"/>
  <c r="G2241" i="2" a="1"/>
  <c r="G2241" i="2" s="1"/>
  <c r="AJ2242" i="2"/>
  <c r="B2242" i="4"/>
  <c r="A2241" i="4"/>
  <c r="A2240" i="4"/>
  <c r="A2239" i="4"/>
  <c r="A2238" i="4"/>
  <c r="A2237" i="4"/>
  <c r="A2236" i="4"/>
  <c r="A2235" i="4"/>
  <c r="A2234" i="4"/>
  <c r="A2233" i="4"/>
  <c r="A2232" i="4"/>
  <c r="A2231" i="4"/>
  <c r="A2230" i="4"/>
  <c r="A2229" i="4"/>
  <c r="A2228" i="4"/>
  <c r="A2227" i="4"/>
  <c r="A2226" i="4"/>
  <c r="A2225" i="4"/>
  <c r="A2224" i="4"/>
  <c r="A2223" i="4"/>
  <c r="A2222" i="4"/>
  <c r="A2221" i="4"/>
  <c r="A2220" i="4"/>
  <c r="A2219" i="4"/>
  <c r="A2218" i="4"/>
  <c r="A2217" i="4"/>
  <c r="A2216" i="4"/>
  <c r="A2215" i="4"/>
  <c r="A2214" i="4"/>
  <c r="A2213" i="4"/>
  <c r="A2212" i="4"/>
  <c r="A2211" i="4"/>
  <c r="A2210" i="4"/>
  <c r="A2209" i="4"/>
  <c r="A2208" i="4"/>
  <c r="A2207" i="4"/>
  <c r="A2206" i="4"/>
  <c r="A2205" i="4"/>
  <c r="A2204" i="4"/>
  <c r="A2203" i="4"/>
  <c r="A2202" i="4"/>
  <c r="A2201" i="4"/>
  <c r="A2200" i="4"/>
  <c r="A2199" i="4"/>
  <c r="A2198" i="4"/>
  <c r="A2197" i="4"/>
  <c r="A2196" i="4"/>
  <c r="A2195" i="4"/>
  <c r="A2194" i="4"/>
  <c r="A2193" i="4"/>
  <c r="A2192" i="4"/>
  <c r="A2191" i="4"/>
  <c r="A2190" i="4"/>
  <c r="A2189" i="4"/>
  <c r="A2188" i="4"/>
  <c r="A2187" i="4"/>
  <c r="A2186" i="4"/>
  <c r="A2185" i="4"/>
  <c r="A2184" i="4"/>
  <c r="A2183" i="4"/>
  <c r="A2182" i="4"/>
  <c r="A2181" i="4"/>
  <c r="A2180" i="4"/>
  <c r="A2179" i="4"/>
  <c r="A2178" i="4"/>
  <c r="A2177" i="4"/>
  <c r="A2176" i="4"/>
  <c r="A2175" i="4"/>
  <c r="A2174" i="4"/>
  <c r="A2173" i="4"/>
  <c r="A2172" i="4"/>
  <c r="A2171" i="4"/>
  <c r="A2170" i="4"/>
  <c r="A2169" i="4"/>
  <c r="A2168" i="4"/>
  <c r="A2167" i="4"/>
  <c r="A2166" i="4"/>
  <c r="A2165" i="4"/>
  <c r="A2164" i="4"/>
  <c r="A2163" i="4"/>
  <c r="A2162" i="4"/>
  <c r="A2161" i="4"/>
  <c r="A2160" i="4"/>
  <c r="A2159" i="4"/>
  <c r="A2158" i="4"/>
  <c r="A2157" i="4"/>
  <c r="A2156" i="4"/>
  <c r="A2155" i="4"/>
  <c r="A2154" i="4"/>
  <c r="A2153" i="4"/>
  <c r="A2152" i="4"/>
  <c r="A2151" i="4"/>
  <c r="A2150" i="4"/>
  <c r="A2149" i="4"/>
  <c r="A2148" i="4"/>
  <c r="A2147" i="4"/>
  <c r="A2146" i="4"/>
  <c r="A2145" i="4"/>
  <c r="A2144" i="4"/>
  <c r="A2143" i="4"/>
  <c r="A2142" i="4"/>
  <c r="A2141" i="4"/>
  <c r="A2140" i="4"/>
  <c r="A2139" i="4"/>
  <c r="A2138" i="4"/>
  <c r="A2137" i="4"/>
  <c r="A2136" i="4"/>
  <c r="A2135" i="4"/>
  <c r="A2134" i="4"/>
  <c r="A2133" i="4"/>
  <c r="A2132" i="4"/>
  <c r="A2131" i="4"/>
  <c r="A2130" i="4"/>
  <c r="A2129" i="4"/>
  <c r="A2128" i="4"/>
  <c r="A2127" i="4"/>
  <c r="A2126" i="4"/>
  <c r="A2125" i="4"/>
  <c r="A2124" i="4"/>
  <c r="A2123" i="4"/>
  <c r="A2122" i="4"/>
  <c r="A2121" i="4"/>
  <c r="A2120" i="4"/>
  <c r="A2119" i="4"/>
  <c r="A2118" i="4"/>
  <c r="A2117" i="4"/>
  <c r="A2116" i="4"/>
  <c r="A2115" i="4"/>
  <c r="A2114" i="4"/>
  <c r="A2113" i="4"/>
  <c r="A2112" i="4"/>
  <c r="A2111" i="4"/>
  <c r="A2110" i="4"/>
  <c r="A2109" i="4"/>
  <c r="A2108" i="4"/>
  <c r="A2107" i="4"/>
  <c r="A2106" i="4"/>
  <c r="A2105" i="4"/>
  <c r="A2104" i="4"/>
  <c r="A2103" i="4"/>
  <c r="A2102" i="4"/>
  <c r="A2101" i="4"/>
  <c r="A2100" i="4"/>
  <c r="A2099" i="4"/>
  <c r="A2098" i="4"/>
  <c r="A2097" i="4"/>
  <c r="A2096" i="4"/>
  <c r="A2095" i="4"/>
  <c r="A2094" i="4"/>
  <c r="A2093" i="4"/>
  <c r="A2092" i="4"/>
  <c r="A2091" i="4"/>
  <c r="A2090" i="4"/>
  <c r="A2089" i="4"/>
  <c r="A2088" i="4"/>
  <c r="A2087" i="4"/>
  <c r="A2086" i="4"/>
  <c r="A2085" i="4"/>
  <c r="A2084" i="4"/>
  <c r="A2083" i="4"/>
  <c r="A2082" i="4"/>
  <c r="A2081" i="4"/>
  <c r="A2080" i="4"/>
  <c r="A2079" i="4"/>
  <c r="A2078" i="4"/>
  <c r="A2077" i="4"/>
  <c r="A2076" i="4"/>
  <c r="A2075" i="4"/>
  <c r="A2074" i="4"/>
  <c r="A2073" i="4"/>
  <c r="A2072" i="4"/>
  <c r="A2071" i="4"/>
  <c r="A2070" i="4"/>
  <c r="A2069" i="4"/>
  <c r="A2068" i="4"/>
  <c r="A2067" i="4"/>
  <c r="A2066" i="4"/>
  <c r="A2065" i="4"/>
  <c r="A2064" i="4"/>
  <c r="A2063" i="4"/>
  <c r="A2062" i="4"/>
  <c r="A2061" i="4"/>
  <c r="A2060" i="4"/>
  <c r="A2059" i="4"/>
  <c r="A2058" i="4"/>
  <c r="A2057" i="4"/>
  <c r="A2056" i="4"/>
  <c r="A2055" i="4"/>
  <c r="A2054" i="4"/>
  <c r="A2053" i="4"/>
  <c r="A2052" i="4"/>
  <c r="A2051" i="4"/>
  <c r="A2050" i="4"/>
  <c r="A2049" i="4"/>
  <c r="A2048" i="4"/>
  <c r="A2047" i="4"/>
  <c r="A2046" i="4"/>
  <c r="A2045" i="4"/>
  <c r="A2044" i="4"/>
  <c r="A2043" i="4"/>
  <c r="A2042" i="4"/>
  <c r="A2041" i="4"/>
  <c r="A2040" i="4"/>
  <c r="A2039" i="4"/>
  <c r="A2038" i="4"/>
  <c r="A2037" i="4"/>
  <c r="A2036" i="4"/>
  <c r="A2035" i="4"/>
  <c r="A2034" i="4"/>
  <c r="A2033" i="4"/>
  <c r="A2032" i="4"/>
  <c r="A2031" i="4"/>
  <c r="A2030" i="4"/>
  <c r="A2029" i="4"/>
  <c r="A2028" i="4"/>
  <c r="A2027" i="4"/>
  <c r="A2026" i="4"/>
  <c r="A2025" i="4"/>
  <c r="A2024" i="4"/>
  <c r="A2023" i="4"/>
  <c r="A2022" i="4"/>
  <c r="A2021" i="4"/>
  <c r="A2020" i="4"/>
  <c r="A2019" i="4"/>
  <c r="A2018" i="4"/>
  <c r="A2017" i="4"/>
  <c r="A2016" i="4"/>
  <c r="A2015" i="4"/>
  <c r="A2014" i="4"/>
  <c r="A2013" i="4"/>
  <c r="A2012" i="4"/>
  <c r="A2011" i="4"/>
  <c r="A2010" i="4"/>
  <c r="A2009" i="4"/>
  <c r="A2008" i="4"/>
  <c r="A2007" i="4"/>
  <c r="A2006" i="4"/>
  <c r="A2005" i="4"/>
  <c r="A2004" i="4"/>
  <c r="A2003" i="4"/>
  <c r="A2002" i="4"/>
  <c r="A2001" i="4"/>
  <c r="A2000" i="4"/>
  <c r="A1999" i="4"/>
  <c r="A1998" i="4"/>
  <c r="A1997" i="4"/>
  <c r="A1996" i="4"/>
  <c r="A1995" i="4"/>
  <c r="A1994" i="4"/>
  <c r="A1993" i="4"/>
  <c r="A1992" i="4"/>
  <c r="A1991" i="4"/>
  <c r="A1990" i="4"/>
  <c r="A1989" i="4"/>
  <c r="A1988" i="4"/>
  <c r="A1987" i="4"/>
  <c r="A1986" i="4"/>
  <c r="A1985" i="4"/>
  <c r="A1984" i="4"/>
  <c r="A1983" i="4"/>
  <c r="A1982" i="4"/>
  <c r="A1981" i="4"/>
  <c r="A1980" i="4"/>
  <c r="A1979" i="4"/>
  <c r="A1978" i="4"/>
  <c r="A1977" i="4"/>
  <c r="A1976" i="4"/>
  <c r="A1975" i="4"/>
  <c r="A1974" i="4"/>
  <c r="A1973" i="4"/>
  <c r="A1972" i="4"/>
  <c r="A1971" i="4"/>
  <c r="A1970" i="4"/>
  <c r="A1969" i="4"/>
  <c r="A1968" i="4"/>
  <c r="A1967" i="4"/>
  <c r="A1966" i="4"/>
  <c r="A1965" i="4"/>
  <c r="A1964" i="4"/>
  <c r="A1963" i="4"/>
  <c r="A1962" i="4"/>
  <c r="A1961" i="4"/>
  <c r="A1960" i="4"/>
  <c r="A1959" i="4"/>
  <c r="A1958" i="4"/>
  <c r="A1957" i="4"/>
  <c r="A1956" i="4"/>
  <c r="A1955" i="4"/>
  <c r="A1954" i="4"/>
  <c r="A1953" i="4"/>
  <c r="A1952" i="4"/>
  <c r="A1951" i="4"/>
  <c r="A1950" i="4"/>
  <c r="A1949" i="4"/>
  <c r="A1948" i="4"/>
  <c r="A1947" i="4"/>
  <c r="A1946" i="4"/>
  <c r="A1945" i="4"/>
  <c r="A1944" i="4"/>
  <c r="A1943" i="4"/>
  <c r="A1942" i="4"/>
  <c r="A1941" i="4"/>
  <c r="A1940" i="4"/>
  <c r="A1939" i="4"/>
  <c r="A1938" i="4"/>
  <c r="A1937" i="4"/>
  <c r="A1936" i="4"/>
  <c r="A1935" i="4"/>
  <c r="A1934" i="4"/>
  <c r="A1933" i="4"/>
  <c r="A1932" i="4"/>
  <c r="A1931" i="4"/>
  <c r="A1930" i="4"/>
  <c r="A1929" i="4"/>
  <c r="A1928" i="4"/>
  <c r="A1927" i="4"/>
  <c r="A1926" i="4"/>
  <c r="A1925" i="4"/>
  <c r="A1924" i="4"/>
  <c r="A1923" i="4"/>
  <c r="A1922" i="4"/>
  <c r="A1921" i="4"/>
  <c r="A1920" i="4"/>
  <c r="A1919" i="4"/>
  <c r="A1918" i="4"/>
  <c r="A1917" i="4"/>
  <c r="A1916" i="4"/>
  <c r="A1915" i="4"/>
  <c r="A1914" i="4"/>
  <c r="A1913" i="4"/>
  <c r="A1912" i="4"/>
  <c r="A1911" i="4"/>
  <c r="A1910" i="4"/>
  <c r="A1909" i="4"/>
  <c r="A1908" i="4"/>
  <c r="A1907" i="4"/>
  <c r="A1906" i="4"/>
  <c r="A1905" i="4"/>
  <c r="A1904" i="4"/>
  <c r="A1903" i="4"/>
  <c r="A1902" i="4"/>
  <c r="A1901" i="4"/>
  <c r="A1900" i="4"/>
  <c r="A1899" i="4"/>
  <c r="A1898" i="4"/>
  <c r="A1897" i="4"/>
  <c r="A1896" i="4"/>
  <c r="A1895" i="4"/>
  <c r="A1894" i="4"/>
  <c r="A1893" i="4"/>
  <c r="A1892" i="4"/>
  <c r="A1891" i="4"/>
  <c r="A1890" i="4"/>
  <c r="A1889" i="4"/>
  <c r="A1888" i="4"/>
  <c r="A1887" i="4"/>
  <c r="A1886" i="4"/>
  <c r="A1885" i="4"/>
  <c r="A1884" i="4"/>
  <c r="A1883" i="4"/>
  <c r="A1882" i="4"/>
  <c r="A1881" i="4"/>
  <c r="A1880" i="4"/>
  <c r="A1879" i="4"/>
  <c r="A1878" i="4"/>
  <c r="A1877" i="4"/>
  <c r="A1876" i="4"/>
  <c r="A1875" i="4"/>
  <c r="A1874" i="4"/>
  <c r="A1873" i="4"/>
  <c r="A1872" i="4"/>
  <c r="A1871" i="4"/>
  <c r="A1870" i="4"/>
  <c r="A1869" i="4"/>
  <c r="A1868" i="4"/>
  <c r="A1867" i="4"/>
  <c r="A1866" i="4"/>
  <c r="A1865" i="4"/>
  <c r="A1864" i="4"/>
  <c r="A1863" i="4"/>
  <c r="A1862" i="4"/>
  <c r="A1861" i="4"/>
  <c r="A1860" i="4"/>
  <c r="A1859" i="4"/>
  <c r="A1858" i="4"/>
  <c r="A1857" i="4"/>
  <c r="A1856" i="4"/>
  <c r="A1855" i="4"/>
  <c r="A1854" i="4"/>
  <c r="A1853" i="4"/>
  <c r="A1852" i="4"/>
  <c r="A1851" i="4"/>
  <c r="A1850" i="4"/>
  <c r="A1849" i="4"/>
  <c r="A1848" i="4"/>
  <c r="A1847" i="4"/>
  <c r="A1846" i="4"/>
  <c r="A1845" i="4"/>
  <c r="A1844" i="4"/>
  <c r="A1843" i="4"/>
  <c r="A1842" i="4"/>
  <c r="A1841" i="4"/>
  <c r="A1840" i="4"/>
  <c r="A1839" i="4"/>
  <c r="A1838" i="4"/>
  <c r="A1837" i="4"/>
  <c r="A1836" i="4"/>
  <c r="A1835" i="4"/>
  <c r="A1834" i="4"/>
  <c r="A1833" i="4"/>
  <c r="A1832" i="4"/>
  <c r="A1831" i="4"/>
  <c r="A1830" i="4"/>
  <c r="A1829" i="4"/>
  <c r="A1828" i="4"/>
  <c r="A1827" i="4"/>
  <c r="A1826" i="4"/>
  <c r="A1825" i="4"/>
  <c r="A1824" i="4"/>
  <c r="A1823" i="4"/>
  <c r="A1822" i="4"/>
  <c r="A1821" i="4"/>
  <c r="A1820" i="4"/>
  <c r="A1819" i="4"/>
  <c r="A1818" i="4"/>
  <c r="A1817" i="4"/>
  <c r="A1816" i="4"/>
  <c r="A1815" i="4"/>
  <c r="A1814" i="4"/>
  <c r="A1813" i="4"/>
  <c r="A1812" i="4"/>
  <c r="A1811" i="4"/>
  <c r="A1810" i="4"/>
  <c r="A1809" i="4"/>
  <c r="A1808" i="4"/>
  <c r="A1807" i="4"/>
  <c r="A1806" i="4"/>
  <c r="A1805" i="4"/>
  <c r="A1804" i="4"/>
  <c r="A1803" i="4"/>
  <c r="A1802" i="4"/>
  <c r="A1801" i="4"/>
  <c r="A1800" i="4"/>
  <c r="A1799" i="4"/>
  <c r="A1798" i="4"/>
  <c r="A1797" i="4"/>
  <c r="A1796" i="4"/>
  <c r="A1795" i="4"/>
  <c r="A1794" i="4"/>
  <c r="A1793" i="4"/>
  <c r="A1792" i="4"/>
  <c r="A1791" i="4"/>
  <c r="A1790" i="4"/>
  <c r="A1789" i="4"/>
  <c r="A1788" i="4"/>
  <c r="A1787" i="4"/>
  <c r="A1786" i="4"/>
  <c r="A1785" i="4"/>
  <c r="A1784" i="4"/>
  <c r="A1783" i="4"/>
  <c r="A1782" i="4"/>
  <c r="A1781" i="4"/>
  <c r="A1780" i="4"/>
  <c r="A1779" i="4"/>
  <c r="A1778" i="4"/>
  <c r="A1777" i="4"/>
  <c r="A1776" i="4"/>
  <c r="A1775" i="4"/>
  <c r="A1774" i="4"/>
  <c r="A1773" i="4"/>
  <c r="A1772" i="4"/>
  <c r="A1771" i="4"/>
  <c r="A1770" i="4"/>
  <c r="A1769" i="4"/>
  <c r="A1768" i="4"/>
  <c r="A1767" i="4"/>
  <c r="A1766" i="4"/>
  <c r="A1765" i="4"/>
  <c r="A1764" i="4"/>
  <c r="A1763" i="4"/>
  <c r="A1762" i="4"/>
  <c r="A1761" i="4"/>
  <c r="A1760" i="4"/>
  <c r="A1759" i="4"/>
  <c r="A1758" i="4"/>
  <c r="A1757" i="4"/>
  <c r="A1756" i="4"/>
  <c r="A1755" i="4"/>
  <c r="A1754" i="4"/>
  <c r="A1753" i="4"/>
  <c r="A1752" i="4"/>
  <c r="A1751" i="4"/>
  <c r="A1750" i="4"/>
  <c r="A1749" i="4"/>
  <c r="A1748" i="4"/>
  <c r="A1747" i="4"/>
  <c r="A1746" i="4"/>
  <c r="A1745" i="4"/>
  <c r="A1744" i="4"/>
  <c r="A1743" i="4"/>
  <c r="A1742" i="4"/>
  <c r="A1741" i="4"/>
  <c r="A1740" i="4"/>
  <c r="A1739" i="4"/>
  <c r="A1738" i="4"/>
  <c r="A1737" i="4"/>
  <c r="A1736" i="4"/>
  <c r="A1735" i="4"/>
  <c r="A1734" i="4"/>
  <c r="A1733" i="4"/>
  <c r="A1732" i="4"/>
  <c r="A1731" i="4"/>
  <c r="A1730" i="4"/>
  <c r="A1729" i="4"/>
  <c r="A1728" i="4"/>
  <c r="A1727" i="4"/>
  <c r="A1726" i="4"/>
  <c r="A1725" i="4"/>
  <c r="A1724" i="4"/>
  <c r="A1723" i="4"/>
  <c r="A1722" i="4"/>
  <c r="A1721" i="4"/>
  <c r="A1720" i="4"/>
  <c r="A1719" i="4"/>
  <c r="A1718" i="4"/>
  <c r="A1717" i="4"/>
  <c r="A1716" i="4"/>
  <c r="A1715" i="4"/>
  <c r="A1714" i="4"/>
  <c r="A1713" i="4"/>
  <c r="A1712" i="4"/>
  <c r="A1711" i="4"/>
  <c r="A1710" i="4"/>
  <c r="A1709" i="4"/>
  <c r="A1708" i="4"/>
  <c r="A1707" i="4"/>
  <c r="A1706" i="4"/>
  <c r="A1705" i="4"/>
  <c r="A1704" i="4"/>
  <c r="A1703" i="4"/>
  <c r="A1702" i="4"/>
  <c r="A1701" i="4"/>
  <c r="A1700" i="4"/>
  <c r="A1699" i="4"/>
  <c r="A1698" i="4"/>
  <c r="A1697" i="4"/>
  <c r="A1696" i="4"/>
  <c r="A1695" i="4"/>
  <c r="A1694" i="4"/>
  <c r="A1693" i="4"/>
  <c r="A1692" i="4"/>
  <c r="A1691" i="4"/>
  <c r="A1690" i="4"/>
  <c r="A1689" i="4"/>
  <c r="A1688" i="4"/>
  <c r="A1687" i="4"/>
  <c r="A1686" i="4"/>
  <c r="A1685" i="4"/>
  <c r="A1684" i="4"/>
  <c r="A1683" i="4"/>
  <c r="A1682" i="4"/>
  <c r="A1681" i="4"/>
  <c r="A1680" i="4"/>
  <c r="A1679" i="4"/>
  <c r="A1678" i="4"/>
  <c r="A1677" i="4"/>
  <c r="A1676" i="4"/>
  <c r="A1675" i="4"/>
  <c r="A1674" i="4"/>
  <c r="A1673" i="4"/>
  <c r="A1672" i="4"/>
  <c r="A1671" i="4"/>
  <c r="A1670" i="4"/>
  <c r="A1669" i="4"/>
  <c r="A1668" i="4"/>
  <c r="A1667" i="4"/>
  <c r="A1666" i="4"/>
  <c r="A1665" i="4"/>
  <c r="A1664" i="4"/>
  <c r="A1663" i="4"/>
  <c r="A1662" i="4"/>
  <c r="A1661" i="4"/>
  <c r="A1660" i="4"/>
  <c r="A1659" i="4"/>
  <c r="A1658" i="4"/>
  <c r="A1657" i="4"/>
  <c r="A1656" i="4"/>
  <c r="A1655" i="4"/>
  <c r="A1654" i="4"/>
  <c r="A1653" i="4"/>
  <c r="A1652" i="4"/>
  <c r="A1651" i="4"/>
  <c r="A1650" i="4"/>
  <c r="A1649" i="4"/>
  <c r="A1648" i="4"/>
  <c r="A1647" i="4"/>
  <c r="A1646" i="4"/>
  <c r="A1645" i="4"/>
  <c r="A1644" i="4"/>
  <c r="A1643" i="4"/>
  <c r="A1642" i="4"/>
  <c r="A1641" i="4"/>
  <c r="A1640" i="4"/>
  <c r="A1639" i="4"/>
  <c r="A1638" i="4"/>
  <c r="A1637" i="4"/>
  <c r="A1636" i="4"/>
  <c r="A1635" i="4"/>
  <c r="A1634" i="4"/>
  <c r="A1633" i="4"/>
  <c r="A1632" i="4"/>
  <c r="A1631" i="4"/>
  <c r="A1630" i="4"/>
  <c r="A1629" i="4"/>
  <c r="A1628" i="4"/>
  <c r="A1627" i="4"/>
  <c r="A1626" i="4"/>
  <c r="A1625" i="4"/>
  <c r="A1624" i="4"/>
  <c r="A1623" i="4"/>
  <c r="A1622" i="4"/>
  <c r="A1621" i="4"/>
  <c r="A1620" i="4"/>
  <c r="A1619" i="4"/>
  <c r="A1618" i="4"/>
  <c r="A1617" i="4"/>
  <c r="A1616" i="4"/>
  <c r="A1615" i="4"/>
  <c r="A1614" i="4"/>
  <c r="A1613" i="4"/>
  <c r="A1612" i="4"/>
  <c r="A1611" i="4"/>
  <c r="A1610" i="4"/>
  <c r="A1609" i="4"/>
  <c r="A1608" i="4"/>
  <c r="A1607" i="4"/>
  <c r="A1606" i="4"/>
  <c r="A1605" i="4"/>
  <c r="A1604" i="4"/>
  <c r="A1603" i="4"/>
  <c r="A1602" i="4"/>
  <c r="A1601" i="4"/>
  <c r="A1600" i="4"/>
  <c r="A1599" i="4"/>
  <c r="A1598" i="4"/>
  <c r="A1597" i="4"/>
  <c r="A1596" i="4"/>
  <c r="A1595" i="4"/>
  <c r="A1594" i="4"/>
  <c r="A1593" i="4"/>
  <c r="A1592" i="4"/>
  <c r="A1591" i="4"/>
  <c r="A1590" i="4"/>
  <c r="A1589" i="4"/>
  <c r="A1588" i="4"/>
  <c r="A1587" i="4"/>
  <c r="A1586" i="4"/>
  <c r="A1585" i="4"/>
  <c r="A1584" i="4"/>
  <c r="A1583" i="4"/>
  <c r="A1582" i="4"/>
  <c r="A1581" i="4"/>
  <c r="A1580" i="4"/>
  <c r="A1579" i="4"/>
  <c r="A1578" i="4"/>
  <c r="A1577" i="4"/>
  <c r="A1576" i="4"/>
  <c r="A1575" i="4"/>
  <c r="A1574" i="4"/>
  <c r="A1573" i="4"/>
  <c r="A1572" i="4"/>
  <c r="A1571" i="4"/>
  <c r="A1570" i="4"/>
  <c r="A1569" i="4"/>
  <c r="A1568" i="4"/>
  <c r="A1567" i="4"/>
  <c r="A1566" i="4"/>
  <c r="A1565" i="4"/>
  <c r="A1564" i="4"/>
  <c r="A1563" i="4"/>
  <c r="A1562" i="4"/>
  <c r="A1561" i="4"/>
  <c r="A1560" i="4"/>
  <c r="A1559" i="4"/>
  <c r="A1558" i="4"/>
  <c r="A1557" i="4"/>
  <c r="A1556" i="4"/>
  <c r="A1555" i="4"/>
  <c r="A1554" i="4"/>
  <c r="A1553" i="4"/>
  <c r="A1552" i="4"/>
  <c r="A1551" i="4"/>
  <c r="A1550" i="4"/>
  <c r="A1549" i="4"/>
  <c r="A1548" i="4"/>
  <c r="A1547" i="4"/>
  <c r="A1546" i="4"/>
  <c r="A1545" i="4"/>
  <c r="A1544" i="4"/>
  <c r="A1543" i="4"/>
  <c r="A1542" i="4"/>
  <c r="A1541" i="4"/>
  <c r="A1540" i="4"/>
  <c r="A1539" i="4"/>
  <c r="A1538" i="4"/>
  <c r="A1537" i="4"/>
  <c r="A1536" i="4"/>
  <c r="A1535" i="4"/>
  <c r="A1534" i="4"/>
  <c r="A1533" i="4"/>
  <c r="A1532" i="4"/>
  <c r="A1531" i="4"/>
  <c r="A1530" i="4"/>
  <c r="A1529" i="4"/>
  <c r="A1528" i="4"/>
  <c r="A1527" i="4"/>
  <c r="A1526" i="4"/>
  <c r="A1525" i="4"/>
  <c r="A1524" i="4"/>
  <c r="A1523" i="4"/>
  <c r="A1522" i="4"/>
  <c r="A1521" i="4"/>
  <c r="A1520" i="4"/>
  <c r="A1519" i="4"/>
  <c r="A1518" i="4"/>
  <c r="A1517" i="4"/>
  <c r="A1516" i="4"/>
  <c r="A1515" i="4"/>
  <c r="A1514" i="4"/>
  <c r="A1513" i="4"/>
  <c r="A1512" i="4"/>
  <c r="A1511" i="4"/>
  <c r="A1510" i="4"/>
  <c r="A1509" i="4"/>
  <c r="A1508" i="4"/>
  <c r="A1507" i="4"/>
  <c r="A1506" i="4"/>
  <c r="A1505" i="4"/>
  <c r="A1504" i="4"/>
  <c r="A1503" i="4"/>
  <c r="A1502" i="4"/>
  <c r="A1501" i="4"/>
  <c r="A1500" i="4"/>
  <c r="A1499" i="4"/>
  <c r="A1498" i="4"/>
  <c r="A1497" i="4"/>
  <c r="A1496" i="4"/>
  <c r="A1495" i="4"/>
  <c r="A1494" i="4"/>
  <c r="A1493" i="4"/>
  <c r="A1492" i="4"/>
  <c r="A1491" i="4"/>
  <c r="A1490" i="4"/>
  <c r="A1489" i="4"/>
  <c r="A1488" i="4"/>
  <c r="A1487" i="4"/>
  <c r="A1486" i="4"/>
  <c r="A1485" i="4"/>
  <c r="A1484" i="4"/>
  <c r="A1483" i="4"/>
  <c r="A1482" i="4"/>
  <c r="A1481" i="4"/>
  <c r="A1480" i="4"/>
  <c r="A1479" i="4"/>
  <c r="A1478" i="4"/>
  <c r="A1477" i="4"/>
  <c r="A1476" i="4"/>
  <c r="A1475" i="4"/>
  <c r="A1474" i="4"/>
  <c r="A1473" i="4"/>
  <c r="A1472" i="4"/>
  <c r="A1471" i="4"/>
  <c r="A1470" i="4"/>
  <c r="A1469" i="4"/>
  <c r="A1468" i="4"/>
  <c r="A1467" i="4"/>
  <c r="A1466" i="4"/>
  <c r="A1465" i="4"/>
  <c r="A1464" i="4"/>
  <c r="A1463" i="4"/>
  <c r="A1462" i="4"/>
  <c r="A1461" i="4"/>
  <c r="A1460" i="4"/>
  <c r="A1459" i="4"/>
  <c r="A1458" i="4"/>
  <c r="A1457" i="4"/>
  <c r="A1456" i="4"/>
  <c r="A1455" i="4"/>
  <c r="A1454" i="4"/>
  <c r="A1453" i="4"/>
  <c r="A1452" i="4"/>
  <c r="A1451" i="4"/>
  <c r="A1450" i="4"/>
  <c r="A1449" i="4"/>
  <c r="A1448" i="4"/>
  <c r="A1447" i="4"/>
  <c r="A1446" i="4"/>
  <c r="A1445" i="4"/>
  <c r="A1444" i="4"/>
  <c r="A1443" i="4"/>
  <c r="A1442" i="4"/>
  <c r="A1441" i="4"/>
  <c r="A1440" i="4"/>
  <c r="A1439" i="4"/>
  <c r="A1438" i="4"/>
  <c r="A1437" i="4"/>
  <c r="A1436" i="4"/>
  <c r="A1435" i="4"/>
  <c r="A1434" i="4"/>
  <c r="A1433" i="4"/>
  <c r="A1432" i="4"/>
  <c r="A1431" i="4"/>
  <c r="A1430" i="4"/>
  <c r="A1429" i="4"/>
  <c r="A1428" i="4"/>
  <c r="A1427" i="4"/>
  <c r="A1426" i="4"/>
  <c r="A1425" i="4"/>
  <c r="A1424" i="4"/>
  <c r="A1423" i="4"/>
  <c r="A1422" i="4"/>
  <c r="A1421" i="4"/>
  <c r="A1420" i="4"/>
  <c r="A1419" i="4"/>
  <c r="A1418" i="4"/>
  <c r="A1417" i="4"/>
  <c r="A1416" i="4"/>
  <c r="A1415" i="4"/>
  <c r="A1414" i="4"/>
  <c r="A1413" i="4"/>
  <c r="A1412" i="4"/>
  <c r="A1411" i="4"/>
  <c r="A1410" i="4"/>
  <c r="A1409" i="4"/>
  <c r="A1408" i="4"/>
  <c r="A1407" i="4"/>
  <c r="A1406" i="4"/>
  <c r="A1405" i="4"/>
  <c r="A1404" i="4"/>
  <c r="A1403" i="4"/>
  <c r="A1402" i="4"/>
  <c r="A1401" i="4"/>
  <c r="A1400" i="4"/>
  <c r="A1399" i="4"/>
  <c r="A1398" i="4"/>
  <c r="A1397" i="4"/>
  <c r="A1396" i="4"/>
  <c r="A1395" i="4"/>
  <c r="A1394" i="4"/>
  <c r="A1393" i="4"/>
  <c r="A1392" i="4"/>
  <c r="A1391" i="4"/>
  <c r="A1390" i="4"/>
  <c r="A1389" i="4"/>
  <c r="A1388" i="4"/>
  <c r="A1387" i="4"/>
  <c r="A1386" i="4"/>
  <c r="A1385" i="4"/>
  <c r="A1384" i="4"/>
  <c r="A1383" i="4"/>
  <c r="A1382" i="4"/>
  <c r="A1381" i="4"/>
  <c r="A1380" i="4"/>
  <c r="A1379" i="4"/>
  <c r="A1378" i="4"/>
  <c r="A1377" i="4"/>
  <c r="A1376" i="4"/>
  <c r="A1375" i="4"/>
  <c r="A1374" i="4"/>
  <c r="A1373" i="4"/>
  <c r="A1372" i="4"/>
  <c r="A1371" i="4"/>
  <c r="A1370" i="4"/>
  <c r="A1369" i="4"/>
  <c r="A1368" i="4"/>
  <c r="A1367" i="4"/>
  <c r="A1366" i="4"/>
  <c r="A1365" i="4"/>
  <c r="A1364" i="4"/>
  <c r="A1363" i="4"/>
  <c r="A1362" i="4"/>
  <c r="A1361" i="4"/>
  <c r="A1360" i="4"/>
  <c r="A1359" i="4"/>
  <c r="A1358" i="4"/>
  <c r="A1357" i="4"/>
  <c r="A1356" i="4"/>
  <c r="A1355" i="4"/>
  <c r="A1354" i="4"/>
  <c r="A1353" i="4"/>
  <c r="A1352" i="4"/>
  <c r="A1351" i="4"/>
  <c r="A1350" i="4"/>
  <c r="A1349" i="4"/>
  <c r="A1348" i="4"/>
  <c r="A1347" i="4"/>
  <c r="A1346" i="4"/>
  <c r="A1345" i="4"/>
  <c r="A1344" i="4"/>
  <c r="A1343" i="4"/>
  <c r="A1342" i="4"/>
  <c r="A1341" i="4"/>
  <c r="A1340" i="4"/>
  <c r="A1339" i="4"/>
  <c r="A1338" i="4"/>
  <c r="A1337" i="4"/>
  <c r="A1336" i="4"/>
  <c r="A1335" i="4"/>
  <c r="A1334" i="4"/>
  <c r="A1333" i="4"/>
  <c r="A1332" i="4"/>
  <c r="A1331" i="4"/>
  <c r="A1330" i="4"/>
  <c r="A1329" i="4"/>
  <c r="A1328" i="4"/>
  <c r="A1327" i="4"/>
  <c r="A1326" i="4"/>
  <c r="A1325" i="4"/>
  <c r="A1324" i="4"/>
  <c r="A1323" i="4"/>
  <c r="A1322" i="4"/>
  <c r="A1321" i="4"/>
  <c r="A1320" i="4"/>
  <c r="A1319" i="4"/>
  <c r="A1318" i="4"/>
  <c r="A1317" i="4"/>
  <c r="A1316" i="4"/>
  <c r="A1315" i="4"/>
  <c r="A1314" i="4"/>
  <c r="A1313" i="4"/>
  <c r="A1312" i="4"/>
  <c r="A1311" i="4"/>
  <c r="A1310" i="4"/>
  <c r="A1309" i="4"/>
  <c r="A1308" i="4"/>
  <c r="A1307" i="4"/>
  <c r="A1306" i="4"/>
  <c r="A1305" i="4"/>
  <c r="A1304" i="4"/>
  <c r="A1303" i="4"/>
  <c r="A1302" i="4"/>
  <c r="A1301" i="4"/>
  <c r="A1300" i="4"/>
  <c r="A1299" i="4"/>
  <c r="A1298" i="4"/>
  <c r="A1297" i="4"/>
  <c r="A1296" i="4"/>
  <c r="A1295" i="4"/>
  <c r="A1294" i="4"/>
  <c r="A1293" i="4"/>
  <c r="A1292" i="4"/>
  <c r="A1291" i="4"/>
  <c r="A1290" i="4"/>
  <c r="A1289" i="4"/>
  <c r="A1288" i="4"/>
  <c r="A1287" i="4"/>
  <c r="A1286" i="4"/>
  <c r="A1285" i="4"/>
  <c r="A1284" i="4"/>
  <c r="A1283" i="4"/>
  <c r="A1282" i="4"/>
  <c r="A1281" i="4"/>
  <c r="A1280" i="4"/>
  <c r="A1279" i="4"/>
  <c r="A1278" i="4"/>
  <c r="A1277" i="4"/>
  <c r="A1276" i="4"/>
  <c r="A1275" i="4"/>
  <c r="A1274" i="4"/>
  <c r="A1273" i="4"/>
  <c r="A1272" i="4"/>
  <c r="A1271" i="4"/>
  <c r="A1270" i="4"/>
  <c r="A1269" i="4"/>
  <c r="A1268" i="4"/>
  <c r="A1267" i="4"/>
  <c r="A1266" i="4"/>
  <c r="A1265" i="4"/>
  <c r="A1264" i="4"/>
  <c r="A1263" i="4"/>
  <c r="A1262" i="4"/>
  <c r="A1261" i="4"/>
  <c r="A1260" i="4"/>
  <c r="A1259" i="4"/>
  <c r="A1258" i="4"/>
  <c r="A1257" i="4"/>
  <c r="A1256" i="4"/>
  <c r="A1255" i="4"/>
  <c r="A1254" i="4"/>
  <c r="A1253" i="4"/>
  <c r="A1252" i="4"/>
  <c r="A1251" i="4"/>
  <c r="A1250" i="4"/>
  <c r="A1249" i="4"/>
  <c r="A1248" i="4"/>
  <c r="A1247" i="4"/>
  <c r="A1246" i="4"/>
  <c r="A1245" i="4"/>
  <c r="A1244" i="4"/>
  <c r="A1243" i="4"/>
  <c r="A1242" i="4"/>
  <c r="A1241" i="4"/>
  <c r="A1240" i="4"/>
  <c r="A1239" i="4"/>
  <c r="A1238" i="4"/>
  <c r="A1237" i="4"/>
  <c r="A1236" i="4"/>
  <c r="A1235" i="4"/>
  <c r="A1234" i="4"/>
  <c r="A1233" i="4"/>
  <c r="A1232" i="4"/>
  <c r="A1231" i="4"/>
  <c r="A1230" i="4"/>
  <c r="A1229" i="4"/>
  <c r="A1228" i="4"/>
  <c r="A1227" i="4"/>
  <c r="A1226" i="4"/>
  <c r="A1225" i="4"/>
  <c r="A1224" i="4"/>
  <c r="A1223" i="4"/>
  <c r="A1222" i="4"/>
  <c r="A1221" i="4"/>
  <c r="A1220" i="4"/>
  <c r="A1219" i="4"/>
  <c r="A1218" i="4"/>
  <c r="A1217" i="4"/>
  <c r="A1216" i="4"/>
  <c r="A1215" i="4"/>
  <c r="A1214" i="4"/>
  <c r="A1213" i="4"/>
  <c r="A1212" i="4"/>
  <c r="A1211" i="4"/>
  <c r="A1210" i="4"/>
  <c r="A1209" i="4"/>
  <c r="A1208" i="4"/>
  <c r="A1207" i="4"/>
  <c r="A1206" i="4"/>
  <c r="A1205" i="4"/>
  <c r="A1204" i="4"/>
  <c r="A1203" i="4"/>
  <c r="A1202" i="4"/>
  <c r="A1201" i="4"/>
  <c r="A1200" i="4"/>
  <c r="A1199" i="4"/>
  <c r="A1198" i="4"/>
  <c r="A1197" i="4"/>
  <c r="A1196" i="4"/>
  <c r="A1195" i="4"/>
  <c r="A1194" i="4"/>
  <c r="A1193" i="4"/>
  <c r="A1192" i="4"/>
  <c r="A1191" i="4"/>
  <c r="A1190" i="4"/>
  <c r="A1189" i="4"/>
  <c r="A1188" i="4"/>
  <c r="A1187" i="4"/>
  <c r="A1186" i="4"/>
  <c r="A1185" i="4"/>
  <c r="A1184" i="4"/>
  <c r="A1183" i="4"/>
  <c r="A1182" i="4"/>
  <c r="A1181" i="4"/>
  <c r="A1180" i="4"/>
  <c r="A1179" i="4"/>
  <c r="A1178" i="4"/>
  <c r="A1177" i="4"/>
  <c r="A1176" i="4"/>
  <c r="A1175" i="4"/>
  <c r="A1174" i="4"/>
  <c r="A1173" i="4"/>
  <c r="A1172" i="4"/>
  <c r="A1171" i="4"/>
  <c r="A1170" i="4"/>
  <c r="A1169" i="4"/>
  <c r="A1168" i="4"/>
  <c r="A1167" i="4"/>
  <c r="A1166" i="4"/>
  <c r="A1165" i="4"/>
  <c r="A1164" i="4"/>
  <c r="A1163" i="4"/>
  <c r="A1162" i="4"/>
  <c r="A1161" i="4"/>
  <c r="A1160" i="4"/>
  <c r="A1159" i="4"/>
  <c r="A1158" i="4"/>
  <c r="A1157" i="4"/>
  <c r="A1156" i="4"/>
  <c r="A1155" i="4"/>
  <c r="A1154" i="4"/>
  <c r="A1153" i="4"/>
  <c r="A1152" i="4"/>
  <c r="A1151" i="4"/>
  <c r="A1150" i="4"/>
  <c r="A1149" i="4"/>
  <c r="A1148" i="4"/>
  <c r="A1147" i="4"/>
  <c r="A1146" i="4"/>
  <c r="A1145" i="4"/>
  <c r="A1144" i="4"/>
  <c r="A1143" i="4"/>
  <c r="A1142" i="4"/>
  <c r="A1141" i="4"/>
  <c r="A1140" i="4"/>
  <c r="A1139" i="4"/>
  <c r="A1138" i="4"/>
  <c r="A1137" i="4"/>
  <c r="A1136" i="4"/>
  <c r="A1135" i="4"/>
  <c r="A1134" i="4"/>
  <c r="A1133" i="4"/>
  <c r="A1132" i="4"/>
  <c r="A1131" i="4"/>
  <c r="A1130" i="4"/>
  <c r="A1129" i="4"/>
  <c r="A1128" i="4"/>
  <c r="A1127" i="4"/>
  <c r="A1126" i="4"/>
  <c r="A1125" i="4"/>
  <c r="A1124" i="4"/>
  <c r="A1123" i="4"/>
  <c r="A1122" i="4"/>
  <c r="A1121" i="4"/>
  <c r="A1120" i="4"/>
  <c r="A1119" i="4"/>
  <c r="A1118" i="4"/>
  <c r="A1117" i="4"/>
  <c r="A1116" i="4"/>
  <c r="A1115" i="4"/>
  <c r="A1114" i="4"/>
  <c r="A1113" i="4"/>
  <c r="A1112" i="4"/>
  <c r="A1111" i="4"/>
  <c r="A1110" i="4"/>
  <c r="A1109" i="4"/>
  <c r="A1108" i="4"/>
  <c r="A1107" i="4"/>
  <c r="A1106" i="4"/>
  <c r="A1105" i="4"/>
  <c r="A1104" i="4"/>
  <c r="A1103" i="4"/>
  <c r="A1102" i="4"/>
  <c r="A1101" i="4"/>
  <c r="A1100" i="4"/>
  <c r="A1099" i="4"/>
  <c r="A1098" i="4"/>
  <c r="A1097" i="4"/>
  <c r="A1096" i="4"/>
  <c r="A1095" i="4"/>
  <c r="A1094" i="4"/>
  <c r="A1093" i="4"/>
  <c r="A1092" i="4"/>
  <c r="A1091" i="4"/>
  <c r="A1090" i="4"/>
  <c r="A1089" i="4"/>
  <c r="A1088" i="4"/>
  <c r="A1087" i="4"/>
  <c r="A1086" i="4"/>
  <c r="A1085" i="4"/>
  <c r="A1084" i="4"/>
  <c r="A1083" i="4"/>
  <c r="A1082" i="4"/>
  <c r="A1081" i="4"/>
  <c r="A1080" i="4"/>
  <c r="A1079" i="4"/>
  <c r="A1078" i="4"/>
  <c r="A1077" i="4"/>
  <c r="A1076" i="4"/>
  <c r="A1075" i="4"/>
  <c r="A1074" i="4"/>
  <c r="A1073" i="4"/>
  <c r="A1072" i="4"/>
  <c r="A1071" i="4"/>
  <c r="A1070" i="4"/>
  <c r="A1069" i="4"/>
  <c r="A1068" i="4"/>
  <c r="A1067" i="4"/>
  <c r="A1066" i="4"/>
  <c r="A1065" i="4"/>
  <c r="A1064" i="4"/>
  <c r="A1063" i="4"/>
  <c r="A1062" i="4"/>
  <c r="A1061" i="4"/>
  <c r="A1060" i="4"/>
  <c r="A1059" i="4"/>
  <c r="A1058" i="4"/>
  <c r="A1057" i="4"/>
  <c r="A1056" i="4"/>
  <c r="A1055" i="4"/>
  <c r="A1054" i="4"/>
  <c r="A1053" i="4"/>
  <c r="A1052" i="4"/>
  <c r="A1051" i="4"/>
  <c r="A1050" i="4"/>
  <c r="A1049" i="4"/>
  <c r="A1048" i="4"/>
  <c r="A1047" i="4"/>
  <c r="A1046" i="4"/>
  <c r="A1045" i="4"/>
  <c r="A1044" i="4"/>
  <c r="A1043" i="4"/>
  <c r="A1042" i="4"/>
  <c r="A1041" i="4"/>
  <c r="A1040" i="4"/>
  <c r="A1039" i="4"/>
  <c r="A1038" i="4"/>
  <c r="A1037" i="4"/>
  <c r="A1036" i="4"/>
  <c r="A1035" i="4"/>
  <c r="A1034" i="4"/>
  <c r="A1033" i="4"/>
  <c r="A1032" i="4"/>
  <c r="A1031" i="4"/>
  <c r="A1030" i="4"/>
  <c r="A1029" i="4"/>
  <c r="A1028" i="4"/>
  <c r="A1027" i="4"/>
  <c r="A1026" i="4"/>
  <c r="A1025" i="4"/>
  <c r="A1024" i="4"/>
  <c r="A1023" i="4"/>
  <c r="A1022" i="4"/>
  <c r="A1021" i="4"/>
  <c r="A1020" i="4"/>
  <c r="A1019" i="4"/>
  <c r="A1018" i="4"/>
  <c r="A1017" i="4"/>
  <c r="A1016" i="4"/>
  <c r="A1015" i="4"/>
  <c r="A1014" i="4"/>
  <c r="A1013" i="4"/>
  <c r="A1012" i="4"/>
  <c r="A1011" i="4"/>
  <c r="A1010" i="4"/>
  <c r="A1009" i="4"/>
  <c r="A1008" i="4"/>
  <c r="A1007" i="4"/>
  <c r="A1006" i="4"/>
  <c r="A1005" i="4"/>
  <c r="A1004" i="4"/>
  <c r="A1003" i="4"/>
  <c r="A1002" i="4"/>
  <c r="A1001" i="4"/>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P2237" i="5"/>
  <c r="P2236" i="5"/>
  <c r="L7" i="6"/>
  <c r="B2244" i="4" l="1"/>
  <c r="E4" i="4"/>
  <c r="E3" i="4"/>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E10" i="4"/>
  <c r="E6" i="4"/>
  <c r="E7" i="4" s="1"/>
  <c r="C3" i="2"/>
  <c r="D3" i="2" s="1" a="1"/>
  <c r="D3" i="2" s="1"/>
  <c r="C4" i="2"/>
  <c r="D4" i="2" s="1" a="1"/>
  <c r="D4" i="2" s="1"/>
  <c r="C5" i="2"/>
  <c r="D5" i="2" s="1" a="1"/>
  <c r="D5" i="2" s="1"/>
  <c r="C6" i="2"/>
  <c r="D6" i="2" s="1" a="1"/>
  <c r="D6" i="2" s="1"/>
  <c r="C7" i="2"/>
  <c r="D7" i="2" s="1" a="1"/>
  <c r="D7" i="2" s="1"/>
  <c r="C8" i="2"/>
  <c r="D8" i="2" s="1" a="1"/>
  <c r="D8" i="2" s="1"/>
  <c r="C9" i="2"/>
  <c r="D9" i="2" s="1" a="1"/>
  <c r="D9" i="2" s="1"/>
  <c r="C10" i="2"/>
  <c r="D10" i="2" s="1" a="1"/>
  <c r="D10" i="2" s="1"/>
  <c r="C11" i="2"/>
  <c r="D11" i="2" s="1" a="1"/>
  <c r="D11" i="2" s="1"/>
  <c r="C12" i="2"/>
  <c r="D12" i="2" s="1" a="1"/>
  <c r="D12" i="2" s="1"/>
  <c r="C13" i="2"/>
  <c r="D13" i="2" s="1" a="1"/>
  <c r="D13" i="2" s="1"/>
  <c r="C14" i="2"/>
  <c r="D14" i="2" s="1" a="1"/>
  <c r="D14" i="2" s="1"/>
  <c r="C15" i="2"/>
  <c r="D15" i="2" s="1" a="1"/>
  <c r="D15" i="2" s="1"/>
  <c r="C16" i="2"/>
  <c r="D16" i="2" s="1" a="1"/>
  <c r="D16" i="2" s="1"/>
  <c r="C17" i="2"/>
  <c r="D17" i="2" s="1" a="1"/>
  <c r="D17" i="2" s="1"/>
  <c r="C18" i="2"/>
  <c r="D18" i="2" s="1" a="1"/>
  <c r="D18" i="2" s="1"/>
  <c r="C19" i="2"/>
  <c r="D19" i="2" s="1" a="1"/>
  <c r="D19" i="2" s="1"/>
  <c r="C20" i="2"/>
  <c r="D20" i="2" s="1" a="1"/>
  <c r="D20" i="2" s="1"/>
  <c r="C21" i="2"/>
  <c r="D21" i="2" s="1" a="1"/>
  <c r="D21" i="2" s="1"/>
  <c r="C22" i="2"/>
  <c r="D22" i="2" s="1" a="1"/>
  <c r="D22" i="2" s="1"/>
  <c r="C23" i="2"/>
  <c r="D23" i="2" s="1" a="1"/>
  <c r="D23" i="2" s="1"/>
  <c r="C24" i="2"/>
  <c r="D24" i="2" s="1" a="1"/>
  <c r="D24" i="2" s="1"/>
  <c r="C25" i="2"/>
  <c r="D25" i="2" s="1" a="1"/>
  <c r="D25" i="2" s="1"/>
  <c r="C26" i="2"/>
  <c r="D26" i="2" s="1" a="1"/>
  <c r="D26" i="2" s="1"/>
  <c r="C27" i="2"/>
  <c r="D27" i="2" s="1" a="1"/>
  <c r="D27" i="2" s="1"/>
  <c r="C28" i="2"/>
  <c r="D28" i="2" s="1" a="1"/>
  <c r="D28" i="2" s="1"/>
  <c r="C29" i="2"/>
  <c r="D29" i="2" s="1" a="1"/>
  <c r="D29" i="2" s="1"/>
  <c r="C30" i="2"/>
  <c r="D30" i="2" s="1" a="1"/>
  <c r="D30" i="2" s="1"/>
  <c r="C31" i="2"/>
  <c r="D31" i="2" s="1" a="1"/>
  <c r="D31" i="2" s="1"/>
  <c r="C32" i="2"/>
  <c r="D32" i="2" s="1" a="1"/>
  <c r="D32" i="2" s="1"/>
  <c r="C33" i="2"/>
  <c r="D33" i="2" s="1" a="1"/>
  <c r="D33" i="2" s="1"/>
  <c r="C34" i="2"/>
  <c r="D34" i="2" s="1" a="1"/>
  <c r="D34" i="2" s="1"/>
  <c r="C35" i="2"/>
  <c r="D35" i="2" s="1" a="1"/>
  <c r="D35" i="2" s="1"/>
  <c r="C36" i="2"/>
  <c r="D36" i="2" s="1" a="1"/>
  <c r="D36" i="2" s="1"/>
  <c r="C37" i="2"/>
  <c r="D37" i="2" s="1" a="1"/>
  <c r="D37" i="2" s="1"/>
  <c r="C38" i="2"/>
  <c r="D38" i="2" s="1" a="1"/>
  <c r="D38" i="2" s="1"/>
  <c r="C39" i="2"/>
  <c r="D39" i="2" s="1" a="1"/>
  <c r="D39" i="2" s="1"/>
  <c r="C40" i="2"/>
  <c r="D40" i="2" s="1" a="1"/>
  <c r="D40" i="2" s="1"/>
  <c r="C41" i="2"/>
  <c r="D41" i="2" s="1" a="1"/>
  <c r="D41" i="2" s="1"/>
  <c r="C42" i="2"/>
  <c r="D42" i="2" s="1" a="1"/>
  <c r="D42" i="2" s="1"/>
  <c r="C43" i="2"/>
  <c r="D43" i="2" s="1" a="1"/>
  <c r="D43" i="2" s="1"/>
  <c r="C44" i="2"/>
  <c r="D44" i="2" s="1" a="1"/>
  <c r="D44" i="2" s="1"/>
  <c r="C45" i="2"/>
  <c r="D45" i="2" s="1" a="1"/>
  <c r="D45" i="2" s="1"/>
  <c r="C46" i="2"/>
  <c r="D46" i="2" s="1" a="1"/>
  <c r="D46" i="2" s="1"/>
  <c r="C47" i="2"/>
  <c r="D47" i="2" s="1" a="1"/>
  <c r="D47" i="2" s="1"/>
  <c r="C48" i="2"/>
  <c r="D48" i="2" s="1" a="1"/>
  <c r="D48" i="2" s="1"/>
  <c r="C49" i="2"/>
  <c r="D49" i="2" s="1" a="1"/>
  <c r="D49" i="2" s="1"/>
  <c r="C50" i="2"/>
  <c r="D50" i="2" s="1" a="1"/>
  <c r="D50" i="2" s="1"/>
  <c r="C51" i="2"/>
  <c r="D51" i="2" s="1" a="1"/>
  <c r="D51" i="2" s="1"/>
  <c r="C52" i="2"/>
  <c r="D52" i="2" s="1" a="1"/>
  <c r="D52" i="2" s="1"/>
  <c r="C53" i="2"/>
  <c r="D53" i="2" s="1" a="1"/>
  <c r="D53" i="2" s="1"/>
  <c r="C54" i="2"/>
  <c r="D54" i="2" s="1" a="1"/>
  <c r="D54" i="2" s="1"/>
  <c r="C55" i="2"/>
  <c r="D55" i="2" s="1" a="1"/>
  <c r="D55" i="2" s="1"/>
  <c r="C56" i="2"/>
  <c r="D56" i="2" s="1" a="1"/>
  <c r="D56" i="2" s="1"/>
  <c r="C57" i="2"/>
  <c r="D57" i="2" s="1" a="1"/>
  <c r="D57" i="2" s="1"/>
  <c r="C58" i="2"/>
  <c r="D58" i="2" s="1" a="1"/>
  <c r="D58" i="2" s="1"/>
  <c r="C59" i="2"/>
  <c r="D59" i="2" s="1" a="1"/>
  <c r="D59" i="2" s="1"/>
  <c r="C60" i="2"/>
  <c r="D60" i="2" s="1" a="1"/>
  <c r="D60" i="2" s="1"/>
  <c r="C61" i="2"/>
  <c r="D61" i="2" s="1" a="1"/>
  <c r="D61" i="2" s="1"/>
  <c r="C62" i="2"/>
  <c r="D62" i="2" s="1" a="1"/>
  <c r="D62" i="2" s="1"/>
  <c r="C63" i="2"/>
  <c r="D63" i="2" s="1" a="1"/>
  <c r="D63" i="2" s="1"/>
  <c r="C64" i="2"/>
  <c r="D64" i="2" s="1" a="1"/>
  <c r="D64" i="2" s="1"/>
  <c r="C65" i="2"/>
  <c r="D65" i="2" s="1" a="1"/>
  <c r="D65" i="2" s="1"/>
  <c r="C66" i="2"/>
  <c r="D66" i="2" s="1" a="1"/>
  <c r="D66" i="2" s="1"/>
  <c r="C67" i="2"/>
  <c r="D67" i="2" s="1" a="1"/>
  <c r="D67" i="2" s="1"/>
  <c r="C68" i="2"/>
  <c r="D68" i="2" s="1" a="1"/>
  <c r="D68" i="2" s="1"/>
  <c r="C69" i="2"/>
  <c r="D69" i="2" s="1" a="1"/>
  <c r="D69" i="2" s="1"/>
  <c r="C70" i="2"/>
  <c r="D70" i="2" s="1" a="1"/>
  <c r="D70" i="2" s="1"/>
  <c r="C71" i="2"/>
  <c r="D71" i="2" s="1" a="1"/>
  <c r="D71" i="2" s="1"/>
  <c r="C72" i="2"/>
  <c r="D72" i="2" s="1" a="1"/>
  <c r="D72" i="2" s="1"/>
  <c r="C73" i="2"/>
  <c r="D73" i="2" s="1" a="1"/>
  <c r="D73" i="2" s="1"/>
  <c r="C74" i="2"/>
  <c r="D74" i="2" s="1" a="1"/>
  <c r="D74" i="2" s="1"/>
  <c r="C75" i="2"/>
  <c r="D75" i="2" s="1" a="1"/>
  <c r="D75" i="2" s="1"/>
  <c r="C76" i="2"/>
  <c r="D76" i="2" s="1" a="1"/>
  <c r="D76" i="2" s="1"/>
  <c r="C77" i="2"/>
  <c r="D77" i="2" s="1" a="1"/>
  <c r="D77" i="2" s="1"/>
  <c r="C78" i="2"/>
  <c r="D78" i="2" s="1" a="1"/>
  <c r="D78" i="2" s="1"/>
  <c r="C79" i="2"/>
  <c r="D79" i="2" s="1" a="1"/>
  <c r="D79" i="2" s="1"/>
  <c r="C80" i="2"/>
  <c r="D80" i="2" s="1" a="1"/>
  <c r="D80" i="2" s="1"/>
  <c r="C81" i="2"/>
  <c r="D81" i="2" s="1" a="1"/>
  <c r="D81" i="2" s="1"/>
  <c r="C82" i="2"/>
  <c r="D82" i="2" s="1" a="1"/>
  <c r="D82" i="2" s="1"/>
  <c r="C83" i="2"/>
  <c r="D83" i="2" s="1" a="1"/>
  <c r="D83" i="2" s="1"/>
  <c r="C84" i="2"/>
  <c r="D84" i="2" s="1" a="1"/>
  <c r="D84" i="2" s="1"/>
  <c r="C85" i="2"/>
  <c r="D85" i="2" s="1" a="1"/>
  <c r="D85" i="2" s="1"/>
  <c r="C86" i="2"/>
  <c r="D86" i="2" s="1" a="1"/>
  <c r="D86" i="2" s="1"/>
  <c r="C87" i="2"/>
  <c r="D87" i="2" s="1" a="1"/>
  <c r="D87" i="2" s="1"/>
  <c r="C88" i="2"/>
  <c r="D88" i="2" s="1" a="1"/>
  <c r="D88" i="2" s="1"/>
  <c r="C89" i="2"/>
  <c r="D89" i="2" s="1" a="1"/>
  <c r="D89" i="2" s="1"/>
  <c r="C90" i="2"/>
  <c r="D90" i="2" s="1" a="1"/>
  <c r="D90" i="2" s="1"/>
  <c r="C91" i="2"/>
  <c r="D91" i="2" s="1" a="1"/>
  <c r="D91" i="2" s="1"/>
  <c r="C92" i="2"/>
  <c r="D92" i="2" s="1" a="1"/>
  <c r="D92" i="2" s="1"/>
  <c r="C93" i="2"/>
  <c r="D93" i="2" s="1" a="1"/>
  <c r="D93" i="2" s="1"/>
  <c r="C94" i="2"/>
  <c r="D94" i="2" s="1" a="1"/>
  <c r="D94" i="2" s="1"/>
  <c r="C95" i="2"/>
  <c r="D95" i="2" s="1" a="1"/>
  <c r="D95" i="2" s="1"/>
  <c r="C96" i="2"/>
  <c r="D96" i="2" s="1" a="1"/>
  <c r="D96" i="2" s="1"/>
  <c r="C97" i="2"/>
  <c r="D97" i="2" s="1" a="1"/>
  <c r="D97" i="2" s="1"/>
  <c r="C98" i="2"/>
  <c r="D98" i="2" s="1" a="1"/>
  <c r="D98" i="2" s="1"/>
  <c r="C99" i="2"/>
  <c r="D99" i="2" s="1" a="1"/>
  <c r="D99" i="2" s="1"/>
  <c r="C100" i="2"/>
  <c r="D100" i="2" s="1" a="1"/>
  <c r="D100" i="2" s="1"/>
  <c r="C101" i="2"/>
  <c r="D101" i="2" s="1" a="1"/>
  <c r="D101" i="2" s="1"/>
  <c r="C102" i="2"/>
  <c r="D102" i="2" s="1" a="1"/>
  <c r="D102" i="2" s="1"/>
  <c r="C103" i="2"/>
  <c r="D103" i="2" s="1" a="1"/>
  <c r="D103" i="2" s="1"/>
  <c r="C104" i="2"/>
  <c r="D104" i="2" s="1" a="1"/>
  <c r="D104" i="2" s="1"/>
  <c r="C105" i="2"/>
  <c r="D105" i="2" s="1" a="1"/>
  <c r="D105" i="2" s="1"/>
  <c r="C106" i="2"/>
  <c r="D106" i="2" s="1" a="1"/>
  <c r="D106" i="2" s="1"/>
  <c r="C107" i="2"/>
  <c r="D107" i="2" s="1" a="1"/>
  <c r="D107" i="2" s="1"/>
  <c r="C108" i="2"/>
  <c r="D108" i="2" s="1" a="1"/>
  <c r="D108" i="2" s="1"/>
  <c r="C109" i="2"/>
  <c r="D109" i="2" s="1" a="1"/>
  <c r="D109" i="2" s="1"/>
  <c r="C110" i="2"/>
  <c r="D110" i="2" s="1" a="1"/>
  <c r="D110" i="2" s="1"/>
  <c r="C111" i="2"/>
  <c r="D111" i="2" s="1" a="1"/>
  <c r="D111" i="2" s="1"/>
  <c r="C112" i="2"/>
  <c r="D112" i="2" s="1" a="1"/>
  <c r="D112" i="2" s="1"/>
  <c r="C113" i="2"/>
  <c r="D113" i="2" s="1" a="1"/>
  <c r="D113" i="2" s="1"/>
  <c r="C114" i="2"/>
  <c r="D114" i="2" s="1" a="1"/>
  <c r="D114" i="2" s="1"/>
  <c r="C115" i="2"/>
  <c r="D115" i="2" s="1" a="1"/>
  <c r="D115" i="2" s="1"/>
  <c r="C116" i="2"/>
  <c r="D116" i="2" s="1" a="1"/>
  <c r="D116" i="2" s="1"/>
  <c r="C117" i="2"/>
  <c r="D117" i="2" s="1" a="1"/>
  <c r="D117" i="2" s="1"/>
  <c r="C118" i="2"/>
  <c r="D118" i="2" s="1" a="1"/>
  <c r="D118" i="2" s="1"/>
  <c r="C119" i="2"/>
  <c r="D119" i="2" s="1" a="1"/>
  <c r="D119" i="2" s="1"/>
  <c r="C120" i="2"/>
  <c r="D120" i="2" s="1" a="1"/>
  <c r="D120" i="2" s="1"/>
  <c r="C121" i="2"/>
  <c r="D121" i="2" s="1" a="1"/>
  <c r="D121" i="2" s="1"/>
  <c r="C122" i="2"/>
  <c r="D122" i="2" s="1" a="1"/>
  <c r="D122" i="2" s="1"/>
  <c r="C123" i="2"/>
  <c r="D123" i="2" s="1" a="1"/>
  <c r="D123" i="2" s="1"/>
  <c r="C124" i="2"/>
  <c r="D124" i="2" s="1" a="1"/>
  <c r="D124" i="2" s="1"/>
  <c r="C125" i="2"/>
  <c r="D125" i="2" s="1" a="1"/>
  <c r="D125" i="2" s="1"/>
  <c r="C126" i="2"/>
  <c r="D126" i="2" s="1" a="1"/>
  <c r="D126" i="2" s="1"/>
  <c r="C127" i="2"/>
  <c r="D127" i="2" s="1" a="1"/>
  <c r="D127" i="2" s="1"/>
  <c r="C128" i="2"/>
  <c r="D128" i="2" s="1" a="1"/>
  <c r="D128" i="2" s="1"/>
  <c r="C129" i="2"/>
  <c r="D129" i="2" s="1" a="1"/>
  <c r="D129" i="2" s="1"/>
  <c r="C130" i="2"/>
  <c r="D130" i="2" s="1" a="1"/>
  <c r="D130" i="2" s="1"/>
  <c r="C131" i="2"/>
  <c r="D131" i="2" s="1" a="1"/>
  <c r="D131" i="2" s="1"/>
  <c r="C132" i="2"/>
  <c r="D132" i="2" s="1" a="1"/>
  <c r="D132" i="2" s="1"/>
  <c r="C133" i="2"/>
  <c r="D133" i="2" s="1" a="1"/>
  <c r="D133" i="2" s="1"/>
  <c r="C134" i="2"/>
  <c r="D134" i="2" s="1" a="1"/>
  <c r="D134" i="2" s="1"/>
  <c r="C135" i="2"/>
  <c r="D135" i="2" s="1" a="1"/>
  <c r="D135" i="2" s="1"/>
  <c r="C136" i="2"/>
  <c r="D136" i="2" s="1" a="1"/>
  <c r="D136" i="2" s="1"/>
  <c r="C137" i="2"/>
  <c r="D137" i="2" s="1" a="1"/>
  <c r="D137" i="2" s="1"/>
  <c r="C138" i="2"/>
  <c r="D138" i="2" s="1" a="1"/>
  <c r="D138" i="2" s="1"/>
  <c r="C139" i="2"/>
  <c r="D139" i="2" s="1" a="1"/>
  <c r="D139" i="2" s="1"/>
  <c r="C140" i="2"/>
  <c r="D140" i="2" s="1" a="1"/>
  <c r="D140" i="2" s="1"/>
  <c r="C141" i="2"/>
  <c r="D141" i="2" s="1" a="1"/>
  <c r="D141" i="2" s="1"/>
  <c r="C142" i="2"/>
  <c r="D142" i="2" s="1" a="1"/>
  <c r="D142" i="2" s="1"/>
  <c r="C143" i="2"/>
  <c r="D143" i="2" s="1" a="1"/>
  <c r="D143" i="2" s="1"/>
  <c r="C144" i="2"/>
  <c r="D144" i="2" s="1" a="1"/>
  <c r="D144" i="2" s="1"/>
  <c r="C145" i="2"/>
  <c r="D145" i="2" s="1" a="1"/>
  <c r="D145" i="2" s="1"/>
  <c r="C146" i="2"/>
  <c r="D146" i="2" s="1" a="1"/>
  <c r="D146" i="2" s="1"/>
  <c r="C147" i="2"/>
  <c r="D147" i="2" s="1" a="1"/>
  <c r="D147" i="2" s="1"/>
  <c r="C148" i="2"/>
  <c r="D148" i="2" s="1" a="1"/>
  <c r="D148" i="2" s="1"/>
  <c r="C149" i="2"/>
  <c r="D149" i="2" s="1" a="1"/>
  <c r="D149" i="2" s="1"/>
  <c r="C150" i="2"/>
  <c r="D150" i="2" s="1" a="1"/>
  <c r="D150" i="2" s="1"/>
  <c r="C151" i="2"/>
  <c r="D151" i="2" s="1" a="1"/>
  <c r="D151" i="2" s="1"/>
  <c r="C152" i="2"/>
  <c r="D152" i="2" s="1" a="1"/>
  <c r="D152" i="2" s="1"/>
  <c r="C153" i="2"/>
  <c r="D153" i="2" s="1" a="1"/>
  <c r="D153" i="2" s="1"/>
  <c r="C154" i="2"/>
  <c r="D154" i="2" s="1" a="1"/>
  <c r="D154" i="2" s="1"/>
  <c r="C155" i="2"/>
  <c r="D155" i="2" s="1" a="1"/>
  <c r="D155" i="2" s="1"/>
  <c r="C156" i="2"/>
  <c r="D156" i="2" s="1" a="1"/>
  <c r="D156" i="2" s="1"/>
  <c r="C157" i="2"/>
  <c r="D157" i="2" s="1" a="1"/>
  <c r="D157" i="2" s="1"/>
  <c r="C158" i="2"/>
  <c r="D158" i="2" s="1" a="1"/>
  <c r="D158" i="2" s="1"/>
  <c r="C159" i="2"/>
  <c r="D159" i="2" s="1" a="1"/>
  <c r="D159" i="2" s="1"/>
  <c r="C160" i="2"/>
  <c r="D160" i="2" s="1" a="1"/>
  <c r="D160" i="2" s="1"/>
  <c r="C161" i="2"/>
  <c r="D161" i="2" s="1" a="1"/>
  <c r="D161" i="2" s="1"/>
  <c r="C162" i="2"/>
  <c r="D162" i="2" s="1" a="1"/>
  <c r="D162" i="2" s="1"/>
  <c r="C163" i="2"/>
  <c r="D163" i="2" s="1" a="1"/>
  <c r="D163" i="2" s="1"/>
  <c r="C164" i="2"/>
  <c r="D164" i="2" s="1" a="1"/>
  <c r="D164" i="2" s="1"/>
  <c r="C165" i="2"/>
  <c r="D165" i="2" s="1" a="1"/>
  <c r="D165" i="2" s="1"/>
  <c r="C166" i="2"/>
  <c r="D166" i="2" s="1" a="1"/>
  <c r="D166" i="2" s="1"/>
  <c r="C167" i="2"/>
  <c r="D167" i="2" s="1" a="1"/>
  <c r="D167" i="2" s="1"/>
  <c r="C168" i="2"/>
  <c r="D168" i="2" s="1" a="1"/>
  <c r="D168" i="2" s="1"/>
  <c r="C169" i="2"/>
  <c r="D169" i="2" s="1" a="1"/>
  <c r="D169" i="2" s="1"/>
  <c r="C170" i="2"/>
  <c r="D170" i="2" s="1" a="1"/>
  <c r="D170" i="2" s="1"/>
  <c r="C171" i="2"/>
  <c r="D171" i="2" s="1" a="1"/>
  <c r="D171" i="2" s="1"/>
  <c r="C172" i="2"/>
  <c r="D172" i="2" s="1" a="1"/>
  <c r="D172" i="2" s="1"/>
  <c r="C173" i="2"/>
  <c r="D173" i="2" s="1" a="1"/>
  <c r="D173" i="2" s="1"/>
  <c r="C174" i="2"/>
  <c r="D174" i="2" s="1" a="1"/>
  <c r="D174" i="2" s="1"/>
  <c r="C175" i="2"/>
  <c r="D175" i="2" s="1" a="1"/>
  <c r="D175" i="2" s="1"/>
  <c r="C176" i="2"/>
  <c r="D176" i="2" s="1" a="1"/>
  <c r="D176" i="2" s="1"/>
  <c r="C177" i="2"/>
  <c r="D177" i="2" s="1" a="1"/>
  <c r="D177" i="2" s="1"/>
  <c r="C178" i="2"/>
  <c r="D178" i="2" s="1" a="1"/>
  <c r="D178" i="2" s="1"/>
  <c r="C179" i="2"/>
  <c r="D179" i="2" s="1" a="1"/>
  <c r="D179" i="2" s="1"/>
  <c r="C180" i="2"/>
  <c r="D180" i="2" s="1" a="1"/>
  <c r="D180" i="2" s="1"/>
  <c r="C181" i="2"/>
  <c r="D181" i="2" s="1" a="1"/>
  <c r="D181" i="2" s="1"/>
  <c r="C182" i="2"/>
  <c r="D182" i="2" s="1" a="1"/>
  <c r="D182" i="2" s="1"/>
  <c r="C183" i="2"/>
  <c r="D183" i="2" s="1" a="1"/>
  <c r="D183" i="2" s="1"/>
  <c r="C184" i="2"/>
  <c r="D184" i="2" s="1" a="1"/>
  <c r="D184" i="2" s="1"/>
  <c r="C185" i="2"/>
  <c r="D185" i="2" s="1" a="1"/>
  <c r="D185" i="2" s="1"/>
  <c r="C186" i="2"/>
  <c r="D186" i="2" s="1" a="1"/>
  <c r="D186" i="2" s="1"/>
  <c r="C187" i="2"/>
  <c r="D187" i="2" s="1" a="1"/>
  <c r="D187" i="2" s="1"/>
  <c r="C188" i="2"/>
  <c r="D188" i="2" s="1" a="1"/>
  <c r="D188" i="2" s="1"/>
  <c r="C189" i="2"/>
  <c r="D189" i="2" s="1" a="1"/>
  <c r="D189" i="2" s="1"/>
  <c r="C190" i="2"/>
  <c r="D190" i="2" s="1" a="1"/>
  <c r="D190" i="2" s="1"/>
  <c r="C191" i="2"/>
  <c r="D191" i="2" s="1" a="1"/>
  <c r="D191" i="2" s="1"/>
  <c r="C192" i="2"/>
  <c r="D192" i="2" s="1" a="1"/>
  <c r="D192" i="2" s="1"/>
  <c r="C193" i="2"/>
  <c r="D193" i="2" s="1" a="1"/>
  <c r="D193" i="2" s="1"/>
  <c r="C194" i="2"/>
  <c r="D194" i="2" s="1" a="1"/>
  <c r="D194" i="2" s="1"/>
  <c r="C195" i="2"/>
  <c r="D195" i="2" s="1" a="1"/>
  <c r="D195" i="2" s="1"/>
  <c r="C196" i="2"/>
  <c r="D196" i="2" s="1" a="1"/>
  <c r="D196" i="2" s="1"/>
  <c r="C197" i="2"/>
  <c r="D197" i="2" s="1" a="1"/>
  <c r="D197" i="2" s="1"/>
  <c r="C198" i="2"/>
  <c r="D198" i="2" s="1" a="1"/>
  <c r="D198" i="2" s="1"/>
  <c r="C199" i="2"/>
  <c r="D199" i="2" s="1" a="1"/>
  <c r="D199" i="2" s="1"/>
  <c r="C200" i="2"/>
  <c r="D200" i="2" s="1" a="1"/>
  <c r="D200" i="2" s="1"/>
  <c r="C201" i="2"/>
  <c r="D201" i="2" s="1" a="1"/>
  <c r="D201" i="2" s="1"/>
  <c r="C202" i="2"/>
  <c r="D202" i="2" s="1" a="1"/>
  <c r="D202" i="2" s="1"/>
  <c r="C203" i="2"/>
  <c r="D203" i="2" s="1" a="1"/>
  <c r="D203" i="2" s="1"/>
  <c r="C204" i="2"/>
  <c r="D204" i="2" s="1" a="1"/>
  <c r="D204" i="2" s="1"/>
  <c r="C205" i="2"/>
  <c r="D205" i="2" s="1" a="1"/>
  <c r="D205" i="2" s="1"/>
  <c r="C206" i="2"/>
  <c r="D206" i="2" s="1" a="1"/>
  <c r="D206" i="2" s="1"/>
  <c r="C207" i="2"/>
  <c r="D207" i="2" s="1" a="1"/>
  <c r="D207" i="2" s="1"/>
  <c r="C208" i="2"/>
  <c r="D208" i="2" s="1" a="1"/>
  <c r="D208" i="2" s="1"/>
  <c r="C209" i="2"/>
  <c r="D209" i="2" s="1" a="1"/>
  <c r="D209" i="2" s="1"/>
  <c r="C210" i="2"/>
  <c r="D210" i="2" s="1" a="1"/>
  <c r="D210" i="2" s="1"/>
  <c r="C211" i="2"/>
  <c r="D211" i="2" s="1" a="1"/>
  <c r="D211" i="2" s="1"/>
  <c r="C212" i="2"/>
  <c r="D212" i="2" s="1" a="1"/>
  <c r="D212" i="2" s="1"/>
  <c r="C213" i="2"/>
  <c r="D213" i="2" s="1" a="1"/>
  <c r="D213" i="2" s="1"/>
  <c r="C214" i="2"/>
  <c r="D214" i="2" s="1" a="1"/>
  <c r="D214" i="2" s="1"/>
  <c r="C215" i="2"/>
  <c r="D215" i="2" s="1" a="1"/>
  <c r="D215" i="2" s="1"/>
  <c r="C216" i="2"/>
  <c r="D216" i="2" s="1" a="1"/>
  <c r="D216" i="2" s="1"/>
  <c r="C217" i="2"/>
  <c r="D217" i="2" s="1" a="1"/>
  <c r="D217" i="2" s="1"/>
  <c r="C218" i="2"/>
  <c r="D218" i="2" s="1" a="1"/>
  <c r="D218" i="2" s="1"/>
  <c r="C219" i="2"/>
  <c r="D219" i="2" s="1" a="1"/>
  <c r="D219" i="2" s="1"/>
  <c r="C220" i="2"/>
  <c r="D220" i="2" s="1" a="1"/>
  <c r="D220" i="2" s="1"/>
  <c r="C221" i="2"/>
  <c r="D221" i="2" s="1" a="1"/>
  <c r="D221" i="2" s="1"/>
  <c r="C222" i="2"/>
  <c r="D222" i="2" s="1" a="1"/>
  <c r="D222" i="2" s="1"/>
  <c r="C223" i="2"/>
  <c r="D223" i="2" s="1" a="1"/>
  <c r="D223" i="2" s="1"/>
  <c r="C224" i="2"/>
  <c r="D224" i="2" s="1" a="1"/>
  <c r="D224" i="2" s="1"/>
  <c r="C225" i="2"/>
  <c r="D225" i="2" s="1" a="1"/>
  <c r="D225" i="2" s="1"/>
  <c r="C226" i="2"/>
  <c r="D226" i="2" s="1" a="1"/>
  <c r="D226" i="2" s="1"/>
  <c r="C227" i="2"/>
  <c r="D227" i="2" s="1" a="1"/>
  <c r="D227" i="2" s="1"/>
  <c r="C228" i="2"/>
  <c r="D228" i="2" s="1" a="1"/>
  <c r="D228" i="2" s="1"/>
  <c r="C229" i="2"/>
  <c r="D229" i="2" s="1" a="1"/>
  <c r="D229" i="2" s="1"/>
  <c r="C230" i="2"/>
  <c r="D230" i="2" s="1" a="1"/>
  <c r="D230" i="2" s="1"/>
  <c r="C231" i="2"/>
  <c r="D231" i="2" s="1" a="1"/>
  <c r="D231" i="2" s="1"/>
  <c r="C232" i="2"/>
  <c r="D232" i="2" s="1" a="1"/>
  <c r="D232" i="2" s="1"/>
  <c r="C233" i="2"/>
  <c r="D233" i="2" s="1" a="1"/>
  <c r="D233" i="2" s="1"/>
  <c r="C234" i="2"/>
  <c r="D234" i="2" s="1" a="1"/>
  <c r="D234" i="2" s="1"/>
  <c r="C235" i="2"/>
  <c r="D235" i="2" s="1" a="1"/>
  <c r="D235" i="2" s="1"/>
  <c r="C236" i="2"/>
  <c r="D236" i="2" s="1" a="1"/>
  <c r="D236" i="2" s="1"/>
  <c r="C237" i="2"/>
  <c r="D237" i="2" s="1" a="1"/>
  <c r="D237" i="2" s="1"/>
  <c r="C238" i="2"/>
  <c r="D238" i="2" s="1" a="1"/>
  <c r="D238" i="2" s="1"/>
  <c r="C239" i="2"/>
  <c r="D239" i="2" s="1" a="1"/>
  <c r="D239" i="2" s="1"/>
  <c r="C240" i="2"/>
  <c r="D240" i="2" s="1" a="1"/>
  <c r="D240" i="2" s="1"/>
  <c r="C241" i="2"/>
  <c r="D241" i="2" s="1" a="1"/>
  <c r="D241" i="2" s="1"/>
  <c r="C242" i="2"/>
  <c r="D242" i="2" s="1" a="1"/>
  <c r="D242" i="2" s="1"/>
  <c r="C243" i="2"/>
  <c r="D243" i="2" s="1" a="1"/>
  <c r="D243" i="2" s="1"/>
  <c r="C244" i="2"/>
  <c r="D244" i="2" s="1" a="1"/>
  <c r="D244" i="2" s="1"/>
  <c r="C245" i="2"/>
  <c r="D245" i="2" s="1" a="1"/>
  <c r="D245" i="2" s="1"/>
  <c r="C246" i="2"/>
  <c r="D246" i="2" s="1" a="1"/>
  <c r="D246" i="2" s="1"/>
  <c r="C247" i="2"/>
  <c r="D247" i="2" s="1" a="1"/>
  <c r="D247" i="2" s="1"/>
  <c r="C248" i="2"/>
  <c r="D248" i="2" s="1" a="1"/>
  <c r="D248" i="2" s="1"/>
  <c r="C249" i="2"/>
  <c r="D249" i="2" s="1" a="1"/>
  <c r="D249" i="2" s="1"/>
  <c r="C250" i="2"/>
  <c r="D250" i="2" s="1" a="1"/>
  <c r="D250" i="2" s="1"/>
  <c r="C251" i="2"/>
  <c r="D251" i="2" s="1" a="1"/>
  <c r="D251" i="2" s="1"/>
  <c r="C252" i="2"/>
  <c r="D252" i="2" s="1" a="1"/>
  <c r="D252" i="2" s="1"/>
  <c r="C253" i="2"/>
  <c r="D253" i="2" s="1" a="1"/>
  <c r="D253" i="2" s="1"/>
  <c r="C254" i="2"/>
  <c r="D254" i="2" s="1" a="1"/>
  <c r="D254" i="2" s="1"/>
  <c r="C255" i="2"/>
  <c r="D255" i="2" s="1" a="1"/>
  <c r="D255" i="2" s="1"/>
  <c r="C256" i="2"/>
  <c r="D256" i="2" s="1" a="1"/>
  <c r="D256" i="2" s="1"/>
  <c r="C257" i="2"/>
  <c r="D257" i="2" s="1" a="1"/>
  <c r="D257" i="2" s="1"/>
  <c r="C258" i="2"/>
  <c r="D258" i="2" s="1" a="1"/>
  <c r="D258" i="2" s="1"/>
  <c r="C259" i="2"/>
  <c r="D259" i="2" s="1" a="1"/>
  <c r="D259" i="2" s="1"/>
  <c r="C260" i="2"/>
  <c r="D260" i="2" s="1" a="1"/>
  <c r="D260" i="2" s="1"/>
  <c r="C261" i="2"/>
  <c r="D261" i="2" s="1" a="1"/>
  <c r="D261" i="2" s="1"/>
  <c r="C262" i="2"/>
  <c r="D262" i="2" s="1" a="1"/>
  <c r="D262" i="2" s="1"/>
  <c r="C263" i="2"/>
  <c r="D263" i="2" s="1" a="1"/>
  <c r="D263" i="2" s="1"/>
  <c r="C264" i="2"/>
  <c r="D264" i="2" s="1" a="1"/>
  <c r="D264" i="2" s="1"/>
  <c r="C265" i="2"/>
  <c r="D265" i="2" s="1" a="1"/>
  <c r="D265" i="2" s="1"/>
  <c r="C266" i="2"/>
  <c r="D266" i="2" s="1" a="1"/>
  <c r="D266" i="2" s="1"/>
  <c r="C267" i="2"/>
  <c r="D267" i="2" s="1" a="1"/>
  <c r="D267" i="2" s="1"/>
  <c r="C268" i="2"/>
  <c r="D268" i="2" s="1" a="1"/>
  <c r="D268" i="2" s="1"/>
  <c r="C269" i="2"/>
  <c r="D269" i="2" s="1" a="1"/>
  <c r="D269" i="2" s="1"/>
  <c r="C270" i="2"/>
  <c r="D270" i="2" s="1" a="1"/>
  <c r="D270" i="2" s="1"/>
  <c r="C271" i="2"/>
  <c r="D271" i="2" s="1" a="1"/>
  <c r="D271" i="2" s="1"/>
  <c r="C272" i="2"/>
  <c r="D272" i="2" s="1" a="1"/>
  <c r="D272" i="2" s="1"/>
  <c r="C273" i="2"/>
  <c r="D273" i="2" s="1" a="1"/>
  <c r="D273" i="2" s="1"/>
  <c r="C274" i="2"/>
  <c r="D274" i="2" s="1" a="1"/>
  <c r="D274" i="2" s="1"/>
  <c r="C275" i="2"/>
  <c r="D275" i="2" s="1" a="1"/>
  <c r="D275" i="2" s="1"/>
  <c r="C276" i="2"/>
  <c r="D276" i="2" s="1" a="1"/>
  <c r="D276" i="2" s="1"/>
  <c r="C277" i="2"/>
  <c r="D277" i="2" s="1" a="1"/>
  <c r="D277" i="2" s="1"/>
  <c r="C278" i="2"/>
  <c r="D278" i="2" s="1" a="1"/>
  <c r="D278" i="2" s="1"/>
  <c r="C279" i="2"/>
  <c r="D279" i="2" s="1" a="1"/>
  <c r="D279" i="2" s="1"/>
  <c r="C280" i="2"/>
  <c r="D280" i="2" s="1" a="1"/>
  <c r="D280" i="2" s="1"/>
  <c r="C281" i="2"/>
  <c r="D281" i="2" s="1" a="1"/>
  <c r="D281" i="2" s="1"/>
  <c r="C282" i="2"/>
  <c r="D282" i="2" s="1" a="1"/>
  <c r="D282" i="2" s="1"/>
  <c r="C283" i="2"/>
  <c r="D283" i="2" s="1" a="1"/>
  <c r="D283" i="2" s="1"/>
  <c r="C284" i="2"/>
  <c r="D284" i="2" s="1" a="1"/>
  <c r="D284" i="2" s="1"/>
  <c r="C285" i="2"/>
  <c r="D285" i="2" s="1" a="1"/>
  <c r="D285" i="2" s="1"/>
  <c r="C286" i="2"/>
  <c r="D286" i="2" s="1" a="1"/>
  <c r="D286" i="2" s="1"/>
  <c r="C287" i="2"/>
  <c r="D287" i="2" s="1" a="1"/>
  <c r="D287" i="2" s="1"/>
  <c r="C288" i="2"/>
  <c r="D288" i="2" s="1" a="1"/>
  <c r="D288" i="2" s="1"/>
  <c r="C289" i="2"/>
  <c r="D289" i="2" s="1" a="1"/>
  <c r="D289" i="2" s="1"/>
  <c r="C290" i="2"/>
  <c r="D290" i="2" s="1" a="1"/>
  <c r="D290" i="2" s="1"/>
  <c r="C291" i="2"/>
  <c r="D291" i="2" s="1" a="1"/>
  <c r="D291" i="2" s="1"/>
  <c r="C292" i="2"/>
  <c r="D292" i="2" s="1" a="1"/>
  <c r="D292" i="2" s="1"/>
  <c r="C293" i="2"/>
  <c r="D293" i="2" s="1" a="1"/>
  <c r="D293" i="2" s="1"/>
  <c r="C294" i="2"/>
  <c r="D294" i="2" s="1" a="1"/>
  <c r="D294" i="2" s="1"/>
  <c r="C295" i="2"/>
  <c r="D295" i="2" s="1" a="1"/>
  <c r="D295" i="2" s="1"/>
  <c r="C296" i="2"/>
  <c r="D296" i="2" s="1" a="1"/>
  <c r="D296" i="2" s="1"/>
  <c r="C297" i="2"/>
  <c r="D297" i="2" s="1" a="1"/>
  <c r="D297" i="2" s="1"/>
  <c r="C298" i="2"/>
  <c r="D298" i="2" s="1" a="1"/>
  <c r="D298" i="2" s="1"/>
  <c r="C299" i="2"/>
  <c r="D299" i="2" s="1" a="1"/>
  <c r="D299" i="2" s="1"/>
  <c r="C300" i="2"/>
  <c r="D300" i="2" s="1" a="1"/>
  <c r="D300" i="2" s="1"/>
  <c r="C301" i="2"/>
  <c r="D301" i="2" s="1" a="1"/>
  <c r="D301" i="2" s="1"/>
  <c r="C302" i="2"/>
  <c r="D302" i="2" s="1" a="1"/>
  <c r="D302" i="2" s="1"/>
  <c r="C303" i="2"/>
  <c r="D303" i="2" s="1" a="1"/>
  <c r="D303" i="2" s="1"/>
  <c r="C304" i="2"/>
  <c r="D304" i="2" s="1" a="1"/>
  <c r="D304" i="2" s="1"/>
  <c r="C305" i="2"/>
  <c r="D305" i="2" s="1" a="1"/>
  <c r="D305" i="2" s="1"/>
  <c r="C306" i="2"/>
  <c r="D306" i="2" s="1" a="1"/>
  <c r="D306" i="2" s="1"/>
  <c r="C307" i="2"/>
  <c r="D307" i="2" s="1" a="1"/>
  <c r="D307" i="2" s="1"/>
  <c r="C308" i="2"/>
  <c r="D308" i="2" s="1" a="1"/>
  <c r="D308" i="2" s="1"/>
  <c r="C309" i="2"/>
  <c r="D309" i="2" s="1" a="1"/>
  <c r="D309" i="2" s="1"/>
  <c r="C310" i="2"/>
  <c r="D310" i="2" s="1" a="1"/>
  <c r="D310" i="2" s="1"/>
  <c r="C311" i="2"/>
  <c r="D311" i="2" s="1" a="1"/>
  <c r="D311" i="2" s="1"/>
  <c r="C312" i="2"/>
  <c r="D312" i="2" s="1" a="1"/>
  <c r="D312" i="2" s="1"/>
  <c r="C313" i="2"/>
  <c r="D313" i="2" s="1" a="1"/>
  <c r="D313" i="2" s="1"/>
  <c r="C314" i="2"/>
  <c r="D314" i="2" s="1" a="1"/>
  <c r="D314" i="2" s="1"/>
  <c r="C315" i="2"/>
  <c r="D315" i="2" s="1" a="1"/>
  <c r="D315" i="2" s="1"/>
  <c r="C316" i="2"/>
  <c r="D316" i="2" s="1" a="1"/>
  <c r="D316" i="2" s="1"/>
  <c r="C317" i="2"/>
  <c r="D317" i="2" s="1" a="1"/>
  <c r="D317" i="2" s="1"/>
  <c r="C318" i="2"/>
  <c r="D318" i="2" s="1" a="1"/>
  <c r="D318" i="2" s="1"/>
  <c r="C319" i="2"/>
  <c r="D319" i="2" s="1" a="1"/>
  <c r="D319" i="2" s="1"/>
  <c r="C320" i="2"/>
  <c r="D320" i="2" s="1" a="1"/>
  <c r="D320" i="2" s="1"/>
  <c r="C321" i="2"/>
  <c r="D321" i="2" s="1" a="1"/>
  <c r="D321" i="2" s="1"/>
  <c r="C322" i="2"/>
  <c r="D322" i="2" s="1" a="1"/>
  <c r="D322" i="2" s="1"/>
  <c r="C323" i="2"/>
  <c r="D323" i="2" s="1" a="1"/>
  <c r="D323" i="2" s="1"/>
  <c r="C324" i="2"/>
  <c r="D324" i="2" s="1" a="1"/>
  <c r="D324" i="2" s="1"/>
  <c r="C325" i="2"/>
  <c r="D325" i="2" s="1" a="1"/>
  <c r="D325" i="2" s="1"/>
  <c r="C326" i="2"/>
  <c r="D326" i="2" s="1" a="1"/>
  <c r="D326" i="2" s="1"/>
  <c r="C327" i="2"/>
  <c r="D327" i="2" s="1" a="1"/>
  <c r="D327" i="2" s="1"/>
  <c r="C328" i="2"/>
  <c r="D328" i="2" s="1" a="1"/>
  <c r="D328" i="2" s="1"/>
  <c r="C329" i="2"/>
  <c r="D329" i="2" s="1" a="1"/>
  <c r="D329" i="2" s="1"/>
  <c r="C330" i="2"/>
  <c r="D330" i="2" s="1" a="1"/>
  <c r="D330" i="2" s="1"/>
  <c r="C331" i="2"/>
  <c r="D331" i="2" s="1" a="1"/>
  <c r="D331" i="2" s="1"/>
  <c r="C332" i="2"/>
  <c r="D332" i="2" s="1" a="1"/>
  <c r="D332" i="2" s="1"/>
  <c r="C333" i="2"/>
  <c r="D333" i="2" s="1" a="1"/>
  <c r="D333" i="2" s="1"/>
  <c r="C334" i="2"/>
  <c r="D334" i="2" s="1" a="1"/>
  <c r="D334" i="2" s="1"/>
  <c r="C335" i="2"/>
  <c r="D335" i="2" s="1" a="1"/>
  <c r="D335" i="2" s="1"/>
  <c r="C336" i="2"/>
  <c r="D336" i="2" s="1" a="1"/>
  <c r="D336" i="2" s="1"/>
  <c r="C337" i="2"/>
  <c r="D337" i="2" s="1" a="1"/>
  <c r="D337" i="2" s="1"/>
  <c r="C338" i="2"/>
  <c r="D338" i="2" s="1" a="1"/>
  <c r="D338" i="2" s="1"/>
  <c r="C339" i="2"/>
  <c r="D339" i="2" s="1" a="1"/>
  <c r="D339" i="2" s="1"/>
  <c r="C340" i="2"/>
  <c r="D340" i="2" s="1" a="1"/>
  <c r="D340" i="2" s="1"/>
  <c r="C341" i="2"/>
  <c r="D341" i="2" s="1" a="1"/>
  <c r="D341" i="2" s="1"/>
  <c r="C342" i="2"/>
  <c r="D342" i="2" s="1" a="1"/>
  <c r="D342" i="2" s="1"/>
  <c r="C343" i="2"/>
  <c r="D343" i="2" s="1" a="1"/>
  <c r="D343" i="2" s="1"/>
  <c r="C344" i="2"/>
  <c r="D344" i="2" s="1" a="1"/>
  <c r="D344" i="2" s="1"/>
  <c r="C345" i="2"/>
  <c r="D345" i="2" s="1" a="1"/>
  <c r="D345" i="2" s="1"/>
  <c r="C346" i="2"/>
  <c r="D346" i="2" s="1" a="1"/>
  <c r="D346" i="2" s="1"/>
  <c r="C347" i="2"/>
  <c r="D347" i="2" s="1" a="1"/>
  <c r="D347" i="2" s="1"/>
  <c r="C348" i="2"/>
  <c r="D348" i="2" s="1" a="1"/>
  <c r="D348" i="2" s="1"/>
  <c r="C349" i="2"/>
  <c r="D349" i="2" s="1" a="1"/>
  <c r="D349" i="2" s="1"/>
  <c r="C350" i="2"/>
  <c r="D350" i="2" s="1" a="1"/>
  <c r="D350" i="2" s="1"/>
  <c r="C351" i="2"/>
  <c r="D351" i="2" s="1" a="1"/>
  <c r="D351" i="2" s="1"/>
  <c r="C352" i="2"/>
  <c r="D352" i="2" s="1" a="1"/>
  <c r="D352" i="2" s="1"/>
  <c r="C353" i="2"/>
  <c r="D353" i="2" s="1" a="1"/>
  <c r="D353" i="2" s="1"/>
  <c r="C354" i="2"/>
  <c r="D354" i="2" s="1" a="1"/>
  <c r="D354" i="2" s="1"/>
  <c r="C355" i="2"/>
  <c r="D355" i="2" s="1" a="1"/>
  <c r="D355" i="2" s="1"/>
  <c r="C356" i="2"/>
  <c r="D356" i="2" s="1" a="1"/>
  <c r="D356" i="2" s="1"/>
  <c r="C357" i="2"/>
  <c r="D357" i="2" s="1" a="1"/>
  <c r="D357" i="2" s="1"/>
  <c r="C358" i="2"/>
  <c r="D358" i="2" s="1" a="1"/>
  <c r="D358" i="2" s="1"/>
  <c r="C359" i="2"/>
  <c r="D359" i="2" s="1" a="1"/>
  <c r="D359" i="2" s="1"/>
  <c r="C360" i="2"/>
  <c r="D360" i="2" s="1" a="1"/>
  <c r="D360" i="2" s="1"/>
  <c r="C361" i="2"/>
  <c r="D361" i="2" s="1" a="1"/>
  <c r="D361" i="2" s="1"/>
  <c r="C362" i="2"/>
  <c r="D362" i="2" s="1" a="1"/>
  <c r="D362" i="2" s="1"/>
  <c r="C363" i="2"/>
  <c r="D363" i="2" s="1" a="1"/>
  <c r="D363" i="2" s="1"/>
  <c r="C364" i="2"/>
  <c r="D364" i="2" s="1" a="1"/>
  <c r="D364" i="2" s="1"/>
  <c r="C365" i="2"/>
  <c r="D365" i="2" s="1" a="1"/>
  <c r="D365" i="2" s="1"/>
  <c r="C366" i="2"/>
  <c r="D366" i="2" s="1" a="1"/>
  <c r="D366" i="2" s="1"/>
  <c r="C367" i="2"/>
  <c r="D367" i="2" s="1" a="1"/>
  <c r="D367" i="2" s="1"/>
  <c r="C368" i="2"/>
  <c r="D368" i="2" s="1" a="1"/>
  <c r="D368" i="2" s="1"/>
  <c r="C369" i="2"/>
  <c r="D369" i="2" s="1" a="1"/>
  <c r="D369" i="2" s="1"/>
  <c r="C370" i="2"/>
  <c r="D370" i="2" s="1" a="1"/>
  <c r="D370" i="2" s="1"/>
  <c r="C371" i="2"/>
  <c r="D371" i="2" s="1" a="1"/>
  <c r="D371" i="2" s="1"/>
  <c r="C372" i="2"/>
  <c r="D372" i="2" s="1" a="1"/>
  <c r="D372" i="2" s="1"/>
  <c r="C373" i="2"/>
  <c r="D373" i="2" s="1" a="1"/>
  <c r="D373" i="2" s="1"/>
  <c r="C374" i="2"/>
  <c r="D374" i="2" s="1" a="1"/>
  <c r="D374" i="2" s="1"/>
  <c r="C375" i="2"/>
  <c r="D375" i="2" s="1" a="1"/>
  <c r="D375" i="2" s="1"/>
  <c r="C376" i="2"/>
  <c r="D376" i="2" s="1" a="1"/>
  <c r="D376" i="2" s="1"/>
  <c r="C377" i="2"/>
  <c r="D377" i="2" s="1" a="1"/>
  <c r="D377" i="2" s="1"/>
  <c r="C378" i="2"/>
  <c r="D378" i="2" s="1" a="1"/>
  <c r="D378" i="2" s="1"/>
  <c r="C379" i="2"/>
  <c r="D379" i="2" s="1" a="1"/>
  <c r="D379" i="2" s="1"/>
  <c r="C380" i="2"/>
  <c r="D380" i="2" s="1" a="1"/>
  <c r="D380" i="2" s="1"/>
  <c r="C381" i="2"/>
  <c r="D381" i="2" s="1" a="1"/>
  <c r="D381" i="2" s="1"/>
  <c r="C382" i="2"/>
  <c r="D382" i="2" s="1" a="1"/>
  <c r="D382" i="2" s="1"/>
  <c r="C383" i="2"/>
  <c r="D383" i="2" s="1" a="1"/>
  <c r="D383" i="2" s="1"/>
  <c r="C384" i="2"/>
  <c r="D384" i="2" s="1" a="1"/>
  <c r="D384" i="2" s="1"/>
  <c r="C385" i="2"/>
  <c r="D385" i="2" s="1" a="1"/>
  <c r="D385" i="2" s="1"/>
  <c r="C386" i="2"/>
  <c r="D386" i="2" s="1" a="1"/>
  <c r="D386" i="2" s="1"/>
  <c r="C387" i="2"/>
  <c r="D387" i="2" s="1" a="1"/>
  <c r="D387" i="2" s="1"/>
  <c r="C388" i="2"/>
  <c r="D388" i="2" s="1" a="1"/>
  <c r="D388" i="2" s="1"/>
  <c r="C389" i="2"/>
  <c r="D389" i="2" s="1" a="1"/>
  <c r="D389" i="2" s="1"/>
  <c r="C390" i="2"/>
  <c r="D390" i="2" s="1" a="1"/>
  <c r="D390" i="2" s="1"/>
  <c r="C391" i="2"/>
  <c r="D391" i="2" s="1" a="1"/>
  <c r="D391" i="2" s="1"/>
  <c r="C392" i="2"/>
  <c r="D392" i="2" s="1" a="1"/>
  <c r="D392" i="2" s="1"/>
  <c r="C393" i="2"/>
  <c r="D393" i="2" s="1" a="1"/>
  <c r="D393" i="2" s="1"/>
  <c r="C394" i="2"/>
  <c r="D394" i="2" s="1" a="1"/>
  <c r="D394" i="2" s="1"/>
  <c r="C395" i="2"/>
  <c r="D395" i="2" s="1" a="1"/>
  <c r="D395" i="2" s="1"/>
  <c r="C396" i="2"/>
  <c r="D396" i="2" s="1" a="1"/>
  <c r="D396" i="2" s="1"/>
  <c r="C397" i="2"/>
  <c r="D397" i="2" s="1" a="1"/>
  <c r="D397" i="2" s="1"/>
  <c r="C398" i="2"/>
  <c r="D398" i="2" s="1" a="1"/>
  <c r="D398" i="2" s="1"/>
  <c r="C399" i="2"/>
  <c r="D399" i="2" s="1" a="1"/>
  <c r="D399" i="2" s="1"/>
  <c r="C400" i="2"/>
  <c r="D400" i="2" s="1" a="1"/>
  <c r="D400" i="2" s="1"/>
  <c r="C401" i="2"/>
  <c r="D401" i="2" s="1" a="1"/>
  <c r="D401" i="2" s="1"/>
  <c r="C402" i="2"/>
  <c r="D402" i="2" s="1" a="1"/>
  <c r="D402" i="2" s="1"/>
  <c r="C403" i="2"/>
  <c r="D403" i="2" s="1" a="1"/>
  <c r="D403" i="2" s="1"/>
  <c r="C404" i="2"/>
  <c r="D404" i="2" s="1" a="1"/>
  <c r="D404" i="2" s="1"/>
  <c r="C405" i="2"/>
  <c r="D405" i="2" s="1" a="1"/>
  <c r="D405" i="2" s="1"/>
  <c r="C406" i="2"/>
  <c r="D406" i="2" s="1" a="1"/>
  <c r="D406" i="2" s="1"/>
  <c r="C407" i="2"/>
  <c r="D407" i="2" s="1" a="1"/>
  <c r="D407" i="2" s="1"/>
  <c r="C408" i="2"/>
  <c r="D408" i="2" s="1" a="1"/>
  <c r="D408" i="2" s="1"/>
  <c r="C409" i="2"/>
  <c r="D409" i="2" s="1" a="1"/>
  <c r="D409" i="2" s="1"/>
  <c r="C410" i="2"/>
  <c r="D410" i="2" s="1" a="1"/>
  <c r="D410" i="2" s="1"/>
  <c r="C411" i="2"/>
  <c r="D411" i="2" s="1" a="1"/>
  <c r="D411" i="2" s="1"/>
  <c r="C412" i="2"/>
  <c r="D412" i="2" s="1" a="1"/>
  <c r="D412" i="2" s="1"/>
  <c r="C413" i="2"/>
  <c r="D413" i="2" s="1" a="1"/>
  <c r="D413" i="2" s="1"/>
  <c r="C414" i="2"/>
  <c r="D414" i="2" s="1" a="1"/>
  <c r="D414" i="2" s="1"/>
  <c r="C415" i="2"/>
  <c r="D415" i="2" s="1" a="1"/>
  <c r="D415" i="2" s="1"/>
  <c r="C416" i="2"/>
  <c r="D416" i="2" s="1" a="1"/>
  <c r="D416" i="2" s="1"/>
  <c r="C417" i="2"/>
  <c r="D417" i="2" s="1" a="1"/>
  <c r="D417" i="2" s="1"/>
  <c r="C418" i="2"/>
  <c r="D418" i="2" s="1" a="1"/>
  <c r="D418" i="2" s="1"/>
  <c r="C419" i="2"/>
  <c r="D419" i="2" s="1" a="1"/>
  <c r="D419" i="2" s="1"/>
  <c r="C420" i="2"/>
  <c r="D420" i="2" s="1" a="1"/>
  <c r="D420" i="2" s="1"/>
  <c r="C421" i="2"/>
  <c r="D421" i="2" s="1" a="1"/>
  <c r="D421" i="2" s="1"/>
  <c r="C422" i="2"/>
  <c r="D422" i="2" s="1" a="1"/>
  <c r="D422" i="2" s="1"/>
  <c r="C423" i="2"/>
  <c r="D423" i="2" s="1" a="1"/>
  <c r="D423" i="2" s="1"/>
  <c r="C424" i="2"/>
  <c r="D424" i="2" s="1" a="1"/>
  <c r="D424" i="2" s="1"/>
  <c r="C425" i="2"/>
  <c r="D425" i="2" s="1" a="1"/>
  <c r="D425" i="2" s="1"/>
  <c r="C426" i="2"/>
  <c r="D426" i="2" s="1" a="1"/>
  <c r="D426" i="2" s="1"/>
  <c r="C427" i="2"/>
  <c r="D427" i="2" s="1" a="1"/>
  <c r="D427" i="2" s="1"/>
  <c r="C428" i="2"/>
  <c r="D428" i="2" s="1" a="1"/>
  <c r="D428" i="2" s="1"/>
  <c r="C429" i="2"/>
  <c r="D429" i="2" s="1" a="1"/>
  <c r="D429" i="2" s="1"/>
  <c r="C430" i="2"/>
  <c r="D430" i="2" s="1" a="1"/>
  <c r="D430" i="2" s="1"/>
  <c r="C431" i="2"/>
  <c r="D431" i="2" s="1" a="1"/>
  <c r="D431" i="2" s="1"/>
  <c r="C432" i="2"/>
  <c r="D432" i="2" s="1" a="1"/>
  <c r="D432" i="2" s="1"/>
  <c r="C433" i="2"/>
  <c r="D433" i="2" s="1" a="1"/>
  <c r="D433" i="2" s="1"/>
  <c r="C434" i="2"/>
  <c r="D434" i="2" s="1" a="1"/>
  <c r="D434" i="2" s="1"/>
  <c r="C435" i="2"/>
  <c r="D435" i="2" s="1" a="1"/>
  <c r="D435" i="2" s="1"/>
  <c r="C436" i="2"/>
  <c r="D436" i="2" s="1" a="1"/>
  <c r="D436" i="2" s="1"/>
  <c r="C437" i="2"/>
  <c r="D437" i="2" s="1" a="1"/>
  <c r="D437" i="2" s="1"/>
  <c r="C438" i="2"/>
  <c r="D438" i="2" s="1" a="1"/>
  <c r="D438" i="2" s="1"/>
  <c r="C439" i="2"/>
  <c r="D439" i="2" s="1" a="1"/>
  <c r="D439" i="2" s="1"/>
  <c r="C440" i="2"/>
  <c r="D440" i="2" s="1" a="1"/>
  <c r="D440" i="2" s="1"/>
  <c r="C441" i="2"/>
  <c r="D441" i="2" s="1" a="1"/>
  <c r="D441" i="2" s="1"/>
  <c r="C442" i="2"/>
  <c r="D442" i="2" s="1" a="1"/>
  <c r="D442" i="2" s="1"/>
  <c r="C443" i="2"/>
  <c r="D443" i="2" s="1" a="1"/>
  <c r="D443" i="2" s="1"/>
  <c r="C444" i="2"/>
  <c r="D444" i="2" s="1" a="1"/>
  <c r="D444" i="2" s="1"/>
  <c r="C445" i="2"/>
  <c r="D445" i="2" s="1" a="1"/>
  <c r="D445" i="2" s="1"/>
  <c r="C446" i="2"/>
  <c r="D446" i="2" s="1" a="1"/>
  <c r="D446" i="2" s="1"/>
  <c r="C447" i="2"/>
  <c r="D447" i="2" s="1" a="1"/>
  <c r="D447" i="2" s="1"/>
  <c r="C448" i="2"/>
  <c r="D448" i="2" s="1" a="1"/>
  <c r="D448" i="2" s="1"/>
  <c r="C449" i="2"/>
  <c r="D449" i="2" s="1" a="1"/>
  <c r="D449" i="2" s="1"/>
  <c r="C450" i="2"/>
  <c r="D450" i="2" s="1" a="1"/>
  <c r="D450" i="2" s="1"/>
  <c r="C451" i="2"/>
  <c r="D451" i="2" s="1" a="1"/>
  <c r="D451" i="2" s="1"/>
  <c r="C452" i="2"/>
  <c r="D452" i="2" s="1" a="1"/>
  <c r="D452" i="2" s="1"/>
  <c r="C453" i="2"/>
  <c r="D453" i="2" s="1" a="1"/>
  <c r="D453" i="2" s="1"/>
  <c r="C454" i="2"/>
  <c r="D454" i="2" s="1" a="1"/>
  <c r="D454" i="2" s="1"/>
  <c r="C455" i="2"/>
  <c r="D455" i="2" s="1" a="1"/>
  <c r="D455" i="2" s="1"/>
  <c r="C456" i="2"/>
  <c r="D456" i="2" s="1" a="1"/>
  <c r="D456" i="2" s="1"/>
  <c r="C457" i="2"/>
  <c r="D457" i="2" s="1" a="1"/>
  <c r="D457" i="2" s="1"/>
  <c r="C458" i="2"/>
  <c r="D458" i="2" s="1" a="1"/>
  <c r="D458" i="2" s="1"/>
  <c r="C459" i="2"/>
  <c r="D459" i="2" s="1" a="1"/>
  <c r="D459" i="2" s="1"/>
  <c r="C460" i="2"/>
  <c r="D460" i="2" s="1" a="1"/>
  <c r="D460" i="2" s="1"/>
  <c r="C461" i="2"/>
  <c r="D461" i="2" s="1" a="1"/>
  <c r="D461" i="2" s="1"/>
  <c r="C462" i="2"/>
  <c r="D462" i="2" s="1" a="1"/>
  <c r="D462" i="2" s="1"/>
  <c r="C463" i="2"/>
  <c r="D463" i="2" s="1" a="1"/>
  <c r="D463" i="2" s="1"/>
  <c r="C464" i="2"/>
  <c r="D464" i="2" s="1" a="1"/>
  <c r="D464" i="2" s="1"/>
  <c r="C465" i="2"/>
  <c r="D465" i="2" s="1" a="1"/>
  <c r="D465" i="2" s="1"/>
  <c r="C466" i="2"/>
  <c r="D466" i="2" s="1" a="1"/>
  <c r="D466" i="2" s="1"/>
  <c r="C467" i="2"/>
  <c r="D467" i="2" s="1" a="1"/>
  <c r="D467" i="2" s="1"/>
  <c r="C468" i="2"/>
  <c r="D468" i="2" s="1" a="1"/>
  <c r="D468" i="2" s="1"/>
  <c r="C469" i="2"/>
  <c r="D469" i="2" s="1" a="1"/>
  <c r="D469" i="2" s="1"/>
  <c r="C470" i="2"/>
  <c r="D470" i="2" s="1" a="1"/>
  <c r="D470" i="2" s="1"/>
  <c r="C471" i="2"/>
  <c r="D471" i="2" s="1" a="1"/>
  <c r="D471" i="2" s="1"/>
  <c r="C472" i="2"/>
  <c r="D472" i="2" s="1" a="1"/>
  <c r="D472" i="2" s="1"/>
  <c r="C473" i="2"/>
  <c r="D473" i="2" s="1" a="1"/>
  <c r="D473" i="2" s="1"/>
  <c r="C474" i="2"/>
  <c r="D474" i="2" s="1" a="1"/>
  <c r="D474" i="2" s="1"/>
  <c r="C475" i="2"/>
  <c r="D475" i="2" s="1" a="1"/>
  <c r="D475" i="2" s="1"/>
  <c r="C476" i="2"/>
  <c r="D476" i="2" s="1" a="1"/>
  <c r="D476" i="2" s="1"/>
  <c r="C477" i="2"/>
  <c r="D477" i="2" s="1" a="1"/>
  <c r="D477" i="2" s="1"/>
  <c r="C478" i="2"/>
  <c r="D478" i="2" s="1" a="1"/>
  <c r="D478" i="2" s="1"/>
  <c r="C479" i="2"/>
  <c r="D479" i="2" s="1" a="1"/>
  <c r="D479" i="2" s="1"/>
  <c r="C480" i="2"/>
  <c r="D480" i="2" s="1" a="1"/>
  <c r="D480" i="2" s="1"/>
  <c r="C481" i="2"/>
  <c r="D481" i="2" s="1" a="1"/>
  <c r="D481" i="2" s="1"/>
  <c r="C482" i="2"/>
  <c r="D482" i="2" s="1" a="1"/>
  <c r="D482" i="2" s="1"/>
  <c r="C483" i="2"/>
  <c r="D483" i="2" s="1" a="1"/>
  <c r="D483" i="2" s="1"/>
  <c r="C484" i="2"/>
  <c r="D484" i="2" s="1" a="1"/>
  <c r="D484" i="2" s="1"/>
  <c r="C485" i="2"/>
  <c r="D485" i="2" s="1" a="1"/>
  <c r="D485" i="2" s="1"/>
  <c r="C486" i="2"/>
  <c r="D486" i="2" s="1" a="1"/>
  <c r="D486" i="2" s="1"/>
  <c r="C487" i="2"/>
  <c r="D487" i="2" s="1" a="1"/>
  <c r="D487" i="2" s="1"/>
  <c r="C488" i="2"/>
  <c r="D488" i="2" s="1" a="1"/>
  <c r="D488" i="2" s="1"/>
  <c r="C489" i="2"/>
  <c r="D489" i="2" s="1" a="1"/>
  <c r="D489" i="2" s="1"/>
  <c r="C490" i="2"/>
  <c r="D490" i="2" s="1" a="1"/>
  <c r="D490" i="2" s="1"/>
  <c r="C491" i="2"/>
  <c r="D491" i="2" s="1" a="1"/>
  <c r="D491" i="2" s="1"/>
  <c r="C492" i="2"/>
  <c r="D492" i="2" s="1" a="1"/>
  <c r="D492" i="2" s="1"/>
  <c r="C493" i="2"/>
  <c r="D493" i="2" s="1" a="1"/>
  <c r="D493" i="2" s="1"/>
  <c r="C494" i="2"/>
  <c r="D494" i="2" s="1" a="1"/>
  <c r="D494" i="2" s="1"/>
  <c r="C495" i="2"/>
  <c r="D495" i="2" s="1" a="1"/>
  <c r="D495" i="2" s="1"/>
  <c r="C496" i="2"/>
  <c r="D496" i="2" s="1" a="1"/>
  <c r="D496" i="2" s="1"/>
  <c r="C497" i="2"/>
  <c r="D497" i="2" s="1" a="1"/>
  <c r="D497" i="2" s="1"/>
  <c r="C498" i="2"/>
  <c r="D498" i="2" s="1" a="1"/>
  <c r="D498" i="2" s="1"/>
  <c r="C499" i="2"/>
  <c r="D499" i="2" s="1" a="1"/>
  <c r="D499" i="2" s="1"/>
  <c r="C500" i="2"/>
  <c r="D500" i="2" s="1" a="1"/>
  <c r="D500" i="2" s="1"/>
  <c r="C501" i="2"/>
  <c r="D501" i="2" s="1" a="1"/>
  <c r="D501" i="2" s="1"/>
  <c r="C502" i="2"/>
  <c r="D502" i="2" s="1" a="1"/>
  <c r="D502" i="2" s="1"/>
  <c r="C503" i="2"/>
  <c r="D503" i="2" s="1" a="1"/>
  <c r="D503" i="2" s="1"/>
  <c r="C504" i="2"/>
  <c r="D504" i="2" s="1" a="1"/>
  <c r="D504" i="2" s="1"/>
  <c r="C505" i="2"/>
  <c r="D505" i="2" s="1" a="1"/>
  <c r="D505" i="2" s="1"/>
  <c r="C506" i="2"/>
  <c r="D506" i="2" s="1" a="1"/>
  <c r="D506" i="2" s="1"/>
  <c r="C507" i="2"/>
  <c r="D507" i="2" s="1" a="1"/>
  <c r="D507" i="2" s="1"/>
  <c r="C508" i="2"/>
  <c r="D508" i="2" s="1" a="1"/>
  <c r="D508" i="2" s="1"/>
  <c r="C509" i="2"/>
  <c r="D509" i="2" s="1" a="1"/>
  <c r="D509" i="2" s="1"/>
  <c r="C510" i="2"/>
  <c r="D510" i="2" s="1" a="1"/>
  <c r="D510" i="2" s="1"/>
  <c r="C511" i="2"/>
  <c r="D511" i="2" s="1" a="1"/>
  <c r="D511" i="2" s="1"/>
  <c r="C512" i="2"/>
  <c r="D512" i="2" s="1" a="1"/>
  <c r="D512" i="2" s="1"/>
  <c r="C513" i="2"/>
  <c r="D513" i="2" s="1" a="1"/>
  <c r="D513" i="2" s="1"/>
  <c r="C514" i="2"/>
  <c r="D514" i="2" s="1" a="1"/>
  <c r="D514" i="2" s="1"/>
  <c r="C515" i="2"/>
  <c r="D515" i="2" s="1" a="1"/>
  <c r="D515" i="2" s="1"/>
  <c r="C516" i="2"/>
  <c r="D516" i="2" s="1" a="1"/>
  <c r="D516" i="2" s="1"/>
  <c r="C517" i="2"/>
  <c r="D517" i="2" s="1" a="1"/>
  <c r="D517" i="2" s="1"/>
  <c r="C518" i="2"/>
  <c r="D518" i="2" s="1" a="1"/>
  <c r="D518" i="2" s="1"/>
  <c r="C519" i="2"/>
  <c r="D519" i="2" s="1" a="1"/>
  <c r="D519" i="2" s="1"/>
  <c r="C520" i="2"/>
  <c r="D520" i="2" s="1" a="1"/>
  <c r="D520" i="2" s="1"/>
  <c r="C521" i="2"/>
  <c r="D521" i="2" s="1" a="1"/>
  <c r="D521" i="2" s="1"/>
  <c r="C522" i="2"/>
  <c r="D522" i="2" s="1" a="1"/>
  <c r="D522" i="2" s="1"/>
  <c r="C523" i="2"/>
  <c r="D523" i="2" s="1" a="1"/>
  <c r="D523" i="2" s="1"/>
  <c r="C524" i="2"/>
  <c r="D524" i="2" s="1" a="1"/>
  <c r="D524" i="2" s="1"/>
  <c r="C525" i="2"/>
  <c r="D525" i="2" s="1" a="1"/>
  <c r="D525" i="2" s="1"/>
  <c r="C526" i="2"/>
  <c r="D526" i="2" s="1" a="1"/>
  <c r="D526" i="2" s="1"/>
  <c r="C527" i="2"/>
  <c r="D527" i="2" s="1" a="1"/>
  <c r="D527" i="2" s="1"/>
  <c r="C528" i="2"/>
  <c r="D528" i="2" s="1" a="1"/>
  <c r="D528" i="2" s="1"/>
  <c r="C529" i="2"/>
  <c r="D529" i="2" s="1" a="1"/>
  <c r="D529" i="2" s="1"/>
  <c r="C530" i="2"/>
  <c r="D530" i="2" s="1" a="1"/>
  <c r="D530" i="2" s="1"/>
  <c r="C531" i="2"/>
  <c r="D531" i="2" s="1" a="1"/>
  <c r="D531" i="2" s="1"/>
  <c r="C532" i="2"/>
  <c r="D532" i="2" s="1" a="1"/>
  <c r="D532" i="2" s="1"/>
  <c r="C533" i="2"/>
  <c r="D533" i="2" s="1" a="1"/>
  <c r="D533" i="2" s="1"/>
  <c r="C534" i="2"/>
  <c r="D534" i="2" s="1" a="1"/>
  <c r="D534" i="2" s="1"/>
  <c r="C535" i="2"/>
  <c r="D535" i="2" s="1" a="1"/>
  <c r="D535" i="2" s="1"/>
  <c r="C536" i="2"/>
  <c r="D536" i="2" s="1" a="1"/>
  <c r="D536" i="2" s="1"/>
  <c r="C537" i="2"/>
  <c r="D537" i="2" s="1" a="1"/>
  <c r="D537" i="2" s="1"/>
  <c r="C538" i="2"/>
  <c r="D538" i="2" s="1" a="1"/>
  <c r="D538" i="2" s="1"/>
  <c r="C539" i="2"/>
  <c r="D539" i="2" s="1" a="1"/>
  <c r="D539" i="2" s="1"/>
  <c r="C540" i="2"/>
  <c r="D540" i="2" s="1" a="1"/>
  <c r="D540" i="2" s="1"/>
  <c r="C541" i="2"/>
  <c r="D541" i="2" s="1" a="1"/>
  <c r="D541" i="2" s="1"/>
  <c r="C542" i="2"/>
  <c r="D542" i="2" s="1" a="1"/>
  <c r="D542" i="2" s="1"/>
  <c r="C543" i="2"/>
  <c r="D543" i="2" s="1" a="1"/>
  <c r="D543" i="2" s="1"/>
  <c r="C544" i="2"/>
  <c r="D544" i="2" s="1" a="1"/>
  <c r="D544" i="2" s="1"/>
  <c r="C545" i="2"/>
  <c r="D545" i="2" s="1" a="1"/>
  <c r="D545" i="2" s="1"/>
  <c r="C546" i="2"/>
  <c r="D546" i="2" s="1" a="1"/>
  <c r="D546" i="2" s="1"/>
  <c r="C547" i="2"/>
  <c r="D547" i="2" s="1" a="1"/>
  <c r="D547" i="2" s="1"/>
  <c r="C548" i="2"/>
  <c r="D548" i="2" s="1" a="1"/>
  <c r="D548" i="2" s="1"/>
  <c r="C549" i="2"/>
  <c r="D549" i="2" s="1" a="1"/>
  <c r="D549" i="2" s="1"/>
  <c r="C550" i="2"/>
  <c r="D550" i="2" s="1" a="1"/>
  <c r="D550" i="2" s="1"/>
  <c r="C551" i="2"/>
  <c r="D551" i="2" s="1" a="1"/>
  <c r="D551" i="2" s="1"/>
  <c r="C552" i="2"/>
  <c r="D552" i="2" s="1" a="1"/>
  <c r="D552" i="2" s="1"/>
  <c r="C553" i="2"/>
  <c r="D553" i="2" s="1" a="1"/>
  <c r="D553" i="2" s="1"/>
  <c r="C554" i="2"/>
  <c r="D554" i="2" s="1" a="1"/>
  <c r="D554" i="2" s="1"/>
  <c r="C555" i="2"/>
  <c r="D555" i="2" s="1" a="1"/>
  <c r="D555" i="2" s="1"/>
  <c r="C556" i="2"/>
  <c r="D556" i="2" s="1" a="1"/>
  <c r="D556" i="2" s="1"/>
  <c r="C557" i="2"/>
  <c r="D557" i="2" s="1" a="1"/>
  <c r="D557" i="2" s="1"/>
  <c r="C558" i="2"/>
  <c r="D558" i="2" s="1" a="1"/>
  <c r="D558" i="2" s="1"/>
  <c r="C559" i="2"/>
  <c r="D559" i="2" s="1" a="1"/>
  <c r="D559" i="2" s="1"/>
  <c r="C560" i="2"/>
  <c r="D560" i="2" s="1" a="1"/>
  <c r="D560" i="2" s="1"/>
  <c r="C561" i="2"/>
  <c r="D561" i="2" s="1" a="1"/>
  <c r="D561" i="2" s="1"/>
  <c r="C562" i="2"/>
  <c r="D562" i="2" s="1" a="1"/>
  <c r="D562" i="2" s="1"/>
  <c r="C563" i="2"/>
  <c r="D563" i="2" s="1" a="1"/>
  <c r="D563" i="2" s="1"/>
  <c r="C564" i="2"/>
  <c r="D564" i="2" s="1" a="1"/>
  <c r="D564" i="2" s="1"/>
  <c r="C565" i="2"/>
  <c r="D565" i="2" s="1" a="1"/>
  <c r="D565" i="2" s="1"/>
  <c r="C566" i="2"/>
  <c r="D566" i="2" s="1" a="1"/>
  <c r="D566" i="2" s="1"/>
  <c r="C567" i="2"/>
  <c r="D567" i="2" s="1" a="1"/>
  <c r="D567" i="2" s="1"/>
  <c r="C568" i="2"/>
  <c r="D568" i="2" s="1" a="1"/>
  <c r="D568" i="2" s="1"/>
  <c r="C569" i="2"/>
  <c r="D569" i="2" s="1" a="1"/>
  <c r="D569" i="2" s="1"/>
  <c r="C570" i="2"/>
  <c r="D570" i="2" s="1" a="1"/>
  <c r="D570" i="2" s="1"/>
  <c r="C571" i="2"/>
  <c r="D571" i="2" s="1" a="1"/>
  <c r="D571" i="2" s="1"/>
  <c r="C572" i="2"/>
  <c r="D572" i="2" s="1" a="1"/>
  <c r="D572" i="2" s="1"/>
  <c r="C573" i="2"/>
  <c r="D573" i="2" s="1" a="1"/>
  <c r="D573" i="2" s="1"/>
  <c r="C574" i="2"/>
  <c r="D574" i="2" s="1" a="1"/>
  <c r="D574" i="2" s="1"/>
  <c r="C575" i="2"/>
  <c r="D575" i="2" s="1" a="1"/>
  <c r="D575" i="2" s="1"/>
  <c r="C576" i="2"/>
  <c r="D576" i="2" s="1" a="1"/>
  <c r="D576" i="2" s="1"/>
  <c r="C577" i="2"/>
  <c r="D577" i="2" s="1" a="1"/>
  <c r="D577" i="2" s="1"/>
  <c r="C578" i="2"/>
  <c r="D578" i="2" s="1" a="1"/>
  <c r="D578" i="2" s="1"/>
  <c r="C579" i="2"/>
  <c r="D579" i="2" s="1" a="1"/>
  <c r="D579" i="2" s="1"/>
  <c r="C580" i="2"/>
  <c r="D580" i="2" s="1" a="1"/>
  <c r="D580" i="2" s="1"/>
  <c r="C581" i="2"/>
  <c r="D581" i="2" s="1" a="1"/>
  <c r="D581" i="2" s="1"/>
  <c r="C582" i="2"/>
  <c r="D582" i="2" s="1" a="1"/>
  <c r="D582" i="2" s="1"/>
  <c r="C583" i="2"/>
  <c r="D583" i="2" s="1" a="1"/>
  <c r="D583" i="2" s="1"/>
  <c r="C584" i="2"/>
  <c r="D584" i="2" s="1" a="1"/>
  <c r="D584" i="2" s="1"/>
  <c r="C585" i="2"/>
  <c r="D585" i="2" s="1" a="1"/>
  <c r="D585" i="2" s="1"/>
  <c r="C586" i="2"/>
  <c r="D586" i="2" s="1" a="1"/>
  <c r="D586" i="2" s="1"/>
  <c r="C587" i="2"/>
  <c r="D587" i="2" s="1" a="1"/>
  <c r="D587" i="2" s="1"/>
  <c r="C588" i="2"/>
  <c r="D588" i="2" s="1" a="1"/>
  <c r="D588" i="2" s="1"/>
  <c r="C589" i="2"/>
  <c r="D589" i="2" s="1" a="1"/>
  <c r="D589" i="2" s="1"/>
  <c r="C590" i="2"/>
  <c r="D590" i="2" s="1" a="1"/>
  <c r="D590" i="2" s="1"/>
  <c r="C591" i="2"/>
  <c r="D591" i="2" s="1" a="1"/>
  <c r="D591" i="2" s="1"/>
  <c r="C592" i="2"/>
  <c r="D592" i="2" s="1" a="1"/>
  <c r="D592" i="2" s="1"/>
  <c r="C593" i="2"/>
  <c r="D593" i="2" s="1" a="1"/>
  <c r="D593" i="2" s="1"/>
  <c r="C594" i="2"/>
  <c r="D594" i="2" s="1" a="1"/>
  <c r="D594" i="2" s="1"/>
  <c r="C595" i="2"/>
  <c r="D595" i="2" s="1" a="1"/>
  <c r="D595" i="2" s="1"/>
  <c r="C596" i="2"/>
  <c r="D596" i="2" s="1" a="1"/>
  <c r="D596" i="2" s="1"/>
  <c r="C597" i="2"/>
  <c r="D597" i="2" s="1" a="1"/>
  <c r="D597" i="2" s="1"/>
  <c r="C598" i="2"/>
  <c r="D598" i="2" s="1" a="1"/>
  <c r="D598" i="2" s="1"/>
  <c r="C599" i="2"/>
  <c r="D599" i="2" s="1" a="1"/>
  <c r="D599" i="2" s="1"/>
  <c r="C600" i="2"/>
  <c r="D600" i="2" s="1" a="1"/>
  <c r="D600" i="2" s="1"/>
  <c r="C601" i="2"/>
  <c r="D601" i="2" s="1" a="1"/>
  <c r="D601" i="2" s="1"/>
  <c r="C602" i="2"/>
  <c r="D602" i="2" s="1" a="1"/>
  <c r="D602" i="2" s="1"/>
  <c r="C603" i="2"/>
  <c r="D603" i="2" s="1" a="1"/>
  <c r="D603" i="2" s="1"/>
  <c r="C604" i="2"/>
  <c r="D604" i="2" s="1" a="1"/>
  <c r="D604" i="2" s="1"/>
  <c r="C605" i="2"/>
  <c r="D605" i="2" s="1" a="1"/>
  <c r="D605" i="2" s="1"/>
  <c r="C606" i="2"/>
  <c r="D606" i="2" s="1" a="1"/>
  <c r="D606" i="2" s="1"/>
  <c r="C607" i="2"/>
  <c r="D607" i="2" s="1" a="1"/>
  <c r="D607" i="2" s="1"/>
  <c r="C608" i="2"/>
  <c r="D608" i="2" s="1" a="1"/>
  <c r="D608" i="2" s="1"/>
  <c r="C609" i="2"/>
  <c r="D609" i="2" s="1" a="1"/>
  <c r="D609" i="2" s="1"/>
  <c r="C610" i="2"/>
  <c r="D610" i="2" s="1" a="1"/>
  <c r="D610" i="2" s="1"/>
  <c r="C611" i="2"/>
  <c r="D611" i="2" s="1" a="1"/>
  <c r="D611" i="2" s="1"/>
  <c r="C612" i="2"/>
  <c r="D612" i="2" s="1" a="1"/>
  <c r="D612" i="2" s="1"/>
  <c r="C613" i="2"/>
  <c r="D613" i="2" s="1" a="1"/>
  <c r="D613" i="2" s="1"/>
  <c r="C614" i="2"/>
  <c r="D614" i="2" s="1" a="1"/>
  <c r="D614" i="2" s="1"/>
  <c r="C615" i="2"/>
  <c r="D615" i="2" s="1" a="1"/>
  <c r="D615" i="2" s="1"/>
  <c r="C616" i="2"/>
  <c r="D616" i="2" s="1" a="1"/>
  <c r="D616" i="2" s="1"/>
  <c r="C617" i="2"/>
  <c r="D617" i="2" s="1" a="1"/>
  <c r="D617" i="2" s="1"/>
  <c r="C618" i="2"/>
  <c r="D618" i="2" s="1" a="1"/>
  <c r="D618" i="2" s="1"/>
  <c r="C619" i="2"/>
  <c r="D619" i="2" s="1" a="1"/>
  <c r="D619" i="2" s="1"/>
  <c r="C620" i="2"/>
  <c r="D620" i="2" s="1" a="1"/>
  <c r="D620" i="2" s="1"/>
  <c r="C621" i="2"/>
  <c r="D621" i="2" s="1" a="1"/>
  <c r="D621" i="2" s="1"/>
  <c r="C622" i="2"/>
  <c r="D622" i="2" s="1" a="1"/>
  <c r="D622" i="2" s="1"/>
  <c r="C623" i="2"/>
  <c r="D623" i="2" s="1" a="1"/>
  <c r="D623" i="2" s="1"/>
  <c r="C624" i="2"/>
  <c r="D624" i="2" s="1" a="1"/>
  <c r="D624" i="2" s="1"/>
  <c r="C625" i="2"/>
  <c r="D625" i="2" s="1" a="1"/>
  <c r="D625" i="2" s="1"/>
  <c r="C626" i="2"/>
  <c r="D626" i="2" s="1" a="1"/>
  <c r="D626" i="2" s="1"/>
  <c r="C627" i="2"/>
  <c r="D627" i="2" s="1" a="1"/>
  <c r="D627" i="2" s="1"/>
  <c r="C628" i="2"/>
  <c r="D628" i="2" s="1" a="1"/>
  <c r="D628" i="2" s="1"/>
  <c r="C629" i="2"/>
  <c r="D629" i="2" s="1" a="1"/>
  <c r="D629" i="2" s="1"/>
  <c r="C630" i="2"/>
  <c r="D630" i="2" s="1" a="1"/>
  <c r="D630" i="2" s="1"/>
  <c r="C631" i="2"/>
  <c r="D631" i="2" s="1" a="1"/>
  <c r="D631" i="2" s="1"/>
  <c r="C632" i="2"/>
  <c r="D632" i="2" s="1" a="1"/>
  <c r="D632" i="2" s="1"/>
  <c r="C633" i="2"/>
  <c r="D633" i="2" s="1" a="1"/>
  <c r="D633" i="2" s="1"/>
  <c r="C634" i="2"/>
  <c r="D634" i="2" s="1" a="1"/>
  <c r="D634" i="2" s="1"/>
  <c r="C635" i="2"/>
  <c r="D635" i="2" s="1" a="1"/>
  <c r="D635" i="2" s="1"/>
  <c r="C636" i="2"/>
  <c r="D636" i="2" s="1" a="1"/>
  <c r="D636" i="2" s="1"/>
  <c r="C637" i="2"/>
  <c r="D637" i="2" s="1" a="1"/>
  <c r="D637" i="2" s="1"/>
  <c r="C638" i="2"/>
  <c r="D638" i="2" s="1" a="1"/>
  <c r="D638" i="2" s="1"/>
  <c r="C639" i="2"/>
  <c r="D639" i="2" s="1" a="1"/>
  <c r="D639" i="2" s="1"/>
  <c r="C640" i="2"/>
  <c r="D640" i="2" s="1" a="1"/>
  <c r="D640" i="2" s="1"/>
  <c r="C641" i="2"/>
  <c r="D641" i="2" s="1" a="1"/>
  <c r="D641" i="2" s="1"/>
  <c r="C642" i="2"/>
  <c r="D642" i="2" s="1" a="1"/>
  <c r="D642" i="2" s="1"/>
  <c r="C643" i="2"/>
  <c r="D643" i="2" s="1" a="1"/>
  <c r="D643" i="2" s="1"/>
  <c r="C644" i="2"/>
  <c r="D644" i="2" s="1" a="1"/>
  <c r="D644" i="2" s="1"/>
  <c r="C645" i="2"/>
  <c r="D645" i="2" s="1" a="1"/>
  <c r="D645" i="2" s="1"/>
  <c r="C646" i="2"/>
  <c r="D646" i="2" s="1" a="1"/>
  <c r="D646" i="2" s="1"/>
  <c r="C647" i="2"/>
  <c r="D647" i="2" s="1" a="1"/>
  <c r="D647" i="2" s="1"/>
  <c r="C648" i="2"/>
  <c r="D648" i="2" s="1" a="1"/>
  <c r="D648" i="2" s="1"/>
  <c r="C649" i="2"/>
  <c r="D649" i="2" s="1" a="1"/>
  <c r="D649" i="2" s="1"/>
  <c r="C650" i="2"/>
  <c r="D650" i="2" s="1" a="1"/>
  <c r="D650" i="2" s="1"/>
  <c r="C651" i="2"/>
  <c r="D651" i="2" s="1" a="1"/>
  <c r="D651" i="2" s="1"/>
  <c r="C652" i="2"/>
  <c r="D652" i="2" s="1" a="1"/>
  <c r="D652" i="2" s="1"/>
  <c r="C653" i="2"/>
  <c r="D653" i="2" s="1" a="1"/>
  <c r="D653" i="2" s="1"/>
  <c r="C654" i="2"/>
  <c r="D654" i="2" s="1" a="1"/>
  <c r="D654" i="2" s="1"/>
  <c r="C655" i="2"/>
  <c r="D655" i="2" s="1" a="1"/>
  <c r="D655" i="2" s="1"/>
  <c r="C656" i="2"/>
  <c r="D656" i="2" s="1" a="1"/>
  <c r="D656" i="2" s="1"/>
  <c r="C657" i="2"/>
  <c r="D657" i="2" s="1" a="1"/>
  <c r="D657" i="2" s="1"/>
  <c r="C658" i="2"/>
  <c r="D658" i="2" s="1" a="1"/>
  <c r="D658" i="2" s="1"/>
  <c r="C659" i="2"/>
  <c r="D659" i="2" s="1" a="1"/>
  <c r="D659" i="2" s="1"/>
  <c r="C660" i="2"/>
  <c r="D660" i="2" s="1" a="1"/>
  <c r="D660" i="2" s="1"/>
  <c r="C661" i="2"/>
  <c r="D661" i="2" s="1" a="1"/>
  <c r="D661" i="2" s="1"/>
  <c r="C662" i="2"/>
  <c r="D662" i="2" s="1" a="1"/>
  <c r="D662" i="2" s="1"/>
  <c r="C663" i="2"/>
  <c r="D663" i="2" s="1" a="1"/>
  <c r="D663" i="2" s="1"/>
  <c r="C664" i="2"/>
  <c r="D664" i="2" s="1" a="1"/>
  <c r="D664" i="2" s="1"/>
  <c r="C665" i="2"/>
  <c r="D665" i="2" s="1" a="1"/>
  <c r="D665" i="2" s="1"/>
  <c r="C666" i="2"/>
  <c r="D666" i="2" s="1" a="1"/>
  <c r="D666" i="2" s="1"/>
  <c r="C667" i="2"/>
  <c r="D667" i="2" s="1" a="1"/>
  <c r="D667" i="2" s="1"/>
  <c r="C668" i="2"/>
  <c r="D668" i="2" s="1" a="1"/>
  <c r="D668" i="2" s="1"/>
  <c r="C669" i="2"/>
  <c r="D669" i="2" s="1" a="1"/>
  <c r="D669" i="2" s="1"/>
  <c r="C670" i="2"/>
  <c r="D670" i="2" s="1" a="1"/>
  <c r="D670" i="2" s="1"/>
  <c r="C671" i="2"/>
  <c r="D671" i="2" s="1" a="1"/>
  <c r="D671" i="2" s="1"/>
  <c r="C672" i="2"/>
  <c r="D672" i="2" s="1" a="1"/>
  <c r="D672" i="2" s="1"/>
  <c r="C673" i="2"/>
  <c r="D673" i="2" s="1" a="1"/>
  <c r="D673" i="2" s="1"/>
  <c r="C674" i="2"/>
  <c r="D674" i="2" s="1" a="1"/>
  <c r="D674" i="2" s="1"/>
  <c r="C675" i="2"/>
  <c r="D675" i="2" s="1" a="1"/>
  <c r="D675" i="2" s="1"/>
  <c r="C676" i="2"/>
  <c r="D676" i="2" s="1" a="1"/>
  <c r="D676" i="2" s="1"/>
  <c r="C677" i="2"/>
  <c r="D677" i="2" s="1" a="1"/>
  <c r="D677" i="2" s="1"/>
  <c r="C678" i="2"/>
  <c r="D678" i="2" s="1" a="1"/>
  <c r="D678" i="2" s="1"/>
  <c r="C679" i="2"/>
  <c r="D679" i="2" s="1" a="1"/>
  <c r="D679" i="2" s="1"/>
  <c r="C680" i="2"/>
  <c r="D680" i="2" s="1" a="1"/>
  <c r="D680" i="2" s="1"/>
  <c r="C681" i="2"/>
  <c r="D681" i="2" s="1" a="1"/>
  <c r="D681" i="2" s="1"/>
  <c r="C682" i="2"/>
  <c r="D682" i="2" s="1" a="1"/>
  <c r="D682" i="2" s="1"/>
  <c r="C683" i="2"/>
  <c r="D683" i="2" s="1" a="1"/>
  <c r="D683" i="2" s="1"/>
  <c r="C684" i="2"/>
  <c r="D684" i="2" s="1" a="1"/>
  <c r="D684" i="2" s="1"/>
  <c r="C685" i="2"/>
  <c r="D685" i="2" s="1" a="1"/>
  <c r="D685" i="2" s="1"/>
  <c r="C686" i="2"/>
  <c r="D686" i="2" s="1" a="1"/>
  <c r="D686" i="2" s="1"/>
  <c r="C687" i="2"/>
  <c r="D687" i="2" s="1" a="1"/>
  <c r="D687" i="2" s="1"/>
  <c r="C688" i="2"/>
  <c r="D688" i="2" s="1" a="1"/>
  <c r="D688" i="2" s="1"/>
  <c r="C689" i="2"/>
  <c r="D689" i="2" s="1" a="1"/>
  <c r="D689" i="2" s="1"/>
  <c r="C690" i="2"/>
  <c r="D690" i="2" s="1" a="1"/>
  <c r="D690" i="2" s="1"/>
  <c r="C691" i="2"/>
  <c r="D691" i="2" s="1" a="1"/>
  <c r="D691" i="2" s="1"/>
  <c r="C692" i="2"/>
  <c r="D692" i="2" s="1" a="1"/>
  <c r="D692" i="2" s="1"/>
  <c r="C693" i="2"/>
  <c r="D693" i="2" s="1" a="1"/>
  <c r="D693" i="2" s="1"/>
  <c r="C694" i="2"/>
  <c r="D694" i="2" s="1" a="1"/>
  <c r="D694" i="2" s="1"/>
  <c r="C695" i="2"/>
  <c r="D695" i="2" s="1" a="1"/>
  <c r="D695" i="2" s="1"/>
  <c r="C696" i="2"/>
  <c r="D696" i="2" s="1" a="1"/>
  <c r="D696" i="2" s="1"/>
  <c r="C697" i="2"/>
  <c r="D697" i="2" s="1" a="1"/>
  <c r="D697" i="2" s="1"/>
  <c r="C698" i="2"/>
  <c r="D698" i="2" s="1" a="1"/>
  <c r="D698" i="2" s="1"/>
  <c r="C699" i="2"/>
  <c r="D699" i="2" s="1" a="1"/>
  <c r="D699" i="2" s="1"/>
  <c r="C700" i="2"/>
  <c r="D700" i="2" s="1" a="1"/>
  <c r="D700" i="2" s="1"/>
  <c r="C701" i="2"/>
  <c r="D701" i="2" s="1" a="1"/>
  <c r="D701" i="2" s="1"/>
  <c r="C702" i="2"/>
  <c r="D702" i="2" s="1" a="1"/>
  <c r="D702" i="2" s="1"/>
  <c r="C703" i="2"/>
  <c r="D703" i="2" s="1" a="1"/>
  <c r="D703" i="2" s="1"/>
  <c r="C704" i="2"/>
  <c r="D704" i="2" s="1" a="1"/>
  <c r="D704" i="2" s="1"/>
  <c r="C705" i="2"/>
  <c r="D705" i="2" s="1" a="1"/>
  <c r="D705" i="2" s="1"/>
  <c r="C706" i="2"/>
  <c r="D706" i="2" s="1" a="1"/>
  <c r="D706" i="2" s="1"/>
  <c r="C707" i="2"/>
  <c r="D707" i="2" s="1" a="1"/>
  <c r="D707" i="2" s="1"/>
  <c r="C708" i="2"/>
  <c r="D708" i="2" s="1" a="1"/>
  <c r="D708" i="2" s="1"/>
  <c r="C709" i="2"/>
  <c r="D709" i="2" s="1" a="1"/>
  <c r="D709" i="2" s="1"/>
  <c r="C710" i="2"/>
  <c r="D710" i="2" s="1" a="1"/>
  <c r="D710" i="2" s="1"/>
  <c r="C711" i="2"/>
  <c r="D711" i="2" s="1" a="1"/>
  <c r="D711" i="2" s="1"/>
  <c r="C712" i="2"/>
  <c r="D712" i="2" s="1" a="1"/>
  <c r="D712" i="2" s="1"/>
  <c r="C713" i="2"/>
  <c r="D713" i="2" s="1" a="1"/>
  <c r="D713" i="2" s="1"/>
  <c r="C714" i="2"/>
  <c r="D714" i="2" s="1" a="1"/>
  <c r="D714" i="2" s="1"/>
  <c r="C715" i="2"/>
  <c r="D715" i="2" s="1" a="1"/>
  <c r="D715" i="2" s="1"/>
  <c r="C716" i="2"/>
  <c r="D716" i="2" s="1" a="1"/>
  <c r="D716" i="2" s="1"/>
  <c r="C717" i="2"/>
  <c r="D717" i="2" s="1" a="1"/>
  <c r="D717" i="2" s="1"/>
  <c r="C718" i="2"/>
  <c r="D718" i="2" s="1" a="1"/>
  <c r="D718" i="2" s="1"/>
  <c r="C719" i="2"/>
  <c r="D719" i="2" s="1" a="1"/>
  <c r="D719" i="2" s="1"/>
  <c r="C720" i="2"/>
  <c r="D720" i="2" s="1" a="1"/>
  <c r="D720" i="2" s="1"/>
  <c r="C721" i="2"/>
  <c r="D721" i="2" s="1" a="1"/>
  <c r="D721" i="2" s="1"/>
  <c r="C722" i="2"/>
  <c r="D722" i="2" s="1" a="1"/>
  <c r="D722" i="2" s="1"/>
  <c r="C723" i="2"/>
  <c r="D723" i="2" s="1" a="1"/>
  <c r="D723" i="2" s="1"/>
  <c r="C724" i="2"/>
  <c r="D724" i="2" s="1" a="1"/>
  <c r="D724" i="2" s="1"/>
  <c r="C725" i="2"/>
  <c r="D725" i="2" s="1" a="1"/>
  <c r="D725" i="2" s="1"/>
  <c r="C726" i="2"/>
  <c r="D726" i="2" s="1" a="1"/>
  <c r="D726" i="2" s="1"/>
  <c r="C727" i="2"/>
  <c r="D727" i="2" s="1" a="1"/>
  <c r="D727" i="2" s="1"/>
  <c r="C728" i="2"/>
  <c r="D728" i="2" s="1" a="1"/>
  <c r="D728" i="2" s="1"/>
  <c r="C729" i="2"/>
  <c r="D729" i="2" s="1" a="1"/>
  <c r="D729" i="2" s="1"/>
  <c r="C730" i="2"/>
  <c r="D730" i="2" s="1" a="1"/>
  <c r="D730" i="2" s="1"/>
  <c r="C731" i="2"/>
  <c r="D731" i="2" s="1" a="1"/>
  <c r="D731" i="2" s="1"/>
  <c r="C732" i="2"/>
  <c r="D732" i="2" s="1" a="1"/>
  <c r="D732" i="2" s="1"/>
  <c r="C733" i="2"/>
  <c r="D733" i="2" s="1" a="1"/>
  <c r="D733" i="2" s="1"/>
  <c r="C734" i="2"/>
  <c r="D734" i="2" s="1" a="1"/>
  <c r="D734" i="2" s="1"/>
  <c r="C735" i="2"/>
  <c r="D735" i="2" s="1" a="1"/>
  <c r="D735" i="2" s="1"/>
  <c r="C736" i="2"/>
  <c r="D736" i="2" s="1" a="1"/>
  <c r="D736" i="2" s="1"/>
  <c r="C737" i="2"/>
  <c r="D737" i="2" s="1" a="1"/>
  <c r="D737" i="2" s="1"/>
  <c r="C738" i="2"/>
  <c r="D738" i="2" s="1" a="1"/>
  <c r="D738" i="2" s="1"/>
  <c r="C739" i="2"/>
  <c r="D739" i="2" s="1" a="1"/>
  <c r="D739" i="2" s="1"/>
  <c r="C740" i="2"/>
  <c r="D740" i="2" s="1" a="1"/>
  <c r="D740" i="2" s="1"/>
  <c r="C741" i="2"/>
  <c r="D741" i="2" s="1" a="1"/>
  <c r="D741" i="2" s="1"/>
  <c r="C742" i="2"/>
  <c r="D742" i="2" s="1" a="1"/>
  <c r="D742" i="2" s="1"/>
  <c r="C743" i="2"/>
  <c r="D743" i="2" s="1" a="1"/>
  <c r="D743" i="2" s="1"/>
  <c r="C744" i="2"/>
  <c r="D744" i="2" s="1" a="1"/>
  <c r="D744" i="2" s="1"/>
  <c r="C745" i="2"/>
  <c r="D745" i="2" s="1" a="1"/>
  <c r="D745" i="2" s="1"/>
  <c r="C746" i="2"/>
  <c r="D746" i="2" s="1" a="1"/>
  <c r="D746" i="2" s="1"/>
  <c r="C747" i="2"/>
  <c r="D747" i="2" s="1" a="1"/>
  <c r="D747" i="2" s="1"/>
  <c r="C748" i="2"/>
  <c r="D748" i="2" s="1" a="1"/>
  <c r="D748" i="2" s="1"/>
  <c r="C749" i="2"/>
  <c r="D749" i="2" s="1" a="1"/>
  <c r="D749" i="2" s="1"/>
  <c r="C750" i="2"/>
  <c r="D750" i="2" s="1" a="1"/>
  <c r="D750" i="2" s="1"/>
  <c r="C751" i="2"/>
  <c r="D751" i="2" s="1" a="1"/>
  <c r="D751" i="2" s="1"/>
  <c r="C752" i="2"/>
  <c r="D752" i="2" s="1" a="1"/>
  <c r="D752" i="2" s="1"/>
  <c r="C753" i="2"/>
  <c r="D753" i="2" s="1" a="1"/>
  <c r="D753" i="2" s="1"/>
  <c r="C754" i="2"/>
  <c r="D754" i="2" s="1" a="1"/>
  <c r="D754" i="2" s="1"/>
  <c r="C755" i="2"/>
  <c r="D755" i="2" s="1" a="1"/>
  <c r="D755" i="2" s="1"/>
  <c r="C756" i="2"/>
  <c r="D756" i="2" s="1" a="1"/>
  <c r="D756" i="2" s="1"/>
  <c r="C757" i="2"/>
  <c r="D757" i="2" s="1" a="1"/>
  <c r="D757" i="2" s="1"/>
  <c r="C758" i="2"/>
  <c r="D758" i="2" s="1" a="1"/>
  <c r="D758" i="2" s="1"/>
  <c r="C759" i="2"/>
  <c r="D759" i="2" s="1" a="1"/>
  <c r="D759" i="2" s="1"/>
  <c r="C760" i="2"/>
  <c r="D760" i="2" s="1" a="1"/>
  <c r="D760" i="2" s="1"/>
  <c r="C761" i="2"/>
  <c r="D761" i="2" s="1" a="1"/>
  <c r="D761" i="2" s="1"/>
  <c r="C762" i="2"/>
  <c r="D762" i="2" s="1" a="1"/>
  <c r="D762" i="2" s="1"/>
  <c r="C763" i="2"/>
  <c r="D763" i="2" s="1" a="1"/>
  <c r="D763" i="2" s="1"/>
  <c r="C764" i="2"/>
  <c r="D764" i="2" s="1" a="1"/>
  <c r="D764" i="2" s="1"/>
  <c r="C765" i="2"/>
  <c r="D765" i="2" s="1" a="1"/>
  <c r="D765" i="2" s="1"/>
  <c r="C766" i="2"/>
  <c r="D766" i="2" s="1" a="1"/>
  <c r="D766" i="2" s="1"/>
  <c r="C767" i="2"/>
  <c r="D767" i="2" s="1" a="1"/>
  <c r="D767" i="2" s="1"/>
  <c r="C768" i="2"/>
  <c r="D768" i="2" s="1" a="1"/>
  <c r="D768" i="2" s="1"/>
  <c r="C769" i="2"/>
  <c r="D769" i="2" s="1" a="1"/>
  <c r="D769" i="2" s="1"/>
  <c r="C770" i="2"/>
  <c r="D770" i="2" s="1" a="1"/>
  <c r="D770" i="2" s="1"/>
  <c r="C771" i="2"/>
  <c r="D771" i="2" s="1" a="1"/>
  <c r="D771" i="2" s="1"/>
  <c r="C772" i="2"/>
  <c r="D772" i="2" s="1" a="1"/>
  <c r="D772" i="2" s="1"/>
  <c r="C773" i="2"/>
  <c r="D773" i="2" s="1" a="1"/>
  <c r="D773" i="2" s="1"/>
  <c r="C774" i="2"/>
  <c r="D774" i="2" s="1" a="1"/>
  <c r="D774" i="2" s="1"/>
  <c r="C775" i="2"/>
  <c r="D775" i="2" s="1" a="1"/>
  <c r="D775" i="2" s="1"/>
  <c r="C776" i="2"/>
  <c r="D776" i="2" s="1" a="1"/>
  <c r="D776" i="2" s="1"/>
  <c r="C777" i="2"/>
  <c r="D777" i="2" s="1" a="1"/>
  <c r="D777" i="2" s="1"/>
  <c r="C778" i="2"/>
  <c r="D778" i="2" s="1" a="1"/>
  <c r="D778" i="2" s="1"/>
  <c r="C779" i="2"/>
  <c r="D779" i="2" s="1" a="1"/>
  <c r="D779" i="2" s="1"/>
  <c r="C780" i="2"/>
  <c r="D780" i="2" s="1" a="1"/>
  <c r="D780" i="2" s="1"/>
  <c r="C781" i="2"/>
  <c r="D781" i="2" s="1" a="1"/>
  <c r="D781" i="2" s="1"/>
  <c r="C782" i="2"/>
  <c r="D782" i="2" s="1" a="1"/>
  <c r="D782" i="2" s="1"/>
  <c r="C783" i="2"/>
  <c r="D783" i="2" s="1" a="1"/>
  <c r="D783" i="2" s="1"/>
  <c r="C784" i="2"/>
  <c r="D784" i="2" s="1" a="1"/>
  <c r="D784" i="2" s="1"/>
  <c r="C785" i="2"/>
  <c r="D785" i="2" s="1" a="1"/>
  <c r="D785" i="2" s="1"/>
  <c r="C786" i="2"/>
  <c r="D786" i="2" s="1" a="1"/>
  <c r="D786" i="2" s="1"/>
  <c r="C787" i="2"/>
  <c r="D787" i="2" s="1" a="1"/>
  <c r="D787" i="2" s="1"/>
  <c r="C788" i="2"/>
  <c r="D788" i="2" s="1" a="1"/>
  <c r="D788" i="2" s="1"/>
  <c r="C789" i="2"/>
  <c r="D789" i="2" s="1" a="1"/>
  <c r="D789" i="2" s="1"/>
  <c r="C790" i="2"/>
  <c r="D790" i="2" s="1" a="1"/>
  <c r="D790" i="2" s="1"/>
  <c r="C791" i="2"/>
  <c r="D791" i="2" s="1" a="1"/>
  <c r="D791" i="2" s="1"/>
  <c r="C792" i="2"/>
  <c r="D792" i="2" s="1" a="1"/>
  <c r="D792" i="2" s="1"/>
  <c r="C793" i="2"/>
  <c r="D793" i="2" s="1" a="1"/>
  <c r="D793" i="2" s="1"/>
  <c r="C794" i="2"/>
  <c r="D794" i="2" s="1" a="1"/>
  <c r="D794" i="2" s="1"/>
  <c r="C795" i="2"/>
  <c r="D795" i="2" s="1" a="1"/>
  <c r="D795" i="2" s="1"/>
  <c r="C796" i="2"/>
  <c r="D796" i="2" s="1" a="1"/>
  <c r="D796" i="2" s="1"/>
  <c r="C797" i="2"/>
  <c r="D797" i="2" s="1" a="1"/>
  <c r="D797" i="2" s="1"/>
  <c r="C798" i="2"/>
  <c r="D798" i="2" s="1" a="1"/>
  <c r="D798" i="2" s="1"/>
  <c r="C799" i="2"/>
  <c r="D799" i="2" s="1" a="1"/>
  <c r="D799" i="2" s="1"/>
  <c r="C800" i="2"/>
  <c r="D800" i="2" s="1" a="1"/>
  <c r="D800" i="2" s="1"/>
  <c r="C801" i="2"/>
  <c r="D801" i="2" s="1" a="1"/>
  <c r="D801" i="2" s="1"/>
  <c r="C802" i="2"/>
  <c r="D802" i="2" s="1" a="1"/>
  <c r="D802" i="2" s="1"/>
  <c r="C803" i="2"/>
  <c r="D803" i="2" s="1" a="1"/>
  <c r="D803" i="2" s="1"/>
  <c r="C804" i="2"/>
  <c r="D804" i="2" s="1" a="1"/>
  <c r="D804" i="2" s="1"/>
  <c r="C805" i="2"/>
  <c r="D805" i="2" s="1" a="1"/>
  <c r="D805" i="2" s="1"/>
  <c r="C806" i="2"/>
  <c r="D806" i="2" s="1" a="1"/>
  <c r="D806" i="2" s="1"/>
  <c r="C807" i="2"/>
  <c r="D807" i="2" s="1" a="1"/>
  <c r="D807" i="2" s="1"/>
  <c r="C808" i="2"/>
  <c r="D808" i="2" s="1" a="1"/>
  <c r="D808" i="2" s="1"/>
  <c r="C809" i="2"/>
  <c r="D809" i="2" s="1" a="1"/>
  <c r="D809" i="2" s="1"/>
  <c r="C810" i="2"/>
  <c r="D810" i="2" s="1" a="1"/>
  <c r="D810" i="2" s="1"/>
  <c r="C811" i="2"/>
  <c r="D811" i="2" s="1" a="1"/>
  <c r="D811" i="2" s="1"/>
  <c r="C812" i="2"/>
  <c r="D812" i="2" s="1" a="1"/>
  <c r="D812" i="2" s="1"/>
  <c r="C813" i="2"/>
  <c r="D813" i="2" s="1" a="1"/>
  <c r="D813" i="2" s="1"/>
  <c r="C814" i="2"/>
  <c r="D814" i="2" s="1" a="1"/>
  <c r="D814" i="2" s="1"/>
  <c r="C815" i="2"/>
  <c r="D815" i="2" s="1" a="1"/>
  <c r="D815" i="2" s="1"/>
  <c r="C816" i="2"/>
  <c r="D816" i="2" s="1" a="1"/>
  <c r="D816" i="2" s="1"/>
  <c r="C817" i="2"/>
  <c r="D817" i="2" s="1" a="1"/>
  <c r="D817" i="2" s="1"/>
  <c r="C818" i="2"/>
  <c r="D818" i="2" s="1" a="1"/>
  <c r="D818" i="2" s="1"/>
  <c r="C819" i="2"/>
  <c r="D819" i="2" s="1" a="1"/>
  <c r="D819" i="2" s="1"/>
  <c r="C820" i="2"/>
  <c r="D820" i="2" s="1" a="1"/>
  <c r="D820" i="2" s="1"/>
  <c r="C821" i="2"/>
  <c r="D821" i="2" s="1" a="1"/>
  <c r="D821" i="2" s="1"/>
  <c r="C822" i="2"/>
  <c r="D822" i="2" s="1" a="1"/>
  <c r="D822" i="2" s="1"/>
  <c r="C823" i="2"/>
  <c r="D823" i="2" s="1" a="1"/>
  <c r="D823" i="2" s="1"/>
  <c r="C824" i="2"/>
  <c r="D824" i="2" s="1" a="1"/>
  <c r="D824" i="2" s="1"/>
  <c r="C825" i="2"/>
  <c r="D825" i="2" s="1" a="1"/>
  <c r="D825" i="2" s="1"/>
  <c r="C826" i="2"/>
  <c r="D826" i="2" s="1" a="1"/>
  <c r="D826" i="2" s="1"/>
  <c r="C827" i="2"/>
  <c r="D827" i="2" s="1" a="1"/>
  <c r="D827" i="2" s="1"/>
  <c r="C828" i="2"/>
  <c r="D828" i="2" s="1" a="1"/>
  <c r="D828" i="2" s="1"/>
  <c r="C829" i="2"/>
  <c r="D829" i="2" s="1" a="1"/>
  <c r="D829" i="2" s="1"/>
  <c r="C830" i="2"/>
  <c r="D830" i="2" s="1" a="1"/>
  <c r="D830" i="2" s="1"/>
  <c r="C831" i="2"/>
  <c r="D831" i="2" s="1" a="1"/>
  <c r="D831" i="2" s="1"/>
  <c r="C832" i="2"/>
  <c r="D832" i="2" s="1" a="1"/>
  <c r="D832" i="2" s="1"/>
  <c r="C833" i="2"/>
  <c r="D833" i="2" s="1" a="1"/>
  <c r="D833" i="2" s="1"/>
  <c r="C834" i="2"/>
  <c r="D834" i="2" s="1" a="1"/>
  <c r="D834" i="2" s="1"/>
  <c r="C835" i="2"/>
  <c r="D835" i="2" s="1" a="1"/>
  <c r="D835" i="2" s="1"/>
  <c r="C836" i="2"/>
  <c r="D836" i="2" s="1" a="1"/>
  <c r="D836" i="2" s="1"/>
  <c r="C837" i="2"/>
  <c r="D837" i="2" s="1" a="1"/>
  <c r="D837" i="2" s="1"/>
  <c r="C838" i="2"/>
  <c r="D838" i="2" s="1" a="1"/>
  <c r="D838" i="2" s="1"/>
  <c r="C839" i="2"/>
  <c r="D839" i="2" s="1" a="1"/>
  <c r="D839" i="2" s="1"/>
  <c r="C840" i="2"/>
  <c r="D840" i="2" s="1" a="1"/>
  <c r="D840" i="2" s="1"/>
  <c r="C841" i="2"/>
  <c r="D841" i="2" s="1" a="1"/>
  <c r="D841" i="2" s="1"/>
  <c r="C842" i="2"/>
  <c r="D842" i="2" s="1" a="1"/>
  <c r="D842" i="2" s="1"/>
  <c r="C843" i="2"/>
  <c r="D843" i="2" s="1" a="1"/>
  <c r="D843" i="2" s="1"/>
  <c r="C844" i="2"/>
  <c r="D844" i="2" s="1" a="1"/>
  <c r="D844" i="2" s="1"/>
  <c r="C845" i="2"/>
  <c r="D845" i="2" s="1" a="1"/>
  <c r="D845" i="2" s="1"/>
  <c r="C846" i="2"/>
  <c r="D846" i="2" s="1" a="1"/>
  <c r="D846" i="2" s="1"/>
  <c r="C847" i="2"/>
  <c r="D847" i="2" s="1" a="1"/>
  <c r="D847" i="2" s="1"/>
  <c r="C848" i="2"/>
  <c r="D848" i="2" s="1" a="1"/>
  <c r="D848" i="2" s="1"/>
  <c r="C849" i="2"/>
  <c r="D849" i="2" s="1" a="1"/>
  <c r="D849" i="2" s="1"/>
  <c r="C850" i="2"/>
  <c r="D850" i="2" s="1" a="1"/>
  <c r="D850" i="2" s="1"/>
  <c r="C851" i="2"/>
  <c r="D851" i="2" s="1" a="1"/>
  <c r="D851" i="2" s="1"/>
  <c r="C852" i="2"/>
  <c r="D852" i="2" s="1" a="1"/>
  <c r="D852" i="2" s="1"/>
  <c r="C853" i="2"/>
  <c r="D853" i="2" s="1" a="1"/>
  <c r="D853" i="2" s="1"/>
  <c r="C854" i="2"/>
  <c r="D854" i="2" s="1" a="1"/>
  <c r="D854" i="2" s="1"/>
  <c r="C855" i="2"/>
  <c r="D855" i="2" s="1" a="1"/>
  <c r="D855" i="2" s="1"/>
  <c r="C856" i="2"/>
  <c r="D856" i="2" s="1" a="1"/>
  <c r="D856" i="2" s="1"/>
  <c r="C857" i="2"/>
  <c r="D857" i="2" s="1" a="1"/>
  <c r="D857" i="2" s="1"/>
  <c r="C858" i="2"/>
  <c r="D858" i="2" s="1" a="1"/>
  <c r="D858" i="2" s="1"/>
  <c r="C859" i="2"/>
  <c r="D859" i="2" s="1" a="1"/>
  <c r="D859" i="2" s="1"/>
  <c r="C860" i="2"/>
  <c r="D860" i="2" s="1" a="1"/>
  <c r="D860" i="2" s="1"/>
  <c r="C861" i="2"/>
  <c r="D861" i="2" s="1" a="1"/>
  <c r="D861" i="2" s="1"/>
  <c r="C862" i="2"/>
  <c r="D862" i="2" s="1" a="1"/>
  <c r="D862" i="2" s="1"/>
  <c r="C863" i="2"/>
  <c r="D863" i="2" s="1" a="1"/>
  <c r="D863" i="2" s="1"/>
  <c r="C864" i="2"/>
  <c r="D864" i="2" s="1" a="1"/>
  <c r="D864" i="2" s="1"/>
  <c r="C865" i="2"/>
  <c r="D865" i="2" s="1" a="1"/>
  <c r="D865" i="2" s="1"/>
  <c r="C866" i="2"/>
  <c r="D866" i="2" s="1" a="1"/>
  <c r="D866" i="2" s="1"/>
  <c r="C867" i="2"/>
  <c r="D867" i="2" s="1" a="1"/>
  <c r="D867" i="2" s="1"/>
  <c r="C868" i="2"/>
  <c r="D868" i="2" s="1" a="1"/>
  <c r="D868" i="2" s="1"/>
  <c r="C869" i="2"/>
  <c r="D869" i="2" s="1" a="1"/>
  <c r="D869" i="2" s="1"/>
  <c r="C870" i="2"/>
  <c r="D870" i="2" s="1" a="1"/>
  <c r="D870" i="2" s="1"/>
  <c r="C871" i="2"/>
  <c r="D871" i="2" s="1" a="1"/>
  <c r="D871" i="2" s="1"/>
  <c r="C872" i="2"/>
  <c r="D872" i="2" s="1" a="1"/>
  <c r="D872" i="2" s="1"/>
  <c r="C873" i="2"/>
  <c r="D873" i="2" s="1" a="1"/>
  <c r="D873" i="2" s="1"/>
  <c r="C874" i="2"/>
  <c r="D874" i="2" s="1" a="1"/>
  <c r="D874" i="2" s="1"/>
  <c r="C875" i="2"/>
  <c r="D875" i="2" s="1" a="1"/>
  <c r="D875" i="2" s="1"/>
  <c r="C876" i="2"/>
  <c r="D876" i="2" s="1" a="1"/>
  <c r="D876" i="2" s="1"/>
  <c r="C877" i="2"/>
  <c r="D877" i="2" s="1" a="1"/>
  <c r="D877" i="2" s="1"/>
  <c r="C878" i="2"/>
  <c r="D878" i="2" s="1" a="1"/>
  <c r="D878" i="2" s="1"/>
  <c r="C879" i="2"/>
  <c r="D879" i="2" s="1" a="1"/>
  <c r="D879" i="2" s="1"/>
  <c r="C880" i="2"/>
  <c r="D880" i="2" s="1" a="1"/>
  <c r="D880" i="2" s="1"/>
  <c r="C881" i="2"/>
  <c r="D881" i="2" s="1" a="1"/>
  <c r="D881" i="2" s="1"/>
  <c r="C882" i="2"/>
  <c r="D882" i="2" s="1" a="1"/>
  <c r="D882" i="2" s="1"/>
  <c r="C883" i="2"/>
  <c r="D883" i="2" s="1" a="1"/>
  <c r="D883" i="2" s="1"/>
  <c r="C884" i="2"/>
  <c r="D884" i="2" s="1" a="1"/>
  <c r="D884" i="2" s="1"/>
  <c r="C885" i="2"/>
  <c r="D885" i="2" s="1" a="1"/>
  <c r="D885" i="2" s="1"/>
  <c r="C886" i="2"/>
  <c r="D886" i="2" s="1" a="1"/>
  <c r="D886" i="2" s="1"/>
  <c r="C887" i="2"/>
  <c r="D887" i="2" s="1" a="1"/>
  <c r="D887" i="2" s="1"/>
  <c r="C888" i="2"/>
  <c r="D888" i="2" s="1" a="1"/>
  <c r="D888" i="2" s="1"/>
  <c r="C889" i="2"/>
  <c r="D889" i="2" s="1" a="1"/>
  <c r="D889" i="2" s="1"/>
  <c r="C890" i="2"/>
  <c r="D890" i="2" s="1" a="1"/>
  <c r="D890" i="2" s="1"/>
  <c r="C891" i="2"/>
  <c r="D891" i="2" s="1" a="1"/>
  <c r="D891" i="2" s="1"/>
  <c r="C892" i="2"/>
  <c r="D892" i="2" s="1" a="1"/>
  <c r="D892" i="2" s="1"/>
  <c r="C893" i="2"/>
  <c r="D893" i="2" s="1" a="1"/>
  <c r="D893" i="2" s="1"/>
  <c r="C894" i="2"/>
  <c r="D894" i="2" s="1" a="1"/>
  <c r="D894" i="2" s="1"/>
  <c r="C895" i="2"/>
  <c r="D895" i="2" s="1" a="1"/>
  <c r="D895" i="2" s="1"/>
  <c r="C896" i="2"/>
  <c r="D896" i="2" s="1" a="1"/>
  <c r="D896" i="2" s="1"/>
  <c r="C897" i="2"/>
  <c r="D897" i="2" s="1" a="1"/>
  <c r="D897" i="2" s="1"/>
  <c r="C898" i="2"/>
  <c r="D898" i="2" s="1" a="1"/>
  <c r="D898" i="2" s="1"/>
  <c r="C899" i="2"/>
  <c r="D899" i="2" s="1" a="1"/>
  <c r="D899" i="2" s="1"/>
  <c r="C900" i="2"/>
  <c r="D900" i="2" s="1" a="1"/>
  <c r="D900" i="2" s="1"/>
  <c r="C901" i="2"/>
  <c r="D901" i="2" s="1" a="1"/>
  <c r="D901" i="2" s="1"/>
  <c r="C902" i="2"/>
  <c r="D902" i="2" s="1" a="1"/>
  <c r="D902" i="2" s="1"/>
  <c r="C903" i="2"/>
  <c r="D903" i="2" s="1" a="1"/>
  <c r="D903" i="2" s="1"/>
  <c r="C904" i="2"/>
  <c r="D904" i="2" s="1" a="1"/>
  <c r="D904" i="2" s="1"/>
  <c r="C905" i="2"/>
  <c r="D905" i="2" s="1" a="1"/>
  <c r="D905" i="2" s="1"/>
  <c r="C906" i="2"/>
  <c r="D906" i="2" s="1" a="1"/>
  <c r="D906" i="2" s="1"/>
  <c r="C907" i="2"/>
  <c r="D907" i="2" s="1" a="1"/>
  <c r="D907" i="2" s="1"/>
  <c r="C908" i="2"/>
  <c r="D908" i="2" s="1" a="1"/>
  <c r="D908" i="2" s="1"/>
  <c r="C909" i="2"/>
  <c r="D909" i="2" s="1" a="1"/>
  <c r="D909" i="2" s="1"/>
  <c r="C910" i="2"/>
  <c r="D910" i="2" s="1" a="1"/>
  <c r="D910" i="2" s="1"/>
  <c r="C911" i="2"/>
  <c r="D911" i="2" s="1" a="1"/>
  <c r="D911" i="2" s="1"/>
  <c r="C912" i="2"/>
  <c r="D912" i="2" s="1" a="1"/>
  <c r="D912" i="2" s="1"/>
  <c r="C913" i="2"/>
  <c r="D913" i="2" s="1" a="1"/>
  <c r="D913" i="2" s="1"/>
  <c r="C914" i="2"/>
  <c r="D914" i="2" s="1" a="1"/>
  <c r="D914" i="2" s="1"/>
  <c r="C915" i="2"/>
  <c r="D915" i="2" s="1" a="1"/>
  <c r="D915" i="2" s="1"/>
  <c r="C916" i="2"/>
  <c r="D916" i="2" s="1" a="1"/>
  <c r="D916" i="2" s="1"/>
  <c r="C917" i="2"/>
  <c r="D917" i="2" s="1" a="1"/>
  <c r="D917" i="2" s="1"/>
  <c r="C918" i="2"/>
  <c r="D918" i="2" s="1" a="1"/>
  <c r="D918" i="2" s="1"/>
  <c r="C919" i="2"/>
  <c r="D919" i="2" s="1" a="1"/>
  <c r="D919" i="2" s="1"/>
  <c r="C920" i="2"/>
  <c r="D920" i="2" s="1" a="1"/>
  <c r="D920" i="2" s="1"/>
  <c r="C921" i="2"/>
  <c r="D921" i="2" s="1" a="1"/>
  <c r="D921" i="2" s="1"/>
  <c r="C922" i="2"/>
  <c r="D922" i="2" s="1" a="1"/>
  <c r="D922" i="2" s="1"/>
  <c r="C923" i="2"/>
  <c r="D923" i="2" s="1" a="1"/>
  <c r="D923" i="2" s="1"/>
  <c r="C924" i="2"/>
  <c r="D924" i="2" s="1" a="1"/>
  <c r="D924" i="2" s="1"/>
  <c r="C925" i="2"/>
  <c r="D925" i="2" s="1" a="1"/>
  <c r="D925" i="2" s="1"/>
  <c r="C926" i="2"/>
  <c r="D926" i="2" s="1" a="1"/>
  <c r="D926" i="2" s="1"/>
  <c r="C927" i="2"/>
  <c r="D927" i="2" s="1" a="1"/>
  <c r="D927" i="2" s="1"/>
  <c r="C928" i="2"/>
  <c r="D928" i="2" s="1" a="1"/>
  <c r="D928" i="2" s="1"/>
  <c r="C929" i="2"/>
  <c r="D929" i="2" s="1" a="1"/>
  <c r="D929" i="2" s="1"/>
  <c r="C930" i="2"/>
  <c r="D930" i="2" s="1" a="1"/>
  <c r="D930" i="2" s="1"/>
  <c r="C931" i="2"/>
  <c r="D931" i="2" s="1" a="1"/>
  <c r="D931" i="2" s="1"/>
  <c r="C932" i="2"/>
  <c r="D932" i="2" s="1" a="1"/>
  <c r="D932" i="2" s="1"/>
  <c r="C933" i="2"/>
  <c r="D933" i="2" s="1" a="1"/>
  <c r="D933" i="2" s="1"/>
  <c r="C934" i="2"/>
  <c r="D934" i="2" s="1" a="1"/>
  <c r="D934" i="2" s="1"/>
  <c r="C935" i="2"/>
  <c r="D935" i="2" s="1" a="1"/>
  <c r="D935" i="2" s="1"/>
  <c r="C936" i="2"/>
  <c r="D936" i="2" s="1" a="1"/>
  <c r="D936" i="2" s="1"/>
  <c r="C937" i="2"/>
  <c r="D937" i="2" s="1" a="1"/>
  <c r="D937" i="2" s="1"/>
  <c r="C938" i="2"/>
  <c r="D938" i="2" s="1" a="1"/>
  <c r="D938" i="2" s="1"/>
  <c r="C939" i="2"/>
  <c r="D939" i="2" s="1" a="1"/>
  <c r="D939" i="2" s="1"/>
  <c r="C940" i="2"/>
  <c r="D940" i="2" s="1" a="1"/>
  <c r="D940" i="2" s="1"/>
  <c r="C941" i="2"/>
  <c r="D941" i="2" s="1" a="1"/>
  <c r="D941" i="2" s="1"/>
  <c r="C942" i="2"/>
  <c r="D942" i="2" s="1" a="1"/>
  <c r="D942" i="2" s="1"/>
  <c r="C943" i="2"/>
  <c r="D943" i="2" s="1" a="1"/>
  <c r="D943" i="2" s="1"/>
  <c r="C944" i="2"/>
  <c r="D944" i="2" s="1" a="1"/>
  <c r="D944" i="2" s="1"/>
  <c r="C945" i="2"/>
  <c r="D945" i="2" s="1" a="1"/>
  <c r="D945" i="2" s="1"/>
  <c r="C946" i="2"/>
  <c r="D946" i="2" s="1" a="1"/>
  <c r="D946" i="2" s="1"/>
  <c r="C947" i="2"/>
  <c r="D947" i="2" s="1" a="1"/>
  <c r="D947" i="2" s="1"/>
  <c r="C948" i="2"/>
  <c r="D948" i="2" s="1" a="1"/>
  <c r="D948" i="2" s="1"/>
  <c r="C949" i="2"/>
  <c r="D949" i="2" s="1" a="1"/>
  <c r="D949" i="2" s="1"/>
  <c r="C950" i="2"/>
  <c r="D950" i="2" s="1" a="1"/>
  <c r="D950" i="2" s="1"/>
  <c r="C951" i="2"/>
  <c r="D951" i="2" s="1" a="1"/>
  <c r="D951" i="2" s="1"/>
  <c r="C952" i="2"/>
  <c r="D952" i="2" s="1" a="1"/>
  <c r="D952" i="2" s="1"/>
  <c r="C953" i="2"/>
  <c r="D953" i="2" s="1" a="1"/>
  <c r="D953" i="2" s="1"/>
  <c r="C954" i="2"/>
  <c r="D954" i="2" s="1" a="1"/>
  <c r="D954" i="2" s="1"/>
  <c r="C955" i="2"/>
  <c r="D955" i="2" s="1" a="1"/>
  <c r="D955" i="2" s="1"/>
  <c r="C956" i="2"/>
  <c r="D956" i="2" s="1" a="1"/>
  <c r="D956" i="2" s="1"/>
  <c r="C957" i="2"/>
  <c r="D957" i="2" s="1" a="1"/>
  <c r="D957" i="2" s="1"/>
  <c r="C958" i="2"/>
  <c r="D958" i="2" s="1" a="1"/>
  <c r="D958" i="2" s="1"/>
  <c r="C959" i="2"/>
  <c r="D959" i="2" s="1" a="1"/>
  <c r="D959" i="2" s="1"/>
  <c r="C960" i="2"/>
  <c r="D960" i="2" s="1" a="1"/>
  <c r="D960" i="2" s="1"/>
  <c r="C961" i="2"/>
  <c r="D961" i="2" s="1" a="1"/>
  <c r="D961" i="2" s="1"/>
  <c r="C962" i="2"/>
  <c r="D962" i="2" s="1" a="1"/>
  <c r="D962" i="2" s="1"/>
  <c r="C963" i="2"/>
  <c r="D963" i="2" s="1" a="1"/>
  <c r="D963" i="2" s="1"/>
  <c r="C964" i="2"/>
  <c r="D964" i="2" s="1" a="1"/>
  <c r="D964" i="2" s="1"/>
  <c r="C965" i="2"/>
  <c r="D965" i="2" s="1" a="1"/>
  <c r="D965" i="2" s="1"/>
  <c r="C966" i="2"/>
  <c r="D966" i="2" s="1" a="1"/>
  <c r="D966" i="2" s="1"/>
  <c r="C967" i="2"/>
  <c r="D967" i="2" s="1" a="1"/>
  <c r="D967" i="2" s="1"/>
  <c r="C968" i="2"/>
  <c r="D968" i="2" s="1" a="1"/>
  <c r="D968" i="2" s="1"/>
  <c r="C969" i="2"/>
  <c r="D969" i="2" s="1" a="1"/>
  <c r="D969" i="2" s="1"/>
  <c r="C970" i="2"/>
  <c r="D970" i="2" s="1" a="1"/>
  <c r="D970" i="2" s="1"/>
  <c r="C971" i="2"/>
  <c r="D971" i="2" s="1" a="1"/>
  <c r="D971" i="2" s="1"/>
  <c r="C972" i="2"/>
  <c r="D972" i="2" s="1" a="1"/>
  <c r="D972" i="2" s="1"/>
  <c r="C973" i="2"/>
  <c r="D973" i="2" s="1" a="1"/>
  <c r="D973" i="2" s="1"/>
  <c r="C974" i="2"/>
  <c r="D974" i="2" s="1" a="1"/>
  <c r="D974" i="2" s="1"/>
  <c r="C975" i="2"/>
  <c r="D975" i="2" s="1" a="1"/>
  <c r="D975" i="2" s="1"/>
  <c r="C976" i="2"/>
  <c r="D976" i="2" s="1" a="1"/>
  <c r="D976" i="2" s="1"/>
  <c r="C977" i="2"/>
  <c r="D977" i="2" s="1" a="1"/>
  <c r="D977" i="2" s="1"/>
  <c r="C978" i="2"/>
  <c r="D978" i="2" s="1" a="1"/>
  <c r="D978" i="2" s="1"/>
  <c r="C979" i="2"/>
  <c r="D979" i="2" s="1" a="1"/>
  <c r="D979" i="2" s="1"/>
  <c r="C980" i="2"/>
  <c r="D980" i="2" s="1" a="1"/>
  <c r="D980" i="2" s="1"/>
  <c r="C981" i="2"/>
  <c r="D981" i="2" s="1" a="1"/>
  <c r="D981" i="2" s="1"/>
  <c r="C982" i="2"/>
  <c r="D982" i="2" s="1" a="1"/>
  <c r="D982" i="2" s="1"/>
  <c r="C983" i="2"/>
  <c r="D983" i="2" s="1" a="1"/>
  <c r="D983" i="2" s="1"/>
  <c r="C984" i="2"/>
  <c r="D984" i="2" s="1" a="1"/>
  <c r="D984" i="2" s="1"/>
  <c r="C985" i="2"/>
  <c r="D985" i="2" s="1" a="1"/>
  <c r="D985" i="2" s="1"/>
  <c r="C986" i="2"/>
  <c r="D986" i="2" s="1" a="1"/>
  <c r="D986" i="2" s="1"/>
  <c r="C987" i="2"/>
  <c r="D987" i="2" s="1" a="1"/>
  <c r="D987" i="2" s="1"/>
  <c r="C988" i="2"/>
  <c r="D988" i="2" s="1" a="1"/>
  <c r="D988" i="2" s="1"/>
  <c r="C989" i="2"/>
  <c r="D989" i="2" s="1" a="1"/>
  <c r="D989" i="2" s="1"/>
  <c r="C990" i="2"/>
  <c r="D990" i="2" s="1" a="1"/>
  <c r="D990" i="2" s="1"/>
  <c r="C991" i="2"/>
  <c r="D991" i="2" s="1" a="1"/>
  <c r="D991" i="2" s="1"/>
  <c r="C992" i="2"/>
  <c r="D992" i="2" s="1" a="1"/>
  <c r="D992" i="2" s="1"/>
  <c r="C993" i="2"/>
  <c r="D993" i="2" s="1" a="1"/>
  <c r="D993" i="2" s="1"/>
  <c r="C994" i="2"/>
  <c r="D994" i="2" s="1" a="1"/>
  <c r="D994" i="2" s="1"/>
  <c r="C995" i="2"/>
  <c r="D995" i="2" s="1" a="1"/>
  <c r="D995" i="2" s="1"/>
  <c r="C996" i="2"/>
  <c r="D996" i="2" s="1" a="1"/>
  <c r="D996" i="2" s="1"/>
  <c r="C997" i="2"/>
  <c r="D997" i="2" s="1" a="1"/>
  <c r="D997" i="2" s="1"/>
  <c r="C998" i="2"/>
  <c r="D998" i="2" s="1" a="1"/>
  <c r="D998" i="2" s="1"/>
  <c r="C999" i="2"/>
  <c r="D999" i="2" s="1" a="1"/>
  <c r="D999" i="2" s="1"/>
  <c r="C1000" i="2"/>
  <c r="D1000" i="2" s="1" a="1"/>
  <c r="D1000" i="2" s="1"/>
  <c r="C1001" i="2"/>
  <c r="D1001" i="2" s="1" a="1"/>
  <c r="D1001" i="2" s="1"/>
  <c r="C1002" i="2"/>
  <c r="D1002" i="2" s="1" a="1"/>
  <c r="D1002" i="2" s="1"/>
  <c r="C1003" i="2"/>
  <c r="D1003" i="2" s="1" a="1"/>
  <c r="D1003" i="2" s="1"/>
  <c r="C1004" i="2"/>
  <c r="D1004" i="2" s="1" a="1"/>
  <c r="D1004" i="2" s="1"/>
  <c r="C1005" i="2"/>
  <c r="D1005" i="2" s="1" a="1"/>
  <c r="D1005" i="2" s="1"/>
  <c r="C1006" i="2"/>
  <c r="D1006" i="2" s="1" a="1"/>
  <c r="D1006" i="2" s="1"/>
  <c r="C1007" i="2"/>
  <c r="D1007" i="2" s="1" a="1"/>
  <c r="D1007" i="2" s="1"/>
  <c r="C1008" i="2"/>
  <c r="D1008" i="2" s="1" a="1"/>
  <c r="D1008" i="2" s="1"/>
  <c r="C1009" i="2"/>
  <c r="D1009" i="2" s="1" a="1"/>
  <c r="D1009" i="2" s="1"/>
  <c r="C1010" i="2"/>
  <c r="D1010" i="2" s="1" a="1"/>
  <c r="D1010" i="2" s="1"/>
  <c r="C1011" i="2"/>
  <c r="D1011" i="2" s="1" a="1"/>
  <c r="D1011" i="2" s="1"/>
  <c r="C1012" i="2"/>
  <c r="D1012" i="2" s="1" a="1"/>
  <c r="D1012" i="2" s="1"/>
  <c r="C1013" i="2"/>
  <c r="D1013" i="2" s="1" a="1"/>
  <c r="D1013" i="2" s="1"/>
  <c r="C1014" i="2"/>
  <c r="D1014" i="2" s="1" a="1"/>
  <c r="D1014" i="2" s="1"/>
  <c r="C1015" i="2"/>
  <c r="D1015" i="2" s="1" a="1"/>
  <c r="D1015" i="2" s="1"/>
  <c r="C1016" i="2"/>
  <c r="D1016" i="2" s="1" a="1"/>
  <c r="D1016" i="2" s="1"/>
  <c r="C1017" i="2"/>
  <c r="D1017" i="2" s="1" a="1"/>
  <c r="D1017" i="2" s="1"/>
  <c r="C1018" i="2"/>
  <c r="D1018" i="2" s="1" a="1"/>
  <c r="D1018" i="2" s="1"/>
  <c r="C1019" i="2"/>
  <c r="D1019" i="2" s="1" a="1"/>
  <c r="D1019" i="2" s="1"/>
  <c r="C1020" i="2"/>
  <c r="D1020" i="2" s="1" a="1"/>
  <c r="D1020" i="2" s="1"/>
  <c r="C1021" i="2"/>
  <c r="D1021" i="2" s="1" a="1"/>
  <c r="D1021" i="2" s="1"/>
  <c r="C1022" i="2"/>
  <c r="D1022" i="2" s="1" a="1"/>
  <c r="D1022" i="2" s="1"/>
  <c r="C1023" i="2"/>
  <c r="D1023" i="2" s="1" a="1"/>
  <c r="D1023" i="2" s="1"/>
  <c r="C1024" i="2"/>
  <c r="D1024" i="2" s="1" a="1"/>
  <c r="D1024" i="2" s="1"/>
  <c r="C1025" i="2"/>
  <c r="D1025" i="2" s="1" a="1"/>
  <c r="D1025" i="2" s="1"/>
  <c r="C1026" i="2"/>
  <c r="D1026" i="2" s="1" a="1"/>
  <c r="D1026" i="2" s="1"/>
  <c r="C1027" i="2"/>
  <c r="D1027" i="2" s="1" a="1"/>
  <c r="D1027" i="2" s="1"/>
  <c r="C1028" i="2"/>
  <c r="D1028" i="2" s="1" a="1"/>
  <c r="D1028" i="2" s="1"/>
  <c r="C1029" i="2"/>
  <c r="D1029" i="2" s="1" a="1"/>
  <c r="D1029" i="2" s="1"/>
  <c r="C1030" i="2"/>
  <c r="D1030" i="2" s="1" a="1"/>
  <c r="D1030" i="2" s="1"/>
  <c r="C1031" i="2"/>
  <c r="D1031" i="2" s="1" a="1"/>
  <c r="D1031" i="2" s="1"/>
  <c r="C1032" i="2"/>
  <c r="D1032" i="2" s="1" a="1"/>
  <c r="D1032" i="2" s="1"/>
  <c r="C1033" i="2"/>
  <c r="D1033" i="2" s="1" a="1"/>
  <c r="D1033" i="2" s="1"/>
  <c r="C1034" i="2"/>
  <c r="D1034" i="2" s="1" a="1"/>
  <c r="D1034" i="2" s="1"/>
  <c r="C1035" i="2"/>
  <c r="D1035" i="2" s="1" a="1"/>
  <c r="D1035" i="2" s="1"/>
  <c r="C1036" i="2"/>
  <c r="D1036" i="2" s="1" a="1"/>
  <c r="D1036" i="2" s="1"/>
  <c r="C1037" i="2"/>
  <c r="D1037" i="2" s="1" a="1"/>
  <c r="D1037" i="2" s="1"/>
  <c r="C1038" i="2"/>
  <c r="D1038" i="2" s="1" a="1"/>
  <c r="D1038" i="2" s="1"/>
  <c r="C1039" i="2"/>
  <c r="D1039" i="2" s="1" a="1"/>
  <c r="D1039" i="2" s="1"/>
  <c r="C1040" i="2"/>
  <c r="D1040" i="2" s="1" a="1"/>
  <c r="D1040" i="2" s="1"/>
  <c r="C1041" i="2"/>
  <c r="D1041" i="2" s="1" a="1"/>
  <c r="D1041" i="2" s="1"/>
  <c r="C1042" i="2"/>
  <c r="D1042" i="2" s="1" a="1"/>
  <c r="D1042" i="2" s="1"/>
  <c r="C1043" i="2"/>
  <c r="D1043" i="2" s="1" a="1"/>
  <c r="D1043" i="2" s="1"/>
  <c r="C1044" i="2"/>
  <c r="D1044" i="2" s="1" a="1"/>
  <c r="D1044" i="2" s="1"/>
  <c r="C1045" i="2"/>
  <c r="D1045" i="2" s="1" a="1"/>
  <c r="D1045" i="2" s="1"/>
  <c r="C1046" i="2"/>
  <c r="D1046" i="2" s="1" a="1"/>
  <c r="D1046" i="2" s="1"/>
  <c r="C1047" i="2"/>
  <c r="D1047" i="2" s="1" a="1"/>
  <c r="D1047" i="2" s="1"/>
  <c r="C1048" i="2"/>
  <c r="D1048" i="2" s="1" a="1"/>
  <c r="D1048" i="2" s="1"/>
  <c r="C1049" i="2"/>
  <c r="D1049" i="2" s="1" a="1"/>
  <c r="D1049" i="2" s="1"/>
  <c r="C1050" i="2"/>
  <c r="D1050" i="2" s="1" a="1"/>
  <c r="D1050" i="2" s="1"/>
  <c r="C1051" i="2"/>
  <c r="D1051" i="2" s="1" a="1"/>
  <c r="D1051" i="2" s="1"/>
  <c r="C1052" i="2"/>
  <c r="D1052" i="2" s="1" a="1"/>
  <c r="D1052" i="2" s="1"/>
  <c r="C1053" i="2"/>
  <c r="D1053" i="2" s="1" a="1"/>
  <c r="D1053" i="2" s="1"/>
  <c r="C1054" i="2"/>
  <c r="D1054" i="2" s="1" a="1"/>
  <c r="D1054" i="2" s="1"/>
  <c r="C1055" i="2"/>
  <c r="D1055" i="2" s="1" a="1"/>
  <c r="D1055" i="2" s="1"/>
  <c r="C1056" i="2"/>
  <c r="D1056" i="2" s="1" a="1"/>
  <c r="D1056" i="2" s="1"/>
  <c r="C1057" i="2"/>
  <c r="D1057" i="2" s="1" a="1"/>
  <c r="D1057" i="2" s="1"/>
  <c r="C1058" i="2"/>
  <c r="D1058" i="2" s="1" a="1"/>
  <c r="D1058" i="2" s="1"/>
  <c r="C1059" i="2"/>
  <c r="D1059" i="2" s="1" a="1"/>
  <c r="D1059" i="2" s="1"/>
  <c r="C1060" i="2"/>
  <c r="D1060" i="2" s="1" a="1"/>
  <c r="D1060" i="2" s="1"/>
  <c r="C1061" i="2"/>
  <c r="D1061" i="2" s="1" a="1"/>
  <c r="D1061" i="2" s="1"/>
  <c r="C1062" i="2"/>
  <c r="D1062" i="2" s="1" a="1"/>
  <c r="D1062" i="2" s="1"/>
  <c r="C1063" i="2"/>
  <c r="D1063" i="2" s="1" a="1"/>
  <c r="D1063" i="2" s="1"/>
  <c r="C1064" i="2"/>
  <c r="D1064" i="2" s="1" a="1"/>
  <c r="D1064" i="2" s="1"/>
  <c r="C1065" i="2"/>
  <c r="D1065" i="2" s="1" a="1"/>
  <c r="D1065" i="2" s="1"/>
  <c r="C1066" i="2"/>
  <c r="D1066" i="2" s="1" a="1"/>
  <c r="D1066" i="2" s="1"/>
  <c r="C1067" i="2"/>
  <c r="D1067" i="2" s="1" a="1"/>
  <c r="D1067" i="2" s="1"/>
  <c r="C1068" i="2"/>
  <c r="D1068" i="2" s="1" a="1"/>
  <c r="D1068" i="2" s="1"/>
  <c r="C1069" i="2"/>
  <c r="D1069" i="2" s="1" a="1"/>
  <c r="D1069" i="2" s="1"/>
  <c r="C1070" i="2"/>
  <c r="D1070" i="2" s="1" a="1"/>
  <c r="D1070" i="2" s="1"/>
  <c r="C1071" i="2"/>
  <c r="D1071" i="2" s="1" a="1"/>
  <c r="D1071" i="2" s="1"/>
  <c r="C1072" i="2"/>
  <c r="D1072" i="2" s="1" a="1"/>
  <c r="D1072" i="2" s="1"/>
  <c r="C1073" i="2"/>
  <c r="D1073" i="2" s="1" a="1"/>
  <c r="D1073" i="2" s="1"/>
  <c r="C1074" i="2"/>
  <c r="D1074" i="2" s="1" a="1"/>
  <c r="D1074" i="2" s="1"/>
  <c r="C1075" i="2"/>
  <c r="D1075" i="2" s="1" a="1"/>
  <c r="D1075" i="2" s="1"/>
  <c r="C1076" i="2"/>
  <c r="D1076" i="2" s="1" a="1"/>
  <c r="D1076" i="2" s="1"/>
  <c r="C1077" i="2"/>
  <c r="D1077" i="2" s="1" a="1"/>
  <c r="D1077" i="2" s="1"/>
  <c r="C1078" i="2"/>
  <c r="D1078" i="2" s="1" a="1"/>
  <c r="D1078" i="2" s="1"/>
  <c r="C1079" i="2"/>
  <c r="D1079" i="2" s="1" a="1"/>
  <c r="D1079" i="2" s="1"/>
  <c r="C1080" i="2"/>
  <c r="D1080" i="2" s="1" a="1"/>
  <c r="D1080" i="2" s="1"/>
  <c r="C1081" i="2"/>
  <c r="D1081" i="2" s="1" a="1"/>
  <c r="D1081" i="2" s="1"/>
  <c r="C1082" i="2"/>
  <c r="D1082" i="2" s="1" a="1"/>
  <c r="D1082" i="2" s="1"/>
  <c r="C1083" i="2"/>
  <c r="D1083" i="2" s="1" a="1"/>
  <c r="D1083" i="2" s="1"/>
  <c r="C1084" i="2"/>
  <c r="D1084" i="2" s="1" a="1"/>
  <c r="D1084" i="2" s="1"/>
  <c r="C1085" i="2"/>
  <c r="D1085" i="2" s="1" a="1"/>
  <c r="D1085" i="2" s="1"/>
  <c r="C1086" i="2"/>
  <c r="D1086" i="2" s="1" a="1"/>
  <c r="D1086" i="2" s="1"/>
  <c r="C1087" i="2"/>
  <c r="D1087" i="2" s="1" a="1"/>
  <c r="D1087" i="2" s="1"/>
  <c r="C1088" i="2"/>
  <c r="D1088" i="2" s="1" a="1"/>
  <c r="D1088" i="2" s="1"/>
  <c r="C1089" i="2"/>
  <c r="D1089" i="2" s="1" a="1"/>
  <c r="D1089" i="2" s="1"/>
  <c r="C1090" i="2"/>
  <c r="D1090" i="2" s="1" a="1"/>
  <c r="D1090" i="2" s="1"/>
  <c r="C1091" i="2"/>
  <c r="D1091" i="2" s="1" a="1"/>
  <c r="D1091" i="2" s="1"/>
  <c r="C1092" i="2"/>
  <c r="D1092" i="2" s="1" a="1"/>
  <c r="D1092" i="2" s="1"/>
  <c r="C1093" i="2"/>
  <c r="D1093" i="2" s="1" a="1"/>
  <c r="D1093" i="2" s="1"/>
  <c r="C1094" i="2"/>
  <c r="D1094" i="2" s="1" a="1"/>
  <c r="D1094" i="2" s="1"/>
  <c r="C1095" i="2"/>
  <c r="D1095" i="2" s="1" a="1"/>
  <c r="D1095" i="2" s="1"/>
  <c r="C1096" i="2"/>
  <c r="D1096" i="2" s="1" a="1"/>
  <c r="D1096" i="2" s="1"/>
  <c r="C1097" i="2"/>
  <c r="D1097" i="2" s="1" a="1"/>
  <c r="D1097" i="2" s="1"/>
  <c r="C1098" i="2"/>
  <c r="D1098" i="2" s="1" a="1"/>
  <c r="D1098" i="2" s="1"/>
  <c r="C1099" i="2"/>
  <c r="D1099" i="2" s="1" a="1"/>
  <c r="D1099" i="2" s="1"/>
  <c r="C1100" i="2"/>
  <c r="D1100" i="2" s="1" a="1"/>
  <c r="D1100" i="2" s="1"/>
  <c r="C1101" i="2"/>
  <c r="D1101" i="2" s="1" a="1"/>
  <c r="D1101" i="2" s="1"/>
  <c r="C1102" i="2"/>
  <c r="D1102" i="2" s="1" a="1"/>
  <c r="D1102" i="2" s="1"/>
  <c r="C1103" i="2"/>
  <c r="D1103" i="2" s="1" a="1"/>
  <c r="D1103" i="2" s="1"/>
  <c r="C1104" i="2"/>
  <c r="D1104" i="2" s="1" a="1"/>
  <c r="D1104" i="2" s="1"/>
  <c r="C1105" i="2"/>
  <c r="D1105" i="2" s="1" a="1"/>
  <c r="D1105" i="2" s="1"/>
  <c r="C1106" i="2"/>
  <c r="D1106" i="2" s="1" a="1"/>
  <c r="D1106" i="2" s="1"/>
  <c r="C1107" i="2"/>
  <c r="D1107" i="2" s="1" a="1"/>
  <c r="D1107" i="2" s="1"/>
  <c r="C1108" i="2"/>
  <c r="D1108" i="2" s="1" a="1"/>
  <c r="D1108" i="2" s="1"/>
  <c r="C1109" i="2"/>
  <c r="D1109" i="2" s="1" a="1"/>
  <c r="D1109" i="2" s="1"/>
  <c r="C1110" i="2"/>
  <c r="D1110" i="2" s="1" a="1"/>
  <c r="D1110" i="2" s="1"/>
  <c r="C1111" i="2"/>
  <c r="D1111" i="2" s="1" a="1"/>
  <c r="D1111" i="2" s="1"/>
  <c r="C1112" i="2"/>
  <c r="D1112" i="2" s="1" a="1"/>
  <c r="D1112" i="2" s="1"/>
  <c r="C1113" i="2"/>
  <c r="D1113" i="2" s="1" a="1"/>
  <c r="D1113" i="2" s="1"/>
  <c r="C1114" i="2"/>
  <c r="D1114" i="2" s="1" a="1"/>
  <c r="D1114" i="2" s="1"/>
  <c r="C1115" i="2"/>
  <c r="D1115" i="2" s="1" a="1"/>
  <c r="D1115" i="2" s="1"/>
  <c r="C1116" i="2"/>
  <c r="D1116" i="2" s="1" a="1"/>
  <c r="D1116" i="2" s="1"/>
  <c r="C1117" i="2"/>
  <c r="D1117" i="2" s="1" a="1"/>
  <c r="D1117" i="2" s="1"/>
  <c r="C1118" i="2"/>
  <c r="D1118" i="2" s="1" a="1"/>
  <c r="D1118" i="2" s="1"/>
  <c r="C1119" i="2"/>
  <c r="D1119" i="2" s="1" a="1"/>
  <c r="D1119" i="2" s="1"/>
  <c r="C1120" i="2"/>
  <c r="D1120" i="2" s="1" a="1"/>
  <c r="D1120" i="2" s="1"/>
  <c r="C1121" i="2"/>
  <c r="D1121" i="2" s="1" a="1"/>
  <c r="D1121" i="2" s="1"/>
  <c r="C1122" i="2"/>
  <c r="D1122" i="2" s="1" a="1"/>
  <c r="D1122" i="2" s="1"/>
  <c r="C1123" i="2"/>
  <c r="D1123" i="2" s="1" a="1"/>
  <c r="D1123" i="2" s="1"/>
  <c r="C1124" i="2"/>
  <c r="D1124" i="2" s="1" a="1"/>
  <c r="D1124" i="2" s="1"/>
  <c r="C1125" i="2"/>
  <c r="D1125" i="2" s="1" a="1"/>
  <c r="D1125" i="2" s="1"/>
  <c r="C1126" i="2"/>
  <c r="D1126" i="2" s="1" a="1"/>
  <c r="D1126" i="2" s="1"/>
  <c r="C1127" i="2"/>
  <c r="D1127" i="2" s="1" a="1"/>
  <c r="D1127" i="2" s="1"/>
  <c r="C1128" i="2"/>
  <c r="D1128" i="2" s="1" a="1"/>
  <c r="D1128" i="2" s="1"/>
  <c r="C1129" i="2"/>
  <c r="D1129" i="2" s="1" a="1"/>
  <c r="D1129" i="2" s="1"/>
  <c r="C1130" i="2"/>
  <c r="D1130" i="2" s="1" a="1"/>
  <c r="D1130" i="2" s="1"/>
  <c r="C1131" i="2"/>
  <c r="D1131" i="2" s="1" a="1"/>
  <c r="D1131" i="2" s="1"/>
  <c r="C1132" i="2"/>
  <c r="D1132" i="2" s="1" a="1"/>
  <c r="D1132" i="2" s="1"/>
  <c r="C1133" i="2"/>
  <c r="D1133" i="2" s="1" a="1"/>
  <c r="D1133" i="2" s="1"/>
  <c r="C1134" i="2"/>
  <c r="D1134" i="2" s="1" a="1"/>
  <c r="D1134" i="2" s="1"/>
  <c r="C1135" i="2"/>
  <c r="D1135" i="2" s="1" a="1"/>
  <c r="D1135" i="2" s="1"/>
  <c r="C1136" i="2"/>
  <c r="D1136" i="2" s="1" a="1"/>
  <c r="D1136" i="2" s="1"/>
  <c r="C1137" i="2"/>
  <c r="D1137" i="2" s="1" a="1"/>
  <c r="D1137" i="2" s="1"/>
  <c r="C1138" i="2"/>
  <c r="D1138" i="2" s="1" a="1"/>
  <c r="D1138" i="2" s="1"/>
  <c r="C1139" i="2"/>
  <c r="D1139" i="2" s="1" a="1"/>
  <c r="D1139" i="2" s="1"/>
  <c r="C1140" i="2"/>
  <c r="D1140" i="2" s="1" a="1"/>
  <c r="D1140" i="2" s="1"/>
  <c r="C1141" i="2"/>
  <c r="D1141" i="2" s="1" a="1"/>
  <c r="D1141" i="2" s="1"/>
  <c r="C1142" i="2"/>
  <c r="D1142" i="2" s="1" a="1"/>
  <c r="D1142" i="2" s="1"/>
  <c r="C1143" i="2"/>
  <c r="D1143" i="2" s="1" a="1"/>
  <c r="D1143" i="2" s="1"/>
  <c r="C1144" i="2"/>
  <c r="D1144" i="2" s="1" a="1"/>
  <c r="D1144" i="2" s="1"/>
  <c r="C1145" i="2"/>
  <c r="D1145" i="2" s="1" a="1"/>
  <c r="D1145" i="2" s="1"/>
  <c r="C1146" i="2"/>
  <c r="D1146" i="2" s="1" a="1"/>
  <c r="D1146" i="2" s="1"/>
  <c r="C1147" i="2"/>
  <c r="D1147" i="2" s="1" a="1"/>
  <c r="D1147" i="2" s="1"/>
  <c r="C1148" i="2"/>
  <c r="D1148" i="2" s="1" a="1"/>
  <c r="D1148" i="2" s="1"/>
  <c r="C1149" i="2"/>
  <c r="D1149" i="2" s="1" a="1"/>
  <c r="D1149" i="2" s="1"/>
  <c r="C1150" i="2"/>
  <c r="D1150" i="2" s="1" a="1"/>
  <c r="D1150" i="2" s="1"/>
  <c r="C1151" i="2"/>
  <c r="D1151" i="2" s="1" a="1"/>
  <c r="D1151" i="2" s="1"/>
  <c r="C1152" i="2"/>
  <c r="D1152" i="2" s="1" a="1"/>
  <c r="D1152" i="2" s="1"/>
  <c r="C1153" i="2"/>
  <c r="D1153" i="2" s="1" a="1"/>
  <c r="D1153" i="2" s="1"/>
  <c r="C1154" i="2"/>
  <c r="D1154" i="2" s="1" a="1"/>
  <c r="D1154" i="2" s="1"/>
  <c r="C1155" i="2"/>
  <c r="D1155" i="2" s="1" a="1"/>
  <c r="D1155" i="2" s="1"/>
  <c r="C1156" i="2"/>
  <c r="D1156" i="2" s="1" a="1"/>
  <c r="D1156" i="2" s="1"/>
  <c r="C1157" i="2"/>
  <c r="D1157" i="2" s="1" a="1"/>
  <c r="D1157" i="2" s="1"/>
  <c r="C1158" i="2"/>
  <c r="D1158" i="2" s="1" a="1"/>
  <c r="D1158" i="2" s="1"/>
  <c r="C1159" i="2"/>
  <c r="D1159" i="2" s="1" a="1"/>
  <c r="D1159" i="2" s="1"/>
  <c r="C1160" i="2"/>
  <c r="D1160" i="2" s="1" a="1"/>
  <c r="D1160" i="2" s="1"/>
  <c r="C1161" i="2"/>
  <c r="D1161" i="2" s="1" a="1"/>
  <c r="D1161" i="2" s="1"/>
  <c r="C1162" i="2"/>
  <c r="D1162" i="2" s="1" a="1"/>
  <c r="D1162" i="2" s="1"/>
  <c r="C1163" i="2"/>
  <c r="D1163" i="2" s="1" a="1"/>
  <c r="D1163" i="2" s="1"/>
  <c r="C1164" i="2"/>
  <c r="D1164" i="2" s="1" a="1"/>
  <c r="D1164" i="2" s="1"/>
  <c r="C1165" i="2"/>
  <c r="D1165" i="2" s="1" a="1"/>
  <c r="D1165" i="2" s="1"/>
  <c r="C1166" i="2"/>
  <c r="D1166" i="2" s="1" a="1"/>
  <c r="D1166" i="2" s="1"/>
  <c r="C1167" i="2"/>
  <c r="D1167" i="2" s="1" a="1"/>
  <c r="D1167" i="2" s="1"/>
  <c r="C1168" i="2"/>
  <c r="D1168" i="2" s="1" a="1"/>
  <c r="D1168" i="2" s="1"/>
  <c r="C1169" i="2"/>
  <c r="D1169" i="2" s="1" a="1"/>
  <c r="D1169" i="2" s="1"/>
  <c r="C1170" i="2"/>
  <c r="D1170" i="2" s="1" a="1"/>
  <c r="D1170" i="2" s="1"/>
  <c r="C1171" i="2"/>
  <c r="D1171" i="2" s="1" a="1"/>
  <c r="D1171" i="2" s="1"/>
  <c r="C1172" i="2"/>
  <c r="D1172" i="2" s="1" a="1"/>
  <c r="D1172" i="2" s="1"/>
  <c r="C1173" i="2"/>
  <c r="D1173" i="2" s="1" a="1"/>
  <c r="D1173" i="2" s="1"/>
  <c r="C1174" i="2"/>
  <c r="D1174" i="2" s="1" a="1"/>
  <c r="D1174" i="2" s="1"/>
  <c r="C1175" i="2"/>
  <c r="D1175" i="2" s="1" a="1"/>
  <c r="D1175" i="2" s="1"/>
  <c r="C1176" i="2"/>
  <c r="D1176" i="2" s="1" a="1"/>
  <c r="D1176" i="2" s="1"/>
  <c r="C1177" i="2"/>
  <c r="D1177" i="2" s="1" a="1"/>
  <c r="D1177" i="2" s="1"/>
  <c r="C1178" i="2"/>
  <c r="D1178" i="2" s="1" a="1"/>
  <c r="D1178" i="2" s="1"/>
  <c r="C1179" i="2"/>
  <c r="D1179" i="2" s="1" a="1"/>
  <c r="D1179" i="2" s="1"/>
  <c r="C1180" i="2"/>
  <c r="D1180" i="2" s="1" a="1"/>
  <c r="D1180" i="2" s="1"/>
  <c r="C1181" i="2"/>
  <c r="D1181" i="2" s="1" a="1"/>
  <c r="D1181" i="2" s="1"/>
  <c r="C1182" i="2"/>
  <c r="D1182" i="2" s="1" a="1"/>
  <c r="D1182" i="2" s="1"/>
  <c r="C1183" i="2"/>
  <c r="D1183" i="2" s="1" a="1"/>
  <c r="D1183" i="2" s="1"/>
  <c r="C1184" i="2"/>
  <c r="D1184" i="2" s="1" a="1"/>
  <c r="D1184" i="2" s="1"/>
  <c r="C1185" i="2"/>
  <c r="D1185" i="2" s="1" a="1"/>
  <c r="D1185" i="2" s="1"/>
  <c r="C1186" i="2"/>
  <c r="D1186" i="2" s="1" a="1"/>
  <c r="D1186" i="2" s="1"/>
  <c r="C1187" i="2"/>
  <c r="D1187" i="2" s="1" a="1"/>
  <c r="D1187" i="2" s="1"/>
  <c r="C1188" i="2"/>
  <c r="D1188" i="2" s="1" a="1"/>
  <c r="D1188" i="2" s="1"/>
  <c r="C1189" i="2"/>
  <c r="D1189" i="2" s="1" a="1"/>
  <c r="D1189" i="2" s="1"/>
  <c r="C1190" i="2"/>
  <c r="D1190" i="2" s="1" a="1"/>
  <c r="D1190" i="2" s="1"/>
  <c r="C1191" i="2"/>
  <c r="D1191" i="2" s="1" a="1"/>
  <c r="D1191" i="2" s="1"/>
  <c r="C1192" i="2"/>
  <c r="D1192" i="2" s="1" a="1"/>
  <c r="D1192" i="2" s="1"/>
  <c r="C1193" i="2"/>
  <c r="D1193" i="2" s="1" a="1"/>
  <c r="D1193" i="2" s="1"/>
  <c r="C1194" i="2"/>
  <c r="D1194" i="2" s="1" a="1"/>
  <c r="D1194" i="2" s="1"/>
  <c r="C1195" i="2"/>
  <c r="D1195" i="2" s="1" a="1"/>
  <c r="D1195" i="2" s="1"/>
  <c r="C1196" i="2"/>
  <c r="D1196" i="2" s="1" a="1"/>
  <c r="D1196" i="2" s="1"/>
  <c r="C1197" i="2"/>
  <c r="D1197" i="2" s="1" a="1"/>
  <c r="D1197" i="2" s="1"/>
  <c r="C1198" i="2"/>
  <c r="D1198" i="2" s="1" a="1"/>
  <c r="D1198" i="2" s="1"/>
  <c r="C1199" i="2"/>
  <c r="D1199" i="2" s="1" a="1"/>
  <c r="D1199" i="2" s="1"/>
  <c r="C1200" i="2"/>
  <c r="D1200" i="2" s="1" a="1"/>
  <c r="D1200" i="2" s="1"/>
  <c r="C1201" i="2"/>
  <c r="D1201" i="2" s="1" a="1"/>
  <c r="D1201" i="2" s="1"/>
  <c r="C1202" i="2"/>
  <c r="D1202" i="2" s="1" a="1"/>
  <c r="D1202" i="2" s="1"/>
  <c r="C1203" i="2"/>
  <c r="D1203" i="2" s="1" a="1"/>
  <c r="D1203" i="2" s="1"/>
  <c r="C1204" i="2"/>
  <c r="D1204" i="2" s="1" a="1"/>
  <c r="D1204" i="2" s="1"/>
  <c r="C1205" i="2"/>
  <c r="D1205" i="2" s="1" a="1"/>
  <c r="D1205" i="2" s="1"/>
  <c r="C1206" i="2"/>
  <c r="D1206" i="2" s="1" a="1"/>
  <c r="D1206" i="2" s="1"/>
  <c r="C1207" i="2"/>
  <c r="D1207" i="2" s="1" a="1"/>
  <c r="D1207" i="2" s="1"/>
  <c r="C1208" i="2"/>
  <c r="D1208" i="2" s="1" a="1"/>
  <c r="D1208" i="2" s="1"/>
  <c r="C1209" i="2"/>
  <c r="D1209" i="2" s="1" a="1"/>
  <c r="D1209" i="2" s="1"/>
  <c r="C1210" i="2"/>
  <c r="D1210" i="2" s="1" a="1"/>
  <c r="D1210" i="2" s="1"/>
  <c r="C1211" i="2"/>
  <c r="D1211" i="2" s="1" a="1"/>
  <c r="D1211" i="2" s="1"/>
  <c r="C1212" i="2"/>
  <c r="D1212" i="2" s="1" a="1"/>
  <c r="D1212" i="2" s="1"/>
  <c r="C1213" i="2"/>
  <c r="D1213" i="2" s="1" a="1"/>
  <c r="D1213" i="2" s="1"/>
  <c r="C1214" i="2"/>
  <c r="D1214" i="2" s="1" a="1"/>
  <c r="D1214" i="2" s="1"/>
  <c r="C1215" i="2"/>
  <c r="D1215" i="2" s="1" a="1"/>
  <c r="D1215" i="2" s="1"/>
  <c r="C1216" i="2"/>
  <c r="D1216" i="2" s="1" a="1"/>
  <c r="D1216" i="2" s="1"/>
  <c r="C1217" i="2"/>
  <c r="D1217" i="2" s="1" a="1"/>
  <c r="D1217" i="2" s="1"/>
  <c r="C1218" i="2"/>
  <c r="D1218" i="2" s="1" a="1"/>
  <c r="D1218" i="2" s="1"/>
  <c r="C1219" i="2"/>
  <c r="D1219" i="2" s="1" a="1"/>
  <c r="D1219" i="2" s="1"/>
  <c r="C1220" i="2"/>
  <c r="D1220" i="2" s="1" a="1"/>
  <c r="D1220" i="2" s="1"/>
  <c r="C1221" i="2"/>
  <c r="D1221" i="2" s="1" a="1"/>
  <c r="D1221" i="2" s="1"/>
  <c r="C1222" i="2"/>
  <c r="D1222" i="2" s="1" a="1"/>
  <c r="D1222" i="2" s="1"/>
  <c r="C1223" i="2"/>
  <c r="D1223" i="2" s="1" a="1"/>
  <c r="D1223" i="2" s="1"/>
  <c r="C1224" i="2"/>
  <c r="D1224" i="2" s="1" a="1"/>
  <c r="D1224" i="2" s="1"/>
  <c r="C1225" i="2"/>
  <c r="D1225" i="2" s="1" a="1"/>
  <c r="D1225" i="2" s="1"/>
  <c r="C1226" i="2"/>
  <c r="D1226" i="2" s="1" a="1"/>
  <c r="D1226" i="2" s="1"/>
  <c r="C1227" i="2"/>
  <c r="D1227" i="2" s="1" a="1"/>
  <c r="D1227" i="2" s="1"/>
  <c r="C1228" i="2"/>
  <c r="D1228" i="2" s="1" a="1"/>
  <c r="D1228" i="2" s="1"/>
  <c r="C1229" i="2"/>
  <c r="D1229" i="2" s="1" a="1"/>
  <c r="D1229" i="2" s="1"/>
  <c r="C1230" i="2"/>
  <c r="D1230" i="2" s="1" a="1"/>
  <c r="D1230" i="2" s="1"/>
  <c r="C1231" i="2"/>
  <c r="D1231" i="2" s="1" a="1"/>
  <c r="D1231" i="2" s="1"/>
  <c r="C1232" i="2"/>
  <c r="D1232" i="2" s="1" a="1"/>
  <c r="D1232" i="2" s="1"/>
  <c r="C1233" i="2"/>
  <c r="D1233" i="2" s="1" a="1"/>
  <c r="D1233" i="2" s="1"/>
  <c r="C1234" i="2"/>
  <c r="D1234" i="2" s="1" a="1"/>
  <c r="D1234" i="2" s="1"/>
  <c r="C1235" i="2"/>
  <c r="D1235" i="2" s="1" a="1"/>
  <c r="D1235" i="2" s="1"/>
  <c r="C1236" i="2"/>
  <c r="D1236" i="2" s="1" a="1"/>
  <c r="D1236" i="2" s="1"/>
  <c r="C1237" i="2"/>
  <c r="D1237" i="2" s="1" a="1"/>
  <c r="D1237" i="2" s="1"/>
  <c r="C1238" i="2"/>
  <c r="D1238" i="2" s="1" a="1"/>
  <c r="D1238" i="2" s="1"/>
  <c r="C1239" i="2"/>
  <c r="D1239" i="2" s="1" a="1"/>
  <c r="D1239" i="2" s="1"/>
  <c r="C1240" i="2"/>
  <c r="D1240" i="2" s="1" a="1"/>
  <c r="D1240" i="2" s="1"/>
  <c r="C1241" i="2"/>
  <c r="D1241" i="2" s="1" a="1"/>
  <c r="D1241" i="2" s="1"/>
  <c r="C1242" i="2"/>
  <c r="D1242" i="2" s="1" a="1"/>
  <c r="D1242" i="2" s="1"/>
  <c r="C1243" i="2"/>
  <c r="D1243" i="2" s="1" a="1"/>
  <c r="D1243" i="2" s="1"/>
  <c r="C1244" i="2"/>
  <c r="D1244" i="2" s="1" a="1"/>
  <c r="D1244" i="2" s="1"/>
  <c r="C1245" i="2"/>
  <c r="D1245" i="2" s="1" a="1"/>
  <c r="D1245" i="2" s="1"/>
  <c r="C1246" i="2"/>
  <c r="D1246" i="2" s="1" a="1"/>
  <c r="D1246" i="2" s="1"/>
  <c r="C1247" i="2"/>
  <c r="D1247" i="2" s="1" a="1"/>
  <c r="D1247" i="2" s="1"/>
  <c r="C1248" i="2"/>
  <c r="D1248" i="2" s="1" a="1"/>
  <c r="D1248" i="2" s="1"/>
  <c r="C1249" i="2"/>
  <c r="D1249" i="2" s="1" a="1"/>
  <c r="D1249" i="2" s="1"/>
  <c r="C1250" i="2"/>
  <c r="D1250" i="2" s="1" a="1"/>
  <c r="D1250" i="2" s="1"/>
  <c r="C1251" i="2"/>
  <c r="D1251" i="2" s="1" a="1"/>
  <c r="D1251" i="2" s="1"/>
  <c r="C1252" i="2"/>
  <c r="D1252" i="2" s="1" a="1"/>
  <c r="D1252" i="2" s="1"/>
  <c r="C1253" i="2"/>
  <c r="D1253" i="2" s="1" a="1"/>
  <c r="D1253" i="2" s="1"/>
  <c r="C1254" i="2"/>
  <c r="D1254" i="2" s="1" a="1"/>
  <c r="D1254" i="2" s="1"/>
  <c r="C1255" i="2"/>
  <c r="D1255" i="2" s="1" a="1"/>
  <c r="D1255" i="2" s="1"/>
  <c r="C1256" i="2"/>
  <c r="D1256" i="2" s="1" a="1"/>
  <c r="D1256" i="2" s="1"/>
  <c r="C1257" i="2"/>
  <c r="D1257" i="2" s="1" a="1"/>
  <c r="D1257" i="2" s="1"/>
  <c r="C1258" i="2"/>
  <c r="D1258" i="2" s="1" a="1"/>
  <c r="D1258" i="2" s="1"/>
  <c r="C1259" i="2"/>
  <c r="D1259" i="2" s="1" a="1"/>
  <c r="D1259" i="2" s="1"/>
  <c r="C1260" i="2"/>
  <c r="D1260" i="2" s="1" a="1"/>
  <c r="D1260" i="2" s="1"/>
  <c r="C1261" i="2"/>
  <c r="D1261" i="2" s="1" a="1"/>
  <c r="D1261" i="2" s="1"/>
  <c r="C1262" i="2"/>
  <c r="D1262" i="2" s="1" a="1"/>
  <c r="D1262" i="2" s="1"/>
  <c r="C1263" i="2"/>
  <c r="D1263" i="2" s="1" a="1"/>
  <c r="D1263" i="2" s="1"/>
  <c r="C1264" i="2"/>
  <c r="D1264" i="2" s="1" a="1"/>
  <c r="D1264" i="2" s="1"/>
  <c r="C1265" i="2"/>
  <c r="D1265" i="2" s="1" a="1"/>
  <c r="D1265" i="2" s="1"/>
  <c r="C1266" i="2"/>
  <c r="D1266" i="2" s="1" a="1"/>
  <c r="D1266" i="2" s="1"/>
  <c r="C1267" i="2"/>
  <c r="D1267" i="2" s="1" a="1"/>
  <c r="D1267" i="2" s="1"/>
  <c r="C1268" i="2"/>
  <c r="D1268" i="2" s="1" a="1"/>
  <c r="D1268" i="2" s="1"/>
  <c r="C1269" i="2"/>
  <c r="D1269" i="2" s="1" a="1"/>
  <c r="D1269" i="2" s="1"/>
  <c r="C1270" i="2"/>
  <c r="D1270" i="2" s="1" a="1"/>
  <c r="D1270" i="2" s="1"/>
  <c r="C1271" i="2"/>
  <c r="D1271" i="2" s="1" a="1"/>
  <c r="D1271" i="2" s="1"/>
  <c r="C1272" i="2"/>
  <c r="D1272" i="2" s="1" a="1"/>
  <c r="D1272" i="2" s="1"/>
  <c r="C1273" i="2"/>
  <c r="D1273" i="2" s="1" a="1"/>
  <c r="D1273" i="2" s="1"/>
  <c r="C1274" i="2"/>
  <c r="D1274" i="2" s="1" a="1"/>
  <c r="D1274" i="2" s="1"/>
  <c r="C1275" i="2"/>
  <c r="D1275" i="2" s="1" a="1"/>
  <c r="D1275" i="2" s="1"/>
  <c r="C1276" i="2"/>
  <c r="D1276" i="2" s="1" a="1"/>
  <c r="D1276" i="2" s="1"/>
  <c r="C1277" i="2"/>
  <c r="D1277" i="2" s="1" a="1"/>
  <c r="D1277" i="2" s="1"/>
  <c r="C1278" i="2"/>
  <c r="D1278" i="2" s="1" a="1"/>
  <c r="D1278" i="2" s="1"/>
  <c r="C1279" i="2"/>
  <c r="D1279" i="2" s="1" a="1"/>
  <c r="D1279" i="2" s="1"/>
  <c r="C1280" i="2"/>
  <c r="D1280" i="2" s="1" a="1"/>
  <c r="D1280" i="2" s="1"/>
  <c r="C1281" i="2"/>
  <c r="D1281" i="2" s="1" a="1"/>
  <c r="D1281" i="2" s="1"/>
  <c r="C1282" i="2"/>
  <c r="D1282" i="2" s="1" a="1"/>
  <c r="D1282" i="2" s="1"/>
  <c r="C1283" i="2"/>
  <c r="D1283" i="2" s="1" a="1"/>
  <c r="D1283" i="2" s="1"/>
  <c r="C1284" i="2"/>
  <c r="D1284" i="2" s="1" a="1"/>
  <c r="D1284" i="2" s="1"/>
  <c r="C1285" i="2"/>
  <c r="D1285" i="2" s="1" a="1"/>
  <c r="D1285" i="2" s="1"/>
  <c r="C1286" i="2"/>
  <c r="D1286" i="2" s="1" a="1"/>
  <c r="D1286" i="2" s="1"/>
  <c r="C1287" i="2"/>
  <c r="D1287" i="2" s="1" a="1"/>
  <c r="D1287" i="2" s="1"/>
  <c r="C1288" i="2"/>
  <c r="D1288" i="2" s="1" a="1"/>
  <c r="D1288" i="2" s="1"/>
  <c r="C1289" i="2"/>
  <c r="D1289" i="2" s="1" a="1"/>
  <c r="D1289" i="2" s="1"/>
  <c r="C1290" i="2"/>
  <c r="D1290" i="2" s="1" a="1"/>
  <c r="D1290" i="2" s="1"/>
  <c r="C1291" i="2"/>
  <c r="D1291" i="2" s="1" a="1"/>
  <c r="D1291" i="2" s="1"/>
  <c r="C1292" i="2"/>
  <c r="D1292" i="2" s="1" a="1"/>
  <c r="D1292" i="2" s="1"/>
  <c r="C1293" i="2"/>
  <c r="D1293" i="2" s="1" a="1"/>
  <c r="D1293" i="2" s="1"/>
  <c r="C1294" i="2"/>
  <c r="D1294" i="2" s="1" a="1"/>
  <c r="D1294" i="2" s="1"/>
  <c r="C1295" i="2"/>
  <c r="D1295" i="2" s="1" a="1"/>
  <c r="D1295" i="2" s="1"/>
  <c r="C1296" i="2"/>
  <c r="D1296" i="2" s="1" a="1"/>
  <c r="D1296" i="2" s="1"/>
  <c r="C1297" i="2"/>
  <c r="D1297" i="2" s="1" a="1"/>
  <c r="D1297" i="2" s="1"/>
  <c r="C1298" i="2"/>
  <c r="D1298" i="2" s="1" a="1"/>
  <c r="D1298" i="2" s="1"/>
  <c r="C1299" i="2"/>
  <c r="D1299" i="2" s="1" a="1"/>
  <c r="D1299" i="2" s="1"/>
  <c r="C1300" i="2"/>
  <c r="D1300" i="2" s="1" a="1"/>
  <c r="D1300" i="2" s="1"/>
  <c r="C1301" i="2"/>
  <c r="D1301" i="2" s="1" a="1"/>
  <c r="D1301" i="2" s="1"/>
  <c r="C1302" i="2"/>
  <c r="D1302" i="2" s="1" a="1"/>
  <c r="D1302" i="2" s="1"/>
  <c r="C1303" i="2"/>
  <c r="D1303" i="2" s="1" a="1"/>
  <c r="D1303" i="2" s="1"/>
  <c r="C1304" i="2"/>
  <c r="D1304" i="2" s="1" a="1"/>
  <c r="D1304" i="2" s="1"/>
  <c r="C1305" i="2"/>
  <c r="D1305" i="2" s="1" a="1"/>
  <c r="D1305" i="2" s="1"/>
  <c r="C1306" i="2"/>
  <c r="D1306" i="2" s="1" a="1"/>
  <c r="D1306" i="2" s="1"/>
  <c r="C1307" i="2"/>
  <c r="D1307" i="2" s="1" a="1"/>
  <c r="D1307" i="2" s="1"/>
  <c r="C1308" i="2"/>
  <c r="D1308" i="2" s="1" a="1"/>
  <c r="D1308" i="2" s="1"/>
  <c r="C1309" i="2"/>
  <c r="D1309" i="2" s="1" a="1"/>
  <c r="D1309" i="2" s="1"/>
  <c r="C1310" i="2"/>
  <c r="D1310" i="2" s="1" a="1"/>
  <c r="D1310" i="2" s="1"/>
  <c r="C1311" i="2"/>
  <c r="D1311" i="2" s="1" a="1"/>
  <c r="D1311" i="2" s="1"/>
  <c r="C1312" i="2"/>
  <c r="D1312" i="2" s="1" a="1"/>
  <c r="D1312" i="2" s="1"/>
  <c r="C1313" i="2"/>
  <c r="D1313" i="2" s="1" a="1"/>
  <c r="D1313" i="2" s="1"/>
  <c r="C1314" i="2"/>
  <c r="D1314" i="2" s="1" a="1"/>
  <c r="D1314" i="2" s="1"/>
  <c r="C1315" i="2"/>
  <c r="D1315" i="2" s="1" a="1"/>
  <c r="D1315" i="2" s="1"/>
  <c r="C1316" i="2"/>
  <c r="D1316" i="2" s="1" a="1"/>
  <c r="D1316" i="2" s="1"/>
  <c r="C1317" i="2"/>
  <c r="D1317" i="2" s="1" a="1"/>
  <c r="D1317" i="2" s="1"/>
  <c r="C1318" i="2"/>
  <c r="D1318" i="2" s="1" a="1"/>
  <c r="D1318" i="2" s="1"/>
  <c r="C1319" i="2"/>
  <c r="D1319" i="2" s="1" a="1"/>
  <c r="D1319" i="2" s="1"/>
  <c r="C1320" i="2"/>
  <c r="D1320" i="2" s="1" a="1"/>
  <c r="D1320" i="2" s="1"/>
  <c r="C1321" i="2"/>
  <c r="D1321" i="2" s="1" a="1"/>
  <c r="D1321" i="2" s="1"/>
  <c r="C1322" i="2"/>
  <c r="D1322" i="2" s="1" a="1"/>
  <c r="D1322" i="2" s="1"/>
  <c r="C1323" i="2"/>
  <c r="D1323" i="2" s="1" a="1"/>
  <c r="D1323" i="2" s="1"/>
  <c r="C1324" i="2"/>
  <c r="D1324" i="2" s="1" a="1"/>
  <c r="D1324" i="2" s="1"/>
  <c r="C1325" i="2"/>
  <c r="D1325" i="2" s="1" a="1"/>
  <c r="D1325" i="2" s="1"/>
  <c r="C1326" i="2"/>
  <c r="D1326" i="2" s="1" a="1"/>
  <c r="D1326" i="2" s="1"/>
  <c r="C1327" i="2"/>
  <c r="D1327" i="2" s="1" a="1"/>
  <c r="D1327" i="2" s="1"/>
  <c r="C1328" i="2"/>
  <c r="D1328" i="2" s="1" a="1"/>
  <c r="D1328" i="2" s="1"/>
  <c r="C1329" i="2"/>
  <c r="D1329" i="2" s="1" a="1"/>
  <c r="D1329" i="2" s="1"/>
  <c r="C1330" i="2"/>
  <c r="D1330" i="2" s="1" a="1"/>
  <c r="D1330" i="2" s="1"/>
  <c r="C1331" i="2"/>
  <c r="D1331" i="2" s="1" a="1"/>
  <c r="D1331" i="2" s="1"/>
  <c r="C1332" i="2"/>
  <c r="D1332" i="2" s="1" a="1"/>
  <c r="D1332" i="2" s="1"/>
  <c r="C1333" i="2"/>
  <c r="D1333" i="2" s="1" a="1"/>
  <c r="D1333" i="2" s="1"/>
  <c r="C1334" i="2"/>
  <c r="D1334" i="2" s="1" a="1"/>
  <c r="D1334" i="2" s="1"/>
  <c r="C1335" i="2"/>
  <c r="D1335" i="2" s="1" a="1"/>
  <c r="D1335" i="2" s="1"/>
  <c r="C1336" i="2"/>
  <c r="D1336" i="2" s="1" a="1"/>
  <c r="D1336" i="2" s="1"/>
  <c r="C1337" i="2"/>
  <c r="D1337" i="2" s="1" a="1"/>
  <c r="D1337" i="2" s="1"/>
  <c r="C1338" i="2"/>
  <c r="D1338" i="2" s="1" a="1"/>
  <c r="D1338" i="2" s="1"/>
  <c r="C1339" i="2"/>
  <c r="D1339" i="2" s="1" a="1"/>
  <c r="D1339" i="2" s="1"/>
  <c r="C1340" i="2"/>
  <c r="D1340" i="2" s="1" a="1"/>
  <c r="D1340" i="2" s="1"/>
  <c r="C1341" i="2"/>
  <c r="D1341" i="2" s="1" a="1"/>
  <c r="D1341" i="2" s="1"/>
  <c r="C1342" i="2"/>
  <c r="D1342" i="2" s="1" a="1"/>
  <c r="D1342" i="2" s="1"/>
  <c r="C1343" i="2"/>
  <c r="D1343" i="2" s="1" a="1"/>
  <c r="D1343" i="2" s="1"/>
  <c r="C1344" i="2"/>
  <c r="D1344" i="2" s="1" a="1"/>
  <c r="D1344" i="2" s="1"/>
  <c r="C1345" i="2"/>
  <c r="D1345" i="2" s="1" a="1"/>
  <c r="D1345" i="2" s="1"/>
  <c r="C1346" i="2"/>
  <c r="D1346" i="2" s="1" a="1"/>
  <c r="D1346" i="2" s="1"/>
  <c r="C1347" i="2"/>
  <c r="D1347" i="2" s="1" a="1"/>
  <c r="D1347" i="2" s="1"/>
  <c r="C1348" i="2"/>
  <c r="D1348" i="2" s="1" a="1"/>
  <c r="D1348" i="2" s="1"/>
  <c r="C1349" i="2"/>
  <c r="D1349" i="2" s="1" a="1"/>
  <c r="D1349" i="2" s="1"/>
  <c r="C1350" i="2"/>
  <c r="D1350" i="2" s="1" a="1"/>
  <c r="D1350" i="2" s="1"/>
  <c r="C1351" i="2"/>
  <c r="D1351" i="2" s="1" a="1"/>
  <c r="D1351" i="2" s="1"/>
  <c r="C1352" i="2"/>
  <c r="D1352" i="2" s="1" a="1"/>
  <c r="D1352" i="2" s="1"/>
  <c r="C1353" i="2"/>
  <c r="D1353" i="2" s="1" a="1"/>
  <c r="D1353" i="2" s="1"/>
  <c r="C1354" i="2"/>
  <c r="D1354" i="2" s="1" a="1"/>
  <c r="D1354" i="2" s="1"/>
  <c r="C1355" i="2"/>
  <c r="D1355" i="2" s="1" a="1"/>
  <c r="D1355" i="2" s="1"/>
  <c r="C1356" i="2"/>
  <c r="D1356" i="2" s="1" a="1"/>
  <c r="D1356" i="2" s="1"/>
  <c r="C1357" i="2"/>
  <c r="D1357" i="2" s="1" a="1"/>
  <c r="D1357" i="2" s="1"/>
  <c r="C1358" i="2"/>
  <c r="D1358" i="2" s="1" a="1"/>
  <c r="D1358" i="2" s="1"/>
  <c r="C1359" i="2"/>
  <c r="D1359" i="2" s="1" a="1"/>
  <c r="D1359" i="2" s="1"/>
  <c r="C1360" i="2"/>
  <c r="D1360" i="2" s="1" a="1"/>
  <c r="D1360" i="2" s="1"/>
  <c r="C1361" i="2"/>
  <c r="D1361" i="2" s="1" a="1"/>
  <c r="D1361" i="2" s="1"/>
  <c r="C1362" i="2"/>
  <c r="D1362" i="2" s="1" a="1"/>
  <c r="D1362" i="2" s="1"/>
  <c r="C1363" i="2"/>
  <c r="D1363" i="2" s="1" a="1"/>
  <c r="D1363" i="2" s="1"/>
  <c r="C1364" i="2"/>
  <c r="D1364" i="2" s="1" a="1"/>
  <c r="D1364" i="2" s="1"/>
  <c r="C1365" i="2"/>
  <c r="D1365" i="2" s="1" a="1"/>
  <c r="D1365" i="2" s="1"/>
  <c r="C1366" i="2"/>
  <c r="D1366" i="2" s="1" a="1"/>
  <c r="D1366" i="2" s="1"/>
  <c r="C1367" i="2"/>
  <c r="D1367" i="2" s="1" a="1"/>
  <c r="D1367" i="2" s="1"/>
  <c r="C1368" i="2"/>
  <c r="D1368" i="2" s="1" a="1"/>
  <c r="D1368" i="2" s="1"/>
  <c r="C1369" i="2"/>
  <c r="D1369" i="2" s="1" a="1"/>
  <c r="D1369" i="2" s="1"/>
  <c r="C1370" i="2"/>
  <c r="D1370" i="2" s="1" a="1"/>
  <c r="D1370" i="2" s="1"/>
  <c r="C1371" i="2"/>
  <c r="D1371" i="2" s="1" a="1"/>
  <c r="D1371" i="2" s="1"/>
  <c r="C1372" i="2"/>
  <c r="D1372" i="2" s="1" a="1"/>
  <c r="D1372" i="2" s="1"/>
  <c r="C1373" i="2"/>
  <c r="D1373" i="2" s="1" a="1"/>
  <c r="D1373" i="2" s="1"/>
  <c r="C1374" i="2"/>
  <c r="D1374" i="2" s="1" a="1"/>
  <c r="D1374" i="2" s="1"/>
  <c r="C1375" i="2"/>
  <c r="D1375" i="2" s="1" a="1"/>
  <c r="D1375" i="2" s="1"/>
  <c r="C1376" i="2"/>
  <c r="D1376" i="2" s="1" a="1"/>
  <c r="D1376" i="2" s="1"/>
  <c r="C1377" i="2"/>
  <c r="D1377" i="2" s="1" a="1"/>
  <c r="D1377" i="2" s="1"/>
  <c r="C1378" i="2"/>
  <c r="D1378" i="2" s="1" a="1"/>
  <c r="D1378" i="2" s="1"/>
  <c r="C1379" i="2"/>
  <c r="D1379" i="2" s="1" a="1"/>
  <c r="D1379" i="2" s="1"/>
  <c r="C1380" i="2"/>
  <c r="D1380" i="2" s="1" a="1"/>
  <c r="D1380" i="2" s="1"/>
  <c r="C1381" i="2"/>
  <c r="D1381" i="2" s="1" a="1"/>
  <c r="D1381" i="2" s="1"/>
  <c r="C1382" i="2"/>
  <c r="D1382" i="2" s="1" a="1"/>
  <c r="D1382" i="2" s="1"/>
  <c r="C1383" i="2"/>
  <c r="D1383" i="2" s="1" a="1"/>
  <c r="D1383" i="2" s="1"/>
  <c r="C1384" i="2"/>
  <c r="D1384" i="2" s="1" a="1"/>
  <c r="D1384" i="2" s="1"/>
  <c r="C1385" i="2"/>
  <c r="D1385" i="2" s="1" a="1"/>
  <c r="D1385" i="2" s="1"/>
  <c r="C1386" i="2"/>
  <c r="D1386" i="2" s="1" a="1"/>
  <c r="D1386" i="2" s="1"/>
  <c r="C1387" i="2"/>
  <c r="D1387" i="2" s="1" a="1"/>
  <c r="D1387" i="2" s="1"/>
  <c r="C1388" i="2"/>
  <c r="D1388" i="2" s="1" a="1"/>
  <c r="D1388" i="2" s="1"/>
  <c r="C1389" i="2"/>
  <c r="D1389" i="2" s="1" a="1"/>
  <c r="D1389" i="2" s="1"/>
  <c r="C1390" i="2"/>
  <c r="D1390" i="2" s="1" a="1"/>
  <c r="D1390" i="2" s="1"/>
  <c r="C1391" i="2"/>
  <c r="D1391" i="2" s="1" a="1"/>
  <c r="D1391" i="2" s="1"/>
  <c r="C1392" i="2"/>
  <c r="D1392" i="2" s="1" a="1"/>
  <c r="D1392" i="2" s="1"/>
  <c r="C1393" i="2"/>
  <c r="D1393" i="2" s="1" a="1"/>
  <c r="D1393" i="2" s="1"/>
  <c r="C1394" i="2"/>
  <c r="D1394" i="2" s="1" a="1"/>
  <c r="D1394" i="2" s="1"/>
  <c r="C1395" i="2"/>
  <c r="D1395" i="2" s="1" a="1"/>
  <c r="D1395" i="2" s="1"/>
  <c r="C1396" i="2"/>
  <c r="D1396" i="2" s="1" a="1"/>
  <c r="D1396" i="2" s="1"/>
  <c r="C1397" i="2"/>
  <c r="D1397" i="2" s="1" a="1"/>
  <c r="D1397" i="2" s="1"/>
  <c r="C1398" i="2"/>
  <c r="D1398" i="2" s="1" a="1"/>
  <c r="D1398" i="2" s="1"/>
  <c r="C1399" i="2"/>
  <c r="D1399" i="2" s="1" a="1"/>
  <c r="D1399" i="2" s="1"/>
  <c r="C1400" i="2"/>
  <c r="D1400" i="2" s="1" a="1"/>
  <c r="D1400" i="2" s="1"/>
  <c r="C1401" i="2"/>
  <c r="D1401" i="2" s="1" a="1"/>
  <c r="D1401" i="2" s="1"/>
  <c r="C1402" i="2"/>
  <c r="D1402" i="2" s="1" a="1"/>
  <c r="D1402" i="2" s="1"/>
  <c r="C1403" i="2"/>
  <c r="D1403" i="2" s="1" a="1"/>
  <c r="D1403" i="2" s="1"/>
  <c r="C1404" i="2"/>
  <c r="D1404" i="2" s="1" a="1"/>
  <c r="D1404" i="2" s="1"/>
  <c r="C1405" i="2"/>
  <c r="D1405" i="2" s="1" a="1"/>
  <c r="D1405" i="2" s="1"/>
  <c r="C1406" i="2"/>
  <c r="D1406" i="2" s="1" a="1"/>
  <c r="D1406" i="2" s="1"/>
  <c r="C1407" i="2"/>
  <c r="D1407" i="2" s="1" a="1"/>
  <c r="D1407" i="2" s="1"/>
  <c r="C1408" i="2"/>
  <c r="D1408" i="2" s="1" a="1"/>
  <c r="D1408" i="2" s="1"/>
  <c r="C1409" i="2"/>
  <c r="D1409" i="2" s="1" a="1"/>
  <c r="D1409" i="2" s="1"/>
  <c r="C1410" i="2"/>
  <c r="D1410" i="2" s="1" a="1"/>
  <c r="D1410" i="2" s="1"/>
  <c r="C1411" i="2"/>
  <c r="D1411" i="2" s="1" a="1"/>
  <c r="D1411" i="2" s="1"/>
  <c r="C1412" i="2"/>
  <c r="D1412" i="2" s="1" a="1"/>
  <c r="D1412" i="2" s="1"/>
  <c r="C1413" i="2"/>
  <c r="D1413" i="2" s="1" a="1"/>
  <c r="D1413" i="2" s="1"/>
  <c r="C1414" i="2"/>
  <c r="D1414" i="2" s="1" a="1"/>
  <c r="D1414" i="2" s="1"/>
  <c r="C1415" i="2"/>
  <c r="D1415" i="2" s="1" a="1"/>
  <c r="D1415" i="2" s="1"/>
  <c r="C1416" i="2"/>
  <c r="D1416" i="2" s="1" a="1"/>
  <c r="D1416" i="2" s="1"/>
  <c r="C1417" i="2"/>
  <c r="D1417" i="2" s="1" a="1"/>
  <c r="D1417" i="2" s="1"/>
  <c r="C1418" i="2"/>
  <c r="D1418" i="2" s="1" a="1"/>
  <c r="D1418" i="2" s="1"/>
  <c r="C1419" i="2"/>
  <c r="D1419" i="2" s="1" a="1"/>
  <c r="D1419" i="2" s="1"/>
  <c r="C1420" i="2"/>
  <c r="D1420" i="2" s="1" a="1"/>
  <c r="D1420" i="2" s="1"/>
  <c r="C1421" i="2"/>
  <c r="D1421" i="2" s="1" a="1"/>
  <c r="D1421" i="2" s="1"/>
  <c r="C1422" i="2"/>
  <c r="D1422" i="2" s="1" a="1"/>
  <c r="D1422" i="2" s="1"/>
  <c r="C1423" i="2"/>
  <c r="D1423" i="2" s="1" a="1"/>
  <c r="D1423" i="2" s="1"/>
  <c r="C1424" i="2"/>
  <c r="D1424" i="2" s="1" a="1"/>
  <c r="D1424" i="2" s="1"/>
  <c r="C1425" i="2"/>
  <c r="D1425" i="2" s="1" a="1"/>
  <c r="D1425" i="2" s="1"/>
  <c r="C1426" i="2"/>
  <c r="D1426" i="2" s="1" a="1"/>
  <c r="D1426" i="2" s="1"/>
  <c r="C1427" i="2"/>
  <c r="D1427" i="2" s="1" a="1"/>
  <c r="D1427" i="2" s="1"/>
  <c r="C1428" i="2"/>
  <c r="D1428" i="2" s="1" a="1"/>
  <c r="D1428" i="2" s="1"/>
  <c r="C1429" i="2"/>
  <c r="D1429" i="2" s="1" a="1"/>
  <c r="D1429" i="2" s="1"/>
  <c r="C1430" i="2"/>
  <c r="D1430" i="2" s="1" a="1"/>
  <c r="D1430" i="2" s="1"/>
  <c r="C1431" i="2"/>
  <c r="D1431" i="2" s="1" a="1"/>
  <c r="D1431" i="2" s="1"/>
  <c r="C1432" i="2"/>
  <c r="D1432" i="2" s="1" a="1"/>
  <c r="D1432" i="2" s="1"/>
  <c r="C1433" i="2"/>
  <c r="D1433" i="2" s="1" a="1"/>
  <c r="D1433" i="2" s="1"/>
  <c r="C1434" i="2"/>
  <c r="D1434" i="2" s="1" a="1"/>
  <c r="D1434" i="2" s="1"/>
  <c r="C1435" i="2"/>
  <c r="D1435" i="2" s="1" a="1"/>
  <c r="D1435" i="2" s="1"/>
  <c r="C1436" i="2"/>
  <c r="D1436" i="2" s="1" a="1"/>
  <c r="D1436" i="2" s="1"/>
  <c r="C1437" i="2"/>
  <c r="D1437" i="2" s="1" a="1"/>
  <c r="D1437" i="2" s="1"/>
  <c r="C1438" i="2"/>
  <c r="D1438" i="2" s="1" a="1"/>
  <c r="D1438" i="2" s="1"/>
  <c r="C1439" i="2"/>
  <c r="D1439" i="2" s="1" a="1"/>
  <c r="D1439" i="2" s="1"/>
  <c r="C1440" i="2"/>
  <c r="D1440" i="2" s="1" a="1"/>
  <c r="D1440" i="2" s="1"/>
  <c r="C1441" i="2"/>
  <c r="D1441" i="2" s="1" a="1"/>
  <c r="D1441" i="2" s="1"/>
  <c r="C1442" i="2"/>
  <c r="D1442" i="2" s="1" a="1"/>
  <c r="D1442" i="2" s="1"/>
  <c r="C1443" i="2"/>
  <c r="D1443" i="2" s="1" a="1"/>
  <c r="D1443" i="2" s="1"/>
  <c r="C1444" i="2"/>
  <c r="D1444" i="2" s="1" a="1"/>
  <c r="D1444" i="2" s="1"/>
  <c r="C1445" i="2"/>
  <c r="D1445" i="2" s="1" a="1"/>
  <c r="D1445" i="2" s="1"/>
  <c r="C1446" i="2"/>
  <c r="D1446" i="2" s="1" a="1"/>
  <c r="D1446" i="2" s="1"/>
  <c r="C1447" i="2"/>
  <c r="D1447" i="2" s="1" a="1"/>
  <c r="D1447" i="2" s="1"/>
  <c r="C1448" i="2"/>
  <c r="D1448" i="2" s="1" a="1"/>
  <c r="D1448" i="2" s="1"/>
  <c r="C1449" i="2"/>
  <c r="D1449" i="2" s="1" a="1"/>
  <c r="D1449" i="2" s="1"/>
  <c r="C1450" i="2"/>
  <c r="D1450" i="2" s="1" a="1"/>
  <c r="D1450" i="2" s="1"/>
  <c r="C1451" i="2"/>
  <c r="D1451" i="2" s="1" a="1"/>
  <c r="D1451" i="2" s="1"/>
  <c r="C1452" i="2"/>
  <c r="D1452" i="2" s="1" a="1"/>
  <c r="D1452" i="2" s="1"/>
  <c r="C1453" i="2"/>
  <c r="D1453" i="2" s="1" a="1"/>
  <c r="D1453" i="2" s="1"/>
  <c r="C1454" i="2"/>
  <c r="D1454" i="2" s="1" a="1"/>
  <c r="D1454" i="2" s="1"/>
  <c r="C1455" i="2"/>
  <c r="D1455" i="2" s="1" a="1"/>
  <c r="D1455" i="2" s="1"/>
  <c r="C1456" i="2"/>
  <c r="D1456" i="2" s="1" a="1"/>
  <c r="D1456" i="2" s="1"/>
  <c r="C1457" i="2"/>
  <c r="D1457" i="2" s="1" a="1"/>
  <c r="D1457" i="2" s="1"/>
  <c r="C1458" i="2"/>
  <c r="D1458" i="2" s="1" a="1"/>
  <c r="D1458" i="2" s="1"/>
  <c r="C1459" i="2"/>
  <c r="D1459" i="2" s="1" a="1"/>
  <c r="D1459" i="2" s="1"/>
  <c r="C1460" i="2"/>
  <c r="D1460" i="2" s="1" a="1"/>
  <c r="D1460" i="2" s="1"/>
  <c r="C1461" i="2"/>
  <c r="D1461" i="2" s="1" a="1"/>
  <c r="D1461" i="2" s="1"/>
  <c r="C1462" i="2"/>
  <c r="D1462" i="2" s="1" a="1"/>
  <c r="D1462" i="2" s="1"/>
  <c r="C1463" i="2"/>
  <c r="D1463" i="2" s="1" a="1"/>
  <c r="D1463" i="2" s="1"/>
  <c r="C1464" i="2"/>
  <c r="D1464" i="2" s="1" a="1"/>
  <c r="D1464" i="2" s="1"/>
  <c r="C1465" i="2"/>
  <c r="D1465" i="2" s="1" a="1"/>
  <c r="D1465" i="2" s="1"/>
  <c r="C1466" i="2"/>
  <c r="D1466" i="2" s="1" a="1"/>
  <c r="D1466" i="2" s="1"/>
  <c r="C1467" i="2"/>
  <c r="D1467" i="2" s="1" a="1"/>
  <c r="D1467" i="2" s="1"/>
  <c r="C1468" i="2"/>
  <c r="D1468" i="2" s="1" a="1"/>
  <c r="D1468" i="2" s="1"/>
  <c r="C1469" i="2"/>
  <c r="D1469" i="2" s="1" a="1"/>
  <c r="D1469" i="2" s="1"/>
  <c r="C1470" i="2"/>
  <c r="D1470" i="2" s="1" a="1"/>
  <c r="D1470" i="2" s="1"/>
  <c r="C1471" i="2"/>
  <c r="D1471" i="2" s="1" a="1"/>
  <c r="D1471" i="2" s="1"/>
  <c r="C1472" i="2"/>
  <c r="D1472" i="2" s="1" a="1"/>
  <c r="D1472" i="2" s="1"/>
  <c r="C1473" i="2"/>
  <c r="D1473" i="2" s="1" a="1"/>
  <c r="D1473" i="2" s="1"/>
  <c r="C1474" i="2"/>
  <c r="D1474" i="2" s="1" a="1"/>
  <c r="D1474" i="2" s="1"/>
  <c r="C1475" i="2"/>
  <c r="D1475" i="2" s="1" a="1"/>
  <c r="D1475" i="2" s="1"/>
  <c r="C1476" i="2"/>
  <c r="D1476" i="2" s="1" a="1"/>
  <c r="D1476" i="2" s="1"/>
  <c r="C1477" i="2"/>
  <c r="D1477" i="2" s="1" a="1"/>
  <c r="D1477" i="2" s="1"/>
  <c r="C1478" i="2"/>
  <c r="D1478" i="2" s="1" a="1"/>
  <c r="D1478" i="2" s="1"/>
  <c r="C1479" i="2"/>
  <c r="D1479" i="2" s="1" a="1"/>
  <c r="D1479" i="2" s="1"/>
  <c r="C1480" i="2"/>
  <c r="D1480" i="2" s="1" a="1"/>
  <c r="D1480" i="2" s="1"/>
  <c r="C1481" i="2"/>
  <c r="D1481" i="2" s="1" a="1"/>
  <c r="D1481" i="2" s="1"/>
  <c r="C1482" i="2"/>
  <c r="D1482" i="2" s="1" a="1"/>
  <c r="D1482" i="2" s="1"/>
  <c r="C1483" i="2"/>
  <c r="D1483" i="2" s="1" a="1"/>
  <c r="D1483" i="2" s="1"/>
  <c r="C1484" i="2"/>
  <c r="D1484" i="2" s="1" a="1"/>
  <c r="D1484" i="2" s="1"/>
  <c r="C1485" i="2"/>
  <c r="D1485" i="2" s="1" a="1"/>
  <c r="D1485" i="2" s="1"/>
  <c r="C1486" i="2"/>
  <c r="D1486" i="2" s="1" a="1"/>
  <c r="D1486" i="2" s="1"/>
  <c r="C1487" i="2"/>
  <c r="D1487" i="2" s="1" a="1"/>
  <c r="D1487" i="2" s="1"/>
  <c r="C1488" i="2"/>
  <c r="D1488" i="2" s="1" a="1"/>
  <c r="D1488" i="2" s="1"/>
  <c r="C1489" i="2"/>
  <c r="D1489" i="2" s="1" a="1"/>
  <c r="D1489" i="2" s="1"/>
  <c r="C1490" i="2"/>
  <c r="D1490" i="2" s="1" a="1"/>
  <c r="D1490" i="2" s="1"/>
  <c r="C1491" i="2"/>
  <c r="D1491" i="2" s="1" a="1"/>
  <c r="D1491" i="2" s="1"/>
  <c r="C1492" i="2"/>
  <c r="D1492" i="2" s="1" a="1"/>
  <c r="D1492" i="2" s="1"/>
  <c r="C1493" i="2"/>
  <c r="D1493" i="2" s="1" a="1"/>
  <c r="D1493" i="2" s="1"/>
  <c r="C1494" i="2"/>
  <c r="D1494" i="2" s="1" a="1"/>
  <c r="D1494" i="2" s="1"/>
  <c r="C1495" i="2"/>
  <c r="D1495" i="2" s="1" a="1"/>
  <c r="D1495" i="2" s="1"/>
  <c r="C1496" i="2"/>
  <c r="D1496" i="2" s="1" a="1"/>
  <c r="D1496" i="2" s="1"/>
  <c r="C1497" i="2"/>
  <c r="D1497" i="2" s="1" a="1"/>
  <c r="D1497" i="2" s="1"/>
  <c r="C1498" i="2"/>
  <c r="D1498" i="2" s="1" a="1"/>
  <c r="D1498" i="2" s="1"/>
  <c r="C1499" i="2"/>
  <c r="D1499" i="2" s="1" a="1"/>
  <c r="D1499" i="2" s="1"/>
  <c r="C1500" i="2"/>
  <c r="D1500" i="2" s="1" a="1"/>
  <c r="D1500" i="2" s="1"/>
  <c r="C1501" i="2"/>
  <c r="D1501" i="2" s="1" a="1"/>
  <c r="D1501" i="2" s="1"/>
  <c r="C1502" i="2"/>
  <c r="D1502" i="2" s="1" a="1"/>
  <c r="D1502" i="2" s="1"/>
  <c r="C1503" i="2"/>
  <c r="D1503" i="2" s="1" a="1"/>
  <c r="D1503" i="2" s="1"/>
  <c r="C1504" i="2"/>
  <c r="D1504" i="2" s="1" a="1"/>
  <c r="D1504" i="2" s="1"/>
  <c r="C1505" i="2"/>
  <c r="D1505" i="2" s="1" a="1"/>
  <c r="D1505" i="2" s="1"/>
  <c r="C1506" i="2"/>
  <c r="D1506" i="2" s="1" a="1"/>
  <c r="D1506" i="2" s="1"/>
  <c r="C1507" i="2"/>
  <c r="D1507" i="2" s="1" a="1"/>
  <c r="D1507" i="2" s="1"/>
  <c r="C1508" i="2"/>
  <c r="D1508" i="2" s="1" a="1"/>
  <c r="D1508" i="2" s="1"/>
  <c r="C1509" i="2"/>
  <c r="D1509" i="2" s="1" a="1"/>
  <c r="D1509" i="2" s="1"/>
  <c r="C1510" i="2"/>
  <c r="D1510" i="2" s="1" a="1"/>
  <c r="D1510" i="2" s="1"/>
  <c r="C1511" i="2"/>
  <c r="D1511" i="2" s="1" a="1"/>
  <c r="D1511" i="2" s="1"/>
  <c r="C1512" i="2"/>
  <c r="D1512" i="2" s="1" a="1"/>
  <c r="D1512" i="2" s="1"/>
  <c r="C1513" i="2"/>
  <c r="D1513" i="2" s="1" a="1"/>
  <c r="D1513" i="2" s="1"/>
  <c r="C1514" i="2"/>
  <c r="D1514" i="2" s="1" a="1"/>
  <c r="D1514" i="2" s="1"/>
  <c r="C1515" i="2"/>
  <c r="D1515" i="2" s="1" a="1"/>
  <c r="D1515" i="2" s="1"/>
  <c r="C1516" i="2"/>
  <c r="D1516" i="2" s="1" a="1"/>
  <c r="D1516" i="2" s="1"/>
  <c r="C1517" i="2"/>
  <c r="D1517" i="2" s="1" a="1"/>
  <c r="D1517" i="2" s="1"/>
  <c r="C1518" i="2"/>
  <c r="D1518" i="2" s="1" a="1"/>
  <c r="D1518" i="2" s="1"/>
  <c r="C1519" i="2"/>
  <c r="D1519" i="2" s="1" a="1"/>
  <c r="D1519" i="2" s="1"/>
  <c r="C1520" i="2"/>
  <c r="D1520" i="2" s="1" a="1"/>
  <c r="D1520" i="2" s="1"/>
  <c r="C1521" i="2"/>
  <c r="D1521" i="2" s="1" a="1"/>
  <c r="D1521" i="2" s="1"/>
  <c r="C1522" i="2"/>
  <c r="D1522" i="2" s="1" a="1"/>
  <c r="D1522" i="2" s="1"/>
  <c r="C1523" i="2"/>
  <c r="D1523" i="2" s="1" a="1"/>
  <c r="D1523" i="2" s="1"/>
  <c r="C1524" i="2"/>
  <c r="D1524" i="2" s="1" a="1"/>
  <c r="D1524" i="2" s="1"/>
  <c r="C1525" i="2"/>
  <c r="D1525" i="2" s="1" a="1"/>
  <c r="D1525" i="2" s="1"/>
  <c r="C1526" i="2"/>
  <c r="D1526" i="2" s="1" a="1"/>
  <c r="D1526" i="2" s="1"/>
  <c r="C1527" i="2"/>
  <c r="D1527" i="2" s="1" a="1"/>
  <c r="D1527" i="2" s="1"/>
  <c r="C1528" i="2"/>
  <c r="D1528" i="2" s="1" a="1"/>
  <c r="D1528" i="2" s="1"/>
  <c r="C1529" i="2"/>
  <c r="D1529" i="2" s="1" a="1"/>
  <c r="D1529" i="2" s="1"/>
  <c r="C1530" i="2"/>
  <c r="D1530" i="2" s="1" a="1"/>
  <c r="D1530" i="2" s="1"/>
  <c r="C1531" i="2"/>
  <c r="D1531" i="2" s="1" a="1"/>
  <c r="D1531" i="2" s="1"/>
  <c r="C1532" i="2"/>
  <c r="D1532" i="2" s="1" a="1"/>
  <c r="D1532" i="2" s="1"/>
  <c r="C1533" i="2"/>
  <c r="D1533" i="2" s="1" a="1"/>
  <c r="D1533" i="2" s="1"/>
  <c r="C1534" i="2"/>
  <c r="D1534" i="2" s="1" a="1"/>
  <c r="D1534" i="2" s="1"/>
  <c r="C1535" i="2"/>
  <c r="D1535" i="2" s="1" a="1"/>
  <c r="D1535" i="2" s="1"/>
  <c r="C1536" i="2"/>
  <c r="D1536" i="2" s="1" a="1"/>
  <c r="D1536" i="2" s="1"/>
  <c r="C1537" i="2"/>
  <c r="D1537" i="2" s="1" a="1"/>
  <c r="D1537" i="2" s="1"/>
  <c r="C1538" i="2"/>
  <c r="D1538" i="2" s="1" a="1"/>
  <c r="D1538" i="2" s="1"/>
  <c r="C1539" i="2"/>
  <c r="D1539" i="2" s="1" a="1"/>
  <c r="D1539" i="2" s="1"/>
  <c r="C1540" i="2"/>
  <c r="D1540" i="2" s="1" a="1"/>
  <c r="D1540" i="2" s="1"/>
  <c r="C1541" i="2"/>
  <c r="D1541" i="2" s="1" a="1"/>
  <c r="D1541" i="2" s="1"/>
  <c r="C1542" i="2"/>
  <c r="D1542" i="2" s="1" a="1"/>
  <c r="D1542" i="2" s="1"/>
  <c r="C1543" i="2"/>
  <c r="D1543" i="2" s="1" a="1"/>
  <c r="D1543" i="2" s="1"/>
  <c r="C1544" i="2"/>
  <c r="D1544" i="2" s="1" a="1"/>
  <c r="D1544" i="2" s="1"/>
  <c r="C1545" i="2"/>
  <c r="D1545" i="2" s="1" a="1"/>
  <c r="D1545" i="2" s="1"/>
  <c r="C1546" i="2"/>
  <c r="D1546" i="2" s="1" a="1"/>
  <c r="D1546" i="2" s="1"/>
  <c r="C1547" i="2"/>
  <c r="D1547" i="2" s="1" a="1"/>
  <c r="D1547" i="2" s="1"/>
  <c r="C1548" i="2"/>
  <c r="D1548" i="2" s="1" a="1"/>
  <c r="D1548" i="2" s="1"/>
  <c r="C1549" i="2"/>
  <c r="D1549" i="2" s="1" a="1"/>
  <c r="D1549" i="2" s="1"/>
  <c r="C1550" i="2"/>
  <c r="D1550" i="2" s="1" a="1"/>
  <c r="D1550" i="2" s="1"/>
  <c r="C1551" i="2"/>
  <c r="D1551" i="2" s="1" a="1"/>
  <c r="D1551" i="2" s="1"/>
  <c r="C1552" i="2"/>
  <c r="D1552" i="2" s="1" a="1"/>
  <c r="D1552" i="2" s="1"/>
  <c r="C1553" i="2"/>
  <c r="D1553" i="2" s="1" a="1"/>
  <c r="D1553" i="2" s="1"/>
  <c r="C1554" i="2"/>
  <c r="D1554" i="2" s="1" a="1"/>
  <c r="D1554" i="2" s="1"/>
  <c r="C1555" i="2"/>
  <c r="D1555" i="2" s="1" a="1"/>
  <c r="D1555" i="2" s="1"/>
  <c r="C1556" i="2"/>
  <c r="D1556" i="2" s="1" a="1"/>
  <c r="D1556" i="2" s="1"/>
  <c r="C1557" i="2"/>
  <c r="D1557" i="2" s="1" a="1"/>
  <c r="D1557" i="2" s="1"/>
  <c r="C1558" i="2"/>
  <c r="D1558" i="2" s="1" a="1"/>
  <c r="D1558" i="2" s="1"/>
  <c r="C1559" i="2"/>
  <c r="D1559" i="2" s="1" a="1"/>
  <c r="D1559" i="2" s="1"/>
  <c r="C1560" i="2"/>
  <c r="D1560" i="2" s="1" a="1"/>
  <c r="D1560" i="2" s="1"/>
  <c r="C1561" i="2"/>
  <c r="D1561" i="2" s="1" a="1"/>
  <c r="D1561" i="2" s="1"/>
  <c r="C1562" i="2"/>
  <c r="D1562" i="2" s="1" a="1"/>
  <c r="D1562" i="2" s="1"/>
  <c r="C1563" i="2"/>
  <c r="D1563" i="2" s="1" a="1"/>
  <c r="D1563" i="2" s="1"/>
  <c r="C1564" i="2"/>
  <c r="D1564" i="2" s="1" a="1"/>
  <c r="D1564" i="2" s="1"/>
  <c r="C1565" i="2"/>
  <c r="D1565" i="2" s="1" a="1"/>
  <c r="D1565" i="2" s="1"/>
  <c r="C1566" i="2"/>
  <c r="D1566" i="2" s="1" a="1"/>
  <c r="D1566" i="2" s="1"/>
  <c r="C1567" i="2"/>
  <c r="D1567" i="2" s="1" a="1"/>
  <c r="D1567" i="2" s="1"/>
  <c r="C1568" i="2"/>
  <c r="D1568" i="2" s="1" a="1"/>
  <c r="D1568" i="2" s="1"/>
  <c r="C1569" i="2"/>
  <c r="D1569" i="2" s="1" a="1"/>
  <c r="D1569" i="2" s="1"/>
  <c r="C1570" i="2"/>
  <c r="D1570" i="2" s="1" a="1"/>
  <c r="D1570" i="2" s="1"/>
  <c r="C1571" i="2"/>
  <c r="D1571" i="2" s="1" a="1"/>
  <c r="D1571" i="2" s="1"/>
  <c r="C1572" i="2"/>
  <c r="D1572" i="2" s="1" a="1"/>
  <c r="D1572" i="2" s="1"/>
  <c r="C1573" i="2"/>
  <c r="D1573" i="2" s="1" a="1"/>
  <c r="D1573" i="2" s="1"/>
  <c r="C1574" i="2"/>
  <c r="D1574" i="2" s="1" a="1"/>
  <c r="D1574" i="2" s="1"/>
  <c r="C1575" i="2"/>
  <c r="D1575" i="2" s="1" a="1"/>
  <c r="D1575" i="2" s="1"/>
  <c r="C1576" i="2"/>
  <c r="D1576" i="2" s="1" a="1"/>
  <c r="D1576" i="2" s="1"/>
  <c r="C1577" i="2"/>
  <c r="D1577" i="2" s="1" a="1"/>
  <c r="D1577" i="2" s="1"/>
  <c r="C1578" i="2"/>
  <c r="D1578" i="2" s="1" a="1"/>
  <c r="D1578" i="2" s="1"/>
  <c r="C1579" i="2"/>
  <c r="D1579" i="2" s="1" a="1"/>
  <c r="D1579" i="2" s="1"/>
  <c r="C1580" i="2"/>
  <c r="D1580" i="2" s="1" a="1"/>
  <c r="D1580" i="2" s="1"/>
  <c r="C1581" i="2"/>
  <c r="D1581" i="2" s="1" a="1"/>
  <c r="D1581" i="2" s="1"/>
  <c r="C1582" i="2"/>
  <c r="D1582" i="2" s="1" a="1"/>
  <c r="D1582" i="2" s="1"/>
  <c r="C1583" i="2"/>
  <c r="D1583" i="2" s="1" a="1"/>
  <c r="D1583" i="2" s="1"/>
  <c r="C1584" i="2"/>
  <c r="D1584" i="2" s="1" a="1"/>
  <c r="D1584" i="2" s="1"/>
  <c r="C1585" i="2"/>
  <c r="D1585" i="2" s="1" a="1"/>
  <c r="D1585" i="2" s="1"/>
  <c r="C1586" i="2"/>
  <c r="D1586" i="2" s="1" a="1"/>
  <c r="D1586" i="2" s="1"/>
  <c r="C1587" i="2"/>
  <c r="D1587" i="2" s="1" a="1"/>
  <c r="D1587" i="2" s="1"/>
  <c r="C1588" i="2"/>
  <c r="D1588" i="2" s="1" a="1"/>
  <c r="D1588" i="2" s="1"/>
  <c r="C1589" i="2"/>
  <c r="D1589" i="2" s="1" a="1"/>
  <c r="D1589" i="2" s="1"/>
  <c r="C1590" i="2"/>
  <c r="D1590" i="2" s="1" a="1"/>
  <c r="D1590" i="2" s="1"/>
  <c r="C1591" i="2"/>
  <c r="D1591" i="2" s="1" a="1"/>
  <c r="D1591" i="2" s="1"/>
  <c r="C1592" i="2"/>
  <c r="D1592" i="2" s="1" a="1"/>
  <c r="D1592" i="2" s="1"/>
  <c r="C1593" i="2"/>
  <c r="D1593" i="2" s="1" a="1"/>
  <c r="D1593" i="2" s="1"/>
  <c r="C1594" i="2"/>
  <c r="D1594" i="2" s="1" a="1"/>
  <c r="D1594" i="2" s="1"/>
  <c r="C1595" i="2"/>
  <c r="D1595" i="2" s="1" a="1"/>
  <c r="D1595" i="2" s="1"/>
  <c r="C1596" i="2"/>
  <c r="D1596" i="2" s="1" a="1"/>
  <c r="D1596" i="2" s="1"/>
  <c r="C1597" i="2"/>
  <c r="D1597" i="2" s="1" a="1"/>
  <c r="D1597" i="2" s="1"/>
  <c r="C1598" i="2"/>
  <c r="D1598" i="2" s="1" a="1"/>
  <c r="D1598" i="2" s="1"/>
  <c r="C1599" i="2"/>
  <c r="D1599" i="2" s="1" a="1"/>
  <c r="D1599" i="2" s="1"/>
  <c r="C1600" i="2"/>
  <c r="D1600" i="2" s="1" a="1"/>
  <c r="D1600" i="2" s="1"/>
  <c r="C1601" i="2"/>
  <c r="D1601" i="2" s="1" a="1"/>
  <c r="D1601" i="2" s="1"/>
  <c r="C1602" i="2"/>
  <c r="D1602" i="2" s="1" a="1"/>
  <c r="D1602" i="2" s="1"/>
  <c r="C1603" i="2"/>
  <c r="D1603" i="2" s="1" a="1"/>
  <c r="D1603" i="2" s="1"/>
  <c r="C1604" i="2"/>
  <c r="D1604" i="2" s="1" a="1"/>
  <c r="D1604" i="2" s="1"/>
  <c r="C1605" i="2"/>
  <c r="D1605" i="2" s="1" a="1"/>
  <c r="D1605" i="2" s="1"/>
  <c r="C1606" i="2"/>
  <c r="D1606" i="2" s="1" a="1"/>
  <c r="D1606" i="2" s="1"/>
  <c r="C1607" i="2"/>
  <c r="D1607" i="2" s="1" a="1"/>
  <c r="D1607" i="2" s="1"/>
  <c r="C1608" i="2"/>
  <c r="D1608" i="2" s="1" a="1"/>
  <c r="D1608" i="2" s="1"/>
  <c r="C1609" i="2"/>
  <c r="D1609" i="2" s="1" a="1"/>
  <c r="D1609" i="2" s="1"/>
  <c r="C1610" i="2"/>
  <c r="D1610" i="2" s="1" a="1"/>
  <c r="D1610" i="2" s="1"/>
  <c r="C1611" i="2"/>
  <c r="D1611" i="2" s="1" a="1"/>
  <c r="D1611" i="2" s="1"/>
  <c r="C1612" i="2"/>
  <c r="D1612" i="2" s="1" a="1"/>
  <c r="D1612" i="2" s="1"/>
  <c r="C1613" i="2"/>
  <c r="D1613" i="2" s="1" a="1"/>
  <c r="D1613" i="2" s="1"/>
  <c r="C1614" i="2"/>
  <c r="D1614" i="2" s="1" a="1"/>
  <c r="D1614" i="2" s="1"/>
  <c r="C1615" i="2"/>
  <c r="D1615" i="2" s="1" a="1"/>
  <c r="D1615" i="2" s="1"/>
  <c r="C1616" i="2"/>
  <c r="D1616" i="2" s="1" a="1"/>
  <c r="D1616" i="2" s="1"/>
  <c r="C1617" i="2"/>
  <c r="D1617" i="2" s="1" a="1"/>
  <c r="D1617" i="2" s="1"/>
  <c r="C1618" i="2"/>
  <c r="D1618" i="2" s="1" a="1"/>
  <c r="D1618" i="2" s="1"/>
  <c r="C1619" i="2"/>
  <c r="D1619" i="2" s="1" a="1"/>
  <c r="D1619" i="2" s="1"/>
  <c r="C1620" i="2"/>
  <c r="D1620" i="2" s="1" a="1"/>
  <c r="D1620" i="2" s="1"/>
  <c r="C1621" i="2"/>
  <c r="D1621" i="2" s="1" a="1"/>
  <c r="D1621" i="2" s="1"/>
  <c r="C1622" i="2"/>
  <c r="D1622" i="2" s="1" a="1"/>
  <c r="D1622" i="2" s="1"/>
  <c r="C1623" i="2"/>
  <c r="D1623" i="2" s="1" a="1"/>
  <c r="D1623" i="2" s="1"/>
  <c r="C1624" i="2"/>
  <c r="D1624" i="2" s="1" a="1"/>
  <c r="D1624" i="2" s="1"/>
  <c r="C1625" i="2"/>
  <c r="D1625" i="2" s="1" a="1"/>
  <c r="D1625" i="2" s="1"/>
  <c r="C1626" i="2"/>
  <c r="D1626" i="2" s="1" a="1"/>
  <c r="D1626" i="2" s="1"/>
  <c r="C1627" i="2"/>
  <c r="D1627" i="2" s="1" a="1"/>
  <c r="D1627" i="2" s="1"/>
  <c r="C1628" i="2"/>
  <c r="D1628" i="2" s="1" a="1"/>
  <c r="D1628" i="2" s="1"/>
  <c r="C1629" i="2"/>
  <c r="D1629" i="2" s="1" a="1"/>
  <c r="D1629" i="2" s="1"/>
  <c r="C1630" i="2"/>
  <c r="D1630" i="2" s="1" a="1"/>
  <c r="D1630" i="2" s="1"/>
  <c r="C1631" i="2"/>
  <c r="D1631" i="2" s="1" a="1"/>
  <c r="D1631" i="2" s="1"/>
  <c r="C1632" i="2"/>
  <c r="D1632" i="2" s="1" a="1"/>
  <c r="D1632" i="2" s="1"/>
  <c r="C1633" i="2"/>
  <c r="D1633" i="2" s="1" a="1"/>
  <c r="D1633" i="2" s="1"/>
  <c r="C1634" i="2"/>
  <c r="D1634" i="2" s="1" a="1"/>
  <c r="D1634" i="2" s="1"/>
  <c r="C1635" i="2"/>
  <c r="D1635" i="2" s="1" a="1"/>
  <c r="D1635" i="2" s="1"/>
  <c r="C1636" i="2"/>
  <c r="D1636" i="2" s="1" a="1"/>
  <c r="D1636" i="2" s="1"/>
  <c r="C1637" i="2"/>
  <c r="D1637" i="2" s="1" a="1"/>
  <c r="D1637" i="2" s="1"/>
  <c r="C1638" i="2"/>
  <c r="D1638" i="2" s="1" a="1"/>
  <c r="D1638" i="2" s="1"/>
  <c r="C1639" i="2"/>
  <c r="D1639" i="2" s="1" a="1"/>
  <c r="D1639" i="2" s="1"/>
  <c r="C1640" i="2"/>
  <c r="D1640" i="2" s="1" a="1"/>
  <c r="D1640" i="2" s="1"/>
  <c r="C1641" i="2"/>
  <c r="D1641" i="2" s="1" a="1"/>
  <c r="D1641" i="2" s="1"/>
  <c r="C1642" i="2"/>
  <c r="D1642" i="2" s="1" a="1"/>
  <c r="D1642" i="2" s="1"/>
  <c r="C1643" i="2"/>
  <c r="D1643" i="2" s="1" a="1"/>
  <c r="D1643" i="2" s="1"/>
  <c r="C1644" i="2"/>
  <c r="D1644" i="2" s="1" a="1"/>
  <c r="D1644" i="2" s="1"/>
  <c r="C1645" i="2"/>
  <c r="D1645" i="2" s="1" a="1"/>
  <c r="D1645" i="2" s="1"/>
  <c r="C1646" i="2"/>
  <c r="D1646" i="2" s="1" a="1"/>
  <c r="D1646" i="2" s="1"/>
  <c r="C1647" i="2"/>
  <c r="D1647" i="2" s="1" a="1"/>
  <c r="D1647" i="2" s="1"/>
  <c r="C1648" i="2"/>
  <c r="D1648" i="2" s="1" a="1"/>
  <c r="D1648" i="2" s="1"/>
  <c r="C1649" i="2"/>
  <c r="D1649" i="2" s="1" a="1"/>
  <c r="D1649" i="2" s="1"/>
  <c r="C1650" i="2"/>
  <c r="D1650" i="2" s="1" a="1"/>
  <c r="D1650" i="2" s="1"/>
  <c r="C1651" i="2"/>
  <c r="D1651" i="2" s="1" a="1"/>
  <c r="D1651" i="2" s="1"/>
  <c r="C1652" i="2"/>
  <c r="D1652" i="2" s="1" a="1"/>
  <c r="D1652" i="2" s="1"/>
  <c r="C1653" i="2"/>
  <c r="D1653" i="2" s="1" a="1"/>
  <c r="D1653" i="2" s="1"/>
  <c r="C1654" i="2"/>
  <c r="D1654" i="2" s="1" a="1"/>
  <c r="D1654" i="2" s="1"/>
  <c r="C1655" i="2"/>
  <c r="D1655" i="2" s="1" a="1"/>
  <c r="D1655" i="2" s="1"/>
  <c r="C1656" i="2"/>
  <c r="D1656" i="2" s="1" a="1"/>
  <c r="D1656" i="2" s="1"/>
  <c r="C1657" i="2"/>
  <c r="D1657" i="2" s="1" a="1"/>
  <c r="D1657" i="2" s="1"/>
  <c r="C1658" i="2"/>
  <c r="D1658" i="2" s="1" a="1"/>
  <c r="D1658" i="2" s="1"/>
  <c r="C1659" i="2"/>
  <c r="D1659" i="2" s="1" a="1"/>
  <c r="D1659" i="2" s="1"/>
  <c r="C1660" i="2"/>
  <c r="D1660" i="2" s="1" a="1"/>
  <c r="D1660" i="2" s="1"/>
  <c r="C1661" i="2"/>
  <c r="D1661" i="2" s="1" a="1"/>
  <c r="D1661" i="2" s="1"/>
  <c r="C1662" i="2"/>
  <c r="D1662" i="2" s="1" a="1"/>
  <c r="D1662" i="2" s="1"/>
  <c r="C1663" i="2"/>
  <c r="D1663" i="2" s="1" a="1"/>
  <c r="D1663" i="2" s="1"/>
  <c r="C1664" i="2"/>
  <c r="D1664" i="2" s="1" a="1"/>
  <c r="D1664" i="2" s="1"/>
  <c r="C1665" i="2"/>
  <c r="D1665" i="2" s="1" a="1"/>
  <c r="D1665" i="2" s="1"/>
  <c r="C1666" i="2"/>
  <c r="D1666" i="2" s="1" a="1"/>
  <c r="D1666" i="2" s="1"/>
  <c r="C1667" i="2"/>
  <c r="D1667" i="2" s="1" a="1"/>
  <c r="D1667" i="2" s="1"/>
  <c r="C1668" i="2"/>
  <c r="D1668" i="2" s="1" a="1"/>
  <c r="D1668" i="2" s="1"/>
  <c r="C1669" i="2"/>
  <c r="D1669" i="2" s="1" a="1"/>
  <c r="D1669" i="2" s="1"/>
  <c r="C1670" i="2"/>
  <c r="D1670" i="2" s="1" a="1"/>
  <c r="D1670" i="2" s="1"/>
  <c r="C1671" i="2"/>
  <c r="D1671" i="2" s="1" a="1"/>
  <c r="D1671" i="2" s="1"/>
  <c r="C1672" i="2"/>
  <c r="D1672" i="2" s="1" a="1"/>
  <c r="D1672" i="2" s="1"/>
  <c r="C1673" i="2"/>
  <c r="D1673" i="2" s="1" a="1"/>
  <c r="D1673" i="2" s="1"/>
  <c r="C1674" i="2"/>
  <c r="D1674" i="2" s="1" a="1"/>
  <c r="D1674" i="2" s="1"/>
  <c r="C1675" i="2"/>
  <c r="D1675" i="2" s="1" a="1"/>
  <c r="D1675" i="2" s="1"/>
  <c r="C1676" i="2"/>
  <c r="D1676" i="2" s="1" a="1"/>
  <c r="D1676" i="2" s="1"/>
  <c r="C1677" i="2"/>
  <c r="D1677" i="2" s="1" a="1"/>
  <c r="D1677" i="2" s="1"/>
  <c r="C1678" i="2"/>
  <c r="D1678" i="2" s="1" a="1"/>
  <c r="D1678" i="2" s="1"/>
  <c r="C1679" i="2"/>
  <c r="D1679" i="2" s="1" a="1"/>
  <c r="D1679" i="2" s="1"/>
  <c r="C1680" i="2"/>
  <c r="D1680" i="2" s="1" a="1"/>
  <c r="D1680" i="2" s="1"/>
  <c r="C1681" i="2"/>
  <c r="D1681" i="2" s="1" a="1"/>
  <c r="D1681" i="2" s="1"/>
  <c r="C1682" i="2"/>
  <c r="D1682" i="2" s="1" a="1"/>
  <c r="D1682" i="2" s="1"/>
  <c r="C1683" i="2"/>
  <c r="D1683" i="2" s="1" a="1"/>
  <c r="D1683" i="2" s="1"/>
  <c r="C1684" i="2"/>
  <c r="D1684" i="2" s="1" a="1"/>
  <c r="D1684" i="2" s="1"/>
  <c r="C1685" i="2"/>
  <c r="D1685" i="2" s="1" a="1"/>
  <c r="D1685" i="2" s="1"/>
  <c r="C1686" i="2"/>
  <c r="D1686" i="2" s="1" a="1"/>
  <c r="D1686" i="2" s="1"/>
  <c r="C1687" i="2"/>
  <c r="D1687" i="2" s="1" a="1"/>
  <c r="D1687" i="2" s="1"/>
  <c r="C1688" i="2"/>
  <c r="D1688" i="2" s="1" a="1"/>
  <c r="D1688" i="2" s="1"/>
  <c r="C1689" i="2"/>
  <c r="D1689" i="2" s="1" a="1"/>
  <c r="D1689" i="2" s="1"/>
  <c r="C1690" i="2"/>
  <c r="D1690" i="2" s="1" a="1"/>
  <c r="D1690" i="2" s="1"/>
  <c r="C1691" i="2"/>
  <c r="D1691" i="2" s="1" a="1"/>
  <c r="D1691" i="2" s="1"/>
  <c r="C1692" i="2"/>
  <c r="D1692" i="2" s="1" a="1"/>
  <c r="D1692" i="2" s="1"/>
  <c r="C1693" i="2"/>
  <c r="D1693" i="2" s="1" a="1"/>
  <c r="D1693" i="2" s="1"/>
  <c r="C1694" i="2"/>
  <c r="D1694" i="2" s="1" a="1"/>
  <c r="D1694" i="2" s="1"/>
  <c r="C1695" i="2"/>
  <c r="D1695" i="2" s="1" a="1"/>
  <c r="D1695" i="2" s="1"/>
  <c r="C1696" i="2"/>
  <c r="D1696" i="2" s="1" a="1"/>
  <c r="D1696" i="2" s="1"/>
  <c r="C1697" i="2"/>
  <c r="D1697" i="2" s="1" a="1"/>
  <c r="D1697" i="2" s="1"/>
  <c r="C1698" i="2"/>
  <c r="D1698" i="2" s="1" a="1"/>
  <c r="D1698" i="2" s="1"/>
  <c r="C1699" i="2"/>
  <c r="D1699" i="2" s="1" a="1"/>
  <c r="D1699" i="2" s="1"/>
  <c r="C1700" i="2"/>
  <c r="D1700" i="2" s="1" a="1"/>
  <c r="D1700" i="2" s="1"/>
  <c r="C1701" i="2"/>
  <c r="D1701" i="2" s="1" a="1"/>
  <c r="D1701" i="2" s="1"/>
  <c r="C1702" i="2"/>
  <c r="D1702" i="2" s="1" a="1"/>
  <c r="D1702" i="2" s="1"/>
  <c r="C1703" i="2"/>
  <c r="D1703" i="2" s="1" a="1"/>
  <c r="D1703" i="2" s="1"/>
  <c r="C1704" i="2"/>
  <c r="D1704" i="2" s="1" a="1"/>
  <c r="D1704" i="2" s="1"/>
  <c r="C1705" i="2"/>
  <c r="D1705" i="2" s="1" a="1"/>
  <c r="D1705" i="2" s="1"/>
  <c r="C1706" i="2"/>
  <c r="D1706" i="2" s="1" a="1"/>
  <c r="D1706" i="2" s="1"/>
  <c r="C1707" i="2"/>
  <c r="D1707" i="2" s="1" a="1"/>
  <c r="D1707" i="2" s="1"/>
  <c r="C1708" i="2"/>
  <c r="D1708" i="2" s="1" a="1"/>
  <c r="D1708" i="2" s="1"/>
  <c r="C1709" i="2"/>
  <c r="D1709" i="2" s="1" a="1"/>
  <c r="D1709" i="2" s="1"/>
  <c r="C1710" i="2"/>
  <c r="D1710" i="2" s="1" a="1"/>
  <c r="D1710" i="2" s="1"/>
  <c r="C1711" i="2"/>
  <c r="D1711" i="2" s="1" a="1"/>
  <c r="D1711" i="2" s="1"/>
  <c r="C1712" i="2"/>
  <c r="D1712" i="2" s="1" a="1"/>
  <c r="D1712" i="2" s="1"/>
  <c r="C1713" i="2"/>
  <c r="D1713" i="2" s="1" a="1"/>
  <c r="D1713" i="2" s="1"/>
  <c r="C1714" i="2"/>
  <c r="D1714" i="2" s="1" a="1"/>
  <c r="D1714" i="2" s="1"/>
  <c r="C1715" i="2"/>
  <c r="D1715" i="2" s="1" a="1"/>
  <c r="D1715" i="2" s="1"/>
  <c r="C1716" i="2"/>
  <c r="D1716" i="2" s="1" a="1"/>
  <c r="D1716" i="2" s="1"/>
  <c r="C1717" i="2"/>
  <c r="D1717" i="2" s="1" a="1"/>
  <c r="D1717" i="2" s="1"/>
  <c r="C1718" i="2"/>
  <c r="D1718" i="2" s="1" a="1"/>
  <c r="D1718" i="2" s="1"/>
  <c r="C1719" i="2"/>
  <c r="D1719" i="2" s="1" a="1"/>
  <c r="D1719" i="2" s="1"/>
  <c r="C1720" i="2"/>
  <c r="D1720" i="2" s="1" a="1"/>
  <c r="D1720" i="2" s="1"/>
  <c r="C1721" i="2"/>
  <c r="D1721" i="2" s="1" a="1"/>
  <c r="D1721" i="2" s="1"/>
  <c r="C1722" i="2"/>
  <c r="D1722" i="2" s="1" a="1"/>
  <c r="D1722" i="2" s="1"/>
  <c r="C1723" i="2"/>
  <c r="D1723" i="2" s="1" a="1"/>
  <c r="D1723" i="2" s="1"/>
  <c r="C1724" i="2"/>
  <c r="D1724" i="2" s="1" a="1"/>
  <c r="D1724" i="2" s="1"/>
  <c r="C1725" i="2"/>
  <c r="D1725" i="2" s="1" a="1"/>
  <c r="D1725" i="2" s="1"/>
  <c r="C1726" i="2"/>
  <c r="D1726" i="2" s="1" a="1"/>
  <c r="D1726" i="2" s="1"/>
  <c r="C1727" i="2"/>
  <c r="D1727" i="2" s="1" a="1"/>
  <c r="D1727" i="2" s="1"/>
  <c r="C1728" i="2"/>
  <c r="D1728" i="2" s="1" a="1"/>
  <c r="D1728" i="2" s="1"/>
  <c r="C1729" i="2"/>
  <c r="D1729" i="2" s="1" a="1"/>
  <c r="D1729" i="2" s="1"/>
  <c r="C1730" i="2"/>
  <c r="D1730" i="2" s="1" a="1"/>
  <c r="D1730" i="2" s="1"/>
  <c r="C1731" i="2"/>
  <c r="D1731" i="2" s="1" a="1"/>
  <c r="D1731" i="2" s="1"/>
  <c r="C1732" i="2"/>
  <c r="D1732" i="2" s="1" a="1"/>
  <c r="D1732" i="2" s="1"/>
  <c r="C1733" i="2"/>
  <c r="D1733" i="2" s="1" a="1"/>
  <c r="D1733" i="2" s="1"/>
  <c r="C1734" i="2"/>
  <c r="D1734" i="2" s="1" a="1"/>
  <c r="D1734" i="2" s="1"/>
  <c r="C1735" i="2"/>
  <c r="D1735" i="2" s="1" a="1"/>
  <c r="D1735" i="2" s="1"/>
  <c r="C1736" i="2"/>
  <c r="D1736" i="2" s="1" a="1"/>
  <c r="D1736" i="2" s="1"/>
  <c r="C1737" i="2"/>
  <c r="D1737" i="2" s="1" a="1"/>
  <c r="D1737" i="2" s="1"/>
  <c r="C1738" i="2"/>
  <c r="D1738" i="2" s="1" a="1"/>
  <c r="D1738" i="2" s="1"/>
  <c r="C1739" i="2"/>
  <c r="D1739" i="2" s="1" a="1"/>
  <c r="D1739" i="2" s="1"/>
  <c r="C1740" i="2"/>
  <c r="D1740" i="2" s="1" a="1"/>
  <c r="D1740" i="2" s="1"/>
  <c r="C1741" i="2"/>
  <c r="D1741" i="2" s="1" a="1"/>
  <c r="D1741" i="2" s="1"/>
  <c r="C1742" i="2"/>
  <c r="D1742" i="2" s="1" a="1"/>
  <c r="D1742" i="2" s="1"/>
  <c r="C1743" i="2"/>
  <c r="D1743" i="2" s="1" a="1"/>
  <c r="D1743" i="2" s="1"/>
  <c r="C1744" i="2"/>
  <c r="D1744" i="2" s="1" a="1"/>
  <c r="D1744" i="2" s="1"/>
  <c r="C1745" i="2"/>
  <c r="D1745" i="2" s="1" a="1"/>
  <c r="D1745" i="2" s="1"/>
  <c r="C1746" i="2"/>
  <c r="D1746" i="2" s="1" a="1"/>
  <c r="D1746" i="2" s="1"/>
  <c r="C1747" i="2"/>
  <c r="D1747" i="2" s="1" a="1"/>
  <c r="D1747" i="2" s="1"/>
  <c r="C1748" i="2"/>
  <c r="D1748" i="2" s="1" a="1"/>
  <c r="D1748" i="2" s="1"/>
  <c r="C1749" i="2"/>
  <c r="D1749" i="2" s="1" a="1"/>
  <c r="D1749" i="2" s="1"/>
  <c r="C1750" i="2"/>
  <c r="D1750" i="2" s="1" a="1"/>
  <c r="D1750" i="2" s="1"/>
  <c r="C1751" i="2"/>
  <c r="D1751" i="2" s="1" a="1"/>
  <c r="D1751" i="2" s="1"/>
  <c r="C1752" i="2"/>
  <c r="D1752" i="2" s="1" a="1"/>
  <c r="D1752" i="2" s="1"/>
  <c r="C1753" i="2"/>
  <c r="D1753" i="2" s="1" a="1"/>
  <c r="D1753" i="2" s="1"/>
  <c r="C1754" i="2"/>
  <c r="D1754" i="2" s="1" a="1"/>
  <c r="D1754" i="2" s="1"/>
  <c r="C1755" i="2"/>
  <c r="D1755" i="2" s="1" a="1"/>
  <c r="D1755" i="2" s="1"/>
  <c r="C1756" i="2"/>
  <c r="D1756" i="2" s="1" a="1"/>
  <c r="D1756" i="2" s="1"/>
  <c r="C1757" i="2"/>
  <c r="D1757" i="2" s="1" a="1"/>
  <c r="D1757" i="2" s="1"/>
  <c r="C1758" i="2"/>
  <c r="D1758" i="2" s="1" a="1"/>
  <c r="D1758" i="2" s="1"/>
  <c r="C1759" i="2"/>
  <c r="D1759" i="2" s="1" a="1"/>
  <c r="D1759" i="2" s="1"/>
  <c r="C1760" i="2"/>
  <c r="D1760" i="2" s="1" a="1"/>
  <c r="D1760" i="2" s="1"/>
  <c r="C1761" i="2"/>
  <c r="D1761" i="2" s="1" a="1"/>
  <c r="D1761" i="2" s="1"/>
  <c r="C1762" i="2"/>
  <c r="D1762" i="2" s="1" a="1"/>
  <c r="D1762" i="2" s="1"/>
  <c r="C1763" i="2"/>
  <c r="D1763" i="2" s="1" a="1"/>
  <c r="D1763" i="2" s="1"/>
  <c r="C1764" i="2"/>
  <c r="D1764" i="2" s="1" a="1"/>
  <c r="D1764" i="2" s="1"/>
  <c r="C1765" i="2"/>
  <c r="D1765" i="2" s="1" a="1"/>
  <c r="D1765" i="2" s="1"/>
  <c r="C1766" i="2"/>
  <c r="D1766" i="2" s="1" a="1"/>
  <c r="D1766" i="2" s="1"/>
  <c r="C1767" i="2"/>
  <c r="D1767" i="2" s="1" a="1"/>
  <c r="D1767" i="2" s="1"/>
  <c r="C1768" i="2"/>
  <c r="D1768" i="2" s="1" a="1"/>
  <c r="D1768" i="2" s="1"/>
  <c r="C1769" i="2"/>
  <c r="D1769" i="2" s="1" a="1"/>
  <c r="D1769" i="2" s="1"/>
  <c r="C1770" i="2"/>
  <c r="D1770" i="2" s="1" a="1"/>
  <c r="D1770" i="2" s="1"/>
  <c r="C1771" i="2"/>
  <c r="D1771" i="2" s="1" a="1"/>
  <c r="D1771" i="2" s="1"/>
  <c r="C1772" i="2"/>
  <c r="D1772" i="2" s="1" a="1"/>
  <c r="D1772" i="2" s="1"/>
  <c r="C1773" i="2"/>
  <c r="D1773" i="2" s="1" a="1"/>
  <c r="D1773" i="2" s="1"/>
  <c r="C1774" i="2"/>
  <c r="D1774" i="2" s="1" a="1"/>
  <c r="D1774" i="2" s="1"/>
  <c r="C1775" i="2"/>
  <c r="D1775" i="2" s="1" a="1"/>
  <c r="D1775" i="2" s="1"/>
  <c r="C1776" i="2"/>
  <c r="D1776" i="2" s="1" a="1"/>
  <c r="D1776" i="2" s="1"/>
  <c r="C1777" i="2"/>
  <c r="D1777" i="2" s="1" a="1"/>
  <c r="D1777" i="2" s="1"/>
  <c r="C1778" i="2"/>
  <c r="D1778" i="2" s="1" a="1"/>
  <c r="D1778" i="2" s="1"/>
  <c r="C1779" i="2"/>
  <c r="D1779" i="2" s="1" a="1"/>
  <c r="D1779" i="2" s="1"/>
  <c r="C1780" i="2"/>
  <c r="D1780" i="2" s="1" a="1"/>
  <c r="D1780" i="2" s="1"/>
  <c r="C1781" i="2"/>
  <c r="D1781" i="2" s="1" a="1"/>
  <c r="D1781" i="2" s="1"/>
  <c r="C1782" i="2"/>
  <c r="D1782" i="2" s="1" a="1"/>
  <c r="D1782" i="2" s="1"/>
  <c r="C1783" i="2"/>
  <c r="D1783" i="2" s="1" a="1"/>
  <c r="D1783" i="2" s="1"/>
  <c r="C1784" i="2"/>
  <c r="D1784" i="2" s="1" a="1"/>
  <c r="D1784" i="2" s="1"/>
  <c r="C1785" i="2"/>
  <c r="D1785" i="2" s="1" a="1"/>
  <c r="D1785" i="2" s="1"/>
  <c r="C1786" i="2"/>
  <c r="D1786" i="2" s="1" a="1"/>
  <c r="D1786" i="2" s="1"/>
  <c r="C1787" i="2"/>
  <c r="D1787" i="2" s="1" a="1"/>
  <c r="D1787" i="2" s="1"/>
  <c r="C1788" i="2"/>
  <c r="D1788" i="2" s="1" a="1"/>
  <c r="D1788" i="2" s="1"/>
  <c r="C1789" i="2"/>
  <c r="D1789" i="2" s="1" a="1"/>
  <c r="D1789" i="2" s="1"/>
  <c r="C1790" i="2"/>
  <c r="D1790" i="2" s="1" a="1"/>
  <c r="D1790" i="2" s="1"/>
  <c r="C1791" i="2"/>
  <c r="D1791" i="2" s="1" a="1"/>
  <c r="D1791" i="2" s="1"/>
  <c r="C1792" i="2"/>
  <c r="D1792" i="2" s="1" a="1"/>
  <c r="D1792" i="2" s="1"/>
  <c r="C1793" i="2"/>
  <c r="D1793" i="2" s="1" a="1"/>
  <c r="D1793" i="2" s="1"/>
  <c r="C1794" i="2"/>
  <c r="D1794" i="2" s="1" a="1"/>
  <c r="D1794" i="2" s="1"/>
  <c r="C1795" i="2"/>
  <c r="D1795" i="2" s="1" a="1"/>
  <c r="D1795" i="2" s="1"/>
  <c r="C1796" i="2"/>
  <c r="D1796" i="2" s="1" a="1"/>
  <c r="D1796" i="2" s="1"/>
  <c r="C1797" i="2"/>
  <c r="D1797" i="2" s="1" a="1"/>
  <c r="D1797" i="2" s="1"/>
  <c r="C1798" i="2"/>
  <c r="D1798" i="2" s="1" a="1"/>
  <c r="D1798" i="2" s="1"/>
  <c r="C1799" i="2"/>
  <c r="D1799" i="2" s="1" a="1"/>
  <c r="D1799" i="2" s="1"/>
  <c r="C1800" i="2"/>
  <c r="D1800" i="2" s="1" a="1"/>
  <c r="D1800" i="2" s="1"/>
  <c r="C1801" i="2"/>
  <c r="D1801" i="2" s="1" a="1"/>
  <c r="D1801" i="2" s="1"/>
  <c r="C1802" i="2"/>
  <c r="D1802" i="2" s="1" a="1"/>
  <c r="D1802" i="2" s="1"/>
  <c r="C1803" i="2"/>
  <c r="D1803" i="2" s="1" a="1"/>
  <c r="D1803" i="2" s="1"/>
  <c r="C1804" i="2"/>
  <c r="D1804" i="2" s="1" a="1"/>
  <c r="D1804" i="2" s="1"/>
  <c r="C1805" i="2"/>
  <c r="D1805" i="2" s="1" a="1"/>
  <c r="D1805" i="2" s="1"/>
  <c r="C1806" i="2"/>
  <c r="D1806" i="2" s="1" a="1"/>
  <c r="D1806" i="2" s="1"/>
  <c r="C1807" i="2"/>
  <c r="D1807" i="2" s="1" a="1"/>
  <c r="D1807" i="2" s="1"/>
  <c r="C1808" i="2"/>
  <c r="D1808" i="2" s="1" a="1"/>
  <c r="D1808" i="2" s="1"/>
  <c r="C1809" i="2"/>
  <c r="D1809" i="2" s="1" a="1"/>
  <c r="D1809" i="2" s="1"/>
  <c r="C1810" i="2"/>
  <c r="D1810" i="2" s="1" a="1"/>
  <c r="D1810" i="2" s="1"/>
  <c r="C1811" i="2"/>
  <c r="D1811" i="2" s="1" a="1"/>
  <c r="D1811" i="2" s="1"/>
  <c r="C1812" i="2"/>
  <c r="D1812" i="2" s="1" a="1"/>
  <c r="D1812" i="2" s="1"/>
  <c r="C1813" i="2"/>
  <c r="D1813" i="2" s="1" a="1"/>
  <c r="D1813" i="2" s="1"/>
  <c r="C1814" i="2"/>
  <c r="D1814" i="2" s="1" a="1"/>
  <c r="D1814" i="2" s="1"/>
  <c r="C1815" i="2"/>
  <c r="D1815" i="2" s="1" a="1"/>
  <c r="D1815" i="2" s="1"/>
  <c r="C1816" i="2"/>
  <c r="D1816" i="2" s="1" a="1"/>
  <c r="D1816" i="2" s="1"/>
  <c r="C1817" i="2"/>
  <c r="D1817" i="2" s="1" a="1"/>
  <c r="D1817" i="2" s="1"/>
  <c r="C1818" i="2"/>
  <c r="D1818" i="2" s="1" a="1"/>
  <c r="D1818" i="2" s="1"/>
  <c r="C1819" i="2"/>
  <c r="D1819" i="2" s="1" a="1"/>
  <c r="D1819" i="2" s="1"/>
  <c r="C1820" i="2"/>
  <c r="D1820" i="2" s="1" a="1"/>
  <c r="D1820" i="2" s="1"/>
  <c r="C1821" i="2"/>
  <c r="D1821" i="2" s="1" a="1"/>
  <c r="D1821" i="2" s="1"/>
  <c r="C1822" i="2"/>
  <c r="D1822" i="2" s="1" a="1"/>
  <c r="D1822" i="2" s="1"/>
  <c r="C1823" i="2"/>
  <c r="D1823" i="2" s="1" a="1"/>
  <c r="D1823" i="2" s="1"/>
  <c r="C1824" i="2"/>
  <c r="D1824" i="2" s="1" a="1"/>
  <c r="D1824" i="2" s="1"/>
  <c r="C1825" i="2"/>
  <c r="D1825" i="2" s="1" a="1"/>
  <c r="D1825" i="2" s="1"/>
  <c r="C1826" i="2"/>
  <c r="D1826" i="2" s="1" a="1"/>
  <c r="D1826" i="2" s="1"/>
  <c r="C1827" i="2"/>
  <c r="D1827" i="2" s="1" a="1"/>
  <c r="D1827" i="2" s="1"/>
  <c r="C1828" i="2"/>
  <c r="D1828" i="2" s="1" a="1"/>
  <c r="D1828" i="2" s="1"/>
  <c r="C1829" i="2"/>
  <c r="D1829" i="2" s="1" a="1"/>
  <c r="D1829" i="2" s="1"/>
  <c r="C1830" i="2"/>
  <c r="D1830" i="2" s="1" a="1"/>
  <c r="D1830" i="2" s="1"/>
  <c r="C1831" i="2"/>
  <c r="D1831" i="2" s="1" a="1"/>
  <c r="D1831" i="2" s="1"/>
  <c r="C1832" i="2"/>
  <c r="D1832" i="2" s="1" a="1"/>
  <c r="D1832" i="2" s="1"/>
  <c r="C1833" i="2"/>
  <c r="D1833" i="2" s="1" a="1"/>
  <c r="D1833" i="2" s="1"/>
  <c r="C1834" i="2"/>
  <c r="D1834" i="2" s="1" a="1"/>
  <c r="D1834" i="2" s="1"/>
  <c r="C1835" i="2"/>
  <c r="D1835" i="2" s="1" a="1"/>
  <c r="D1835" i="2" s="1"/>
  <c r="C1836" i="2"/>
  <c r="D1836" i="2" s="1" a="1"/>
  <c r="D1836" i="2" s="1"/>
  <c r="C1837" i="2"/>
  <c r="D1837" i="2" s="1" a="1"/>
  <c r="D1837" i="2" s="1"/>
  <c r="C1838" i="2"/>
  <c r="D1838" i="2" s="1" a="1"/>
  <c r="D1838" i="2" s="1"/>
  <c r="C1839" i="2"/>
  <c r="D1839" i="2" s="1" a="1"/>
  <c r="D1839" i="2" s="1"/>
  <c r="C1840" i="2"/>
  <c r="D1840" i="2" s="1" a="1"/>
  <c r="D1840" i="2" s="1"/>
  <c r="C1841" i="2"/>
  <c r="D1841" i="2" s="1" a="1"/>
  <c r="D1841" i="2" s="1"/>
  <c r="C1842" i="2"/>
  <c r="D1842" i="2" s="1" a="1"/>
  <c r="D1842" i="2" s="1"/>
  <c r="C1843" i="2"/>
  <c r="D1843" i="2" s="1" a="1"/>
  <c r="D1843" i="2" s="1"/>
  <c r="C1844" i="2"/>
  <c r="D1844" i="2" s="1" a="1"/>
  <c r="D1844" i="2" s="1"/>
  <c r="C1845" i="2"/>
  <c r="D1845" i="2" s="1" a="1"/>
  <c r="D1845" i="2" s="1"/>
  <c r="C1846" i="2"/>
  <c r="D1846" i="2" s="1" a="1"/>
  <c r="D1846" i="2" s="1"/>
  <c r="C1847" i="2"/>
  <c r="D1847" i="2" s="1" a="1"/>
  <c r="D1847" i="2" s="1"/>
  <c r="C1848" i="2"/>
  <c r="D1848" i="2" s="1" a="1"/>
  <c r="D1848" i="2" s="1"/>
  <c r="C1849" i="2"/>
  <c r="D1849" i="2" s="1" a="1"/>
  <c r="D1849" i="2" s="1"/>
  <c r="C1850" i="2"/>
  <c r="D1850" i="2" s="1" a="1"/>
  <c r="D1850" i="2" s="1"/>
  <c r="C1851" i="2"/>
  <c r="D1851" i="2" s="1" a="1"/>
  <c r="D1851" i="2" s="1"/>
  <c r="C1852" i="2"/>
  <c r="D1852" i="2" s="1" a="1"/>
  <c r="D1852" i="2" s="1"/>
  <c r="C1853" i="2"/>
  <c r="D1853" i="2" s="1" a="1"/>
  <c r="D1853" i="2" s="1"/>
  <c r="C1854" i="2"/>
  <c r="D1854" i="2" s="1" a="1"/>
  <c r="D1854" i="2" s="1"/>
  <c r="C1855" i="2"/>
  <c r="D1855" i="2" s="1" a="1"/>
  <c r="D1855" i="2" s="1"/>
  <c r="C1856" i="2"/>
  <c r="D1856" i="2" s="1" a="1"/>
  <c r="D1856" i="2" s="1"/>
  <c r="C1857" i="2"/>
  <c r="D1857" i="2" s="1" a="1"/>
  <c r="D1857" i="2" s="1"/>
  <c r="C1858" i="2"/>
  <c r="D1858" i="2" s="1" a="1"/>
  <c r="D1858" i="2" s="1"/>
  <c r="C1859" i="2"/>
  <c r="D1859" i="2" s="1" a="1"/>
  <c r="D1859" i="2" s="1"/>
  <c r="C1860" i="2"/>
  <c r="D1860" i="2" s="1" a="1"/>
  <c r="D1860" i="2" s="1"/>
  <c r="C1861" i="2"/>
  <c r="D1861" i="2" s="1" a="1"/>
  <c r="D1861" i="2" s="1"/>
  <c r="C1862" i="2"/>
  <c r="D1862" i="2" s="1" a="1"/>
  <c r="D1862" i="2" s="1"/>
  <c r="C1863" i="2"/>
  <c r="D1863" i="2" s="1" a="1"/>
  <c r="D1863" i="2" s="1"/>
  <c r="C1864" i="2"/>
  <c r="D1864" i="2" s="1" a="1"/>
  <c r="D1864" i="2" s="1"/>
  <c r="C1865" i="2"/>
  <c r="D1865" i="2" s="1" a="1"/>
  <c r="D1865" i="2" s="1"/>
  <c r="C1866" i="2"/>
  <c r="D1866" i="2" s="1" a="1"/>
  <c r="D1866" i="2" s="1"/>
  <c r="C1867" i="2"/>
  <c r="D1867" i="2" s="1" a="1"/>
  <c r="D1867" i="2" s="1"/>
  <c r="C1868" i="2"/>
  <c r="D1868" i="2" s="1" a="1"/>
  <c r="D1868" i="2" s="1"/>
  <c r="C1869" i="2"/>
  <c r="D1869" i="2" s="1" a="1"/>
  <c r="D1869" i="2" s="1"/>
  <c r="C1870" i="2"/>
  <c r="D1870" i="2" s="1" a="1"/>
  <c r="D1870" i="2" s="1"/>
  <c r="C1871" i="2"/>
  <c r="D1871" i="2" s="1" a="1"/>
  <c r="D1871" i="2" s="1"/>
  <c r="C1872" i="2"/>
  <c r="D1872" i="2" s="1" a="1"/>
  <c r="D1872" i="2" s="1"/>
  <c r="C1873" i="2"/>
  <c r="D1873" i="2" s="1" a="1"/>
  <c r="D1873" i="2" s="1"/>
  <c r="C1874" i="2"/>
  <c r="D1874" i="2" s="1" a="1"/>
  <c r="D1874" i="2" s="1"/>
  <c r="C1875" i="2"/>
  <c r="D1875" i="2" s="1" a="1"/>
  <c r="D1875" i="2" s="1"/>
  <c r="C1876" i="2"/>
  <c r="D1876" i="2" s="1" a="1"/>
  <c r="D1876" i="2" s="1"/>
  <c r="C1877" i="2"/>
  <c r="D1877" i="2" s="1" a="1"/>
  <c r="D1877" i="2" s="1"/>
  <c r="C1878" i="2"/>
  <c r="D1878" i="2" s="1" a="1"/>
  <c r="D1878" i="2" s="1"/>
  <c r="C1879" i="2"/>
  <c r="D1879" i="2" s="1" a="1"/>
  <c r="D1879" i="2" s="1"/>
  <c r="C1880" i="2"/>
  <c r="D1880" i="2" s="1" a="1"/>
  <c r="D1880" i="2" s="1"/>
  <c r="C1881" i="2"/>
  <c r="D1881" i="2" s="1" a="1"/>
  <c r="D1881" i="2" s="1"/>
  <c r="C1882" i="2"/>
  <c r="D1882" i="2" s="1" a="1"/>
  <c r="D1882" i="2" s="1"/>
  <c r="C1883" i="2"/>
  <c r="D1883" i="2" s="1" a="1"/>
  <c r="D1883" i="2" s="1"/>
  <c r="C1884" i="2"/>
  <c r="D1884" i="2" s="1" a="1"/>
  <c r="D1884" i="2" s="1"/>
  <c r="C1885" i="2"/>
  <c r="D1885" i="2" s="1" a="1"/>
  <c r="D1885" i="2" s="1"/>
  <c r="C1886" i="2"/>
  <c r="D1886" i="2" s="1" a="1"/>
  <c r="D1886" i="2" s="1"/>
  <c r="C1887" i="2"/>
  <c r="D1887" i="2" s="1" a="1"/>
  <c r="D1887" i="2" s="1"/>
  <c r="C1888" i="2"/>
  <c r="D1888" i="2" s="1" a="1"/>
  <c r="D1888" i="2" s="1"/>
  <c r="C1889" i="2"/>
  <c r="D1889" i="2" s="1" a="1"/>
  <c r="D1889" i="2" s="1"/>
  <c r="C1890" i="2"/>
  <c r="D1890" i="2" s="1" a="1"/>
  <c r="D1890" i="2" s="1"/>
  <c r="C1891" i="2"/>
  <c r="D1891" i="2" s="1" a="1"/>
  <c r="D1891" i="2" s="1"/>
  <c r="C1892" i="2"/>
  <c r="D1892" i="2" s="1" a="1"/>
  <c r="D1892" i="2" s="1"/>
  <c r="C1893" i="2"/>
  <c r="D1893" i="2" s="1" a="1"/>
  <c r="D1893" i="2" s="1"/>
  <c r="C1894" i="2"/>
  <c r="D1894" i="2" s="1" a="1"/>
  <c r="D1894" i="2" s="1"/>
  <c r="C1895" i="2"/>
  <c r="D1895" i="2" s="1" a="1"/>
  <c r="D1895" i="2" s="1"/>
  <c r="C1896" i="2"/>
  <c r="D1896" i="2" s="1" a="1"/>
  <c r="D1896" i="2" s="1"/>
  <c r="C1897" i="2"/>
  <c r="D1897" i="2" s="1" a="1"/>
  <c r="D1897" i="2" s="1"/>
  <c r="C1898" i="2"/>
  <c r="D1898" i="2" s="1" a="1"/>
  <c r="D1898" i="2" s="1"/>
  <c r="C1899" i="2"/>
  <c r="D1899" i="2" s="1" a="1"/>
  <c r="D1899" i="2" s="1"/>
  <c r="C1900" i="2"/>
  <c r="D1900" i="2" s="1" a="1"/>
  <c r="D1900" i="2" s="1"/>
  <c r="C1901" i="2"/>
  <c r="D1901" i="2" s="1" a="1"/>
  <c r="D1901" i="2" s="1"/>
  <c r="C1902" i="2"/>
  <c r="D1902" i="2" s="1" a="1"/>
  <c r="D1902" i="2" s="1"/>
  <c r="C1903" i="2"/>
  <c r="D1903" i="2" s="1" a="1"/>
  <c r="D1903" i="2" s="1"/>
  <c r="C1904" i="2"/>
  <c r="D1904" i="2" s="1" a="1"/>
  <c r="D1904" i="2" s="1"/>
  <c r="C1905" i="2"/>
  <c r="D1905" i="2" s="1" a="1"/>
  <c r="D1905" i="2" s="1"/>
  <c r="C1906" i="2"/>
  <c r="D1906" i="2" s="1" a="1"/>
  <c r="D1906" i="2" s="1"/>
  <c r="C1907" i="2"/>
  <c r="D1907" i="2" s="1" a="1"/>
  <c r="D1907" i="2" s="1"/>
  <c r="C1908" i="2"/>
  <c r="D1908" i="2" s="1" a="1"/>
  <c r="D1908" i="2" s="1"/>
  <c r="C1909" i="2"/>
  <c r="D1909" i="2" s="1" a="1"/>
  <c r="D1909" i="2" s="1"/>
  <c r="C1910" i="2"/>
  <c r="D1910" i="2" s="1" a="1"/>
  <c r="D1910" i="2" s="1"/>
  <c r="C1911" i="2"/>
  <c r="D1911" i="2" s="1" a="1"/>
  <c r="D1911" i="2" s="1"/>
  <c r="C1912" i="2"/>
  <c r="D1912" i="2" s="1" a="1"/>
  <c r="D1912" i="2" s="1"/>
  <c r="C1913" i="2"/>
  <c r="D1913" i="2" s="1" a="1"/>
  <c r="D1913" i="2" s="1"/>
  <c r="C1914" i="2"/>
  <c r="D1914" i="2" s="1" a="1"/>
  <c r="D1914" i="2" s="1"/>
  <c r="C1915" i="2"/>
  <c r="D1915" i="2" s="1" a="1"/>
  <c r="D1915" i="2" s="1"/>
  <c r="C1916" i="2"/>
  <c r="D1916" i="2" s="1" a="1"/>
  <c r="D1916" i="2" s="1"/>
  <c r="C1917" i="2"/>
  <c r="D1917" i="2" s="1" a="1"/>
  <c r="D1917" i="2" s="1"/>
  <c r="C1918" i="2"/>
  <c r="D1918" i="2" s="1" a="1"/>
  <c r="D1918" i="2" s="1"/>
  <c r="C1919" i="2"/>
  <c r="D1919" i="2" s="1" a="1"/>
  <c r="D1919" i="2" s="1"/>
  <c r="C1920" i="2"/>
  <c r="D1920" i="2" s="1" a="1"/>
  <c r="D1920" i="2" s="1"/>
  <c r="C1921" i="2"/>
  <c r="D1921" i="2" s="1" a="1"/>
  <c r="D1921" i="2" s="1"/>
  <c r="C1922" i="2"/>
  <c r="D1922" i="2" s="1" a="1"/>
  <c r="D1922" i="2" s="1"/>
  <c r="C1923" i="2"/>
  <c r="D1923" i="2" s="1" a="1"/>
  <c r="D1923" i="2" s="1"/>
  <c r="C1924" i="2"/>
  <c r="D1924" i="2" s="1" a="1"/>
  <c r="D1924" i="2" s="1"/>
  <c r="C1925" i="2"/>
  <c r="D1925" i="2" s="1" a="1"/>
  <c r="D1925" i="2" s="1"/>
  <c r="C1926" i="2"/>
  <c r="D1926" i="2" s="1" a="1"/>
  <c r="D1926" i="2" s="1"/>
  <c r="C1927" i="2"/>
  <c r="D1927" i="2" s="1" a="1"/>
  <c r="D1927" i="2" s="1"/>
  <c r="C1928" i="2"/>
  <c r="D1928" i="2" s="1" a="1"/>
  <c r="D1928" i="2" s="1"/>
  <c r="C1929" i="2"/>
  <c r="D1929" i="2" s="1" a="1"/>
  <c r="D1929" i="2" s="1"/>
  <c r="C1930" i="2"/>
  <c r="D1930" i="2" s="1" a="1"/>
  <c r="D1930" i="2" s="1"/>
  <c r="C1931" i="2"/>
  <c r="D1931" i="2" s="1" a="1"/>
  <c r="D1931" i="2" s="1"/>
  <c r="C1932" i="2"/>
  <c r="D1932" i="2" s="1" a="1"/>
  <c r="D1932" i="2" s="1"/>
  <c r="C1933" i="2"/>
  <c r="D1933" i="2" s="1" a="1"/>
  <c r="D1933" i="2" s="1"/>
  <c r="C1934" i="2"/>
  <c r="D1934" i="2" s="1" a="1"/>
  <c r="D1934" i="2" s="1"/>
  <c r="C1935" i="2"/>
  <c r="D1935" i="2" s="1" a="1"/>
  <c r="D1935" i="2" s="1"/>
  <c r="C1936" i="2"/>
  <c r="D1936" i="2" s="1" a="1"/>
  <c r="D1936" i="2" s="1"/>
  <c r="C1937" i="2"/>
  <c r="D1937" i="2" s="1" a="1"/>
  <c r="D1937" i="2" s="1"/>
  <c r="C1938" i="2"/>
  <c r="D1938" i="2" s="1" a="1"/>
  <c r="D1938" i="2" s="1"/>
  <c r="C1939" i="2"/>
  <c r="D1939" i="2" s="1" a="1"/>
  <c r="D1939" i="2" s="1"/>
  <c r="C1940" i="2"/>
  <c r="D1940" i="2" s="1" a="1"/>
  <c r="D1940" i="2" s="1"/>
  <c r="C1941" i="2"/>
  <c r="D1941" i="2" s="1" a="1"/>
  <c r="D1941" i="2" s="1"/>
  <c r="C1942" i="2"/>
  <c r="D1942" i="2" s="1" a="1"/>
  <c r="D1942" i="2" s="1"/>
  <c r="C1943" i="2"/>
  <c r="D1943" i="2" s="1" a="1"/>
  <c r="D1943" i="2" s="1"/>
  <c r="C1944" i="2"/>
  <c r="D1944" i="2" s="1" a="1"/>
  <c r="D1944" i="2" s="1"/>
  <c r="C1945" i="2"/>
  <c r="D1945" i="2" s="1" a="1"/>
  <c r="D1945" i="2" s="1"/>
  <c r="C1946" i="2"/>
  <c r="D1946" i="2" s="1" a="1"/>
  <c r="D1946" i="2" s="1"/>
  <c r="C1947" i="2"/>
  <c r="D1947" i="2" s="1" a="1"/>
  <c r="D1947" i="2" s="1"/>
  <c r="C1948" i="2"/>
  <c r="D1948" i="2" s="1" a="1"/>
  <c r="D1948" i="2" s="1"/>
  <c r="C1949" i="2"/>
  <c r="D1949" i="2" s="1" a="1"/>
  <c r="D1949" i="2" s="1"/>
  <c r="C1950" i="2"/>
  <c r="D1950" i="2" s="1" a="1"/>
  <c r="D1950" i="2" s="1"/>
  <c r="C1951" i="2"/>
  <c r="D1951" i="2" s="1" a="1"/>
  <c r="D1951" i="2" s="1"/>
  <c r="C1952" i="2"/>
  <c r="D1952" i="2" s="1" a="1"/>
  <c r="D1952" i="2" s="1"/>
  <c r="C1953" i="2"/>
  <c r="D1953" i="2" s="1" a="1"/>
  <c r="D1953" i="2" s="1"/>
  <c r="C1954" i="2"/>
  <c r="D1954" i="2" s="1" a="1"/>
  <c r="D1954" i="2" s="1"/>
  <c r="C1955" i="2"/>
  <c r="D1955" i="2" s="1" a="1"/>
  <c r="D1955" i="2" s="1"/>
  <c r="C1956" i="2"/>
  <c r="D1956" i="2" s="1" a="1"/>
  <c r="D1956" i="2" s="1"/>
  <c r="C1957" i="2"/>
  <c r="D1957" i="2" s="1" a="1"/>
  <c r="D1957" i="2" s="1"/>
  <c r="C1958" i="2"/>
  <c r="D1958" i="2" s="1" a="1"/>
  <c r="D1958" i="2" s="1"/>
  <c r="C1959" i="2"/>
  <c r="D1959" i="2" s="1" a="1"/>
  <c r="D1959" i="2" s="1"/>
  <c r="C1960" i="2"/>
  <c r="D1960" i="2" s="1" a="1"/>
  <c r="D1960" i="2" s="1"/>
  <c r="C1961" i="2"/>
  <c r="D1961" i="2" s="1" a="1"/>
  <c r="D1961" i="2" s="1"/>
  <c r="C1962" i="2"/>
  <c r="D1962" i="2" s="1" a="1"/>
  <c r="D1962" i="2" s="1"/>
  <c r="C1963" i="2"/>
  <c r="D1963" i="2" s="1" a="1"/>
  <c r="D1963" i="2" s="1"/>
  <c r="C1964" i="2"/>
  <c r="D1964" i="2" s="1" a="1"/>
  <c r="D1964" i="2" s="1"/>
  <c r="C1965" i="2"/>
  <c r="D1965" i="2" s="1" a="1"/>
  <c r="D1965" i="2" s="1"/>
  <c r="C1966" i="2"/>
  <c r="D1966" i="2" s="1" a="1"/>
  <c r="D1966" i="2" s="1"/>
  <c r="C1967" i="2"/>
  <c r="D1967" i="2" s="1" a="1"/>
  <c r="D1967" i="2" s="1"/>
  <c r="C1968" i="2"/>
  <c r="D1968" i="2" s="1" a="1"/>
  <c r="D1968" i="2" s="1"/>
  <c r="C1969" i="2"/>
  <c r="D1969" i="2" s="1" a="1"/>
  <c r="D1969" i="2" s="1"/>
  <c r="C1970" i="2"/>
  <c r="D1970" i="2" s="1" a="1"/>
  <c r="D1970" i="2" s="1"/>
  <c r="C1971" i="2"/>
  <c r="D1971" i="2" s="1" a="1"/>
  <c r="D1971" i="2" s="1"/>
  <c r="C1972" i="2"/>
  <c r="D1972" i="2" s="1" a="1"/>
  <c r="D1972" i="2" s="1"/>
  <c r="C1973" i="2"/>
  <c r="D1973" i="2" s="1" a="1"/>
  <c r="D1973" i="2" s="1"/>
  <c r="C1974" i="2"/>
  <c r="D1974" i="2" s="1" a="1"/>
  <c r="D1974" i="2" s="1"/>
  <c r="C1975" i="2"/>
  <c r="D1975" i="2" s="1" a="1"/>
  <c r="D1975" i="2" s="1"/>
  <c r="C1976" i="2"/>
  <c r="D1976" i="2" s="1" a="1"/>
  <c r="D1976" i="2" s="1"/>
  <c r="C1977" i="2"/>
  <c r="D1977" i="2" s="1" a="1"/>
  <c r="D1977" i="2" s="1"/>
  <c r="C1978" i="2"/>
  <c r="D1978" i="2" s="1" a="1"/>
  <c r="D1978" i="2" s="1"/>
  <c r="C1979" i="2"/>
  <c r="D1979" i="2" s="1" a="1"/>
  <c r="D1979" i="2" s="1"/>
  <c r="C1980" i="2"/>
  <c r="D1980" i="2" s="1" a="1"/>
  <c r="D1980" i="2" s="1"/>
  <c r="C1981" i="2"/>
  <c r="D1981" i="2" s="1" a="1"/>
  <c r="D1981" i="2" s="1"/>
  <c r="C1982" i="2"/>
  <c r="D1982" i="2" s="1" a="1"/>
  <c r="D1982" i="2" s="1"/>
  <c r="C1983" i="2"/>
  <c r="D1983" i="2" s="1" a="1"/>
  <c r="D1983" i="2" s="1"/>
  <c r="C1984" i="2"/>
  <c r="D1984" i="2" s="1" a="1"/>
  <c r="D1984" i="2" s="1"/>
  <c r="C1985" i="2"/>
  <c r="D1985" i="2" s="1" a="1"/>
  <c r="D1985" i="2" s="1"/>
  <c r="C1986" i="2"/>
  <c r="D1986" i="2" s="1" a="1"/>
  <c r="D1986" i="2" s="1"/>
  <c r="C1987" i="2"/>
  <c r="D1987" i="2" s="1" a="1"/>
  <c r="D1987" i="2" s="1"/>
  <c r="C1988" i="2"/>
  <c r="D1988" i="2" s="1" a="1"/>
  <c r="D1988" i="2" s="1"/>
  <c r="C1989" i="2"/>
  <c r="D1989" i="2" s="1" a="1"/>
  <c r="D1989" i="2" s="1"/>
  <c r="C1990" i="2"/>
  <c r="D1990" i="2" s="1" a="1"/>
  <c r="D1990" i="2" s="1"/>
  <c r="C1991" i="2"/>
  <c r="D1991" i="2" s="1" a="1"/>
  <c r="D1991" i="2" s="1"/>
  <c r="C1992" i="2"/>
  <c r="D1992" i="2" s="1" a="1"/>
  <c r="D1992" i="2" s="1"/>
  <c r="C1993" i="2"/>
  <c r="D1993" i="2" s="1" a="1"/>
  <c r="D1993" i="2" s="1"/>
  <c r="C1994" i="2"/>
  <c r="D1994" i="2" s="1" a="1"/>
  <c r="D1994" i="2" s="1"/>
  <c r="C1995" i="2"/>
  <c r="D1995" i="2" s="1" a="1"/>
  <c r="D1995" i="2" s="1"/>
  <c r="C1996" i="2"/>
  <c r="D1996" i="2" s="1" a="1"/>
  <c r="D1996" i="2" s="1"/>
  <c r="C1997" i="2"/>
  <c r="D1997" i="2" s="1" a="1"/>
  <c r="D1997" i="2" s="1"/>
  <c r="C1998" i="2"/>
  <c r="D1998" i="2" s="1" a="1"/>
  <c r="D1998" i="2" s="1"/>
  <c r="C1999" i="2"/>
  <c r="D1999" i="2" s="1" a="1"/>
  <c r="D1999" i="2" s="1"/>
  <c r="C2000" i="2"/>
  <c r="D2000" i="2" s="1" a="1"/>
  <c r="D2000" i="2" s="1"/>
  <c r="C2001" i="2"/>
  <c r="D2001" i="2" s="1" a="1"/>
  <c r="D2001" i="2" s="1"/>
  <c r="C2002" i="2"/>
  <c r="D2002" i="2" s="1" a="1"/>
  <c r="D2002" i="2" s="1"/>
  <c r="C2003" i="2"/>
  <c r="D2003" i="2" s="1" a="1"/>
  <c r="D2003" i="2" s="1"/>
  <c r="C2004" i="2"/>
  <c r="D2004" i="2" s="1" a="1"/>
  <c r="D2004" i="2" s="1"/>
  <c r="C2005" i="2"/>
  <c r="D2005" i="2" s="1" a="1"/>
  <c r="D2005" i="2" s="1"/>
  <c r="C2006" i="2"/>
  <c r="D2006" i="2" s="1" a="1"/>
  <c r="D2006" i="2" s="1"/>
  <c r="C2007" i="2"/>
  <c r="D2007" i="2" s="1" a="1"/>
  <c r="D2007" i="2" s="1"/>
  <c r="C2008" i="2"/>
  <c r="D2008" i="2" s="1" a="1"/>
  <c r="D2008" i="2" s="1"/>
  <c r="C2009" i="2"/>
  <c r="D2009" i="2" s="1" a="1"/>
  <c r="D2009" i="2" s="1"/>
  <c r="C2010" i="2"/>
  <c r="D2010" i="2" s="1" a="1"/>
  <c r="D2010" i="2" s="1"/>
  <c r="C2011" i="2"/>
  <c r="D2011" i="2" s="1" a="1"/>
  <c r="D2011" i="2" s="1"/>
  <c r="C2012" i="2"/>
  <c r="D2012" i="2" s="1" a="1"/>
  <c r="D2012" i="2" s="1"/>
  <c r="C2013" i="2"/>
  <c r="D2013" i="2" s="1" a="1"/>
  <c r="D2013" i="2" s="1"/>
  <c r="C2014" i="2"/>
  <c r="D2014" i="2" s="1" a="1"/>
  <c r="D2014" i="2" s="1"/>
  <c r="C2015" i="2"/>
  <c r="D2015" i="2" s="1" a="1"/>
  <c r="D2015" i="2" s="1"/>
  <c r="C2016" i="2"/>
  <c r="D2016" i="2" s="1" a="1"/>
  <c r="D2016" i="2" s="1"/>
  <c r="C2017" i="2"/>
  <c r="D2017" i="2" s="1" a="1"/>
  <c r="D2017" i="2" s="1"/>
  <c r="C2018" i="2"/>
  <c r="D2018" i="2" s="1" a="1"/>
  <c r="D2018" i="2" s="1"/>
  <c r="C2019" i="2"/>
  <c r="D2019" i="2" s="1" a="1"/>
  <c r="D2019" i="2" s="1"/>
  <c r="C2020" i="2"/>
  <c r="D2020" i="2" s="1" a="1"/>
  <c r="D2020" i="2" s="1"/>
  <c r="C2021" i="2"/>
  <c r="D2021" i="2" s="1" a="1"/>
  <c r="D2021" i="2" s="1"/>
  <c r="C2022" i="2"/>
  <c r="D2022" i="2" s="1" a="1"/>
  <c r="D2022" i="2" s="1"/>
  <c r="C2023" i="2"/>
  <c r="D2023" i="2" s="1" a="1"/>
  <c r="D2023" i="2" s="1"/>
  <c r="C2024" i="2"/>
  <c r="D2024" i="2" s="1" a="1"/>
  <c r="D2024" i="2" s="1"/>
  <c r="C2025" i="2"/>
  <c r="D2025" i="2" s="1" a="1"/>
  <c r="D2025" i="2" s="1"/>
  <c r="C2026" i="2"/>
  <c r="D2026" i="2" s="1" a="1"/>
  <c r="D2026" i="2" s="1"/>
  <c r="C2027" i="2"/>
  <c r="D2027" i="2" s="1" a="1"/>
  <c r="D2027" i="2" s="1"/>
  <c r="C2028" i="2"/>
  <c r="D2028" i="2" s="1" a="1"/>
  <c r="D2028" i="2" s="1"/>
  <c r="C2029" i="2"/>
  <c r="D2029" i="2" s="1" a="1"/>
  <c r="D2029" i="2" s="1"/>
  <c r="C2030" i="2"/>
  <c r="D2030" i="2" s="1" a="1"/>
  <c r="D2030" i="2" s="1"/>
  <c r="C2031" i="2"/>
  <c r="D2031" i="2" s="1" a="1"/>
  <c r="D2031" i="2" s="1"/>
  <c r="C2032" i="2"/>
  <c r="D2032" i="2" s="1" a="1"/>
  <c r="D2032" i="2" s="1"/>
  <c r="C2033" i="2"/>
  <c r="D2033" i="2" s="1" a="1"/>
  <c r="D2033" i="2" s="1"/>
  <c r="C2034" i="2"/>
  <c r="D2034" i="2" s="1" a="1"/>
  <c r="D2034" i="2" s="1"/>
  <c r="C2035" i="2"/>
  <c r="D2035" i="2" s="1" a="1"/>
  <c r="D2035" i="2" s="1"/>
  <c r="C2036" i="2"/>
  <c r="D2036" i="2" s="1" a="1"/>
  <c r="D2036" i="2" s="1"/>
  <c r="C2037" i="2"/>
  <c r="D2037" i="2" s="1" a="1"/>
  <c r="D2037" i="2" s="1"/>
  <c r="C2038" i="2"/>
  <c r="D2038" i="2" s="1" a="1"/>
  <c r="D2038" i="2" s="1"/>
  <c r="C2039" i="2"/>
  <c r="D2039" i="2" s="1" a="1"/>
  <c r="D2039" i="2" s="1"/>
  <c r="C2040" i="2"/>
  <c r="D2040" i="2" s="1" a="1"/>
  <c r="D2040" i="2" s="1"/>
  <c r="C2041" i="2"/>
  <c r="D2041" i="2" s="1" a="1"/>
  <c r="D2041" i="2" s="1"/>
  <c r="C2042" i="2"/>
  <c r="D2042" i="2" s="1" a="1"/>
  <c r="D2042" i="2" s="1"/>
  <c r="C2043" i="2"/>
  <c r="D2043" i="2" s="1" a="1"/>
  <c r="D2043" i="2" s="1"/>
  <c r="C2044" i="2"/>
  <c r="D2044" i="2" s="1" a="1"/>
  <c r="D2044" i="2" s="1"/>
  <c r="C2045" i="2"/>
  <c r="D2045" i="2" s="1" a="1"/>
  <c r="D2045" i="2" s="1"/>
  <c r="C2046" i="2"/>
  <c r="D2046" i="2" s="1" a="1"/>
  <c r="D2046" i="2" s="1"/>
  <c r="C2047" i="2"/>
  <c r="D2047" i="2" s="1" a="1"/>
  <c r="D2047" i="2" s="1"/>
  <c r="C2048" i="2"/>
  <c r="D2048" i="2" s="1" a="1"/>
  <c r="D2048" i="2" s="1"/>
  <c r="C2049" i="2"/>
  <c r="D2049" i="2" s="1" a="1"/>
  <c r="D2049" i="2" s="1"/>
  <c r="C2050" i="2"/>
  <c r="D2050" i="2" s="1" a="1"/>
  <c r="D2050" i="2" s="1"/>
  <c r="C2051" i="2"/>
  <c r="D2051" i="2" s="1" a="1"/>
  <c r="D2051" i="2" s="1"/>
  <c r="C2052" i="2"/>
  <c r="D2052" i="2" s="1" a="1"/>
  <c r="D2052" i="2" s="1"/>
  <c r="C2053" i="2"/>
  <c r="D2053" i="2" s="1" a="1"/>
  <c r="D2053" i="2" s="1"/>
  <c r="C2054" i="2"/>
  <c r="D2054" i="2" s="1" a="1"/>
  <c r="D2054" i="2" s="1"/>
  <c r="C2055" i="2"/>
  <c r="D2055" i="2" s="1" a="1"/>
  <c r="D2055" i="2" s="1"/>
  <c r="C2056" i="2"/>
  <c r="D2056" i="2" s="1" a="1"/>
  <c r="D2056" i="2" s="1"/>
  <c r="C2057" i="2"/>
  <c r="D2057" i="2" s="1" a="1"/>
  <c r="D2057" i="2" s="1"/>
  <c r="C2058" i="2"/>
  <c r="D2058" i="2" s="1" a="1"/>
  <c r="D2058" i="2" s="1"/>
  <c r="C2059" i="2"/>
  <c r="D2059" i="2" s="1" a="1"/>
  <c r="D2059" i="2" s="1"/>
  <c r="C2060" i="2"/>
  <c r="D2060" i="2" s="1" a="1"/>
  <c r="D2060" i="2" s="1"/>
  <c r="C2061" i="2"/>
  <c r="D2061" i="2" s="1" a="1"/>
  <c r="D2061" i="2" s="1"/>
  <c r="C2062" i="2"/>
  <c r="D2062" i="2" s="1" a="1"/>
  <c r="D2062" i="2" s="1"/>
  <c r="C2063" i="2"/>
  <c r="D2063" i="2" s="1" a="1"/>
  <c r="D2063" i="2" s="1"/>
  <c r="C2064" i="2"/>
  <c r="D2064" i="2" s="1" a="1"/>
  <c r="D2064" i="2" s="1"/>
  <c r="C2065" i="2"/>
  <c r="D2065" i="2" s="1" a="1"/>
  <c r="D2065" i="2" s="1"/>
  <c r="C2066" i="2"/>
  <c r="D2066" i="2" s="1" a="1"/>
  <c r="D2066" i="2" s="1"/>
  <c r="C2067" i="2"/>
  <c r="D2067" i="2" s="1" a="1"/>
  <c r="D2067" i="2" s="1"/>
  <c r="C2068" i="2"/>
  <c r="D2068" i="2" s="1" a="1"/>
  <c r="D2068" i="2" s="1"/>
  <c r="C2069" i="2"/>
  <c r="D2069" i="2" s="1" a="1"/>
  <c r="D2069" i="2" s="1"/>
  <c r="C2070" i="2"/>
  <c r="D2070" i="2" s="1" a="1"/>
  <c r="D2070" i="2" s="1"/>
  <c r="C2071" i="2"/>
  <c r="D2071" i="2" s="1" a="1"/>
  <c r="D2071" i="2" s="1"/>
  <c r="C2072" i="2"/>
  <c r="D2072" i="2" s="1" a="1"/>
  <c r="D2072" i="2" s="1"/>
  <c r="C2073" i="2"/>
  <c r="D2073" i="2" s="1" a="1"/>
  <c r="D2073" i="2" s="1"/>
  <c r="C2074" i="2"/>
  <c r="D2074" i="2" s="1" a="1"/>
  <c r="D2074" i="2" s="1"/>
  <c r="C2075" i="2"/>
  <c r="D2075" i="2" s="1" a="1"/>
  <c r="D2075" i="2" s="1"/>
  <c r="C2076" i="2"/>
  <c r="D2076" i="2" s="1" a="1"/>
  <c r="D2076" i="2" s="1"/>
  <c r="C2077" i="2"/>
  <c r="D2077" i="2" s="1" a="1"/>
  <c r="D2077" i="2" s="1"/>
  <c r="C2078" i="2"/>
  <c r="D2078" i="2" s="1" a="1"/>
  <c r="D2078" i="2" s="1"/>
  <c r="C2079" i="2"/>
  <c r="D2079" i="2" s="1" a="1"/>
  <c r="D2079" i="2" s="1"/>
  <c r="C2080" i="2"/>
  <c r="D2080" i="2" s="1" a="1"/>
  <c r="D2080" i="2" s="1"/>
  <c r="C2081" i="2"/>
  <c r="D2081" i="2" s="1" a="1"/>
  <c r="D2081" i="2" s="1"/>
  <c r="C2082" i="2"/>
  <c r="D2082" i="2" s="1" a="1"/>
  <c r="D2082" i="2" s="1"/>
  <c r="C2083" i="2"/>
  <c r="D2083" i="2" s="1" a="1"/>
  <c r="D2083" i="2" s="1"/>
  <c r="C2084" i="2"/>
  <c r="D2084" i="2" s="1" a="1"/>
  <c r="D2084" i="2" s="1"/>
  <c r="C2085" i="2"/>
  <c r="D2085" i="2" s="1" a="1"/>
  <c r="D2085" i="2" s="1"/>
  <c r="C2086" i="2"/>
  <c r="D2086" i="2" s="1" a="1"/>
  <c r="D2086" i="2" s="1"/>
  <c r="C2087" i="2"/>
  <c r="D2087" i="2" s="1" a="1"/>
  <c r="D2087" i="2" s="1"/>
  <c r="C2088" i="2"/>
  <c r="D2088" i="2" s="1" a="1"/>
  <c r="D2088" i="2" s="1"/>
  <c r="C2089" i="2"/>
  <c r="D2089" i="2" s="1" a="1"/>
  <c r="D2089" i="2" s="1"/>
  <c r="C2090" i="2"/>
  <c r="D2090" i="2" s="1" a="1"/>
  <c r="D2090" i="2" s="1"/>
  <c r="C2091" i="2"/>
  <c r="D2091" i="2" s="1" a="1"/>
  <c r="D2091" i="2" s="1"/>
  <c r="C2092" i="2"/>
  <c r="D2092" i="2" s="1" a="1"/>
  <c r="D2092" i="2" s="1"/>
  <c r="C2093" i="2"/>
  <c r="D2093" i="2" s="1" a="1"/>
  <c r="D2093" i="2" s="1"/>
  <c r="C2094" i="2"/>
  <c r="D2094" i="2" s="1" a="1"/>
  <c r="D2094" i="2" s="1"/>
  <c r="C2095" i="2"/>
  <c r="D2095" i="2" s="1" a="1"/>
  <c r="D2095" i="2" s="1"/>
  <c r="C2096" i="2"/>
  <c r="D2096" i="2" s="1" a="1"/>
  <c r="D2096" i="2" s="1"/>
  <c r="C2097" i="2"/>
  <c r="D2097" i="2" s="1" a="1"/>
  <c r="D2097" i="2" s="1"/>
  <c r="C2098" i="2"/>
  <c r="D2098" i="2" s="1" a="1"/>
  <c r="D2098" i="2" s="1"/>
  <c r="C2099" i="2"/>
  <c r="D2099" i="2" s="1" a="1"/>
  <c r="D2099" i="2" s="1"/>
  <c r="C2100" i="2"/>
  <c r="D2100" i="2" s="1" a="1"/>
  <c r="D2100" i="2" s="1"/>
  <c r="C2101" i="2"/>
  <c r="D2101" i="2" s="1" a="1"/>
  <c r="D2101" i="2" s="1"/>
  <c r="C2102" i="2"/>
  <c r="D2102" i="2" s="1" a="1"/>
  <c r="D2102" i="2" s="1"/>
  <c r="C2103" i="2"/>
  <c r="D2103" i="2" s="1" a="1"/>
  <c r="D2103" i="2" s="1"/>
  <c r="C2104" i="2"/>
  <c r="D2104" i="2" s="1" a="1"/>
  <c r="D2104" i="2" s="1"/>
  <c r="C2105" i="2"/>
  <c r="D2105" i="2" s="1" a="1"/>
  <c r="D2105" i="2" s="1"/>
  <c r="C2106" i="2"/>
  <c r="D2106" i="2" s="1" a="1"/>
  <c r="D2106" i="2" s="1"/>
  <c r="C2107" i="2"/>
  <c r="D2107" i="2" s="1" a="1"/>
  <c r="D2107" i="2" s="1"/>
  <c r="C2108" i="2"/>
  <c r="D2108" i="2" s="1" a="1"/>
  <c r="D2108" i="2" s="1"/>
  <c r="C2109" i="2"/>
  <c r="D2109" i="2" s="1" a="1"/>
  <c r="D2109" i="2" s="1"/>
  <c r="C2110" i="2"/>
  <c r="D2110" i="2" s="1" a="1"/>
  <c r="D2110" i="2" s="1"/>
  <c r="C2111" i="2"/>
  <c r="D2111" i="2" s="1" a="1"/>
  <c r="D2111" i="2" s="1"/>
  <c r="C2112" i="2"/>
  <c r="D2112" i="2" s="1" a="1"/>
  <c r="D2112" i="2" s="1"/>
  <c r="C2113" i="2"/>
  <c r="D2113" i="2" s="1" a="1"/>
  <c r="D2113" i="2" s="1"/>
  <c r="C2114" i="2"/>
  <c r="D2114" i="2" s="1" a="1"/>
  <c r="D2114" i="2" s="1"/>
  <c r="C2115" i="2"/>
  <c r="D2115" i="2" s="1" a="1"/>
  <c r="D2115" i="2" s="1"/>
  <c r="C2116" i="2"/>
  <c r="D2116" i="2" s="1" a="1"/>
  <c r="D2116" i="2" s="1"/>
  <c r="C2117" i="2"/>
  <c r="D2117" i="2" s="1" a="1"/>
  <c r="D2117" i="2" s="1"/>
  <c r="C2118" i="2"/>
  <c r="D2118" i="2" s="1" a="1"/>
  <c r="D2118" i="2" s="1"/>
  <c r="C2119" i="2"/>
  <c r="D2119" i="2" s="1" a="1"/>
  <c r="D2119" i="2" s="1"/>
  <c r="C2120" i="2"/>
  <c r="D2120" i="2" s="1" a="1"/>
  <c r="D2120" i="2" s="1"/>
  <c r="C2121" i="2"/>
  <c r="D2121" i="2" s="1" a="1"/>
  <c r="D2121" i="2" s="1"/>
  <c r="C2122" i="2"/>
  <c r="D2122" i="2" s="1" a="1"/>
  <c r="D2122" i="2" s="1"/>
  <c r="C2123" i="2"/>
  <c r="D2123" i="2" s="1" a="1"/>
  <c r="D2123" i="2" s="1"/>
  <c r="C2124" i="2"/>
  <c r="D2124" i="2" s="1" a="1"/>
  <c r="D2124" i="2" s="1"/>
  <c r="C2125" i="2"/>
  <c r="D2125" i="2" s="1" a="1"/>
  <c r="D2125" i="2" s="1"/>
  <c r="C2126" i="2"/>
  <c r="D2126" i="2" s="1" a="1"/>
  <c r="D2126" i="2" s="1"/>
  <c r="C2127" i="2"/>
  <c r="D2127" i="2" s="1" a="1"/>
  <c r="D2127" i="2" s="1"/>
  <c r="C2128" i="2"/>
  <c r="D2128" i="2" s="1" a="1"/>
  <c r="D2128" i="2" s="1"/>
  <c r="C2129" i="2"/>
  <c r="D2129" i="2" s="1" a="1"/>
  <c r="D2129" i="2" s="1"/>
  <c r="C2130" i="2"/>
  <c r="D2130" i="2" s="1" a="1"/>
  <c r="D2130" i="2" s="1"/>
  <c r="C2131" i="2"/>
  <c r="D2131" i="2" s="1" a="1"/>
  <c r="D2131" i="2" s="1"/>
  <c r="C2132" i="2"/>
  <c r="D2132" i="2" s="1" a="1"/>
  <c r="D2132" i="2" s="1"/>
  <c r="C2133" i="2"/>
  <c r="D2133" i="2" s="1" a="1"/>
  <c r="D2133" i="2" s="1"/>
  <c r="C2134" i="2"/>
  <c r="D2134" i="2" s="1" a="1"/>
  <c r="D2134" i="2" s="1"/>
  <c r="C2135" i="2"/>
  <c r="D2135" i="2" s="1" a="1"/>
  <c r="D2135" i="2" s="1"/>
  <c r="C2136" i="2"/>
  <c r="D2136" i="2" s="1" a="1"/>
  <c r="D2136" i="2" s="1"/>
  <c r="C2137" i="2"/>
  <c r="D2137" i="2" s="1" a="1"/>
  <c r="D2137" i="2" s="1"/>
  <c r="C2138" i="2"/>
  <c r="D2138" i="2" s="1" a="1"/>
  <c r="D2138" i="2" s="1"/>
  <c r="C2139" i="2"/>
  <c r="D2139" i="2" s="1" a="1"/>
  <c r="D2139" i="2" s="1"/>
  <c r="C2140" i="2"/>
  <c r="D2140" i="2" s="1" a="1"/>
  <c r="D2140" i="2" s="1"/>
  <c r="C2141" i="2"/>
  <c r="D2141" i="2" s="1" a="1"/>
  <c r="D2141" i="2" s="1"/>
  <c r="C2142" i="2"/>
  <c r="D2142" i="2" s="1" a="1"/>
  <c r="D2142" i="2" s="1"/>
  <c r="C2143" i="2"/>
  <c r="D2143" i="2" s="1" a="1"/>
  <c r="D2143" i="2" s="1"/>
  <c r="C2144" i="2"/>
  <c r="D2144" i="2" s="1" a="1"/>
  <c r="D2144" i="2" s="1"/>
  <c r="C2145" i="2"/>
  <c r="D2145" i="2" s="1" a="1"/>
  <c r="D2145" i="2" s="1"/>
  <c r="C2146" i="2"/>
  <c r="D2146" i="2" s="1" a="1"/>
  <c r="D2146" i="2" s="1"/>
  <c r="C2147" i="2"/>
  <c r="D2147" i="2" s="1" a="1"/>
  <c r="D2147" i="2" s="1"/>
  <c r="C2148" i="2"/>
  <c r="D2148" i="2" s="1" a="1"/>
  <c r="D2148" i="2" s="1"/>
  <c r="C2149" i="2"/>
  <c r="D2149" i="2" s="1" a="1"/>
  <c r="D2149" i="2" s="1"/>
  <c r="C2150" i="2"/>
  <c r="D2150" i="2" s="1" a="1"/>
  <c r="D2150" i="2" s="1"/>
  <c r="C2151" i="2"/>
  <c r="D2151" i="2" s="1" a="1"/>
  <c r="D2151" i="2" s="1"/>
  <c r="C2152" i="2"/>
  <c r="D2152" i="2" s="1" a="1"/>
  <c r="D2152" i="2" s="1"/>
  <c r="C2153" i="2"/>
  <c r="D2153" i="2" s="1" a="1"/>
  <c r="D2153" i="2" s="1"/>
  <c r="C2154" i="2"/>
  <c r="D2154" i="2" s="1" a="1"/>
  <c r="D2154" i="2" s="1"/>
  <c r="C2155" i="2"/>
  <c r="D2155" i="2" s="1" a="1"/>
  <c r="D2155" i="2" s="1"/>
  <c r="C2156" i="2"/>
  <c r="D2156" i="2" s="1" a="1"/>
  <c r="D2156" i="2" s="1"/>
  <c r="C2157" i="2"/>
  <c r="D2157" i="2" s="1" a="1"/>
  <c r="D2157" i="2" s="1"/>
  <c r="C2158" i="2"/>
  <c r="D2158" i="2" s="1" a="1"/>
  <c r="D2158" i="2" s="1"/>
  <c r="C2159" i="2"/>
  <c r="D2159" i="2" s="1" a="1"/>
  <c r="D2159" i="2" s="1"/>
  <c r="C2160" i="2"/>
  <c r="D2160" i="2" s="1" a="1"/>
  <c r="D2160" i="2" s="1"/>
  <c r="C2161" i="2"/>
  <c r="D2161" i="2" s="1" a="1"/>
  <c r="D2161" i="2" s="1"/>
  <c r="C2162" i="2"/>
  <c r="D2162" i="2" s="1" a="1"/>
  <c r="D2162" i="2" s="1"/>
  <c r="C2163" i="2"/>
  <c r="D2163" i="2" s="1" a="1"/>
  <c r="D2163" i="2" s="1"/>
  <c r="C2164" i="2"/>
  <c r="D2164" i="2" s="1" a="1"/>
  <c r="D2164" i="2" s="1"/>
  <c r="C2165" i="2"/>
  <c r="D2165" i="2" s="1" a="1"/>
  <c r="D2165" i="2" s="1"/>
  <c r="C2166" i="2"/>
  <c r="D2166" i="2" s="1" a="1"/>
  <c r="D2166" i="2" s="1"/>
  <c r="C2167" i="2"/>
  <c r="D2167" i="2" s="1" a="1"/>
  <c r="D2167" i="2" s="1"/>
  <c r="C2168" i="2"/>
  <c r="D2168" i="2" s="1" a="1"/>
  <c r="D2168" i="2" s="1"/>
  <c r="C2169" i="2"/>
  <c r="D2169" i="2" s="1" a="1"/>
  <c r="D2169" i="2" s="1"/>
  <c r="C2170" i="2"/>
  <c r="D2170" i="2" s="1" a="1"/>
  <c r="D2170" i="2" s="1"/>
  <c r="C2171" i="2"/>
  <c r="D2171" i="2" s="1" a="1"/>
  <c r="D2171" i="2" s="1"/>
  <c r="C2172" i="2"/>
  <c r="D2172" i="2" s="1" a="1"/>
  <c r="D2172" i="2" s="1"/>
  <c r="C2173" i="2"/>
  <c r="D2173" i="2" s="1" a="1"/>
  <c r="D2173" i="2" s="1"/>
  <c r="C2174" i="2"/>
  <c r="D2174" i="2" s="1" a="1"/>
  <c r="D2174" i="2" s="1"/>
  <c r="C2175" i="2"/>
  <c r="D2175" i="2" s="1" a="1"/>
  <c r="D2175" i="2" s="1"/>
  <c r="C2176" i="2"/>
  <c r="D2176" i="2" s="1" a="1"/>
  <c r="D2176" i="2" s="1"/>
  <c r="C2177" i="2"/>
  <c r="D2177" i="2" s="1" a="1"/>
  <c r="D2177" i="2" s="1"/>
  <c r="C2178" i="2"/>
  <c r="D2178" i="2" s="1" a="1"/>
  <c r="D2178" i="2" s="1"/>
  <c r="C2179" i="2"/>
  <c r="D2179" i="2" s="1" a="1"/>
  <c r="D2179" i="2" s="1"/>
  <c r="C2180" i="2"/>
  <c r="D2180" i="2" s="1" a="1"/>
  <c r="D2180" i="2" s="1"/>
  <c r="C2181" i="2"/>
  <c r="D2181" i="2" s="1" a="1"/>
  <c r="D2181" i="2" s="1"/>
  <c r="C2182" i="2"/>
  <c r="D2182" i="2" s="1" a="1"/>
  <c r="D2182" i="2" s="1"/>
  <c r="C2183" i="2"/>
  <c r="D2183" i="2" s="1" a="1"/>
  <c r="D2183" i="2" s="1"/>
  <c r="C2184" i="2"/>
  <c r="D2184" i="2" s="1" a="1"/>
  <c r="D2184" i="2" s="1"/>
  <c r="C2185" i="2"/>
  <c r="D2185" i="2" s="1" a="1"/>
  <c r="D2185" i="2" s="1"/>
  <c r="C2186" i="2"/>
  <c r="D2186" i="2" s="1" a="1"/>
  <c r="D2186" i="2" s="1"/>
  <c r="C2187" i="2"/>
  <c r="D2187" i="2" s="1" a="1"/>
  <c r="D2187" i="2" s="1"/>
  <c r="C2188" i="2"/>
  <c r="D2188" i="2" s="1" a="1"/>
  <c r="D2188" i="2" s="1"/>
  <c r="C2189" i="2"/>
  <c r="D2189" i="2" s="1" a="1"/>
  <c r="D2189" i="2" s="1"/>
  <c r="C2190" i="2"/>
  <c r="D2190" i="2" s="1" a="1"/>
  <c r="D2190" i="2" s="1"/>
  <c r="C2191" i="2"/>
  <c r="D2191" i="2" s="1" a="1"/>
  <c r="D2191" i="2" s="1"/>
  <c r="C2192" i="2"/>
  <c r="D2192" i="2" s="1" a="1"/>
  <c r="D2192" i="2" s="1"/>
  <c r="C2193" i="2"/>
  <c r="D2193" i="2" s="1" a="1"/>
  <c r="D2193" i="2" s="1"/>
  <c r="C2194" i="2"/>
  <c r="D2194" i="2" s="1" a="1"/>
  <c r="D2194" i="2" s="1"/>
  <c r="C2195" i="2"/>
  <c r="D2195" i="2" s="1" a="1"/>
  <c r="D2195" i="2" s="1"/>
  <c r="C2196" i="2"/>
  <c r="D2196" i="2" s="1" a="1"/>
  <c r="D2196" i="2" s="1"/>
  <c r="C2197" i="2"/>
  <c r="D2197" i="2" s="1" a="1"/>
  <c r="D2197" i="2" s="1"/>
  <c r="C2198" i="2"/>
  <c r="D2198" i="2" s="1" a="1"/>
  <c r="D2198" i="2" s="1"/>
  <c r="C2199" i="2"/>
  <c r="D2199" i="2" s="1" a="1"/>
  <c r="D2199" i="2" s="1"/>
  <c r="C2200" i="2"/>
  <c r="D2200" i="2" s="1" a="1"/>
  <c r="D2200" i="2" s="1"/>
  <c r="C2201" i="2"/>
  <c r="D2201" i="2" s="1" a="1"/>
  <c r="D2201" i="2" s="1"/>
  <c r="C2202" i="2"/>
  <c r="D2202" i="2" s="1" a="1"/>
  <c r="D2202" i="2" s="1"/>
  <c r="C2203" i="2"/>
  <c r="D2203" i="2" s="1" a="1"/>
  <c r="D2203" i="2" s="1"/>
  <c r="C2204" i="2"/>
  <c r="D2204" i="2" s="1" a="1"/>
  <c r="D2204" i="2" s="1"/>
  <c r="C2205" i="2"/>
  <c r="D2205" i="2" s="1" a="1"/>
  <c r="D2205" i="2" s="1"/>
  <c r="C2206" i="2"/>
  <c r="D2206" i="2" s="1" a="1"/>
  <c r="D2206" i="2" s="1"/>
  <c r="C2207" i="2"/>
  <c r="D2207" i="2" s="1" a="1"/>
  <c r="D2207" i="2" s="1"/>
  <c r="C2208" i="2"/>
  <c r="D2208" i="2" s="1" a="1"/>
  <c r="D2208" i="2" s="1"/>
  <c r="C2209" i="2"/>
  <c r="D2209" i="2" s="1" a="1"/>
  <c r="D2209" i="2" s="1"/>
  <c r="C2210" i="2"/>
  <c r="D2210" i="2" s="1" a="1"/>
  <c r="D2210" i="2" s="1"/>
  <c r="C2211" i="2"/>
  <c r="D2211" i="2" s="1" a="1"/>
  <c r="D2211" i="2" s="1"/>
  <c r="C2212" i="2"/>
  <c r="D2212" i="2" s="1" a="1"/>
  <c r="D2212" i="2" s="1"/>
  <c r="C2213" i="2"/>
  <c r="D2213" i="2" s="1" a="1"/>
  <c r="D2213" i="2" s="1"/>
  <c r="C2214" i="2"/>
  <c r="D2214" i="2" s="1" a="1"/>
  <c r="D2214" i="2" s="1"/>
  <c r="C2215" i="2"/>
  <c r="D2215" i="2" s="1" a="1"/>
  <c r="D2215" i="2" s="1"/>
  <c r="C2216" i="2"/>
  <c r="D2216" i="2" s="1" a="1"/>
  <c r="D2216" i="2" s="1"/>
  <c r="C2217" i="2"/>
  <c r="D2217" i="2" s="1" a="1"/>
  <c r="D2217" i="2" s="1"/>
  <c r="C2218" i="2"/>
  <c r="D2218" i="2" s="1" a="1"/>
  <c r="D2218" i="2" s="1"/>
  <c r="C2219" i="2"/>
  <c r="D2219" i="2" s="1" a="1"/>
  <c r="D2219" i="2" s="1"/>
  <c r="C2220" i="2"/>
  <c r="D2220" i="2" s="1" a="1"/>
  <c r="D2220" i="2" s="1"/>
  <c r="C2221" i="2"/>
  <c r="D2221" i="2" s="1" a="1"/>
  <c r="D2221" i="2" s="1"/>
  <c r="C2222" i="2"/>
  <c r="D2222" i="2" s="1" a="1"/>
  <c r="D2222" i="2" s="1"/>
  <c r="C2223" i="2"/>
  <c r="D2223" i="2" s="1" a="1"/>
  <c r="D2223" i="2" s="1"/>
  <c r="C2224" i="2"/>
  <c r="D2224" i="2" s="1" a="1"/>
  <c r="D2224" i="2" s="1"/>
  <c r="C2225" i="2"/>
  <c r="D2225" i="2" s="1" a="1"/>
  <c r="D2225" i="2" s="1"/>
  <c r="C2226" i="2"/>
  <c r="D2226" i="2" s="1" a="1"/>
  <c r="D2226" i="2" s="1"/>
  <c r="C2227" i="2"/>
  <c r="D2227" i="2" s="1" a="1"/>
  <c r="D2227" i="2" s="1"/>
  <c r="C2228" i="2"/>
  <c r="D2228" i="2" s="1" a="1"/>
  <c r="D2228" i="2" s="1"/>
  <c r="C2229" i="2"/>
  <c r="D2229" i="2" s="1" a="1"/>
  <c r="D2229" i="2" s="1"/>
  <c r="C2230" i="2"/>
  <c r="D2230" i="2" s="1" a="1"/>
  <c r="D2230" i="2" s="1"/>
  <c r="C2231" i="2"/>
  <c r="D2231" i="2" s="1" a="1"/>
  <c r="D2231" i="2" s="1"/>
  <c r="C2232" i="2"/>
  <c r="D2232" i="2" s="1" a="1"/>
  <c r="D2232" i="2" s="1"/>
  <c r="C2233" i="2"/>
  <c r="D2233" i="2" s="1" a="1"/>
  <c r="D2233" i="2" s="1"/>
  <c r="C2234" i="2"/>
  <c r="D2234" i="2" s="1" a="1"/>
  <c r="D2234" i="2" s="1"/>
  <c r="C2235" i="2"/>
  <c r="D2235" i="2" s="1" a="1"/>
  <c r="D2235" i="2" s="1"/>
  <c r="C2236" i="2"/>
  <c r="D2236" i="2" s="1" a="1"/>
  <c r="D2236" i="2" s="1"/>
  <c r="C2237" i="2"/>
  <c r="D2237" i="2" s="1" a="1"/>
  <c r="D2237" i="2" s="1"/>
  <c r="C2238" i="2"/>
  <c r="D2238" i="2" s="1" a="1"/>
  <c r="D2238" i="2" s="1"/>
  <c r="C2239" i="2"/>
  <c r="D2239" i="2" s="1" a="1"/>
  <c r="D2239" i="2" s="1"/>
  <c r="C2240" i="2"/>
  <c r="D2240" i="2" s="1" a="1"/>
  <c r="D2240" i="2" s="1"/>
  <c r="C2241" i="2"/>
  <c r="D2241" i="2" s="1" a="1"/>
  <c r="D2241" i="2" s="1"/>
  <c r="E9" i="4" l="1"/>
  <c r="E8" i="4"/>
  <c r="G6" i="4"/>
  <c r="E11" i="4" s="1"/>
  <c r="F11" i="4" s="1"/>
  <c r="G8" i="4" l="1"/>
  <c r="G9" i="4"/>
  <c r="G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9D2F9F-565C-4E31-82BD-29997A7188AB}"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<sst xmlns="http://schemas.openxmlformats.org/spreadsheetml/2006/main" count="4684" uniqueCount="106">
  <si>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</si>
  <si>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</si>
  <si>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</si>
  <si>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</si>
  <si>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</si>
  <si>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</si>
  <si>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</si>
  <si>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</si>
  <si>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</si>
  <si>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</si>
  <si>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</si>
  <si>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</si>
  <si>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</si>
  <si>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</si>
  <si>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</si>
  <si>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</si>
  <si>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</si>
  <si>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</si>
  <si>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</si>
  <si>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</si>
  <si>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</si>
  <si>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</si>
  <si>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</si>
  <si>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</si>
  <si>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</si>
  <si>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</si>
  <si>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</si>
  <si>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</si>
  <si>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</si>
  <si>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</si>
  <si>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</si>
  <si>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</si>
  <si>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PhD</t>
  </si>
  <si>
    <t>Married</t>
  </si>
  <si>
    <t>Master</t>
  </si>
  <si>
    <t>Divorced</t>
  </si>
  <si>
    <t>Basic</t>
  </si>
  <si>
    <t>2n Cycle</t>
  </si>
  <si>
    <t>Widow</t>
  </si>
  <si>
    <t>Alone</t>
  </si>
  <si>
    <t>Absurd</t>
  </si>
  <si>
    <t>YOLO</t>
  </si>
  <si>
    <t>Age</t>
  </si>
  <si>
    <t>day</t>
  </si>
  <si>
    <t>month</t>
  </si>
  <si>
    <t>year</t>
  </si>
  <si>
    <t>Row Labels</t>
  </si>
  <si>
    <t>Grand Total</t>
  </si>
  <si>
    <t>Family_size</t>
  </si>
  <si>
    <t>no kid no teen</t>
  </si>
  <si>
    <t>Total_purchase</t>
  </si>
  <si>
    <t>Bin</t>
  </si>
  <si>
    <t>More</t>
  </si>
  <si>
    <t>Frequency</t>
  </si>
  <si>
    <t>Age_Group</t>
  </si>
  <si>
    <t>Sum of Z_Revenue</t>
  </si>
  <si>
    <t>62-77 Snr Citizen</t>
  </si>
  <si>
    <t>46-61 Old</t>
  </si>
  <si>
    <t>30-45 Youth</t>
  </si>
  <si>
    <t>78-133 Elder</t>
  </si>
  <si>
    <t>Sum of Total_purchase</t>
  </si>
  <si>
    <t>CampaignAccepted</t>
  </si>
  <si>
    <t>Sum of CampaignAccepted</t>
  </si>
  <si>
    <t>Count of CampaignAccepted</t>
  </si>
  <si>
    <t>Yes there is a correlation although it is a weak positive correlation</t>
  </si>
  <si>
    <t>using lit wise deletion</t>
  </si>
  <si>
    <t>percenta</t>
  </si>
  <si>
    <t>Sum of total_Revenue</t>
  </si>
  <si>
    <t>rejection</t>
  </si>
  <si>
    <t xml:space="preserve">acceptance </t>
  </si>
  <si>
    <t>Count of AcceptedCmp5</t>
  </si>
  <si>
    <t>Count of AcceptedCmp4</t>
  </si>
  <si>
    <t>Sum of Recency</t>
  </si>
  <si>
    <t xml:space="preserve">Total Amounts (Qty) </t>
  </si>
  <si>
    <t xml:space="preserve">Sum of Total Amounts (Qty) </t>
  </si>
  <si>
    <t>Sum of Response</t>
  </si>
  <si>
    <t>Average of Age</t>
  </si>
  <si>
    <t>Count of AcceptedCmp3</t>
  </si>
  <si>
    <t>Count of AcceptedCmp2</t>
  </si>
  <si>
    <t>Count of AcceptedCmp1</t>
  </si>
  <si>
    <t>Column Labels</t>
  </si>
  <si>
    <t>highest campaign accepted  (4)</t>
  </si>
  <si>
    <t>Calculated Field</t>
  </si>
  <si>
    <t>Solve Order</t>
  </si>
  <si>
    <t>Field</t>
  </si>
  <si>
    <t>Formula</t>
  </si>
  <si>
    <t>total_Revenue</t>
  </si>
  <si>
    <t>= SUM(Z_Revenue)</t>
  </si>
  <si>
    <t>Total_customers</t>
  </si>
  <si>
    <t>= COUNT(ID )</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</si>
  <si>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</si>
  <si>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</si>
  <si>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</si>
  <si>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</si>
  <si>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</si>
  <si>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</si>
  <si>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</si>
  <si>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Count of ID</t>
  </si>
  <si>
    <t>Total customers</t>
  </si>
  <si>
    <t>Sum of convert_rate</t>
  </si>
  <si>
    <t>Average of convert_rate</t>
  </si>
  <si>
    <t>Recency Category</t>
  </si>
  <si>
    <t>Late Recency</t>
  </si>
  <si>
    <t>Count of Response</t>
  </si>
  <si>
    <t>highest accepted campaign revenue</t>
  </si>
  <si>
    <t xml:space="preserve"> averag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</si>
</sst>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_-[$$-409]* #,##0.00_ ;_-[$$-409]* \-#,##0.00\ ;_-[$$-409]* &quot;-&quot;??_ ;_-@_ "/>
  </numFmts>
  <fonts count="6" x14ac:knownFonts="1">
    <font>
      <sz val="11"/>
      <color theme="1"/>
      <name val="Calibri"/>
      <family val="2"/>
      <scheme val="minor"/>
    </font>
    <font>
      <b/>
      <sz val="11"/>
      <color theme="0"/>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theme="1"/>
        <bgColor indexed="64"/>
      </patternFill>
    </fill>
    <fill>
      <patternFill patternType="solid">
        <fgColor theme="0"/>
        <bgColor indexed="64"/>
      </patternFill>
    </fill>
  </fills>
  <borders count="17">
    <border>
      <left/>
      <right/>
      <top/>
      <bottom/>
      <diagonal/>
    </border>
    <border>
      <left/>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8"/>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3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1" xfId="0" applyFill="1" applyBorder="1"/>
    <xf numFmtId="164" fontId="0" fillId="0" borderId="0" xfId="0" applyNumberFormat="1"/>
    <xf numFmtId="0" fontId="0" fillId="0" borderId="2" xfId="0" applyBorder="1"/>
    <xf numFmtId="0" fontId="2" fillId="0" borderId="3" xfId="0" applyFont="1" applyBorder="1" applyAlignment="1">
      <alignment horizontal="center"/>
    </xf>
    <xf numFmtId="1" fontId="0" fillId="0" borderId="0" xfId="0" applyNumberFormat="1"/>
    <xf numFmtId="0" fontId="1" fillId="3" borderId="4" xfId="0" applyFont="1" applyFill="1" applyBorder="1"/>
    <xf numFmtId="0" fontId="0" fillId="0" borderId="4" xfId="0" applyBorder="1"/>
    <xf numFmtId="0" fontId="0" fillId="2" borderId="4" xfId="0" applyFill="1" applyBorder="1"/>
    <xf numFmtId="0" fontId="0" fillId="0" borderId="5" xfId="0" applyBorder="1"/>
    <xf numFmtId="0" fontId="0" fillId="0" borderId="6" xfId="0" applyBorder="1"/>
    <xf numFmtId="0" fontId="0" fillId="2" borderId="6" xfId="0" applyFill="1" applyBorder="1"/>
    <xf numFmtId="0" fontId="1" fillId="3" borderId="1" xfId="0" applyFont="1" applyFill="1" applyBorder="1"/>
    <xf numFmtId="0" fontId="1" fillId="3" borderId="6" xfId="0" applyFont="1" applyFill="1" applyBorder="1"/>
    <xf numFmtId="9" fontId="0" fillId="0" borderId="0" xfId="1" applyFont="1"/>
    <xf numFmtId="164" fontId="4" fillId="0" borderId="0" xfId="2" applyNumberFormat="1" applyFont="1"/>
    <xf numFmtId="0" fontId="4" fillId="0" borderId="0" xfId="0" applyFont="1"/>
    <xf numFmtId="0" fontId="0" fillId="4" borderId="0" xfId="0" applyFill="1"/>
    <xf numFmtId="1" fontId="4" fillId="0" borderId="0" xfId="0" applyNumberFormat="1"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NumberFormat="1"/>
    <xf numFmtId="0" fontId="5" fillId="0" borderId="0" xfId="0" applyFont="1"/>
    <xf numFmtId="0" fontId="4" fillId="0" borderId="16" xfId="0" applyFont="1" applyBorder="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
    </xf>
    <xf numFmtId="0" fontId="0" fillId="5" borderId="0" xfId="0" applyFill="1"/>
  </cellXfs>
  <cellStyles count="3">
    <cellStyle name="Currency" xfId="2" builtinId="4"/>
    <cellStyle name="Normal" xfId="0" builtinId="0"/>
    <cellStyle name="Percent" xfId="1" builtinId="5"/>
  </cellStyles>
  <dxfs count="131">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color rgb="FF9C0006"/>
      </font>
      <fill>
        <patternFill>
          <bgColor rgb="FFFFC7CE"/>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409]* #,##0.00_ ;_-[$$-409]* \-#,##0.00\ ;_-[$$-409]* &quot;-&quot;??_ ;_-@_ "/>
    </dxf>
    <dxf>
      <numFmt numFmtId="164" formatCode="_-[$$-409]* #,##0.00_ ;_-[$$-409]* \-#,##0.00\ ;_-[$$-409]* &quot;-&quot;??_ ;_-@_ "/>
    </dxf>
    <dxf>
      <numFmt numFmtId="164" formatCode="_-[$$-409]* #,##0.00_ ;_-[$$-409]* \-#,##0.00\ ;_-[$$-409]* &quot;-&quot;??_ ;_-@_ "/>
    </dxf>
  </dxfs>
  <tableStyles count="1" defaultTableStyle="TableStyleMedium2" defaultPivotStyle="PivotStyleLight16">
    <tableStyle name="Invisible" pivot="0" table="0" count="0" xr9:uid="{BD22B14A-2608-495F-9FF4-D56F630E61E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Age_group</a:t>
            </a:r>
            <a:r>
              <a:rPr lang="en-US" baseline="0"/>
              <a:t>  vs Z_Revenue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6.3218824657398739E-2"/>
              <c:y val="4.8276408905755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8.9841496638642979E-2"/>
              <c:y val="0.113185119178994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3869720683531883"/>
              <c:y val="0.1115793838411124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038C-4A0B-914F-55A06300096E}"/>
              </c:ext>
            </c:extLst>
          </c:dPt>
          <c:dPt>
            <c:idx val="1"/>
            <c:bubble3D val="0"/>
            <c:explosion val="36"/>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038C-4A0B-914F-55A06300096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38C-4A0B-914F-55A06300096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038C-4A0B-914F-55A06300096E}"/>
              </c:ext>
            </c:extLst>
          </c:dPt>
          <c:dLbls>
            <c:dLbl>
              <c:idx val="0"/>
              <c:layout>
                <c:manualLayout>
                  <c:x val="-0.13869720683531883"/>
                  <c:y val="0.111579383841112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38C-4A0B-914F-55A06300096E}"/>
                </c:ext>
              </c:extLst>
            </c:dLbl>
            <c:dLbl>
              <c:idx val="2"/>
              <c:layout>
                <c:manualLayout>
                  <c:x val="8.9841496638642979E-2"/>
                  <c:y val="0.113185119178994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8C-4A0B-914F-55A06300096E}"/>
                </c:ext>
              </c:extLst>
            </c:dLbl>
            <c:dLbl>
              <c:idx val="3"/>
              <c:layout>
                <c:manualLayout>
                  <c:x val="6.3218824657398739E-2"/>
                  <c:y val="4.82764089057555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38C-4A0B-914F-55A06300096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Sheet1!$A$4:$A$8</c:f>
              <c:strCache>
                <c:ptCount val="4"/>
                <c:pt idx="0">
                  <c:v>62-77 Snr Citizen</c:v>
                </c:pt>
                <c:pt idx="1">
                  <c:v>46-61 Old</c:v>
                </c:pt>
                <c:pt idx="2">
                  <c:v>30-45 Youth</c:v>
                </c:pt>
                <c:pt idx="3">
                  <c:v>78-133 Elder</c:v>
                </c:pt>
              </c:strCache>
            </c:strRef>
          </c:cat>
          <c:val>
            <c:numRef>
              <c:f>Sheet1!$B$4:$B$8</c:f>
              <c:numCache>
                <c:formatCode>_-[$$-409]* #,##0.00_ ;_-[$$-409]* \-#,##0.00\ ;_-[$$-409]* "-"??_ ;_-@_ </c:formatCode>
                <c:ptCount val="4"/>
                <c:pt idx="0">
                  <c:v>7766</c:v>
                </c:pt>
                <c:pt idx="1">
                  <c:v>11759</c:v>
                </c:pt>
                <c:pt idx="2">
                  <c:v>4235</c:v>
                </c:pt>
                <c:pt idx="3">
                  <c:v>880</c:v>
                </c:pt>
              </c:numCache>
            </c:numRef>
          </c:val>
          <c:extLst>
            <c:ext xmlns:c16="http://schemas.microsoft.com/office/drawing/2014/chart" uri="{C3380CC4-5D6E-409C-BE32-E72D297353CC}">
              <c16:uniqueId val="{00000000-038C-4A0B-914F-55A06300096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Vs Total Purchases</a:t>
            </a:r>
            <a:endParaRPr lang="en-US"/>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pivotFmt>
    </c:pivotFmts>
    <c:plotArea>
      <c:layout/>
      <c:barChart>
        <c:barDir val="col"/>
        <c:grouping val="clustered"/>
        <c:varyColors val="0"/>
        <c:ser>
          <c:idx val="0"/>
          <c:order val="0"/>
          <c:tx>
            <c:strRef>
              <c:f>Sheet1!$B$28</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6-705D-4544-AA79-3264BA536A05}"/>
              </c:ext>
            </c:extLst>
          </c:dPt>
          <c:dPt>
            <c:idx val="1"/>
            <c:invertIfNegative val="0"/>
            <c:bubble3D val="0"/>
            <c:spPr>
              <a:solidFill>
                <a:srgbClr val="C00000"/>
              </a:solidFill>
              <a:ln>
                <a:noFill/>
              </a:ln>
              <a:effectLst/>
            </c:spPr>
            <c:extLst>
              <c:ext xmlns:c16="http://schemas.microsoft.com/office/drawing/2014/chart" uri="{C3380CC4-5D6E-409C-BE32-E72D297353CC}">
                <c16:uniqueId val="{00000003-100B-4D48-8878-C12AB57BF45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100B-4D48-8878-C12AB57BF450}"/>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0B-4D48-8878-C12AB57BF450}"/>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100B-4D48-8878-C12AB57BF4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Sheet1!$A$29:$A$34</c:f>
              <c:strCache>
                <c:ptCount val="5"/>
                <c:pt idx="0">
                  <c:v>2n Cycle</c:v>
                </c:pt>
                <c:pt idx="1">
                  <c:v>Basic</c:v>
                </c:pt>
                <c:pt idx="2">
                  <c:v>Graduation</c:v>
                </c:pt>
                <c:pt idx="3">
                  <c:v>Master</c:v>
                </c:pt>
                <c:pt idx="4">
                  <c:v>PhD</c:v>
                </c:pt>
              </c:strCache>
            </c:strRef>
          </c:cat>
          <c:val>
            <c:numRef>
              <c:f>Sheet1!$B$29:$B$34</c:f>
              <c:numCache>
                <c:formatCode>General</c:formatCode>
                <c:ptCount val="5"/>
                <c:pt idx="0">
                  <c:v>2802</c:v>
                </c:pt>
                <c:pt idx="1">
                  <c:v>379</c:v>
                </c:pt>
                <c:pt idx="2">
                  <c:v>16894</c:v>
                </c:pt>
                <c:pt idx="3">
                  <c:v>5523</c:v>
                </c:pt>
                <c:pt idx="4">
                  <c:v>7693</c:v>
                </c:pt>
              </c:numCache>
            </c:numRef>
          </c:val>
          <c:extLst>
            <c:ext xmlns:c16="http://schemas.microsoft.com/office/drawing/2014/chart" uri="{C3380CC4-5D6E-409C-BE32-E72D297353CC}">
              <c16:uniqueId val="{00000000-705D-4544-AA79-3264BA536A05}"/>
            </c:ext>
          </c:extLst>
        </c:ser>
        <c:dLbls>
          <c:showLegendKey val="0"/>
          <c:showVal val="0"/>
          <c:showCatName val="0"/>
          <c:showSerName val="0"/>
          <c:showPercent val="0"/>
          <c:showBubbleSize val="0"/>
        </c:dLbls>
        <c:gapWidth val="219"/>
        <c:overlap val="-27"/>
        <c:axId val="1357264816"/>
        <c:axId val="1353458704"/>
      </c:barChart>
      <c:catAx>
        <c:axId val="135726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458704"/>
        <c:crosses val="autoZero"/>
        <c:auto val="1"/>
        <c:lblAlgn val="ctr"/>
        <c:lblOffset val="100"/>
        <c:noMultiLvlLbl val="0"/>
      </c:catAx>
      <c:valAx>
        <c:axId val="135345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26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Sheet1!$B$47</c:f>
              <c:strCache>
                <c:ptCount val="1"/>
                <c:pt idx="0">
                  <c:v>Total</c:v>
                </c:pt>
              </c:strCache>
            </c:strRef>
          </c:tx>
          <c:spPr>
            <a:solidFill>
              <a:schemeClr val="accent1"/>
            </a:solidFill>
            <a:ln>
              <a:noFill/>
            </a:ln>
            <a:effectLst/>
          </c:spPr>
          <c:invertIfNegative val="0"/>
          <c:cat>
            <c:strRef>
              <c:f>Sheet1!$A$48:$A$56</c:f>
              <c:strCache>
                <c:ptCount val="8"/>
                <c:pt idx="0">
                  <c:v>Absurd</c:v>
                </c:pt>
                <c:pt idx="1">
                  <c:v>Alone</c:v>
                </c:pt>
                <c:pt idx="2">
                  <c:v>Divorced</c:v>
                </c:pt>
                <c:pt idx="3">
                  <c:v>Married</c:v>
                </c:pt>
                <c:pt idx="4">
                  <c:v>Single</c:v>
                </c:pt>
                <c:pt idx="5">
                  <c:v>Together</c:v>
                </c:pt>
                <c:pt idx="6">
                  <c:v>Widow</c:v>
                </c:pt>
                <c:pt idx="7">
                  <c:v>YOLO</c:v>
                </c:pt>
              </c:strCache>
            </c:strRef>
          </c:cat>
          <c:val>
            <c:numRef>
              <c:f>Sheet1!$B$48:$B$56</c:f>
              <c:numCache>
                <c:formatCode>General</c:formatCode>
                <c:ptCount val="8"/>
                <c:pt idx="0">
                  <c:v>2</c:v>
                </c:pt>
                <c:pt idx="1">
                  <c:v>1</c:v>
                </c:pt>
                <c:pt idx="2">
                  <c:v>68</c:v>
                </c:pt>
                <c:pt idx="3">
                  <c:v>262</c:v>
                </c:pt>
                <c:pt idx="4">
                  <c:v>138</c:v>
                </c:pt>
                <c:pt idx="5">
                  <c:v>168</c:v>
                </c:pt>
                <c:pt idx="6">
                  <c:v>28</c:v>
                </c:pt>
                <c:pt idx="7">
                  <c:v>0</c:v>
                </c:pt>
              </c:numCache>
            </c:numRef>
          </c:val>
          <c:extLst>
            <c:ext xmlns:c16="http://schemas.microsoft.com/office/drawing/2014/chart" uri="{C3380CC4-5D6E-409C-BE32-E72D297353CC}">
              <c16:uniqueId val="{00000009-BCE1-4C0E-A920-653FE947A56B}"/>
            </c:ext>
          </c:extLst>
        </c:ser>
        <c:dLbls>
          <c:showLegendKey val="0"/>
          <c:showVal val="0"/>
          <c:showCatName val="0"/>
          <c:showSerName val="0"/>
          <c:showPercent val="0"/>
          <c:showBubbleSize val="0"/>
        </c:dLbls>
        <c:gapWidth val="219"/>
        <c:overlap val="100"/>
        <c:axId val="1357279664"/>
        <c:axId val="1353315184"/>
      </c:barChart>
      <c:catAx>
        <c:axId val="135727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315184"/>
        <c:crosses val="autoZero"/>
        <c:auto val="1"/>
        <c:lblAlgn val="ctr"/>
        <c:lblOffset val="100"/>
        <c:noMultiLvlLbl val="0"/>
      </c:catAx>
      <c:valAx>
        <c:axId val="135331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27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Sheet6!$A$2:$A$49</c:f>
              <c:strCache>
                <c:ptCount val="48"/>
                <c:pt idx="0">
                  <c:v>30</c:v>
                </c:pt>
                <c:pt idx="1">
                  <c:v>32.19148936</c:v>
                </c:pt>
                <c:pt idx="2">
                  <c:v>34.38297872</c:v>
                </c:pt>
                <c:pt idx="3">
                  <c:v>36.57446809</c:v>
                </c:pt>
                <c:pt idx="4">
                  <c:v>38.76595745</c:v>
                </c:pt>
                <c:pt idx="5">
                  <c:v>40.95744681</c:v>
                </c:pt>
                <c:pt idx="6">
                  <c:v>43.14893617</c:v>
                </c:pt>
                <c:pt idx="7">
                  <c:v>45.34042553</c:v>
                </c:pt>
                <c:pt idx="8">
                  <c:v>47.53191489</c:v>
                </c:pt>
                <c:pt idx="9">
                  <c:v>49.72340426</c:v>
                </c:pt>
                <c:pt idx="10">
                  <c:v>51.91489362</c:v>
                </c:pt>
                <c:pt idx="11">
                  <c:v>54.10638298</c:v>
                </c:pt>
                <c:pt idx="12">
                  <c:v>56.29787234</c:v>
                </c:pt>
                <c:pt idx="13">
                  <c:v>58.4893617</c:v>
                </c:pt>
                <c:pt idx="14">
                  <c:v>60.68085106</c:v>
                </c:pt>
                <c:pt idx="15">
                  <c:v>62.87234043</c:v>
                </c:pt>
                <c:pt idx="16">
                  <c:v>65.06382979</c:v>
                </c:pt>
                <c:pt idx="17">
                  <c:v>67.25531915</c:v>
                </c:pt>
                <c:pt idx="18">
                  <c:v>69.44680851</c:v>
                </c:pt>
                <c:pt idx="19">
                  <c:v>71.63829787</c:v>
                </c:pt>
                <c:pt idx="20">
                  <c:v>73.82978723</c:v>
                </c:pt>
                <c:pt idx="21">
                  <c:v>76.0212766</c:v>
                </c:pt>
                <c:pt idx="22">
                  <c:v>78.21276596</c:v>
                </c:pt>
                <c:pt idx="23">
                  <c:v>80.40425532</c:v>
                </c:pt>
                <c:pt idx="24">
                  <c:v>82.59574468</c:v>
                </c:pt>
                <c:pt idx="25">
                  <c:v>84.78723404</c:v>
                </c:pt>
                <c:pt idx="26">
                  <c:v>86.9787234</c:v>
                </c:pt>
                <c:pt idx="27">
                  <c:v>89.17021277</c:v>
                </c:pt>
                <c:pt idx="28">
                  <c:v>91.36170213</c:v>
                </c:pt>
                <c:pt idx="29">
                  <c:v>93.55319149</c:v>
                </c:pt>
                <c:pt idx="30">
                  <c:v>95.74468085</c:v>
                </c:pt>
                <c:pt idx="31">
                  <c:v>97.93617021</c:v>
                </c:pt>
                <c:pt idx="32">
                  <c:v>100.1276596</c:v>
                </c:pt>
                <c:pt idx="33">
                  <c:v>102.3191489</c:v>
                </c:pt>
                <c:pt idx="34">
                  <c:v>104.5106383</c:v>
                </c:pt>
                <c:pt idx="35">
                  <c:v>106.7021277</c:v>
                </c:pt>
                <c:pt idx="36">
                  <c:v>108.893617</c:v>
                </c:pt>
                <c:pt idx="37">
                  <c:v>111.0851064</c:v>
                </c:pt>
                <c:pt idx="38">
                  <c:v>113.2765957</c:v>
                </c:pt>
                <c:pt idx="39">
                  <c:v>115.4680851</c:v>
                </c:pt>
                <c:pt idx="40">
                  <c:v>117.6595745</c:v>
                </c:pt>
                <c:pt idx="41">
                  <c:v>119.8510638</c:v>
                </c:pt>
                <c:pt idx="42">
                  <c:v>122.0425532</c:v>
                </c:pt>
                <c:pt idx="43">
                  <c:v>124.2340426</c:v>
                </c:pt>
                <c:pt idx="44">
                  <c:v>126.4255319</c:v>
                </c:pt>
                <c:pt idx="45">
                  <c:v>128.6170213</c:v>
                </c:pt>
                <c:pt idx="46">
                  <c:v>130.8085106</c:v>
                </c:pt>
                <c:pt idx="47">
                  <c:v>More</c:v>
                </c:pt>
              </c:strCache>
            </c:strRef>
          </c:cat>
          <c:val>
            <c:numRef>
              <c:f>Sheet6!$B$2:$B$49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3479-474D-9082-658CBC5CC144}"/>
            </c:ext>
          </c:extLst>
        </c:ser>
        <c:dLbls>
          <c:showLegendKey val="0"/>
          <c:showVal val="0"/>
          <c:showCatName val="0"/>
          <c:showSerName val="0"/>
          <c:showPercent val="0"/>
          <c:showBubbleSize val="0"/>
        </c:dLbls>
        <c:gapWidth val="150"/>
        <c:axId val="238304767"/>
        <c:axId val="1916255919"/>
      </c:barChart>
      <c:catAx>
        <c:axId val="238304767"/>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916255919"/>
        <c:crosses val="autoZero"/>
        <c:auto val="1"/>
        <c:lblAlgn val="ctr"/>
        <c:lblOffset val="100"/>
        <c:noMultiLvlLbl val="0"/>
      </c:catAx>
      <c:valAx>
        <c:axId val="191625591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238304767"/>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[marketing_campaign.xlsx]Sheet8!PivotTable21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73B-4072-A661-EFC8D5BFE14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73B-4072-A661-EFC8D5BFE1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Sheet8!$A$4:$A$6</c:f>
              <c:strCache>
                <c:ptCount val="2"/>
                <c:pt idx="0">
                  <c:v>0</c:v>
                </c:pt>
                <c:pt idx="1">
                  <c:v>1</c:v>
                </c:pt>
              </c:strCache>
            </c:strRef>
          </c:cat>
          <c:val>
            <c:numRef>
              <c:f>Sheet8!$B$4:$B$6</c:f>
              <c:numCache>
                <c:formatCode>General</c:formatCode>
                <c:ptCount val="2"/>
                <c:pt idx="0">
                  <c:v>2077</c:v>
                </c:pt>
                <c:pt idx="1">
                  <c:v>163</c:v>
                </c:pt>
              </c:numCache>
            </c:numRef>
          </c:val>
          <c:extLst>
            <c:ext xmlns:c16="http://schemas.microsoft.com/office/drawing/2014/chart" uri="{C3380CC4-5D6E-409C-BE32-E72D297353CC}">
              <c16:uniqueId val="{00000000-9000-458C-AAFC-61A5596433A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Sheet9!$A$2:$A$49</c:f>
              <c:strCache>
                <c:ptCount val="48"/>
                <c:pt idx="0">
                  <c:v>0</c:v>
                </c:pt>
                <c:pt idx="1">
                  <c:v>2.106382979</c:v>
                </c:pt>
                <c:pt idx="2">
                  <c:v>4.212765957</c:v>
                </c:pt>
                <c:pt idx="3">
                  <c:v>6.319148936</c:v>
                </c:pt>
                <c:pt idx="4">
                  <c:v>8.425531915</c:v>
                </c:pt>
                <c:pt idx="5">
                  <c:v>10.53191489</c:v>
                </c:pt>
                <c:pt idx="6">
                  <c:v>12.63829787</c:v>
                </c:pt>
                <c:pt idx="7">
                  <c:v>14.74468085</c:v>
                </c:pt>
                <c:pt idx="8">
                  <c:v>16.85106383</c:v>
                </c:pt>
                <c:pt idx="9">
                  <c:v>18.95744681</c:v>
                </c:pt>
                <c:pt idx="10">
                  <c:v>21.06382979</c:v>
                </c:pt>
                <c:pt idx="11">
                  <c:v>23.17021277</c:v>
                </c:pt>
                <c:pt idx="12">
                  <c:v>25.27659574</c:v>
                </c:pt>
                <c:pt idx="13">
                  <c:v>27.38297872</c:v>
                </c:pt>
                <c:pt idx="14">
                  <c:v>29.4893617</c:v>
                </c:pt>
                <c:pt idx="15">
                  <c:v>31.59574468</c:v>
                </c:pt>
                <c:pt idx="16">
                  <c:v>33.70212766</c:v>
                </c:pt>
                <c:pt idx="17">
                  <c:v>35.80851064</c:v>
                </c:pt>
                <c:pt idx="18">
                  <c:v>37.91489362</c:v>
                </c:pt>
                <c:pt idx="19">
                  <c:v>40.0212766</c:v>
                </c:pt>
                <c:pt idx="20">
                  <c:v>42.12765957</c:v>
                </c:pt>
                <c:pt idx="21">
                  <c:v>44.23404255</c:v>
                </c:pt>
                <c:pt idx="22">
                  <c:v>46.34042553</c:v>
                </c:pt>
                <c:pt idx="23">
                  <c:v>48.44680851</c:v>
                </c:pt>
                <c:pt idx="24">
                  <c:v>50.55319149</c:v>
                </c:pt>
                <c:pt idx="25">
                  <c:v>52.65957447</c:v>
                </c:pt>
                <c:pt idx="26">
                  <c:v>54.76595745</c:v>
                </c:pt>
                <c:pt idx="27">
                  <c:v>56.87234043</c:v>
                </c:pt>
                <c:pt idx="28">
                  <c:v>58.9787234</c:v>
                </c:pt>
                <c:pt idx="29">
                  <c:v>61.08510638</c:v>
                </c:pt>
                <c:pt idx="30">
                  <c:v>63.19148936</c:v>
                </c:pt>
                <c:pt idx="31">
                  <c:v>65.29787234</c:v>
                </c:pt>
                <c:pt idx="32">
                  <c:v>67.40425532</c:v>
                </c:pt>
                <c:pt idx="33">
                  <c:v>69.5106383</c:v>
                </c:pt>
                <c:pt idx="34">
                  <c:v>71.61702128</c:v>
                </c:pt>
                <c:pt idx="35">
                  <c:v>73.72340426</c:v>
                </c:pt>
                <c:pt idx="36">
                  <c:v>75.82978723</c:v>
                </c:pt>
                <c:pt idx="37">
                  <c:v>77.93617021</c:v>
                </c:pt>
                <c:pt idx="38">
                  <c:v>80.04255319</c:v>
                </c:pt>
                <c:pt idx="39">
                  <c:v>82.14893617</c:v>
                </c:pt>
                <c:pt idx="40">
                  <c:v>84.25531915</c:v>
                </c:pt>
                <c:pt idx="41">
                  <c:v>86.36170213</c:v>
                </c:pt>
                <c:pt idx="42">
                  <c:v>88.46808511</c:v>
                </c:pt>
                <c:pt idx="43">
                  <c:v>90.57446809</c:v>
                </c:pt>
                <c:pt idx="44">
                  <c:v>92.68085106</c:v>
                </c:pt>
                <c:pt idx="45">
                  <c:v>94.78723404</c:v>
                </c:pt>
                <c:pt idx="46">
                  <c:v>96.89361702</c:v>
                </c:pt>
                <c:pt idx="47">
                  <c:v>More</c:v>
                </c:pt>
              </c:strCache>
            </c:strRef>
          </c:cat>
          <c:val>
            <c:numRef>
              <c:f>Sheet9!$B$2:$B$49</c:f>
              <c:numCache>
                <c:formatCode>General</c:formatCode>
                <c:ptCount val="48"/>
                <c:pt idx="0">
                  <c:v>28</c:v>
                </c:pt>
                <c:pt idx="1">
                  <c:v>52</c:v>
                </c:pt>
                <c:pt idx="2">
                  <c:v>56</c:v>
                </c:pt>
                <c:pt idx="3">
                  <c:v>36</c:v>
                </c:pt>
                <c:pt idx="4">
                  <c:v>37</c:v>
                </c:pt>
                <c:pt idx="5">
                  <c:v>50</c:v>
                </c:pt>
                <c:pt idx="6">
                  <c:v>50</c:v>
                </c:pt>
                <c:pt idx="7">
                  <c:v>46</c:v>
                </c:pt>
                <c:pt idx="8">
                  <c:v>37</c:v>
                </c:pt>
                <c:pt idx="9">
                  <c:v>39</c:v>
                </c:pt>
                <c:pt idx="10">
                  <c:v>67</c:v>
                </c:pt>
                <c:pt idx="11">
                  <c:v>41</c:v>
                </c:pt>
                <c:pt idx="12">
                  <c:v>53</c:v>
                </c:pt>
                <c:pt idx="13">
                  <c:v>48</c:v>
                </c:pt>
                <c:pt idx="14">
                  <c:v>52</c:v>
                </c:pt>
                <c:pt idx="15">
                  <c:v>50</c:v>
                </c:pt>
                <c:pt idx="16">
                  <c:v>38</c:v>
                </c:pt>
                <c:pt idx="17">
                  <c:v>40</c:v>
                </c:pt>
                <c:pt idx="18">
                  <c:v>42</c:v>
                </c:pt>
                <c:pt idx="19">
                  <c:v>69</c:v>
                </c:pt>
                <c:pt idx="20">
                  <c:v>35</c:v>
                </c:pt>
                <c:pt idx="21">
                  <c:v>31</c:v>
                </c:pt>
                <c:pt idx="22">
                  <c:v>48</c:v>
                </c:pt>
                <c:pt idx="23">
                  <c:v>47</c:v>
                </c:pt>
                <c:pt idx="24">
                  <c:v>52</c:v>
                </c:pt>
                <c:pt idx="25">
                  <c:v>50</c:v>
                </c:pt>
                <c:pt idx="26">
                  <c:v>52</c:v>
                </c:pt>
                <c:pt idx="27">
                  <c:v>57</c:v>
                </c:pt>
                <c:pt idx="28">
                  <c:v>38</c:v>
                </c:pt>
                <c:pt idx="29">
                  <c:v>57</c:v>
                </c:pt>
                <c:pt idx="30">
                  <c:v>42</c:v>
                </c:pt>
                <c:pt idx="31">
                  <c:v>53</c:v>
                </c:pt>
                <c:pt idx="32">
                  <c:v>34</c:v>
                </c:pt>
                <c:pt idx="33">
                  <c:v>41</c:v>
                </c:pt>
                <c:pt idx="34">
                  <c:v>47</c:v>
                </c:pt>
                <c:pt idx="35">
                  <c:v>47</c:v>
                </c:pt>
                <c:pt idx="36">
                  <c:v>43</c:v>
                </c:pt>
                <c:pt idx="37">
                  <c:v>44</c:v>
                </c:pt>
                <c:pt idx="38">
                  <c:v>71</c:v>
                </c:pt>
                <c:pt idx="39">
                  <c:v>49</c:v>
                </c:pt>
                <c:pt idx="40">
                  <c:v>45</c:v>
                </c:pt>
                <c:pt idx="41">
                  <c:v>44</c:v>
                </c:pt>
                <c:pt idx="42">
                  <c:v>43</c:v>
                </c:pt>
                <c:pt idx="43">
                  <c:v>40</c:v>
                </c:pt>
                <c:pt idx="44">
                  <c:v>48</c:v>
                </c:pt>
                <c:pt idx="45">
                  <c:v>47</c:v>
                </c:pt>
                <c:pt idx="46">
                  <c:v>44</c:v>
                </c:pt>
                <c:pt idx="47">
                  <c:v>59</c:v>
                </c:pt>
              </c:numCache>
            </c:numRef>
          </c:val>
          <c:extLst>
            <c:ext xmlns:c16="http://schemas.microsoft.com/office/drawing/2014/chart" uri="{C3380CC4-5D6E-409C-BE32-E72D297353CC}">
              <c16:uniqueId val="{00000001-FB1F-4424-B759-E5A47D392DD6}"/>
            </c:ext>
          </c:extLst>
        </c:ser>
        <c:dLbls>
          <c:showLegendKey val="0"/>
          <c:showVal val="0"/>
          <c:showCatName val="0"/>
          <c:showSerName val="0"/>
          <c:showPercent val="0"/>
          <c:showBubbleSize val="0"/>
        </c:dLbls>
        <c:gapWidth val="150"/>
        <c:axId val="1670855311"/>
        <c:axId val="1916055279"/>
      </c:barChart>
      <c:catAx>
        <c:axId val="1670855311"/>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916055279"/>
        <c:crosses val="autoZero"/>
        <c:auto val="1"/>
        <c:lblAlgn val="ctr"/>
        <c:lblOffset val="100"/>
        <c:noMultiLvlLbl val="0"/>
      </c:catAx>
      <c:valAx>
        <c:axId val="191605527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67085531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[marketing_campaign.xlsx]Sheet10!PivotTable1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vs Total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total_Revenue</c:v>
                </c:pt>
              </c:strCache>
            </c:strRef>
          </c:tx>
          <c:spPr>
            <a:solidFill>
              <a:schemeClr val="accent1"/>
            </a:solidFill>
            <a:ln>
              <a:noFill/>
            </a:ln>
            <a:effectLst/>
          </c:spPr>
          <c:invertIfNegative val="0"/>
          <c:cat>
            <c:strRef>
              <c:f>Sheet10!$A$4:$A$8</c:f>
              <c:strCache>
                <c:ptCount val="4"/>
                <c:pt idx="0">
                  <c:v>30-45 Youth</c:v>
                </c:pt>
                <c:pt idx="1">
                  <c:v>46-61 Old</c:v>
                </c:pt>
                <c:pt idx="2">
                  <c:v>62-77 Snr Citizen</c:v>
                </c:pt>
                <c:pt idx="3">
                  <c:v>78-133 Elder</c:v>
                </c:pt>
              </c:strCache>
            </c:strRef>
          </c:cat>
          <c:val>
            <c:numRef>
              <c:f>Sheet10!$B$4:$B$8</c:f>
              <c:numCache>
                <c:formatCode>_-[$$-409]* #,##0.00_ ;_-[$$-409]* \-#,##0.00\ ;_-[$$-409]* "-"??_ ;_-@_ </c:formatCode>
                <c:ptCount val="4"/>
                <c:pt idx="0">
                  <c:v>968</c:v>
                </c:pt>
                <c:pt idx="1">
                  <c:v>2970</c:v>
                </c:pt>
                <c:pt idx="2">
                  <c:v>2178</c:v>
                </c:pt>
                <c:pt idx="3">
                  <c:v>264</c:v>
                </c:pt>
              </c:numCache>
            </c:numRef>
          </c:val>
          <c:extLst>
            <c:ext xmlns:c16="http://schemas.microsoft.com/office/drawing/2014/chart" uri="{C3380CC4-5D6E-409C-BE32-E72D297353CC}">
              <c16:uniqueId val="{00000000-B487-49C2-AE40-1D32FB2F7A19}"/>
            </c:ext>
          </c:extLst>
        </c:ser>
        <c:ser>
          <c:idx val="1"/>
          <c:order val="1"/>
          <c:tx>
            <c:strRef>
              <c:f>Sheet10!$C$3</c:f>
              <c:strCache>
                <c:ptCount val="1"/>
                <c:pt idx="0">
                  <c:v>Average of Age</c:v>
                </c:pt>
              </c:strCache>
            </c:strRef>
          </c:tx>
          <c:spPr>
            <a:solidFill>
              <a:schemeClr val="accent2"/>
            </a:solidFill>
            <a:ln>
              <a:noFill/>
            </a:ln>
            <a:effectLst/>
          </c:spPr>
          <c:invertIfNegative val="0"/>
          <c:cat>
            <c:strRef>
              <c:f>Sheet10!$A$4:$A$8</c:f>
              <c:strCache>
                <c:ptCount val="4"/>
                <c:pt idx="0">
                  <c:v>30-45 Youth</c:v>
                </c:pt>
                <c:pt idx="1">
                  <c:v>46-61 Old</c:v>
                </c:pt>
                <c:pt idx="2">
                  <c:v>62-77 Snr Citizen</c:v>
                </c:pt>
                <c:pt idx="3">
                  <c:v>78-133 Elder</c:v>
                </c:pt>
              </c:strCache>
            </c:strRef>
          </c:cat>
          <c:val>
            <c:numRef>
              <c:f>Sheet10!$C$4:$C$8</c:f>
              <c:numCache>
                <c:formatCode>0</c:formatCode>
                <c:ptCount val="4"/>
                <c:pt idx="0">
                  <c:v>41.18181818181818</c:v>
                </c:pt>
                <c:pt idx="1">
                  <c:v>53.496296296296293</c:v>
                </c:pt>
                <c:pt idx="2">
                  <c:v>69.550505050505052</c:v>
                </c:pt>
                <c:pt idx="3">
                  <c:v>81.166666666666671</c:v>
                </c:pt>
              </c:numCache>
            </c:numRef>
          </c:val>
          <c:extLst>
            <c:ext xmlns:c16="http://schemas.microsoft.com/office/drawing/2014/chart" uri="{C3380CC4-5D6E-409C-BE32-E72D297353CC}">
              <c16:uniqueId val="{00000003-B487-49C2-AE40-1D32FB2F7A19}"/>
            </c:ext>
          </c:extLst>
        </c:ser>
        <c:dLbls>
          <c:showLegendKey val="0"/>
          <c:showVal val="0"/>
          <c:showCatName val="0"/>
          <c:showSerName val="0"/>
          <c:showPercent val="0"/>
          <c:showBubbleSize val="0"/>
        </c:dLbls>
        <c:gapWidth val="219"/>
        <c:overlap val="-27"/>
        <c:axId val="839423"/>
        <c:axId val="143985839"/>
      </c:barChart>
      <c:catAx>
        <c:axId val="8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85839"/>
        <c:crosses val="autoZero"/>
        <c:auto val="1"/>
        <c:lblAlgn val="ctr"/>
        <c:lblOffset val="100"/>
        <c:noMultiLvlLbl val="0"/>
      </c:catAx>
      <c:valAx>
        <c:axId val="14398583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[marketing_campaign.xlsx]Sheet10!PivotTable2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Amounts purchased by </a:t>
            </a:r>
            <a:r>
              <a:rPr lang="en-US"/>
              <a:t>Educational</a:t>
            </a:r>
            <a:r>
              <a:rPr lang="en-US" baseline="0"/>
              <a:t> levels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FDC-4F11-B5C2-813338021A4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D08-415A-8EA2-3063E4161BF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D08-415A-8EA2-3063E4161BF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D08-415A-8EA2-3063E4161BF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D08-415A-8EA2-3063E4161B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Sheet10!$A$21:$A$26</c:f>
              <c:strCache>
                <c:ptCount val="5"/>
                <c:pt idx="0">
                  <c:v>2n Cycle</c:v>
                </c:pt>
                <c:pt idx="1">
                  <c:v>Basic</c:v>
                </c:pt>
                <c:pt idx="2">
                  <c:v>Graduation</c:v>
                </c:pt>
                <c:pt idx="3">
                  <c:v>Master</c:v>
                </c:pt>
                <c:pt idx="4">
                  <c:v>PhD</c:v>
                </c:pt>
              </c:strCache>
            </c:strRef>
          </c:cat>
          <c:val>
            <c:numRef>
              <c:f>Sheet10!$B$21:$B$26</c:f>
              <c:numCache>
                <c:formatCode>General</c:formatCode>
                <c:ptCount val="5"/>
                <c:pt idx="0">
                  <c:v>28158</c:v>
                </c:pt>
                <c:pt idx="1">
                  <c:v>790</c:v>
                </c:pt>
                <c:pt idx="2">
                  <c:v>188468</c:v>
                </c:pt>
                <c:pt idx="3">
                  <c:v>59450</c:v>
                </c:pt>
                <c:pt idx="4">
                  <c:v>75999</c:v>
                </c:pt>
              </c:numCache>
            </c:numRef>
          </c:val>
          <c:extLst>
            <c:ext xmlns:c16="http://schemas.microsoft.com/office/drawing/2014/chart" uri="{C3380CC4-5D6E-409C-BE32-E72D297353CC}">
              <c16:uniqueId val="{00000000-08EB-41FE-A53C-0226794C88B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CampaignAccepted vs</a:t>
            </a:r>
            <a:r>
              <a:rPr lang="en-US" baseline="0"/>
              <a:t> Campaign Accepted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Sheet12!$B$1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Sheet12!$A$2:$A$2241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xVal>
          <c:yVal>
            <c:numRef>
              <c:f>Sheet12!$B$2:$B$2241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1-0FB3-4E2A-8C1D-5FDBC3732BD1}"/>
            </c:ext>
          </c:extLst>
        </c:ser>
        <c:dLbls>
          <c:showLegendKey val="0"/>
          <c:showVal val="0"/>
          <c:showCatName val="0"/>
          <c:showSerName val="0"/>
          <c:showPercent val="0"/>
          <c:showBubbleSize val="0"/>
        </c:dLbls>
        <c:axId val="143706127"/>
        <c:axId val="143998799"/>
      </c:scatterChart>
      <c:valAx>
        <c:axId val="143706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98799"/>
        <c:crosses val="autoZero"/>
        <c:crossBetween val="midCat"/>
      </c:valAx>
      <c:valAx>
        <c:axId val="1439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706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[marketing_campaign.xlsx]Sheet10!PivotTable3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Response by </a:t>
            </a:r>
            <a:r>
              <a:rPr lang="en-US"/>
              <a:t>Marital</a:t>
            </a:r>
            <a:r>
              <a:rPr lang="en-US" baseline="0"/>
              <a:t> Status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Sheet10!$B$37</c:f>
              <c:strCache>
                <c:ptCount val="1"/>
                <c:pt idx="0">
                  <c:v>Total</c:v>
                </c:pt>
              </c:strCache>
            </c:strRef>
          </c:tx>
          <c:spPr>
            <a:solidFill>
              <a:schemeClr val="accent1"/>
            </a:solidFill>
            <a:ln>
              <a:noFill/>
            </a:ln>
            <a:effectLst/>
            <a:sp3d/>
          </c:spPr>
          <c:invertIfNegative val="0"/>
          <c:cat>
            <c:strRef>
              <c:f>Sheet10!$A$38:$A$39</c:f>
              <c:strCache>
                <c:ptCount val="1"/>
                <c:pt idx="0">
                  <c:v>Together</c:v>
                </c:pt>
              </c:strCache>
            </c:strRef>
          </c:cat>
          <c:val>
            <c:numRef>
              <c:f>Sheet10!$B$38:$B$39</c:f>
              <c:numCache>
                <c:formatCode>General</c:formatCode>
                <c:ptCount val="1"/>
                <c:pt idx="0">
                  <c:v>60</c:v>
                </c:pt>
              </c:numCache>
            </c:numRef>
          </c:val>
          <c:extLst>
            <c:ext xmlns:c16="http://schemas.microsoft.com/office/drawing/2014/chart" uri="{C3380CC4-5D6E-409C-BE32-E72D297353CC}">
              <c16:uniqueId val="{00000000-3D39-4A12-BC22-99098DAAADD2}"/>
            </c:ext>
          </c:extLst>
        </c:ser>
        <c:dLbls>
          <c:showLegendKey val="0"/>
          <c:showVal val="0"/>
          <c:showCatName val="0"/>
          <c:showSerName val="0"/>
          <c:showPercent val="0"/>
          <c:showBubbleSize val="0"/>
        </c:dLbls>
        <c:gapWidth val="150"/>
        <c:shape val="box"/>
        <c:axId val="143833263"/>
        <c:axId val="144156239"/>
        <c:axId val="97298111"/>
      </c:bar3DChart>
      <c:catAx>
        <c:axId val="14383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auto val="1"/>
        <c:lblAlgn val="ctr"/>
        <c:lblOffset val="100"/>
        <c:noMultiLvlLbl val="0"/>
      </c:catAx>
      <c:valAx>
        <c:axId val="14415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833263"/>
        <c:crosses val="autoZero"/>
        <c:crossBetween val="between"/>
      </c:valAx>
      <c:serAx>
        <c:axId val="972981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Sheet11!$A$2:$A$49</c:f>
              <c:strCache>
                <c:ptCount val="48"/>
                <c:pt idx="0">
                  <c:v>30</c:v>
                </c:pt>
                <c:pt idx="1">
                  <c:v>32.19148936</c:v>
                </c:pt>
                <c:pt idx="2">
                  <c:v>34.38297872</c:v>
                </c:pt>
                <c:pt idx="3">
                  <c:v>36.57446809</c:v>
                </c:pt>
                <c:pt idx="4">
                  <c:v>38.76595745</c:v>
                </c:pt>
                <c:pt idx="5">
                  <c:v>40.95744681</c:v>
                </c:pt>
                <c:pt idx="6">
                  <c:v>43.14893617</c:v>
                </c:pt>
                <c:pt idx="7">
                  <c:v>45.34042553</c:v>
                </c:pt>
                <c:pt idx="8">
                  <c:v>47.53191489</c:v>
                </c:pt>
                <c:pt idx="9">
                  <c:v>49.72340426</c:v>
                </c:pt>
                <c:pt idx="10">
                  <c:v>51.91489362</c:v>
                </c:pt>
                <c:pt idx="11">
                  <c:v>54.10638298</c:v>
                </c:pt>
                <c:pt idx="12">
                  <c:v>56.29787234</c:v>
                </c:pt>
                <c:pt idx="13">
                  <c:v>58.4893617</c:v>
                </c:pt>
                <c:pt idx="14">
                  <c:v>60.68085106</c:v>
                </c:pt>
                <c:pt idx="15">
                  <c:v>62.87234043</c:v>
                </c:pt>
                <c:pt idx="16">
                  <c:v>65.06382979</c:v>
                </c:pt>
                <c:pt idx="17">
                  <c:v>67.25531915</c:v>
                </c:pt>
                <c:pt idx="18">
                  <c:v>69.44680851</c:v>
                </c:pt>
                <c:pt idx="19">
                  <c:v>71.63829787</c:v>
                </c:pt>
                <c:pt idx="20">
                  <c:v>73.82978723</c:v>
                </c:pt>
                <c:pt idx="21">
                  <c:v>76.0212766</c:v>
                </c:pt>
                <c:pt idx="22">
                  <c:v>78.21276596</c:v>
                </c:pt>
                <c:pt idx="23">
                  <c:v>80.40425532</c:v>
                </c:pt>
                <c:pt idx="24">
                  <c:v>82.59574468</c:v>
                </c:pt>
                <c:pt idx="25">
                  <c:v>84.78723404</c:v>
                </c:pt>
                <c:pt idx="26">
                  <c:v>86.9787234</c:v>
                </c:pt>
                <c:pt idx="27">
                  <c:v>89.17021277</c:v>
                </c:pt>
                <c:pt idx="28">
                  <c:v>91.36170213</c:v>
                </c:pt>
                <c:pt idx="29">
                  <c:v>93.55319149</c:v>
                </c:pt>
                <c:pt idx="30">
                  <c:v>95.74468085</c:v>
                </c:pt>
                <c:pt idx="31">
                  <c:v>97.93617021</c:v>
                </c:pt>
                <c:pt idx="32">
                  <c:v>100.1276596</c:v>
                </c:pt>
                <c:pt idx="33">
                  <c:v>102.3191489</c:v>
                </c:pt>
                <c:pt idx="34">
                  <c:v>104.5106383</c:v>
                </c:pt>
                <c:pt idx="35">
                  <c:v>106.7021277</c:v>
                </c:pt>
                <c:pt idx="36">
                  <c:v>108.893617</c:v>
                </c:pt>
                <c:pt idx="37">
                  <c:v>111.0851064</c:v>
                </c:pt>
                <c:pt idx="38">
                  <c:v>113.2765957</c:v>
                </c:pt>
                <c:pt idx="39">
                  <c:v>115.4680851</c:v>
                </c:pt>
                <c:pt idx="40">
                  <c:v>117.6595745</c:v>
                </c:pt>
                <c:pt idx="41">
                  <c:v>119.8510638</c:v>
                </c:pt>
                <c:pt idx="42">
                  <c:v>122.0425532</c:v>
                </c:pt>
                <c:pt idx="43">
                  <c:v>124.2340426</c:v>
                </c:pt>
                <c:pt idx="44">
                  <c:v>126.4255319</c:v>
                </c:pt>
                <c:pt idx="45">
                  <c:v>128.6170213</c:v>
                </c:pt>
                <c:pt idx="46">
                  <c:v>130.8085106</c:v>
                </c:pt>
                <c:pt idx="47">
                  <c:v>More</c:v>
                </c:pt>
              </c:strCache>
            </c:strRef>
          </c:cat>
          <c:val>
            <c:numRef>
              <c:f>Sheet11!$B$2:$B$49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03F0-4D1E-A35B-D6670FB5646A}"/>
            </c:ext>
          </c:extLst>
        </c:ser>
        <c:dLbls>
          <c:showLegendKey val="0"/>
          <c:showVal val="0"/>
          <c:showCatName val="0"/>
          <c:showSerName val="0"/>
          <c:showPercent val="0"/>
          <c:showBubbleSize val="0"/>
        </c:dLbls>
        <c:gapWidth val="150"/>
        <c:axId val="140000623"/>
        <c:axId val="2107361712"/>
      </c:barChart>
      <c:catAx>
        <c:axId val="140000623"/>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2107361712"/>
        <c:crosses val="autoZero"/>
        <c:auto val="1"/>
        <c:lblAlgn val="ctr"/>
        <c:lblOffset val="100"/>
        <c:noMultiLvlLbl val="0"/>
      </c:catAx>
      <c:valAx>
        <c:axId val="2107361712"/>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4000062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Recency</a:t>
            </a:r>
            <a:r>
              <a:rPr lang="en-US" baseline="0"/>
              <a:t> category by Responses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Sheet7!$B$2291:$B$2292</c:f>
              <c:strCache>
                <c:ptCount val="1"/>
                <c:pt idx="0">
                  <c:v>0</c:v>
                </c:pt>
              </c:strCache>
            </c:strRef>
          </c:tx>
          <c:spPr>
            <a:solidFill>
              <a:schemeClr val="accent1"/>
            </a:solidFill>
            <a:ln>
              <a:noFill/>
            </a:ln>
            <a:effectLst/>
          </c:spPr>
          <c:invertIfNegative val="0"/>
          <c:cat>
            <c:strRef>
              <c:f>Sheet7!$A$2293:$A$2294</c:f>
              <c:strCache>
                <c:ptCount val="1"/>
                <c:pt idx="0">
                  <c:v>Late Recency</c:v>
                </c:pt>
              </c:strCache>
            </c:strRef>
          </c:cat>
          <c:val>
            <c:numRef>
              <c:f>Sheet7!$B$2293:$B$2294</c:f>
              <c:numCache>
                <c:formatCode>General</c:formatCode>
                <c:ptCount val="1"/>
                <c:pt idx="0">
                  <c:v>1341</c:v>
                </c:pt>
              </c:numCache>
            </c:numRef>
          </c:val>
          <c:extLst>
            <c:ext xmlns:c16="http://schemas.microsoft.com/office/drawing/2014/chart" uri="{C3380CC4-5D6E-409C-BE32-E72D297353CC}">
              <c16:uniqueId val="{00000000-B4A2-4CB3-9E73-01D83DA1733D}"/>
            </c:ext>
          </c:extLst>
        </c:ser>
        <c:ser>
          <c:idx val="1"/>
          <c:order val="1"/>
          <c:tx>
            <c:strRef>
              <c:f>Sheet7!$C$2291:$C$2292</c:f>
              <c:strCache>
                <c:ptCount val="1"/>
                <c:pt idx="0">
                  <c:v>1</c:v>
                </c:pt>
              </c:strCache>
            </c:strRef>
          </c:tx>
          <c:spPr>
            <a:solidFill>
              <a:schemeClr val="accent2"/>
            </a:solidFill>
            <a:ln>
              <a:noFill/>
            </a:ln>
            <a:effectLst/>
          </c:spPr>
          <c:invertIfNegative val="0"/>
          <c:cat>
            <c:strRef>
              <c:f>Sheet7!$A$2293:$A$2294</c:f>
              <c:strCache>
                <c:ptCount val="1"/>
                <c:pt idx="0">
                  <c:v>Late Recency</c:v>
                </c:pt>
              </c:strCache>
            </c:strRef>
          </c:cat>
          <c:val>
            <c:numRef>
              <c:f>Sheet7!$C$2293:$C$2294</c:f>
              <c:numCache>
                <c:formatCode>General</c:formatCode>
                <c:ptCount val="1"/>
                <c:pt idx="0">
                  <c:v>157</c:v>
                </c:pt>
              </c:numCache>
            </c:numRef>
          </c:val>
          <c:extLst>
            <c:ext xmlns:c16="http://schemas.microsoft.com/office/drawing/2014/chart" uri="{C3380CC4-5D6E-409C-BE32-E72D297353CC}">
              <c16:uniqueId val="{00000001-B4A2-4CB3-9E73-01D83DA1733D}"/>
            </c:ext>
          </c:extLst>
        </c:ser>
        <c:dLbls>
          <c:showLegendKey val="0"/>
          <c:showVal val="0"/>
          <c:showCatName val="0"/>
          <c:showSerName val="0"/>
          <c:showPercent val="0"/>
          <c:showBubbleSize val="0"/>
        </c:dLbls>
        <c:gapWidth val="219"/>
        <c:overlap val="-27"/>
        <c:axId val="1644146655"/>
        <c:axId val="1472469391"/>
      </c:barChart>
      <c:catAx>
        <c:axId val="164414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69391"/>
        <c:crosses val="autoZero"/>
        <c:auto val="1"/>
        <c:lblAlgn val="ctr"/>
        <c:lblOffset val="100"/>
        <c:noMultiLvlLbl val="0"/>
      </c:catAx>
      <c:valAx>
        <c:axId val="14724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4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5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Sheet7!$B$26</c:f>
              <c:strCache>
                <c:ptCount val="1"/>
                <c:pt idx="0">
                  <c:v>Count of AcceptedCmp5</c:v>
                </c:pt>
              </c:strCache>
            </c:strRef>
          </c:tx>
          <c:spPr>
            <a:solidFill>
              <a:schemeClr val="accent1"/>
            </a:solidFill>
            <a:ln>
              <a:noFill/>
            </a:ln>
            <a:effectLst/>
            <a:sp3d/>
          </c:spPr>
          <c:invertIfNegative val="0"/>
          <c:cat>
            <c:strRef>
              <c:f>Sheet7!$A$27:$A$29</c:f>
              <c:strCache>
                <c:ptCount val="2"/>
                <c:pt idx="0">
                  <c:v>0</c:v>
                </c:pt>
                <c:pt idx="1">
                  <c:v>1</c:v>
                </c:pt>
              </c:strCache>
            </c:strRef>
          </c:cat>
          <c:val>
            <c:numRef>
              <c:f>Sheet7!$B$27:$B$29</c:f>
              <c:numCache>
                <c:formatCode>General</c:formatCode>
                <c:ptCount val="2"/>
                <c:pt idx="0">
                  <c:v>1393</c:v>
                </c:pt>
                <c:pt idx="1">
                  <c:v>105</c:v>
                </c:pt>
              </c:numCache>
            </c:numRef>
          </c:val>
          <c:extLst>
            <c:ext xmlns:c16="http://schemas.microsoft.com/office/drawing/2014/chart" uri="{C3380CC4-5D6E-409C-BE32-E72D297353CC}">
              <c16:uniqueId val="{00000000-5A77-4CF1-B0C1-4FC27E3FB0D7}"/>
            </c:ext>
          </c:extLst>
        </c:ser>
        <c:ser>
          <c:idx val="1"/>
          <c:order val="1"/>
          <c:tx>
            <c:strRef>
              <c:f>Sheet7!$C$26</c:f>
              <c:strCache>
                <c:ptCount val="1"/>
                <c:pt idx="0">
                  <c:v>Sum of Z_Revenue</c:v>
                </c:pt>
              </c:strCache>
            </c:strRef>
          </c:tx>
          <c:spPr>
            <a:solidFill>
              <a:schemeClr val="accent2"/>
            </a:solidFill>
            <a:ln>
              <a:noFill/>
            </a:ln>
            <a:effectLst/>
            <a:sp3d/>
          </c:spPr>
          <c:invertIfNegative val="0"/>
          <c:cat>
            <c:strRef>
              <c:f>Sheet7!$A$27:$A$29</c:f>
              <c:strCache>
                <c:ptCount val="2"/>
                <c:pt idx="0">
                  <c:v>0</c:v>
                </c:pt>
                <c:pt idx="1">
                  <c:v>1</c:v>
                </c:pt>
              </c:strCache>
            </c:strRef>
          </c:cat>
          <c:val>
            <c:numRef>
              <c:f>Sheet7!$C$27:$C$29</c:f>
              <c:numCache>
                <c:formatCode>_-[$$-409]* #,##0.00_ ;_-[$$-409]* \-#,##0.00\ ;_-[$$-409]* "-"??_ ;_-@_ </c:formatCode>
                <c:ptCount val="2"/>
                <c:pt idx="0">
                  <c:v>15323</c:v>
                </c:pt>
                <c:pt idx="1">
                  <c:v>1155</c:v>
                </c:pt>
              </c:numCache>
            </c:numRef>
          </c:val>
          <c:extLst>
            <c:ext xmlns:c16="http://schemas.microsoft.com/office/drawing/2014/chart" uri="{C3380CC4-5D6E-409C-BE32-E72D297353CC}">
              <c16:uniqueId val="{00000001-5A77-4CF1-B0C1-4FC27E3FB0D7}"/>
            </c:ext>
          </c:extLst>
        </c:ser>
        <c:ser>
          <c:idx val="2"/>
          <c:order val="2"/>
          <c:tx>
            <c:strRef>
              <c:f>Sheet7!$D$26</c:f>
              <c:strCache>
                <c:ptCount val="1"/>
                <c:pt idx="0">
                  <c:v>Sum of convert_rate</c:v>
                </c:pt>
              </c:strCache>
            </c:strRef>
          </c:tx>
          <c:spPr>
            <a:solidFill>
              <a:schemeClr val="accent3"/>
            </a:solidFill>
            <a:ln>
              <a:noFill/>
            </a:ln>
            <a:effectLst/>
            <a:sp3d/>
          </c:spPr>
          <c:invertIfNegative val="0"/>
          <c:cat>
            <c:strRef>
              <c:f>Sheet7!$A$27:$A$29</c:f>
              <c:strCache>
                <c:ptCount val="2"/>
                <c:pt idx="0">
                  <c:v>0</c:v>
                </c:pt>
                <c:pt idx="1">
                  <c:v>1</c:v>
                </c:pt>
              </c:strCache>
            </c:strRef>
          </c:cat>
          <c:val>
            <c:numRef>
              <c:f>Sheet7!$D$27:$D$29</c:f>
              <c:numCache>
                <c:formatCode>General</c:formatCode>
                <c:ptCount val="2"/>
                <c:pt idx="0">
                  <c:v>4.8214285714285716E-2</c:v>
                </c:pt>
                <c:pt idx="1">
                  <c:v>2.1874999999999999E-2</c:v>
                </c:pt>
              </c:numCache>
            </c:numRef>
          </c:val>
          <c:extLst>
            <c:ext xmlns:c16="http://schemas.microsoft.com/office/drawing/2014/chart" uri="{C3380CC4-5D6E-409C-BE32-E72D297353CC}">
              <c16:uniqueId val="{00000003-5A77-4CF1-B0C1-4FC27E3FB0D7}"/>
            </c:ext>
          </c:extLst>
        </c:ser>
        <c:dLbls>
          <c:showLegendKey val="0"/>
          <c:showVal val="0"/>
          <c:showCatName val="0"/>
          <c:showSerName val="0"/>
          <c:showPercent val="0"/>
          <c:showBubbleSize val="0"/>
        </c:dLbls>
        <c:gapWidth val="150"/>
        <c:shape val="box"/>
        <c:axId val="317737072"/>
        <c:axId val="1472326351"/>
        <c:axId val="0"/>
      </c:bar3DChart>
      <c:catAx>
        <c:axId val="317737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26351"/>
        <c:crosses val="autoZero"/>
        <c:auto val="1"/>
        <c:lblAlgn val="ctr"/>
        <c:lblOffset val="100"/>
        <c:noMultiLvlLbl val="0"/>
      </c:catAx>
      <c:valAx>
        <c:axId val="14723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77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1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Count of AcceptedCmp1</c:v>
                </c:pt>
              </c:strCache>
            </c:strRef>
          </c:tx>
          <c:spPr>
            <a:solidFill>
              <a:schemeClr val="accent1"/>
            </a:solidFill>
            <a:ln>
              <a:noFill/>
            </a:ln>
            <a:effectLst/>
          </c:spPr>
          <c:invertIfNegative val="0"/>
          <c:cat>
            <c:strRef>
              <c:f>Sheet7!$A$4:$A$6</c:f>
              <c:strCache>
                <c:ptCount val="2"/>
                <c:pt idx="0">
                  <c:v>0</c:v>
                </c:pt>
                <c:pt idx="1">
                  <c:v>1</c:v>
                </c:pt>
              </c:strCache>
            </c:strRef>
          </c:cat>
          <c:val>
            <c:numRef>
              <c:f>Sheet7!$B$4:$B$6</c:f>
              <c:numCache>
                <c:formatCode>General</c:formatCode>
                <c:ptCount val="2"/>
                <c:pt idx="0">
                  <c:v>1406</c:v>
                </c:pt>
                <c:pt idx="1">
                  <c:v>92</c:v>
                </c:pt>
              </c:numCache>
            </c:numRef>
          </c:val>
          <c:extLst>
            <c:ext xmlns:c16="http://schemas.microsoft.com/office/drawing/2014/chart" uri="{C3380CC4-5D6E-409C-BE32-E72D297353CC}">
              <c16:uniqueId val="{00000000-FA00-4909-A9E1-FFC0304834D9}"/>
            </c:ext>
          </c:extLst>
        </c:ser>
        <c:ser>
          <c:idx val="1"/>
          <c:order val="1"/>
          <c:tx>
            <c:strRef>
              <c:f>Sheet7!$C$3</c:f>
              <c:strCache>
                <c:ptCount val="1"/>
                <c:pt idx="0">
                  <c:v>Sum of Z_Revenue</c:v>
                </c:pt>
              </c:strCache>
            </c:strRef>
          </c:tx>
          <c:spPr>
            <a:solidFill>
              <a:schemeClr val="accent2"/>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00-4909-A9E1-FFC0304834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2"/>
                <c:pt idx="0">
                  <c:v>0</c:v>
                </c:pt>
                <c:pt idx="1">
                  <c:v>1</c:v>
                </c:pt>
              </c:strCache>
            </c:strRef>
          </c:cat>
          <c:val>
            <c:numRef>
              <c:f>Sheet7!$C$4:$C$6</c:f>
              <c:numCache>
                <c:formatCode>_-[$$-409]* #,##0.00_ ;_-[$$-409]* \-#,##0.00\ ;_-[$$-409]* "-"??_ ;_-@_ </c:formatCode>
                <c:ptCount val="2"/>
                <c:pt idx="0">
                  <c:v>15466</c:v>
                </c:pt>
                <c:pt idx="1">
                  <c:v>1012</c:v>
                </c:pt>
              </c:numCache>
            </c:numRef>
          </c:val>
          <c:extLst>
            <c:ext xmlns:c16="http://schemas.microsoft.com/office/drawing/2014/chart" uri="{C3380CC4-5D6E-409C-BE32-E72D297353CC}">
              <c16:uniqueId val="{00000001-FA00-4909-A9E1-FFC0304834D9}"/>
            </c:ext>
          </c:extLst>
        </c:ser>
        <c:ser>
          <c:idx val="2"/>
          <c:order val="2"/>
          <c:tx>
            <c:strRef>
              <c:f>Sheet7!$D$3</c:f>
              <c:strCache>
                <c:ptCount val="1"/>
                <c:pt idx="0">
                  <c:v>Sum of convert_rate</c:v>
                </c:pt>
              </c:strCache>
            </c:strRef>
          </c:tx>
          <c:spPr>
            <a:solidFill>
              <a:schemeClr val="accent3"/>
            </a:solidFill>
            <a:ln>
              <a:noFill/>
            </a:ln>
            <a:effectLst/>
          </c:spPr>
          <c:invertIfNegative val="0"/>
          <c:cat>
            <c:strRef>
              <c:f>Sheet7!$A$4:$A$6</c:f>
              <c:strCache>
                <c:ptCount val="2"/>
                <c:pt idx="0">
                  <c:v>0</c:v>
                </c:pt>
                <c:pt idx="1">
                  <c:v>1</c:v>
                </c:pt>
              </c:strCache>
            </c:strRef>
          </c:cat>
          <c:val>
            <c:numRef>
              <c:f>Sheet7!$D$4:$D$6</c:f>
              <c:numCache>
                <c:formatCode>General</c:formatCode>
                <c:ptCount val="2"/>
                <c:pt idx="0">
                  <c:v>5.1339285714285712E-2</c:v>
                </c:pt>
                <c:pt idx="1">
                  <c:v>1.8749999999999999E-2</c:v>
                </c:pt>
              </c:numCache>
            </c:numRef>
          </c:val>
          <c:extLst>
            <c:ext xmlns:c16="http://schemas.microsoft.com/office/drawing/2014/chart" uri="{C3380CC4-5D6E-409C-BE32-E72D297353CC}">
              <c16:uniqueId val="{00000002-FA00-4909-A9E1-FFC0304834D9}"/>
            </c:ext>
          </c:extLst>
        </c:ser>
        <c:dLbls>
          <c:showLegendKey val="0"/>
          <c:showVal val="0"/>
          <c:showCatName val="0"/>
          <c:showSerName val="0"/>
          <c:showPercent val="0"/>
          <c:showBubbleSize val="0"/>
        </c:dLbls>
        <c:gapWidth val="219"/>
        <c:overlap val="-27"/>
        <c:axId val="1644161503"/>
        <c:axId val="1472360431"/>
      </c:barChart>
      <c:catAx>
        <c:axId val="16441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60431"/>
        <c:crosses val="autoZero"/>
        <c:auto val="1"/>
        <c:lblAlgn val="ctr"/>
        <c:lblOffset val="100"/>
        <c:noMultiLvlLbl val="0"/>
      </c:catAx>
      <c:valAx>
        <c:axId val="147236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Sheet7!$B$8</c:f>
              <c:strCache>
                <c:ptCount val="1"/>
                <c:pt idx="0">
                  <c:v>Count of AcceptedCmp2</c:v>
                </c:pt>
              </c:strCache>
            </c:strRef>
          </c:tx>
          <c:spPr>
            <a:solidFill>
              <a:schemeClr val="accent1"/>
            </a:solidFill>
            <a:ln>
              <a:noFill/>
            </a:ln>
            <a:effectLst/>
          </c:spPr>
          <c:invertIfNegative val="0"/>
          <c:cat>
            <c:strRef>
              <c:f>Sheet7!$A$9:$A$11</c:f>
              <c:strCache>
                <c:ptCount val="2"/>
                <c:pt idx="0">
                  <c:v>0</c:v>
                </c:pt>
                <c:pt idx="1">
                  <c:v>1</c:v>
                </c:pt>
              </c:strCache>
            </c:strRef>
          </c:cat>
          <c:val>
            <c:numRef>
              <c:f>Sheet7!$B$9:$B$11</c:f>
              <c:numCache>
                <c:formatCode>General</c:formatCode>
                <c:ptCount val="2"/>
                <c:pt idx="0">
                  <c:v>1480</c:v>
                </c:pt>
                <c:pt idx="1">
                  <c:v>18</c:v>
                </c:pt>
              </c:numCache>
            </c:numRef>
          </c:val>
          <c:extLst>
            <c:ext xmlns:c16="http://schemas.microsoft.com/office/drawing/2014/chart" uri="{C3380CC4-5D6E-409C-BE32-E72D297353CC}">
              <c16:uniqueId val="{00000000-78D7-42F0-81B9-54B8086AF947}"/>
            </c:ext>
          </c:extLst>
        </c:ser>
        <c:ser>
          <c:idx val="1"/>
          <c:order val="1"/>
          <c:tx>
            <c:strRef>
              <c:f>Sheet7!$C$8</c:f>
              <c:strCache>
                <c:ptCount val="1"/>
                <c:pt idx="0">
                  <c:v>Sum of total_Revenue</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78D7-42F0-81B9-54B8086AF947}"/>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D7-42F0-81B9-54B8086AF9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Sheet7!$A$9:$A$11</c:f>
              <c:strCache>
                <c:ptCount val="2"/>
                <c:pt idx="0">
                  <c:v>0</c:v>
                </c:pt>
                <c:pt idx="1">
                  <c:v>1</c:v>
                </c:pt>
              </c:strCache>
            </c:strRef>
          </c:cat>
          <c:val>
            <c:numRef>
              <c:f>Sheet7!$C$9:$C$11</c:f>
              <c:numCache>
                <c:formatCode>_-[$$-409]* #,##0.00_ ;_-[$$-409]* \-#,##0.00\ ;_-[$$-409]* "-"??_ ;_-@_ </c:formatCode>
                <c:ptCount val="2"/>
                <c:pt idx="0">
                  <c:v>16280</c:v>
                </c:pt>
                <c:pt idx="1">
                  <c:v>198</c:v>
                </c:pt>
              </c:numCache>
            </c:numRef>
          </c:val>
          <c:extLst>
            <c:ext xmlns:c16="http://schemas.microsoft.com/office/drawing/2014/chart" uri="{C3380CC4-5D6E-409C-BE32-E72D297353CC}">
              <c16:uniqueId val="{00000001-78D7-42F0-81B9-54B8086AF947}"/>
            </c:ext>
          </c:extLst>
        </c:ser>
        <c:ser>
          <c:idx val="2"/>
          <c:order val="2"/>
          <c:tx>
            <c:strRef>
              <c:f>Sheet7!$D$8</c:f>
              <c:strCache>
                <c:ptCount val="1"/>
                <c:pt idx="0">
                  <c:v>Sum of convert_rate</c:v>
                </c:pt>
              </c:strCache>
            </c:strRef>
          </c:tx>
          <c:spPr>
            <a:solidFill>
              <a:schemeClr val="accent3"/>
            </a:solidFill>
            <a:ln>
              <a:noFill/>
            </a:ln>
            <a:effectLst/>
          </c:spPr>
          <c:invertIfNegative val="0"/>
          <c:cat>
            <c:strRef>
              <c:f>Sheet7!$A$9:$A$11</c:f>
              <c:strCache>
                <c:ptCount val="2"/>
                <c:pt idx="0">
                  <c:v>0</c:v>
                </c:pt>
                <c:pt idx="1">
                  <c:v>1</c:v>
                </c:pt>
              </c:strCache>
            </c:strRef>
          </c:cat>
          <c:val>
            <c:numRef>
              <c:f>Sheet7!$D$9:$D$11</c:f>
              <c:numCache>
                <c:formatCode>General</c:formatCode>
                <c:ptCount val="2"/>
                <c:pt idx="0">
                  <c:v>6.4732142857142863E-2</c:v>
                </c:pt>
                <c:pt idx="1">
                  <c:v>5.3571428571428572E-3</c:v>
                </c:pt>
              </c:numCache>
            </c:numRef>
          </c:val>
          <c:extLst>
            <c:ext xmlns:c16="http://schemas.microsoft.com/office/drawing/2014/chart" uri="{C3380CC4-5D6E-409C-BE32-E72D297353CC}">
              <c16:uniqueId val="{00000002-78D7-42F0-81B9-54B8086AF947}"/>
            </c:ext>
          </c:extLst>
        </c:ser>
        <c:dLbls>
          <c:showLegendKey val="0"/>
          <c:showVal val="0"/>
          <c:showCatName val="0"/>
          <c:showSerName val="0"/>
          <c:showPercent val="0"/>
          <c:showBubbleSize val="0"/>
        </c:dLbls>
        <c:gapWidth val="219"/>
        <c:overlap val="-27"/>
        <c:axId val="313297552"/>
        <c:axId val="1472432911"/>
      </c:barChart>
      <c:catAx>
        <c:axId val="3132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32911"/>
        <c:crosses val="autoZero"/>
        <c:auto val="1"/>
        <c:lblAlgn val="ctr"/>
        <c:lblOffset val="100"/>
        <c:noMultiLvlLbl val="0"/>
      </c:catAx>
      <c:valAx>
        <c:axId val="14724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329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3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c:f>
              <c:strCache>
                <c:ptCount val="1"/>
                <c:pt idx="0">
                  <c:v>Sum of total_Revenue</c:v>
                </c:pt>
              </c:strCache>
            </c:strRef>
          </c:tx>
          <c:spPr>
            <a:solidFill>
              <a:schemeClr val="accent1"/>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39-4E90-A94E-70377926B9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Sheet7!$A$15:$A$17</c:f>
              <c:strCache>
                <c:ptCount val="2"/>
                <c:pt idx="0">
                  <c:v>0</c:v>
                </c:pt>
                <c:pt idx="1">
                  <c:v>1</c:v>
                </c:pt>
              </c:strCache>
            </c:strRef>
          </c:cat>
          <c:val>
            <c:numRef>
              <c:f>Sheet7!$B$15:$B$17</c:f>
              <c:numCache>
                <c:formatCode>_-[$$-409]* #,##0.00_ ;_-[$$-409]* \-#,##0.00\ ;_-[$$-409]* "-"??_ ;_-@_ </c:formatCode>
                <c:ptCount val="2"/>
                <c:pt idx="0">
                  <c:v>15411</c:v>
                </c:pt>
                <c:pt idx="1">
                  <c:v>1067</c:v>
                </c:pt>
              </c:numCache>
            </c:numRef>
          </c:val>
          <c:extLst>
            <c:ext xmlns:c16="http://schemas.microsoft.com/office/drawing/2014/chart" uri="{C3380CC4-5D6E-409C-BE32-E72D297353CC}">
              <c16:uniqueId val="{00000000-2539-4E90-A94E-70377926B941}"/>
            </c:ext>
          </c:extLst>
        </c:ser>
        <c:ser>
          <c:idx val="1"/>
          <c:order val="1"/>
          <c:tx>
            <c:strRef>
              <c:f>Sheet7!$C$14</c:f>
              <c:strCache>
                <c:ptCount val="1"/>
                <c:pt idx="0">
                  <c:v>Count of AcceptedCmp3</c:v>
                </c:pt>
              </c:strCache>
            </c:strRef>
          </c:tx>
          <c:spPr>
            <a:solidFill>
              <a:schemeClr val="accent2"/>
            </a:solidFill>
            <a:ln>
              <a:noFill/>
            </a:ln>
            <a:effectLst/>
          </c:spPr>
          <c:invertIfNegative val="0"/>
          <c:cat>
            <c:strRef>
              <c:f>Sheet7!$A$15:$A$17</c:f>
              <c:strCache>
                <c:ptCount val="2"/>
                <c:pt idx="0">
                  <c:v>0</c:v>
                </c:pt>
                <c:pt idx="1">
                  <c:v>1</c:v>
                </c:pt>
              </c:strCache>
            </c:strRef>
          </c:cat>
          <c:val>
            <c:numRef>
              <c:f>Sheet7!$C$15:$C$17</c:f>
              <c:numCache>
                <c:formatCode>General</c:formatCode>
                <c:ptCount val="2"/>
                <c:pt idx="0">
                  <c:v>1401</c:v>
                </c:pt>
                <c:pt idx="1">
                  <c:v>97</c:v>
                </c:pt>
              </c:numCache>
            </c:numRef>
          </c:val>
          <c:extLst>
            <c:ext xmlns:c16="http://schemas.microsoft.com/office/drawing/2014/chart" uri="{C3380CC4-5D6E-409C-BE32-E72D297353CC}">
              <c16:uniqueId val="{00000001-2539-4E90-A94E-70377926B941}"/>
            </c:ext>
          </c:extLst>
        </c:ser>
        <c:ser>
          <c:idx val="2"/>
          <c:order val="2"/>
          <c:tx>
            <c:strRef>
              <c:f>Sheet7!$D$14</c:f>
              <c:strCache>
                <c:ptCount val="1"/>
                <c:pt idx="0">
                  <c:v>Sum of convert_rate</c:v>
                </c:pt>
              </c:strCache>
            </c:strRef>
          </c:tx>
          <c:spPr>
            <a:solidFill>
              <a:schemeClr val="accent3"/>
            </a:solidFill>
            <a:ln>
              <a:noFill/>
            </a:ln>
            <a:effectLst/>
          </c:spPr>
          <c:invertIfNegative val="0"/>
          <c:cat>
            <c:strRef>
              <c:f>Sheet7!$A$15:$A$17</c:f>
              <c:strCache>
                <c:ptCount val="2"/>
                <c:pt idx="0">
                  <c:v>0</c:v>
                </c:pt>
                <c:pt idx="1">
                  <c:v>1</c:v>
                </c:pt>
              </c:strCache>
            </c:strRef>
          </c:cat>
          <c:val>
            <c:numRef>
              <c:f>Sheet7!$D$15:$D$17</c:f>
              <c:numCache>
                <c:formatCode>General</c:formatCode>
                <c:ptCount val="2"/>
                <c:pt idx="0">
                  <c:v>5.3124999999999999E-2</c:v>
                </c:pt>
                <c:pt idx="1">
                  <c:v>1.6964285714285713E-2</c:v>
                </c:pt>
              </c:numCache>
            </c:numRef>
          </c:val>
          <c:extLst>
            <c:ext xmlns:c16="http://schemas.microsoft.com/office/drawing/2014/chart" uri="{C3380CC4-5D6E-409C-BE32-E72D297353CC}">
              <c16:uniqueId val="{00000002-2539-4E90-A94E-70377926B941}"/>
            </c:ext>
          </c:extLst>
        </c:ser>
        <c:dLbls>
          <c:showLegendKey val="0"/>
          <c:showVal val="0"/>
          <c:showCatName val="0"/>
          <c:showSerName val="0"/>
          <c:showPercent val="0"/>
          <c:showBubbleSize val="0"/>
        </c:dLbls>
        <c:gapWidth val="219"/>
        <c:overlap val="-27"/>
        <c:axId val="377885600"/>
        <c:axId val="1472452591"/>
      </c:barChart>
      <c:catAx>
        <c:axId val="3778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52591"/>
        <c:crosses val="autoZero"/>
        <c:auto val="1"/>
        <c:lblAlgn val="ctr"/>
        <c:lblOffset val="100"/>
        <c:noMultiLvlLbl val="0"/>
      </c:catAx>
      <c:valAx>
        <c:axId val="1472452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8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4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Sheet7!$B$20</c:f>
              <c:strCache>
                <c:ptCount val="1"/>
                <c:pt idx="0">
                  <c:v>Count of AcceptedCmp4</c:v>
                </c:pt>
              </c:strCache>
            </c:strRef>
          </c:tx>
          <c:spPr>
            <a:solidFill>
              <a:schemeClr val="accent1"/>
            </a:solidFill>
            <a:ln>
              <a:noFill/>
            </a:ln>
            <a:effectLst/>
          </c:spPr>
          <c:invertIfNegative val="0"/>
          <c:cat>
            <c:strRef>
              <c:f>Sheet7!$A$21:$A$23</c:f>
              <c:strCache>
                <c:ptCount val="2"/>
                <c:pt idx="0">
                  <c:v>0</c:v>
                </c:pt>
                <c:pt idx="1">
                  <c:v>1</c:v>
                </c:pt>
              </c:strCache>
            </c:strRef>
          </c:cat>
          <c:val>
            <c:numRef>
              <c:f>Sheet7!$B$21:$B$23</c:f>
              <c:numCache>
                <c:formatCode>General</c:formatCode>
                <c:ptCount val="2"/>
                <c:pt idx="0">
                  <c:v>1384</c:v>
                </c:pt>
                <c:pt idx="1">
                  <c:v>114</c:v>
                </c:pt>
              </c:numCache>
            </c:numRef>
          </c:val>
          <c:extLst>
            <c:ext xmlns:c16="http://schemas.microsoft.com/office/drawing/2014/chart" uri="{C3380CC4-5D6E-409C-BE32-E72D297353CC}">
              <c16:uniqueId val="{00000000-2A42-46A0-A24A-C73D1ED8EB3D}"/>
            </c:ext>
          </c:extLst>
        </c:ser>
        <c:ser>
          <c:idx val="1"/>
          <c:order val="1"/>
          <c:tx>
            <c:strRef>
              <c:f>Sheet7!$C$20</c:f>
              <c:strCache>
                <c:ptCount val="1"/>
                <c:pt idx="0">
                  <c:v>Sum of total_Revenue</c:v>
                </c:pt>
              </c:strCache>
            </c:strRef>
          </c:tx>
          <c:spPr>
            <a:solidFill>
              <a:schemeClr val="accent2"/>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42-46A0-A24A-C73D1ED8EB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Sheet7!$A$21:$A$23</c:f>
              <c:strCache>
                <c:ptCount val="2"/>
                <c:pt idx="0">
                  <c:v>0</c:v>
                </c:pt>
                <c:pt idx="1">
                  <c:v>1</c:v>
                </c:pt>
              </c:strCache>
            </c:strRef>
          </c:cat>
          <c:val>
            <c:numRef>
              <c:f>Sheet7!$C$21:$C$23</c:f>
              <c:numCache>
                <c:formatCode>_-[$$-409]* #,##0.00_ ;_-[$$-409]* \-#,##0.00\ ;_-[$$-409]* "-"??_ ;_-@_ </c:formatCode>
                <c:ptCount val="2"/>
                <c:pt idx="0">
                  <c:v>15224</c:v>
                </c:pt>
                <c:pt idx="1">
                  <c:v>1254</c:v>
                </c:pt>
              </c:numCache>
            </c:numRef>
          </c:val>
          <c:extLst>
            <c:ext xmlns:c16="http://schemas.microsoft.com/office/drawing/2014/chart" uri="{C3380CC4-5D6E-409C-BE32-E72D297353CC}">
              <c16:uniqueId val="{00000001-2A42-46A0-A24A-C73D1ED8EB3D}"/>
            </c:ext>
          </c:extLst>
        </c:ser>
        <c:ser>
          <c:idx val="2"/>
          <c:order val="2"/>
          <c:tx>
            <c:strRef>
              <c:f>Sheet7!$D$20</c:f>
              <c:strCache>
                <c:ptCount val="1"/>
                <c:pt idx="0">
                  <c:v>Sum of convert_rate</c:v>
                </c:pt>
              </c:strCache>
            </c:strRef>
          </c:tx>
          <c:spPr>
            <a:solidFill>
              <a:schemeClr val="accent3"/>
            </a:solidFill>
            <a:ln>
              <a:noFill/>
            </a:ln>
            <a:effectLst/>
          </c:spPr>
          <c:invertIfNegative val="0"/>
          <c:cat>
            <c:strRef>
              <c:f>Sheet7!$A$21:$A$23</c:f>
              <c:strCache>
                <c:ptCount val="2"/>
                <c:pt idx="0">
                  <c:v>0</c:v>
                </c:pt>
                <c:pt idx="1">
                  <c:v>1</c:v>
                </c:pt>
              </c:strCache>
            </c:strRef>
          </c:cat>
          <c:val>
            <c:numRef>
              <c:f>Sheet7!$D$21:$D$23</c:f>
              <c:numCache>
                <c:formatCode>General</c:formatCode>
                <c:ptCount val="2"/>
                <c:pt idx="0">
                  <c:v>5.3124999999999999E-2</c:v>
                </c:pt>
                <c:pt idx="1">
                  <c:v>1.6964285714285713E-2</c:v>
                </c:pt>
              </c:numCache>
            </c:numRef>
          </c:val>
          <c:extLst>
            <c:ext xmlns:c16="http://schemas.microsoft.com/office/drawing/2014/chart" uri="{C3380CC4-5D6E-409C-BE32-E72D297353CC}">
              <c16:uniqueId val="{00000002-2A42-46A0-A24A-C73D1ED8EB3D}"/>
            </c:ext>
          </c:extLst>
        </c:ser>
        <c:dLbls>
          <c:showLegendKey val="0"/>
          <c:showVal val="0"/>
          <c:showCatName val="0"/>
          <c:showSerName val="0"/>
          <c:showPercent val="0"/>
          <c:showBubbleSize val="0"/>
        </c:dLbls>
        <c:gapWidth val="219"/>
        <c:overlap val="-27"/>
        <c:axId val="377896272"/>
        <c:axId val="1472380591"/>
      </c:barChart>
      <c:catAx>
        <c:axId val="3778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80591"/>
        <c:crosses val="autoZero"/>
        <c:auto val="1"/>
        <c:lblAlgn val="ctr"/>
        <c:lblOffset val="100"/>
        <c:noMultiLvlLbl val="0"/>
      </c:catAx>
      <c:valAx>
        <c:axId val="147238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Sheet16!$A$2:$A$49</c:f>
              <c:strCache>
                <c:ptCount val="48"/>
                <c:pt idx="0">
                  <c:v>0</c:v>
                </c:pt>
                <c:pt idx="1">
                  <c:v>2.106382979</c:v>
                </c:pt>
                <c:pt idx="2">
                  <c:v>4.212765957</c:v>
                </c:pt>
                <c:pt idx="3">
                  <c:v>6.319148936</c:v>
                </c:pt>
                <c:pt idx="4">
                  <c:v>8.425531915</c:v>
                </c:pt>
                <c:pt idx="5">
                  <c:v>10.53191489</c:v>
                </c:pt>
                <c:pt idx="6">
                  <c:v>12.63829787</c:v>
                </c:pt>
                <c:pt idx="7">
                  <c:v>14.74468085</c:v>
                </c:pt>
                <c:pt idx="8">
                  <c:v>16.85106383</c:v>
                </c:pt>
                <c:pt idx="9">
                  <c:v>18.95744681</c:v>
                </c:pt>
                <c:pt idx="10">
                  <c:v>21.06382979</c:v>
                </c:pt>
                <c:pt idx="11">
                  <c:v>23.17021277</c:v>
                </c:pt>
                <c:pt idx="12">
                  <c:v>25.27659574</c:v>
                </c:pt>
                <c:pt idx="13">
                  <c:v>27.38297872</c:v>
                </c:pt>
                <c:pt idx="14">
                  <c:v>29.4893617</c:v>
                </c:pt>
                <c:pt idx="15">
                  <c:v>31.59574468</c:v>
                </c:pt>
                <c:pt idx="16">
                  <c:v>33.70212766</c:v>
                </c:pt>
                <c:pt idx="17">
                  <c:v>35.80851064</c:v>
                </c:pt>
                <c:pt idx="18">
                  <c:v>37.91489362</c:v>
                </c:pt>
                <c:pt idx="19">
                  <c:v>40.0212766</c:v>
                </c:pt>
                <c:pt idx="20">
                  <c:v>42.12765957</c:v>
                </c:pt>
                <c:pt idx="21">
                  <c:v>44.23404255</c:v>
                </c:pt>
                <c:pt idx="22">
                  <c:v>46.34042553</c:v>
                </c:pt>
                <c:pt idx="23">
                  <c:v>48.44680851</c:v>
                </c:pt>
                <c:pt idx="24">
                  <c:v>50.55319149</c:v>
                </c:pt>
                <c:pt idx="25">
                  <c:v>52.65957447</c:v>
                </c:pt>
                <c:pt idx="26">
                  <c:v>54.76595745</c:v>
                </c:pt>
                <c:pt idx="27">
                  <c:v>56.87234043</c:v>
                </c:pt>
                <c:pt idx="28">
                  <c:v>58.9787234</c:v>
                </c:pt>
                <c:pt idx="29">
                  <c:v>61.08510638</c:v>
                </c:pt>
                <c:pt idx="30">
                  <c:v>63.19148936</c:v>
                </c:pt>
                <c:pt idx="31">
                  <c:v>65.29787234</c:v>
                </c:pt>
                <c:pt idx="32">
                  <c:v>67.40425532</c:v>
                </c:pt>
                <c:pt idx="33">
                  <c:v>69.5106383</c:v>
                </c:pt>
                <c:pt idx="34">
                  <c:v>71.61702128</c:v>
                </c:pt>
                <c:pt idx="35">
                  <c:v>73.72340426</c:v>
                </c:pt>
                <c:pt idx="36">
                  <c:v>75.82978723</c:v>
                </c:pt>
                <c:pt idx="37">
                  <c:v>77.93617021</c:v>
                </c:pt>
                <c:pt idx="38">
                  <c:v>80.04255319</c:v>
                </c:pt>
                <c:pt idx="39">
                  <c:v>82.14893617</c:v>
                </c:pt>
                <c:pt idx="40">
                  <c:v>84.25531915</c:v>
                </c:pt>
                <c:pt idx="41">
                  <c:v>86.36170213</c:v>
                </c:pt>
                <c:pt idx="42">
                  <c:v>88.46808511</c:v>
                </c:pt>
                <c:pt idx="43">
                  <c:v>90.57446809</c:v>
                </c:pt>
                <c:pt idx="44">
                  <c:v>92.68085106</c:v>
                </c:pt>
                <c:pt idx="45">
                  <c:v>94.78723404</c:v>
                </c:pt>
                <c:pt idx="46">
                  <c:v>96.89361702</c:v>
                </c:pt>
                <c:pt idx="47">
                  <c:v>More</c:v>
                </c:pt>
              </c:strCache>
            </c:strRef>
          </c:cat>
          <c:val>
            <c:numRef>
              <c:f>Sheet16!$B$2:$B$49</c:f>
              <c:numCache>
                <c:formatCode>General</c:formatCode>
                <c:ptCount val="48"/>
                <c:pt idx="0">
                  <c:v>28</c:v>
                </c:pt>
                <c:pt idx="1">
                  <c:v>52</c:v>
                </c:pt>
                <c:pt idx="2">
                  <c:v>56</c:v>
                </c:pt>
                <c:pt idx="3">
                  <c:v>36</c:v>
                </c:pt>
                <c:pt idx="4">
                  <c:v>37</c:v>
                </c:pt>
                <c:pt idx="5">
                  <c:v>50</c:v>
                </c:pt>
                <c:pt idx="6">
                  <c:v>50</c:v>
                </c:pt>
                <c:pt idx="7">
                  <c:v>46</c:v>
                </c:pt>
                <c:pt idx="8">
                  <c:v>37</c:v>
                </c:pt>
                <c:pt idx="9">
                  <c:v>39</c:v>
                </c:pt>
                <c:pt idx="10">
                  <c:v>67</c:v>
                </c:pt>
                <c:pt idx="11">
                  <c:v>41</c:v>
                </c:pt>
                <c:pt idx="12">
                  <c:v>53</c:v>
                </c:pt>
                <c:pt idx="13">
                  <c:v>48</c:v>
                </c:pt>
                <c:pt idx="14">
                  <c:v>52</c:v>
                </c:pt>
                <c:pt idx="15">
                  <c:v>50</c:v>
                </c:pt>
                <c:pt idx="16">
                  <c:v>38</c:v>
                </c:pt>
                <c:pt idx="17">
                  <c:v>40</c:v>
                </c:pt>
                <c:pt idx="18">
                  <c:v>42</c:v>
                </c:pt>
                <c:pt idx="19">
                  <c:v>69</c:v>
                </c:pt>
                <c:pt idx="20">
                  <c:v>35</c:v>
                </c:pt>
                <c:pt idx="21">
                  <c:v>31</c:v>
                </c:pt>
                <c:pt idx="22">
                  <c:v>48</c:v>
                </c:pt>
                <c:pt idx="23">
                  <c:v>47</c:v>
                </c:pt>
                <c:pt idx="24">
                  <c:v>52</c:v>
                </c:pt>
                <c:pt idx="25">
                  <c:v>50</c:v>
                </c:pt>
                <c:pt idx="26">
                  <c:v>52</c:v>
                </c:pt>
                <c:pt idx="27">
                  <c:v>57</c:v>
                </c:pt>
                <c:pt idx="28">
                  <c:v>39</c:v>
                </c:pt>
                <c:pt idx="29">
                  <c:v>57</c:v>
                </c:pt>
                <c:pt idx="30">
                  <c:v>42</c:v>
                </c:pt>
                <c:pt idx="31">
                  <c:v>53</c:v>
                </c:pt>
                <c:pt idx="32">
                  <c:v>34</c:v>
                </c:pt>
                <c:pt idx="33">
                  <c:v>41</c:v>
                </c:pt>
                <c:pt idx="34">
                  <c:v>47</c:v>
                </c:pt>
                <c:pt idx="35">
                  <c:v>47</c:v>
                </c:pt>
                <c:pt idx="36">
                  <c:v>43</c:v>
                </c:pt>
                <c:pt idx="37">
                  <c:v>44</c:v>
                </c:pt>
                <c:pt idx="38">
                  <c:v>71</c:v>
                </c:pt>
                <c:pt idx="39">
                  <c:v>49</c:v>
                </c:pt>
                <c:pt idx="40">
                  <c:v>45</c:v>
                </c:pt>
                <c:pt idx="41">
                  <c:v>44</c:v>
                </c:pt>
                <c:pt idx="42">
                  <c:v>43</c:v>
                </c:pt>
                <c:pt idx="43">
                  <c:v>40</c:v>
                </c:pt>
                <c:pt idx="44">
                  <c:v>48</c:v>
                </c:pt>
                <c:pt idx="45">
                  <c:v>47</c:v>
                </c:pt>
                <c:pt idx="46">
                  <c:v>44</c:v>
                </c:pt>
                <c:pt idx="47">
                  <c:v>59</c:v>
                </c:pt>
              </c:numCache>
            </c:numRef>
          </c:val>
          <c:extLst>
            <c:ext xmlns:c16="http://schemas.microsoft.com/office/drawing/2014/chart" uri="{C3380CC4-5D6E-409C-BE32-E72D297353CC}">
              <c16:uniqueId val="{00000001-0FD0-4765-BBFA-6AB552DA9F31}"/>
            </c:ext>
          </c:extLst>
        </c:ser>
        <c:dLbls>
          <c:showLegendKey val="0"/>
          <c:showVal val="0"/>
          <c:showCatName val="0"/>
          <c:showSerName val="0"/>
          <c:showPercent val="0"/>
          <c:showBubbleSize val="0"/>
        </c:dLbls>
        <c:gapWidth val="150"/>
        <c:axId val="1644146191"/>
        <c:axId val="1472399311"/>
      </c:barChart>
      <c:catAx>
        <c:axId val="1644146191"/>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472399311"/>
        <c:crosses val="autoZero"/>
        <c:auto val="1"/>
        <c:lblAlgn val="ctr"/>
        <c:lblOffset val="100"/>
        <c:noMultiLvlLbl val="0"/>
      </c:catAx>
      <c:valAx>
        <c:axId val="1472399311"/>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64414619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CampaignAccepted vs</a:t>
            </a:r>
            <a:r>
              <a:rPr lang="en-US" baseline="0"/>
              <a:t> Campaign Accepted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Sheet12!$B$1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Sheet12!$A$2:$A$2241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xVal>
          <c:yVal>
            <c:numRef>
              <c:f>Sheet12!$B$2:$B$2241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0-B087-48DF-96D2-EF3D67663CAC}"/>
            </c:ext>
          </c:extLst>
        </c:ser>
        <c:dLbls>
          <c:showLegendKey val="0"/>
          <c:showVal val="0"/>
          <c:showCatName val="0"/>
          <c:showSerName val="0"/>
          <c:showPercent val="0"/>
          <c:showBubbleSize val="0"/>
        </c:dLbls>
        <c:axId val="143706127"/>
        <c:axId val="143998799"/>
      </c:scatterChart>
      <c:valAx>
        <c:axId val="143706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98799"/>
        <c:crosses val="autoZero"/>
        <c:crossBetween val="midCat"/>
      </c:valAx>
      <c:valAx>
        <c:axId val="1439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706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Sheet5!$A$2:$A$49</c:f>
              <c:strCache>
                <c:ptCount val="48"/>
                <c:pt idx="0">
                  <c:v>30</c:v>
                </c:pt>
                <c:pt idx="1">
                  <c:v>32.19148936</c:v>
                </c:pt>
                <c:pt idx="2">
                  <c:v>34.38297872</c:v>
                </c:pt>
                <c:pt idx="3">
                  <c:v>36.57446809</c:v>
                </c:pt>
                <c:pt idx="4">
                  <c:v>38.76595745</c:v>
                </c:pt>
                <c:pt idx="5">
                  <c:v>40.95744681</c:v>
                </c:pt>
                <c:pt idx="6">
                  <c:v>43.14893617</c:v>
                </c:pt>
                <c:pt idx="7">
                  <c:v>45.34042553</c:v>
                </c:pt>
                <c:pt idx="8">
                  <c:v>47.53191489</c:v>
                </c:pt>
                <c:pt idx="9">
                  <c:v>49.72340426</c:v>
                </c:pt>
                <c:pt idx="10">
                  <c:v>51.91489362</c:v>
                </c:pt>
                <c:pt idx="11">
                  <c:v>54.10638298</c:v>
                </c:pt>
                <c:pt idx="12">
                  <c:v>56.29787234</c:v>
                </c:pt>
                <c:pt idx="13">
                  <c:v>58.4893617</c:v>
                </c:pt>
                <c:pt idx="14">
                  <c:v>60.68085106</c:v>
                </c:pt>
                <c:pt idx="15">
                  <c:v>62.87234043</c:v>
                </c:pt>
                <c:pt idx="16">
                  <c:v>65.06382979</c:v>
                </c:pt>
                <c:pt idx="17">
                  <c:v>67.25531915</c:v>
                </c:pt>
                <c:pt idx="18">
                  <c:v>69.44680851</c:v>
                </c:pt>
                <c:pt idx="19">
                  <c:v>71.63829787</c:v>
                </c:pt>
                <c:pt idx="20">
                  <c:v>73.82978723</c:v>
                </c:pt>
                <c:pt idx="21">
                  <c:v>76.0212766</c:v>
                </c:pt>
                <c:pt idx="22">
                  <c:v>78.21276596</c:v>
                </c:pt>
                <c:pt idx="23">
                  <c:v>80.40425532</c:v>
                </c:pt>
                <c:pt idx="24">
                  <c:v>82.59574468</c:v>
                </c:pt>
                <c:pt idx="25">
                  <c:v>84.78723404</c:v>
                </c:pt>
                <c:pt idx="26">
                  <c:v>86.9787234</c:v>
                </c:pt>
                <c:pt idx="27">
                  <c:v>89.17021277</c:v>
                </c:pt>
                <c:pt idx="28">
                  <c:v>91.36170213</c:v>
                </c:pt>
                <c:pt idx="29">
                  <c:v>93.55319149</c:v>
                </c:pt>
                <c:pt idx="30">
                  <c:v>95.74468085</c:v>
                </c:pt>
                <c:pt idx="31">
                  <c:v>97.93617021</c:v>
                </c:pt>
                <c:pt idx="32">
                  <c:v>100.1276596</c:v>
                </c:pt>
                <c:pt idx="33">
                  <c:v>102.3191489</c:v>
                </c:pt>
                <c:pt idx="34">
                  <c:v>104.5106383</c:v>
                </c:pt>
                <c:pt idx="35">
                  <c:v>106.7021277</c:v>
                </c:pt>
                <c:pt idx="36">
                  <c:v>108.893617</c:v>
                </c:pt>
                <c:pt idx="37">
                  <c:v>111.0851064</c:v>
                </c:pt>
                <c:pt idx="38">
                  <c:v>113.2765957</c:v>
                </c:pt>
                <c:pt idx="39">
                  <c:v>115.4680851</c:v>
                </c:pt>
                <c:pt idx="40">
                  <c:v>117.6595745</c:v>
                </c:pt>
                <c:pt idx="41">
                  <c:v>119.8510638</c:v>
                </c:pt>
                <c:pt idx="42">
                  <c:v>122.0425532</c:v>
                </c:pt>
                <c:pt idx="43">
                  <c:v>124.2340426</c:v>
                </c:pt>
                <c:pt idx="44">
                  <c:v>126.4255319</c:v>
                </c:pt>
                <c:pt idx="45">
                  <c:v>128.6170213</c:v>
                </c:pt>
                <c:pt idx="46">
                  <c:v>130.8085106</c:v>
                </c:pt>
                <c:pt idx="47">
                  <c:v>More</c:v>
                </c:pt>
              </c:strCache>
            </c:strRef>
          </c:cat>
          <c:val>
            <c:numRef>
              <c:f>Sheet5!$B$2:$B$49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2B3D-42E7-9E6E-6EB92E75948C}"/>
            </c:ext>
          </c:extLst>
        </c:ser>
        <c:dLbls>
          <c:showLegendKey val="0"/>
          <c:showVal val="0"/>
          <c:showCatName val="0"/>
          <c:showSerName val="0"/>
          <c:showPercent val="0"/>
          <c:showBubbleSize val="0"/>
        </c:dLbls>
        <c:gapWidth val="150"/>
        <c:axId val="1351433328"/>
        <c:axId val="1282254736"/>
      </c:barChart>
      <c:catAx>
        <c:axId val="1351433328"/>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282254736"/>
        <c:crosses val="autoZero"/>
        <c:auto val="1"/>
        <c:lblAlgn val="ctr"/>
        <c:lblOffset val="100"/>
        <c:noMultiLvlLbl val="0"/>
      </c:catAx>
      <c:valAx>
        <c:axId val="1282254736"/>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35143332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Sheet4!$A$2:$A$49</c:f>
              <c:strCache>
                <c:ptCount val="48"/>
                <c:pt idx="0">
                  <c:v>30</c:v>
                </c:pt>
                <c:pt idx="1">
                  <c:v>32</c:v>
                </c:pt>
                <c:pt idx="2">
                  <c:v>34</c:v>
                </c:pt>
                <c:pt idx="3">
                  <c:v>37</c:v>
                </c:pt>
                <c:pt idx="4">
                  <c:v>39</c:v>
                </c:pt>
                <c:pt idx="5">
                  <c:v>41</c:v>
                </c:pt>
                <c:pt idx="6">
                  <c:v>43</c:v>
                </c:pt>
                <c:pt idx="7">
                  <c:v>45</c:v>
                </c:pt>
                <c:pt idx="8">
                  <c:v>48</c:v>
                </c:pt>
                <c:pt idx="9">
                  <c:v>50</c:v>
                </c:pt>
                <c:pt idx="10">
                  <c:v>52</c:v>
                </c:pt>
                <c:pt idx="11">
                  <c:v>54</c:v>
                </c:pt>
                <c:pt idx="12">
                  <c:v>56</c:v>
                </c:pt>
                <c:pt idx="13">
                  <c:v>58</c:v>
                </c:pt>
                <c:pt idx="14">
                  <c:v>61</c:v>
                </c:pt>
                <c:pt idx="15">
                  <c:v>63</c:v>
                </c:pt>
                <c:pt idx="16">
                  <c:v>65</c:v>
                </c:pt>
                <c:pt idx="17">
                  <c:v>67</c:v>
                </c:pt>
                <c:pt idx="18">
                  <c:v>69</c:v>
                </c:pt>
                <c:pt idx="19">
                  <c:v>72</c:v>
                </c:pt>
                <c:pt idx="20">
                  <c:v>74</c:v>
                </c:pt>
                <c:pt idx="21">
                  <c:v>76</c:v>
                </c:pt>
                <c:pt idx="22">
                  <c:v>78</c:v>
                </c:pt>
                <c:pt idx="23">
                  <c:v>80</c:v>
                </c:pt>
                <c:pt idx="24">
                  <c:v>83</c:v>
                </c:pt>
                <c:pt idx="25">
                  <c:v>85</c:v>
                </c:pt>
                <c:pt idx="26">
                  <c:v>87</c:v>
                </c:pt>
                <c:pt idx="27">
                  <c:v>89</c:v>
                </c:pt>
                <c:pt idx="28">
                  <c:v>91</c:v>
                </c:pt>
                <c:pt idx="29">
                  <c:v>94</c:v>
                </c:pt>
                <c:pt idx="30">
                  <c:v>96</c:v>
                </c:pt>
                <c:pt idx="31">
                  <c:v>98</c:v>
                </c:pt>
                <c:pt idx="32">
                  <c:v>100</c:v>
                </c:pt>
                <c:pt idx="33">
                  <c:v>102</c:v>
                </c:pt>
                <c:pt idx="34">
                  <c:v>105</c:v>
                </c:pt>
                <c:pt idx="35">
                  <c:v>107</c:v>
                </c:pt>
                <c:pt idx="36">
                  <c:v>109</c:v>
                </c:pt>
                <c:pt idx="37">
                  <c:v>111</c:v>
                </c:pt>
                <c:pt idx="38">
                  <c:v>113</c:v>
                </c:pt>
                <c:pt idx="39">
                  <c:v>115</c:v>
                </c:pt>
                <c:pt idx="40">
                  <c:v>118</c:v>
                </c:pt>
                <c:pt idx="41">
                  <c:v>120</c:v>
                </c:pt>
                <c:pt idx="42">
                  <c:v>122</c:v>
                </c:pt>
                <c:pt idx="43">
                  <c:v>124</c:v>
                </c:pt>
                <c:pt idx="44">
                  <c:v>126</c:v>
                </c:pt>
                <c:pt idx="45">
                  <c:v>129</c:v>
                </c:pt>
                <c:pt idx="46">
                  <c:v>131</c:v>
                </c:pt>
                <c:pt idx="47">
                  <c:v>More</c:v>
                </c:pt>
              </c:strCache>
            </c:strRef>
          </c:cat>
          <c:val>
            <c:numRef>
              <c:f>Sheet4!$B$2:$B$49</c:f>
              <c:numCache>
                <c:formatCode>General</c:formatCode>
                <c:ptCount val="48"/>
                <c:pt idx="0">
                  <c:v>2</c:v>
                </c:pt>
                <c:pt idx="1">
                  <c:v>8</c:v>
                </c:pt>
                <c:pt idx="2">
                  <c:v>18</c:v>
                </c:pt>
                <c:pt idx="3">
                  <c:v>33</c:v>
                </c:pt>
                <c:pt idx="4">
                  <c:v>59</c:v>
                </c:pt>
                <c:pt idx="5">
                  <c:v>69</c:v>
                </c:pt>
                <c:pt idx="6">
                  <c:v>112</c:v>
                </c:pt>
                <c:pt idx="7">
                  <c:v>84</c:v>
                </c:pt>
                <c:pt idx="8">
                  <c:v>92</c:v>
                </c:pt>
                <c:pt idx="9">
                  <c:v>129</c:v>
                </c:pt>
                <c:pt idx="10">
                  <c:v>172</c:v>
                </c:pt>
                <c:pt idx="11">
                  <c:v>222</c:v>
                </c:pt>
                <c:pt idx="12">
                  <c:v>164</c:v>
                </c:pt>
                <c:pt idx="13">
                  <c:v>122</c:v>
                </c:pt>
                <c:pt idx="14">
                  <c:v>94</c:v>
                </c:pt>
                <c:pt idx="15">
                  <c:v>116</c:v>
                </c:pt>
                <c:pt idx="16">
                  <c:v>125</c:v>
                </c:pt>
                <c:pt idx="17">
                  <c:v>100</c:v>
                </c:pt>
                <c:pt idx="18">
                  <c:v>96</c:v>
                </c:pt>
                <c:pt idx="19">
                  <c:v>104</c:v>
                </c:pt>
                <c:pt idx="20">
                  <c:v>85</c:v>
                </c:pt>
                <c:pt idx="21">
                  <c:v>124</c:v>
                </c:pt>
                <c:pt idx="22">
                  <c:v>51</c:v>
                </c:pt>
                <c:pt idx="23">
                  <c:v>32</c:v>
                </c:pt>
                <c:pt idx="24">
                  <c:v>15</c:v>
                </c:pt>
                <c:pt idx="25">
                  <c:v>7</c:v>
                </c:pt>
                <c:pt idx="26">
                  <c:v>2</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1</c:v>
                </c:pt>
                <c:pt idx="46">
                  <c:v>0</c:v>
                </c:pt>
                <c:pt idx="47">
                  <c:v>1</c:v>
                </c:pt>
              </c:numCache>
            </c:numRef>
          </c:val>
          <c:extLst>
            <c:ext xmlns:c16="http://schemas.microsoft.com/office/drawing/2014/chart" uri="{C3380CC4-5D6E-409C-BE32-E72D297353CC}">
              <c16:uniqueId val="{00000001-C0B9-446F-9EB0-7EDCD9F63441}"/>
            </c:ext>
          </c:extLst>
        </c:ser>
        <c:dLbls>
          <c:showLegendKey val="0"/>
          <c:showVal val="0"/>
          <c:showCatName val="0"/>
          <c:showSerName val="0"/>
          <c:showPercent val="0"/>
          <c:showBubbleSize val="0"/>
        </c:dLbls>
        <c:gapWidth val="150"/>
        <c:axId val="1351431936"/>
        <c:axId val="1282237456"/>
      </c:barChart>
      <c:catAx>
        <c:axId val="1351431936"/>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282237456"/>
        <c:crosses val="autoZero"/>
        <c:auto val="1"/>
        <c:lblAlgn val="ctr"/>
        <c:lblOffset val="100"/>
        <c:noMultiLvlLbl val="0"/>
      </c:catAx>
      <c:valAx>
        <c:axId val="1282237456"/>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35143193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Sheet4!$P$1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Sheet4!$O$2:$O$2241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52899</c:v>
                </c:pt>
              </c:numCache>
            </c:numRef>
          </c:xVal>
          <c:yVal>
            <c:numRef>
              <c:f>Sheet4!$P$2:$P$2241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0-94FB-4B9E-AB46-C6DBA9BE5BC0}"/>
            </c:ext>
          </c:extLst>
        </c:ser>
        <c:dLbls>
          <c:showLegendKey val="0"/>
          <c:showVal val="0"/>
          <c:showCatName val="0"/>
          <c:showSerName val="0"/>
          <c:showPercent val="0"/>
          <c:showBubbleSize val="0"/>
        </c:dLbls>
        <c:axId val="238485263"/>
        <c:axId val="1916241999"/>
      </c:scatterChart>
      <c:valAx>
        <c:axId val="238485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6241999"/>
        <c:crosses val="autoZero"/>
        <c:crossBetween val="midCat"/>
      </c:valAx>
      <c:valAx>
        <c:axId val="191624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84852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Sheet2!$B$1</c:f>
              <c:strCache>
                <c:ptCount val="1"/>
                <c:pt idx="0">
                  <c:v>Income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Sheet2!$A$2:$A$2241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xVal>
          <c:yVal>
            <c:numRef>
              <c:f>Sheet2!$B$2:$B$2241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52247.25</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52247.25</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52247.25</c:v>
                </c:pt>
                <c:pt idx="44">
                  <c:v>7500</c:v>
                </c:pt>
                <c:pt idx="45">
                  <c:v>79941</c:v>
                </c:pt>
                <c:pt idx="46">
                  <c:v>7500</c:v>
                </c:pt>
                <c:pt idx="47">
                  <c:v>41728</c:v>
                </c:pt>
                <c:pt idx="48">
                  <c:v>52247.25</c:v>
                </c:pt>
                <c:pt idx="49">
                  <c:v>72550</c:v>
                </c:pt>
                <c:pt idx="50">
                  <c:v>65486</c:v>
                </c:pt>
                <c:pt idx="51">
                  <c:v>79143</c:v>
                </c:pt>
                <c:pt idx="52">
                  <c:v>35790</c:v>
                </c:pt>
                <c:pt idx="53">
                  <c:v>82582</c:v>
                </c:pt>
                <c:pt idx="54">
                  <c:v>66373</c:v>
                </c:pt>
                <c:pt idx="55">
                  <c:v>82384</c:v>
                </c:pt>
                <c:pt idx="56">
                  <c:v>70287</c:v>
                </c:pt>
                <c:pt idx="57">
                  <c:v>27938</c:v>
                </c:pt>
                <c:pt idx="58">
                  <c:v>52247.25</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52247.25</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52247.25</c:v>
                </c:pt>
                <c:pt idx="91">
                  <c:v>52247.25</c:v>
                </c:pt>
                <c:pt idx="92">
                  <c:v>52247.25</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52247.25</c:v>
                </c:pt>
                <c:pt idx="129">
                  <c:v>77376</c:v>
                </c:pt>
                <c:pt idx="130">
                  <c:v>62998</c:v>
                </c:pt>
                <c:pt idx="131">
                  <c:v>61331</c:v>
                </c:pt>
                <c:pt idx="132">
                  <c:v>73448</c:v>
                </c:pt>
                <c:pt idx="133">
                  <c:v>52247.25</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52247.25</c:v>
                </c:pt>
                <c:pt idx="313">
                  <c:v>70893</c:v>
                </c:pt>
                <c:pt idx="314">
                  <c:v>54198</c:v>
                </c:pt>
                <c:pt idx="315">
                  <c:v>28839</c:v>
                </c:pt>
                <c:pt idx="316">
                  <c:v>40321</c:v>
                </c:pt>
                <c:pt idx="317">
                  <c:v>66503</c:v>
                </c:pt>
                <c:pt idx="318">
                  <c:v>30833</c:v>
                </c:pt>
                <c:pt idx="319">
                  <c:v>52247.25</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52247.25</c:v>
                </c:pt>
                <c:pt idx="1380">
                  <c:v>46390</c:v>
                </c:pt>
                <c:pt idx="1381">
                  <c:v>54342</c:v>
                </c:pt>
                <c:pt idx="1382">
                  <c:v>52247.25</c:v>
                </c:pt>
                <c:pt idx="1383">
                  <c:v>52247.25</c:v>
                </c:pt>
                <c:pt idx="1384">
                  <c:v>20895</c:v>
                </c:pt>
                <c:pt idx="1385">
                  <c:v>92344</c:v>
                </c:pt>
                <c:pt idx="1386">
                  <c:v>52247.25</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52247.25</c:v>
                </c:pt>
                <c:pt idx="2060">
                  <c:v>38361</c:v>
                </c:pt>
                <c:pt idx="2061">
                  <c:v>52247.25</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52247.25</c:v>
                </c:pt>
                <c:pt idx="2079">
                  <c:v>52247.25</c:v>
                </c:pt>
                <c:pt idx="2080">
                  <c:v>27803</c:v>
                </c:pt>
                <c:pt idx="2081">
                  <c:v>52247.25</c:v>
                </c:pt>
                <c:pt idx="2082">
                  <c:v>51651</c:v>
                </c:pt>
                <c:pt idx="2083">
                  <c:v>68487</c:v>
                </c:pt>
                <c:pt idx="2084">
                  <c:v>52247.25</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52247.25</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yVal>
          <c:smooth val="0"/>
          <c:extLst>
            <c:ext xmlns:c16="http://schemas.microsoft.com/office/drawing/2014/chart" uri="{C3380CC4-5D6E-409C-BE32-E72D297353CC}">
              <c16:uniqueId val="{00000000-CF24-48D1-B39C-202C6FA05417}"/>
            </c:ext>
          </c:extLst>
        </c:ser>
        <c:dLbls>
          <c:showLegendKey val="0"/>
          <c:showVal val="0"/>
          <c:showCatName val="0"/>
          <c:showSerName val="0"/>
          <c:showPercent val="0"/>
          <c:showBubbleSize val="0"/>
        </c:dLbls>
        <c:axId val="1357164128"/>
        <c:axId val="1353307984"/>
      </c:scatterChart>
      <c:valAx>
        <c:axId val="135716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307984"/>
        <c:crosses val="autoZero"/>
        <c:crossBetween val="midCat"/>
      </c:valAx>
      <c:valAx>
        <c:axId val="135330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1641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Sheet2!$B$1</c:f>
              <c:strCache>
                <c:ptCount val="1"/>
                <c:pt idx="0">
                  <c:v>Income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Sheet2!$A$2:$A$2244</c:f>
              <c:numCache>
                <c:formatCode>General</c:formatCode>
                <c:ptCount val="2243"/>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xVal>
          <c:yVal>
            <c:numRef>
              <c:f>Sheet2!$B$2:$B$2244</c:f>
              <c:numCache>
                <c:formatCode>General</c:formatCode>
                <c:ptCount val="2243"/>
                <c:pt idx="0">
                  <c:v>58138</c:v>
                </c:pt>
                <c:pt idx="1">
                  <c:v>46344</c:v>
                </c:pt>
                <c:pt idx="2">
                  <c:v>71613</c:v>
                </c:pt>
                <c:pt idx="3">
                  <c:v>26646</c:v>
                </c:pt>
                <c:pt idx="4">
                  <c:v>58293</c:v>
                </c:pt>
                <c:pt idx="5">
                  <c:v>62513</c:v>
                </c:pt>
                <c:pt idx="6">
                  <c:v>55635</c:v>
                </c:pt>
                <c:pt idx="7">
                  <c:v>33454</c:v>
                </c:pt>
                <c:pt idx="8">
                  <c:v>30351</c:v>
                </c:pt>
                <c:pt idx="9">
                  <c:v>5648</c:v>
                </c:pt>
                <c:pt idx="10">
                  <c:v>52247.25</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52247.25</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52247.25</c:v>
                </c:pt>
                <c:pt idx="44">
                  <c:v>7500</c:v>
                </c:pt>
                <c:pt idx="45">
                  <c:v>79941</c:v>
                </c:pt>
                <c:pt idx="46">
                  <c:v>7500</c:v>
                </c:pt>
                <c:pt idx="47">
                  <c:v>41728</c:v>
                </c:pt>
                <c:pt idx="48">
                  <c:v>52247.25</c:v>
                </c:pt>
                <c:pt idx="49">
                  <c:v>72550</c:v>
                </c:pt>
                <c:pt idx="50">
                  <c:v>65486</c:v>
                </c:pt>
                <c:pt idx="51">
                  <c:v>79143</c:v>
                </c:pt>
                <c:pt idx="52">
                  <c:v>35790</c:v>
                </c:pt>
                <c:pt idx="53">
                  <c:v>82582</c:v>
                </c:pt>
                <c:pt idx="54">
                  <c:v>66373</c:v>
                </c:pt>
                <c:pt idx="55">
                  <c:v>82384</c:v>
                </c:pt>
                <c:pt idx="56">
                  <c:v>70287</c:v>
                </c:pt>
                <c:pt idx="57">
                  <c:v>27938</c:v>
                </c:pt>
                <c:pt idx="58">
                  <c:v>52247.25</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52247.25</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52247.25</c:v>
                </c:pt>
                <c:pt idx="91">
                  <c:v>52247.25</c:v>
                </c:pt>
                <c:pt idx="92">
                  <c:v>52247.25</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52247.25</c:v>
                </c:pt>
                <c:pt idx="129">
                  <c:v>77376</c:v>
                </c:pt>
                <c:pt idx="130">
                  <c:v>62998</c:v>
                </c:pt>
                <c:pt idx="131">
                  <c:v>61331</c:v>
                </c:pt>
                <c:pt idx="132">
                  <c:v>73448</c:v>
                </c:pt>
                <c:pt idx="133">
                  <c:v>52247.25</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52247.25</c:v>
                </c:pt>
                <c:pt idx="313">
                  <c:v>70893</c:v>
                </c:pt>
                <c:pt idx="314">
                  <c:v>54198</c:v>
                </c:pt>
                <c:pt idx="315">
                  <c:v>28839</c:v>
                </c:pt>
                <c:pt idx="316">
                  <c:v>40321</c:v>
                </c:pt>
                <c:pt idx="317">
                  <c:v>66503</c:v>
                </c:pt>
                <c:pt idx="318">
                  <c:v>30833</c:v>
                </c:pt>
                <c:pt idx="319">
                  <c:v>52247.25</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52247.25</c:v>
                </c:pt>
                <c:pt idx="1380">
                  <c:v>46390</c:v>
                </c:pt>
                <c:pt idx="1381">
                  <c:v>54342</c:v>
                </c:pt>
                <c:pt idx="1382">
                  <c:v>52247.25</c:v>
                </c:pt>
                <c:pt idx="1383">
                  <c:v>52247.25</c:v>
                </c:pt>
                <c:pt idx="1384">
                  <c:v>20895</c:v>
                </c:pt>
                <c:pt idx="1385">
                  <c:v>92344</c:v>
                </c:pt>
                <c:pt idx="1386">
                  <c:v>52247.25</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52247.25</c:v>
                </c:pt>
                <c:pt idx="2060">
                  <c:v>38361</c:v>
                </c:pt>
                <c:pt idx="2061">
                  <c:v>52247.25</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52247.25</c:v>
                </c:pt>
                <c:pt idx="2079">
                  <c:v>52247.25</c:v>
                </c:pt>
                <c:pt idx="2080">
                  <c:v>27803</c:v>
                </c:pt>
                <c:pt idx="2081">
                  <c:v>52247.25</c:v>
                </c:pt>
                <c:pt idx="2082">
                  <c:v>51651</c:v>
                </c:pt>
                <c:pt idx="2083">
                  <c:v>68487</c:v>
                </c:pt>
                <c:pt idx="2084">
                  <c:v>52247.25</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52247.25</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pt idx="2240">
                  <c:v>52247.251339285714</c:v>
                </c:pt>
                <c:pt idx="2241">
                  <c:v>52247.25</c:v>
                </c:pt>
                <c:pt idx="2242">
                  <c:v>0.28704623167397753</c:v>
                </c:pt>
              </c:numCache>
            </c:numRef>
          </c:yVal>
          <c:smooth val="0"/>
          <c:extLst>
            <c:ext xmlns:c16="http://schemas.microsoft.com/office/drawing/2014/chart" uri="{C3380CC4-5D6E-409C-BE32-E72D297353CC}">
              <c16:uniqueId val="{00000000-2789-47A0-B938-4F5B0F1428CE}"/>
            </c:ext>
          </c:extLst>
        </c:ser>
        <c:dLbls>
          <c:showLegendKey val="0"/>
          <c:showVal val="0"/>
          <c:showCatName val="0"/>
          <c:showSerName val="0"/>
          <c:showPercent val="0"/>
          <c:showBubbleSize val="0"/>
        </c:dLbls>
        <c:axId val="1357326992"/>
        <c:axId val="1353247024"/>
      </c:scatterChart>
      <c:valAx>
        <c:axId val="135732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3247024"/>
        <c:crosses val="autoZero"/>
        <c:crossBetween val="midCat"/>
      </c:valAx>
      <c:valAx>
        <c:axId val="135324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326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[marketing_campaign.xlsx]Sheet10!PivotTable1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Age Group vs Total Revenue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Sum of total_Revenue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Sheet10!$A$4:$A$8</c:f>
              <c:strCache>
                <c:ptCount val="4"/>
                <c:pt idx="0">
                  <c:v>30-45 Youth</c:v>
                </c:pt>
                <c:pt idx="1">
                  <c:v>46-61 Old</c:v>
                </c:pt>
                <c:pt idx="2">
                  <c:v>62-77 Snr Citizen</c:v>
                </c:pt>
                <c:pt idx="3">
                  <c:v>78-133 Elder</c:v>
                </c:pt>
              </c:strCache>
            </c:strRef>
          </c:cat>
          <c:val>
            <c:numRef>
              <c:f>Sheet10!$B$4:$B$8</c:f>
              <c:numCache>
                <c:formatCode>_-[$$-409]* #,##0.00_ ;_-[$$-409]* \-#,##0.00\ ;_-[$$-409]* "-"??_ ;_-@_ </c:formatCode>
                <c:ptCount val="4"/>
                <c:pt idx="0">
                  <c:v>968</c:v>
                </c:pt>
                <c:pt idx="1">
                  <c:v>2970</c:v>
                </c:pt>
                <c:pt idx="2">
                  <c:v>2178</c:v>
                </c:pt>
                <c:pt idx="3">
                  <c:v>264</c:v>
                </c:pt>
              </c:numCache>
            </c:numRef>
          </c:val>
          <c:extLst>
            <c:ext xmlns:c16="http://schemas.microsoft.com/office/drawing/2014/chart" uri="{C3380CC4-5D6E-409C-BE32-E72D297353CC}">
              <c16:uniqueId val="{00000000-1881-49C9-8BC5-879F28374FAB}"/>
            </c:ext>
          </c:extLst>
        </c:ser>
        <c:ser>
          <c:idx val="1"/>
          <c:order val="1"/>
          <c:tx>
            <c:strRef>
              <c:f>Sheet10!$C$3</c:f>
              <c:strCache>
                <c:ptCount val="1"/>
                <c:pt idx="0">
                  <c:v>Average of 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Sheet10!$A$4:$A$8</c:f>
              <c:strCache>
                <c:ptCount val="4"/>
                <c:pt idx="0">
                  <c:v>30-45 Youth</c:v>
                </c:pt>
                <c:pt idx="1">
                  <c:v>46-61 Old</c:v>
                </c:pt>
                <c:pt idx="2">
                  <c:v>62-77 Snr Citizen</c:v>
                </c:pt>
                <c:pt idx="3">
                  <c:v>78-133 Elder</c:v>
                </c:pt>
              </c:strCache>
            </c:strRef>
          </c:cat>
          <c:val>
            <c:numRef>
              <c:f>Sheet10!$C$4:$C$8</c:f>
              <c:numCache>
                <c:formatCode>0</c:formatCode>
                <c:ptCount val="4"/>
                <c:pt idx="0">
                  <c:v>41.18181818181818</c:v>
                </c:pt>
                <c:pt idx="1">
                  <c:v>53.496296296296293</c:v>
                </c:pt>
                <c:pt idx="2">
                  <c:v>69.550505050505052</c:v>
                </c:pt>
                <c:pt idx="3">
                  <c:v>81.166666666666671</c:v>
                </c:pt>
              </c:numCache>
            </c:numRef>
          </c:val>
          <c:extLst>
            <c:ext xmlns:c16="http://schemas.microsoft.com/office/drawing/2014/chart" uri="{C3380CC4-5D6E-409C-BE32-E72D297353CC}">
              <c16:uniqueId val="{00000003-1881-49C9-8BC5-879F28374FAB}"/>
            </c:ext>
          </c:extLst>
        </c:ser>
        <c:dLbls>
          <c:showLegendKey val="0"/>
          <c:showVal val="0"/>
          <c:showCatName val="0"/>
          <c:showSerName val="0"/>
          <c:showPercent val="0"/>
          <c:showBubbleSize val="0"/>
        </c:dLbls>
        <c:gapWidth val="100"/>
        <c:overlap val="-24"/>
        <c:axId val="839423"/>
        <c:axId val="143985839"/>
      </c:barChart>
      <c:catAx>
        <c:axId val="839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3985839"/>
        <c:crosses val="autoZero"/>
        <c:auto val="1"/>
        <c:lblAlgn val="ctr"/>
        <c:lblOffset val="100"/>
        <c:noMultiLvlLbl val="0"/>
      </c:catAx>
      <c:valAx>
        <c:axId val="14398583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8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[marketing_campaign.xlsx]Sheet10!PivotTable2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chemeClr val="bg1"/>
                </a:solidFill>
              </a:rPr>
              <a:t>Total</a:t>
            </a:r>
            <a:r>
              <a:rPr lang="en-US" sz="1200" baseline="0">
                <a:solidFill>
                  <a:schemeClr val="bg1"/>
                </a:solidFill>
              </a:rPr>
              <a:t> Amounts purchased by </a:t>
            </a:r>
            <a:r>
              <a:rPr lang="en-US" sz="1200">
                <a:solidFill>
                  <a:schemeClr val="bg1"/>
                </a:solidFill>
              </a:rPr>
              <a:t>Educational</a:t>
            </a:r>
            <a:r>
              <a:rPr lang="en-US" sz="1200" baseline="0">
                <a:solidFill>
                  <a:schemeClr val="bg1"/>
                </a:solidFill>
              </a:rPr>
              <a:t> levels </a:t>
            </a:r>
            <a:endParaRPr lang="en-US" sz="1200">
              <a:solidFill>
                <a:schemeClr val="bg1"/>
              </a:solidFill>
            </a:endParaRPr>
          </a:p>
        </c:rich>
      </c:tx>
      <c:layout>
        <c:manualLayout>
          <c:xMode val="edge"/>
          <c:yMode val="edge"/>
          <c:x val="0.16819238504277875"/>
          <c:y val="0.131294106968617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64F-4FFC-960C-748429E1109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64F-4FFC-960C-748429E1109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64F-4FFC-960C-748429E1109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64F-4FFC-960C-748429E1109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64F-4FFC-960C-748429E110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Sheet10!$A$21:$A$26</c:f>
              <c:strCache>
                <c:ptCount val="5"/>
                <c:pt idx="0">
                  <c:v>2n Cycle</c:v>
                </c:pt>
                <c:pt idx="1">
                  <c:v>Basic</c:v>
                </c:pt>
                <c:pt idx="2">
                  <c:v>Graduation</c:v>
                </c:pt>
                <c:pt idx="3">
                  <c:v>Master</c:v>
                </c:pt>
                <c:pt idx="4">
                  <c:v>PhD</c:v>
                </c:pt>
              </c:strCache>
            </c:strRef>
          </c:cat>
          <c:val>
            <c:numRef>
              <c:f>Sheet10!$B$21:$B$26</c:f>
              <c:numCache>
                <c:formatCode>General</c:formatCode>
                <c:ptCount val="5"/>
                <c:pt idx="0">
                  <c:v>28158</c:v>
                </c:pt>
                <c:pt idx="1">
                  <c:v>790</c:v>
                </c:pt>
                <c:pt idx="2">
                  <c:v>188468</c:v>
                </c:pt>
                <c:pt idx="3">
                  <c:v>59450</c:v>
                </c:pt>
                <c:pt idx="4">
                  <c:v>75999</c:v>
                </c:pt>
              </c:numCache>
            </c:numRef>
          </c:val>
          <c:extLst>
            <c:ext xmlns:c16="http://schemas.microsoft.com/office/drawing/2014/chart" uri="{C3380CC4-5D6E-409C-BE32-E72D297353CC}">
              <c16:uniqueId val="{0000000A-264F-4FFC-960C-748429E1109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[marketing_campaign.xlsx]Sheet10!PivotTable3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Response by </a:t>
            </a:r>
            <a:r>
              <a:rPr lang="en-US">
                <a:solidFill>
                  <a:schemeClr val="bg1"/>
                </a:solidFill>
              </a:rPr>
              <a:t>Marital</a:t>
            </a:r>
            <a:r>
              <a:rPr lang="en-US" baseline="0">
                <a:solidFill>
                  <a:schemeClr val="bg1"/>
                </a:solidFill>
              </a:rPr>
              <a:t> Status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Sheet10!$B$37</c:f>
              <c:strCache>
                <c:ptCount val="1"/>
                <c:pt idx="0">
                  <c:v>Total</c:v>
                </c:pt>
              </c:strCache>
            </c:strRef>
          </c:tx>
          <c:spPr>
            <a:solidFill>
              <a:schemeClr val="accent1"/>
            </a:solidFill>
            <a:ln>
              <a:noFill/>
            </a:ln>
            <a:effectLst/>
            <a:sp3d/>
          </c:spPr>
          <c:invertIfNegative val="0"/>
          <c:cat>
            <c:strRef>
              <c:f>Sheet10!$A$38:$A$39</c:f>
              <c:strCache>
                <c:ptCount val="1"/>
                <c:pt idx="0">
                  <c:v>Together</c:v>
                </c:pt>
              </c:strCache>
            </c:strRef>
          </c:cat>
          <c:val>
            <c:numRef>
              <c:f>Sheet10!$B$38:$B$39</c:f>
              <c:numCache>
                <c:formatCode>General</c:formatCode>
                <c:ptCount val="1"/>
                <c:pt idx="0">
                  <c:v>60</c:v>
                </c:pt>
              </c:numCache>
            </c:numRef>
          </c:val>
          <c:extLst>
            <c:ext xmlns:c16="http://schemas.microsoft.com/office/drawing/2014/chart" uri="{C3380CC4-5D6E-409C-BE32-E72D297353CC}">
              <c16:uniqueId val="{00000000-E677-46D3-BC05-6BACE12C7515}"/>
            </c:ext>
          </c:extLst>
        </c:ser>
        <c:dLbls>
          <c:showLegendKey val="0"/>
          <c:showVal val="0"/>
          <c:showCatName val="0"/>
          <c:showSerName val="0"/>
          <c:showPercent val="0"/>
          <c:showBubbleSize val="0"/>
        </c:dLbls>
        <c:gapWidth val="150"/>
        <c:shape val="box"/>
        <c:axId val="143833263"/>
        <c:axId val="144156239"/>
        <c:axId val="97298111"/>
      </c:bar3DChart>
      <c:catAx>
        <c:axId val="14383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auto val="1"/>
        <c:lblAlgn val="ctr"/>
        <c:lblOffset val="100"/>
        <c:noMultiLvlLbl val="0"/>
      </c:catAx>
      <c:valAx>
        <c:axId val="14415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833263"/>
        <c:crosses val="autoZero"/>
        <c:crossBetween val="between"/>
      </c:valAx>
      <c:serAx>
        <c:axId val="972981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562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CampaignAccepted vs</a:t>
            </a:r>
            <a:r>
              <a:rPr lang="en-US" baseline="0">
                <a:solidFill>
                  <a:schemeClr val="bg1"/>
                </a:solidFill>
              </a:rPr>
              <a:t> Campaign Accepted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Sheet12!$B$1</c:f>
              <c:strCache>
                <c:ptCount val="1"/>
                <c:pt idx="0">
                  <c:v>CampaignAccepted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Sheet12!$A$2:$A$2241</c:f>
              <c:numCache>
                <c:formatCode>General</c:formatCode>
                <c:ptCount val="2240"/>
                <c:pt idx="0">
                  <c:v>58138</c:v>
                </c:pt>
                <c:pt idx="1">
                  <c:v>46344</c:v>
                </c:pt>
                <c:pt idx="2">
                  <c:v>71613</c:v>
                </c:pt>
                <c:pt idx="3">
                  <c:v>26646</c:v>
                </c:pt>
                <c:pt idx="4">
                  <c:v>58293</c:v>
                </c:pt>
                <c:pt idx="5">
                  <c:v>62513</c:v>
                </c:pt>
                <c:pt idx="6">
                  <c:v>55635</c:v>
                </c:pt>
                <c:pt idx="7">
                  <c:v>33454</c:v>
                </c:pt>
                <c:pt idx="8">
                  <c:v>30351</c:v>
                </c:pt>
                <c:pt idx="9">
                  <c:v>5648</c:v>
                </c:pt>
                <c:pt idx="10">
                  <c:v>51386</c:v>
                </c:pt>
                <c:pt idx="11">
                  <c:v>7500</c:v>
                </c:pt>
                <c:pt idx="12">
                  <c:v>63033</c:v>
                </c:pt>
                <c:pt idx="13">
                  <c:v>59354</c:v>
                </c:pt>
                <c:pt idx="14">
                  <c:v>17323</c:v>
                </c:pt>
                <c:pt idx="15">
                  <c:v>82800</c:v>
                </c:pt>
                <c:pt idx="16">
                  <c:v>41850</c:v>
                </c:pt>
                <c:pt idx="17">
                  <c:v>37760</c:v>
                </c:pt>
                <c:pt idx="18">
                  <c:v>76995</c:v>
                </c:pt>
                <c:pt idx="19">
                  <c:v>33812</c:v>
                </c:pt>
                <c:pt idx="20">
                  <c:v>37040</c:v>
                </c:pt>
                <c:pt idx="21">
                  <c:v>2447</c:v>
                </c:pt>
                <c:pt idx="22">
                  <c:v>58607</c:v>
                </c:pt>
                <c:pt idx="23">
                  <c:v>65324</c:v>
                </c:pt>
                <c:pt idx="24">
                  <c:v>40689</c:v>
                </c:pt>
                <c:pt idx="25">
                  <c:v>18589</c:v>
                </c:pt>
                <c:pt idx="26">
                  <c:v>53359</c:v>
                </c:pt>
                <c:pt idx="27">
                  <c:v>51386</c:v>
                </c:pt>
                <c:pt idx="28">
                  <c:v>38360</c:v>
                </c:pt>
                <c:pt idx="29">
                  <c:v>84618</c:v>
                </c:pt>
                <c:pt idx="30">
                  <c:v>10979</c:v>
                </c:pt>
                <c:pt idx="31">
                  <c:v>38620</c:v>
                </c:pt>
                <c:pt idx="32">
                  <c:v>40548</c:v>
                </c:pt>
                <c:pt idx="33">
                  <c:v>46610</c:v>
                </c:pt>
                <c:pt idx="34">
                  <c:v>68657</c:v>
                </c:pt>
                <c:pt idx="35">
                  <c:v>49389</c:v>
                </c:pt>
                <c:pt idx="36">
                  <c:v>67353</c:v>
                </c:pt>
                <c:pt idx="37">
                  <c:v>23718</c:v>
                </c:pt>
                <c:pt idx="38">
                  <c:v>42429</c:v>
                </c:pt>
                <c:pt idx="39">
                  <c:v>48948</c:v>
                </c:pt>
                <c:pt idx="40">
                  <c:v>80011</c:v>
                </c:pt>
                <c:pt idx="41">
                  <c:v>20559</c:v>
                </c:pt>
                <c:pt idx="42">
                  <c:v>21994</c:v>
                </c:pt>
                <c:pt idx="43">
                  <c:v>51386</c:v>
                </c:pt>
                <c:pt idx="44">
                  <c:v>7500</c:v>
                </c:pt>
                <c:pt idx="45">
                  <c:v>79941</c:v>
                </c:pt>
                <c:pt idx="46">
                  <c:v>7500</c:v>
                </c:pt>
                <c:pt idx="47">
                  <c:v>41728</c:v>
                </c:pt>
                <c:pt idx="48">
                  <c:v>51386</c:v>
                </c:pt>
                <c:pt idx="49">
                  <c:v>72550</c:v>
                </c:pt>
                <c:pt idx="50">
                  <c:v>65486</c:v>
                </c:pt>
                <c:pt idx="51">
                  <c:v>79143</c:v>
                </c:pt>
                <c:pt idx="52">
                  <c:v>35790</c:v>
                </c:pt>
                <c:pt idx="53">
                  <c:v>82582</c:v>
                </c:pt>
                <c:pt idx="54">
                  <c:v>66373</c:v>
                </c:pt>
                <c:pt idx="55">
                  <c:v>82384</c:v>
                </c:pt>
                <c:pt idx="56">
                  <c:v>70287</c:v>
                </c:pt>
                <c:pt idx="57">
                  <c:v>27938</c:v>
                </c:pt>
                <c:pt idx="58">
                  <c:v>51386</c:v>
                </c:pt>
                <c:pt idx="59">
                  <c:v>55954</c:v>
                </c:pt>
                <c:pt idx="60">
                  <c:v>75777</c:v>
                </c:pt>
                <c:pt idx="61">
                  <c:v>66653</c:v>
                </c:pt>
                <c:pt idx="62">
                  <c:v>61823</c:v>
                </c:pt>
                <c:pt idx="63">
                  <c:v>67680</c:v>
                </c:pt>
                <c:pt idx="64">
                  <c:v>70666</c:v>
                </c:pt>
                <c:pt idx="65">
                  <c:v>25721</c:v>
                </c:pt>
                <c:pt idx="66">
                  <c:v>32474</c:v>
                </c:pt>
                <c:pt idx="67">
                  <c:v>88194</c:v>
                </c:pt>
                <c:pt idx="68">
                  <c:v>69096</c:v>
                </c:pt>
                <c:pt idx="69">
                  <c:v>74854</c:v>
                </c:pt>
                <c:pt idx="70">
                  <c:v>66991</c:v>
                </c:pt>
                <c:pt idx="71">
                  <c:v>51386</c:v>
                </c:pt>
                <c:pt idx="72">
                  <c:v>65031</c:v>
                </c:pt>
                <c:pt idx="73">
                  <c:v>60631</c:v>
                </c:pt>
                <c:pt idx="74">
                  <c:v>28332</c:v>
                </c:pt>
                <c:pt idx="75">
                  <c:v>40246</c:v>
                </c:pt>
                <c:pt idx="76">
                  <c:v>75251</c:v>
                </c:pt>
                <c:pt idx="77">
                  <c:v>75825</c:v>
                </c:pt>
                <c:pt idx="78">
                  <c:v>26326</c:v>
                </c:pt>
                <c:pt idx="79">
                  <c:v>56046</c:v>
                </c:pt>
                <c:pt idx="80">
                  <c:v>29760</c:v>
                </c:pt>
                <c:pt idx="81">
                  <c:v>26304</c:v>
                </c:pt>
                <c:pt idx="82">
                  <c:v>23559</c:v>
                </c:pt>
                <c:pt idx="83">
                  <c:v>38620</c:v>
                </c:pt>
                <c:pt idx="84">
                  <c:v>81361</c:v>
                </c:pt>
                <c:pt idx="85">
                  <c:v>29440</c:v>
                </c:pt>
                <c:pt idx="86">
                  <c:v>36138</c:v>
                </c:pt>
                <c:pt idx="87">
                  <c:v>50388</c:v>
                </c:pt>
                <c:pt idx="88">
                  <c:v>79593</c:v>
                </c:pt>
                <c:pt idx="89">
                  <c:v>54178</c:v>
                </c:pt>
                <c:pt idx="90">
                  <c:v>51386</c:v>
                </c:pt>
                <c:pt idx="91">
                  <c:v>51386</c:v>
                </c:pt>
                <c:pt idx="92">
                  <c:v>51386</c:v>
                </c:pt>
                <c:pt idx="93">
                  <c:v>42394</c:v>
                </c:pt>
                <c:pt idx="94">
                  <c:v>23626</c:v>
                </c:pt>
                <c:pt idx="95">
                  <c:v>30096</c:v>
                </c:pt>
                <c:pt idx="96">
                  <c:v>47916</c:v>
                </c:pt>
                <c:pt idx="97">
                  <c:v>51813</c:v>
                </c:pt>
                <c:pt idx="98">
                  <c:v>78497</c:v>
                </c:pt>
                <c:pt idx="99">
                  <c:v>50150</c:v>
                </c:pt>
                <c:pt idx="100">
                  <c:v>47823</c:v>
                </c:pt>
                <c:pt idx="101">
                  <c:v>34554</c:v>
                </c:pt>
                <c:pt idx="102">
                  <c:v>85693</c:v>
                </c:pt>
                <c:pt idx="103">
                  <c:v>65846</c:v>
                </c:pt>
                <c:pt idx="104">
                  <c:v>87195</c:v>
                </c:pt>
                <c:pt idx="105">
                  <c:v>24594</c:v>
                </c:pt>
                <c:pt idx="106">
                  <c:v>49096</c:v>
                </c:pt>
                <c:pt idx="107">
                  <c:v>52413</c:v>
                </c:pt>
                <c:pt idx="108">
                  <c:v>38557</c:v>
                </c:pt>
                <c:pt idx="109">
                  <c:v>89058</c:v>
                </c:pt>
                <c:pt idx="110">
                  <c:v>77298</c:v>
                </c:pt>
                <c:pt idx="111">
                  <c:v>68126</c:v>
                </c:pt>
                <c:pt idx="112">
                  <c:v>57288</c:v>
                </c:pt>
                <c:pt idx="113">
                  <c:v>86037</c:v>
                </c:pt>
                <c:pt idx="114">
                  <c:v>43974</c:v>
                </c:pt>
                <c:pt idx="115">
                  <c:v>50785</c:v>
                </c:pt>
                <c:pt idx="116">
                  <c:v>90765</c:v>
                </c:pt>
                <c:pt idx="117">
                  <c:v>36550</c:v>
                </c:pt>
                <c:pt idx="118">
                  <c:v>30753</c:v>
                </c:pt>
                <c:pt idx="119">
                  <c:v>21918</c:v>
                </c:pt>
                <c:pt idx="120">
                  <c:v>56129</c:v>
                </c:pt>
                <c:pt idx="121">
                  <c:v>32557</c:v>
                </c:pt>
                <c:pt idx="122">
                  <c:v>19510</c:v>
                </c:pt>
                <c:pt idx="123">
                  <c:v>30992</c:v>
                </c:pt>
                <c:pt idx="124">
                  <c:v>101970</c:v>
                </c:pt>
                <c:pt idx="125">
                  <c:v>71488</c:v>
                </c:pt>
                <c:pt idx="126">
                  <c:v>79607</c:v>
                </c:pt>
                <c:pt idx="127">
                  <c:v>54348</c:v>
                </c:pt>
                <c:pt idx="128">
                  <c:v>51386</c:v>
                </c:pt>
                <c:pt idx="129">
                  <c:v>77376</c:v>
                </c:pt>
                <c:pt idx="130">
                  <c:v>62998</c:v>
                </c:pt>
                <c:pt idx="131">
                  <c:v>61331</c:v>
                </c:pt>
                <c:pt idx="132">
                  <c:v>73448</c:v>
                </c:pt>
                <c:pt idx="133">
                  <c:v>51386</c:v>
                </c:pt>
                <c:pt idx="134">
                  <c:v>41551</c:v>
                </c:pt>
                <c:pt idx="135">
                  <c:v>62981</c:v>
                </c:pt>
                <c:pt idx="136">
                  <c:v>9548</c:v>
                </c:pt>
                <c:pt idx="137">
                  <c:v>33762</c:v>
                </c:pt>
                <c:pt idx="138">
                  <c:v>35860</c:v>
                </c:pt>
                <c:pt idx="139">
                  <c:v>36921</c:v>
                </c:pt>
                <c:pt idx="140">
                  <c:v>92859</c:v>
                </c:pt>
                <c:pt idx="141">
                  <c:v>65104</c:v>
                </c:pt>
                <c:pt idx="142">
                  <c:v>86111</c:v>
                </c:pt>
                <c:pt idx="143">
                  <c:v>68352</c:v>
                </c:pt>
                <c:pt idx="144">
                  <c:v>41883</c:v>
                </c:pt>
                <c:pt idx="145">
                  <c:v>59809</c:v>
                </c:pt>
                <c:pt idx="146">
                  <c:v>23957</c:v>
                </c:pt>
                <c:pt idx="147">
                  <c:v>38547</c:v>
                </c:pt>
                <c:pt idx="148">
                  <c:v>35688</c:v>
                </c:pt>
                <c:pt idx="149">
                  <c:v>49605</c:v>
                </c:pt>
                <c:pt idx="150">
                  <c:v>59354</c:v>
                </c:pt>
                <c:pt idx="151">
                  <c:v>65747</c:v>
                </c:pt>
                <c:pt idx="152">
                  <c:v>46344</c:v>
                </c:pt>
                <c:pt idx="153">
                  <c:v>34176</c:v>
                </c:pt>
                <c:pt idx="154">
                  <c:v>61010</c:v>
                </c:pt>
                <c:pt idx="155">
                  <c:v>69372</c:v>
                </c:pt>
                <c:pt idx="156">
                  <c:v>49967</c:v>
                </c:pt>
                <c:pt idx="157">
                  <c:v>60199</c:v>
                </c:pt>
                <c:pt idx="158">
                  <c:v>55375</c:v>
                </c:pt>
                <c:pt idx="159">
                  <c:v>80317</c:v>
                </c:pt>
                <c:pt idx="160">
                  <c:v>30523</c:v>
                </c:pt>
                <c:pt idx="161">
                  <c:v>70356</c:v>
                </c:pt>
                <c:pt idx="162">
                  <c:v>23228</c:v>
                </c:pt>
                <c:pt idx="163">
                  <c:v>74165</c:v>
                </c:pt>
                <c:pt idx="164">
                  <c:v>157243</c:v>
                </c:pt>
                <c:pt idx="165">
                  <c:v>43482</c:v>
                </c:pt>
                <c:pt idx="166">
                  <c:v>62551</c:v>
                </c:pt>
                <c:pt idx="167">
                  <c:v>52332</c:v>
                </c:pt>
                <c:pt idx="168">
                  <c:v>66951</c:v>
                </c:pt>
                <c:pt idx="169">
                  <c:v>26091</c:v>
                </c:pt>
                <c:pt idx="170">
                  <c:v>33456</c:v>
                </c:pt>
                <c:pt idx="171">
                  <c:v>28718</c:v>
                </c:pt>
                <c:pt idx="172">
                  <c:v>50447</c:v>
                </c:pt>
                <c:pt idx="173">
                  <c:v>53537</c:v>
                </c:pt>
                <c:pt idx="174">
                  <c:v>52074</c:v>
                </c:pt>
                <c:pt idx="175">
                  <c:v>80427</c:v>
                </c:pt>
                <c:pt idx="176">
                  <c:v>83837</c:v>
                </c:pt>
                <c:pt idx="177">
                  <c:v>38853</c:v>
                </c:pt>
                <c:pt idx="178">
                  <c:v>38285</c:v>
                </c:pt>
                <c:pt idx="179">
                  <c:v>78497</c:v>
                </c:pt>
                <c:pt idx="180">
                  <c:v>51650</c:v>
                </c:pt>
                <c:pt idx="181">
                  <c:v>16248</c:v>
                </c:pt>
                <c:pt idx="182">
                  <c:v>66835</c:v>
                </c:pt>
                <c:pt idx="183">
                  <c:v>30477</c:v>
                </c:pt>
                <c:pt idx="184">
                  <c:v>28249</c:v>
                </c:pt>
                <c:pt idx="185">
                  <c:v>25271</c:v>
                </c:pt>
                <c:pt idx="186">
                  <c:v>32303</c:v>
                </c:pt>
                <c:pt idx="187">
                  <c:v>61286</c:v>
                </c:pt>
                <c:pt idx="188">
                  <c:v>74068</c:v>
                </c:pt>
                <c:pt idx="189">
                  <c:v>45759</c:v>
                </c:pt>
                <c:pt idx="190">
                  <c:v>24882</c:v>
                </c:pt>
                <c:pt idx="191">
                  <c:v>66973</c:v>
                </c:pt>
                <c:pt idx="192">
                  <c:v>36640</c:v>
                </c:pt>
                <c:pt idx="193">
                  <c:v>38872</c:v>
                </c:pt>
                <c:pt idx="194">
                  <c:v>51148</c:v>
                </c:pt>
                <c:pt idx="195">
                  <c:v>31353</c:v>
                </c:pt>
                <c:pt idx="196">
                  <c:v>69661</c:v>
                </c:pt>
                <c:pt idx="197">
                  <c:v>80067</c:v>
                </c:pt>
                <c:pt idx="198">
                  <c:v>86718</c:v>
                </c:pt>
                <c:pt idx="199">
                  <c:v>46854</c:v>
                </c:pt>
                <c:pt idx="200">
                  <c:v>69142</c:v>
                </c:pt>
                <c:pt idx="201">
                  <c:v>75922</c:v>
                </c:pt>
                <c:pt idx="202">
                  <c:v>63693</c:v>
                </c:pt>
                <c:pt idx="203">
                  <c:v>102160</c:v>
                </c:pt>
                <c:pt idx="204">
                  <c:v>40637</c:v>
                </c:pt>
                <c:pt idx="205">
                  <c:v>18890</c:v>
                </c:pt>
                <c:pt idx="206">
                  <c:v>29604</c:v>
                </c:pt>
                <c:pt idx="207">
                  <c:v>48721</c:v>
                </c:pt>
                <c:pt idx="208">
                  <c:v>44794</c:v>
                </c:pt>
                <c:pt idx="209">
                  <c:v>64497</c:v>
                </c:pt>
                <c:pt idx="210">
                  <c:v>46097</c:v>
                </c:pt>
                <c:pt idx="211">
                  <c:v>77972</c:v>
                </c:pt>
                <c:pt idx="212">
                  <c:v>44377</c:v>
                </c:pt>
                <c:pt idx="213">
                  <c:v>46014</c:v>
                </c:pt>
                <c:pt idx="214">
                  <c:v>70951</c:v>
                </c:pt>
                <c:pt idx="215">
                  <c:v>41443</c:v>
                </c:pt>
                <c:pt idx="216">
                  <c:v>52195</c:v>
                </c:pt>
                <c:pt idx="217">
                  <c:v>83790</c:v>
                </c:pt>
                <c:pt idx="218">
                  <c:v>44551</c:v>
                </c:pt>
                <c:pt idx="219">
                  <c:v>69508</c:v>
                </c:pt>
                <c:pt idx="220">
                  <c:v>45204</c:v>
                </c:pt>
                <c:pt idx="221">
                  <c:v>72460</c:v>
                </c:pt>
                <c:pt idx="222">
                  <c:v>77622</c:v>
                </c:pt>
                <c:pt idx="223">
                  <c:v>30732</c:v>
                </c:pt>
                <c:pt idx="224">
                  <c:v>63887</c:v>
                </c:pt>
                <c:pt idx="225">
                  <c:v>42011</c:v>
                </c:pt>
                <c:pt idx="226">
                  <c:v>51369</c:v>
                </c:pt>
                <c:pt idx="227">
                  <c:v>51537</c:v>
                </c:pt>
                <c:pt idx="228">
                  <c:v>79930</c:v>
                </c:pt>
                <c:pt idx="229">
                  <c:v>34320</c:v>
                </c:pt>
                <c:pt idx="230">
                  <c:v>37070</c:v>
                </c:pt>
                <c:pt idx="231">
                  <c:v>81975</c:v>
                </c:pt>
                <c:pt idx="232">
                  <c:v>38590</c:v>
                </c:pt>
                <c:pt idx="233">
                  <c:v>15033</c:v>
                </c:pt>
                <c:pt idx="234">
                  <c:v>62745</c:v>
                </c:pt>
                <c:pt idx="235">
                  <c:v>22212</c:v>
                </c:pt>
                <c:pt idx="236">
                  <c:v>23661</c:v>
                </c:pt>
                <c:pt idx="237">
                  <c:v>79761</c:v>
                </c:pt>
                <c:pt idx="238">
                  <c:v>7500</c:v>
                </c:pt>
                <c:pt idx="239">
                  <c:v>60182</c:v>
                </c:pt>
                <c:pt idx="240">
                  <c:v>73455</c:v>
                </c:pt>
                <c:pt idx="241">
                  <c:v>64961</c:v>
                </c:pt>
                <c:pt idx="242">
                  <c:v>22804</c:v>
                </c:pt>
                <c:pt idx="243">
                  <c:v>73687</c:v>
                </c:pt>
                <c:pt idx="244">
                  <c:v>61074</c:v>
                </c:pt>
                <c:pt idx="245">
                  <c:v>31686</c:v>
                </c:pt>
                <c:pt idx="246">
                  <c:v>80134</c:v>
                </c:pt>
                <c:pt idx="247">
                  <c:v>75027</c:v>
                </c:pt>
                <c:pt idx="248">
                  <c:v>67546</c:v>
                </c:pt>
                <c:pt idx="249">
                  <c:v>65176</c:v>
                </c:pt>
                <c:pt idx="250">
                  <c:v>31160</c:v>
                </c:pt>
                <c:pt idx="251">
                  <c:v>29938</c:v>
                </c:pt>
                <c:pt idx="252">
                  <c:v>102692</c:v>
                </c:pt>
                <c:pt idx="253">
                  <c:v>26490</c:v>
                </c:pt>
                <c:pt idx="254">
                  <c:v>75702</c:v>
                </c:pt>
                <c:pt idx="255">
                  <c:v>30899</c:v>
                </c:pt>
                <c:pt idx="256">
                  <c:v>63342</c:v>
                </c:pt>
                <c:pt idx="257">
                  <c:v>45989</c:v>
                </c:pt>
                <c:pt idx="258">
                  <c:v>18701</c:v>
                </c:pt>
                <c:pt idx="259">
                  <c:v>40737</c:v>
                </c:pt>
                <c:pt idx="260">
                  <c:v>15287</c:v>
                </c:pt>
                <c:pt idx="261">
                  <c:v>69674</c:v>
                </c:pt>
                <c:pt idx="262">
                  <c:v>44159</c:v>
                </c:pt>
                <c:pt idx="263">
                  <c:v>37717</c:v>
                </c:pt>
                <c:pt idx="264">
                  <c:v>43776</c:v>
                </c:pt>
                <c:pt idx="265">
                  <c:v>38179</c:v>
                </c:pt>
                <c:pt idx="266">
                  <c:v>80124</c:v>
                </c:pt>
                <c:pt idx="267">
                  <c:v>38097</c:v>
                </c:pt>
                <c:pt idx="268">
                  <c:v>72940</c:v>
                </c:pt>
                <c:pt idx="269">
                  <c:v>22070</c:v>
                </c:pt>
                <c:pt idx="270">
                  <c:v>69267</c:v>
                </c:pt>
                <c:pt idx="271">
                  <c:v>31788</c:v>
                </c:pt>
                <c:pt idx="272">
                  <c:v>61905</c:v>
                </c:pt>
                <c:pt idx="273">
                  <c:v>29315</c:v>
                </c:pt>
                <c:pt idx="274">
                  <c:v>33378</c:v>
                </c:pt>
                <c:pt idx="275">
                  <c:v>66313</c:v>
                </c:pt>
                <c:pt idx="276">
                  <c:v>60714</c:v>
                </c:pt>
                <c:pt idx="277">
                  <c:v>77882</c:v>
                </c:pt>
                <c:pt idx="278">
                  <c:v>69867</c:v>
                </c:pt>
                <c:pt idx="279">
                  <c:v>63841</c:v>
                </c:pt>
                <c:pt idx="280">
                  <c:v>24480</c:v>
                </c:pt>
                <c:pt idx="281">
                  <c:v>51369</c:v>
                </c:pt>
                <c:pt idx="282">
                  <c:v>37760</c:v>
                </c:pt>
                <c:pt idx="283">
                  <c:v>65640</c:v>
                </c:pt>
                <c:pt idx="284">
                  <c:v>44319</c:v>
                </c:pt>
                <c:pt idx="285">
                  <c:v>30631</c:v>
                </c:pt>
                <c:pt idx="286">
                  <c:v>75278</c:v>
                </c:pt>
                <c:pt idx="287">
                  <c:v>50898</c:v>
                </c:pt>
                <c:pt idx="288">
                  <c:v>79946</c:v>
                </c:pt>
                <c:pt idx="289">
                  <c:v>35416</c:v>
                </c:pt>
                <c:pt idx="290">
                  <c:v>32414</c:v>
                </c:pt>
                <c:pt idx="291">
                  <c:v>38361</c:v>
                </c:pt>
                <c:pt idx="292">
                  <c:v>82497</c:v>
                </c:pt>
                <c:pt idx="293">
                  <c:v>16626</c:v>
                </c:pt>
                <c:pt idx="294">
                  <c:v>29672</c:v>
                </c:pt>
                <c:pt idx="295">
                  <c:v>55951</c:v>
                </c:pt>
                <c:pt idx="296">
                  <c:v>35388</c:v>
                </c:pt>
                <c:pt idx="297">
                  <c:v>42386</c:v>
                </c:pt>
                <c:pt idx="298">
                  <c:v>68627</c:v>
                </c:pt>
                <c:pt idx="299">
                  <c:v>57912</c:v>
                </c:pt>
                <c:pt idx="300">
                  <c:v>35246</c:v>
                </c:pt>
                <c:pt idx="301">
                  <c:v>58821</c:v>
                </c:pt>
                <c:pt idx="302">
                  <c:v>46377</c:v>
                </c:pt>
                <c:pt idx="303">
                  <c:v>39747</c:v>
                </c:pt>
                <c:pt idx="304">
                  <c:v>23976</c:v>
                </c:pt>
                <c:pt idx="305">
                  <c:v>80950</c:v>
                </c:pt>
                <c:pt idx="306">
                  <c:v>27038</c:v>
                </c:pt>
                <c:pt idx="307">
                  <c:v>77457</c:v>
                </c:pt>
                <c:pt idx="308">
                  <c:v>64100</c:v>
                </c:pt>
                <c:pt idx="309">
                  <c:v>42670</c:v>
                </c:pt>
                <c:pt idx="310">
                  <c:v>12571</c:v>
                </c:pt>
                <c:pt idx="311">
                  <c:v>22574</c:v>
                </c:pt>
                <c:pt idx="312">
                  <c:v>51386</c:v>
                </c:pt>
                <c:pt idx="313">
                  <c:v>70893</c:v>
                </c:pt>
                <c:pt idx="314">
                  <c:v>54198</c:v>
                </c:pt>
                <c:pt idx="315">
                  <c:v>28839</c:v>
                </c:pt>
                <c:pt idx="316">
                  <c:v>40321</c:v>
                </c:pt>
                <c:pt idx="317">
                  <c:v>66503</c:v>
                </c:pt>
                <c:pt idx="318">
                  <c:v>30833</c:v>
                </c:pt>
                <c:pt idx="319">
                  <c:v>51386</c:v>
                </c:pt>
                <c:pt idx="320">
                  <c:v>64795</c:v>
                </c:pt>
                <c:pt idx="321">
                  <c:v>34421</c:v>
                </c:pt>
                <c:pt idx="322">
                  <c:v>47025</c:v>
                </c:pt>
                <c:pt idx="323">
                  <c:v>64325</c:v>
                </c:pt>
                <c:pt idx="324">
                  <c:v>40464</c:v>
                </c:pt>
                <c:pt idx="325">
                  <c:v>62187</c:v>
                </c:pt>
                <c:pt idx="326">
                  <c:v>14849</c:v>
                </c:pt>
                <c:pt idx="327">
                  <c:v>27255</c:v>
                </c:pt>
                <c:pt idx="328">
                  <c:v>54432</c:v>
                </c:pt>
                <c:pt idx="329">
                  <c:v>29999</c:v>
                </c:pt>
                <c:pt idx="330">
                  <c:v>24072</c:v>
                </c:pt>
                <c:pt idx="331">
                  <c:v>33996</c:v>
                </c:pt>
                <c:pt idx="332">
                  <c:v>66334</c:v>
                </c:pt>
                <c:pt idx="333">
                  <c:v>35178</c:v>
                </c:pt>
                <c:pt idx="334">
                  <c:v>22010</c:v>
                </c:pt>
                <c:pt idx="335">
                  <c:v>62204</c:v>
                </c:pt>
                <c:pt idx="336">
                  <c:v>75693</c:v>
                </c:pt>
                <c:pt idx="337">
                  <c:v>30675</c:v>
                </c:pt>
                <c:pt idx="338">
                  <c:v>83003</c:v>
                </c:pt>
                <c:pt idx="339">
                  <c:v>83532</c:v>
                </c:pt>
                <c:pt idx="340">
                  <c:v>68655</c:v>
                </c:pt>
                <c:pt idx="341">
                  <c:v>41411</c:v>
                </c:pt>
                <c:pt idx="342">
                  <c:v>55212</c:v>
                </c:pt>
                <c:pt idx="343">
                  <c:v>59292</c:v>
                </c:pt>
                <c:pt idx="344">
                  <c:v>27190</c:v>
                </c:pt>
                <c:pt idx="345">
                  <c:v>82623</c:v>
                </c:pt>
                <c:pt idx="346">
                  <c:v>44300</c:v>
                </c:pt>
                <c:pt idx="347">
                  <c:v>84835</c:v>
                </c:pt>
                <c:pt idx="348">
                  <c:v>30372</c:v>
                </c:pt>
                <c:pt idx="349">
                  <c:v>33181</c:v>
                </c:pt>
                <c:pt idx="350">
                  <c:v>71113</c:v>
                </c:pt>
                <c:pt idx="351">
                  <c:v>71952</c:v>
                </c:pt>
                <c:pt idx="352">
                  <c:v>69759</c:v>
                </c:pt>
                <c:pt idx="353">
                  <c:v>72099</c:v>
                </c:pt>
                <c:pt idx="354">
                  <c:v>60000</c:v>
                </c:pt>
                <c:pt idx="355">
                  <c:v>38643</c:v>
                </c:pt>
                <c:pt idx="356">
                  <c:v>50737</c:v>
                </c:pt>
                <c:pt idx="357">
                  <c:v>68462</c:v>
                </c:pt>
                <c:pt idx="358">
                  <c:v>65073</c:v>
                </c:pt>
                <c:pt idx="359">
                  <c:v>46681</c:v>
                </c:pt>
                <c:pt idx="360">
                  <c:v>78618</c:v>
                </c:pt>
                <c:pt idx="361">
                  <c:v>62187</c:v>
                </c:pt>
                <c:pt idx="362">
                  <c:v>28442</c:v>
                </c:pt>
                <c:pt idx="363">
                  <c:v>37717</c:v>
                </c:pt>
                <c:pt idx="364">
                  <c:v>51479</c:v>
                </c:pt>
                <c:pt idx="365">
                  <c:v>54803</c:v>
                </c:pt>
                <c:pt idx="366">
                  <c:v>79530</c:v>
                </c:pt>
                <c:pt idx="367">
                  <c:v>31615</c:v>
                </c:pt>
                <c:pt idx="368">
                  <c:v>72025</c:v>
                </c:pt>
                <c:pt idx="369">
                  <c:v>52614</c:v>
                </c:pt>
                <c:pt idx="370">
                  <c:v>35684</c:v>
                </c:pt>
                <c:pt idx="371">
                  <c:v>48178</c:v>
                </c:pt>
                <c:pt idx="372">
                  <c:v>29548</c:v>
                </c:pt>
                <c:pt idx="373">
                  <c:v>63810</c:v>
                </c:pt>
                <c:pt idx="374">
                  <c:v>38578</c:v>
                </c:pt>
                <c:pt idx="375">
                  <c:v>46098</c:v>
                </c:pt>
                <c:pt idx="376">
                  <c:v>22585</c:v>
                </c:pt>
                <c:pt idx="377">
                  <c:v>30279</c:v>
                </c:pt>
                <c:pt idx="378">
                  <c:v>66426</c:v>
                </c:pt>
                <c:pt idx="379">
                  <c:v>30822</c:v>
                </c:pt>
                <c:pt idx="380">
                  <c:v>33581</c:v>
                </c:pt>
                <c:pt idx="381">
                  <c:v>19986</c:v>
                </c:pt>
                <c:pt idx="382">
                  <c:v>27421</c:v>
                </c:pt>
                <c:pt idx="383">
                  <c:v>35688</c:v>
                </c:pt>
                <c:pt idx="384">
                  <c:v>36143</c:v>
                </c:pt>
                <c:pt idx="385">
                  <c:v>10245</c:v>
                </c:pt>
                <c:pt idx="386">
                  <c:v>43795</c:v>
                </c:pt>
                <c:pt idx="387">
                  <c:v>63381</c:v>
                </c:pt>
                <c:pt idx="388">
                  <c:v>38823</c:v>
                </c:pt>
                <c:pt idx="389">
                  <c:v>83664</c:v>
                </c:pt>
                <c:pt idx="390">
                  <c:v>90300</c:v>
                </c:pt>
                <c:pt idx="391">
                  <c:v>62499</c:v>
                </c:pt>
                <c:pt idx="392">
                  <c:v>74293</c:v>
                </c:pt>
                <c:pt idx="393">
                  <c:v>51012</c:v>
                </c:pt>
                <c:pt idx="394">
                  <c:v>70777</c:v>
                </c:pt>
                <c:pt idx="395">
                  <c:v>68682</c:v>
                </c:pt>
                <c:pt idx="396">
                  <c:v>43824</c:v>
                </c:pt>
                <c:pt idx="397">
                  <c:v>15345</c:v>
                </c:pt>
                <c:pt idx="398">
                  <c:v>23442</c:v>
                </c:pt>
                <c:pt idx="399">
                  <c:v>14515</c:v>
                </c:pt>
                <c:pt idx="400">
                  <c:v>31395</c:v>
                </c:pt>
                <c:pt idx="401">
                  <c:v>75276</c:v>
                </c:pt>
                <c:pt idx="402">
                  <c:v>42373</c:v>
                </c:pt>
                <c:pt idx="403">
                  <c:v>30507</c:v>
                </c:pt>
                <c:pt idx="404">
                  <c:v>55521</c:v>
                </c:pt>
                <c:pt idx="405">
                  <c:v>48006</c:v>
                </c:pt>
                <c:pt idx="406">
                  <c:v>27213</c:v>
                </c:pt>
                <c:pt idx="407">
                  <c:v>65808</c:v>
                </c:pt>
                <c:pt idx="408">
                  <c:v>30351</c:v>
                </c:pt>
                <c:pt idx="409">
                  <c:v>50437</c:v>
                </c:pt>
                <c:pt idx="410">
                  <c:v>23616</c:v>
                </c:pt>
                <c:pt idx="411">
                  <c:v>53858</c:v>
                </c:pt>
                <c:pt idx="412">
                  <c:v>66465</c:v>
                </c:pt>
                <c:pt idx="413">
                  <c:v>46923</c:v>
                </c:pt>
                <c:pt idx="414">
                  <c:v>75072</c:v>
                </c:pt>
                <c:pt idx="415">
                  <c:v>75865</c:v>
                </c:pt>
                <c:pt idx="416">
                  <c:v>19789</c:v>
                </c:pt>
                <c:pt idx="417">
                  <c:v>80134</c:v>
                </c:pt>
                <c:pt idx="418">
                  <c:v>91065</c:v>
                </c:pt>
                <c:pt idx="419">
                  <c:v>49505</c:v>
                </c:pt>
                <c:pt idx="420">
                  <c:v>37401</c:v>
                </c:pt>
                <c:pt idx="421">
                  <c:v>30096</c:v>
                </c:pt>
                <c:pt idx="422">
                  <c:v>18492</c:v>
                </c:pt>
                <c:pt idx="423">
                  <c:v>82584</c:v>
                </c:pt>
                <c:pt idx="424">
                  <c:v>93027</c:v>
                </c:pt>
                <c:pt idx="425">
                  <c:v>48686</c:v>
                </c:pt>
                <c:pt idx="426">
                  <c:v>92910</c:v>
                </c:pt>
                <c:pt idx="427">
                  <c:v>75433</c:v>
                </c:pt>
                <c:pt idx="428">
                  <c:v>10404</c:v>
                </c:pt>
                <c:pt idx="429">
                  <c:v>61314</c:v>
                </c:pt>
                <c:pt idx="430">
                  <c:v>84865</c:v>
                </c:pt>
                <c:pt idx="431">
                  <c:v>42387</c:v>
                </c:pt>
                <c:pt idx="432">
                  <c:v>67309</c:v>
                </c:pt>
                <c:pt idx="433">
                  <c:v>75236</c:v>
                </c:pt>
                <c:pt idx="434">
                  <c:v>30015</c:v>
                </c:pt>
                <c:pt idx="435">
                  <c:v>50943</c:v>
                </c:pt>
                <c:pt idx="436">
                  <c:v>67272</c:v>
                </c:pt>
                <c:pt idx="437">
                  <c:v>51529</c:v>
                </c:pt>
                <c:pt idx="438">
                  <c:v>32011</c:v>
                </c:pt>
                <c:pt idx="439">
                  <c:v>7500</c:v>
                </c:pt>
                <c:pt idx="440">
                  <c:v>28691</c:v>
                </c:pt>
                <c:pt idx="441">
                  <c:v>56223</c:v>
                </c:pt>
                <c:pt idx="442">
                  <c:v>18100</c:v>
                </c:pt>
                <c:pt idx="443">
                  <c:v>30279</c:v>
                </c:pt>
                <c:pt idx="444">
                  <c:v>20130</c:v>
                </c:pt>
                <c:pt idx="445">
                  <c:v>23295</c:v>
                </c:pt>
                <c:pt idx="446">
                  <c:v>42618</c:v>
                </c:pt>
                <c:pt idx="447">
                  <c:v>81246</c:v>
                </c:pt>
                <c:pt idx="448">
                  <c:v>24027</c:v>
                </c:pt>
                <c:pt idx="449">
                  <c:v>55707</c:v>
                </c:pt>
                <c:pt idx="450">
                  <c:v>57959</c:v>
                </c:pt>
                <c:pt idx="451">
                  <c:v>56796</c:v>
                </c:pt>
                <c:pt idx="452">
                  <c:v>36230</c:v>
                </c:pt>
                <c:pt idx="453">
                  <c:v>70829</c:v>
                </c:pt>
                <c:pt idx="454">
                  <c:v>65991</c:v>
                </c:pt>
                <c:pt idx="455">
                  <c:v>38988</c:v>
                </c:pt>
                <c:pt idx="456">
                  <c:v>89572</c:v>
                </c:pt>
                <c:pt idx="457">
                  <c:v>42207</c:v>
                </c:pt>
                <c:pt idx="458">
                  <c:v>50300</c:v>
                </c:pt>
                <c:pt idx="459">
                  <c:v>66664</c:v>
                </c:pt>
                <c:pt idx="460">
                  <c:v>60597</c:v>
                </c:pt>
                <c:pt idx="461">
                  <c:v>70165</c:v>
                </c:pt>
                <c:pt idx="462">
                  <c:v>50520</c:v>
                </c:pt>
                <c:pt idx="463">
                  <c:v>80124</c:v>
                </c:pt>
                <c:pt idx="464">
                  <c:v>33183</c:v>
                </c:pt>
                <c:pt idx="465">
                  <c:v>66582</c:v>
                </c:pt>
                <c:pt idx="466">
                  <c:v>75261</c:v>
                </c:pt>
                <c:pt idx="467">
                  <c:v>31880</c:v>
                </c:pt>
                <c:pt idx="468">
                  <c:v>53790</c:v>
                </c:pt>
                <c:pt idx="469">
                  <c:v>49269</c:v>
                </c:pt>
                <c:pt idx="470">
                  <c:v>61456</c:v>
                </c:pt>
                <c:pt idx="471">
                  <c:v>37406</c:v>
                </c:pt>
                <c:pt idx="472">
                  <c:v>56937</c:v>
                </c:pt>
                <c:pt idx="473">
                  <c:v>38415</c:v>
                </c:pt>
                <c:pt idx="474">
                  <c:v>20518</c:v>
                </c:pt>
                <c:pt idx="475">
                  <c:v>62503</c:v>
                </c:pt>
                <c:pt idx="476">
                  <c:v>41644</c:v>
                </c:pt>
                <c:pt idx="477">
                  <c:v>55842</c:v>
                </c:pt>
                <c:pt idx="478">
                  <c:v>62010</c:v>
                </c:pt>
                <c:pt idx="479">
                  <c:v>41124</c:v>
                </c:pt>
                <c:pt idx="480">
                  <c:v>38961</c:v>
                </c:pt>
                <c:pt idx="481">
                  <c:v>37760</c:v>
                </c:pt>
                <c:pt idx="482">
                  <c:v>32233</c:v>
                </c:pt>
                <c:pt idx="483">
                  <c:v>43057</c:v>
                </c:pt>
                <c:pt idx="484">
                  <c:v>83151</c:v>
                </c:pt>
                <c:pt idx="485">
                  <c:v>78825</c:v>
                </c:pt>
                <c:pt idx="486">
                  <c:v>65104</c:v>
                </c:pt>
                <c:pt idx="487">
                  <c:v>60093</c:v>
                </c:pt>
                <c:pt idx="488">
                  <c:v>14045</c:v>
                </c:pt>
                <c:pt idx="489">
                  <c:v>28457</c:v>
                </c:pt>
                <c:pt idx="490">
                  <c:v>78952</c:v>
                </c:pt>
                <c:pt idx="491">
                  <c:v>46310</c:v>
                </c:pt>
                <c:pt idx="492">
                  <c:v>76005</c:v>
                </c:pt>
                <c:pt idx="493">
                  <c:v>58308</c:v>
                </c:pt>
                <c:pt idx="494">
                  <c:v>55614</c:v>
                </c:pt>
                <c:pt idx="495">
                  <c:v>59432</c:v>
                </c:pt>
                <c:pt idx="496">
                  <c:v>55563</c:v>
                </c:pt>
                <c:pt idx="497">
                  <c:v>78642</c:v>
                </c:pt>
                <c:pt idx="498">
                  <c:v>67911</c:v>
                </c:pt>
                <c:pt idx="499">
                  <c:v>65275</c:v>
                </c:pt>
                <c:pt idx="500">
                  <c:v>27203</c:v>
                </c:pt>
                <c:pt idx="501">
                  <c:v>48330</c:v>
                </c:pt>
                <c:pt idx="502">
                  <c:v>24279</c:v>
                </c:pt>
                <c:pt idx="503">
                  <c:v>64355</c:v>
                </c:pt>
                <c:pt idx="504">
                  <c:v>50943</c:v>
                </c:pt>
                <c:pt idx="505">
                  <c:v>53653</c:v>
                </c:pt>
                <c:pt idx="506">
                  <c:v>65665</c:v>
                </c:pt>
                <c:pt idx="507">
                  <c:v>81217</c:v>
                </c:pt>
                <c:pt idx="508">
                  <c:v>34935</c:v>
                </c:pt>
                <c:pt idx="509">
                  <c:v>61250</c:v>
                </c:pt>
                <c:pt idx="510">
                  <c:v>39665</c:v>
                </c:pt>
                <c:pt idx="511">
                  <c:v>60152</c:v>
                </c:pt>
                <c:pt idx="512">
                  <c:v>48920</c:v>
                </c:pt>
                <c:pt idx="513">
                  <c:v>89120</c:v>
                </c:pt>
                <c:pt idx="514">
                  <c:v>44124</c:v>
                </c:pt>
                <c:pt idx="515">
                  <c:v>81169</c:v>
                </c:pt>
                <c:pt idx="516">
                  <c:v>36443</c:v>
                </c:pt>
                <c:pt idx="517">
                  <c:v>26095</c:v>
                </c:pt>
                <c:pt idx="518">
                  <c:v>71367</c:v>
                </c:pt>
                <c:pt idx="519">
                  <c:v>80184</c:v>
                </c:pt>
                <c:pt idx="520">
                  <c:v>30630</c:v>
                </c:pt>
                <c:pt idx="521">
                  <c:v>73454</c:v>
                </c:pt>
                <c:pt idx="522">
                  <c:v>42691</c:v>
                </c:pt>
                <c:pt idx="523">
                  <c:v>70503</c:v>
                </c:pt>
                <c:pt idx="524">
                  <c:v>25545</c:v>
                </c:pt>
                <c:pt idx="525">
                  <c:v>32880</c:v>
                </c:pt>
                <c:pt idx="526">
                  <c:v>77863</c:v>
                </c:pt>
                <c:pt idx="527">
                  <c:v>50353</c:v>
                </c:pt>
                <c:pt idx="528">
                  <c:v>61839</c:v>
                </c:pt>
                <c:pt idx="529">
                  <c:v>49154</c:v>
                </c:pt>
                <c:pt idx="530">
                  <c:v>47682</c:v>
                </c:pt>
                <c:pt idx="531">
                  <c:v>72679</c:v>
                </c:pt>
                <c:pt idx="532">
                  <c:v>57954</c:v>
                </c:pt>
                <c:pt idx="533">
                  <c:v>65316</c:v>
                </c:pt>
                <c:pt idx="534">
                  <c:v>28567</c:v>
                </c:pt>
                <c:pt idx="535">
                  <c:v>47352</c:v>
                </c:pt>
                <c:pt idx="536">
                  <c:v>44931</c:v>
                </c:pt>
                <c:pt idx="537">
                  <c:v>76982</c:v>
                </c:pt>
                <c:pt idx="538">
                  <c:v>57247</c:v>
                </c:pt>
                <c:pt idx="539">
                  <c:v>22944</c:v>
                </c:pt>
                <c:pt idx="540">
                  <c:v>25315</c:v>
                </c:pt>
                <c:pt idx="541">
                  <c:v>43638</c:v>
                </c:pt>
                <c:pt idx="542">
                  <c:v>42710</c:v>
                </c:pt>
                <c:pt idx="543">
                  <c:v>84169</c:v>
                </c:pt>
                <c:pt idx="544">
                  <c:v>54058</c:v>
                </c:pt>
                <c:pt idx="545">
                  <c:v>24683</c:v>
                </c:pt>
                <c:pt idx="546">
                  <c:v>85620</c:v>
                </c:pt>
                <c:pt idx="547">
                  <c:v>47850</c:v>
                </c:pt>
                <c:pt idx="548">
                  <c:v>19514</c:v>
                </c:pt>
                <c:pt idx="549">
                  <c:v>27159</c:v>
                </c:pt>
                <c:pt idx="550">
                  <c:v>39548</c:v>
                </c:pt>
                <c:pt idx="551">
                  <c:v>21474</c:v>
                </c:pt>
                <c:pt idx="552">
                  <c:v>60504</c:v>
                </c:pt>
                <c:pt idx="553">
                  <c:v>22419</c:v>
                </c:pt>
                <c:pt idx="554">
                  <c:v>81698</c:v>
                </c:pt>
                <c:pt idx="555">
                  <c:v>43462</c:v>
                </c:pt>
                <c:pt idx="556">
                  <c:v>54880</c:v>
                </c:pt>
                <c:pt idx="557">
                  <c:v>79908</c:v>
                </c:pt>
                <c:pt idx="558">
                  <c:v>15315</c:v>
                </c:pt>
                <c:pt idx="559">
                  <c:v>87771</c:v>
                </c:pt>
                <c:pt idx="560">
                  <c:v>33039</c:v>
                </c:pt>
                <c:pt idx="561">
                  <c:v>81741</c:v>
                </c:pt>
                <c:pt idx="562">
                  <c:v>71499</c:v>
                </c:pt>
                <c:pt idx="563">
                  <c:v>62466</c:v>
                </c:pt>
                <c:pt idx="564">
                  <c:v>48799</c:v>
                </c:pt>
                <c:pt idx="565">
                  <c:v>52157</c:v>
                </c:pt>
                <c:pt idx="566">
                  <c:v>66565</c:v>
                </c:pt>
                <c:pt idx="567">
                  <c:v>29298</c:v>
                </c:pt>
                <c:pt idx="568">
                  <c:v>47691</c:v>
                </c:pt>
                <c:pt idx="569">
                  <c:v>38200</c:v>
                </c:pt>
                <c:pt idx="570">
                  <c:v>44989</c:v>
                </c:pt>
                <c:pt idx="571">
                  <c:v>38443</c:v>
                </c:pt>
                <c:pt idx="572">
                  <c:v>38593</c:v>
                </c:pt>
                <c:pt idx="573">
                  <c:v>64413</c:v>
                </c:pt>
                <c:pt idx="574">
                  <c:v>36959</c:v>
                </c:pt>
                <c:pt idx="575">
                  <c:v>61996</c:v>
                </c:pt>
                <c:pt idx="576">
                  <c:v>51287</c:v>
                </c:pt>
                <c:pt idx="577">
                  <c:v>13260</c:v>
                </c:pt>
                <c:pt idx="578">
                  <c:v>47472</c:v>
                </c:pt>
                <c:pt idx="579">
                  <c:v>54603</c:v>
                </c:pt>
                <c:pt idx="580">
                  <c:v>45207</c:v>
                </c:pt>
                <c:pt idx="581">
                  <c:v>40689</c:v>
                </c:pt>
                <c:pt idx="582">
                  <c:v>47821</c:v>
                </c:pt>
                <c:pt idx="583">
                  <c:v>27450</c:v>
                </c:pt>
                <c:pt idx="584">
                  <c:v>39453</c:v>
                </c:pt>
                <c:pt idx="585">
                  <c:v>26850</c:v>
                </c:pt>
                <c:pt idx="586">
                  <c:v>79800</c:v>
                </c:pt>
                <c:pt idx="587">
                  <c:v>61794</c:v>
                </c:pt>
                <c:pt idx="588">
                  <c:v>53863</c:v>
                </c:pt>
                <c:pt idx="589">
                  <c:v>24221</c:v>
                </c:pt>
                <c:pt idx="590">
                  <c:v>39684</c:v>
                </c:pt>
                <c:pt idx="591">
                  <c:v>92163</c:v>
                </c:pt>
                <c:pt idx="592">
                  <c:v>69882</c:v>
                </c:pt>
                <c:pt idx="593">
                  <c:v>33178</c:v>
                </c:pt>
                <c:pt idx="594">
                  <c:v>59973</c:v>
                </c:pt>
                <c:pt idx="595">
                  <c:v>17459</c:v>
                </c:pt>
                <c:pt idx="596">
                  <c:v>23910</c:v>
                </c:pt>
                <c:pt idx="597">
                  <c:v>42169</c:v>
                </c:pt>
                <c:pt idx="598">
                  <c:v>26224</c:v>
                </c:pt>
                <c:pt idx="599">
                  <c:v>31089</c:v>
                </c:pt>
                <c:pt idx="600">
                  <c:v>30081</c:v>
                </c:pt>
                <c:pt idx="601">
                  <c:v>62807</c:v>
                </c:pt>
                <c:pt idx="602">
                  <c:v>72906</c:v>
                </c:pt>
                <c:pt idx="603">
                  <c:v>61467</c:v>
                </c:pt>
                <c:pt idx="604">
                  <c:v>49618</c:v>
                </c:pt>
                <c:pt idx="605">
                  <c:v>21888</c:v>
                </c:pt>
                <c:pt idx="606">
                  <c:v>42429</c:v>
                </c:pt>
                <c:pt idx="607">
                  <c:v>26150</c:v>
                </c:pt>
                <c:pt idx="608">
                  <c:v>30801</c:v>
                </c:pt>
                <c:pt idx="609">
                  <c:v>81168</c:v>
                </c:pt>
                <c:pt idx="610">
                  <c:v>26877</c:v>
                </c:pt>
                <c:pt idx="611">
                  <c:v>45006</c:v>
                </c:pt>
                <c:pt idx="612">
                  <c:v>18978</c:v>
                </c:pt>
                <c:pt idx="613">
                  <c:v>22574</c:v>
                </c:pt>
                <c:pt idx="614">
                  <c:v>48240</c:v>
                </c:pt>
                <c:pt idx="615">
                  <c:v>45837</c:v>
                </c:pt>
                <c:pt idx="616">
                  <c:v>35791</c:v>
                </c:pt>
                <c:pt idx="617">
                  <c:v>162397</c:v>
                </c:pt>
                <c:pt idx="618">
                  <c:v>54162</c:v>
                </c:pt>
                <c:pt idx="619">
                  <c:v>30522</c:v>
                </c:pt>
                <c:pt idx="620">
                  <c:v>54456</c:v>
                </c:pt>
                <c:pt idx="621">
                  <c:v>31632</c:v>
                </c:pt>
                <c:pt idx="622">
                  <c:v>72298</c:v>
                </c:pt>
                <c:pt idx="623">
                  <c:v>36975</c:v>
                </c:pt>
                <c:pt idx="624">
                  <c:v>72635</c:v>
                </c:pt>
                <c:pt idx="625">
                  <c:v>13624</c:v>
                </c:pt>
                <c:pt idx="626">
                  <c:v>84196</c:v>
                </c:pt>
                <c:pt idx="627">
                  <c:v>70971</c:v>
                </c:pt>
                <c:pt idx="628">
                  <c:v>34487</c:v>
                </c:pt>
                <c:pt idx="629">
                  <c:v>28769</c:v>
                </c:pt>
                <c:pt idx="630">
                  <c:v>69084</c:v>
                </c:pt>
                <c:pt idx="631">
                  <c:v>65488</c:v>
                </c:pt>
                <c:pt idx="632">
                  <c:v>62466</c:v>
                </c:pt>
                <c:pt idx="633">
                  <c:v>32218</c:v>
                </c:pt>
                <c:pt idx="634">
                  <c:v>83917</c:v>
                </c:pt>
                <c:pt idx="635">
                  <c:v>46102</c:v>
                </c:pt>
                <c:pt idx="636">
                  <c:v>84574</c:v>
                </c:pt>
                <c:pt idx="637">
                  <c:v>56181</c:v>
                </c:pt>
                <c:pt idx="638">
                  <c:v>63120</c:v>
                </c:pt>
                <c:pt idx="639">
                  <c:v>73691</c:v>
                </c:pt>
                <c:pt idx="640">
                  <c:v>63381</c:v>
                </c:pt>
                <c:pt idx="641">
                  <c:v>76140</c:v>
                </c:pt>
                <c:pt idx="642">
                  <c:v>62859</c:v>
                </c:pt>
                <c:pt idx="643">
                  <c:v>45906</c:v>
                </c:pt>
                <c:pt idx="644">
                  <c:v>77632</c:v>
                </c:pt>
                <c:pt idx="645">
                  <c:v>46463</c:v>
                </c:pt>
                <c:pt idx="646">
                  <c:v>105471</c:v>
                </c:pt>
                <c:pt idx="647">
                  <c:v>55282</c:v>
                </c:pt>
                <c:pt idx="648">
                  <c:v>78710</c:v>
                </c:pt>
                <c:pt idx="649">
                  <c:v>66886</c:v>
                </c:pt>
                <c:pt idx="650">
                  <c:v>98777</c:v>
                </c:pt>
                <c:pt idx="651">
                  <c:v>29103</c:v>
                </c:pt>
                <c:pt idx="652">
                  <c:v>67445</c:v>
                </c:pt>
                <c:pt idx="653">
                  <c:v>50616</c:v>
                </c:pt>
                <c:pt idx="654">
                  <c:v>49431</c:v>
                </c:pt>
                <c:pt idx="655">
                  <c:v>153924</c:v>
                </c:pt>
                <c:pt idx="656">
                  <c:v>61278</c:v>
                </c:pt>
                <c:pt idx="657">
                  <c:v>26490</c:v>
                </c:pt>
                <c:pt idx="658">
                  <c:v>73059</c:v>
                </c:pt>
                <c:pt idx="659">
                  <c:v>46734</c:v>
                </c:pt>
                <c:pt idx="660">
                  <c:v>56253</c:v>
                </c:pt>
                <c:pt idx="661">
                  <c:v>19986</c:v>
                </c:pt>
                <c:pt idx="662">
                  <c:v>58330</c:v>
                </c:pt>
                <c:pt idx="663">
                  <c:v>25965</c:v>
                </c:pt>
                <c:pt idx="664">
                  <c:v>14661</c:v>
                </c:pt>
                <c:pt idx="665">
                  <c:v>18690</c:v>
                </c:pt>
                <c:pt idx="666">
                  <c:v>45068</c:v>
                </c:pt>
                <c:pt idx="667">
                  <c:v>21063</c:v>
                </c:pt>
                <c:pt idx="668">
                  <c:v>29187</c:v>
                </c:pt>
                <c:pt idx="669">
                  <c:v>54690</c:v>
                </c:pt>
                <c:pt idx="670">
                  <c:v>59304</c:v>
                </c:pt>
                <c:pt idx="671">
                  <c:v>59247</c:v>
                </c:pt>
                <c:pt idx="672">
                  <c:v>66731</c:v>
                </c:pt>
                <c:pt idx="673">
                  <c:v>77353</c:v>
                </c:pt>
                <c:pt idx="674">
                  <c:v>52614</c:v>
                </c:pt>
                <c:pt idx="675">
                  <c:v>26751</c:v>
                </c:pt>
                <c:pt idx="676">
                  <c:v>81300</c:v>
                </c:pt>
                <c:pt idx="677">
                  <c:v>70337</c:v>
                </c:pt>
                <c:pt idx="678">
                  <c:v>36145</c:v>
                </c:pt>
                <c:pt idx="679">
                  <c:v>65295</c:v>
                </c:pt>
                <c:pt idx="680">
                  <c:v>68118</c:v>
                </c:pt>
                <c:pt idx="681">
                  <c:v>68743</c:v>
                </c:pt>
                <c:pt idx="682">
                  <c:v>41039</c:v>
                </c:pt>
                <c:pt idx="683">
                  <c:v>38946</c:v>
                </c:pt>
                <c:pt idx="684">
                  <c:v>65777</c:v>
                </c:pt>
                <c:pt idx="685">
                  <c:v>66476</c:v>
                </c:pt>
                <c:pt idx="686">
                  <c:v>86857</c:v>
                </c:pt>
                <c:pt idx="687">
                  <c:v>160803</c:v>
                </c:pt>
                <c:pt idx="688">
                  <c:v>77845</c:v>
                </c:pt>
                <c:pt idx="689">
                  <c:v>69476</c:v>
                </c:pt>
                <c:pt idx="690">
                  <c:v>50611</c:v>
                </c:pt>
                <c:pt idx="691">
                  <c:v>61209</c:v>
                </c:pt>
                <c:pt idx="692">
                  <c:v>42315</c:v>
                </c:pt>
                <c:pt idx="693">
                  <c:v>13084</c:v>
                </c:pt>
                <c:pt idx="694">
                  <c:v>47570</c:v>
                </c:pt>
                <c:pt idx="695">
                  <c:v>61923</c:v>
                </c:pt>
                <c:pt idx="696">
                  <c:v>34824</c:v>
                </c:pt>
                <c:pt idx="697">
                  <c:v>26518</c:v>
                </c:pt>
                <c:pt idx="698">
                  <c:v>45938</c:v>
                </c:pt>
                <c:pt idx="699">
                  <c:v>78468</c:v>
                </c:pt>
                <c:pt idx="700">
                  <c:v>78901</c:v>
                </c:pt>
                <c:pt idx="701">
                  <c:v>71427</c:v>
                </c:pt>
                <c:pt idx="702">
                  <c:v>71022</c:v>
                </c:pt>
                <c:pt idx="703">
                  <c:v>90247</c:v>
                </c:pt>
                <c:pt idx="704">
                  <c:v>41335</c:v>
                </c:pt>
                <c:pt idx="705">
                  <c:v>71952</c:v>
                </c:pt>
                <c:pt idx="706">
                  <c:v>35682</c:v>
                </c:pt>
                <c:pt idx="707">
                  <c:v>43185</c:v>
                </c:pt>
                <c:pt idx="708">
                  <c:v>66375</c:v>
                </c:pt>
                <c:pt idx="709">
                  <c:v>35178</c:v>
                </c:pt>
                <c:pt idx="710">
                  <c:v>25252</c:v>
                </c:pt>
                <c:pt idx="711">
                  <c:v>55250</c:v>
                </c:pt>
                <c:pt idx="712">
                  <c:v>33249</c:v>
                </c:pt>
                <c:pt idx="713">
                  <c:v>58398</c:v>
                </c:pt>
                <c:pt idx="714">
                  <c:v>50272</c:v>
                </c:pt>
                <c:pt idx="715">
                  <c:v>76618</c:v>
                </c:pt>
                <c:pt idx="716">
                  <c:v>87305</c:v>
                </c:pt>
                <c:pt idx="717">
                  <c:v>25851</c:v>
                </c:pt>
                <c:pt idx="718">
                  <c:v>58710</c:v>
                </c:pt>
                <c:pt idx="719">
                  <c:v>45160</c:v>
                </c:pt>
                <c:pt idx="720">
                  <c:v>74806</c:v>
                </c:pt>
                <c:pt idx="721">
                  <c:v>59111</c:v>
                </c:pt>
                <c:pt idx="722">
                  <c:v>18988</c:v>
                </c:pt>
                <c:pt idx="723">
                  <c:v>72190</c:v>
                </c:pt>
                <c:pt idx="724">
                  <c:v>7500</c:v>
                </c:pt>
                <c:pt idx="725">
                  <c:v>44794</c:v>
                </c:pt>
                <c:pt idx="726">
                  <c:v>80395</c:v>
                </c:pt>
                <c:pt idx="727">
                  <c:v>75012</c:v>
                </c:pt>
                <c:pt idx="728">
                  <c:v>56962</c:v>
                </c:pt>
                <c:pt idx="729">
                  <c:v>89891</c:v>
                </c:pt>
                <c:pt idx="730">
                  <c:v>35946</c:v>
                </c:pt>
                <c:pt idx="731">
                  <c:v>53593</c:v>
                </c:pt>
                <c:pt idx="732">
                  <c:v>66373</c:v>
                </c:pt>
                <c:pt idx="733">
                  <c:v>45072</c:v>
                </c:pt>
                <c:pt idx="734">
                  <c:v>89694</c:v>
                </c:pt>
                <c:pt idx="735">
                  <c:v>72025</c:v>
                </c:pt>
                <c:pt idx="736">
                  <c:v>67432</c:v>
                </c:pt>
                <c:pt idx="737">
                  <c:v>70545</c:v>
                </c:pt>
                <c:pt idx="738">
                  <c:v>17487</c:v>
                </c:pt>
                <c:pt idx="739">
                  <c:v>62882</c:v>
                </c:pt>
                <c:pt idx="740">
                  <c:v>64108</c:v>
                </c:pt>
                <c:pt idx="741">
                  <c:v>34941</c:v>
                </c:pt>
                <c:pt idx="742">
                  <c:v>48767</c:v>
                </c:pt>
                <c:pt idx="743">
                  <c:v>38702</c:v>
                </c:pt>
                <c:pt idx="744">
                  <c:v>82224</c:v>
                </c:pt>
                <c:pt idx="745">
                  <c:v>83844</c:v>
                </c:pt>
                <c:pt idx="746">
                  <c:v>17003</c:v>
                </c:pt>
                <c:pt idx="747">
                  <c:v>71163</c:v>
                </c:pt>
                <c:pt idx="748">
                  <c:v>33697</c:v>
                </c:pt>
                <c:pt idx="749">
                  <c:v>63564</c:v>
                </c:pt>
                <c:pt idx="750">
                  <c:v>83443</c:v>
                </c:pt>
                <c:pt idx="751">
                  <c:v>51518</c:v>
                </c:pt>
                <c:pt idx="752">
                  <c:v>58330</c:v>
                </c:pt>
                <c:pt idx="753">
                  <c:v>80952</c:v>
                </c:pt>
                <c:pt idx="754">
                  <c:v>75507</c:v>
                </c:pt>
                <c:pt idx="755">
                  <c:v>63855</c:v>
                </c:pt>
                <c:pt idx="756">
                  <c:v>62220</c:v>
                </c:pt>
                <c:pt idx="757">
                  <c:v>58512</c:v>
                </c:pt>
                <c:pt idx="758">
                  <c:v>40662</c:v>
                </c:pt>
                <c:pt idx="759">
                  <c:v>38829</c:v>
                </c:pt>
                <c:pt idx="760">
                  <c:v>35523</c:v>
                </c:pt>
                <c:pt idx="761">
                  <c:v>79146</c:v>
                </c:pt>
                <c:pt idx="762">
                  <c:v>78285</c:v>
                </c:pt>
                <c:pt idx="763">
                  <c:v>31626</c:v>
                </c:pt>
                <c:pt idx="764">
                  <c:v>75127</c:v>
                </c:pt>
                <c:pt idx="765">
                  <c:v>48726</c:v>
                </c:pt>
                <c:pt idx="766">
                  <c:v>74985</c:v>
                </c:pt>
                <c:pt idx="767">
                  <c:v>67430</c:v>
                </c:pt>
                <c:pt idx="768">
                  <c:v>46891</c:v>
                </c:pt>
                <c:pt idx="769">
                  <c:v>62058</c:v>
                </c:pt>
                <c:pt idx="770">
                  <c:v>72063</c:v>
                </c:pt>
                <c:pt idx="771">
                  <c:v>78939</c:v>
                </c:pt>
                <c:pt idx="772">
                  <c:v>42720</c:v>
                </c:pt>
                <c:pt idx="773">
                  <c:v>33622</c:v>
                </c:pt>
                <c:pt idx="774">
                  <c:v>6835</c:v>
                </c:pt>
                <c:pt idx="775">
                  <c:v>41452</c:v>
                </c:pt>
                <c:pt idx="776">
                  <c:v>40760</c:v>
                </c:pt>
                <c:pt idx="777">
                  <c:v>74250</c:v>
                </c:pt>
                <c:pt idx="778">
                  <c:v>51124</c:v>
                </c:pt>
                <c:pt idx="779">
                  <c:v>72258</c:v>
                </c:pt>
                <c:pt idx="780">
                  <c:v>71466</c:v>
                </c:pt>
                <c:pt idx="781">
                  <c:v>36283</c:v>
                </c:pt>
                <c:pt idx="782">
                  <c:v>20587</c:v>
                </c:pt>
                <c:pt idx="783">
                  <c:v>30467</c:v>
                </c:pt>
                <c:pt idx="784">
                  <c:v>31590</c:v>
                </c:pt>
                <c:pt idx="785">
                  <c:v>20425</c:v>
                </c:pt>
                <c:pt idx="786">
                  <c:v>17144</c:v>
                </c:pt>
                <c:pt idx="787">
                  <c:v>42564</c:v>
                </c:pt>
                <c:pt idx="788">
                  <c:v>43783</c:v>
                </c:pt>
                <c:pt idx="789">
                  <c:v>40780</c:v>
                </c:pt>
                <c:pt idx="790">
                  <c:v>62847</c:v>
                </c:pt>
                <c:pt idx="791">
                  <c:v>82017</c:v>
                </c:pt>
                <c:pt idx="792">
                  <c:v>16813</c:v>
                </c:pt>
                <c:pt idx="793">
                  <c:v>51267</c:v>
                </c:pt>
                <c:pt idx="794">
                  <c:v>46524</c:v>
                </c:pt>
                <c:pt idx="795">
                  <c:v>45183</c:v>
                </c:pt>
                <c:pt idx="796">
                  <c:v>70421</c:v>
                </c:pt>
                <c:pt idx="797">
                  <c:v>60161</c:v>
                </c:pt>
                <c:pt idx="798">
                  <c:v>73926</c:v>
                </c:pt>
                <c:pt idx="799">
                  <c:v>19329</c:v>
                </c:pt>
                <c:pt idx="800">
                  <c:v>61872</c:v>
                </c:pt>
                <c:pt idx="801">
                  <c:v>46984</c:v>
                </c:pt>
                <c:pt idx="802">
                  <c:v>34838</c:v>
                </c:pt>
                <c:pt idx="803">
                  <c:v>82716</c:v>
                </c:pt>
                <c:pt idx="804">
                  <c:v>48192</c:v>
                </c:pt>
                <c:pt idx="805">
                  <c:v>49681</c:v>
                </c:pt>
                <c:pt idx="806">
                  <c:v>56850</c:v>
                </c:pt>
                <c:pt idx="807">
                  <c:v>55267</c:v>
                </c:pt>
                <c:pt idx="808">
                  <c:v>59666</c:v>
                </c:pt>
                <c:pt idx="809">
                  <c:v>72504</c:v>
                </c:pt>
                <c:pt idx="810">
                  <c:v>26872</c:v>
                </c:pt>
                <c:pt idx="811">
                  <c:v>21359</c:v>
                </c:pt>
                <c:pt idx="812">
                  <c:v>73170</c:v>
                </c:pt>
                <c:pt idx="813">
                  <c:v>52750</c:v>
                </c:pt>
                <c:pt idx="814">
                  <c:v>91820</c:v>
                </c:pt>
                <c:pt idx="815">
                  <c:v>65968</c:v>
                </c:pt>
                <c:pt idx="816">
                  <c:v>30772</c:v>
                </c:pt>
                <c:pt idx="817">
                  <c:v>22507</c:v>
                </c:pt>
                <c:pt idx="818">
                  <c:v>65685</c:v>
                </c:pt>
                <c:pt idx="819">
                  <c:v>25804</c:v>
                </c:pt>
                <c:pt idx="820">
                  <c:v>76412</c:v>
                </c:pt>
                <c:pt idx="821">
                  <c:v>22063</c:v>
                </c:pt>
                <c:pt idx="822">
                  <c:v>57091</c:v>
                </c:pt>
                <c:pt idx="823">
                  <c:v>22419</c:v>
                </c:pt>
                <c:pt idx="824">
                  <c:v>87771</c:v>
                </c:pt>
                <c:pt idx="825">
                  <c:v>78353</c:v>
                </c:pt>
                <c:pt idx="826">
                  <c:v>93404</c:v>
                </c:pt>
                <c:pt idx="827">
                  <c:v>37859</c:v>
                </c:pt>
                <c:pt idx="828">
                  <c:v>80995</c:v>
                </c:pt>
                <c:pt idx="829">
                  <c:v>16529</c:v>
                </c:pt>
                <c:pt idx="830">
                  <c:v>55412</c:v>
                </c:pt>
                <c:pt idx="831">
                  <c:v>48789</c:v>
                </c:pt>
                <c:pt idx="832">
                  <c:v>56575</c:v>
                </c:pt>
                <c:pt idx="833">
                  <c:v>25130</c:v>
                </c:pt>
                <c:pt idx="834">
                  <c:v>35441</c:v>
                </c:pt>
                <c:pt idx="835">
                  <c:v>71391</c:v>
                </c:pt>
                <c:pt idx="836">
                  <c:v>49494</c:v>
                </c:pt>
                <c:pt idx="837">
                  <c:v>81702</c:v>
                </c:pt>
                <c:pt idx="838">
                  <c:v>45889</c:v>
                </c:pt>
                <c:pt idx="839">
                  <c:v>56628</c:v>
                </c:pt>
                <c:pt idx="840">
                  <c:v>34026</c:v>
                </c:pt>
                <c:pt idx="841">
                  <c:v>40049</c:v>
                </c:pt>
                <c:pt idx="842">
                  <c:v>34176</c:v>
                </c:pt>
                <c:pt idx="843">
                  <c:v>19419</c:v>
                </c:pt>
                <c:pt idx="844">
                  <c:v>82504</c:v>
                </c:pt>
                <c:pt idx="845">
                  <c:v>81205</c:v>
                </c:pt>
                <c:pt idx="846">
                  <c:v>61618</c:v>
                </c:pt>
                <c:pt idx="847">
                  <c:v>55284</c:v>
                </c:pt>
                <c:pt idx="848">
                  <c:v>49980</c:v>
                </c:pt>
                <c:pt idx="849">
                  <c:v>15072</c:v>
                </c:pt>
                <c:pt idx="850">
                  <c:v>49166</c:v>
                </c:pt>
                <c:pt idx="851">
                  <c:v>65324</c:v>
                </c:pt>
                <c:pt idx="852">
                  <c:v>82347</c:v>
                </c:pt>
                <c:pt idx="853">
                  <c:v>30843</c:v>
                </c:pt>
                <c:pt idx="854">
                  <c:v>46374</c:v>
                </c:pt>
                <c:pt idx="855">
                  <c:v>60474</c:v>
                </c:pt>
                <c:pt idx="856">
                  <c:v>38576</c:v>
                </c:pt>
                <c:pt idx="857">
                  <c:v>55357</c:v>
                </c:pt>
                <c:pt idx="858">
                  <c:v>37758</c:v>
                </c:pt>
                <c:pt idx="859">
                  <c:v>85710</c:v>
                </c:pt>
                <c:pt idx="860">
                  <c:v>23228</c:v>
                </c:pt>
                <c:pt idx="861">
                  <c:v>44602</c:v>
                </c:pt>
                <c:pt idx="862">
                  <c:v>7500</c:v>
                </c:pt>
                <c:pt idx="863">
                  <c:v>38683</c:v>
                </c:pt>
                <c:pt idx="864">
                  <c:v>49514</c:v>
                </c:pt>
                <c:pt idx="865">
                  <c:v>57906</c:v>
                </c:pt>
                <c:pt idx="866">
                  <c:v>43456</c:v>
                </c:pt>
                <c:pt idx="867">
                  <c:v>19485</c:v>
                </c:pt>
                <c:pt idx="868">
                  <c:v>53172</c:v>
                </c:pt>
                <c:pt idx="869">
                  <c:v>30545</c:v>
                </c:pt>
                <c:pt idx="870">
                  <c:v>70123</c:v>
                </c:pt>
                <c:pt idx="871">
                  <c:v>62450</c:v>
                </c:pt>
                <c:pt idx="872">
                  <c:v>21675</c:v>
                </c:pt>
                <c:pt idx="873">
                  <c:v>42395</c:v>
                </c:pt>
                <c:pt idx="874">
                  <c:v>61346</c:v>
                </c:pt>
                <c:pt idx="875">
                  <c:v>80812</c:v>
                </c:pt>
                <c:pt idx="876">
                  <c:v>42835</c:v>
                </c:pt>
                <c:pt idx="877">
                  <c:v>39922</c:v>
                </c:pt>
                <c:pt idx="878">
                  <c:v>86424</c:v>
                </c:pt>
                <c:pt idx="879">
                  <c:v>17117</c:v>
                </c:pt>
                <c:pt idx="880">
                  <c:v>24762</c:v>
                </c:pt>
                <c:pt idx="881">
                  <c:v>35797</c:v>
                </c:pt>
                <c:pt idx="882">
                  <c:v>36627</c:v>
                </c:pt>
                <c:pt idx="883">
                  <c:v>51111</c:v>
                </c:pt>
                <c:pt idx="884">
                  <c:v>86857</c:v>
                </c:pt>
                <c:pt idx="885">
                  <c:v>82072</c:v>
                </c:pt>
                <c:pt idx="886">
                  <c:v>46231</c:v>
                </c:pt>
                <c:pt idx="887">
                  <c:v>42243</c:v>
                </c:pt>
                <c:pt idx="888">
                  <c:v>51195</c:v>
                </c:pt>
                <c:pt idx="889">
                  <c:v>68092</c:v>
                </c:pt>
                <c:pt idx="890">
                  <c:v>31814</c:v>
                </c:pt>
                <c:pt idx="891">
                  <c:v>51390</c:v>
                </c:pt>
                <c:pt idx="892">
                  <c:v>76630</c:v>
                </c:pt>
                <c:pt idx="893">
                  <c:v>26868</c:v>
                </c:pt>
                <c:pt idx="894">
                  <c:v>48948</c:v>
                </c:pt>
                <c:pt idx="895">
                  <c:v>55260</c:v>
                </c:pt>
                <c:pt idx="896">
                  <c:v>64090</c:v>
                </c:pt>
                <c:pt idx="897">
                  <c:v>78331</c:v>
                </c:pt>
                <c:pt idx="898">
                  <c:v>37087</c:v>
                </c:pt>
                <c:pt idx="899">
                  <c:v>21846</c:v>
                </c:pt>
                <c:pt idx="900">
                  <c:v>81320</c:v>
                </c:pt>
                <c:pt idx="901">
                  <c:v>54137</c:v>
                </c:pt>
                <c:pt idx="902">
                  <c:v>66825</c:v>
                </c:pt>
                <c:pt idx="903">
                  <c:v>57100</c:v>
                </c:pt>
                <c:pt idx="904">
                  <c:v>58917</c:v>
                </c:pt>
                <c:pt idx="905">
                  <c:v>85072</c:v>
                </c:pt>
                <c:pt idx="906">
                  <c:v>86429</c:v>
                </c:pt>
                <c:pt idx="907">
                  <c:v>45684</c:v>
                </c:pt>
                <c:pt idx="908">
                  <c:v>47889</c:v>
                </c:pt>
                <c:pt idx="909">
                  <c:v>45921</c:v>
                </c:pt>
                <c:pt idx="910">
                  <c:v>78420</c:v>
                </c:pt>
                <c:pt idx="911">
                  <c:v>75114</c:v>
                </c:pt>
                <c:pt idx="912">
                  <c:v>52278</c:v>
                </c:pt>
                <c:pt idx="913">
                  <c:v>35641</c:v>
                </c:pt>
                <c:pt idx="914">
                  <c:v>95529</c:v>
                </c:pt>
                <c:pt idx="915">
                  <c:v>62820</c:v>
                </c:pt>
                <c:pt idx="916">
                  <c:v>73113</c:v>
                </c:pt>
                <c:pt idx="917">
                  <c:v>84169</c:v>
                </c:pt>
                <c:pt idx="918">
                  <c:v>42607</c:v>
                </c:pt>
                <c:pt idx="919">
                  <c:v>74637</c:v>
                </c:pt>
                <c:pt idx="920">
                  <c:v>46015</c:v>
                </c:pt>
                <c:pt idx="921">
                  <c:v>72354</c:v>
                </c:pt>
                <c:pt idx="922">
                  <c:v>39858</c:v>
                </c:pt>
                <c:pt idx="923">
                  <c:v>34469</c:v>
                </c:pt>
                <c:pt idx="924">
                  <c:v>83033</c:v>
                </c:pt>
                <c:pt idx="925">
                  <c:v>24401</c:v>
                </c:pt>
                <c:pt idx="926">
                  <c:v>77583</c:v>
                </c:pt>
                <c:pt idx="927">
                  <c:v>74116</c:v>
                </c:pt>
                <c:pt idx="928">
                  <c:v>74293</c:v>
                </c:pt>
                <c:pt idx="929">
                  <c:v>68397</c:v>
                </c:pt>
                <c:pt idx="930">
                  <c:v>79632</c:v>
                </c:pt>
                <c:pt idx="931">
                  <c:v>46107</c:v>
                </c:pt>
                <c:pt idx="932">
                  <c:v>64950</c:v>
                </c:pt>
                <c:pt idx="933">
                  <c:v>25443</c:v>
                </c:pt>
                <c:pt idx="934">
                  <c:v>75127</c:v>
                </c:pt>
                <c:pt idx="935">
                  <c:v>32892</c:v>
                </c:pt>
                <c:pt idx="936">
                  <c:v>71796</c:v>
                </c:pt>
                <c:pt idx="937">
                  <c:v>67536</c:v>
                </c:pt>
                <c:pt idx="938">
                  <c:v>55239</c:v>
                </c:pt>
                <c:pt idx="939">
                  <c:v>60554</c:v>
                </c:pt>
                <c:pt idx="940">
                  <c:v>64831</c:v>
                </c:pt>
                <c:pt idx="941">
                  <c:v>56067</c:v>
                </c:pt>
                <c:pt idx="942">
                  <c:v>82025</c:v>
                </c:pt>
                <c:pt idx="943">
                  <c:v>94384</c:v>
                </c:pt>
                <c:pt idx="944">
                  <c:v>14906</c:v>
                </c:pt>
                <c:pt idx="945">
                  <c:v>51563</c:v>
                </c:pt>
                <c:pt idx="946">
                  <c:v>57937</c:v>
                </c:pt>
                <c:pt idx="947">
                  <c:v>68274</c:v>
                </c:pt>
                <c:pt idx="948">
                  <c:v>39771</c:v>
                </c:pt>
                <c:pt idx="949">
                  <c:v>67893</c:v>
                </c:pt>
                <c:pt idx="950">
                  <c:v>27922</c:v>
                </c:pt>
                <c:pt idx="951">
                  <c:v>52190</c:v>
                </c:pt>
                <c:pt idx="952">
                  <c:v>44051</c:v>
                </c:pt>
                <c:pt idx="953">
                  <c:v>42767</c:v>
                </c:pt>
                <c:pt idx="954">
                  <c:v>46106</c:v>
                </c:pt>
                <c:pt idx="955">
                  <c:v>16927</c:v>
                </c:pt>
                <c:pt idx="956">
                  <c:v>59754</c:v>
                </c:pt>
                <c:pt idx="957">
                  <c:v>53700</c:v>
                </c:pt>
                <c:pt idx="958">
                  <c:v>59041</c:v>
                </c:pt>
                <c:pt idx="959">
                  <c:v>54237</c:v>
                </c:pt>
                <c:pt idx="960">
                  <c:v>70647</c:v>
                </c:pt>
                <c:pt idx="961">
                  <c:v>52597</c:v>
                </c:pt>
                <c:pt idx="962">
                  <c:v>41021</c:v>
                </c:pt>
                <c:pt idx="963">
                  <c:v>40233</c:v>
                </c:pt>
                <c:pt idx="964">
                  <c:v>50183</c:v>
                </c:pt>
                <c:pt idx="965">
                  <c:v>54753</c:v>
                </c:pt>
                <c:pt idx="966">
                  <c:v>92955</c:v>
                </c:pt>
                <c:pt idx="967">
                  <c:v>33471</c:v>
                </c:pt>
                <c:pt idx="968">
                  <c:v>34596</c:v>
                </c:pt>
                <c:pt idx="969">
                  <c:v>44010</c:v>
                </c:pt>
                <c:pt idx="970">
                  <c:v>84219</c:v>
                </c:pt>
                <c:pt idx="971">
                  <c:v>40706</c:v>
                </c:pt>
                <c:pt idx="972">
                  <c:v>15716</c:v>
                </c:pt>
                <c:pt idx="973">
                  <c:v>59052</c:v>
                </c:pt>
                <c:pt idx="974">
                  <c:v>80573</c:v>
                </c:pt>
                <c:pt idx="975">
                  <c:v>83715</c:v>
                </c:pt>
                <c:pt idx="976">
                  <c:v>82576</c:v>
                </c:pt>
                <c:pt idx="977">
                  <c:v>56962</c:v>
                </c:pt>
                <c:pt idx="978">
                  <c:v>35704</c:v>
                </c:pt>
                <c:pt idx="979">
                  <c:v>53103</c:v>
                </c:pt>
                <c:pt idx="980">
                  <c:v>46779</c:v>
                </c:pt>
                <c:pt idx="981">
                  <c:v>4861</c:v>
                </c:pt>
                <c:pt idx="982">
                  <c:v>33462</c:v>
                </c:pt>
                <c:pt idx="983">
                  <c:v>63693</c:v>
                </c:pt>
                <c:pt idx="984">
                  <c:v>80763</c:v>
                </c:pt>
                <c:pt idx="985">
                  <c:v>65352</c:v>
                </c:pt>
                <c:pt idx="986">
                  <c:v>82170</c:v>
                </c:pt>
                <c:pt idx="987">
                  <c:v>75759</c:v>
                </c:pt>
                <c:pt idx="988">
                  <c:v>79689</c:v>
                </c:pt>
                <c:pt idx="989">
                  <c:v>35340</c:v>
                </c:pt>
                <c:pt idx="990">
                  <c:v>85683</c:v>
                </c:pt>
                <c:pt idx="991">
                  <c:v>24884</c:v>
                </c:pt>
                <c:pt idx="992">
                  <c:v>42021</c:v>
                </c:pt>
                <c:pt idx="993">
                  <c:v>64449</c:v>
                </c:pt>
                <c:pt idx="994">
                  <c:v>64587</c:v>
                </c:pt>
                <c:pt idx="995">
                  <c:v>34824</c:v>
                </c:pt>
                <c:pt idx="996">
                  <c:v>75437</c:v>
                </c:pt>
                <c:pt idx="997">
                  <c:v>26091</c:v>
                </c:pt>
                <c:pt idx="998">
                  <c:v>52845</c:v>
                </c:pt>
                <c:pt idx="999">
                  <c:v>46086</c:v>
                </c:pt>
                <c:pt idx="1000">
                  <c:v>78028</c:v>
                </c:pt>
                <c:pt idx="1001">
                  <c:v>95169</c:v>
                </c:pt>
                <c:pt idx="1002">
                  <c:v>56337</c:v>
                </c:pt>
                <c:pt idx="1003">
                  <c:v>22434</c:v>
                </c:pt>
                <c:pt idx="1004">
                  <c:v>36930</c:v>
                </c:pt>
                <c:pt idx="1005">
                  <c:v>36130</c:v>
                </c:pt>
                <c:pt idx="1006">
                  <c:v>65569</c:v>
                </c:pt>
                <c:pt idx="1007">
                  <c:v>83844</c:v>
                </c:pt>
                <c:pt idx="1008">
                  <c:v>19514</c:v>
                </c:pt>
                <c:pt idx="1009">
                  <c:v>36736</c:v>
                </c:pt>
                <c:pt idx="1010">
                  <c:v>77568</c:v>
                </c:pt>
                <c:pt idx="1011">
                  <c:v>49187</c:v>
                </c:pt>
                <c:pt idx="1012">
                  <c:v>30168</c:v>
                </c:pt>
                <c:pt idx="1013">
                  <c:v>34053</c:v>
                </c:pt>
                <c:pt idx="1014">
                  <c:v>38196</c:v>
                </c:pt>
                <c:pt idx="1015">
                  <c:v>59412</c:v>
                </c:pt>
                <c:pt idx="1016">
                  <c:v>70924</c:v>
                </c:pt>
                <c:pt idx="1017">
                  <c:v>54165</c:v>
                </c:pt>
                <c:pt idx="1018">
                  <c:v>32300</c:v>
                </c:pt>
                <c:pt idx="1019">
                  <c:v>20180</c:v>
                </c:pt>
                <c:pt idx="1020">
                  <c:v>34961</c:v>
                </c:pt>
                <c:pt idx="1021">
                  <c:v>28440</c:v>
                </c:pt>
                <c:pt idx="1022">
                  <c:v>64504</c:v>
                </c:pt>
                <c:pt idx="1023">
                  <c:v>33564</c:v>
                </c:pt>
                <c:pt idx="1024">
                  <c:v>17345</c:v>
                </c:pt>
                <c:pt idx="1025">
                  <c:v>56320</c:v>
                </c:pt>
                <c:pt idx="1026">
                  <c:v>28647</c:v>
                </c:pt>
                <c:pt idx="1027">
                  <c:v>15038</c:v>
                </c:pt>
                <c:pt idx="1028">
                  <c:v>32173</c:v>
                </c:pt>
                <c:pt idx="1029">
                  <c:v>68316</c:v>
                </c:pt>
                <c:pt idx="1030">
                  <c:v>74538</c:v>
                </c:pt>
                <c:pt idx="1031">
                  <c:v>91700</c:v>
                </c:pt>
                <c:pt idx="1032">
                  <c:v>68695</c:v>
                </c:pt>
                <c:pt idx="1033">
                  <c:v>31056</c:v>
                </c:pt>
                <c:pt idx="1034">
                  <c:v>79593</c:v>
                </c:pt>
                <c:pt idx="1035">
                  <c:v>28071</c:v>
                </c:pt>
                <c:pt idx="1036">
                  <c:v>37334</c:v>
                </c:pt>
                <c:pt idx="1037">
                  <c:v>46423</c:v>
                </c:pt>
                <c:pt idx="1038">
                  <c:v>37126</c:v>
                </c:pt>
                <c:pt idx="1039">
                  <c:v>47703</c:v>
                </c:pt>
                <c:pt idx="1040">
                  <c:v>61180</c:v>
                </c:pt>
                <c:pt idx="1041">
                  <c:v>38998</c:v>
                </c:pt>
                <c:pt idx="1042">
                  <c:v>8028</c:v>
                </c:pt>
                <c:pt idx="1043">
                  <c:v>76081</c:v>
                </c:pt>
                <c:pt idx="1044">
                  <c:v>34728</c:v>
                </c:pt>
                <c:pt idx="1045">
                  <c:v>33168</c:v>
                </c:pt>
                <c:pt idx="1046">
                  <c:v>33585</c:v>
                </c:pt>
                <c:pt idx="1047">
                  <c:v>77037</c:v>
                </c:pt>
                <c:pt idx="1048">
                  <c:v>35196</c:v>
                </c:pt>
                <c:pt idx="1049">
                  <c:v>44529</c:v>
                </c:pt>
                <c:pt idx="1050">
                  <c:v>70924</c:v>
                </c:pt>
                <c:pt idx="1051">
                  <c:v>28764</c:v>
                </c:pt>
                <c:pt idx="1052">
                  <c:v>69098</c:v>
                </c:pt>
                <c:pt idx="1053">
                  <c:v>25959</c:v>
                </c:pt>
                <c:pt idx="1054">
                  <c:v>27100</c:v>
                </c:pt>
                <c:pt idx="1055">
                  <c:v>70596</c:v>
                </c:pt>
                <c:pt idx="1056">
                  <c:v>42557</c:v>
                </c:pt>
                <c:pt idx="1057">
                  <c:v>53312</c:v>
                </c:pt>
                <c:pt idx="1058">
                  <c:v>72228</c:v>
                </c:pt>
                <c:pt idx="1059">
                  <c:v>67605</c:v>
                </c:pt>
                <c:pt idx="1060">
                  <c:v>62845</c:v>
                </c:pt>
                <c:pt idx="1061">
                  <c:v>65196</c:v>
                </c:pt>
                <c:pt idx="1062">
                  <c:v>42000</c:v>
                </c:pt>
                <c:pt idx="1063">
                  <c:v>35860</c:v>
                </c:pt>
                <c:pt idx="1064">
                  <c:v>65526</c:v>
                </c:pt>
                <c:pt idx="1065">
                  <c:v>16860</c:v>
                </c:pt>
                <c:pt idx="1066">
                  <c:v>83528</c:v>
                </c:pt>
                <c:pt idx="1067">
                  <c:v>64176</c:v>
                </c:pt>
                <c:pt idx="1068">
                  <c:v>22304</c:v>
                </c:pt>
                <c:pt idx="1069">
                  <c:v>67023</c:v>
                </c:pt>
                <c:pt idx="1070">
                  <c:v>32892</c:v>
                </c:pt>
                <c:pt idx="1071">
                  <c:v>70713</c:v>
                </c:pt>
                <c:pt idx="1072">
                  <c:v>59925</c:v>
                </c:pt>
                <c:pt idx="1073">
                  <c:v>39722</c:v>
                </c:pt>
                <c:pt idx="1074">
                  <c:v>46610</c:v>
                </c:pt>
                <c:pt idx="1075">
                  <c:v>88347</c:v>
                </c:pt>
                <c:pt idx="1076">
                  <c:v>87171</c:v>
                </c:pt>
                <c:pt idx="1077">
                  <c:v>26907</c:v>
                </c:pt>
                <c:pt idx="1078">
                  <c:v>50014</c:v>
                </c:pt>
                <c:pt idx="1079">
                  <c:v>41014</c:v>
                </c:pt>
                <c:pt idx="1080">
                  <c:v>66294</c:v>
                </c:pt>
                <c:pt idx="1081">
                  <c:v>36715</c:v>
                </c:pt>
                <c:pt idx="1082">
                  <c:v>79456</c:v>
                </c:pt>
                <c:pt idx="1083">
                  <c:v>40479</c:v>
                </c:pt>
                <c:pt idx="1084">
                  <c:v>75345</c:v>
                </c:pt>
                <c:pt idx="1085">
                  <c:v>54233</c:v>
                </c:pt>
                <c:pt idx="1086">
                  <c:v>24163</c:v>
                </c:pt>
                <c:pt idx="1087">
                  <c:v>84460</c:v>
                </c:pt>
                <c:pt idx="1088">
                  <c:v>43776</c:v>
                </c:pt>
                <c:pt idx="1089">
                  <c:v>71691</c:v>
                </c:pt>
                <c:pt idx="1090">
                  <c:v>85844</c:v>
                </c:pt>
                <c:pt idx="1091">
                  <c:v>39190</c:v>
                </c:pt>
                <c:pt idx="1092">
                  <c:v>71367</c:v>
                </c:pt>
                <c:pt idx="1093">
                  <c:v>38578</c:v>
                </c:pt>
                <c:pt idx="1094">
                  <c:v>57236</c:v>
                </c:pt>
                <c:pt idx="1095">
                  <c:v>61825</c:v>
                </c:pt>
                <c:pt idx="1096">
                  <c:v>79803</c:v>
                </c:pt>
                <c:pt idx="1097">
                  <c:v>80910</c:v>
                </c:pt>
                <c:pt idx="1098">
                  <c:v>27590</c:v>
                </c:pt>
                <c:pt idx="1099">
                  <c:v>56775</c:v>
                </c:pt>
                <c:pt idx="1100">
                  <c:v>83829</c:v>
                </c:pt>
                <c:pt idx="1101">
                  <c:v>54210</c:v>
                </c:pt>
                <c:pt idx="1102">
                  <c:v>38508</c:v>
                </c:pt>
                <c:pt idx="1103">
                  <c:v>53187</c:v>
                </c:pt>
                <c:pt idx="1104">
                  <c:v>30023</c:v>
                </c:pt>
                <c:pt idx="1105">
                  <c:v>76045</c:v>
                </c:pt>
                <c:pt idx="1106">
                  <c:v>50870</c:v>
                </c:pt>
                <c:pt idx="1107">
                  <c:v>15315</c:v>
                </c:pt>
                <c:pt idx="1108">
                  <c:v>65463</c:v>
                </c:pt>
                <c:pt idx="1109">
                  <c:v>66480</c:v>
                </c:pt>
                <c:pt idx="1110">
                  <c:v>76773</c:v>
                </c:pt>
                <c:pt idx="1111">
                  <c:v>81698</c:v>
                </c:pt>
                <c:pt idx="1112">
                  <c:v>54466</c:v>
                </c:pt>
                <c:pt idx="1113">
                  <c:v>98777</c:v>
                </c:pt>
                <c:pt idx="1114">
                  <c:v>16269</c:v>
                </c:pt>
                <c:pt idx="1115">
                  <c:v>71819</c:v>
                </c:pt>
                <c:pt idx="1116">
                  <c:v>33569</c:v>
                </c:pt>
                <c:pt idx="1117">
                  <c:v>36262</c:v>
                </c:pt>
                <c:pt idx="1118">
                  <c:v>22634</c:v>
                </c:pt>
                <c:pt idx="1119">
                  <c:v>47025</c:v>
                </c:pt>
                <c:pt idx="1120">
                  <c:v>70566</c:v>
                </c:pt>
                <c:pt idx="1121">
                  <c:v>31605</c:v>
                </c:pt>
                <c:pt idx="1122">
                  <c:v>52034</c:v>
                </c:pt>
                <c:pt idx="1123">
                  <c:v>48526</c:v>
                </c:pt>
                <c:pt idx="1124">
                  <c:v>46734</c:v>
                </c:pt>
                <c:pt idx="1125">
                  <c:v>39552</c:v>
                </c:pt>
                <c:pt idx="1126">
                  <c:v>86358</c:v>
                </c:pt>
                <c:pt idx="1127">
                  <c:v>46931</c:v>
                </c:pt>
                <c:pt idx="1128">
                  <c:v>16581</c:v>
                </c:pt>
                <c:pt idx="1129">
                  <c:v>63998</c:v>
                </c:pt>
                <c:pt idx="1130">
                  <c:v>67381</c:v>
                </c:pt>
                <c:pt idx="1131">
                  <c:v>25930</c:v>
                </c:pt>
                <c:pt idx="1132">
                  <c:v>42693</c:v>
                </c:pt>
                <c:pt idx="1133">
                  <c:v>85606</c:v>
                </c:pt>
                <c:pt idx="1134">
                  <c:v>72903</c:v>
                </c:pt>
                <c:pt idx="1135">
                  <c:v>49669</c:v>
                </c:pt>
                <c:pt idx="1136">
                  <c:v>36778</c:v>
                </c:pt>
                <c:pt idx="1137">
                  <c:v>85696</c:v>
                </c:pt>
                <c:pt idx="1138">
                  <c:v>10979</c:v>
                </c:pt>
                <c:pt idx="1139">
                  <c:v>49678</c:v>
                </c:pt>
                <c:pt idx="1140">
                  <c:v>56129</c:v>
                </c:pt>
                <c:pt idx="1141">
                  <c:v>37155</c:v>
                </c:pt>
                <c:pt idx="1142">
                  <c:v>21282</c:v>
                </c:pt>
                <c:pt idx="1143">
                  <c:v>33419</c:v>
                </c:pt>
                <c:pt idx="1144">
                  <c:v>63285</c:v>
                </c:pt>
                <c:pt idx="1145">
                  <c:v>21255</c:v>
                </c:pt>
                <c:pt idx="1146">
                  <c:v>42162</c:v>
                </c:pt>
                <c:pt idx="1147">
                  <c:v>54450</c:v>
                </c:pt>
                <c:pt idx="1148">
                  <c:v>57744</c:v>
                </c:pt>
                <c:pt idx="1149">
                  <c:v>26576</c:v>
                </c:pt>
                <c:pt idx="1150">
                  <c:v>57513</c:v>
                </c:pt>
                <c:pt idx="1151">
                  <c:v>68142</c:v>
                </c:pt>
                <c:pt idx="1152">
                  <c:v>7500</c:v>
                </c:pt>
                <c:pt idx="1153">
                  <c:v>83145</c:v>
                </c:pt>
                <c:pt idx="1154">
                  <c:v>54197</c:v>
                </c:pt>
                <c:pt idx="1155">
                  <c:v>23091</c:v>
                </c:pt>
                <c:pt idx="1156">
                  <c:v>46049</c:v>
                </c:pt>
                <c:pt idx="1157">
                  <c:v>56715</c:v>
                </c:pt>
                <c:pt idx="1158">
                  <c:v>79410</c:v>
                </c:pt>
                <c:pt idx="1159">
                  <c:v>57304</c:v>
                </c:pt>
                <c:pt idx="1160">
                  <c:v>44375</c:v>
                </c:pt>
                <c:pt idx="1161">
                  <c:v>54450</c:v>
                </c:pt>
                <c:pt idx="1162">
                  <c:v>59594</c:v>
                </c:pt>
                <c:pt idx="1163">
                  <c:v>80685</c:v>
                </c:pt>
                <c:pt idx="1164">
                  <c:v>40344</c:v>
                </c:pt>
                <c:pt idx="1165">
                  <c:v>62710</c:v>
                </c:pt>
                <c:pt idx="1166">
                  <c:v>48985</c:v>
                </c:pt>
                <c:pt idx="1167">
                  <c:v>35322</c:v>
                </c:pt>
                <c:pt idx="1168">
                  <c:v>77142</c:v>
                </c:pt>
                <c:pt idx="1169">
                  <c:v>81657</c:v>
                </c:pt>
                <c:pt idx="1170">
                  <c:v>14421</c:v>
                </c:pt>
                <c:pt idx="1171">
                  <c:v>20130</c:v>
                </c:pt>
                <c:pt idx="1172">
                  <c:v>74214</c:v>
                </c:pt>
                <c:pt idx="1173">
                  <c:v>66726</c:v>
                </c:pt>
                <c:pt idx="1174">
                  <c:v>23724</c:v>
                </c:pt>
                <c:pt idx="1175">
                  <c:v>47353</c:v>
                </c:pt>
                <c:pt idx="1176">
                  <c:v>33444</c:v>
                </c:pt>
                <c:pt idx="1177">
                  <c:v>54386</c:v>
                </c:pt>
                <c:pt idx="1178">
                  <c:v>28510</c:v>
                </c:pt>
                <c:pt idx="1179">
                  <c:v>90638</c:v>
                </c:pt>
                <c:pt idx="1180">
                  <c:v>48070</c:v>
                </c:pt>
                <c:pt idx="1181">
                  <c:v>43140</c:v>
                </c:pt>
                <c:pt idx="1182">
                  <c:v>54959</c:v>
                </c:pt>
                <c:pt idx="1183">
                  <c:v>15056</c:v>
                </c:pt>
                <c:pt idx="1184">
                  <c:v>26954</c:v>
                </c:pt>
                <c:pt idx="1185">
                  <c:v>22327</c:v>
                </c:pt>
                <c:pt idx="1186">
                  <c:v>44393</c:v>
                </c:pt>
                <c:pt idx="1187">
                  <c:v>62000</c:v>
                </c:pt>
                <c:pt idx="1188">
                  <c:v>31497</c:v>
                </c:pt>
                <c:pt idx="1189">
                  <c:v>45894</c:v>
                </c:pt>
                <c:pt idx="1190">
                  <c:v>78579</c:v>
                </c:pt>
                <c:pt idx="1191">
                  <c:v>67369</c:v>
                </c:pt>
                <c:pt idx="1192">
                  <c:v>58401</c:v>
                </c:pt>
                <c:pt idx="1193">
                  <c:v>62307</c:v>
                </c:pt>
                <c:pt idx="1194">
                  <c:v>43641</c:v>
                </c:pt>
                <c:pt idx="1195">
                  <c:v>63841</c:v>
                </c:pt>
                <c:pt idx="1196">
                  <c:v>46891</c:v>
                </c:pt>
                <c:pt idx="1197">
                  <c:v>70091</c:v>
                </c:pt>
                <c:pt idx="1198">
                  <c:v>78075</c:v>
                </c:pt>
                <c:pt idx="1199">
                  <c:v>59184</c:v>
                </c:pt>
                <c:pt idx="1200">
                  <c:v>54809</c:v>
                </c:pt>
                <c:pt idx="1201">
                  <c:v>58113</c:v>
                </c:pt>
                <c:pt idx="1202">
                  <c:v>51412</c:v>
                </c:pt>
                <c:pt idx="1203">
                  <c:v>15287</c:v>
                </c:pt>
                <c:pt idx="1204">
                  <c:v>66636</c:v>
                </c:pt>
                <c:pt idx="1205">
                  <c:v>50965</c:v>
                </c:pt>
                <c:pt idx="1206">
                  <c:v>84618</c:v>
                </c:pt>
                <c:pt idx="1207">
                  <c:v>18351</c:v>
                </c:pt>
                <c:pt idx="1208">
                  <c:v>40451</c:v>
                </c:pt>
                <c:pt idx="1209">
                  <c:v>36317</c:v>
                </c:pt>
                <c:pt idx="1210">
                  <c:v>42213</c:v>
                </c:pt>
                <c:pt idx="1211">
                  <c:v>65748</c:v>
                </c:pt>
                <c:pt idx="1212">
                  <c:v>77044</c:v>
                </c:pt>
                <c:pt idx="1213">
                  <c:v>74918</c:v>
                </c:pt>
                <c:pt idx="1214">
                  <c:v>56721</c:v>
                </c:pt>
                <c:pt idx="1215">
                  <c:v>42160</c:v>
                </c:pt>
                <c:pt idx="1216">
                  <c:v>61559</c:v>
                </c:pt>
                <c:pt idx="1217">
                  <c:v>33629</c:v>
                </c:pt>
                <c:pt idx="1218">
                  <c:v>68682</c:v>
                </c:pt>
                <c:pt idx="1219">
                  <c:v>34377</c:v>
                </c:pt>
                <c:pt idx="1220">
                  <c:v>8940</c:v>
                </c:pt>
                <c:pt idx="1221">
                  <c:v>26228</c:v>
                </c:pt>
                <c:pt idx="1222">
                  <c:v>77297</c:v>
                </c:pt>
                <c:pt idx="1223">
                  <c:v>40211</c:v>
                </c:pt>
                <c:pt idx="1224">
                  <c:v>33438</c:v>
                </c:pt>
                <c:pt idx="1225">
                  <c:v>75032</c:v>
                </c:pt>
                <c:pt idx="1226">
                  <c:v>61284</c:v>
                </c:pt>
                <c:pt idx="1227">
                  <c:v>22518</c:v>
                </c:pt>
                <c:pt idx="1228">
                  <c:v>54730</c:v>
                </c:pt>
                <c:pt idx="1229">
                  <c:v>38452</c:v>
                </c:pt>
                <c:pt idx="1230">
                  <c:v>44421</c:v>
                </c:pt>
                <c:pt idx="1231">
                  <c:v>38197</c:v>
                </c:pt>
                <c:pt idx="1232">
                  <c:v>41986</c:v>
                </c:pt>
                <c:pt idx="1233">
                  <c:v>28427</c:v>
                </c:pt>
                <c:pt idx="1234">
                  <c:v>37395</c:v>
                </c:pt>
                <c:pt idx="1235">
                  <c:v>64722</c:v>
                </c:pt>
                <c:pt idx="1236">
                  <c:v>55249</c:v>
                </c:pt>
                <c:pt idx="1237">
                  <c:v>84906</c:v>
                </c:pt>
                <c:pt idx="1238">
                  <c:v>28691</c:v>
                </c:pt>
                <c:pt idx="1239">
                  <c:v>44213</c:v>
                </c:pt>
                <c:pt idx="1240">
                  <c:v>25707</c:v>
                </c:pt>
                <c:pt idx="1241">
                  <c:v>59062</c:v>
                </c:pt>
                <c:pt idx="1242">
                  <c:v>76624</c:v>
                </c:pt>
                <c:pt idx="1243">
                  <c:v>66000</c:v>
                </c:pt>
                <c:pt idx="1244">
                  <c:v>27683</c:v>
                </c:pt>
                <c:pt idx="1245">
                  <c:v>1730</c:v>
                </c:pt>
                <c:pt idx="1246">
                  <c:v>7500</c:v>
                </c:pt>
                <c:pt idx="1247">
                  <c:v>40521</c:v>
                </c:pt>
                <c:pt idx="1248">
                  <c:v>20427</c:v>
                </c:pt>
                <c:pt idx="1249">
                  <c:v>65106</c:v>
                </c:pt>
                <c:pt idx="1250">
                  <c:v>69969</c:v>
                </c:pt>
                <c:pt idx="1251">
                  <c:v>67433</c:v>
                </c:pt>
                <c:pt idx="1252">
                  <c:v>77766</c:v>
                </c:pt>
                <c:pt idx="1253">
                  <c:v>74716</c:v>
                </c:pt>
                <c:pt idx="1254">
                  <c:v>68118</c:v>
                </c:pt>
                <c:pt idx="1255">
                  <c:v>55158</c:v>
                </c:pt>
                <c:pt idx="1256">
                  <c:v>62972</c:v>
                </c:pt>
                <c:pt idx="1257">
                  <c:v>74190</c:v>
                </c:pt>
                <c:pt idx="1258">
                  <c:v>39356</c:v>
                </c:pt>
                <c:pt idx="1259">
                  <c:v>76653</c:v>
                </c:pt>
                <c:pt idx="1260">
                  <c:v>35860</c:v>
                </c:pt>
                <c:pt idx="1261">
                  <c:v>90687</c:v>
                </c:pt>
                <c:pt idx="1262">
                  <c:v>73450</c:v>
                </c:pt>
                <c:pt idx="1263">
                  <c:v>31454</c:v>
                </c:pt>
                <c:pt idx="1264">
                  <c:v>47139</c:v>
                </c:pt>
                <c:pt idx="1265">
                  <c:v>83829</c:v>
                </c:pt>
                <c:pt idx="1266">
                  <c:v>53378</c:v>
                </c:pt>
                <c:pt idx="1267">
                  <c:v>19656</c:v>
                </c:pt>
                <c:pt idx="1268">
                  <c:v>45579</c:v>
                </c:pt>
                <c:pt idx="1269">
                  <c:v>85485</c:v>
                </c:pt>
                <c:pt idx="1270">
                  <c:v>55956</c:v>
                </c:pt>
                <c:pt idx="1271">
                  <c:v>64191</c:v>
                </c:pt>
                <c:pt idx="1272">
                  <c:v>38808</c:v>
                </c:pt>
                <c:pt idx="1273">
                  <c:v>57183</c:v>
                </c:pt>
                <c:pt idx="1274">
                  <c:v>23748</c:v>
                </c:pt>
                <c:pt idx="1275">
                  <c:v>66303</c:v>
                </c:pt>
                <c:pt idx="1276">
                  <c:v>37368</c:v>
                </c:pt>
                <c:pt idx="1277">
                  <c:v>40800</c:v>
                </c:pt>
                <c:pt idx="1278">
                  <c:v>71847</c:v>
                </c:pt>
                <c:pt idx="1279">
                  <c:v>46149</c:v>
                </c:pt>
                <c:pt idx="1280">
                  <c:v>78687</c:v>
                </c:pt>
                <c:pt idx="1281">
                  <c:v>49118</c:v>
                </c:pt>
                <c:pt idx="1282">
                  <c:v>37633</c:v>
                </c:pt>
                <c:pt idx="1283">
                  <c:v>39767</c:v>
                </c:pt>
                <c:pt idx="1284">
                  <c:v>26997</c:v>
                </c:pt>
                <c:pt idx="1285">
                  <c:v>33986</c:v>
                </c:pt>
                <c:pt idx="1286">
                  <c:v>57091</c:v>
                </c:pt>
                <c:pt idx="1287">
                  <c:v>46831</c:v>
                </c:pt>
                <c:pt idx="1288">
                  <c:v>83151</c:v>
                </c:pt>
                <c:pt idx="1289">
                  <c:v>52531</c:v>
                </c:pt>
                <c:pt idx="1290">
                  <c:v>15759</c:v>
                </c:pt>
                <c:pt idx="1291">
                  <c:v>22804</c:v>
                </c:pt>
                <c:pt idx="1292">
                  <c:v>43050</c:v>
                </c:pt>
                <c:pt idx="1293">
                  <c:v>42997</c:v>
                </c:pt>
                <c:pt idx="1294">
                  <c:v>48918</c:v>
                </c:pt>
                <c:pt idx="1295">
                  <c:v>60033</c:v>
                </c:pt>
                <c:pt idx="1296">
                  <c:v>34043</c:v>
                </c:pt>
                <c:pt idx="1297">
                  <c:v>57811</c:v>
                </c:pt>
                <c:pt idx="1298">
                  <c:v>78569</c:v>
                </c:pt>
                <c:pt idx="1299">
                  <c:v>7500</c:v>
                </c:pt>
                <c:pt idx="1300">
                  <c:v>157733</c:v>
                </c:pt>
                <c:pt idx="1301">
                  <c:v>94384</c:v>
                </c:pt>
                <c:pt idx="1302">
                  <c:v>23148</c:v>
                </c:pt>
                <c:pt idx="1303">
                  <c:v>44267</c:v>
                </c:pt>
                <c:pt idx="1304">
                  <c:v>71626</c:v>
                </c:pt>
                <c:pt idx="1305">
                  <c:v>60894</c:v>
                </c:pt>
                <c:pt idx="1306">
                  <c:v>50200</c:v>
                </c:pt>
                <c:pt idx="1307">
                  <c:v>81051</c:v>
                </c:pt>
                <c:pt idx="1308">
                  <c:v>65169</c:v>
                </c:pt>
                <c:pt idx="1309">
                  <c:v>59868</c:v>
                </c:pt>
                <c:pt idx="1310">
                  <c:v>65695</c:v>
                </c:pt>
                <c:pt idx="1311">
                  <c:v>64857</c:v>
                </c:pt>
                <c:pt idx="1312">
                  <c:v>45143</c:v>
                </c:pt>
                <c:pt idx="1313">
                  <c:v>74805</c:v>
                </c:pt>
                <c:pt idx="1314">
                  <c:v>59060</c:v>
                </c:pt>
                <c:pt idx="1315">
                  <c:v>27238</c:v>
                </c:pt>
                <c:pt idx="1316">
                  <c:v>47009</c:v>
                </c:pt>
                <c:pt idx="1317">
                  <c:v>46094</c:v>
                </c:pt>
                <c:pt idx="1318">
                  <c:v>40321</c:v>
                </c:pt>
                <c:pt idx="1319">
                  <c:v>37235</c:v>
                </c:pt>
                <c:pt idx="1320">
                  <c:v>81843</c:v>
                </c:pt>
                <c:pt idx="1321">
                  <c:v>46692</c:v>
                </c:pt>
                <c:pt idx="1322">
                  <c:v>77382</c:v>
                </c:pt>
                <c:pt idx="1323">
                  <c:v>37774</c:v>
                </c:pt>
                <c:pt idx="1324">
                  <c:v>18393</c:v>
                </c:pt>
                <c:pt idx="1325">
                  <c:v>72828</c:v>
                </c:pt>
                <c:pt idx="1326">
                  <c:v>24711</c:v>
                </c:pt>
                <c:pt idx="1327">
                  <c:v>45503</c:v>
                </c:pt>
                <c:pt idx="1328">
                  <c:v>6560</c:v>
                </c:pt>
                <c:pt idx="1329">
                  <c:v>71604</c:v>
                </c:pt>
                <c:pt idx="1330">
                  <c:v>27244</c:v>
                </c:pt>
                <c:pt idx="1331">
                  <c:v>48752</c:v>
                </c:pt>
                <c:pt idx="1332">
                  <c:v>71434</c:v>
                </c:pt>
                <c:pt idx="1333">
                  <c:v>90842</c:v>
                </c:pt>
                <c:pt idx="1334">
                  <c:v>88097</c:v>
                </c:pt>
                <c:pt idx="1335">
                  <c:v>51948</c:v>
                </c:pt>
                <c:pt idx="1336">
                  <c:v>71853</c:v>
                </c:pt>
                <c:pt idx="1337">
                  <c:v>35876</c:v>
                </c:pt>
                <c:pt idx="1338">
                  <c:v>40049</c:v>
                </c:pt>
                <c:pt idx="1339">
                  <c:v>39660</c:v>
                </c:pt>
                <c:pt idx="1340">
                  <c:v>50127</c:v>
                </c:pt>
                <c:pt idx="1341">
                  <c:v>43263</c:v>
                </c:pt>
                <c:pt idx="1342">
                  <c:v>62845</c:v>
                </c:pt>
                <c:pt idx="1343">
                  <c:v>18929</c:v>
                </c:pt>
                <c:pt idx="1344">
                  <c:v>24367</c:v>
                </c:pt>
                <c:pt idx="1345">
                  <c:v>33249</c:v>
                </c:pt>
                <c:pt idx="1346">
                  <c:v>26887</c:v>
                </c:pt>
                <c:pt idx="1347">
                  <c:v>50150</c:v>
                </c:pt>
                <c:pt idx="1348">
                  <c:v>62061</c:v>
                </c:pt>
                <c:pt idx="1349">
                  <c:v>85696</c:v>
                </c:pt>
                <c:pt idx="1350">
                  <c:v>76542</c:v>
                </c:pt>
                <c:pt idx="1351">
                  <c:v>70515</c:v>
                </c:pt>
                <c:pt idx="1352">
                  <c:v>18227</c:v>
                </c:pt>
                <c:pt idx="1353">
                  <c:v>69139</c:v>
                </c:pt>
                <c:pt idx="1354">
                  <c:v>69109</c:v>
                </c:pt>
                <c:pt idx="1355">
                  <c:v>69627</c:v>
                </c:pt>
                <c:pt idx="1356">
                  <c:v>38136</c:v>
                </c:pt>
                <c:pt idx="1357">
                  <c:v>62159</c:v>
                </c:pt>
                <c:pt idx="1358">
                  <c:v>80695</c:v>
                </c:pt>
                <c:pt idx="1359">
                  <c:v>33316</c:v>
                </c:pt>
                <c:pt idx="1360">
                  <c:v>58554</c:v>
                </c:pt>
                <c:pt idx="1361">
                  <c:v>17256</c:v>
                </c:pt>
                <c:pt idx="1362">
                  <c:v>53034</c:v>
                </c:pt>
                <c:pt idx="1363">
                  <c:v>52203</c:v>
                </c:pt>
                <c:pt idx="1364">
                  <c:v>59601</c:v>
                </c:pt>
                <c:pt idx="1365">
                  <c:v>75154</c:v>
                </c:pt>
                <c:pt idx="1366">
                  <c:v>47025</c:v>
                </c:pt>
                <c:pt idx="1367">
                  <c:v>37971</c:v>
                </c:pt>
                <c:pt idx="1368">
                  <c:v>41335</c:v>
                </c:pt>
                <c:pt idx="1369">
                  <c:v>67267</c:v>
                </c:pt>
                <c:pt idx="1370">
                  <c:v>57338</c:v>
                </c:pt>
                <c:pt idx="1371">
                  <c:v>50523</c:v>
                </c:pt>
                <c:pt idx="1372">
                  <c:v>35791</c:v>
                </c:pt>
                <c:pt idx="1373">
                  <c:v>50611</c:v>
                </c:pt>
                <c:pt idx="1374">
                  <c:v>56242</c:v>
                </c:pt>
                <c:pt idx="1375">
                  <c:v>48904</c:v>
                </c:pt>
                <c:pt idx="1376">
                  <c:v>56243</c:v>
                </c:pt>
                <c:pt idx="1377">
                  <c:v>21355</c:v>
                </c:pt>
                <c:pt idx="1378">
                  <c:v>57420</c:v>
                </c:pt>
                <c:pt idx="1379">
                  <c:v>51386</c:v>
                </c:pt>
                <c:pt idx="1380">
                  <c:v>46390</c:v>
                </c:pt>
                <c:pt idx="1381">
                  <c:v>54342</c:v>
                </c:pt>
                <c:pt idx="1382">
                  <c:v>51386</c:v>
                </c:pt>
                <c:pt idx="1383">
                  <c:v>51386</c:v>
                </c:pt>
                <c:pt idx="1384">
                  <c:v>20895</c:v>
                </c:pt>
                <c:pt idx="1385">
                  <c:v>92344</c:v>
                </c:pt>
                <c:pt idx="1386">
                  <c:v>51386</c:v>
                </c:pt>
                <c:pt idx="1387">
                  <c:v>26907</c:v>
                </c:pt>
                <c:pt idx="1388">
                  <c:v>44964</c:v>
                </c:pt>
                <c:pt idx="1389">
                  <c:v>75507</c:v>
                </c:pt>
                <c:pt idx="1390">
                  <c:v>53761</c:v>
                </c:pt>
                <c:pt idx="1391">
                  <c:v>22682</c:v>
                </c:pt>
                <c:pt idx="1392">
                  <c:v>38887</c:v>
                </c:pt>
                <c:pt idx="1393">
                  <c:v>41658</c:v>
                </c:pt>
                <c:pt idx="1394">
                  <c:v>29791</c:v>
                </c:pt>
                <c:pt idx="1395">
                  <c:v>63915</c:v>
                </c:pt>
                <c:pt idx="1396">
                  <c:v>39996</c:v>
                </c:pt>
                <c:pt idx="1397">
                  <c:v>26759</c:v>
                </c:pt>
                <c:pt idx="1398">
                  <c:v>63841</c:v>
                </c:pt>
                <c:pt idx="1399">
                  <c:v>51039</c:v>
                </c:pt>
                <c:pt idx="1400">
                  <c:v>60544</c:v>
                </c:pt>
                <c:pt idx="1401">
                  <c:v>65685</c:v>
                </c:pt>
                <c:pt idx="1402">
                  <c:v>37716</c:v>
                </c:pt>
                <c:pt idx="1403">
                  <c:v>36864</c:v>
                </c:pt>
                <c:pt idx="1404">
                  <c:v>44511</c:v>
                </c:pt>
                <c:pt idx="1405">
                  <c:v>36947</c:v>
                </c:pt>
                <c:pt idx="1406">
                  <c:v>47352</c:v>
                </c:pt>
                <c:pt idx="1407">
                  <c:v>67087</c:v>
                </c:pt>
                <c:pt idx="1408">
                  <c:v>57045</c:v>
                </c:pt>
                <c:pt idx="1409">
                  <c:v>36957</c:v>
                </c:pt>
                <c:pt idx="1410">
                  <c:v>69389</c:v>
                </c:pt>
                <c:pt idx="1411">
                  <c:v>80134</c:v>
                </c:pt>
                <c:pt idx="1412">
                  <c:v>43142</c:v>
                </c:pt>
                <c:pt idx="1413">
                  <c:v>80589</c:v>
                </c:pt>
                <c:pt idx="1414">
                  <c:v>34412</c:v>
                </c:pt>
                <c:pt idx="1415">
                  <c:v>57537</c:v>
                </c:pt>
                <c:pt idx="1416">
                  <c:v>22634</c:v>
                </c:pt>
                <c:pt idx="1417">
                  <c:v>51315</c:v>
                </c:pt>
                <c:pt idx="1418">
                  <c:v>36026</c:v>
                </c:pt>
                <c:pt idx="1419">
                  <c:v>24639</c:v>
                </c:pt>
                <c:pt idx="1420">
                  <c:v>34578</c:v>
                </c:pt>
                <c:pt idx="1421">
                  <c:v>65704</c:v>
                </c:pt>
                <c:pt idx="1422">
                  <c:v>63810</c:v>
                </c:pt>
                <c:pt idx="1423">
                  <c:v>54132</c:v>
                </c:pt>
                <c:pt idx="1424">
                  <c:v>18690</c:v>
                </c:pt>
                <c:pt idx="1425">
                  <c:v>28164</c:v>
                </c:pt>
                <c:pt idx="1426">
                  <c:v>34596</c:v>
                </c:pt>
                <c:pt idx="1427">
                  <c:v>43269</c:v>
                </c:pt>
                <c:pt idx="1428">
                  <c:v>38741</c:v>
                </c:pt>
                <c:pt idx="1429">
                  <c:v>31907</c:v>
                </c:pt>
                <c:pt idx="1430">
                  <c:v>27100</c:v>
                </c:pt>
                <c:pt idx="1431">
                  <c:v>31163</c:v>
                </c:pt>
                <c:pt idx="1432">
                  <c:v>92533</c:v>
                </c:pt>
                <c:pt idx="1433">
                  <c:v>34853</c:v>
                </c:pt>
                <c:pt idx="1434">
                  <c:v>70844</c:v>
                </c:pt>
                <c:pt idx="1435">
                  <c:v>31086</c:v>
                </c:pt>
                <c:pt idx="1436">
                  <c:v>60544</c:v>
                </c:pt>
                <c:pt idx="1437">
                  <c:v>20491</c:v>
                </c:pt>
                <c:pt idx="1438">
                  <c:v>42523</c:v>
                </c:pt>
                <c:pt idx="1439">
                  <c:v>39922</c:v>
                </c:pt>
                <c:pt idx="1440">
                  <c:v>33402</c:v>
                </c:pt>
                <c:pt idx="1441">
                  <c:v>36408</c:v>
                </c:pt>
                <c:pt idx="1442">
                  <c:v>21645</c:v>
                </c:pt>
                <c:pt idx="1443">
                  <c:v>78427</c:v>
                </c:pt>
                <c:pt idx="1444">
                  <c:v>82657</c:v>
                </c:pt>
                <c:pt idx="1445">
                  <c:v>51876</c:v>
                </c:pt>
                <c:pt idx="1446">
                  <c:v>78041</c:v>
                </c:pt>
                <c:pt idx="1447">
                  <c:v>52852</c:v>
                </c:pt>
                <c:pt idx="1448">
                  <c:v>70038</c:v>
                </c:pt>
                <c:pt idx="1449">
                  <c:v>69401</c:v>
                </c:pt>
                <c:pt idx="1450">
                  <c:v>46053</c:v>
                </c:pt>
                <c:pt idx="1451">
                  <c:v>77343</c:v>
                </c:pt>
                <c:pt idx="1452">
                  <c:v>73892</c:v>
                </c:pt>
                <c:pt idx="1453">
                  <c:v>40304</c:v>
                </c:pt>
                <c:pt idx="1454">
                  <c:v>32727</c:v>
                </c:pt>
                <c:pt idx="1455">
                  <c:v>68695</c:v>
                </c:pt>
                <c:pt idx="1456">
                  <c:v>43300</c:v>
                </c:pt>
                <c:pt idx="1457">
                  <c:v>26290</c:v>
                </c:pt>
                <c:pt idx="1458">
                  <c:v>93790</c:v>
                </c:pt>
                <c:pt idx="1459">
                  <c:v>38410</c:v>
                </c:pt>
                <c:pt idx="1460">
                  <c:v>64866</c:v>
                </c:pt>
                <c:pt idx="1461">
                  <c:v>57957</c:v>
                </c:pt>
                <c:pt idx="1462">
                  <c:v>46015</c:v>
                </c:pt>
                <c:pt idx="1463">
                  <c:v>16531</c:v>
                </c:pt>
                <c:pt idx="1464">
                  <c:v>28072</c:v>
                </c:pt>
                <c:pt idx="1465">
                  <c:v>49476</c:v>
                </c:pt>
                <c:pt idx="1466">
                  <c:v>50725</c:v>
                </c:pt>
                <c:pt idx="1467">
                  <c:v>83844</c:v>
                </c:pt>
                <c:pt idx="1468">
                  <c:v>41145</c:v>
                </c:pt>
                <c:pt idx="1469">
                  <c:v>67419</c:v>
                </c:pt>
                <c:pt idx="1470">
                  <c:v>23162</c:v>
                </c:pt>
                <c:pt idx="1471">
                  <c:v>34380</c:v>
                </c:pt>
                <c:pt idx="1472">
                  <c:v>34704</c:v>
                </c:pt>
                <c:pt idx="1473">
                  <c:v>94871</c:v>
                </c:pt>
                <c:pt idx="1474">
                  <c:v>65148</c:v>
                </c:pt>
                <c:pt idx="1475">
                  <c:v>39898</c:v>
                </c:pt>
                <c:pt idx="1476">
                  <c:v>64857</c:v>
                </c:pt>
                <c:pt idx="1477">
                  <c:v>59892</c:v>
                </c:pt>
                <c:pt idx="1478">
                  <c:v>41020</c:v>
                </c:pt>
                <c:pt idx="1479">
                  <c:v>57072</c:v>
                </c:pt>
                <c:pt idx="1480">
                  <c:v>60474</c:v>
                </c:pt>
                <c:pt idx="1481">
                  <c:v>62807</c:v>
                </c:pt>
                <c:pt idx="1482">
                  <c:v>19414</c:v>
                </c:pt>
                <c:pt idx="1483">
                  <c:v>19107</c:v>
                </c:pt>
                <c:pt idx="1484">
                  <c:v>75484</c:v>
                </c:pt>
                <c:pt idx="1485">
                  <c:v>70379</c:v>
                </c:pt>
                <c:pt idx="1486">
                  <c:v>79419</c:v>
                </c:pt>
                <c:pt idx="1487">
                  <c:v>64014</c:v>
                </c:pt>
                <c:pt idx="1488">
                  <c:v>76998</c:v>
                </c:pt>
                <c:pt idx="1489">
                  <c:v>49854</c:v>
                </c:pt>
                <c:pt idx="1490">
                  <c:v>60585</c:v>
                </c:pt>
                <c:pt idx="1491">
                  <c:v>42873</c:v>
                </c:pt>
                <c:pt idx="1492">
                  <c:v>87679</c:v>
                </c:pt>
                <c:pt idx="1493">
                  <c:v>57867</c:v>
                </c:pt>
                <c:pt idx="1494">
                  <c:v>35765</c:v>
                </c:pt>
                <c:pt idx="1495">
                  <c:v>65492</c:v>
                </c:pt>
                <c:pt idx="1496">
                  <c:v>32952</c:v>
                </c:pt>
                <c:pt idx="1497">
                  <c:v>53374</c:v>
                </c:pt>
                <c:pt idx="1498">
                  <c:v>71706</c:v>
                </c:pt>
                <c:pt idx="1499">
                  <c:v>68487</c:v>
                </c:pt>
                <c:pt idx="1500">
                  <c:v>53253</c:v>
                </c:pt>
                <c:pt idx="1501">
                  <c:v>31163</c:v>
                </c:pt>
                <c:pt idx="1502">
                  <c:v>42014</c:v>
                </c:pt>
                <c:pt idx="1503">
                  <c:v>54108</c:v>
                </c:pt>
                <c:pt idx="1504">
                  <c:v>49667</c:v>
                </c:pt>
                <c:pt idx="1505">
                  <c:v>63206</c:v>
                </c:pt>
                <c:pt idx="1506">
                  <c:v>57136</c:v>
                </c:pt>
                <c:pt idx="1507">
                  <c:v>46772</c:v>
                </c:pt>
                <c:pt idx="1508">
                  <c:v>78931</c:v>
                </c:pt>
                <c:pt idx="1509">
                  <c:v>53977</c:v>
                </c:pt>
                <c:pt idx="1510">
                  <c:v>84219</c:v>
                </c:pt>
                <c:pt idx="1511">
                  <c:v>46098</c:v>
                </c:pt>
                <c:pt idx="1512">
                  <c:v>73538</c:v>
                </c:pt>
                <c:pt idx="1513">
                  <c:v>79529</c:v>
                </c:pt>
                <c:pt idx="1514">
                  <c:v>20981</c:v>
                </c:pt>
                <c:pt idx="1515">
                  <c:v>51766</c:v>
                </c:pt>
                <c:pt idx="1516">
                  <c:v>55759</c:v>
                </c:pt>
                <c:pt idx="1517">
                  <c:v>33039</c:v>
                </c:pt>
                <c:pt idx="1518">
                  <c:v>37787</c:v>
                </c:pt>
                <c:pt idx="1519">
                  <c:v>27242</c:v>
                </c:pt>
                <c:pt idx="1520">
                  <c:v>87188</c:v>
                </c:pt>
                <c:pt idx="1521">
                  <c:v>69930</c:v>
                </c:pt>
                <c:pt idx="1522">
                  <c:v>37697</c:v>
                </c:pt>
                <c:pt idx="1523">
                  <c:v>37401</c:v>
                </c:pt>
                <c:pt idx="1524">
                  <c:v>3502</c:v>
                </c:pt>
                <c:pt idx="1525">
                  <c:v>58597</c:v>
                </c:pt>
                <c:pt idx="1526">
                  <c:v>82032</c:v>
                </c:pt>
                <c:pt idx="1527">
                  <c:v>28087</c:v>
                </c:pt>
                <c:pt idx="1528">
                  <c:v>74004</c:v>
                </c:pt>
                <c:pt idx="1529">
                  <c:v>19740</c:v>
                </c:pt>
                <c:pt idx="1530">
                  <c:v>57036</c:v>
                </c:pt>
                <c:pt idx="1531">
                  <c:v>53083</c:v>
                </c:pt>
                <c:pt idx="1532">
                  <c:v>69283</c:v>
                </c:pt>
                <c:pt idx="1533">
                  <c:v>46098</c:v>
                </c:pt>
                <c:pt idx="1534">
                  <c:v>23331</c:v>
                </c:pt>
                <c:pt idx="1535">
                  <c:v>23331</c:v>
                </c:pt>
                <c:pt idx="1536">
                  <c:v>9255</c:v>
                </c:pt>
                <c:pt idx="1537">
                  <c:v>67786</c:v>
                </c:pt>
                <c:pt idx="1538">
                  <c:v>71969</c:v>
                </c:pt>
                <c:pt idx="1539">
                  <c:v>59235</c:v>
                </c:pt>
                <c:pt idx="1540">
                  <c:v>31928</c:v>
                </c:pt>
                <c:pt idx="1541">
                  <c:v>74881</c:v>
                </c:pt>
                <c:pt idx="1542">
                  <c:v>65819</c:v>
                </c:pt>
                <c:pt idx="1543">
                  <c:v>51411</c:v>
                </c:pt>
                <c:pt idx="1544">
                  <c:v>51983</c:v>
                </c:pt>
                <c:pt idx="1545">
                  <c:v>42386</c:v>
                </c:pt>
                <c:pt idx="1546">
                  <c:v>30390</c:v>
                </c:pt>
                <c:pt idx="1547">
                  <c:v>30983</c:v>
                </c:pt>
                <c:pt idx="1548">
                  <c:v>66033</c:v>
                </c:pt>
                <c:pt idx="1549">
                  <c:v>37284</c:v>
                </c:pt>
                <c:pt idx="1550">
                  <c:v>57530</c:v>
                </c:pt>
                <c:pt idx="1551">
                  <c:v>76800</c:v>
                </c:pt>
                <c:pt idx="1552">
                  <c:v>63943</c:v>
                </c:pt>
                <c:pt idx="1553">
                  <c:v>76081</c:v>
                </c:pt>
                <c:pt idx="1554">
                  <c:v>67445</c:v>
                </c:pt>
                <c:pt idx="1555">
                  <c:v>37054</c:v>
                </c:pt>
                <c:pt idx="1556">
                  <c:v>47175</c:v>
                </c:pt>
                <c:pt idx="1557">
                  <c:v>31859</c:v>
                </c:pt>
                <c:pt idx="1558">
                  <c:v>27215</c:v>
                </c:pt>
                <c:pt idx="1559">
                  <c:v>70179</c:v>
                </c:pt>
                <c:pt idx="1560">
                  <c:v>39922</c:v>
                </c:pt>
                <c:pt idx="1561">
                  <c:v>49681</c:v>
                </c:pt>
                <c:pt idx="1562">
                  <c:v>24645</c:v>
                </c:pt>
                <c:pt idx="1563">
                  <c:v>79865</c:v>
                </c:pt>
                <c:pt idx="1564">
                  <c:v>44322</c:v>
                </c:pt>
                <c:pt idx="1565">
                  <c:v>47958</c:v>
                </c:pt>
                <c:pt idx="1566">
                  <c:v>63972</c:v>
                </c:pt>
                <c:pt idx="1567">
                  <c:v>75315</c:v>
                </c:pt>
                <c:pt idx="1568">
                  <c:v>55517</c:v>
                </c:pt>
                <c:pt idx="1569">
                  <c:v>75283</c:v>
                </c:pt>
                <c:pt idx="1570">
                  <c:v>82800</c:v>
                </c:pt>
                <c:pt idx="1571">
                  <c:v>38998</c:v>
                </c:pt>
                <c:pt idx="1572">
                  <c:v>90638</c:v>
                </c:pt>
                <c:pt idx="1573">
                  <c:v>27161</c:v>
                </c:pt>
                <c:pt idx="1574">
                  <c:v>42014</c:v>
                </c:pt>
                <c:pt idx="1575">
                  <c:v>38201</c:v>
                </c:pt>
                <c:pt idx="1576">
                  <c:v>45203</c:v>
                </c:pt>
                <c:pt idx="1577">
                  <c:v>81574</c:v>
                </c:pt>
                <c:pt idx="1578">
                  <c:v>34935</c:v>
                </c:pt>
                <c:pt idx="1579">
                  <c:v>60482</c:v>
                </c:pt>
                <c:pt idx="1580">
                  <c:v>34633</c:v>
                </c:pt>
                <c:pt idx="1581">
                  <c:v>78093</c:v>
                </c:pt>
                <c:pt idx="1582">
                  <c:v>82460</c:v>
                </c:pt>
                <c:pt idx="1583">
                  <c:v>45903</c:v>
                </c:pt>
                <c:pt idx="1584">
                  <c:v>81361</c:v>
                </c:pt>
                <c:pt idx="1585">
                  <c:v>35860</c:v>
                </c:pt>
                <c:pt idx="1586">
                  <c:v>40442</c:v>
                </c:pt>
                <c:pt idx="1587">
                  <c:v>61482</c:v>
                </c:pt>
                <c:pt idx="1588">
                  <c:v>34968</c:v>
                </c:pt>
                <c:pt idx="1589">
                  <c:v>75794</c:v>
                </c:pt>
                <c:pt idx="1590">
                  <c:v>31497</c:v>
                </c:pt>
                <c:pt idx="1591">
                  <c:v>74268</c:v>
                </c:pt>
                <c:pt idx="1592">
                  <c:v>13724</c:v>
                </c:pt>
                <c:pt idx="1593">
                  <c:v>45143</c:v>
                </c:pt>
                <c:pt idx="1594">
                  <c:v>52569</c:v>
                </c:pt>
                <c:pt idx="1595">
                  <c:v>48432</c:v>
                </c:pt>
                <c:pt idx="1596">
                  <c:v>17144</c:v>
                </c:pt>
                <c:pt idx="1597">
                  <c:v>36108</c:v>
                </c:pt>
                <c:pt idx="1598">
                  <c:v>76445</c:v>
                </c:pt>
                <c:pt idx="1599">
                  <c:v>36663</c:v>
                </c:pt>
                <c:pt idx="1600">
                  <c:v>53843</c:v>
                </c:pt>
                <c:pt idx="1601">
                  <c:v>90226</c:v>
                </c:pt>
                <c:pt idx="1602">
                  <c:v>70638</c:v>
                </c:pt>
                <c:pt idx="1603">
                  <c:v>44512</c:v>
                </c:pt>
                <c:pt idx="1604">
                  <c:v>27116</c:v>
                </c:pt>
                <c:pt idx="1605">
                  <c:v>54072</c:v>
                </c:pt>
                <c:pt idx="1606">
                  <c:v>71855</c:v>
                </c:pt>
                <c:pt idx="1607">
                  <c:v>51250</c:v>
                </c:pt>
                <c:pt idx="1608">
                  <c:v>60432</c:v>
                </c:pt>
                <c:pt idx="1609">
                  <c:v>65526</c:v>
                </c:pt>
                <c:pt idx="1610">
                  <c:v>68655</c:v>
                </c:pt>
                <c:pt idx="1611">
                  <c:v>12393</c:v>
                </c:pt>
                <c:pt idx="1612">
                  <c:v>64509</c:v>
                </c:pt>
                <c:pt idx="1613">
                  <c:v>33955</c:v>
                </c:pt>
                <c:pt idx="1614">
                  <c:v>31353</c:v>
                </c:pt>
                <c:pt idx="1615">
                  <c:v>55434</c:v>
                </c:pt>
                <c:pt idx="1616">
                  <c:v>28359</c:v>
                </c:pt>
                <c:pt idx="1617">
                  <c:v>57100</c:v>
                </c:pt>
                <c:pt idx="1618">
                  <c:v>69139</c:v>
                </c:pt>
                <c:pt idx="1619">
                  <c:v>52973</c:v>
                </c:pt>
                <c:pt idx="1620">
                  <c:v>51717</c:v>
                </c:pt>
                <c:pt idx="1621">
                  <c:v>18793</c:v>
                </c:pt>
                <c:pt idx="1622">
                  <c:v>66664</c:v>
                </c:pt>
                <c:pt idx="1623">
                  <c:v>50664</c:v>
                </c:pt>
                <c:pt idx="1624">
                  <c:v>54414</c:v>
                </c:pt>
                <c:pt idx="1625">
                  <c:v>54549</c:v>
                </c:pt>
                <c:pt idx="1626">
                  <c:v>47111</c:v>
                </c:pt>
                <c:pt idx="1627">
                  <c:v>41003</c:v>
                </c:pt>
                <c:pt idx="1628">
                  <c:v>19444</c:v>
                </c:pt>
                <c:pt idx="1629">
                  <c:v>36301</c:v>
                </c:pt>
                <c:pt idx="1630">
                  <c:v>73059</c:v>
                </c:pt>
                <c:pt idx="1631">
                  <c:v>42731</c:v>
                </c:pt>
                <c:pt idx="1632">
                  <c:v>52854</c:v>
                </c:pt>
                <c:pt idx="1633">
                  <c:v>22775</c:v>
                </c:pt>
                <c:pt idx="1634">
                  <c:v>46681</c:v>
                </c:pt>
                <c:pt idx="1635">
                  <c:v>59821</c:v>
                </c:pt>
                <c:pt idx="1636">
                  <c:v>50002</c:v>
                </c:pt>
                <c:pt idx="1637">
                  <c:v>69755</c:v>
                </c:pt>
                <c:pt idx="1638">
                  <c:v>44078</c:v>
                </c:pt>
                <c:pt idx="1639">
                  <c:v>30560</c:v>
                </c:pt>
                <c:pt idx="1640">
                  <c:v>35924</c:v>
                </c:pt>
                <c:pt idx="1641">
                  <c:v>64140</c:v>
                </c:pt>
                <c:pt idx="1642">
                  <c:v>56386</c:v>
                </c:pt>
                <c:pt idx="1643">
                  <c:v>24594</c:v>
                </c:pt>
                <c:pt idx="1644">
                  <c:v>75774</c:v>
                </c:pt>
                <c:pt idx="1645">
                  <c:v>39228</c:v>
                </c:pt>
                <c:pt idx="1646">
                  <c:v>58494</c:v>
                </c:pt>
                <c:pt idx="1647">
                  <c:v>58684</c:v>
                </c:pt>
                <c:pt idx="1648">
                  <c:v>57136</c:v>
                </c:pt>
                <c:pt idx="1649">
                  <c:v>56551</c:v>
                </c:pt>
                <c:pt idx="1650">
                  <c:v>22448</c:v>
                </c:pt>
                <c:pt idx="1651">
                  <c:v>82014</c:v>
                </c:pt>
                <c:pt idx="1652">
                  <c:v>34213</c:v>
                </c:pt>
                <c:pt idx="1653">
                  <c:v>157146</c:v>
                </c:pt>
                <c:pt idx="1654">
                  <c:v>25358</c:v>
                </c:pt>
                <c:pt idx="1655">
                  <c:v>35544</c:v>
                </c:pt>
                <c:pt idx="1656">
                  <c:v>36634</c:v>
                </c:pt>
                <c:pt idx="1657">
                  <c:v>62670</c:v>
                </c:pt>
                <c:pt idx="1658">
                  <c:v>50334</c:v>
                </c:pt>
                <c:pt idx="1659">
                  <c:v>72066</c:v>
                </c:pt>
                <c:pt idx="1660">
                  <c:v>50729</c:v>
                </c:pt>
                <c:pt idx="1661">
                  <c:v>34916</c:v>
                </c:pt>
                <c:pt idx="1662">
                  <c:v>64892</c:v>
                </c:pt>
                <c:pt idx="1663">
                  <c:v>43602</c:v>
                </c:pt>
                <c:pt idx="1664">
                  <c:v>33996</c:v>
                </c:pt>
                <c:pt idx="1665">
                  <c:v>41473</c:v>
                </c:pt>
                <c:pt idx="1666">
                  <c:v>63246</c:v>
                </c:pt>
                <c:pt idx="1667">
                  <c:v>36732</c:v>
                </c:pt>
                <c:pt idx="1668">
                  <c:v>69084</c:v>
                </c:pt>
                <c:pt idx="1669">
                  <c:v>77766</c:v>
                </c:pt>
                <c:pt idx="1670">
                  <c:v>37929</c:v>
                </c:pt>
                <c:pt idx="1671">
                  <c:v>86610</c:v>
                </c:pt>
                <c:pt idx="1672">
                  <c:v>80141</c:v>
                </c:pt>
                <c:pt idx="1673">
                  <c:v>72635</c:v>
                </c:pt>
                <c:pt idx="1674">
                  <c:v>69016</c:v>
                </c:pt>
                <c:pt idx="1675">
                  <c:v>20193</c:v>
                </c:pt>
                <c:pt idx="1676">
                  <c:v>27573</c:v>
                </c:pt>
                <c:pt idx="1677">
                  <c:v>15862</c:v>
                </c:pt>
                <c:pt idx="1678">
                  <c:v>49544</c:v>
                </c:pt>
                <c:pt idx="1679">
                  <c:v>33228</c:v>
                </c:pt>
                <c:pt idx="1680">
                  <c:v>70440</c:v>
                </c:pt>
                <c:pt idx="1681">
                  <c:v>38232</c:v>
                </c:pt>
                <c:pt idx="1682">
                  <c:v>22554</c:v>
                </c:pt>
                <c:pt idx="1683">
                  <c:v>23536</c:v>
                </c:pt>
                <c:pt idx="1684">
                  <c:v>49413</c:v>
                </c:pt>
                <c:pt idx="1685">
                  <c:v>42231</c:v>
                </c:pt>
                <c:pt idx="1686">
                  <c:v>78789</c:v>
                </c:pt>
                <c:pt idx="1687">
                  <c:v>56534</c:v>
                </c:pt>
                <c:pt idx="1688">
                  <c:v>58350</c:v>
                </c:pt>
                <c:pt idx="1689">
                  <c:v>81217</c:v>
                </c:pt>
                <c:pt idx="1690">
                  <c:v>49090</c:v>
                </c:pt>
                <c:pt idx="1691">
                  <c:v>61787</c:v>
                </c:pt>
                <c:pt idx="1692">
                  <c:v>18169</c:v>
                </c:pt>
                <c:pt idx="1693">
                  <c:v>24336</c:v>
                </c:pt>
                <c:pt idx="1694">
                  <c:v>18222</c:v>
                </c:pt>
                <c:pt idx="1695">
                  <c:v>62335</c:v>
                </c:pt>
                <c:pt idx="1696">
                  <c:v>42033</c:v>
                </c:pt>
                <c:pt idx="1697">
                  <c:v>86580</c:v>
                </c:pt>
                <c:pt idx="1698">
                  <c:v>41437</c:v>
                </c:pt>
                <c:pt idx="1699">
                  <c:v>73705</c:v>
                </c:pt>
                <c:pt idx="1700">
                  <c:v>61064</c:v>
                </c:pt>
                <c:pt idx="1701">
                  <c:v>38452</c:v>
                </c:pt>
                <c:pt idx="1702">
                  <c:v>18358</c:v>
                </c:pt>
                <c:pt idx="1703">
                  <c:v>55012</c:v>
                </c:pt>
                <c:pt idx="1704">
                  <c:v>9722</c:v>
                </c:pt>
                <c:pt idx="1705">
                  <c:v>38175</c:v>
                </c:pt>
                <c:pt idx="1706">
                  <c:v>58656</c:v>
                </c:pt>
                <c:pt idx="1707">
                  <c:v>52117</c:v>
                </c:pt>
                <c:pt idx="1708">
                  <c:v>64813</c:v>
                </c:pt>
                <c:pt idx="1709">
                  <c:v>54222</c:v>
                </c:pt>
                <c:pt idx="1710">
                  <c:v>83512</c:v>
                </c:pt>
                <c:pt idx="1711">
                  <c:v>77520</c:v>
                </c:pt>
                <c:pt idx="1712">
                  <c:v>41154</c:v>
                </c:pt>
                <c:pt idx="1713">
                  <c:v>80398</c:v>
                </c:pt>
                <c:pt idx="1714">
                  <c:v>18746</c:v>
                </c:pt>
                <c:pt idx="1715">
                  <c:v>35196</c:v>
                </c:pt>
                <c:pt idx="1716">
                  <c:v>60230</c:v>
                </c:pt>
                <c:pt idx="1717">
                  <c:v>22108</c:v>
                </c:pt>
                <c:pt idx="1718">
                  <c:v>44392</c:v>
                </c:pt>
                <c:pt idx="1719">
                  <c:v>55424</c:v>
                </c:pt>
                <c:pt idx="1720">
                  <c:v>17688</c:v>
                </c:pt>
                <c:pt idx="1721">
                  <c:v>92491</c:v>
                </c:pt>
                <c:pt idx="1722">
                  <c:v>90273</c:v>
                </c:pt>
                <c:pt idx="1723">
                  <c:v>82571</c:v>
                </c:pt>
                <c:pt idx="1724">
                  <c:v>38513</c:v>
                </c:pt>
                <c:pt idx="1725">
                  <c:v>16653</c:v>
                </c:pt>
                <c:pt idx="1726">
                  <c:v>42586</c:v>
                </c:pt>
                <c:pt idx="1727">
                  <c:v>23529</c:v>
                </c:pt>
                <c:pt idx="1728">
                  <c:v>74881</c:v>
                </c:pt>
                <c:pt idx="1729">
                  <c:v>71107</c:v>
                </c:pt>
                <c:pt idx="1730">
                  <c:v>46910</c:v>
                </c:pt>
                <c:pt idx="1731">
                  <c:v>18690</c:v>
                </c:pt>
                <c:pt idx="1732">
                  <c:v>37244</c:v>
                </c:pt>
                <c:pt idx="1733">
                  <c:v>82427</c:v>
                </c:pt>
                <c:pt idx="1734">
                  <c:v>75342</c:v>
                </c:pt>
                <c:pt idx="1735">
                  <c:v>70044</c:v>
                </c:pt>
                <c:pt idx="1736">
                  <c:v>79146</c:v>
                </c:pt>
                <c:pt idx="1737">
                  <c:v>77437</c:v>
                </c:pt>
                <c:pt idx="1738">
                  <c:v>54984</c:v>
                </c:pt>
                <c:pt idx="1739">
                  <c:v>42403</c:v>
                </c:pt>
                <c:pt idx="1740">
                  <c:v>55761</c:v>
                </c:pt>
                <c:pt idx="1741">
                  <c:v>37292</c:v>
                </c:pt>
                <c:pt idx="1742">
                  <c:v>45576</c:v>
                </c:pt>
                <c:pt idx="1743">
                  <c:v>70321</c:v>
                </c:pt>
                <c:pt idx="1744">
                  <c:v>58086</c:v>
                </c:pt>
                <c:pt idx="1745">
                  <c:v>81795</c:v>
                </c:pt>
                <c:pt idx="1746">
                  <c:v>28389</c:v>
                </c:pt>
                <c:pt idx="1747">
                  <c:v>66835</c:v>
                </c:pt>
                <c:pt idx="1748">
                  <c:v>69901</c:v>
                </c:pt>
                <c:pt idx="1749">
                  <c:v>80360</c:v>
                </c:pt>
                <c:pt idx="1750">
                  <c:v>63342</c:v>
                </c:pt>
                <c:pt idx="1751">
                  <c:v>44989</c:v>
                </c:pt>
                <c:pt idx="1752">
                  <c:v>31859</c:v>
                </c:pt>
                <c:pt idx="1753">
                  <c:v>51569</c:v>
                </c:pt>
                <c:pt idx="1754">
                  <c:v>30372</c:v>
                </c:pt>
                <c:pt idx="1755">
                  <c:v>16014</c:v>
                </c:pt>
                <c:pt idx="1756">
                  <c:v>41120</c:v>
                </c:pt>
                <c:pt idx="1757">
                  <c:v>39763</c:v>
                </c:pt>
                <c:pt idx="1758">
                  <c:v>38725</c:v>
                </c:pt>
                <c:pt idx="1759">
                  <c:v>77981</c:v>
                </c:pt>
                <c:pt idx="1760">
                  <c:v>62905</c:v>
                </c:pt>
                <c:pt idx="1761">
                  <c:v>13533</c:v>
                </c:pt>
                <c:pt idx="1762">
                  <c:v>59481</c:v>
                </c:pt>
                <c:pt idx="1763">
                  <c:v>72117</c:v>
                </c:pt>
                <c:pt idx="1764">
                  <c:v>21955</c:v>
                </c:pt>
                <c:pt idx="1765">
                  <c:v>67131</c:v>
                </c:pt>
                <c:pt idx="1766">
                  <c:v>36802</c:v>
                </c:pt>
                <c:pt idx="1767">
                  <c:v>71853</c:v>
                </c:pt>
                <c:pt idx="1768">
                  <c:v>28249</c:v>
                </c:pt>
                <c:pt idx="1769">
                  <c:v>47808</c:v>
                </c:pt>
                <c:pt idx="1770">
                  <c:v>25509</c:v>
                </c:pt>
                <c:pt idx="1771">
                  <c:v>51012</c:v>
                </c:pt>
                <c:pt idx="1772">
                  <c:v>70596</c:v>
                </c:pt>
                <c:pt idx="1773">
                  <c:v>85431</c:v>
                </c:pt>
                <c:pt idx="1774">
                  <c:v>42664</c:v>
                </c:pt>
                <c:pt idx="1775">
                  <c:v>42586</c:v>
                </c:pt>
                <c:pt idx="1776">
                  <c:v>29760</c:v>
                </c:pt>
                <c:pt idx="1777">
                  <c:v>28973</c:v>
                </c:pt>
                <c:pt idx="1778">
                  <c:v>39435</c:v>
                </c:pt>
                <c:pt idx="1779">
                  <c:v>65370</c:v>
                </c:pt>
                <c:pt idx="1780">
                  <c:v>20194</c:v>
                </c:pt>
                <c:pt idx="1781">
                  <c:v>42473</c:v>
                </c:pt>
                <c:pt idx="1782">
                  <c:v>64590</c:v>
                </c:pt>
                <c:pt idx="1783">
                  <c:v>71232</c:v>
                </c:pt>
                <c:pt idx="1784">
                  <c:v>34600</c:v>
                </c:pt>
                <c:pt idx="1785">
                  <c:v>46904</c:v>
                </c:pt>
                <c:pt idx="1786">
                  <c:v>49094</c:v>
                </c:pt>
                <c:pt idx="1787">
                  <c:v>36075</c:v>
                </c:pt>
                <c:pt idx="1788">
                  <c:v>60839</c:v>
                </c:pt>
                <c:pt idx="1789">
                  <c:v>77298</c:v>
                </c:pt>
                <c:pt idx="1790">
                  <c:v>34026</c:v>
                </c:pt>
                <c:pt idx="1791">
                  <c:v>48918</c:v>
                </c:pt>
                <c:pt idx="1792">
                  <c:v>82122</c:v>
                </c:pt>
                <c:pt idx="1793">
                  <c:v>37697</c:v>
                </c:pt>
                <c:pt idx="1794">
                  <c:v>34074</c:v>
                </c:pt>
                <c:pt idx="1795">
                  <c:v>28520</c:v>
                </c:pt>
                <c:pt idx="1796">
                  <c:v>62535</c:v>
                </c:pt>
                <c:pt idx="1797">
                  <c:v>36273</c:v>
                </c:pt>
                <c:pt idx="1798">
                  <c:v>63404</c:v>
                </c:pt>
                <c:pt idx="1799">
                  <c:v>75774</c:v>
                </c:pt>
                <c:pt idx="1800">
                  <c:v>78416</c:v>
                </c:pt>
                <c:pt idx="1801">
                  <c:v>75702</c:v>
                </c:pt>
                <c:pt idx="1802">
                  <c:v>59385</c:v>
                </c:pt>
                <c:pt idx="1803">
                  <c:v>37070</c:v>
                </c:pt>
                <c:pt idx="1804">
                  <c:v>44689</c:v>
                </c:pt>
                <c:pt idx="1805">
                  <c:v>53977</c:v>
                </c:pt>
                <c:pt idx="1806">
                  <c:v>7144</c:v>
                </c:pt>
                <c:pt idx="1807">
                  <c:v>18701</c:v>
                </c:pt>
                <c:pt idx="1808">
                  <c:v>90369</c:v>
                </c:pt>
                <c:pt idx="1809">
                  <c:v>63159</c:v>
                </c:pt>
                <c:pt idx="1810">
                  <c:v>37758</c:v>
                </c:pt>
                <c:pt idx="1811">
                  <c:v>46757</c:v>
                </c:pt>
                <c:pt idx="1812">
                  <c:v>79734</c:v>
                </c:pt>
                <c:pt idx="1813">
                  <c:v>63207</c:v>
                </c:pt>
                <c:pt idx="1814">
                  <c:v>72071</c:v>
                </c:pt>
                <c:pt idx="1815">
                  <c:v>21840</c:v>
                </c:pt>
                <c:pt idx="1816">
                  <c:v>58582</c:v>
                </c:pt>
                <c:pt idx="1817">
                  <c:v>72282</c:v>
                </c:pt>
                <c:pt idx="1818">
                  <c:v>50387</c:v>
                </c:pt>
                <c:pt idx="1819">
                  <c:v>32583</c:v>
                </c:pt>
                <c:pt idx="1820">
                  <c:v>62568</c:v>
                </c:pt>
                <c:pt idx="1821">
                  <c:v>44635</c:v>
                </c:pt>
                <c:pt idx="1822">
                  <c:v>33316</c:v>
                </c:pt>
                <c:pt idx="1823">
                  <c:v>63967</c:v>
                </c:pt>
                <c:pt idx="1824">
                  <c:v>52513</c:v>
                </c:pt>
                <c:pt idx="1825">
                  <c:v>25293</c:v>
                </c:pt>
                <c:pt idx="1826">
                  <c:v>54111</c:v>
                </c:pt>
                <c:pt idx="1827">
                  <c:v>78394</c:v>
                </c:pt>
                <c:pt idx="1828">
                  <c:v>80739</c:v>
                </c:pt>
                <c:pt idx="1829">
                  <c:v>22669</c:v>
                </c:pt>
                <c:pt idx="1830">
                  <c:v>29236</c:v>
                </c:pt>
                <c:pt idx="1831">
                  <c:v>44911</c:v>
                </c:pt>
                <c:pt idx="1832">
                  <c:v>54693</c:v>
                </c:pt>
                <c:pt idx="1833">
                  <c:v>48186</c:v>
                </c:pt>
                <c:pt idx="1834">
                  <c:v>54809</c:v>
                </c:pt>
                <c:pt idx="1835">
                  <c:v>41580</c:v>
                </c:pt>
                <c:pt idx="1836">
                  <c:v>80336</c:v>
                </c:pt>
                <c:pt idx="1837">
                  <c:v>47743</c:v>
                </c:pt>
                <c:pt idx="1838">
                  <c:v>62972</c:v>
                </c:pt>
                <c:pt idx="1839">
                  <c:v>57333</c:v>
                </c:pt>
                <c:pt idx="1840">
                  <c:v>32313</c:v>
                </c:pt>
                <c:pt idx="1841">
                  <c:v>84953</c:v>
                </c:pt>
                <c:pt idx="1842">
                  <c:v>27071</c:v>
                </c:pt>
                <c:pt idx="1843">
                  <c:v>68148</c:v>
                </c:pt>
                <c:pt idx="1844">
                  <c:v>65735</c:v>
                </c:pt>
                <c:pt idx="1845">
                  <c:v>86836</c:v>
                </c:pt>
                <c:pt idx="1846">
                  <c:v>4023</c:v>
                </c:pt>
                <c:pt idx="1847">
                  <c:v>30093</c:v>
                </c:pt>
                <c:pt idx="1848">
                  <c:v>57705</c:v>
                </c:pt>
                <c:pt idx="1849">
                  <c:v>25008</c:v>
                </c:pt>
                <c:pt idx="1850">
                  <c:v>83257</c:v>
                </c:pt>
                <c:pt idx="1851">
                  <c:v>22280</c:v>
                </c:pt>
                <c:pt idx="1852">
                  <c:v>72159</c:v>
                </c:pt>
                <c:pt idx="1853">
                  <c:v>64260</c:v>
                </c:pt>
                <c:pt idx="1854">
                  <c:v>82733</c:v>
                </c:pt>
                <c:pt idx="1855">
                  <c:v>74290</c:v>
                </c:pt>
                <c:pt idx="1856">
                  <c:v>58217</c:v>
                </c:pt>
                <c:pt idx="1857">
                  <c:v>21024</c:v>
                </c:pt>
                <c:pt idx="1858">
                  <c:v>70116</c:v>
                </c:pt>
                <c:pt idx="1859">
                  <c:v>54006</c:v>
                </c:pt>
                <c:pt idx="1860">
                  <c:v>69063</c:v>
                </c:pt>
                <c:pt idx="1861">
                  <c:v>11448</c:v>
                </c:pt>
                <c:pt idx="1862">
                  <c:v>61825</c:v>
                </c:pt>
                <c:pt idx="1863">
                  <c:v>70886</c:v>
                </c:pt>
                <c:pt idx="1864">
                  <c:v>69109</c:v>
                </c:pt>
                <c:pt idx="1865">
                  <c:v>60208</c:v>
                </c:pt>
                <c:pt idx="1866">
                  <c:v>32889</c:v>
                </c:pt>
                <c:pt idx="1867">
                  <c:v>34738</c:v>
                </c:pt>
                <c:pt idx="1868">
                  <c:v>30538</c:v>
                </c:pt>
                <c:pt idx="1869">
                  <c:v>82326</c:v>
                </c:pt>
                <c:pt idx="1870">
                  <c:v>26642</c:v>
                </c:pt>
                <c:pt idx="1871">
                  <c:v>69932</c:v>
                </c:pt>
                <c:pt idx="1872">
                  <c:v>44503</c:v>
                </c:pt>
                <c:pt idx="1873">
                  <c:v>60200</c:v>
                </c:pt>
                <c:pt idx="1874">
                  <c:v>49638</c:v>
                </c:pt>
                <c:pt idx="1875">
                  <c:v>23830</c:v>
                </c:pt>
                <c:pt idx="1876">
                  <c:v>33051</c:v>
                </c:pt>
                <c:pt idx="1877">
                  <c:v>72905</c:v>
                </c:pt>
                <c:pt idx="1878">
                  <c:v>69702</c:v>
                </c:pt>
                <c:pt idx="1879">
                  <c:v>70300</c:v>
                </c:pt>
                <c:pt idx="1880">
                  <c:v>70643</c:v>
                </c:pt>
                <c:pt idx="1881">
                  <c:v>30396</c:v>
                </c:pt>
                <c:pt idx="1882">
                  <c:v>50616</c:v>
                </c:pt>
                <c:pt idx="1883">
                  <c:v>62772</c:v>
                </c:pt>
                <c:pt idx="1884">
                  <c:v>30298</c:v>
                </c:pt>
                <c:pt idx="1885">
                  <c:v>52413</c:v>
                </c:pt>
                <c:pt idx="1886">
                  <c:v>44155</c:v>
                </c:pt>
                <c:pt idx="1887">
                  <c:v>86979</c:v>
                </c:pt>
                <c:pt idx="1888">
                  <c:v>76532</c:v>
                </c:pt>
                <c:pt idx="1889">
                  <c:v>42081</c:v>
                </c:pt>
                <c:pt idx="1890">
                  <c:v>67546</c:v>
                </c:pt>
                <c:pt idx="1891">
                  <c:v>88420</c:v>
                </c:pt>
                <c:pt idx="1892">
                  <c:v>31158</c:v>
                </c:pt>
                <c:pt idx="1893">
                  <c:v>61671</c:v>
                </c:pt>
                <c:pt idx="1894">
                  <c:v>69719</c:v>
                </c:pt>
                <c:pt idx="1895">
                  <c:v>49160</c:v>
                </c:pt>
                <c:pt idx="1896">
                  <c:v>24882</c:v>
                </c:pt>
                <c:pt idx="1897">
                  <c:v>90933</c:v>
                </c:pt>
                <c:pt idx="1898">
                  <c:v>113734</c:v>
                </c:pt>
                <c:pt idx="1899">
                  <c:v>59292</c:v>
                </c:pt>
                <c:pt idx="1900">
                  <c:v>45759</c:v>
                </c:pt>
                <c:pt idx="1901">
                  <c:v>22148</c:v>
                </c:pt>
                <c:pt idx="1902">
                  <c:v>73395</c:v>
                </c:pt>
                <c:pt idx="1903">
                  <c:v>29819</c:v>
                </c:pt>
                <c:pt idx="1904">
                  <c:v>45688</c:v>
                </c:pt>
                <c:pt idx="1905">
                  <c:v>62820</c:v>
                </c:pt>
                <c:pt idx="1906">
                  <c:v>60491</c:v>
                </c:pt>
                <c:pt idx="1907">
                  <c:v>33235</c:v>
                </c:pt>
                <c:pt idx="1908">
                  <c:v>35701</c:v>
                </c:pt>
                <c:pt idx="1909">
                  <c:v>31535</c:v>
                </c:pt>
                <c:pt idx="1910">
                  <c:v>92556</c:v>
                </c:pt>
                <c:pt idx="1911">
                  <c:v>67384</c:v>
                </c:pt>
                <c:pt idx="1912">
                  <c:v>80573</c:v>
                </c:pt>
                <c:pt idx="1913">
                  <c:v>77870</c:v>
                </c:pt>
                <c:pt idx="1914">
                  <c:v>52278</c:v>
                </c:pt>
                <c:pt idx="1915">
                  <c:v>57107</c:v>
                </c:pt>
                <c:pt idx="1916">
                  <c:v>18929</c:v>
                </c:pt>
                <c:pt idx="1917">
                  <c:v>36038</c:v>
                </c:pt>
                <c:pt idx="1918">
                  <c:v>20180</c:v>
                </c:pt>
                <c:pt idx="1919">
                  <c:v>34230</c:v>
                </c:pt>
                <c:pt idx="1920">
                  <c:v>31878</c:v>
                </c:pt>
                <c:pt idx="1921">
                  <c:v>70932</c:v>
                </c:pt>
                <c:pt idx="1922">
                  <c:v>91249</c:v>
                </c:pt>
                <c:pt idx="1923">
                  <c:v>77598</c:v>
                </c:pt>
                <c:pt idx="1924">
                  <c:v>80982</c:v>
                </c:pt>
                <c:pt idx="1925">
                  <c:v>22701</c:v>
                </c:pt>
                <c:pt idx="1926">
                  <c:v>55212</c:v>
                </c:pt>
                <c:pt idx="1927">
                  <c:v>70617</c:v>
                </c:pt>
                <c:pt idx="1928">
                  <c:v>64849</c:v>
                </c:pt>
                <c:pt idx="1929">
                  <c:v>62694</c:v>
                </c:pt>
                <c:pt idx="1930">
                  <c:v>61917</c:v>
                </c:pt>
                <c:pt idx="1931">
                  <c:v>67472</c:v>
                </c:pt>
                <c:pt idx="1932">
                  <c:v>21059</c:v>
                </c:pt>
                <c:pt idx="1933">
                  <c:v>29543</c:v>
                </c:pt>
                <c:pt idx="1934">
                  <c:v>75903</c:v>
                </c:pt>
                <c:pt idx="1935">
                  <c:v>34984</c:v>
                </c:pt>
                <c:pt idx="1936">
                  <c:v>54998</c:v>
                </c:pt>
                <c:pt idx="1937">
                  <c:v>54356</c:v>
                </c:pt>
                <c:pt idx="1938">
                  <c:v>34242</c:v>
                </c:pt>
                <c:pt idx="1939">
                  <c:v>25410</c:v>
                </c:pt>
                <c:pt idx="1940">
                  <c:v>73356</c:v>
                </c:pt>
                <c:pt idx="1941">
                  <c:v>28320</c:v>
                </c:pt>
                <c:pt idx="1942">
                  <c:v>23763</c:v>
                </c:pt>
                <c:pt idx="1943">
                  <c:v>72570</c:v>
                </c:pt>
                <c:pt idx="1944">
                  <c:v>34529</c:v>
                </c:pt>
                <c:pt idx="1945">
                  <c:v>70792</c:v>
                </c:pt>
                <c:pt idx="1946">
                  <c:v>63211</c:v>
                </c:pt>
                <c:pt idx="1947">
                  <c:v>83891</c:v>
                </c:pt>
                <c:pt idx="1948">
                  <c:v>36065</c:v>
                </c:pt>
                <c:pt idx="1949">
                  <c:v>39898</c:v>
                </c:pt>
                <c:pt idx="1950">
                  <c:v>51141</c:v>
                </c:pt>
                <c:pt idx="1951">
                  <c:v>56939</c:v>
                </c:pt>
                <c:pt idx="1952">
                  <c:v>80872</c:v>
                </c:pt>
                <c:pt idx="1953">
                  <c:v>72335</c:v>
                </c:pt>
                <c:pt idx="1954">
                  <c:v>61798</c:v>
                </c:pt>
                <c:pt idx="1955">
                  <c:v>76842</c:v>
                </c:pt>
                <c:pt idx="1956">
                  <c:v>29478</c:v>
                </c:pt>
                <c:pt idx="1957">
                  <c:v>46998</c:v>
                </c:pt>
                <c:pt idx="1958">
                  <c:v>96843</c:v>
                </c:pt>
                <c:pt idx="1959">
                  <c:v>56551</c:v>
                </c:pt>
                <c:pt idx="1960">
                  <c:v>70053</c:v>
                </c:pt>
                <c:pt idx="1961">
                  <c:v>71670</c:v>
                </c:pt>
                <c:pt idx="1962">
                  <c:v>44359</c:v>
                </c:pt>
                <c:pt idx="1963">
                  <c:v>40887</c:v>
                </c:pt>
                <c:pt idx="1964">
                  <c:v>48877</c:v>
                </c:pt>
                <c:pt idx="1965">
                  <c:v>74485</c:v>
                </c:pt>
                <c:pt idx="1966">
                  <c:v>64474</c:v>
                </c:pt>
                <c:pt idx="1967">
                  <c:v>77226</c:v>
                </c:pt>
                <c:pt idx="1968">
                  <c:v>72643</c:v>
                </c:pt>
                <c:pt idx="1969">
                  <c:v>85738</c:v>
                </c:pt>
                <c:pt idx="1970">
                  <c:v>55686</c:v>
                </c:pt>
                <c:pt idx="1971">
                  <c:v>39062</c:v>
                </c:pt>
                <c:pt idx="1972">
                  <c:v>34600</c:v>
                </c:pt>
                <c:pt idx="1973">
                  <c:v>40794</c:v>
                </c:pt>
                <c:pt idx="1974">
                  <c:v>54690</c:v>
                </c:pt>
                <c:pt idx="1975">
                  <c:v>4428</c:v>
                </c:pt>
                <c:pt idx="1976">
                  <c:v>32632</c:v>
                </c:pt>
                <c:pt idx="1977">
                  <c:v>38236</c:v>
                </c:pt>
                <c:pt idx="1978">
                  <c:v>36781</c:v>
                </c:pt>
                <c:pt idx="1979">
                  <c:v>31385</c:v>
                </c:pt>
                <c:pt idx="1980">
                  <c:v>24570</c:v>
                </c:pt>
                <c:pt idx="1981">
                  <c:v>25509</c:v>
                </c:pt>
                <c:pt idx="1982">
                  <c:v>94642</c:v>
                </c:pt>
                <c:pt idx="1983">
                  <c:v>58646</c:v>
                </c:pt>
                <c:pt idx="1984">
                  <c:v>53201</c:v>
                </c:pt>
                <c:pt idx="1985">
                  <c:v>21994</c:v>
                </c:pt>
                <c:pt idx="1986">
                  <c:v>57113</c:v>
                </c:pt>
                <c:pt idx="1987">
                  <c:v>51373</c:v>
                </c:pt>
                <c:pt idx="1988">
                  <c:v>23477</c:v>
                </c:pt>
                <c:pt idx="1989">
                  <c:v>58116</c:v>
                </c:pt>
                <c:pt idx="1990">
                  <c:v>72968</c:v>
                </c:pt>
                <c:pt idx="1991">
                  <c:v>39791</c:v>
                </c:pt>
                <c:pt idx="1992">
                  <c:v>91712</c:v>
                </c:pt>
                <c:pt idx="1993">
                  <c:v>94472</c:v>
                </c:pt>
                <c:pt idx="1994">
                  <c:v>13672</c:v>
                </c:pt>
                <c:pt idx="1995">
                  <c:v>96547</c:v>
                </c:pt>
                <c:pt idx="1996">
                  <c:v>79205</c:v>
                </c:pt>
                <c:pt idx="1997">
                  <c:v>56559</c:v>
                </c:pt>
                <c:pt idx="1998">
                  <c:v>32644</c:v>
                </c:pt>
                <c:pt idx="1999">
                  <c:v>67506</c:v>
                </c:pt>
                <c:pt idx="2000">
                  <c:v>24206</c:v>
                </c:pt>
                <c:pt idx="2001">
                  <c:v>28420</c:v>
                </c:pt>
                <c:pt idx="2002">
                  <c:v>22979</c:v>
                </c:pt>
                <c:pt idx="2003">
                  <c:v>33279</c:v>
                </c:pt>
                <c:pt idx="2004">
                  <c:v>46423</c:v>
                </c:pt>
                <c:pt idx="2005">
                  <c:v>30368</c:v>
                </c:pt>
                <c:pt idx="2006">
                  <c:v>63684</c:v>
                </c:pt>
                <c:pt idx="2007">
                  <c:v>41638</c:v>
                </c:pt>
                <c:pt idx="2008">
                  <c:v>68805</c:v>
                </c:pt>
                <c:pt idx="2009">
                  <c:v>65814</c:v>
                </c:pt>
                <c:pt idx="2010">
                  <c:v>71964</c:v>
                </c:pt>
                <c:pt idx="2011">
                  <c:v>39146</c:v>
                </c:pt>
                <c:pt idx="2012">
                  <c:v>96876</c:v>
                </c:pt>
                <c:pt idx="2013">
                  <c:v>34445</c:v>
                </c:pt>
                <c:pt idx="2014">
                  <c:v>68281</c:v>
                </c:pt>
                <c:pt idx="2015">
                  <c:v>37284</c:v>
                </c:pt>
                <c:pt idx="2016">
                  <c:v>36790</c:v>
                </c:pt>
                <c:pt idx="2017">
                  <c:v>27943</c:v>
                </c:pt>
                <c:pt idx="2018">
                  <c:v>22263</c:v>
                </c:pt>
                <c:pt idx="2019">
                  <c:v>30261</c:v>
                </c:pt>
                <c:pt idx="2020">
                  <c:v>28587</c:v>
                </c:pt>
                <c:pt idx="2021">
                  <c:v>43815</c:v>
                </c:pt>
                <c:pt idx="2022">
                  <c:v>48195</c:v>
                </c:pt>
                <c:pt idx="2023">
                  <c:v>77027</c:v>
                </c:pt>
                <c:pt idx="2024">
                  <c:v>71322</c:v>
                </c:pt>
                <c:pt idx="2025">
                  <c:v>32765</c:v>
                </c:pt>
                <c:pt idx="2026">
                  <c:v>29672</c:v>
                </c:pt>
                <c:pt idx="2027">
                  <c:v>23272</c:v>
                </c:pt>
                <c:pt idx="2028">
                  <c:v>49912</c:v>
                </c:pt>
                <c:pt idx="2029">
                  <c:v>7500</c:v>
                </c:pt>
                <c:pt idx="2030">
                  <c:v>68117</c:v>
                </c:pt>
                <c:pt idx="2031">
                  <c:v>67225</c:v>
                </c:pt>
                <c:pt idx="2032">
                  <c:v>17649</c:v>
                </c:pt>
                <c:pt idx="2033">
                  <c:v>55914</c:v>
                </c:pt>
                <c:pt idx="2034">
                  <c:v>40059</c:v>
                </c:pt>
                <c:pt idx="2035">
                  <c:v>60905</c:v>
                </c:pt>
                <c:pt idx="2036">
                  <c:v>75330</c:v>
                </c:pt>
                <c:pt idx="2037">
                  <c:v>60689</c:v>
                </c:pt>
                <c:pt idx="2038">
                  <c:v>38680</c:v>
                </c:pt>
                <c:pt idx="2039">
                  <c:v>61416</c:v>
                </c:pt>
                <c:pt idx="2040">
                  <c:v>49767</c:v>
                </c:pt>
                <c:pt idx="2041">
                  <c:v>83273</c:v>
                </c:pt>
                <c:pt idx="2042">
                  <c:v>29009</c:v>
                </c:pt>
                <c:pt idx="2043">
                  <c:v>45057</c:v>
                </c:pt>
                <c:pt idx="2044">
                  <c:v>37150</c:v>
                </c:pt>
                <c:pt idx="2045">
                  <c:v>43020</c:v>
                </c:pt>
                <c:pt idx="2046">
                  <c:v>53154</c:v>
                </c:pt>
                <c:pt idx="2047">
                  <c:v>65308</c:v>
                </c:pt>
                <c:pt idx="2048">
                  <c:v>76467</c:v>
                </c:pt>
                <c:pt idx="2049">
                  <c:v>81044</c:v>
                </c:pt>
                <c:pt idx="2050">
                  <c:v>32871</c:v>
                </c:pt>
                <c:pt idx="2051">
                  <c:v>55801</c:v>
                </c:pt>
                <c:pt idx="2052">
                  <c:v>76320</c:v>
                </c:pt>
                <c:pt idx="2053">
                  <c:v>36927</c:v>
                </c:pt>
                <c:pt idx="2054">
                  <c:v>48794</c:v>
                </c:pt>
                <c:pt idx="2055">
                  <c:v>23478</c:v>
                </c:pt>
                <c:pt idx="2056">
                  <c:v>71128</c:v>
                </c:pt>
                <c:pt idx="2057">
                  <c:v>70179</c:v>
                </c:pt>
                <c:pt idx="2058">
                  <c:v>59462</c:v>
                </c:pt>
                <c:pt idx="2059">
                  <c:v>51386</c:v>
                </c:pt>
                <c:pt idx="2060">
                  <c:v>38361</c:v>
                </c:pt>
                <c:pt idx="2061">
                  <c:v>51386</c:v>
                </c:pt>
                <c:pt idx="2062">
                  <c:v>70038</c:v>
                </c:pt>
                <c:pt idx="2063">
                  <c:v>42554</c:v>
                </c:pt>
                <c:pt idx="2064">
                  <c:v>67445</c:v>
                </c:pt>
                <c:pt idx="2065">
                  <c:v>67046</c:v>
                </c:pt>
                <c:pt idx="2066">
                  <c:v>42192</c:v>
                </c:pt>
                <c:pt idx="2067">
                  <c:v>77610</c:v>
                </c:pt>
                <c:pt idx="2068">
                  <c:v>31761</c:v>
                </c:pt>
                <c:pt idx="2069">
                  <c:v>34350</c:v>
                </c:pt>
                <c:pt idx="2070">
                  <c:v>54591</c:v>
                </c:pt>
                <c:pt idx="2071">
                  <c:v>71866</c:v>
                </c:pt>
                <c:pt idx="2072">
                  <c:v>25293</c:v>
                </c:pt>
                <c:pt idx="2073">
                  <c:v>42000</c:v>
                </c:pt>
                <c:pt idx="2074">
                  <c:v>69520</c:v>
                </c:pt>
                <c:pt idx="2075">
                  <c:v>64713</c:v>
                </c:pt>
                <c:pt idx="2076">
                  <c:v>27889</c:v>
                </c:pt>
                <c:pt idx="2077">
                  <c:v>22123</c:v>
                </c:pt>
                <c:pt idx="2078">
                  <c:v>51386</c:v>
                </c:pt>
                <c:pt idx="2079">
                  <c:v>51386</c:v>
                </c:pt>
                <c:pt idx="2080">
                  <c:v>27803</c:v>
                </c:pt>
                <c:pt idx="2081">
                  <c:v>51386</c:v>
                </c:pt>
                <c:pt idx="2082">
                  <c:v>51651</c:v>
                </c:pt>
                <c:pt idx="2083">
                  <c:v>68487</c:v>
                </c:pt>
                <c:pt idx="2084">
                  <c:v>51386</c:v>
                </c:pt>
                <c:pt idx="2085">
                  <c:v>56796</c:v>
                </c:pt>
                <c:pt idx="2086">
                  <c:v>87000</c:v>
                </c:pt>
                <c:pt idx="2087">
                  <c:v>79823</c:v>
                </c:pt>
                <c:pt idx="2088">
                  <c:v>30828</c:v>
                </c:pt>
                <c:pt idx="2089">
                  <c:v>34109</c:v>
                </c:pt>
                <c:pt idx="2090">
                  <c:v>53367</c:v>
                </c:pt>
                <c:pt idx="2091">
                  <c:v>22390</c:v>
                </c:pt>
                <c:pt idx="2092">
                  <c:v>71322</c:v>
                </c:pt>
                <c:pt idx="2093">
                  <c:v>79244</c:v>
                </c:pt>
                <c:pt idx="2094">
                  <c:v>49912</c:v>
                </c:pt>
                <c:pt idx="2095">
                  <c:v>48699</c:v>
                </c:pt>
                <c:pt idx="2096">
                  <c:v>80144</c:v>
                </c:pt>
                <c:pt idx="2097">
                  <c:v>54252</c:v>
                </c:pt>
                <c:pt idx="2098">
                  <c:v>81929</c:v>
                </c:pt>
                <c:pt idx="2099">
                  <c:v>76068</c:v>
                </c:pt>
                <c:pt idx="2100">
                  <c:v>53204</c:v>
                </c:pt>
                <c:pt idx="2101">
                  <c:v>67911</c:v>
                </c:pt>
                <c:pt idx="2102">
                  <c:v>14796</c:v>
                </c:pt>
                <c:pt idx="2103">
                  <c:v>78128</c:v>
                </c:pt>
                <c:pt idx="2104">
                  <c:v>14188</c:v>
                </c:pt>
                <c:pt idx="2105">
                  <c:v>20425</c:v>
                </c:pt>
                <c:pt idx="2106">
                  <c:v>58646</c:v>
                </c:pt>
                <c:pt idx="2107">
                  <c:v>72967</c:v>
                </c:pt>
                <c:pt idx="2108">
                  <c:v>48150</c:v>
                </c:pt>
                <c:pt idx="2109">
                  <c:v>82332</c:v>
                </c:pt>
                <c:pt idx="2110">
                  <c:v>58275</c:v>
                </c:pt>
                <c:pt idx="2111">
                  <c:v>44953</c:v>
                </c:pt>
                <c:pt idx="2112">
                  <c:v>34587</c:v>
                </c:pt>
                <c:pt idx="2113">
                  <c:v>43018</c:v>
                </c:pt>
                <c:pt idx="2114">
                  <c:v>45736</c:v>
                </c:pt>
                <c:pt idx="2115">
                  <c:v>66476</c:v>
                </c:pt>
                <c:pt idx="2116">
                  <c:v>27733</c:v>
                </c:pt>
                <c:pt idx="2117">
                  <c:v>69805</c:v>
                </c:pt>
                <c:pt idx="2118">
                  <c:v>72217</c:v>
                </c:pt>
                <c:pt idx="2119">
                  <c:v>25818</c:v>
                </c:pt>
                <c:pt idx="2120">
                  <c:v>37509</c:v>
                </c:pt>
                <c:pt idx="2121">
                  <c:v>25176</c:v>
                </c:pt>
                <c:pt idx="2122">
                  <c:v>43586</c:v>
                </c:pt>
                <c:pt idx="2123">
                  <c:v>53230</c:v>
                </c:pt>
                <c:pt idx="2124">
                  <c:v>50116</c:v>
                </c:pt>
                <c:pt idx="2125">
                  <c:v>84906</c:v>
                </c:pt>
                <c:pt idx="2126">
                  <c:v>61286</c:v>
                </c:pt>
                <c:pt idx="2127">
                  <c:v>82333</c:v>
                </c:pt>
                <c:pt idx="2128">
                  <c:v>65220</c:v>
                </c:pt>
                <c:pt idx="2129">
                  <c:v>33590</c:v>
                </c:pt>
                <c:pt idx="2130">
                  <c:v>30992</c:v>
                </c:pt>
                <c:pt idx="2131">
                  <c:v>72309</c:v>
                </c:pt>
                <c:pt idx="2132">
                  <c:v>156924</c:v>
                </c:pt>
                <c:pt idx="2133">
                  <c:v>16005</c:v>
                </c:pt>
                <c:pt idx="2134">
                  <c:v>65487</c:v>
                </c:pt>
                <c:pt idx="2135">
                  <c:v>58692</c:v>
                </c:pt>
                <c:pt idx="2136">
                  <c:v>40590</c:v>
                </c:pt>
                <c:pt idx="2137">
                  <c:v>20587</c:v>
                </c:pt>
                <c:pt idx="2138">
                  <c:v>62637</c:v>
                </c:pt>
                <c:pt idx="2139">
                  <c:v>29435</c:v>
                </c:pt>
                <c:pt idx="2140">
                  <c:v>19346</c:v>
                </c:pt>
                <c:pt idx="2141">
                  <c:v>35788</c:v>
                </c:pt>
                <c:pt idx="2142">
                  <c:v>36997</c:v>
                </c:pt>
                <c:pt idx="2143">
                  <c:v>23539</c:v>
                </c:pt>
                <c:pt idx="2144">
                  <c:v>65333</c:v>
                </c:pt>
                <c:pt idx="2145">
                  <c:v>78499</c:v>
                </c:pt>
                <c:pt idx="2146">
                  <c:v>29732</c:v>
                </c:pt>
                <c:pt idx="2147">
                  <c:v>41275</c:v>
                </c:pt>
                <c:pt idx="2148">
                  <c:v>63516</c:v>
                </c:pt>
                <c:pt idx="2149">
                  <c:v>42769</c:v>
                </c:pt>
                <c:pt idx="2150">
                  <c:v>49572</c:v>
                </c:pt>
                <c:pt idx="2151">
                  <c:v>69209</c:v>
                </c:pt>
                <c:pt idx="2152">
                  <c:v>17148</c:v>
                </c:pt>
                <c:pt idx="2153">
                  <c:v>40590</c:v>
                </c:pt>
                <c:pt idx="2154">
                  <c:v>30560</c:v>
                </c:pt>
                <c:pt idx="2155">
                  <c:v>32146</c:v>
                </c:pt>
                <c:pt idx="2156">
                  <c:v>41713</c:v>
                </c:pt>
                <c:pt idx="2157">
                  <c:v>34176</c:v>
                </c:pt>
                <c:pt idx="2158">
                  <c:v>58482</c:v>
                </c:pt>
                <c:pt idx="2159">
                  <c:v>59686</c:v>
                </c:pt>
                <c:pt idx="2160">
                  <c:v>60896</c:v>
                </c:pt>
                <c:pt idx="2161">
                  <c:v>62994</c:v>
                </c:pt>
                <c:pt idx="2162">
                  <c:v>47320</c:v>
                </c:pt>
                <c:pt idx="2163">
                  <c:v>74859</c:v>
                </c:pt>
                <c:pt idx="2164">
                  <c:v>15253</c:v>
                </c:pt>
                <c:pt idx="2165">
                  <c:v>31560</c:v>
                </c:pt>
                <c:pt idx="2166">
                  <c:v>72071</c:v>
                </c:pt>
                <c:pt idx="2167">
                  <c:v>91172</c:v>
                </c:pt>
                <c:pt idx="2168">
                  <c:v>90000</c:v>
                </c:pt>
                <c:pt idx="2169">
                  <c:v>41967</c:v>
                </c:pt>
                <c:pt idx="2170">
                  <c:v>69263</c:v>
                </c:pt>
                <c:pt idx="2171">
                  <c:v>65706</c:v>
                </c:pt>
                <c:pt idx="2172">
                  <c:v>60934</c:v>
                </c:pt>
                <c:pt idx="2173">
                  <c:v>71965</c:v>
                </c:pt>
                <c:pt idx="2174">
                  <c:v>65210</c:v>
                </c:pt>
                <c:pt idx="2175">
                  <c:v>79174</c:v>
                </c:pt>
                <c:pt idx="2176">
                  <c:v>81380</c:v>
                </c:pt>
                <c:pt idx="2177">
                  <c:v>48432</c:v>
                </c:pt>
                <c:pt idx="2178">
                  <c:v>52914</c:v>
                </c:pt>
                <c:pt idx="2179">
                  <c:v>38946</c:v>
                </c:pt>
                <c:pt idx="2180">
                  <c:v>26067</c:v>
                </c:pt>
                <c:pt idx="2181">
                  <c:v>44325</c:v>
                </c:pt>
                <c:pt idx="2182">
                  <c:v>42523</c:v>
                </c:pt>
                <c:pt idx="2183">
                  <c:v>26487</c:v>
                </c:pt>
                <c:pt idx="2184">
                  <c:v>53233</c:v>
                </c:pt>
                <c:pt idx="2185">
                  <c:v>67716</c:v>
                </c:pt>
                <c:pt idx="2186">
                  <c:v>76234</c:v>
                </c:pt>
                <c:pt idx="2187">
                  <c:v>84117</c:v>
                </c:pt>
                <c:pt idx="2188">
                  <c:v>65487</c:v>
                </c:pt>
                <c:pt idx="2189">
                  <c:v>25224</c:v>
                </c:pt>
                <c:pt idx="2190">
                  <c:v>89616</c:v>
                </c:pt>
                <c:pt idx="2191">
                  <c:v>40851</c:v>
                </c:pt>
                <c:pt idx="2192">
                  <c:v>27469</c:v>
                </c:pt>
                <c:pt idx="2193">
                  <c:v>82347</c:v>
                </c:pt>
                <c:pt idx="2194">
                  <c:v>73803</c:v>
                </c:pt>
                <c:pt idx="2195">
                  <c:v>8820</c:v>
                </c:pt>
                <c:pt idx="2196">
                  <c:v>43322</c:v>
                </c:pt>
                <c:pt idx="2197">
                  <c:v>55593</c:v>
                </c:pt>
                <c:pt idx="2198">
                  <c:v>50501</c:v>
                </c:pt>
                <c:pt idx="2199">
                  <c:v>37085</c:v>
                </c:pt>
                <c:pt idx="2200">
                  <c:v>16185</c:v>
                </c:pt>
                <c:pt idx="2201">
                  <c:v>57731</c:v>
                </c:pt>
                <c:pt idx="2202">
                  <c:v>48432</c:v>
                </c:pt>
                <c:pt idx="2203">
                  <c:v>73807</c:v>
                </c:pt>
                <c:pt idx="2204">
                  <c:v>18929</c:v>
                </c:pt>
                <c:pt idx="2205">
                  <c:v>35893</c:v>
                </c:pt>
                <c:pt idx="2206">
                  <c:v>61014</c:v>
                </c:pt>
                <c:pt idx="2207">
                  <c:v>32144</c:v>
                </c:pt>
                <c:pt idx="2208">
                  <c:v>14918</c:v>
                </c:pt>
                <c:pt idx="2209">
                  <c:v>45146</c:v>
                </c:pt>
                <c:pt idx="2210">
                  <c:v>41769</c:v>
                </c:pt>
                <c:pt idx="2211">
                  <c:v>88325</c:v>
                </c:pt>
                <c:pt idx="2212">
                  <c:v>38054</c:v>
                </c:pt>
                <c:pt idx="2213">
                  <c:v>80617</c:v>
                </c:pt>
                <c:pt idx="2214">
                  <c:v>5305</c:v>
                </c:pt>
                <c:pt idx="2215">
                  <c:v>36807</c:v>
                </c:pt>
                <c:pt idx="2216">
                  <c:v>28427</c:v>
                </c:pt>
                <c:pt idx="2217">
                  <c:v>82032</c:v>
                </c:pt>
                <c:pt idx="2218">
                  <c:v>22775</c:v>
                </c:pt>
                <c:pt idx="2219">
                  <c:v>40101</c:v>
                </c:pt>
                <c:pt idx="2220">
                  <c:v>58025</c:v>
                </c:pt>
                <c:pt idx="2221">
                  <c:v>75777</c:v>
                </c:pt>
                <c:pt idx="2222">
                  <c:v>7500</c:v>
                </c:pt>
                <c:pt idx="2223">
                  <c:v>33562</c:v>
                </c:pt>
                <c:pt idx="2224">
                  <c:v>57642</c:v>
                </c:pt>
                <c:pt idx="2225">
                  <c:v>58554</c:v>
                </c:pt>
                <c:pt idx="2226">
                  <c:v>63777</c:v>
                </c:pt>
                <c:pt idx="2227">
                  <c:v>57967</c:v>
                </c:pt>
                <c:pt idx="2228">
                  <c:v>51386</c:v>
                </c:pt>
                <c:pt idx="2229">
                  <c:v>24434</c:v>
                </c:pt>
                <c:pt idx="2230">
                  <c:v>11012</c:v>
                </c:pt>
                <c:pt idx="2231">
                  <c:v>44802</c:v>
                </c:pt>
                <c:pt idx="2232">
                  <c:v>26816</c:v>
                </c:pt>
                <c:pt idx="2233">
                  <c:v>666666</c:v>
                </c:pt>
                <c:pt idx="2234">
                  <c:v>34421</c:v>
                </c:pt>
                <c:pt idx="2235">
                  <c:v>61223</c:v>
                </c:pt>
                <c:pt idx="2236">
                  <c:v>64014</c:v>
                </c:pt>
                <c:pt idx="2237">
                  <c:v>56981</c:v>
                </c:pt>
                <c:pt idx="2238">
                  <c:v>69245</c:v>
                </c:pt>
                <c:pt idx="2239">
                  <c:v>52869</c:v>
                </c:pt>
              </c:numCache>
            </c:numRef>
          </c:xVal>
          <c:yVal>
            <c:numRef>
              <c:f>Sheet12!$B$2:$B$2241</c:f>
              <c:numCache>
                <c:formatCode>General</c:formatCode>
                <c:ptCount val="2240"/>
                <c:pt idx="0">
                  <c:v>1</c:v>
                </c:pt>
                <c:pt idx="1">
                  <c:v>0</c:v>
                </c:pt>
                <c:pt idx="2">
                  <c:v>0</c:v>
                </c:pt>
                <c:pt idx="3">
                  <c:v>0</c:v>
                </c:pt>
                <c:pt idx="4">
                  <c:v>0</c:v>
                </c:pt>
                <c:pt idx="5">
                  <c:v>0</c:v>
                </c:pt>
                <c:pt idx="6">
                  <c:v>0</c:v>
                </c:pt>
                <c:pt idx="7">
                  <c:v>0</c:v>
                </c:pt>
                <c:pt idx="8">
                  <c:v>1</c:v>
                </c:pt>
                <c:pt idx="9">
                  <c:v>1</c:v>
                </c:pt>
                <c:pt idx="10">
                  <c:v>0</c:v>
                </c:pt>
                <c:pt idx="11">
                  <c:v>0</c:v>
                </c:pt>
                <c:pt idx="12">
                  <c:v>0</c:v>
                </c:pt>
                <c:pt idx="13">
                  <c:v>0</c:v>
                </c:pt>
                <c:pt idx="14">
                  <c:v>0</c:v>
                </c:pt>
                <c:pt idx="15">
                  <c:v>3</c:v>
                </c:pt>
                <c:pt idx="16">
                  <c:v>0</c:v>
                </c:pt>
                <c:pt idx="17">
                  <c:v>0</c:v>
                </c:pt>
                <c:pt idx="18">
                  <c:v>1</c:v>
                </c:pt>
                <c:pt idx="19">
                  <c:v>0</c:v>
                </c:pt>
                <c:pt idx="20">
                  <c:v>0</c:v>
                </c:pt>
                <c:pt idx="21">
                  <c:v>0</c:v>
                </c:pt>
                <c:pt idx="22">
                  <c:v>1</c:v>
                </c:pt>
                <c:pt idx="23">
                  <c:v>0</c:v>
                </c:pt>
                <c:pt idx="24">
                  <c:v>0</c:v>
                </c:pt>
                <c:pt idx="25">
                  <c:v>0</c:v>
                </c:pt>
                <c:pt idx="26">
                  <c:v>0</c:v>
                </c:pt>
                <c:pt idx="27">
                  <c:v>0</c:v>
                </c:pt>
                <c:pt idx="28">
                  <c:v>0</c:v>
                </c:pt>
                <c:pt idx="29">
                  <c:v>1</c:v>
                </c:pt>
                <c:pt idx="30">
                  <c:v>0</c:v>
                </c:pt>
                <c:pt idx="31">
                  <c:v>0</c:v>
                </c:pt>
                <c:pt idx="32">
                  <c:v>1</c:v>
                </c:pt>
                <c:pt idx="33">
                  <c:v>1</c:v>
                </c:pt>
                <c:pt idx="34">
                  <c:v>0</c:v>
                </c:pt>
                <c:pt idx="35">
                  <c:v>0</c:v>
                </c:pt>
                <c:pt idx="36">
                  <c:v>0</c:v>
                </c:pt>
                <c:pt idx="37">
                  <c:v>0</c:v>
                </c:pt>
                <c:pt idx="38">
                  <c:v>0</c:v>
                </c:pt>
                <c:pt idx="39">
                  <c:v>2</c:v>
                </c:pt>
                <c:pt idx="40">
                  <c:v>0</c:v>
                </c:pt>
                <c:pt idx="41">
                  <c:v>0</c:v>
                </c:pt>
                <c:pt idx="42">
                  <c:v>0</c:v>
                </c:pt>
                <c:pt idx="43">
                  <c:v>0</c:v>
                </c:pt>
                <c:pt idx="44">
                  <c:v>0</c:v>
                </c:pt>
                <c:pt idx="45">
                  <c:v>0</c:v>
                </c:pt>
                <c:pt idx="46">
                  <c:v>1</c:v>
                </c:pt>
                <c:pt idx="47">
                  <c:v>0</c:v>
                </c:pt>
                <c:pt idx="48">
                  <c:v>0</c:v>
                </c:pt>
                <c:pt idx="49">
                  <c:v>0</c:v>
                </c:pt>
                <c:pt idx="50">
                  <c:v>0</c:v>
                </c:pt>
                <c:pt idx="51">
                  <c:v>0</c:v>
                </c:pt>
                <c:pt idx="52">
                  <c:v>0</c:v>
                </c:pt>
                <c:pt idx="53">
                  <c:v>3</c:v>
                </c:pt>
                <c:pt idx="54">
                  <c:v>0</c:v>
                </c:pt>
                <c:pt idx="55">
                  <c:v>2</c:v>
                </c:pt>
                <c:pt idx="56">
                  <c:v>1</c:v>
                </c:pt>
                <c:pt idx="57">
                  <c:v>0</c:v>
                </c:pt>
                <c:pt idx="58">
                  <c:v>0</c:v>
                </c:pt>
                <c:pt idx="59">
                  <c:v>0</c:v>
                </c:pt>
                <c:pt idx="60">
                  <c:v>3</c:v>
                </c:pt>
                <c:pt idx="61">
                  <c:v>0</c:v>
                </c:pt>
                <c:pt idx="62">
                  <c:v>0</c:v>
                </c:pt>
                <c:pt idx="63">
                  <c:v>0</c:v>
                </c:pt>
                <c:pt idx="64">
                  <c:v>0</c:v>
                </c:pt>
                <c:pt idx="65">
                  <c:v>1</c:v>
                </c:pt>
                <c:pt idx="66">
                  <c:v>0</c:v>
                </c:pt>
                <c:pt idx="67">
                  <c:v>3</c:v>
                </c:pt>
                <c:pt idx="68">
                  <c:v>0</c:v>
                </c:pt>
                <c:pt idx="69">
                  <c:v>0</c:v>
                </c:pt>
                <c:pt idx="70">
                  <c:v>0</c:v>
                </c:pt>
                <c:pt idx="71">
                  <c:v>0</c:v>
                </c:pt>
                <c:pt idx="72">
                  <c:v>0</c:v>
                </c:pt>
                <c:pt idx="73">
                  <c:v>1</c:v>
                </c:pt>
                <c:pt idx="74">
                  <c:v>0</c:v>
                </c:pt>
                <c:pt idx="75">
                  <c:v>0</c:v>
                </c:pt>
                <c:pt idx="76">
                  <c:v>1</c:v>
                </c:pt>
                <c:pt idx="77">
                  <c:v>2</c:v>
                </c:pt>
                <c:pt idx="78">
                  <c:v>0</c:v>
                </c:pt>
                <c:pt idx="79">
                  <c:v>2</c:v>
                </c:pt>
                <c:pt idx="80">
                  <c:v>0</c:v>
                </c:pt>
                <c:pt idx="81">
                  <c:v>0</c:v>
                </c:pt>
                <c:pt idx="82">
                  <c:v>0</c:v>
                </c:pt>
                <c:pt idx="83">
                  <c:v>0</c:v>
                </c:pt>
                <c:pt idx="84">
                  <c:v>0</c:v>
                </c:pt>
                <c:pt idx="85">
                  <c:v>0</c:v>
                </c:pt>
                <c:pt idx="86">
                  <c:v>1</c:v>
                </c:pt>
                <c:pt idx="87">
                  <c:v>3</c:v>
                </c:pt>
                <c:pt idx="88">
                  <c:v>1</c:v>
                </c:pt>
                <c:pt idx="89">
                  <c:v>0</c:v>
                </c:pt>
                <c:pt idx="90">
                  <c:v>0</c:v>
                </c:pt>
                <c:pt idx="91">
                  <c:v>0</c:v>
                </c:pt>
                <c:pt idx="92">
                  <c:v>0</c:v>
                </c:pt>
                <c:pt idx="93">
                  <c:v>0</c:v>
                </c:pt>
                <c:pt idx="94">
                  <c:v>0</c:v>
                </c:pt>
                <c:pt idx="95">
                  <c:v>0</c:v>
                </c:pt>
                <c:pt idx="96">
                  <c:v>1</c:v>
                </c:pt>
                <c:pt idx="97">
                  <c:v>0</c:v>
                </c:pt>
                <c:pt idx="98">
                  <c:v>1</c:v>
                </c:pt>
                <c:pt idx="99">
                  <c:v>0</c:v>
                </c:pt>
                <c:pt idx="100">
                  <c:v>0</c:v>
                </c:pt>
                <c:pt idx="101">
                  <c:v>0</c:v>
                </c:pt>
                <c:pt idx="102">
                  <c:v>0</c:v>
                </c:pt>
                <c:pt idx="103">
                  <c:v>0</c:v>
                </c:pt>
                <c:pt idx="104">
                  <c:v>1</c:v>
                </c:pt>
                <c:pt idx="105">
                  <c:v>0</c:v>
                </c:pt>
                <c:pt idx="106">
                  <c:v>0</c:v>
                </c:pt>
                <c:pt idx="107">
                  <c:v>0</c:v>
                </c:pt>
                <c:pt idx="108">
                  <c:v>0</c:v>
                </c:pt>
                <c:pt idx="109">
                  <c:v>0</c:v>
                </c:pt>
                <c:pt idx="110">
                  <c:v>0</c:v>
                </c:pt>
                <c:pt idx="111">
                  <c:v>2</c:v>
                </c:pt>
                <c:pt idx="112">
                  <c:v>1</c:v>
                </c:pt>
                <c:pt idx="113">
                  <c:v>3</c:v>
                </c:pt>
                <c:pt idx="114">
                  <c:v>0</c:v>
                </c:pt>
                <c:pt idx="115">
                  <c:v>0</c:v>
                </c:pt>
                <c:pt idx="116">
                  <c:v>2</c:v>
                </c:pt>
                <c:pt idx="117">
                  <c:v>0</c:v>
                </c:pt>
                <c:pt idx="118">
                  <c:v>0</c:v>
                </c:pt>
                <c:pt idx="119">
                  <c:v>0</c:v>
                </c:pt>
                <c:pt idx="120">
                  <c:v>0</c:v>
                </c:pt>
                <c:pt idx="121">
                  <c:v>1</c:v>
                </c:pt>
                <c:pt idx="122">
                  <c:v>0</c:v>
                </c:pt>
                <c:pt idx="123">
                  <c:v>0</c:v>
                </c:pt>
                <c:pt idx="124">
                  <c:v>4</c:v>
                </c:pt>
                <c:pt idx="125">
                  <c:v>0</c:v>
                </c:pt>
                <c:pt idx="126">
                  <c:v>1</c:v>
                </c:pt>
                <c:pt idx="127">
                  <c:v>0</c:v>
                </c:pt>
                <c:pt idx="128">
                  <c:v>0</c:v>
                </c:pt>
                <c:pt idx="129">
                  <c:v>0</c:v>
                </c:pt>
                <c:pt idx="130">
                  <c:v>0</c:v>
                </c:pt>
                <c:pt idx="131">
                  <c:v>0</c:v>
                </c:pt>
                <c:pt idx="132">
                  <c:v>0</c:v>
                </c:pt>
                <c:pt idx="133">
                  <c:v>0</c:v>
                </c:pt>
                <c:pt idx="134">
                  <c:v>0</c:v>
                </c:pt>
                <c:pt idx="135">
                  <c:v>1</c:v>
                </c:pt>
                <c:pt idx="136">
                  <c:v>0</c:v>
                </c:pt>
                <c:pt idx="137">
                  <c:v>0</c:v>
                </c:pt>
                <c:pt idx="138">
                  <c:v>2</c:v>
                </c:pt>
                <c:pt idx="139">
                  <c:v>0</c:v>
                </c:pt>
                <c:pt idx="140">
                  <c:v>0</c:v>
                </c:pt>
                <c:pt idx="141">
                  <c:v>1</c:v>
                </c:pt>
                <c:pt idx="142">
                  <c:v>0</c:v>
                </c:pt>
                <c:pt idx="143">
                  <c:v>0</c:v>
                </c:pt>
                <c:pt idx="144">
                  <c:v>0</c:v>
                </c:pt>
                <c:pt idx="145">
                  <c:v>0</c:v>
                </c:pt>
                <c:pt idx="146">
                  <c:v>1</c:v>
                </c:pt>
                <c:pt idx="147">
                  <c:v>0</c:v>
                </c:pt>
                <c:pt idx="148">
                  <c:v>0</c:v>
                </c:pt>
                <c:pt idx="149">
                  <c:v>0</c:v>
                </c:pt>
                <c:pt idx="150">
                  <c:v>0</c:v>
                </c:pt>
                <c:pt idx="151">
                  <c:v>1</c:v>
                </c:pt>
                <c:pt idx="152">
                  <c:v>0</c:v>
                </c:pt>
                <c:pt idx="153">
                  <c:v>0</c:v>
                </c:pt>
                <c:pt idx="154">
                  <c:v>0</c:v>
                </c:pt>
                <c:pt idx="155">
                  <c:v>3</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0</c:v>
                </c:pt>
                <c:pt idx="170">
                  <c:v>0</c:v>
                </c:pt>
                <c:pt idx="171">
                  <c:v>0</c:v>
                </c:pt>
                <c:pt idx="172">
                  <c:v>0</c:v>
                </c:pt>
                <c:pt idx="173">
                  <c:v>0</c:v>
                </c:pt>
                <c:pt idx="174">
                  <c:v>1</c:v>
                </c:pt>
                <c:pt idx="175">
                  <c:v>0</c:v>
                </c:pt>
                <c:pt idx="176">
                  <c:v>3</c:v>
                </c:pt>
                <c:pt idx="177">
                  <c:v>0</c:v>
                </c:pt>
                <c:pt idx="178">
                  <c:v>0</c:v>
                </c:pt>
                <c:pt idx="179">
                  <c:v>1</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1</c:v>
                </c:pt>
                <c:pt idx="198">
                  <c:v>0</c:v>
                </c:pt>
                <c:pt idx="199">
                  <c:v>2</c:v>
                </c:pt>
                <c:pt idx="200">
                  <c:v>1</c:v>
                </c:pt>
                <c:pt idx="201">
                  <c:v>0</c:v>
                </c:pt>
                <c:pt idx="202">
                  <c:v>0</c:v>
                </c:pt>
                <c:pt idx="203">
                  <c:v>4</c:v>
                </c:pt>
                <c:pt idx="204">
                  <c:v>0</c:v>
                </c:pt>
                <c:pt idx="205">
                  <c:v>2</c:v>
                </c:pt>
                <c:pt idx="206">
                  <c:v>1</c:v>
                </c:pt>
                <c:pt idx="207">
                  <c:v>0</c:v>
                </c:pt>
                <c:pt idx="208">
                  <c:v>0</c:v>
                </c:pt>
                <c:pt idx="209">
                  <c:v>2</c:v>
                </c:pt>
                <c:pt idx="210">
                  <c:v>0</c:v>
                </c:pt>
                <c:pt idx="211">
                  <c:v>0</c:v>
                </c:pt>
                <c:pt idx="212">
                  <c:v>0</c:v>
                </c:pt>
                <c:pt idx="213">
                  <c:v>0</c:v>
                </c:pt>
                <c:pt idx="214">
                  <c:v>0</c:v>
                </c:pt>
                <c:pt idx="215">
                  <c:v>0</c:v>
                </c:pt>
                <c:pt idx="216">
                  <c:v>0</c:v>
                </c:pt>
                <c:pt idx="217">
                  <c:v>2</c:v>
                </c:pt>
                <c:pt idx="218">
                  <c:v>0</c:v>
                </c:pt>
                <c:pt idx="219">
                  <c:v>0</c:v>
                </c:pt>
                <c:pt idx="220">
                  <c:v>0</c:v>
                </c:pt>
                <c:pt idx="221">
                  <c:v>0</c:v>
                </c:pt>
                <c:pt idx="222">
                  <c:v>0</c:v>
                </c:pt>
                <c:pt idx="223">
                  <c:v>0</c:v>
                </c:pt>
                <c:pt idx="224">
                  <c:v>0</c:v>
                </c:pt>
                <c:pt idx="225">
                  <c:v>0</c:v>
                </c:pt>
                <c:pt idx="226">
                  <c:v>0</c:v>
                </c:pt>
                <c:pt idx="227">
                  <c:v>0</c:v>
                </c:pt>
                <c:pt idx="228">
                  <c:v>0</c:v>
                </c:pt>
                <c:pt idx="229">
                  <c:v>0</c:v>
                </c:pt>
                <c:pt idx="230">
                  <c:v>1</c:v>
                </c:pt>
                <c:pt idx="231">
                  <c:v>1</c:v>
                </c:pt>
                <c:pt idx="232">
                  <c:v>0</c:v>
                </c:pt>
                <c:pt idx="233">
                  <c:v>0</c:v>
                </c:pt>
                <c:pt idx="234">
                  <c:v>0</c:v>
                </c:pt>
                <c:pt idx="235">
                  <c:v>0</c:v>
                </c:pt>
                <c:pt idx="236">
                  <c:v>0</c:v>
                </c:pt>
                <c:pt idx="237">
                  <c:v>0</c:v>
                </c:pt>
                <c:pt idx="238">
                  <c:v>0</c:v>
                </c:pt>
                <c:pt idx="239">
                  <c:v>0</c:v>
                </c:pt>
                <c:pt idx="240">
                  <c:v>1</c:v>
                </c:pt>
                <c:pt idx="241">
                  <c:v>0</c:v>
                </c:pt>
                <c:pt idx="242">
                  <c:v>0</c:v>
                </c:pt>
                <c:pt idx="243">
                  <c:v>2</c:v>
                </c:pt>
                <c:pt idx="244">
                  <c:v>0</c:v>
                </c:pt>
                <c:pt idx="245">
                  <c:v>0</c:v>
                </c:pt>
                <c:pt idx="246">
                  <c:v>4</c:v>
                </c:pt>
                <c:pt idx="247">
                  <c:v>0</c:v>
                </c:pt>
                <c:pt idx="248">
                  <c:v>0</c:v>
                </c:pt>
                <c:pt idx="249">
                  <c:v>0</c:v>
                </c:pt>
                <c:pt idx="250">
                  <c:v>0</c:v>
                </c:pt>
                <c:pt idx="251">
                  <c:v>0</c:v>
                </c:pt>
                <c:pt idx="252">
                  <c:v>5</c:v>
                </c:pt>
                <c:pt idx="253">
                  <c:v>0</c:v>
                </c:pt>
                <c:pt idx="254">
                  <c:v>0</c:v>
                </c:pt>
                <c:pt idx="255">
                  <c:v>0</c:v>
                </c:pt>
                <c:pt idx="256">
                  <c:v>1</c:v>
                </c:pt>
                <c:pt idx="257">
                  <c:v>0</c:v>
                </c:pt>
                <c:pt idx="258">
                  <c:v>0</c:v>
                </c:pt>
                <c:pt idx="259">
                  <c:v>0</c:v>
                </c:pt>
                <c:pt idx="260">
                  <c:v>2</c:v>
                </c:pt>
                <c:pt idx="261">
                  <c:v>0</c:v>
                </c:pt>
                <c:pt idx="262">
                  <c:v>0</c:v>
                </c:pt>
                <c:pt idx="263">
                  <c:v>0</c:v>
                </c:pt>
                <c:pt idx="264">
                  <c:v>1</c:v>
                </c:pt>
                <c:pt idx="265">
                  <c:v>0</c:v>
                </c:pt>
                <c:pt idx="266">
                  <c:v>1</c:v>
                </c:pt>
                <c:pt idx="267">
                  <c:v>2</c:v>
                </c:pt>
                <c:pt idx="268">
                  <c:v>0</c:v>
                </c:pt>
                <c:pt idx="269">
                  <c:v>0</c:v>
                </c:pt>
                <c:pt idx="270">
                  <c:v>1</c:v>
                </c:pt>
                <c:pt idx="271">
                  <c:v>0</c:v>
                </c:pt>
                <c:pt idx="272">
                  <c:v>0</c:v>
                </c:pt>
                <c:pt idx="273">
                  <c:v>0</c:v>
                </c:pt>
                <c:pt idx="274">
                  <c:v>0</c:v>
                </c:pt>
                <c:pt idx="275">
                  <c:v>0</c:v>
                </c:pt>
                <c:pt idx="276">
                  <c:v>1</c:v>
                </c:pt>
                <c:pt idx="277">
                  <c:v>0</c:v>
                </c:pt>
                <c:pt idx="278">
                  <c:v>2</c:v>
                </c:pt>
                <c:pt idx="279">
                  <c:v>0</c:v>
                </c:pt>
                <c:pt idx="280">
                  <c:v>0</c:v>
                </c:pt>
                <c:pt idx="281">
                  <c:v>0</c:v>
                </c:pt>
                <c:pt idx="282">
                  <c:v>0</c:v>
                </c:pt>
                <c:pt idx="283">
                  <c:v>0</c:v>
                </c:pt>
                <c:pt idx="284">
                  <c:v>0</c:v>
                </c:pt>
                <c:pt idx="285">
                  <c:v>0</c:v>
                </c:pt>
                <c:pt idx="286">
                  <c:v>0</c:v>
                </c:pt>
                <c:pt idx="287">
                  <c:v>0</c:v>
                </c:pt>
                <c:pt idx="288">
                  <c:v>0</c:v>
                </c:pt>
                <c:pt idx="289">
                  <c:v>0</c:v>
                </c:pt>
                <c:pt idx="290">
                  <c:v>1</c:v>
                </c:pt>
                <c:pt idx="291">
                  <c:v>0</c:v>
                </c:pt>
                <c:pt idx="292">
                  <c:v>1</c:v>
                </c:pt>
                <c:pt idx="293">
                  <c:v>0</c:v>
                </c:pt>
                <c:pt idx="294">
                  <c:v>0</c:v>
                </c:pt>
                <c:pt idx="295">
                  <c:v>2</c:v>
                </c:pt>
                <c:pt idx="296">
                  <c:v>0</c:v>
                </c:pt>
                <c:pt idx="297">
                  <c:v>0</c:v>
                </c:pt>
                <c:pt idx="298">
                  <c:v>0</c:v>
                </c:pt>
                <c:pt idx="299">
                  <c:v>1</c:v>
                </c:pt>
                <c:pt idx="300">
                  <c:v>0</c:v>
                </c:pt>
                <c:pt idx="301">
                  <c:v>0</c:v>
                </c:pt>
                <c:pt idx="302">
                  <c:v>0</c:v>
                </c:pt>
                <c:pt idx="303">
                  <c:v>0</c:v>
                </c:pt>
                <c:pt idx="304">
                  <c:v>0</c:v>
                </c:pt>
                <c:pt idx="305">
                  <c:v>1</c:v>
                </c:pt>
                <c:pt idx="306">
                  <c:v>1</c:v>
                </c:pt>
                <c:pt idx="307">
                  <c:v>1</c:v>
                </c:pt>
                <c:pt idx="308">
                  <c:v>1</c:v>
                </c:pt>
                <c:pt idx="309">
                  <c:v>0</c:v>
                </c:pt>
                <c:pt idx="310">
                  <c:v>0</c:v>
                </c:pt>
                <c:pt idx="311">
                  <c:v>0</c:v>
                </c:pt>
                <c:pt idx="312">
                  <c:v>2</c:v>
                </c:pt>
                <c:pt idx="313">
                  <c:v>0</c:v>
                </c:pt>
                <c:pt idx="314">
                  <c:v>0</c:v>
                </c:pt>
                <c:pt idx="315">
                  <c:v>0</c:v>
                </c:pt>
                <c:pt idx="316">
                  <c:v>0</c:v>
                </c:pt>
                <c:pt idx="317">
                  <c:v>0</c:v>
                </c:pt>
                <c:pt idx="318">
                  <c:v>0</c:v>
                </c:pt>
                <c:pt idx="319">
                  <c:v>2</c:v>
                </c:pt>
                <c:pt idx="320">
                  <c:v>0</c:v>
                </c:pt>
                <c:pt idx="321">
                  <c:v>0</c:v>
                </c:pt>
                <c:pt idx="322">
                  <c:v>0</c:v>
                </c:pt>
                <c:pt idx="323">
                  <c:v>0</c:v>
                </c:pt>
                <c:pt idx="324">
                  <c:v>0</c:v>
                </c:pt>
                <c:pt idx="325">
                  <c:v>0</c:v>
                </c:pt>
                <c:pt idx="326">
                  <c:v>0</c:v>
                </c:pt>
                <c:pt idx="327">
                  <c:v>0</c:v>
                </c:pt>
                <c:pt idx="328">
                  <c:v>0</c:v>
                </c:pt>
                <c:pt idx="329">
                  <c:v>0</c:v>
                </c:pt>
                <c:pt idx="330">
                  <c:v>0</c:v>
                </c:pt>
                <c:pt idx="331">
                  <c:v>0</c:v>
                </c:pt>
                <c:pt idx="332">
                  <c:v>1</c:v>
                </c:pt>
                <c:pt idx="333">
                  <c:v>2</c:v>
                </c:pt>
                <c:pt idx="334">
                  <c:v>0</c:v>
                </c:pt>
                <c:pt idx="335">
                  <c:v>0</c:v>
                </c:pt>
                <c:pt idx="336">
                  <c:v>4</c:v>
                </c:pt>
                <c:pt idx="337">
                  <c:v>0</c:v>
                </c:pt>
                <c:pt idx="338">
                  <c:v>2</c:v>
                </c:pt>
                <c:pt idx="339">
                  <c:v>1</c:v>
                </c:pt>
                <c:pt idx="340">
                  <c:v>0</c:v>
                </c:pt>
                <c:pt idx="341">
                  <c:v>0</c:v>
                </c:pt>
                <c:pt idx="342">
                  <c:v>2</c:v>
                </c:pt>
                <c:pt idx="343">
                  <c:v>0</c:v>
                </c:pt>
                <c:pt idx="344">
                  <c:v>2</c:v>
                </c:pt>
                <c:pt idx="345">
                  <c:v>0</c:v>
                </c:pt>
                <c:pt idx="346">
                  <c:v>0</c:v>
                </c:pt>
                <c:pt idx="347">
                  <c:v>1</c:v>
                </c:pt>
                <c:pt idx="348">
                  <c:v>0</c:v>
                </c:pt>
                <c:pt idx="349">
                  <c:v>1</c:v>
                </c:pt>
                <c:pt idx="350">
                  <c:v>0</c:v>
                </c:pt>
                <c:pt idx="351">
                  <c:v>2</c:v>
                </c:pt>
                <c:pt idx="352">
                  <c:v>1</c:v>
                </c:pt>
                <c:pt idx="353">
                  <c:v>0</c:v>
                </c:pt>
                <c:pt idx="354">
                  <c:v>0</c:v>
                </c:pt>
                <c:pt idx="355">
                  <c:v>0</c:v>
                </c:pt>
                <c:pt idx="356">
                  <c:v>1</c:v>
                </c:pt>
                <c:pt idx="357">
                  <c:v>0</c:v>
                </c:pt>
                <c:pt idx="358">
                  <c:v>0</c:v>
                </c:pt>
                <c:pt idx="359">
                  <c:v>0</c:v>
                </c:pt>
                <c:pt idx="360">
                  <c:v>1</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0</c:v>
                </c:pt>
                <c:pt idx="376">
                  <c:v>2</c:v>
                </c:pt>
                <c:pt idx="377">
                  <c:v>0</c:v>
                </c:pt>
                <c:pt idx="378">
                  <c:v>0</c:v>
                </c:pt>
                <c:pt idx="379">
                  <c:v>0</c:v>
                </c:pt>
                <c:pt idx="380">
                  <c:v>0</c:v>
                </c:pt>
                <c:pt idx="381">
                  <c:v>0</c:v>
                </c:pt>
                <c:pt idx="382">
                  <c:v>0</c:v>
                </c:pt>
                <c:pt idx="383">
                  <c:v>0</c:v>
                </c:pt>
                <c:pt idx="384">
                  <c:v>0</c:v>
                </c:pt>
                <c:pt idx="385">
                  <c:v>0</c:v>
                </c:pt>
                <c:pt idx="386">
                  <c:v>2</c:v>
                </c:pt>
                <c:pt idx="387">
                  <c:v>0</c:v>
                </c:pt>
                <c:pt idx="388">
                  <c:v>0</c:v>
                </c:pt>
                <c:pt idx="389">
                  <c:v>0</c:v>
                </c:pt>
                <c:pt idx="390">
                  <c:v>1</c:v>
                </c:pt>
                <c:pt idx="391">
                  <c:v>0</c:v>
                </c:pt>
                <c:pt idx="392">
                  <c:v>0</c:v>
                </c:pt>
                <c:pt idx="393">
                  <c:v>0</c:v>
                </c:pt>
                <c:pt idx="394">
                  <c:v>0</c:v>
                </c:pt>
                <c:pt idx="395">
                  <c:v>0</c:v>
                </c:pt>
                <c:pt idx="396">
                  <c:v>0</c:v>
                </c:pt>
                <c:pt idx="397">
                  <c:v>1</c:v>
                </c:pt>
                <c:pt idx="398">
                  <c:v>0</c:v>
                </c:pt>
                <c:pt idx="399">
                  <c:v>1</c:v>
                </c:pt>
                <c:pt idx="400">
                  <c:v>0</c:v>
                </c:pt>
                <c:pt idx="401">
                  <c:v>0</c:v>
                </c:pt>
                <c:pt idx="402">
                  <c:v>0</c:v>
                </c:pt>
                <c:pt idx="403">
                  <c:v>0</c:v>
                </c:pt>
                <c:pt idx="404">
                  <c:v>2</c:v>
                </c:pt>
                <c:pt idx="405">
                  <c:v>0</c:v>
                </c:pt>
                <c:pt idx="406">
                  <c:v>1</c:v>
                </c:pt>
                <c:pt idx="407">
                  <c:v>0</c:v>
                </c:pt>
                <c:pt idx="408">
                  <c:v>0</c:v>
                </c:pt>
                <c:pt idx="409">
                  <c:v>0</c:v>
                </c:pt>
                <c:pt idx="410">
                  <c:v>1</c:v>
                </c:pt>
                <c:pt idx="411">
                  <c:v>0</c:v>
                </c:pt>
                <c:pt idx="412">
                  <c:v>1</c:v>
                </c:pt>
                <c:pt idx="413">
                  <c:v>0</c:v>
                </c:pt>
                <c:pt idx="414">
                  <c:v>0</c:v>
                </c:pt>
                <c:pt idx="415">
                  <c:v>0</c:v>
                </c:pt>
                <c:pt idx="416">
                  <c:v>1</c:v>
                </c:pt>
                <c:pt idx="417">
                  <c:v>4</c:v>
                </c:pt>
                <c:pt idx="418">
                  <c:v>3</c:v>
                </c:pt>
                <c:pt idx="419">
                  <c:v>0</c:v>
                </c:pt>
                <c:pt idx="420">
                  <c:v>0</c:v>
                </c:pt>
                <c:pt idx="421">
                  <c:v>0</c:v>
                </c:pt>
                <c:pt idx="422">
                  <c:v>0</c:v>
                </c:pt>
                <c:pt idx="423">
                  <c:v>3</c:v>
                </c:pt>
                <c:pt idx="424">
                  <c:v>1</c:v>
                </c:pt>
                <c:pt idx="425">
                  <c:v>0</c:v>
                </c:pt>
                <c:pt idx="426">
                  <c:v>3</c:v>
                </c:pt>
                <c:pt idx="427">
                  <c:v>2</c:v>
                </c:pt>
                <c:pt idx="428">
                  <c:v>0</c:v>
                </c:pt>
                <c:pt idx="429">
                  <c:v>0</c:v>
                </c:pt>
                <c:pt idx="430">
                  <c:v>5</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2</c:v>
                </c:pt>
                <c:pt idx="448">
                  <c:v>0</c:v>
                </c:pt>
                <c:pt idx="449">
                  <c:v>0</c:v>
                </c:pt>
                <c:pt idx="450">
                  <c:v>0</c:v>
                </c:pt>
                <c:pt idx="451">
                  <c:v>0</c:v>
                </c:pt>
                <c:pt idx="452">
                  <c:v>0</c:v>
                </c:pt>
                <c:pt idx="453">
                  <c:v>0</c:v>
                </c:pt>
                <c:pt idx="454">
                  <c:v>0</c:v>
                </c:pt>
                <c:pt idx="455">
                  <c:v>0</c:v>
                </c:pt>
                <c:pt idx="456">
                  <c:v>3</c:v>
                </c:pt>
                <c:pt idx="457">
                  <c:v>2</c:v>
                </c:pt>
                <c:pt idx="458">
                  <c:v>0</c:v>
                </c:pt>
                <c:pt idx="459">
                  <c:v>0</c:v>
                </c:pt>
                <c:pt idx="460">
                  <c:v>2</c:v>
                </c:pt>
                <c:pt idx="461">
                  <c:v>0</c:v>
                </c:pt>
                <c:pt idx="462">
                  <c:v>0</c:v>
                </c:pt>
                <c:pt idx="463">
                  <c:v>1</c:v>
                </c:pt>
                <c:pt idx="464">
                  <c:v>0</c:v>
                </c:pt>
                <c:pt idx="465">
                  <c:v>0</c:v>
                </c:pt>
                <c:pt idx="466">
                  <c:v>3</c:v>
                </c:pt>
                <c:pt idx="467">
                  <c:v>0</c:v>
                </c:pt>
                <c:pt idx="468">
                  <c:v>0</c:v>
                </c:pt>
                <c:pt idx="469">
                  <c:v>0</c:v>
                </c:pt>
                <c:pt idx="470">
                  <c:v>0</c:v>
                </c:pt>
                <c:pt idx="471">
                  <c:v>1</c:v>
                </c:pt>
                <c:pt idx="472">
                  <c:v>2</c:v>
                </c:pt>
                <c:pt idx="473">
                  <c:v>0</c:v>
                </c:pt>
                <c:pt idx="474">
                  <c:v>0</c:v>
                </c:pt>
                <c:pt idx="475">
                  <c:v>0</c:v>
                </c:pt>
                <c:pt idx="476">
                  <c:v>0</c:v>
                </c:pt>
                <c:pt idx="477">
                  <c:v>0</c:v>
                </c:pt>
                <c:pt idx="478">
                  <c:v>0</c:v>
                </c:pt>
                <c:pt idx="479">
                  <c:v>0</c:v>
                </c:pt>
                <c:pt idx="480">
                  <c:v>0</c:v>
                </c:pt>
                <c:pt idx="481">
                  <c:v>0</c:v>
                </c:pt>
                <c:pt idx="482">
                  <c:v>2</c:v>
                </c:pt>
                <c:pt idx="483">
                  <c:v>0</c:v>
                </c:pt>
                <c:pt idx="484">
                  <c:v>0</c:v>
                </c:pt>
                <c:pt idx="485">
                  <c:v>1</c:v>
                </c:pt>
                <c:pt idx="486">
                  <c:v>0</c:v>
                </c:pt>
                <c:pt idx="487">
                  <c:v>0</c:v>
                </c:pt>
                <c:pt idx="488">
                  <c:v>0</c:v>
                </c:pt>
                <c:pt idx="489">
                  <c:v>0</c:v>
                </c:pt>
                <c:pt idx="490">
                  <c:v>0</c:v>
                </c:pt>
                <c:pt idx="491">
                  <c:v>0</c:v>
                </c:pt>
                <c:pt idx="492">
                  <c:v>1</c:v>
                </c:pt>
                <c:pt idx="493">
                  <c:v>0</c:v>
                </c:pt>
                <c:pt idx="494">
                  <c:v>1</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1</c:v>
                </c:pt>
                <c:pt idx="513">
                  <c:v>1</c:v>
                </c:pt>
                <c:pt idx="514">
                  <c:v>0</c:v>
                </c:pt>
                <c:pt idx="515">
                  <c:v>0</c:v>
                </c:pt>
                <c:pt idx="516">
                  <c:v>0</c:v>
                </c:pt>
                <c:pt idx="517">
                  <c:v>0</c:v>
                </c:pt>
                <c:pt idx="518">
                  <c:v>0</c:v>
                </c:pt>
                <c:pt idx="519">
                  <c:v>2</c:v>
                </c:pt>
                <c:pt idx="520">
                  <c:v>0</c:v>
                </c:pt>
                <c:pt idx="521">
                  <c:v>1</c:v>
                </c:pt>
                <c:pt idx="522">
                  <c:v>0</c:v>
                </c:pt>
                <c:pt idx="523">
                  <c:v>2</c:v>
                </c:pt>
                <c:pt idx="524">
                  <c:v>1</c:v>
                </c:pt>
                <c:pt idx="525">
                  <c:v>0</c:v>
                </c:pt>
                <c:pt idx="526">
                  <c:v>0</c:v>
                </c:pt>
                <c:pt idx="527">
                  <c:v>0</c:v>
                </c:pt>
                <c:pt idx="528">
                  <c:v>0</c:v>
                </c:pt>
                <c:pt idx="529">
                  <c:v>0</c:v>
                </c:pt>
                <c:pt idx="530">
                  <c:v>0</c:v>
                </c:pt>
                <c:pt idx="531">
                  <c:v>0</c:v>
                </c:pt>
                <c:pt idx="532">
                  <c:v>1</c:v>
                </c:pt>
                <c:pt idx="533">
                  <c:v>0</c:v>
                </c:pt>
                <c:pt idx="534">
                  <c:v>0</c:v>
                </c:pt>
                <c:pt idx="535">
                  <c:v>0</c:v>
                </c:pt>
                <c:pt idx="536">
                  <c:v>0</c:v>
                </c:pt>
                <c:pt idx="537">
                  <c:v>2</c:v>
                </c:pt>
                <c:pt idx="538">
                  <c:v>0</c:v>
                </c:pt>
                <c:pt idx="539">
                  <c:v>0</c:v>
                </c:pt>
                <c:pt idx="540">
                  <c:v>0</c:v>
                </c:pt>
                <c:pt idx="541">
                  <c:v>0</c:v>
                </c:pt>
                <c:pt idx="542">
                  <c:v>0</c:v>
                </c:pt>
                <c:pt idx="543">
                  <c:v>3</c:v>
                </c:pt>
                <c:pt idx="544">
                  <c:v>0</c:v>
                </c:pt>
                <c:pt idx="545">
                  <c:v>0</c:v>
                </c:pt>
                <c:pt idx="546">
                  <c:v>1</c:v>
                </c:pt>
                <c:pt idx="547">
                  <c:v>0</c:v>
                </c:pt>
                <c:pt idx="548">
                  <c:v>2</c:v>
                </c:pt>
                <c:pt idx="549">
                  <c:v>0</c:v>
                </c:pt>
                <c:pt idx="550">
                  <c:v>0</c:v>
                </c:pt>
                <c:pt idx="551">
                  <c:v>2</c:v>
                </c:pt>
                <c:pt idx="552">
                  <c:v>0</c:v>
                </c:pt>
                <c:pt idx="553">
                  <c:v>0</c:v>
                </c:pt>
                <c:pt idx="554">
                  <c:v>1</c:v>
                </c:pt>
                <c:pt idx="555">
                  <c:v>0</c:v>
                </c:pt>
                <c:pt idx="556">
                  <c:v>0</c:v>
                </c:pt>
                <c:pt idx="557">
                  <c:v>1</c:v>
                </c:pt>
                <c:pt idx="558">
                  <c:v>0</c:v>
                </c:pt>
                <c:pt idx="559">
                  <c:v>5</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4</c:v>
                </c:pt>
                <c:pt idx="576">
                  <c:v>0</c:v>
                </c:pt>
                <c:pt idx="577">
                  <c:v>0</c:v>
                </c:pt>
                <c:pt idx="578">
                  <c:v>0</c:v>
                </c:pt>
                <c:pt idx="579">
                  <c:v>0</c:v>
                </c:pt>
                <c:pt idx="580">
                  <c:v>1</c:v>
                </c:pt>
                <c:pt idx="581">
                  <c:v>0</c:v>
                </c:pt>
                <c:pt idx="582">
                  <c:v>0</c:v>
                </c:pt>
                <c:pt idx="583">
                  <c:v>0</c:v>
                </c:pt>
                <c:pt idx="584">
                  <c:v>0</c:v>
                </c:pt>
                <c:pt idx="585">
                  <c:v>0</c:v>
                </c:pt>
                <c:pt idx="586">
                  <c:v>4</c:v>
                </c:pt>
                <c:pt idx="587">
                  <c:v>0</c:v>
                </c:pt>
                <c:pt idx="588">
                  <c:v>1</c:v>
                </c:pt>
                <c:pt idx="589">
                  <c:v>0</c:v>
                </c:pt>
                <c:pt idx="590">
                  <c:v>1</c:v>
                </c:pt>
                <c:pt idx="591">
                  <c:v>3</c:v>
                </c:pt>
                <c:pt idx="592">
                  <c:v>0</c:v>
                </c:pt>
                <c:pt idx="593">
                  <c:v>0</c:v>
                </c:pt>
                <c:pt idx="594">
                  <c:v>0</c:v>
                </c:pt>
                <c:pt idx="595">
                  <c:v>1</c:v>
                </c:pt>
                <c:pt idx="596">
                  <c:v>0</c:v>
                </c:pt>
                <c:pt idx="597">
                  <c:v>0</c:v>
                </c:pt>
                <c:pt idx="598">
                  <c:v>0</c:v>
                </c:pt>
                <c:pt idx="599">
                  <c:v>0</c:v>
                </c:pt>
                <c:pt idx="600">
                  <c:v>0</c:v>
                </c:pt>
                <c:pt idx="601">
                  <c:v>0</c:v>
                </c:pt>
                <c:pt idx="602">
                  <c:v>0</c:v>
                </c:pt>
                <c:pt idx="603">
                  <c:v>0</c:v>
                </c:pt>
                <c:pt idx="604">
                  <c:v>0</c:v>
                </c:pt>
                <c:pt idx="605">
                  <c:v>1</c:v>
                </c:pt>
                <c:pt idx="606">
                  <c:v>0</c:v>
                </c:pt>
                <c:pt idx="607">
                  <c:v>0</c:v>
                </c:pt>
                <c:pt idx="608">
                  <c:v>0</c:v>
                </c:pt>
                <c:pt idx="609">
                  <c:v>1</c:v>
                </c:pt>
                <c:pt idx="610">
                  <c:v>0</c:v>
                </c:pt>
                <c:pt idx="611">
                  <c:v>0</c:v>
                </c:pt>
                <c:pt idx="612">
                  <c:v>0</c:v>
                </c:pt>
                <c:pt idx="613">
                  <c:v>0</c:v>
                </c:pt>
                <c:pt idx="614">
                  <c:v>1</c:v>
                </c:pt>
                <c:pt idx="615">
                  <c:v>0</c:v>
                </c:pt>
                <c:pt idx="616">
                  <c:v>0</c:v>
                </c:pt>
                <c:pt idx="617">
                  <c:v>0</c:v>
                </c:pt>
                <c:pt idx="618">
                  <c:v>0</c:v>
                </c:pt>
                <c:pt idx="619">
                  <c:v>0</c:v>
                </c:pt>
                <c:pt idx="620">
                  <c:v>0</c:v>
                </c:pt>
                <c:pt idx="621">
                  <c:v>0</c:v>
                </c:pt>
                <c:pt idx="622">
                  <c:v>2</c:v>
                </c:pt>
                <c:pt idx="623">
                  <c:v>0</c:v>
                </c:pt>
                <c:pt idx="624">
                  <c:v>1</c:v>
                </c:pt>
                <c:pt idx="625">
                  <c:v>0</c:v>
                </c:pt>
                <c:pt idx="626">
                  <c:v>0</c:v>
                </c:pt>
                <c:pt idx="627">
                  <c:v>1</c:v>
                </c:pt>
                <c:pt idx="628">
                  <c:v>0</c:v>
                </c:pt>
                <c:pt idx="629">
                  <c:v>0</c:v>
                </c:pt>
                <c:pt idx="630">
                  <c:v>0</c:v>
                </c:pt>
                <c:pt idx="631">
                  <c:v>0</c:v>
                </c:pt>
                <c:pt idx="632">
                  <c:v>0</c:v>
                </c:pt>
                <c:pt idx="633">
                  <c:v>2</c:v>
                </c:pt>
                <c:pt idx="634">
                  <c:v>1</c:v>
                </c:pt>
                <c:pt idx="635">
                  <c:v>0</c:v>
                </c:pt>
                <c:pt idx="636">
                  <c:v>0</c:v>
                </c:pt>
                <c:pt idx="637">
                  <c:v>0</c:v>
                </c:pt>
                <c:pt idx="638">
                  <c:v>1</c:v>
                </c:pt>
                <c:pt idx="639">
                  <c:v>1</c:v>
                </c:pt>
                <c:pt idx="640">
                  <c:v>0</c:v>
                </c:pt>
                <c:pt idx="641">
                  <c:v>0</c:v>
                </c:pt>
                <c:pt idx="642">
                  <c:v>0</c:v>
                </c:pt>
                <c:pt idx="643">
                  <c:v>1</c:v>
                </c:pt>
                <c:pt idx="644">
                  <c:v>3</c:v>
                </c:pt>
                <c:pt idx="645">
                  <c:v>0</c:v>
                </c:pt>
                <c:pt idx="646">
                  <c:v>3</c:v>
                </c:pt>
                <c:pt idx="647">
                  <c:v>0</c:v>
                </c:pt>
                <c:pt idx="648">
                  <c:v>0</c:v>
                </c:pt>
                <c:pt idx="649">
                  <c:v>0</c:v>
                </c:pt>
                <c:pt idx="650">
                  <c:v>1</c:v>
                </c:pt>
                <c:pt idx="651">
                  <c:v>0</c:v>
                </c:pt>
                <c:pt idx="652">
                  <c:v>0</c:v>
                </c:pt>
                <c:pt idx="653">
                  <c:v>0</c:v>
                </c:pt>
                <c:pt idx="654">
                  <c:v>0</c:v>
                </c:pt>
                <c:pt idx="655">
                  <c:v>0</c:v>
                </c:pt>
                <c:pt idx="656">
                  <c:v>0</c:v>
                </c:pt>
                <c:pt idx="657">
                  <c:v>0</c:v>
                </c:pt>
                <c:pt idx="658">
                  <c:v>0</c:v>
                </c:pt>
                <c:pt idx="659">
                  <c:v>1</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2</c:v>
                </c:pt>
                <c:pt idx="677">
                  <c:v>0</c:v>
                </c:pt>
                <c:pt idx="678">
                  <c:v>2</c:v>
                </c:pt>
                <c:pt idx="679">
                  <c:v>0</c:v>
                </c:pt>
                <c:pt idx="680">
                  <c:v>0</c:v>
                </c:pt>
                <c:pt idx="681">
                  <c:v>0</c:v>
                </c:pt>
                <c:pt idx="682">
                  <c:v>0</c:v>
                </c:pt>
                <c:pt idx="683">
                  <c:v>0</c:v>
                </c:pt>
                <c:pt idx="684">
                  <c:v>0</c:v>
                </c:pt>
                <c:pt idx="685">
                  <c:v>0</c:v>
                </c:pt>
                <c:pt idx="686">
                  <c:v>1</c:v>
                </c:pt>
                <c:pt idx="687">
                  <c:v>0</c:v>
                </c:pt>
                <c:pt idx="688">
                  <c:v>2</c:v>
                </c:pt>
                <c:pt idx="689">
                  <c:v>0</c:v>
                </c:pt>
                <c:pt idx="690">
                  <c:v>2</c:v>
                </c:pt>
                <c:pt idx="691">
                  <c:v>0</c:v>
                </c:pt>
                <c:pt idx="692">
                  <c:v>0</c:v>
                </c:pt>
                <c:pt idx="693">
                  <c:v>0</c:v>
                </c:pt>
                <c:pt idx="694">
                  <c:v>1</c:v>
                </c:pt>
                <c:pt idx="695">
                  <c:v>0</c:v>
                </c:pt>
                <c:pt idx="696">
                  <c:v>0</c:v>
                </c:pt>
                <c:pt idx="697">
                  <c:v>1</c:v>
                </c:pt>
                <c:pt idx="698">
                  <c:v>0</c:v>
                </c:pt>
                <c:pt idx="699">
                  <c:v>1</c:v>
                </c:pt>
                <c:pt idx="700">
                  <c:v>0</c:v>
                </c:pt>
                <c:pt idx="701">
                  <c:v>0</c:v>
                </c:pt>
                <c:pt idx="702">
                  <c:v>1</c:v>
                </c:pt>
                <c:pt idx="703">
                  <c:v>4</c:v>
                </c:pt>
                <c:pt idx="704">
                  <c:v>0</c:v>
                </c:pt>
                <c:pt idx="705">
                  <c:v>2</c:v>
                </c:pt>
                <c:pt idx="706">
                  <c:v>0</c:v>
                </c:pt>
                <c:pt idx="707">
                  <c:v>0</c:v>
                </c:pt>
                <c:pt idx="708">
                  <c:v>1</c:v>
                </c:pt>
                <c:pt idx="709">
                  <c:v>2</c:v>
                </c:pt>
                <c:pt idx="710">
                  <c:v>0</c:v>
                </c:pt>
                <c:pt idx="711">
                  <c:v>0</c:v>
                </c:pt>
                <c:pt idx="712">
                  <c:v>0</c:v>
                </c:pt>
                <c:pt idx="713">
                  <c:v>0</c:v>
                </c:pt>
                <c:pt idx="714">
                  <c:v>0</c:v>
                </c:pt>
                <c:pt idx="715">
                  <c:v>0</c:v>
                </c:pt>
                <c:pt idx="716">
                  <c:v>2</c:v>
                </c:pt>
                <c:pt idx="717">
                  <c:v>0</c:v>
                </c:pt>
                <c:pt idx="718">
                  <c:v>0</c:v>
                </c:pt>
                <c:pt idx="719">
                  <c:v>0</c:v>
                </c:pt>
                <c:pt idx="720">
                  <c:v>0</c:v>
                </c:pt>
                <c:pt idx="721">
                  <c:v>0</c:v>
                </c:pt>
                <c:pt idx="722">
                  <c:v>0</c:v>
                </c:pt>
                <c:pt idx="723">
                  <c:v>0</c:v>
                </c:pt>
                <c:pt idx="724">
                  <c:v>2</c:v>
                </c:pt>
                <c:pt idx="725">
                  <c:v>0</c:v>
                </c:pt>
                <c:pt idx="726">
                  <c:v>1</c:v>
                </c:pt>
                <c:pt idx="727">
                  <c:v>0</c:v>
                </c:pt>
                <c:pt idx="728">
                  <c:v>0</c:v>
                </c:pt>
                <c:pt idx="729">
                  <c:v>1</c:v>
                </c:pt>
                <c:pt idx="730">
                  <c:v>0</c:v>
                </c:pt>
                <c:pt idx="731">
                  <c:v>0</c:v>
                </c:pt>
                <c:pt idx="732">
                  <c:v>0</c:v>
                </c:pt>
                <c:pt idx="733">
                  <c:v>0</c:v>
                </c:pt>
                <c:pt idx="734">
                  <c:v>3</c:v>
                </c:pt>
                <c:pt idx="735">
                  <c:v>4</c:v>
                </c:pt>
                <c:pt idx="736">
                  <c:v>0</c:v>
                </c:pt>
                <c:pt idx="737">
                  <c:v>0</c:v>
                </c:pt>
                <c:pt idx="738">
                  <c:v>0</c:v>
                </c:pt>
                <c:pt idx="739">
                  <c:v>0</c:v>
                </c:pt>
                <c:pt idx="740">
                  <c:v>0</c:v>
                </c:pt>
                <c:pt idx="741">
                  <c:v>0</c:v>
                </c:pt>
                <c:pt idx="742">
                  <c:v>0</c:v>
                </c:pt>
                <c:pt idx="743">
                  <c:v>0</c:v>
                </c:pt>
                <c:pt idx="744">
                  <c:v>1</c:v>
                </c:pt>
                <c:pt idx="745">
                  <c:v>1</c:v>
                </c:pt>
                <c:pt idx="746">
                  <c:v>0</c:v>
                </c:pt>
                <c:pt idx="747">
                  <c:v>0</c:v>
                </c:pt>
                <c:pt idx="748">
                  <c:v>1</c:v>
                </c:pt>
                <c:pt idx="749">
                  <c:v>2</c:v>
                </c:pt>
                <c:pt idx="750">
                  <c:v>0</c:v>
                </c:pt>
                <c:pt idx="751">
                  <c:v>0</c:v>
                </c:pt>
                <c:pt idx="752">
                  <c:v>0</c:v>
                </c:pt>
                <c:pt idx="753">
                  <c:v>4</c:v>
                </c:pt>
                <c:pt idx="754">
                  <c:v>0</c:v>
                </c:pt>
                <c:pt idx="755">
                  <c:v>0</c:v>
                </c:pt>
                <c:pt idx="756">
                  <c:v>1</c:v>
                </c:pt>
                <c:pt idx="757">
                  <c:v>0</c:v>
                </c:pt>
                <c:pt idx="758">
                  <c:v>0</c:v>
                </c:pt>
                <c:pt idx="759">
                  <c:v>0</c:v>
                </c:pt>
                <c:pt idx="760">
                  <c:v>0</c:v>
                </c:pt>
                <c:pt idx="761">
                  <c:v>0</c:v>
                </c:pt>
                <c:pt idx="762">
                  <c:v>0</c:v>
                </c:pt>
                <c:pt idx="763">
                  <c:v>2</c:v>
                </c:pt>
                <c:pt idx="764">
                  <c:v>0</c:v>
                </c:pt>
                <c:pt idx="765">
                  <c:v>0</c:v>
                </c:pt>
                <c:pt idx="766">
                  <c:v>0</c:v>
                </c:pt>
                <c:pt idx="767">
                  <c:v>0</c:v>
                </c:pt>
                <c:pt idx="768">
                  <c:v>0</c:v>
                </c:pt>
                <c:pt idx="769">
                  <c:v>0</c:v>
                </c:pt>
                <c:pt idx="770">
                  <c:v>0</c:v>
                </c:pt>
                <c:pt idx="771">
                  <c:v>0</c:v>
                </c:pt>
                <c:pt idx="772">
                  <c:v>1</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2</c:v>
                </c:pt>
                <c:pt idx="788">
                  <c:v>1</c:v>
                </c:pt>
                <c:pt idx="789">
                  <c:v>0</c:v>
                </c:pt>
                <c:pt idx="790">
                  <c:v>0</c:v>
                </c:pt>
                <c:pt idx="791">
                  <c:v>4</c:v>
                </c:pt>
                <c:pt idx="792">
                  <c:v>1</c:v>
                </c:pt>
                <c:pt idx="793">
                  <c:v>0</c:v>
                </c:pt>
                <c:pt idx="794">
                  <c:v>0</c:v>
                </c:pt>
                <c:pt idx="795">
                  <c:v>1</c:v>
                </c:pt>
                <c:pt idx="796">
                  <c:v>0</c:v>
                </c:pt>
                <c:pt idx="797">
                  <c:v>0</c:v>
                </c:pt>
                <c:pt idx="798">
                  <c:v>0</c:v>
                </c:pt>
                <c:pt idx="799">
                  <c:v>0</c:v>
                </c:pt>
                <c:pt idx="800">
                  <c:v>0</c:v>
                </c:pt>
                <c:pt idx="801">
                  <c:v>0</c:v>
                </c:pt>
                <c:pt idx="802">
                  <c:v>0</c:v>
                </c:pt>
                <c:pt idx="803">
                  <c:v>0</c:v>
                </c:pt>
                <c:pt idx="804">
                  <c:v>4</c:v>
                </c:pt>
                <c:pt idx="805">
                  <c:v>0</c:v>
                </c:pt>
                <c:pt idx="806">
                  <c:v>0</c:v>
                </c:pt>
                <c:pt idx="807">
                  <c:v>0</c:v>
                </c:pt>
                <c:pt idx="808">
                  <c:v>1</c:v>
                </c:pt>
                <c:pt idx="809">
                  <c:v>0</c:v>
                </c:pt>
                <c:pt idx="810">
                  <c:v>0</c:v>
                </c:pt>
                <c:pt idx="811">
                  <c:v>1</c:v>
                </c:pt>
                <c:pt idx="812">
                  <c:v>0</c:v>
                </c:pt>
                <c:pt idx="813">
                  <c:v>0</c:v>
                </c:pt>
                <c:pt idx="814">
                  <c:v>0</c:v>
                </c:pt>
                <c:pt idx="815">
                  <c:v>0</c:v>
                </c:pt>
                <c:pt idx="816">
                  <c:v>0</c:v>
                </c:pt>
                <c:pt idx="817">
                  <c:v>0</c:v>
                </c:pt>
                <c:pt idx="818">
                  <c:v>0</c:v>
                </c:pt>
                <c:pt idx="819">
                  <c:v>0</c:v>
                </c:pt>
                <c:pt idx="820">
                  <c:v>3</c:v>
                </c:pt>
                <c:pt idx="821">
                  <c:v>0</c:v>
                </c:pt>
                <c:pt idx="822">
                  <c:v>2</c:v>
                </c:pt>
                <c:pt idx="823">
                  <c:v>0</c:v>
                </c:pt>
                <c:pt idx="824">
                  <c:v>5</c:v>
                </c:pt>
                <c:pt idx="825">
                  <c:v>0</c:v>
                </c:pt>
                <c:pt idx="826">
                  <c:v>2</c:v>
                </c:pt>
                <c:pt idx="827">
                  <c:v>0</c:v>
                </c:pt>
                <c:pt idx="828">
                  <c:v>0</c:v>
                </c:pt>
                <c:pt idx="829">
                  <c:v>0</c:v>
                </c:pt>
                <c:pt idx="830">
                  <c:v>0</c:v>
                </c:pt>
                <c:pt idx="831">
                  <c:v>0</c:v>
                </c:pt>
                <c:pt idx="832">
                  <c:v>0</c:v>
                </c:pt>
                <c:pt idx="833">
                  <c:v>0</c:v>
                </c:pt>
                <c:pt idx="834">
                  <c:v>0</c:v>
                </c:pt>
                <c:pt idx="835">
                  <c:v>0</c:v>
                </c:pt>
                <c:pt idx="836">
                  <c:v>0</c:v>
                </c:pt>
                <c:pt idx="837">
                  <c:v>0</c:v>
                </c:pt>
                <c:pt idx="838">
                  <c:v>0</c:v>
                </c:pt>
                <c:pt idx="839">
                  <c:v>1</c:v>
                </c:pt>
                <c:pt idx="840">
                  <c:v>0</c:v>
                </c:pt>
                <c:pt idx="841">
                  <c:v>0</c:v>
                </c:pt>
                <c:pt idx="842">
                  <c:v>0</c:v>
                </c:pt>
                <c:pt idx="843">
                  <c:v>0</c:v>
                </c:pt>
                <c:pt idx="844">
                  <c:v>0</c:v>
                </c:pt>
                <c:pt idx="845">
                  <c:v>4</c:v>
                </c:pt>
                <c:pt idx="846">
                  <c:v>0</c:v>
                </c:pt>
                <c:pt idx="847">
                  <c:v>0</c:v>
                </c:pt>
                <c:pt idx="848">
                  <c:v>0</c:v>
                </c:pt>
                <c:pt idx="849">
                  <c:v>0</c:v>
                </c:pt>
                <c:pt idx="850">
                  <c:v>0</c:v>
                </c:pt>
                <c:pt idx="851">
                  <c:v>0</c:v>
                </c:pt>
                <c:pt idx="852">
                  <c:v>2</c:v>
                </c:pt>
                <c:pt idx="853">
                  <c:v>1</c:v>
                </c:pt>
                <c:pt idx="854">
                  <c:v>3</c:v>
                </c:pt>
                <c:pt idx="855">
                  <c:v>0</c:v>
                </c:pt>
                <c:pt idx="856">
                  <c:v>0</c:v>
                </c:pt>
                <c:pt idx="857">
                  <c:v>0</c:v>
                </c:pt>
                <c:pt idx="858">
                  <c:v>0</c:v>
                </c:pt>
                <c:pt idx="859">
                  <c:v>1</c:v>
                </c:pt>
                <c:pt idx="860">
                  <c:v>0</c:v>
                </c:pt>
                <c:pt idx="861">
                  <c:v>0</c:v>
                </c:pt>
                <c:pt idx="862">
                  <c:v>0</c:v>
                </c:pt>
                <c:pt idx="863">
                  <c:v>0</c:v>
                </c:pt>
                <c:pt idx="864">
                  <c:v>0</c:v>
                </c:pt>
                <c:pt idx="865">
                  <c:v>0</c:v>
                </c:pt>
                <c:pt idx="866">
                  <c:v>0</c:v>
                </c:pt>
                <c:pt idx="867">
                  <c:v>0</c:v>
                </c:pt>
                <c:pt idx="868">
                  <c:v>0</c:v>
                </c:pt>
                <c:pt idx="869">
                  <c:v>0</c:v>
                </c:pt>
                <c:pt idx="870">
                  <c:v>2</c:v>
                </c:pt>
                <c:pt idx="871">
                  <c:v>1</c:v>
                </c:pt>
                <c:pt idx="872">
                  <c:v>0</c:v>
                </c:pt>
                <c:pt idx="873">
                  <c:v>0</c:v>
                </c:pt>
                <c:pt idx="874">
                  <c:v>0</c:v>
                </c:pt>
                <c:pt idx="875">
                  <c:v>3</c:v>
                </c:pt>
                <c:pt idx="876">
                  <c:v>0</c:v>
                </c:pt>
                <c:pt idx="877">
                  <c:v>0</c:v>
                </c:pt>
                <c:pt idx="878">
                  <c:v>0</c:v>
                </c:pt>
                <c:pt idx="879">
                  <c:v>0</c:v>
                </c:pt>
                <c:pt idx="880">
                  <c:v>2</c:v>
                </c:pt>
                <c:pt idx="881">
                  <c:v>0</c:v>
                </c:pt>
                <c:pt idx="882">
                  <c:v>0</c:v>
                </c:pt>
                <c:pt idx="883">
                  <c:v>0</c:v>
                </c:pt>
                <c:pt idx="884">
                  <c:v>1</c:v>
                </c:pt>
                <c:pt idx="885">
                  <c:v>0</c:v>
                </c:pt>
                <c:pt idx="886">
                  <c:v>0</c:v>
                </c:pt>
                <c:pt idx="887">
                  <c:v>0</c:v>
                </c:pt>
                <c:pt idx="888">
                  <c:v>0</c:v>
                </c:pt>
                <c:pt idx="889">
                  <c:v>0</c:v>
                </c:pt>
                <c:pt idx="890">
                  <c:v>1</c:v>
                </c:pt>
                <c:pt idx="891">
                  <c:v>0</c:v>
                </c:pt>
                <c:pt idx="892">
                  <c:v>0</c:v>
                </c:pt>
                <c:pt idx="893">
                  <c:v>0</c:v>
                </c:pt>
                <c:pt idx="894">
                  <c:v>2</c:v>
                </c:pt>
                <c:pt idx="895">
                  <c:v>0</c:v>
                </c:pt>
                <c:pt idx="896">
                  <c:v>1</c:v>
                </c:pt>
                <c:pt idx="897">
                  <c:v>0</c:v>
                </c:pt>
                <c:pt idx="898">
                  <c:v>0</c:v>
                </c:pt>
                <c:pt idx="899">
                  <c:v>0</c:v>
                </c:pt>
                <c:pt idx="900">
                  <c:v>0</c:v>
                </c:pt>
                <c:pt idx="901">
                  <c:v>0</c:v>
                </c:pt>
                <c:pt idx="902">
                  <c:v>0</c:v>
                </c:pt>
                <c:pt idx="903">
                  <c:v>0</c:v>
                </c:pt>
                <c:pt idx="904">
                  <c:v>0</c:v>
                </c:pt>
                <c:pt idx="905">
                  <c:v>0</c:v>
                </c:pt>
                <c:pt idx="906">
                  <c:v>2</c:v>
                </c:pt>
                <c:pt idx="907">
                  <c:v>0</c:v>
                </c:pt>
                <c:pt idx="908">
                  <c:v>0</c:v>
                </c:pt>
                <c:pt idx="909">
                  <c:v>0</c:v>
                </c:pt>
                <c:pt idx="910">
                  <c:v>0</c:v>
                </c:pt>
                <c:pt idx="911">
                  <c:v>0</c:v>
                </c:pt>
                <c:pt idx="912">
                  <c:v>1</c:v>
                </c:pt>
                <c:pt idx="913">
                  <c:v>1</c:v>
                </c:pt>
                <c:pt idx="914">
                  <c:v>2</c:v>
                </c:pt>
                <c:pt idx="915">
                  <c:v>0</c:v>
                </c:pt>
                <c:pt idx="916">
                  <c:v>0</c:v>
                </c:pt>
                <c:pt idx="917">
                  <c:v>3</c:v>
                </c:pt>
                <c:pt idx="918">
                  <c:v>0</c:v>
                </c:pt>
                <c:pt idx="919">
                  <c:v>1</c:v>
                </c:pt>
                <c:pt idx="920">
                  <c:v>2</c:v>
                </c:pt>
                <c:pt idx="921">
                  <c:v>0</c:v>
                </c:pt>
                <c:pt idx="922">
                  <c:v>1</c:v>
                </c:pt>
                <c:pt idx="923">
                  <c:v>0</c:v>
                </c:pt>
                <c:pt idx="924">
                  <c:v>1</c:v>
                </c:pt>
                <c:pt idx="925">
                  <c:v>0</c:v>
                </c:pt>
                <c:pt idx="926">
                  <c:v>1</c:v>
                </c:pt>
                <c:pt idx="927">
                  <c:v>1</c:v>
                </c:pt>
                <c:pt idx="928">
                  <c:v>0</c:v>
                </c:pt>
                <c:pt idx="929">
                  <c:v>0</c:v>
                </c:pt>
                <c:pt idx="930">
                  <c:v>0</c:v>
                </c:pt>
                <c:pt idx="931">
                  <c:v>0</c:v>
                </c:pt>
                <c:pt idx="932">
                  <c:v>1</c:v>
                </c:pt>
                <c:pt idx="933">
                  <c:v>0</c:v>
                </c:pt>
                <c:pt idx="934">
                  <c:v>0</c:v>
                </c:pt>
                <c:pt idx="935">
                  <c:v>0</c:v>
                </c:pt>
                <c:pt idx="936">
                  <c:v>0</c:v>
                </c:pt>
                <c:pt idx="937">
                  <c:v>1</c:v>
                </c:pt>
                <c:pt idx="938">
                  <c:v>0</c:v>
                </c:pt>
                <c:pt idx="939">
                  <c:v>0</c:v>
                </c:pt>
                <c:pt idx="940">
                  <c:v>0</c:v>
                </c:pt>
                <c:pt idx="941">
                  <c:v>0</c:v>
                </c:pt>
                <c:pt idx="942">
                  <c:v>2</c:v>
                </c:pt>
                <c:pt idx="943">
                  <c:v>4</c:v>
                </c:pt>
                <c:pt idx="944">
                  <c:v>0</c:v>
                </c:pt>
                <c:pt idx="945">
                  <c:v>2</c:v>
                </c:pt>
                <c:pt idx="946">
                  <c:v>0</c:v>
                </c:pt>
                <c:pt idx="947">
                  <c:v>0</c:v>
                </c:pt>
                <c:pt idx="948">
                  <c:v>0</c:v>
                </c:pt>
                <c:pt idx="949">
                  <c:v>0</c:v>
                </c:pt>
                <c:pt idx="950">
                  <c:v>0</c:v>
                </c:pt>
                <c:pt idx="951">
                  <c:v>1</c:v>
                </c:pt>
                <c:pt idx="952">
                  <c:v>1</c:v>
                </c:pt>
                <c:pt idx="953">
                  <c:v>0</c:v>
                </c:pt>
                <c:pt idx="954">
                  <c:v>0</c:v>
                </c:pt>
                <c:pt idx="955">
                  <c:v>0</c:v>
                </c:pt>
                <c:pt idx="956">
                  <c:v>1</c:v>
                </c:pt>
                <c:pt idx="957">
                  <c:v>0</c:v>
                </c:pt>
                <c:pt idx="958">
                  <c:v>0</c:v>
                </c:pt>
                <c:pt idx="959">
                  <c:v>0</c:v>
                </c:pt>
                <c:pt idx="960">
                  <c:v>0</c:v>
                </c:pt>
                <c:pt idx="961">
                  <c:v>0</c:v>
                </c:pt>
                <c:pt idx="962">
                  <c:v>1</c:v>
                </c:pt>
                <c:pt idx="963">
                  <c:v>0</c:v>
                </c:pt>
                <c:pt idx="964">
                  <c:v>0</c:v>
                </c:pt>
                <c:pt idx="965">
                  <c:v>0</c:v>
                </c:pt>
                <c:pt idx="966">
                  <c:v>3</c:v>
                </c:pt>
                <c:pt idx="967">
                  <c:v>0</c:v>
                </c:pt>
                <c:pt idx="968">
                  <c:v>1</c:v>
                </c:pt>
                <c:pt idx="969">
                  <c:v>0</c:v>
                </c:pt>
                <c:pt idx="970">
                  <c:v>0</c:v>
                </c:pt>
                <c:pt idx="971">
                  <c:v>0</c:v>
                </c:pt>
                <c:pt idx="972">
                  <c:v>0</c:v>
                </c:pt>
                <c:pt idx="973">
                  <c:v>0</c:v>
                </c:pt>
                <c:pt idx="974">
                  <c:v>0</c:v>
                </c:pt>
                <c:pt idx="975">
                  <c:v>0</c:v>
                </c:pt>
                <c:pt idx="976">
                  <c:v>1</c:v>
                </c:pt>
                <c:pt idx="977">
                  <c:v>0</c:v>
                </c:pt>
                <c:pt idx="978">
                  <c:v>0</c:v>
                </c:pt>
                <c:pt idx="979">
                  <c:v>1</c:v>
                </c:pt>
                <c:pt idx="980">
                  <c:v>0</c:v>
                </c:pt>
                <c:pt idx="981">
                  <c:v>0</c:v>
                </c:pt>
                <c:pt idx="982">
                  <c:v>0</c:v>
                </c:pt>
                <c:pt idx="983">
                  <c:v>0</c:v>
                </c:pt>
                <c:pt idx="984">
                  <c:v>3</c:v>
                </c:pt>
                <c:pt idx="985">
                  <c:v>0</c:v>
                </c:pt>
                <c:pt idx="986">
                  <c:v>0</c:v>
                </c:pt>
                <c:pt idx="987">
                  <c:v>4</c:v>
                </c:pt>
                <c:pt idx="988">
                  <c:v>0</c:v>
                </c:pt>
                <c:pt idx="989">
                  <c:v>0</c:v>
                </c:pt>
                <c:pt idx="990">
                  <c:v>5</c:v>
                </c:pt>
                <c:pt idx="991">
                  <c:v>0</c:v>
                </c:pt>
                <c:pt idx="992">
                  <c:v>1</c:v>
                </c:pt>
                <c:pt idx="993">
                  <c:v>0</c:v>
                </c:pt>
                <c:pt idx="994">
                  <c:v>0</c:v>
                </c:pt>
                <c:pt idx="995">
                  <c:v>0</c:v>
                </c:pt>
                <c:pt idx="996">
                  <c:v>1</c:v>
                </c:pt>
                <c:pt idx="997">
                  <c:v>0</c:v>
                </c:pt>
                <c:pt idx="998">
                  <c:v>1</c:v>
                </c:pt>
                <c:pt idx="999">
                  <c:v>0</c:v>
                </c:pt>
                <c:pt idx="1000">
                  <c:v>3</c:v>
                </c:pt>
                <c:pt idx="1001">
                  <c:v>3</c:v>
                </c:pt>
                <c:pt idx="1002">
                  <c:v>3</c:v>
                </c:pt>
                <c:pt idx="1003">
                  <c:v>0</c:v>
                </c:pt>
                <c:pt idx="1004">
                  <c:v>0</c:v>
                </c:pt>
                <c:pt idx="1005">
                  <c:v>2</c:v>
                </c:pt>
                <c:pt idx="1006">
                  <c:v>0</c:v>
                </c:pt>
                <c:pt idx="1007">
                  <c:v>1</c:v>
                </c:pt>
                <c:pt idx="1008">
                  <c:v>1</c:v>
                </c:pt>
                <c:pt idx="1009">
                  <c:v>0</c:v>
                </c:pt>
                <c:pt idx="1010">
                  <c:v>3</c:v>
                </c:pt>
                <c:pt idx="1011">
                  <c:v>0</c:v>
                </c:pt>
                <c:pt idx="1012">
                  <c:v>0</c:v>
                </c:pt>
                <c:pt idx="1013">
                  <c:v>0</c:v>
                </c:pt>
                <c:pt idx="1014">
                  <c:v>0</c:v>
                </c:pt>
                <c:pt idx="1015">
                  <c:v>0</c:v>
                </c:pt>
                <c:pt idx="1016">
                  <c:v>1</c:v>
                </c:pt>
                <c:pt idx="1017">
                  <c:v>0</c:v>
                </c:pt>
                <c:pt idx="1018">
                  <c:v>0</c:v>
                </c:pt>
                <c:pt idx="1019">
                  <c:v>0</c:v>
                </c:pt>
                <c:pt idx="1020">
                  <c:v>0</c:v>
                </c:pt>
                <c:pt idx="1021">
                  <c:v>0</c:v>
                </c:pt>
                <c:pt idx="1022">
                  <c:v>1</c:v>
                </c:pt>
                <c:pt idx="1023">
                  <c:v>0</c:v>
                </c:pt>
                <c:pt idx="1024">
                  <c:v>0</c:v>
                </c:pt>
                <c:pt idx="1025">
                  <c:v>0</c:v>
                </c:pt>
                <c:pt idx="1026">
                  <c:v>2</c:v>
                </c:pt>
                <c:pt idx="1027">
                  <c:v>0</c:v>
                </c:pt>
                <c:pt idx="1028">
                  <c:v>0</c:v>
                </c:pt>
                <c:pt idx="1029">
                  <c:v>0</c:v>
                </c:pt>
                <c:pt idx="1030">
                  <c:v>2</c:v>
                </c:pt>
                <c:pt idx="1031">
                  <c:v>1</c:v>
                </c:pt>
                <c:pt idx="1032">
                  <c:v>0</c:v>
                </c:pt>
                <c:pt idx="1033">
                  <c:v>0</c:v>
                </c:pt>
                <c:pt idx="1034">
                  <c:v>1</c:v>
                </c:pt>
                <c:pt idx="1035">
                  <c:v>0</c:v>
                </c:pt>
                <c:pt idx="1036">
                  <c:v>0</c:v>
                </c:pt>
                <c:pt idx="1037">
                  <c:v>0</c:v>
                </c:pt>
                <c:pt idx="1038">
                  <c:v>2</c:v>
                </c:pt>
                <c:pt idx="1039">
                  <c:v>0</c:v>
                </c:pt>
                <c:pt idx="1040">
                  <c:v>1</c:v>
                </c:pt>
                <c:pt idx="1041">
                  <c:v>0</c:v>
                </c:pt>
                <c:pt idx="1042">
                  <c:v>0</c:v>
                </c:pt>
                <c:pt idx="1043">
                  <c:v>1</c:v>
                </c:pt>
                <c:pt idx="1044">
                  <c:v>1</c:v>
                </c:pt>
                <c:pt idx="1045">
                  <c:v>0</c:v>
                </c:pt>
                <c:pt idx="1046">
                  <c:v>0</c:v>
                </c:pt>
                <c:pt idx="1047">
                  <c:v>0</c:v>
                </c:pt>
                <c:pt idx="1048">
                  <c:v>1</c:v>
                </c:pt>
                <c:pt idx="1049">
                  <c:v>1</c:v>
                </c:pt>
                <c:pt idx="1050">
                  <c:v>1</c:v>
                </c:pt>
                <c:pt idx="1051">
                  <c:v>1</c:v>
                </c:pt>
                <c:pt idx="1052">
                  <c:v>0</c:v>
                </c:pt>
                <c:pt idx="1053">
                  <c:v>1</c:v>
                </c:pt>
                <c:pt idx="1054">
                  <c:v>0</c:v>
                </c:pt>
                <c:pt idx="1055">
                  <c:v>0</c:v>
                </c:pt>
                <c:pt idx="1056">
                  <c:v>0</c:v>
                </c:pt>
                <c:pt idx="1057">
                  <c:v>0</c:v>
                </c:pt>
                <c:pt idx="1058">
                  <c:v>0</c:v>
                </c:pt>
                <c:pt idx="1059">
                  <c:v>0</c:v>
                </c:pt>
                <c:pt idx="1060">
                  <c:v>1</c:v>
                </c:pt>
                <c:pt idx="1061">
                  <c:v>1</c:v>
                </c:pt>
                <c:pt idx="1062">
                  <c:v>1</c:v>
                </c:pt>
                <c:pt idx="1063">
                  <c:v>1</c:v>
                </c:pt>
                <c:pt idx="1064">
                  <c:v>0</c:v>
                </c:pt>
                <c:pt idx="1065">
                  <c:v>0</c:v>
                </c:pt>
                <c:pt idx="1066">
                  <c:v>3</c:v>
                </c:pt>
                <c:pt idx="1067">
                  <c:v>0</c:v>
                </c:pt>
                <c:pt idx="1068">
                  <c:v>0</c:v>
                </c:pt>
                <c:pt idx="1069">
                  <c:v>0</c:v>
                </c:pt>
                <c:pt idx="1070">
                  <c:v>0</c:v>
                </c:pt>
                <c:pt idx="1071">
                  <c:v>0</c:v>
                </c:pt>
                <c:pt idx="1072">
                  <c:v>0</c:v>
                </c:pt>
                <c:pt idx="1073">
                  <c:v>0</c:v>
                </c:pt>
                <c:pt idx="1074">
                  <c:v>0</c:v>
                </c:pt>
                <c:pt idx="1075">
                  <c:v>1</c:v>
                </c:pt>
                <c:pt idx="1076">
                  <c:v>2</c:v>
                </c:pt>
                <c:pt idx="1077">
                  <c:v>0</c:v>
                </c:pt>
                <c:pt idx="1078">
                  <c:v>0</c:v>
                </c:pt>
                <c:pt idx="1079">
                  <c:v>0</c:v>
                </c:pt>
                <c:pt idx="1080">
                  <c:v>0</c:v>
                </c:pt>
                <c:pt idx="1081">
                  <c:v>1</c:v>
                </c:pt>
                <c:pt idx="1082">
                  <c:v>1</c:v>
                </c:pt>
                <c:pt idx="1083">
                  <c:v>0</c:v>
                </c:pt>
                <c:pt idx="1084">
                  <c:v>2</c:v>
                </c:pt>
                <c:pt idx="1085">
                  <c:v>0</c:v>
                </c:pt>
                <c:pt idx="1086">
                  <c:v>0</c:v>
                </c:pt>
                <c:pt idx="1087">
                  <c:v>5</c:v>
                </c:pt>
                <c:pt idx="1088">
                  <c:v>0</c:v>
                </c:pt>
                <c:pt idx="1089">
                  <c:v>1</c:v>
                </c:pt>
                <c:pt idx="1090">
                  <c:v>1</c:v>
                </c:pt>
                <c:pt idx="1091">
                  <c:v>0</c:v>
                </c:pt>
                <c:pt idx="1092">
                  <c:v>0</c:v>
                </c:pt>
                <c:pt idx="1093">
                  <c:v>0</c:v>
                </c:pt>
                <c:pt idx="1094">
                  <c:v>0</c:v>
                </c:pt>
                <c:pt idx="1095">
                  <c:v>0</c:v>
                </c:pt>
                <c:pt idx="1096">
                  <c:v>0</c:v>
                </c:pt>
                <c:pt idx="1097">
                  <c:v>0</c:v>
                </c:pt>
                <c:pt idx="1098">
                  <c:v>0</c:v>
                </c:pt>
                <c:pt idx="1099">
                  <c:v>0</c:v>
                </c:pt>
                <c:pt idx="1100">
                  <c:v>4</c:v>
                </c:pt>
                <c:pt idx="1101">
                  <c:v>0</c:v>
                </c:pt>
                <c:pt idx="1102">
                  <c:v>0</c:v>
                </c:pt>
                <c:pt idx="1103">
                  <c:v>0</c:v>
                </c:pt>
                <c:pt idx="1104">
                  <c:v>0</c:v>
                </c:pt>
                <c:pt idx="1105">
                  <c:v>1</c:v>
                </c:pt>
                <c:pt idx="1106">
                  <c:v>0</c:v>
                </c:pt>
                <c:pt idx="1107">
                  <c:v>0</c:v>
                </c:pt>
                <c:pt idx="1108">
                  <c:v>1</c:v>
                </c:pt>
                <c:pt idx="1109">
                  <c:v>0</c:v>
                </c:pt>
                <c:pt idx="1110">
                  <c:v>0</c:v>
                </c:pt>
                <c:pt idx="1111">
                  <c:v>2</c:v>
                </c:pt>
                <c:pt idx="1112">
                  <c:v>0</c:v>
                </c:pt>
                <c:pt idx="1113">
                  <c:v>1</c:v>
                </c:pt>
                <c:pt idx="1114">
                  <c:v>0</c:v>
                </c:pt>
                <c:pt idx="1115">
                  <c:v>2</c:v>
                </c:pt>
                <c:pt idx="1116">
                  <c:v>2</c:v>
                </c:pt>
                <c:pt idx="1117">
                  <c:v>2</c:v>
                </c:pt>
                <c:pt idx="1118">
                  <c:v>0</c:v>
                </c:pt>
                <c:pt idx="1119">
                  <c:v>0</c:v>
                </c:pt>
                <c:pt idx="1120">
                  <c:v>0</c:v>
                </c:pt>
                <c:pt idx="1121">
                  <c:v>0</c:v>
                </c:pt>
                <c:pt idx="1122">
                  <c:v>0</c:v>
                </c:pt>
                <c:pt idx="1123">
                  <c:v>0</c:v>
                </c:pt>
                <c:pt idx="1124">
                  <c:v>0</c:v>
                </c:pt>
                <c:pt idx="1125">
                  <c:v>1</c:v>
                </c:pt>
                <c:pt idx="1126">
                  <c:v>0</c:v>
                </c:pt>
                <c:pt idx="1127">
                  <c:v>0</c:v>
                </c:pt>
                <c:pt idx="1128">
                  <c:v>0</c:v>
                </c:pt>
                <c:pt idx="1129">
                  <c:v>1</c:v>
                </c:pt>
                <c:pt idx="1130">
                  <c:v>1</c:v>
                </c:pt>
                <c:pt idx="1131">
                  <c:v>0</c:v>
                </c:pt>
                <c:pt idx="1132">
                  <c:v>0</c:v>
                </c:pt>
                <c:pt idx="1133">
                  <c:v>1</c:v>
                </c:pt>
                <c:pt idx="1134">
                  <c:v>4</c:v>
                </c:pt>
                <c:pt idx="1135">
                  <c:v>0</c:v>
                </c:pt>
                <c:pt idx="1136">
                  <c:v>0</c:v>
                </c:pt>
                <c:pt idx="1137">
                  <c:v>1</c:v>
                </c:pt>
                <c:pt idx="1138">
                  <c:v>0</c:v>
                </c:pt>
                <c:pt idx="1139">
                  <c:v>0</c:v>
                </c:pt>
                <c:pt idx="1140">
                  <c:v>0</c:v>
                </c:pt>
                <c:pt idx="1141">
                  <c:v>0</c:v>
                </c:pt>
                <c:pt idx="1142">
                  <c:v>0</c:v>
                </c:pt>
                <c:pt idx="1143">
                  <c:v>0</c:v>
                </c:pt>
                <c:pt idx="1144">
                  <c:v>0</c:v>
                </c:pt>
                <c:pt idx="1145">
                  <c:v>0</c:v>
                </c:pt>
                <c:pt idx="1146">
                  <c:v>2</c:v>
                </c:pt>
                <c:pt idx="1147">
                  <c:v>0</c:v>
                </c:pt>
                <c:pt idx="1148">
                  <c:v>0</c:v>
                </c:pt>
                <c:pt idx="1149">
                  <c:v>2</c:v>
                </c:pt>
                <c:pt idx="1150">
                  <c:v>0</c:v>
                </c:pt>
                <c:pt idx="1151">
                  <c:v>0</c:v>
                </c:pt>
                <c:pt idx="1152">
                  <c:v>0</c:v>
                </c:pt>
                <c:pt idx="1153">
                  <c:v>2</c:v>
                </c:pt>
                <c:pt idx="1154">
                  <c:v>0</c:v>
                </c:pt>
                <c:pt idx="1155">
                  <c:v>0</c:v>
                </c:pt>
                <c:pt idx="1156">
                  <c:v>1</c:v>
                </c:pt>
                <c:pt idx="1157">
                  <c:v>0</c:v>
                </c:pt>
                <c:pt idx="1158">
                  <c:v>0</c:v>
                </c:pt>
                <c:pt idx="1159">
                  <c:v>0</c:v>
                </c:pt>
                <c:pt idx="1160">
                  <c:v>0</c:v>
                </c:pt>
                <c:pt idx="1161">
                  <c:v>0</c:v>
                </c:pt>
                <c:pt idx="1162">
                  <c:v>1</c:v>
                </c:pt>
                <c:pt idx="1163">
                  <c:v>0</c:v>
                </c:pt>
                <c:pt idx="1164">
                  <c:v>0</c:v>
                </c:pt>
                <c:pt idx="1165">
                  <c:v>0</c:v>
                </c:pt>
                <c:pt idx="1166">
                  <c:v>0</c:v>
                </c:pt>
                <c:pt idx="1167">
                  <c:v>0</c:v>
                </c:pt>
                <c:pt idx="1168">
                  <c:v>0</c:v>
                </c:pt>
                <c:pt idx="1169">
                  <c:v>0</c:v>
                </c:pt>
                <c:pt idx="1170">
                  <c:v>1</c:v>
                </c:pt>
                <c:pt idx="1171">
                  <c:v>0</c:v>
                </c:pt>
                <c:pt idx="1172">
                  <c:v>0</c:v>
                </c:pt>
                <c:pt idx="1173">
                  <c:v>1</c:v>
                </c:pt>
                <c:pt idx="1174">
                  <c:v>0</c:v>
                </c:pt>
                <c:pt idx="1175">
                  <c:v>0</c:v>
                </c:pt>
                <c:pt idx="1176">
                  <c:v>0</c:v>
                </c:pt>
                <c:pt idx="1177">
                  <c:v>0</c:v>
                </c:pt>
                <c:pt idx="1178">
                  <c:v>0</c:v>
                </c:pt>
                <c:pt idx="1179">
                  <c:v>1</c:v>
                </c:pt>
                <c:pt idx="1180">
                  <c:v>0</c:v>
                </c:pt>
                <c:pt idx="1181">
                  <c:v>0</c:v>
                </c:pt>
                <c:pt idx="1182">
                  <c:v>2</c:v>
                </c:pt>
                <c:pt idx="1183">
                  <c:v>0</c:v>
                </c:pt>
                <c:pt idx="1184">
                  <c:v>0</c:v>
                </c:pt>
                <c:pt idx="1185">
                  <c:v>0</c:v>
                </c:pt>
                <c:pt idx="1186">
                  <c:v>0</c:v>
                </c:pt>
                <c:pt idx="1187">
                  <c:v>1</c:v>
                </c:pt>
                <c:pt idx="1188">
                  <c:v>0</c:v>
                </c:pt>
                <c:pt idx="1189">
                  <c:v>0</c:v>
                </c:pt>
                <c:pt idx="1190">
                  <c:v>1</c:v>
                </c:pt>
                <c:pt idx="1191">
                  <c:v>3</c:v>
                </c:pt>
                <c:pt idx="1192">
                  <c:v>0</c:v>
                </c:pt>
                <c:pt idx="1193">
                  <c:v>0</c:v>
                </c:pt>
                <c:pt idx="1194">
                  <c:v>0</c:v>
                </c:pt>
                <c:pt idx="1195">
                  <c:v>0</c:v>
                </c:pt>
                <c:pt idx="1196">
                  <c:v>0</c:v>
                </c:pt>
                <c:pt idx="1197">
                  <c:v>1</c:v>
                </c:pt>
                <c:pt idx="1198">
                  <c:v>0</c:v>
                </c:pt>
                <c:pt idx="1199">
                  <c:v>0</c:v>
                </c:pt>
                <c:pt idx="1200">
                  <c:v>0</c:v>
                </c:pt>
                <c:pt idx="1201">
                  <c:v>0</c:v>
                </c:pt>
                <c:pt idx="1202">
                  <c:v>0</c:v>
                </c:pt>
                <c:pt idx="1203">
                  <c:v>2</c:v>
                </c:pt>
                <c:pt idx="1204">
                  <c:v>0</c:v>
                </c:pt>
                <c:pt idx="1205">
                  <c:v>1</c:v>
                </c:pt>
                <c:pt idx="1206">
                  <c:v>1</c:v>
                </c:pt>
                <c:pt idx="1207">
                  <c:v>0</c:v>
                </c:pt>
                <c:pt idx="1208">
                  <c:v>1</c:v>
                </c:pt>
                <c:pt idx="1209">
                  <c:v>0</c:v>
                </c:pt>
                <c:pt idx="1210">
                  <c:v>1</c:v>
                </c:pt>
                <c:pt idx="1211">
                  <c:v>0</c:v>
                </c:pt>
                <c:pt idx="1212">
                  <c:v>1</c:v>
                </c:pt>
                <c:pt idx="1213">
                  <c:v>1</c:v>
                </c:pt>
                <c:pt idx="1214">
                  <c:v>0</c:v>
                </c:pt>
                <c:pt idx="1215">
                  <c:v>1</c:v>
                </c:pt>
                <c:pt idx="1216">
                  <c:v>0</c:v>
                </c:pt>
                <c:pt idx="1217">
                  <c:v>0</c:v>
                </c:pt>
                <c:pt idx="1218">
                  <c:v>0</c:v>
                </c:pt>
                <c:pt idx="1219">
                  <c:v>0</c:v>
                </c:pt>
                <c:pt idx="1220">
                  <c:v>0</c:v>
                </c:pt>
                <c:pt idx="1221">
                  <c:v>0</c:v>
                </c:pt>
                <c:pt idx="1222">
                  <c:v>1</c:v>
                </c:pt>
                <c:pt idx="1223">
                  <c:v>1</c:v>
                </c:pt>
                <c:pt idx="1224">
                  <c:v>0</c:v>
                </c:pt>
                <c:pt idx="1225">
                  <c:v>0</c:v>
                </c:pt>
                <c:pt idx="1226">
                  <c:v>1</c:v>
                </c:pt>
                <c:pt idx="1227">
                  <c:v>2</c:v>
                </c:pt>
                <c:pt idx="1228">
                  <c:v>0</c:v>
                </c:pt>
                <c:pt idx="1229">
                  <c:v>0</c:v>
                </c:pt>
                <c:pt idx="1230">
                  <c:v>0</c:v>
                </c:pt>
                <c:pt idx="1231">
                  <c:v>0</c:v>
                </c:pt>
                <c:pt idx="1232">
                  <c:v>0</c:v>
                </c:pt>
                <c:pt idx="1233">
                  <c:v>0</c:v>
                </c:pt>
                <c:pt idx="1234">
                  <c:v>0</c:v>
                </c:pt>
                <c:pt idx="1235">
                  <c:v>0</c:v>
                </c:pt>
                <c:pt idx="1236">
                  <c:v>0</c:v>
                </c:pt>
                <c:pt idx="1237">
                  <c:v>3</c:v>
                </c:pt>
                <c:pt idx="1238">
                  <c:v>0</c:v>
                </c:pt>
                <c:pt idx="1239">
                  <c:v>0</c:v>
                </c:pt>
                <c:pt idx="1240">
                  <c:v>0</c:v>
                </c:pt>
                <c:pt idx="1241">
                  <c:v>0</c:v>
                </c:pt>
                <c:pt idx="1242">
                  <c:v>1</c:v>
                </c:pt>
                <c:pt idx="1243">
                  <c:v>0</c:v>
                </c:pt>
                <c:pt idx="1244">
                  <c:v>0</c:v>
                </c:pt>
                <c:pt idx="1245">
                  <c:v>0</c:v>
                </c:pt>
                <c:pt idx="1246">
                  <c:v>0</c:v>
                </c:pt>
                <c:pt idx="1247">
                  <c:v>0</c:v>
                </c:pt>
                <c:pt idx="1248">
                  <c:v>0</c:v>
                </c:pt>
                <c:pt idx="1249">
                  <c:v>1</c:v>
                </c:pt>
                <c:pt idx="1250">
                  <c:v>3</c:v>
                </c:pt>
                <c:pt idx="1251">
                  <c:v>1</c:v>
                </c:pt>
                <c:pt idx="1252">
                  <c:v>2</c:v>
                </c:pt>
                <c:pt idx="1253">
                  <c:v>0</c:v>
                </c:pt>
                <c:pt idx="1254">
                  <c:v>0</c:v>
                </c:pt>
                <c:pt idx="1255">
                  <c:v>1</c:v>
                </c:pt>
                <c:pt idx="1256">
                  <c:v>1</c:v>
                </c:pt>
                <c:pt idx="1257">
                  <c:v>0</c:v>
                </c:pt>
                <c:pt idx="1258">
                  <c:v>1</c:v>
                </c:pt>
                <c:pt idx="1259">
                  <c:v>2</c:v>
                </c:pt>
                <c:pt idx="1260">
                  <c:v>1</c:v>
                </c:pt>
                <c:pt idx="1261">
                  <c:v>2</c:v>
                </c:pt>
                <c:pt idx="1262">
                  <c:v>2</c:v>
                </c:pt>
                <c:pt idx="1263">
                  <c:v>0</c:v>
                </c:pt>
                <c:pt idx="1264">
                  <c:v>1</c:v>
                </c:pt>
                <c:pt idx="1265">
                  <c:v>4</c:v>
                </c:pt>
                <c:pt idx="1266">
                  <c:v>1</c:v>
                </c:pt>
                <c:pt idx="1267">
                  <c:v>0</c:v>
                </c:pt>
                <c:pt idx="1268">
                  <c:v>0</c:v>
                </c:pt>
                <c:pt idx="1269">
                  <c:v>0</c:v>
                </c:pt>
                <c:pt idx="1270">
                  <c:v>1</c:v>
                </c:pt>
                <c:pt idx="1271">
                  <c:v>0</c:v>
                </c:pt>
                <c:pt idx="1272">
                  <c:v>2</c:v>
                </c:pt>
                <c:pt idx="1273">
                  <c:v>0</c:v>
                </c:pt>
                <c:pt idx="1274">
                  <c:v>0</c:v>
                </c:pt>
                <c:pt idx="1275">
                  <c:v>1</c:v>
                </c:pt>
                <c:pt idx="1276">
                  <c:v>1</c:v>
                </c:pt>
                <c:pt idx="1277">
                  <c:v>0</c:v>
                </c:pt>
                <c:pt idx="1278">
                  <c:v>1</c:v>
                </c:pt>
                <c:pt idx="1279">
                  <c:v>0</c:v>
                </c:pt>
                <c:pt idx="1280">
                  <c:v>2</c:v>
                </c:pt>
                <c:pt idx="1281">
                  <c:v>3</c:v>
                </c:pt>
                <c:pt idx="1282">
                  <c:v>0</c:v>
                </c:pt>
                <c:pt idx="1283">
                  <c:v>0</c:v>
                </c:pt>
                <c:pt idx="1284">
                  <c:v>0</c:v>
                </c:pt>
                <c:pt idx="1285">
                  <c:v>0</c:v>
                </c:pt>
                <c:pt idx="1286">
                  <c:v>2</c:v>
                </c:pt>
                <c:pt idx="1287">
                  <c:v>0</c:v>
                </c:pt>
                <c:pt idx="1288">
                  <c:v>4</c:v>
                </c:pt>
                <c:pt idx="1289">
                  <c:v>0</c:v>
                </c:pt>
                <c:pt idx="1290">
                  <c:v>0</c:v>
                </c:pt>
                <c:pt idx="1291">
                  <c:v>0</c:v>
                </c:pt>
                <c:pt idx="1292">
                  <c:v>0</c:v>
                </c:pt>
                <c:pt idx="1293">
                  <c:v>0</c:v>
                </c:pt>
                <c:pt idx="1294">
                  <c:v>0</c:v>
                </c:pt>
                <c:pt idx="1295">
                  <c:v>0</c:v>
                </c:pt>
                <c:pt idx="1296">
                  <c:v>0</c:v>
                </c:pt>
                <c:pt idx="1297">
                  <c:v>1</c:v>
                </c:pt>
                <c:pt idx="1298">
                  <c:v>2</c:v>
                </c:pt>
                <c:pt idx="1299">
                  <c:v>0</c:v>
                </c:pt>
                <c:pt idx="1300">
                  <c:v>0</c:v>
                </c:pt>
                <c:pt idx="1301">
                  <c:v>4</c:v>
                </c:pt>
                <c:pt idx="1302">
                  <c:v>0</c:v>
                </c:pt>
                <c:pt idx="1303">
                  <c:v>0</c:v>
                </c:pt>
                <c:pt idx="1304">
                  <c:v>1</c:v>
                </c:pt>
                <c:pt idx="1305">
                  <c:v>0</c:v>
                </c:pt>
                <c:pt idx="1306">
                  <c:v>0</c:v>
                </c:pt>
                <c:pt idx="1307">
                  <c:v>2</c:v>
                </c:pt>
                <c:pt idx="1308">
                  <c:v>5</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1</c:v>
                </c:pt>
                <c:pt idx="1323">
                  <c:v>2</c:v>
                </c:pt>
                <c:pt idx="1324">
                  <c:v>0</c:v>
                </c:pt>
                <c:pt idx="1325">
                  <c:v>0</c:v>
                </c:pt>
                <c:pt idx="1326">
                  <c:v>0</c:v>
                </c:pt>
                <c:pt idx="1327">
                  <c:v>0</c:v>
                </c:pt>
                <c:pt idx="1328">
                  <c:v>0</c:v>
                </c:pt>
                <c:pt idx="1329">
                  <c:v>2</c:v>
                </c:pt>
                <c:pt idx="1330">
                  <c:v>0</c:v>
                </c:pt>
                <c:pt idx="1331">
                  <c:v>1</c:v>
                </c:pt>
                <c:pt idx="1332">
                  <c:v>2</c:v>
                </c:pt>
                <c:pt idx="1333">
                  <c:v>0</c:v>
                </c:pt>
                <c:pt idx="1334">
                  <c:v>4</c:v>
                </c:pt>
                <c:pt idx="1335">
                  <c:v>0</c:v>
                </c:pt>
                <c:pt idx="1336">
                  <c:v>0</c:v>
                </c:pt>
                <c:pt idx="1337">
                  <c:v>0</c:v>
                </c:pt>
                <c:pt idx="1338">
                  <c:v>0</c:v>
                </c:pt>
                <c:pt idx="1339">
                  <c:v>1</c:v>
                </c:pt>
                <c:pt idx="1340">
                  <c:v>1</c:v>
                </c:pt>
                <c:pt idx="1341">
                  <c:v>0</c:v>
                </c:pt>
                <c:pt idx="1342">
                  <c:v>2</c:v>
                </c:pt>
                <c:pt idx="1343">
                  <c:v>0</c:v>
                </c:pt>
                <c:pt idx="1344">
                  <c:v>0</c:v>
                </c:pt>
                <c:pt idx="1345">
                  <c:v>0</c:v>
                </c:pt>
                <c:pt idx="1346">
                  <c:v>0</c:v>
                </c:pt>
                <c:pt idx="1347">
                  <c:v>0</c:v>
                </c:pt>
                <c:pt idx="1348">
                  <c:v>1</c:v>
                </c:pt>
                <c:pt idx="1349">
                  <c:v>1</c:v>
                </c:pt>
                <c:pt idx="1350">
                  <c:v>0</c:v>
                </c:pt>
                <c:pt idx="1351">
                  <c:v>1</c:v>
                </c:pt>
                <c:pt idx="1352">
                  <c:v>0</c:v>
                </c:pt>
                <c:pt idx="1353">
                  <c:v>0</c:v>
                </c:pt>
                <c:pt idx="1354">
                  <c:v>2</c:v>
                </c:pt>
                <c:pt idx="1355">
                  <c:v>0</c:v>
                </c:pt>
                <c:pt idx="1356">
                  <c:v>1</c:v>
                </c:pt>
                <c:pt idx="1357">
                  <c:v>0</c:v>
                </c:pt>
                <c:pt idx="1358">
                  <c:v>0</c:v>
                </c:pt>
                <c:pt idx="1359">
                  <c:v>0</c:v>
                </c:pt>
                <c:pt idx="1360">
                  <c:v>0</c:v>
                </c:pt>
                <c:pt idx="1361">
                  <c:v>1</c:v>
                </c:pt>
                <c:pt idx="1362">
                  <c:v>0</c:v>
                </c:pt>
                <c:pt idx="1363">
                  <c:v>0</c:v>
                </c:pt>
                <c:pt idx="1364">
                  <c:v>1</c:v>
                </c:pt>
                <c:pt idx="1365">
                  <c:v>1</c:v>
                </c:pt>
                <c:pt idx="1366">
                  <c:v>0</c:v>
                </c:pt>
                <c:pt idx="1367">
                  <c:v>0</c:v>
                </c:pt>
                <c:pt idx="1368">
                  <c:v>0</c:v>
                </c:pt>
                <c:pt idx="1369">
                  <c:v>0</c:v>
                </c:pt>
                <c:pt idx="1370">
                  <c:v>0</c:v>
                </c:pt>
                <c:pt idx="1371">
                  <c:v>0</c:v>
                </c:pt>
                <c:pt idx="1372">
                  <c:v>0</c:v>
                </c:pt>
                <c:pt idx="1373">
                  <c:v>1</c:v>
                </c:pt>
                <c:pt idx="1374">
                  <c:v>0</c:v>
                </c:pt>
                <c:pt idx="1375">
                  <c:v>0</c:v>
                </c:pt>
                <c:pt idx="1376">
                  <c:v>0</c:v>
                </c:pt>
                <c:pt idx="1377">
                  <c:v>2</c:v>
                </c:pt>
                <c:pt idx="1378">
                  <c:v>1</c:v>
                </c:pt>
                <c:pt idx="1379">
                  <c:v>0</c:v>
                </c:pt>
                <c:pt idx="1380">
                  <c:v>0</c:v>
                </c:pt>
                <c:pt idx="1381">
                  <c:v>0</c:v>
                </c:pt>
                <c:pt idx="1382">
                  <c:v>0</c:v>
                </c:pt>
                <c:pt idx="1383">
                  <c:v>0</c:v>
                </c:pt>
                <c:pt idx="1384">
                  <c:v>0</c:v>
                </c:pt>
                <c:pt idx="1385">
                  <c:v>2</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1</c:v>
                </c:pt>
                <c:pt idx="1404">
                  <c:v>0</c:v>
                </c:pt>
                <c:pt idx="1405">
                  <c:v>0</c:v>
                </c:pt>
                <c:pt idx="1406">
                  <c:v>0</c:v>
                </c:pt>
                <c:pt idx="1407">
                  <c:v>0</c:v>
                </c:pt>
                <c:pt idx="1408">
                  <c:v>0</c:v>
                </c:pt>
                <c:pt idx="1409">
                  <c:v>1</c:v>
                </c:pt>
                <c:pt idx="1410">
                  <c:v>0</c:v>
                </c:pt>
                <c:pt idx="1411">
                  <c:v>4</c:v>
                </c:pt>
                <c:pt idx="1412">
                  <c:v>0</c:v>
                </c:pt>
                <c:pt idx="1413">
                  <c:v>2</c:v>
                </c:pt>
                <c:pt idx="1414">
                  <c:v>0</c:v>
                </c:pt>
                <c:pt idx="1415">
                  <c:v>0</c:v>
                </c:pt>
                <c:pt idx="1416">
                  <c:v>0</c:v>
                </c:pt>
                <c:pt idx="1417">
                  <c:v>0</c:v>
                </c:pt>
                <c:pt idx="1418">
                  <c:v>0</c:v>
                </c:pt>
                <c:pt idx="1419">
                  <c:v>0</c:v>
                </c:pt>
                <c:pt idx="1420">
                  <c:v>0</c:v>
                </c:pt>
                <c:pt idx="1421">
                  <c:v>0</c:v>
                </c:pt>
                <c:pt idx="1422">
                  <c:v>1</c:v>
                </c:pt>
                <c:pt idx="1423">
                  <c:v>0</c:v>
                </c:pt>
                <c:pt idx="1424">
                  <c:v>0</c:v>
                </c:pt>
                <c:pt idx="1425">
                  <c:v>0</c:v>
                </c:pt>
                <c:pt idx="1426">
                  <c:v>0</c:v>
                </c:pt>
                <c:pt idx="1427">
                  <c:v>0</c:v>
                </c:pt>
                <c:pt idx="1428">
                  <c:v>0</c:v>
                </c:pt>
                <c:pt idx="1429">
                  <c:v>0</c:v>
                </c:pt>
                <c:pt idx="1430">
                  <c:v>0</c:v>
                </c:pt>
                <c:pt idx="1431">
                  <c:v>0</c:v>
                </c:pt>
                <c:pt idx="1432">
                  <c:v>2</c:v>
                </c:pt>
                <c:pt idx="1433">
                  <c:v>0</c:v>
                </c:pt>
                <c:pt idx="1434">
                  <c:v>0</c:v>
                </c:pt>
                <c:pt idx="1435">
                  <c:v>1</c:v>
                </c:pt>
                <c:pt idx="1436">
                  <c:v>0</c:v>
                </c:pt>
                <c:pt idx="1437">
                  <c:v>0</c:v>
                </c:pt>
                <c:pt idx="1438">
                  <c:v>0</c:v>
                </c:pt>
                <c:pt idx="1439">
                  <c:v>0</c:v>
                </c:pt>
                <c:pt idx="1440">
                  <c:v>0</c:v>
                </c:pt>
                <c:pt idx="1441">
                  <c:v>0</c:v>
                </c:pt>
                <c:pt idx="1442">
                  <c:v>1</c:v>
                </c:pt>
                <c:pt idx="1443">
                  <c:v>2</c:v>
                </c:pt>
                <c:pt idx="1444">
                  <c:v>2</c:v>
                </c:pt>
                <c:pt idx="1445">
                  <c:v>0</c:v>
                </c:pt>
                <c:pt idx="1446">
                  <c:v>0</c:v>
                </c:pt>
                <c:pt idx="1447">
                  <c:v>1</c:v>
                </c:pt>
                <c:pt idx="1448">
                  <c:v>0</c:v>
                </c:pt>
                <c:pt idx="1449">
                  <c:v>0</c:v>
                </c:pt>
                <c:pt idx="1450">
                  <c:v>0</c:v>
                </c:pt>
                <c:pt idx="1451">
                  <c:v>0</c:v>
                </c:pt>
                <c:pt idx="1452">
                  <c:v>1</c:v>
                </c:pt>
                <c:pt idx="1453">
                  <c:v>0</c:v>
                </c:pt>
                <c:pt idx="1454">
                  <c:v>0</c:v>
                </c:pt>
                <c:pt idx="1455">
                  <c:v>0</c:v>
                </c:pt>
                <c:pt idx="1456">
                  <c:v>1</c:v>
                </c:pt>
                <c:pt idx="1457">
                  <c:v>0</c:v>
                </c:pt>
                <c:pt idx="1458">
                  <c:v>4</c:v>
                </c:pt>
                <c:pt idx="1459">
                  <c:v>1</c:v>
                </c:pt>
                <c:pt idx="1460">
                  <c:v>1</c:v>
                </c:pt>
                <c:pt idx="1461">
                  <c:v>0</c:v>
                </c:pt>
                <c:pt idx="1462">
                  <c:v>2</c:v>
                </c:pt>
                <c:pt idx="1463">
                  <c:v>0</c:v>
                </c:pt>
                <c:pt idx="1464">
                  <c:v>0</c:v>
                </c:pt>
                <c:pt idx="1465">
                  <c:v>0</c:v>
                </c:pt>
                <c:pt idx="1466">
                  <c:v>0</c:v>
                </c:pt>
                <c:pt idx="1467">
                  <c:v>1</c:v>
                </c:pt>
                <c:pt idx="1468">
                  <c:v>0</c:v>
                </c:pt>
                <c:pt idx="1469">
                  <c:v>0</c:v>
                </c:pt>
                <c:pt idx="1470">
                  <c:v>0</c:v>
                </c:pt>
                <c:pt idx="1471">
                  <c:v>0</c:v>
                </c:pt>
                <c:pt idx="1472">
                  <c:v>0</c:v>
                </c:pt>
                <c:pt idx="1473">
                  <c:v>3</c:v>
                </c:pt>
                <c:pt idx="1474">
                  <c:v>0</c:v>
                </c:pt>
                <c:pt idx="1475">
                  <c:v>0</c:v>
                </c:pt>
                <c:pt idx="1476">
                  <c:v>0</c:v>
                </c:pt>
                <c:pt idx="1477">
                  <c:v>0</c:v>
                </c:pt>
                <c:pt idx="1478">
                  <c:v>0</c:v>
                </c:pt>
                <c:pt idx="1479">
                  <c:v>1</c:v>
                </c:pt>
                <c:pt idx="1480">
                  <c:v>0</c:v>
                </c:pt>
                <c:pt idx="1481">
                  <c:v>0</c:v>
                </c:pt>
                <c:pt idx="1482">
                  <c:v>0</c:v>
                </c:pt>
                <c:pt idx="1483">
                  <c:v>0</c:v>
                </c:pt>
                <c:pt idx="1484">
                  <c:v>0</c:v>
                </c:pt>
                <c:pt idx="1485">
                  <c:v>0</c:v>
                </c:pt>
                <c:pt idx="1486">
                  <c:v>0</c:v>
                </c:pt>
                <c:pt idx="1487">
                  <c:v>1</c:v>
                </c:pt>
                <c:pt idx="1488">
                  <c:v>1</c:v>
                </c:pt>
                <c:pt idx="1489">
                  <c:v>0</c:v>
                </c:pt>
                <c:pt idx="1490">
                  <c:v>1</c:v>
                </c:pt>
                <c:pt idx="1491">
                  <c:v>0</c:v>
                </c:pt>
                <c:pt idx="1492">
                  <c:v>4</c:v>
                </c:pt>
                <c:pt idx="1493">
                  <c:v>0</c:v>
                </c:pt>
                <c:pt idx="1494">
                  <c:v>0</c:v>
                </c:pt>
                <c:pt idx="1495">
                  <c:v>0</c:v>
                </c:pt>
                <c:pt idx="1496">
                  <c:v>0</c:v>
                </c:pt>
                <c:pt idx="1497">
                  <c:v>2</c:v>
                </c:pt>
                <c:pt idx="1498">
                  <c:v>0</c:v>
                </c:pt>
                <c:pt idx="1499">
                  <c:v>0</c:v>
                </c:pt>
                <c:pt idx="1500">
                  <c:v>0</c:v>
                </c:pt>
                <c:pt idx="1501">
                  <c:v>0</c:v>
                </c:pt>
                <c:pt idx="1502">
                  <c:v>1</c:v>
                </c:pt>
                <c:pt idx="1503">
                  <c:v>0</c:v>
                </c:pt>
                <c:pt idx="1504">
                  <c:v>2</c:v>
                </c:pt>
                <c:pt idx="1505">
                  <c:v>1</c:v>
                </c:pt>
                <c:pt idx="1506">
                  <c:v>0</c:v>
                </c:pt>
                <c:pt idx="1507">
                  <c:v>1</c:v>
                </c:pt>
                <c:pt idx="1508">
                  <c:v>0</c:v>
                </c:pt>
                <c:pt idx="1509">
                  <c:v>0</c:v>
                </c:pt>
                <c:pt idx="1510">
                  <c:v>0</c:v>
                </c:pt>
                <c:pt idx="1511">
                  <c:v>0</c:v>
                </c:pt>
                <c:pt idx="1512">
                  <c:v>0</c:v>
                </c:pt>
                <c:pt idx="1513">
                  <c:v>0</c:v>
                </c:pt>
                <c:pt idx="1514">
                  <c:v>1</c:v>
                </c:pt>
                <c:pt idx="1515">
                  <c:v>0</c:v>
                </c:pt>
                <c:pt idx="1516">
                  <c:v>0</c:v>
                </c:pt>
                <c:pt idx="1517">
                  <c:v>0</c:v>
                </c:pt>
                <c:pt idx="1518">
                  <c:v>0</c:v>
                </c:pt>
                <c:pt idx="1519">
                  <c:v>1</c:v>
                </c:pt>
                <c:pt idx="1520">
                  <c:v>1</c:v>
                </c:pt>
                <c:pt idx="1521">
                  <c:v>0</c:v>
                </c:pt>
                <c:pt idx="1522">
                  <c:v>0</c:v>
                </c:pt>
                <c:pt idx="1523">
                  <c:v>0</c:v>
                </c:pt>
                <c:pt idx="1524">
                  <c:v>0</c:v>
                </c:pt>
                <c:pt idx="1525">
                  <c:v>0</c:v>
                </c:pt>
                <c:pt idx="1526">
                  <c:v>0</c:v>
                </c:pt>
                <c:pt idx="1527">
                  <c:v>0</c:v>
                </c:pt>
                <c:pt idx="1528">
                  <c:v>3</c:v>
                </c:pt>
                <c:pt idx="1529">
                  <c:v>0</c:v>
                </c:pt>
                <c:pt idx="1530">
                  <c:v>1</c:v>
                </c:pt>
                <c:pt idx="1531">
                  <c:v>1</c:v>
                </c:pt>
                <c:pt idx="1532">
                  <c:v>0</c:v>
                </c:pt>
                <c:pt idx="1533">
                  <c:v>1</c:v>
                </c:pt>
                <c:pt idx="1534">
                  <c:v>0</c:v>
                </c:pt>
                <c:pt idx="1535">
                  <c:v>0</c:v>
                </c:pt>
                <c:pt idx="1536">
                  <c:v>0</c:v>
                </c:pt>
                <c:pt idx="1537">
                  <c:v>1</c:v>
                </c:pt>
                <c:pt idx="1538">
                  <c:v>1</c:v>
                </c:pt>
                <c:pt idx="1539">
                  <c:v>0</c:v>
                </c:pt>
                <c:pt idx="1540">
                  <c:v>0</c:v>
                </c:pt>
                <c:pt idx="1541">
                  <c:v>0</c:v>
                </c:pt>
                <c:pt idx="1542">
                  <c:v>0</c:v>
                </c:pt>
                <c:pt idx="1543">
                  <c:v>0</c:v>
                </c:pt>
                <c:pt idx="1544">
                  <c:v>0</c:v>
                </c:pt>
                <c:pt idx="1545">
                  <c:v>0</c:v>
                </c:pt>
                <c:pt idx="1546">
                  <c:v>0</c:v>
                </c:pt>
                <c:pt idx="1547">
                  <c:v>1</c:v>
                </c:pt>
                <c:pt idx="1548">
                  <c:v>0</c:v>
                </c:pt>
                <c:pt idx="1549">
                  <c:v>0</c:v>
                </c:pt>
                <c:pt idx="1550">
                  <c:v>0</c:v>
                </c:pt>
                <c:pt idx="1551">
                  <c:v>0</c:v>
                </c:pt>
                <c:pt idx="1552">
                  <c:v>0</c:v>
                </c:pt>
                <c:pt idx="1553">
                  <c:v>1</c:v>
                </c:pt>
                <c:pt idx="1554">
                  <c:v>0</c:v>
                </c:pt>
                <c:pt idx="1555">
                  <c:v>0</c:v>
                </c:pt>
                <c:pt idx="1556">
                  <c:v>2</c:v>
                </c:pt>
                <c:pt idx="1557">
                  <c:v>0</c:v>
                </c:pt>
                <c:pt idx="1558">
                  <c:v>0</c:v>
                </c:pt>
                <c:pt idx="1559">
                  <c:v>0</c:v>
                </c:pt>
                <c:pt idx="1560">
                  <c:v>0</c:v>
                </c:pt>
                <c:pt idx="1561">
                  <c:v>0</c:v>
                </c:pt>
                <c:pt idx="1562">
                  <c:v>0</c:v>
                </c:pt>
                <c:pt idx="1563">
                  <c:v>0</c:v>
                </c:pt>
                <c:pt idx="1564">
                  <c:v>0</c:v>
                </c:pt>
                <c:pt idx="1565">
                  <c:v>0</c:v>
                </c:pt>
                <c:pt idx="1566">
                  <c:v>1</c:v>
                </c:pt>
                <c:pt idx="1567">
                  <c:v>0</c:v>
                </c:pt>
                <c:pt idx="1568">
                  <c:v>1</c:v>
                </c:pt>
                <c:pt idx="1569">
                  <c:v>0</c:v>
                </c:pt>
                <c:pt idx="1570">
                  <c:v>3</c:v>
                </c:pt>
                <c:pt idx="1571">
                  <c:v>0</c:v>
                </c:pt>
                <c:pt idx="1572">
                  <c:v>2</c:v>
                </c:pt>
                <c:pt idx="1573">
                  <c:v>0</c:v>
                </c:pt>
                <c:pt idx="1574">
                  <c:v>1</c:v>
                </c:pt>
                <c:pt idx="1575">
                  <c:v>0</c:v>
                </c:pt>
                <c:pt idx="1576">
                  <c:v>1</c:v>
                </c:pt>
                <c:pt idx="1577">
                  <c:v>2</c:v>
                </c:pt>
                <c:pt idx="1578">
                  <c:v>0</c:v>
                </c:pt>
                <c:pt idx="1579">
                  <c:v>0</c:v>
                </c:pt>
                <c:pt idx="1580">
                  <c:v>0</c:v>
                </c:pt>
                <c:pt idx="1581">
                  <c:v>0</c:v>
                </c:pt>
                <c:pt idx="1582">
                  <c:v>0</c:v>
                </c:pt>
                <c:pt idx="1583">
                  <c:v>0</c:v>
                </c:pt>
                <c:pt idx="1584">
                  <c:v>1</c:v>
                </c:pt>
                <c:pt idx="1585">
                  <c:v>2</c:v>
                </c:pt>
                <c:pt idx="1586">
                  <c:v>1</c:v>
                </c:pt>
                <c:pt idx="1587">
                  <c:v>0</c:v>
                </c:pt>
                <c:pt idx="1588">
                  <c:v>0</c:v>
                </c:pt>
                <c:pt idx="1589">
                  <c:v>1</c:v>
                </c:pt>
                <c:pt idx="1590">
                  <c:v>0</c:v>
                </c:pt>
                <c:pt idx="1591">
                  <c:v>0</c:v>
                </c:pt>
                <c:pt idx="1592">
                  <c:v>1</c:v>
                </c:pt>
                <c:pt idx="1593">
                  <c:v>0</c:v>
                </c:pt>
                <c:pt idx="1594">
                  <c:v>0</c:v>
                </c:pt>
                <c:pt idx="1595">
                  <c:v>1</c:v>
                </c:pt>
                <c:pt idx="1596">
                  <c:v>0</c:v>
                </c:pt>
                <c:pt idx="1597">
                  <c:v>1</c:v>
                </c:pt>
                <c:pt idx="1598">
                  <c:v>0</c:v>
                </c:pt>
                <c:pt idx="1599">
                  <c:v>0</c:v>
                </c:pt>
                <c:pt idx="1600">
                  <c:v>0</c:v>
                </c:pt>
                <c:pt idx="1601">
                  <c:v>1</c:v>
                </c:pt>
                <c:pt idx="1602">
                  <c:v>1</c:v>
                </c:pt>
                <c:pt idx="1603">
                  <c:v>0</c:v>
                </c:pt>
                <c:pt idx="1604">
                  <c:v>0</c:v>
                </c:pt>
                <c:pt idx="1605">
                  <c:v>0</c:v>
                </c:pt>
                <c:pt idx="1606">
                  <c:v>0</c:v>
                </c:pt>
                <c:pt idx="1607">
                  <c:v>1</c:v>
                </c:pt>
                <c:pt idx="1608">
                  <c:v>0</c:v>
                </c:pt>
                <c:pt idx="1609">
                  <c:v>0</c:v>
                </c:pt>
                <c:pt idx="1610">
                  <c:v>0</c:v>
                </c:pt>
                <c:pt idx="1611">
                  <c:v>0</c:v>
                </c:pt>
                <c:pt idx="1612">
                  <c:v>2</c:v>
                </c:pt>
                <c:pt idx="1613">
                  <c:v>0</c:v>
                </c:pt>
                <c:pt idx="1614">
                  <c:v>1</c:v>
                </c:pt>
                <c:pt idx="1615">
                  <c:v>0</c:v>
                </c:pt>
                <c:pt idx="1616">
                  <c:v>0</c:v>
                </c:pt>
                <c:pt idx="1617">
                  <c:v>0</c:v>
                </c:pt>
                <c:pt idx="1618">
                  <c:v>0</c:v>
                </c:pt>
                <c:pt idx="1619">
                  <c:v>0</c:v>
                </c:pt>
                <c:pt idx="1620">
                  <c:v>1</c:v>
                </c:pt>
                <c:pt idx="1621">
                  <c:v>0</c:v>
                </c:pt>
                <c:pt idx="1622">
                  <c:v>0</c:v>
                </c:pt>
                <c:pt idx="1623">
                  <c:v>0</c:v>
                </c:pt>
                <c:pt idx="1624">
                  <c:v>0</c:v>
                </c:pt>
                <c:pt idx="1625">
                  <c:v>0</c:v>
                </c:pt>
                <c:pt idx="1626">
                  <c:v>0</c:v>
                </c:pt>
                <c:pt idx="1627">
                  <c:v>0</c:v>
                </c:pt>
                <c:pt idx="1628">
                  <c:v>1</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4</c:v>
                </c:pt>
                <c:pt idx="1642">
                  <c:v>0</c:v>
                </c:pt>
                <c:pt idx="1643">
                  <c:v>0</c:v>
                </c:pt>
                <c:pt idx="1644">
                  <c:v>0</c:v>
                </c:pt>
                <c:pt idx="1645">
                  <c:v>0</c:v>
                </c:pt>
                <c:pt idx="1646">
                  <c:v>0</c:v>
                </c:pt>
                <c:pt idx="1647">
                  <c:v>1</c:v>
                </c:pt>
                <c:pt idx="1648">
                  <c:v>1</c:v>
                </c:pt>
                <c:pt idx="1649">
                  <c:v>0</c:v>
                </c:pt>
                <c:pt idx="1650">
                  <c:v>0</c:v>
                </c:pt>
                <c:pt idx="1651">
                  <c:v>1</c:v>
                </c:pt>
                <c:pt idx="1652">
                  <c:v>1</c:v>
                </c:pt>
                <c:pt idx="1653">
                  <c:v>0</c:v>
                </c:pt>
                <c:pt idx="1654">
                  <c:v>0</c:v>
                </c:pt>
                <c:pt idx="1655">
                  <c:v>0</c:v>
                </c:pt>
                <c:pt idx="1656">
                  <c:v>0</c:v>
                </c:pt>
                <c:pt idx="1657">
                  <c:v>0</c:v>
                </c:pt>
                <c:pt idx="1658">
                  <c:v>0</c:v>
                </c:pt>
                <c:pt idx="1659">
                  <c:v>3</c:v>
                </c:pt>
                <c:pt idx="1660">
                  <c:v>0</c:v>
                </c:pt>
                <c:pt idx="1661">
                  <c:v>0</c:v>
                </c:pt>
                <c:pt idx="1662">
                  <c:v>0</c:v>
                </c:pt>
                <c:pt idx="1663">
                  <c:v>0</c:v>
                </c:pt>
                <c:pt idx="1664">
                  <c:v>0</c:v>
                </c:pt>
                <c:pt idx="1665">
                  <c:v>0</c:v>
                </c:pt>
                <c:pt idx="1666">
                  <c:v>0</c:v>
                </c:pt>
                <c:pt idx="1667">
                  <c:v>0</c:v>
                </c:pt>
                <c:pt idx="1668">
                  <c:v>0</c:v>
                </c:pt>
                <c:pt idx="1669">
                  <c:v>2</c:v>
                </c:pt>
                <c:pt idx="1670">
                  <c:v>3</c:v>
                </c:pt>
                <c:pt idx="1671">
                  <c:v>0</c:v>
                </c:pt>
                <c:pt idx="1672">
                  <c:v>2</c:v>
                </c:pt>
                <c:pt idx="1673">
                  <c:v>1</c:v>
                </c:pt>
                <c:pt idx="1674">
                  <c:v>0</c:v>
                </c:pt>
                <c:pt idx="1675">
                  <c:v>0</c:v>
                </c:pt>
                <c:pt idx="1676">
                  <c:v>0</c:v>
                </c:pt>
                <c:pt idx="1677">
                  <c:v>0</c:v>
                </c:pt>
                <c:pt idx="1678">
                  <c:v>0</c:v>
                </c:pt>
                <c:pt idx="1679">
                  <c:v>0</c:v>
                </c:pt>
                <c:pt idx="1680">
                  <c:v>1</c:v>
                </c:pt>
                <c:pt idx="1681">
                  <c:v>0</c:v>
                </c:pt>
                <c:pt idx="1682">
                  <c:v>0</c:v>
                </c:pt>
                <c:pt idx="1683">
                  <c:v>0</c:v>
                </c:pt>
                <c:pt idx="1684">
                  <c:v>0</c:v>
                </c:pt>
                <c:pt idx="1685">
                  <c:v>0</c:v>
                </c:pt>
                <c:pt idx="1686">
                  <c:v>1</c:v>
                </c:pt>
                <c:pt idx="1687">
                  <c:v>3</c:v>
                </c:pt>
                <c:pt idx="1688">
                  <c:v>0</c:v>
                </c:pt>
                <c:pt idx="1689">
                  <c:v>0</c:v>
                </c:pt>
                <c:pt idx="1690">
                  <c:v>0</c:v>
                </c:pt>
                <c:pt idx="1691">
                  <c:v>0</c:v>
                </c:pt>
                <c:pt idx="1692">
                  <c:v>0</c:v>
                </c:pt>
                <c:pt idx="1693">
                  <c:v>0</c:v>
                </c:pt>
                <c:pt idx="1694">
                  <c:v>0</c:v>
                </c:pt>
                <c:pt idx="1695">
                  <c:v>0</c:v>
                </c:pt>
                <c:pt idx="1696">
                  <c:v>0</c:v>
                </c:pt>
                <c:pt idx="1697">
                  <c:v>1</c:v>
                </c:pt>
                <c:pt idx="1698">
                  <c:v>0</c:v>
                </c:pt>
                <c:pt idx="1699">
                  <c:v>0</c:v>
                </c:pt>
                <c:pt idx="1700">
                  <c:v>0</c:v>
                </c:pt>
                <c:pt idx="1701">
                  <c:v>0</c:v>
                </c:pt>
                <c:pt idx="1702">
                  <c:v>0</c:v>
                </c:pt>
                <c:pt idx="1703">
                  <c:v>0</c:v>
                </c:pt>
                <c:pt idx="1704">
                  <c:v>1</c:v>
                </c:pt>
                <c:pt idx="1705">
                  <c:v>0</c:v>
                </c:pt>
                <c:pt idx="1706">
                  <c:v>1</c:v>
                </c:pt>
                <c:pt idx="1707">
                  <c:v>0</c:v>
                </c:pt>
                <c:pt idx="1708">
                  <c:v>0</c:v>
                </c:pt>
                <c:pt idx="1709">
                  <c:v>0</c:v>
                </c:pt>
                <c:pt idx="1710">
                  <c:v>5</c:v>
                </c:pt>
                <c:pt idx="1711">
                  <c:v>4</c:v>
                </c:pt>
                <c:pt idx="1712">
                  <c:v>0</c:v>
                </c:pt>
                <c:pt idx="1713">
                  <c:v>1</c:v>
                </c:pt>
                <c:pt idx="1714">
                  <c:v>0</c:v>
                </c:pt>
                <c:pt idx="1715">
                  <c:v>0</c:v>
                </c:pt>
                <c:pt idx="1716">
                  <c:v>0</c:v>
                </c:pt>
                <c:pt idx="1717">
                  <c:v>0</c:v>
                </c:pt>
                <c:pt idx="1718">
                  <c:v>0</c:v>
                </c:pt>
                <c:pt idx="1719">
                  <c:v>2</c:v>
                </c:pt>
                <c:pt idx="1720">
                  <c:v>0</c:v>
                </c:pt>
                <c:pt idx="1721">
                  <c:v>4</c:v>
                </c:pt>
                <c:pt idx="1722">
                  <c:v>4</c:v>
                </c:pt>
                <c:pt idx="1723">
                  <c:v>1</c:v>
                </c:pt>
                <c:pt idx="1724">
                  <c:v>1</c:v>
                </c:pt>
                <c:pt idx="1725">
                  <c:v>1</c:v>
                </c:pt>
                <c:pt idx="1726">
                  <c:v>1</c:v>
                </c:pt>
                <c:pt idx="1727">
                  <c:v>0</c:v>
                </c:pt>
                <c:pt idx="1728">
                  <c:v>0</c:v>
                </c:pt>
                <c:pt idx="1729">
                  <c:v>0</c:v>
                </c:pt>
                <c:pt idx="1730">
                  <c:v>0</c:v>
                </c:pt>
                <c:pt idx="1731">
                  <c:v>0</c:v>
                </c:pt>
                <c:pt idx="1732">
                  <c:v>1</c:v>
                </c:pt>
                <c:pt idx="1733">
                  <c:v>1</c:v>
                </c:pt>
                <c:pt idx="1734">
                  <c:v>0</c:v>
                </c:pt>
                <c:pt idx="1735">
                  <c:v>0</c:v>
                </c:pt>
                <c:pt idx="1736">
                  <c:v>0</c:v>
                </c:pt>
                <c:pt idx="1737">
                  <c:v>1</c:v>
                </c:pt>
                <c:pt idx="1738">
                  <c:v>1</c:v>
                </c:pt>
                <c:pt idx="1739">
                  <c:v>0</c:v>
                </c:pt>
                <c:pt idx="1740">
                  <c:v>1</c:v>
                </c:pt>
                <c:pt idx="1741">
                  <c:v>0</c:v>
                </c:pt>
                <c:pt idx="1742">
                  <c:v>1</c:v>
                </c:pt>
                <c:pt idx="1743">
                  <c:v>1</c:v>
                </c:pt>
                <c:pt idx="1744">
                  <c:v>0</c:v>
                </c:pt>
                <c:pt idx="1745">
                  <c:v>0</c:v>
                </c:pt>
                <c:pt idx="1746">
                  <c:v>0</c:v>
                </c:pt>
                <c:pt idx="1747">
                  <c:v>0</c:v>
                </c:pt>
                <c:pt idx="1748">
                  <c:v>0</c:v>
                </c:pt>
                <c:pt idx="1749">
                  <c:v>3</c:v>
                </c:pt>
                <c:pt idx="1750">
                  <c:v>2</c:v>
                </c:pt>
                <c:pt idx="1751">
                  <c:v>0</c:v>
                </c:pt>
                <c:pt idx="1752">
                  <c:v>0</c:v>
                </c:pt>
                <c:pt idx="1753">
                  <c:v>2</c:v>
                </c:pt>
                <c:pt idx="1754">
                  <c:v>0</c:v>
                </c:pt>
                <c:pt idx="1755">
                  <c:v>0</c:v>
                </c:pt>
                <c:pt idx="1756">
                  <c:v>0</c:v>
                </c:pt>
                <c:pt idx="1757">
                  <c:v>1</c:v>
                </c:pt>
                <c:pt idx="1758">
                  <c:v>0</c:v>
                </c:pt>
                <c:pt idx="1759">
                  <c:v>0</c:v>
                </c:pt>
                <c:pt idx="1760">
                  <c:v>0</c:v>
                </c:pt>
                <c:pt idx="1761">
                  <c:v>0</c:v>
                </c:pt>
                <c:pt idx="1762">
                  <c:v>0</c:v>
                </c:pt>
                <c:pt idx="1763">
                  <c:v>0</c:v>
                </c:pt>
                <c:pt idx="1764">
                  <c:v>0</c:v>
                </c:pt>
                <c:pt idx="1765">
                  <c:v>0</c:v>
                </c:pt>
                <c:pt idx="1766">
                  <c:v>0</c:v>
                </c:pt>
                <c:pt idx="1767">
                  <c:v>0</c:v>
                </c:pt>
                <c:pt idx="1768">
                  <c:v>0</c:v>
                </c:pt>
                <c:pt idx="1769">
                  <c:v>1</c:v>
                </c:pt>
                <c:pt idx="1770">
                  <c:v>1</c:v>
                </c:pt>
                <c:pt idx="1771">
                  <c:v>0</c:v>
                </c:pt>
                <c:pt idx="1772">
                  <c:v>0</c:v>
                </c:pt>
                <c:pt idx="1773">
                  <c:v>0</c:v>
                </c:pt>
                <c:pt idx="1774">
                  <c:v>0</c:v>
                </c:pt>
                <c:pt idx="1775">
                  <c:v>1</c:v>
                </c:pt>
                <c:pt idx="1776">
                  <c:v>0</c:v>
                </c:pt>
                <c:pt idx="1777">
                  <c:v>0</c:v>
                </c:pt>
                <c:pt idx="1778">
                  <c:v>0</c:v>
                </c:pt>
                <c:pt idx="1779">
                  <c:v>0</c:v>
                </c:pt>
                <c:pt idx="1780">
                  <c:v>0</c:v>
                </c:pt>
                <c:pt idx="1781">
                  <c:v>0</c:v>
                </c:pt>
                <c:pt idx="1782">
                  <c:v>0</c:v>
                </c:pt>
                <c:pt idx="1783">
                  <c:v>0</c:v>
                </c:pt>
                <c:pt idx="1784">
                  <c:v>1</c:v>
                </c:pt>
                <c:pt idx="1785">
                  <c:v>0</c:v>
                </c:pt>
                <c:pt idx="1786">
                  <c:v>0</c:v>
                </c:pt>
                <c:pt idx="1787">
                  <c:v>0</c:v>
                </c:pt>
                <c:pt idx="1788">
                  <c:v>0</c:v>
                </c:pt>
                <c:pt idx="1789">
                  <c:v>0</c:v>
                </c:pt>
                <c:pt idx="1790">
                  <c:v>0</c:v>
                </c:pt>
                <c:pt idx="1791">
                  <c:v>0</c:v>
                </c:pt>
                <c:pt idx="1792">
                  <c:v>1</c:v>
                </c:pt>
                <c:pt idx="1793">
                  <c:v>0</c:v>
                </c:pt>
                <c:pt idx="1794">
                  <c:v>1</c:v>
                </c:pt>
                <c:pt idx="1795">
                  <c:v>0</c:v>
                </c:pt>
                <c:pt idx="1796">
                  <c:v>0</c:v>
                </c:pt>
                <c:pt idx="1797">
                  <c:v>0</c:v>
                </c:pt>
                <c:pt idx="1798">
                  <c:v>1</c:v>
                </c:pt>
                <c:pt idx="1799">
                  <c:v>0</c:v>
                </c:pt>
                <c:pt idx="1800">
                  <c:v>0</c:v>
                </c:pt>
                <c:pt idx="1801">
                  <c:v>1</c:v>
                </c:pt>
                <c:pt idx="1802">
                  <c:v>0</c:v>
                </c:pt>
                <c:pt idx="1803">
                  <c:v>1</c:v>
                </c:pt>
                <c:pt idx="1804">
                  <c:v>1</c:v>
                </c:pt>
                <c:pt idx="1805">
                  <c:v>0</c:v>
                </c:pt>
                <c:pt idx="1806">
                  <c:v>0</c:v>
                </c:pt>
                <c:pt idx="1807">
                  <c:v>0</c:v>
                </c:pt>
                <c:pt idx="1808">
                  <c:v>1</c:v>
                </c:pt>
                <c:pt idx="1809">
                  <c:v>1</c:v>
                </c:pt>
                <c:pt idx="1810">
                  <c:v>0</c:v>
                </c:pt>
                <c:pt idx="1811">
                  <c:v>0</c:v>
                </c:pt>
                <c:pt idx="1812">
                  <c:v>1</c:v>
                </c:pt>
                <c:pt idx="1813">
                  <c:v>1</c:v>
                </c:pt>
                <c:pt idx="1814">
                  <c:v>0</c:v>
                </c:pt>
                <c:pt idx="1815">
                  <c:v>0</c:v>
                </c:pt>
                <c:pt idx="1816">
                  <c:v>1</c:v>
                </c:pt>
                <c:pt idx="1817">
                  <c:v>1</c:v>
                </c:pt>
                <c:pt idx="1818">
                  <c:v>0</c:v>
                </c:pt>
                <c:pt idx="1819">
                  <c:v>0</c:v>
                </c:pt>
                <c:pt idx="1820">
                  <c:v>1</c:v>
                </c:pt>
                <c:pt idx="1821">
                  <c:v>0</c:v>
                </c:pt>
                <c:pt idx="1822">
                  <c:v>0</c:v>
                </c:pt>
                <c:pt idx="1823">
                  <c:v>0</c:v>
                </c:pt>
                <c:pt idx="1824">
                  <c:v>0</c:v>
                </c:pt>
                <c:pt idx="1825">
                  <c:v>0</c:v>
                </c:pt>
                <c:pt idx="1826">
                  <c:v>0</c:v>
                </c:pt>
                <c:pt idx="1827">
                  <c:v>1</c:v>
                </c:pt>
                <c:pt idx="1828">
                  <c:v>0</c:v>
                </c:pt>
                <c:pt idx="1829">
                  <c:v>1</c:v>
                </c:pt>
                <c:pt idx="1830">
                  <c:v>0</c:v>
                </c:pt>
                <c:pt idx="1831">
                  <c:v>0</c:v>
                </c:pt>
                <c:pt idx="1832">
                  <c:v>0</c:v>
                </c:pt>
                <c:pt idx="1833">
                  <c:v>0</c:v>
                </c:pt>
                <c:pt idx="1834">
                  <c:v>1</c:v>
                </c:pt>
                <c:pt idx="1835">
                  <c:v>0</c:v>
                </c:pt>
                <c:pt idx="1836">
                  <c:v>0</c:v>
                </c:pt>
                <c:pt idx="1837">
                  <c:v>1</c:v>
                </c:pt>
                <c:pt idx="1838">
                  <c:v>0</c:v>
                </c:pt>
                <c:pt idx="1839">
                  <c:v>1</c:v>
                </c:pt>
                <c:pt idx="1840">
                  <c:v>0</c:v>
                </c:pt>
                <c:pt idx="1841">
                  <c:v>4</c:v>
                </c:pt>
                <c:pt idx="1842">
                  <c:v>0</c:v>
                </c:pt>
                <c:pt idx="1843">
                  <c:v>0</c:v>
                </c:pt>
                <c:pt idx="1844">
                  <c:v>0</c:v>
                </c:pt>
                <c:pt idx="1845">
                  <c:v>4</c:v>
                </c:pt>
                <c:pt idx="1846">
                  <c:v>0</c:v>
                </c:pt>
                <c:pt idx="1847">
                  <c:v>0</c:v>
                </c:pt>
                <c:pt idx="1848">
                  <c:v>0</c:v>
                </c:pt>
                <c:pt idx="1849">
                  <c:v>0</c:v>
                </c:pt>
                <c:pt idx="1850">
                  <c:v>3</c:v>
                </c:pt>
                <c:pt idx="1851">
                  <c:v>0</c:v>
                </c:pt>
                <c:pt idx="1852">
                  <c:v>0</c:v>
                </c:pt>
                <c:pt idx="1853">
                  <c:v>1</c:v>
                </c:pt>
                <c:pt idx="1854">
                  <c:v>1</c:v>
                </c:pt>
                <c:pt idx="1855">
                  <c:v>2</c:v>
                </c:pt>
                <c:pt idx="1856">
                  <c:v>0</c:v>
                </c:pt>
                <c:pt idx="1857">
                  <c:v>0</c:v>
                </c:pt>
                <c:pt idx="1858">
                  <c:v>0</c:v>
                </c:pt>
                <c:pt idx="1859">
                  <c:v>0</c:v>
                </c:pt>
                <c:pt idx="1860">
                  <c:v>0</c:v>
                </c:pt>
                <c:pt idx="1861">
                  <c:v>0</c:v>
                </c:pt>
                <c:pt idx="1862">
                  <c:v>0</c:v>
                </c:pt>
                <c:pt idx="1863">
                  <c:v>0</c:v>
                </c:pt>
                <c:pt idx="1864">
                  <c:v>2</c:v>
                </c:pt>
                <c:pt idx="1865">
                  <c:v>2</c:v>
                </c:pt>
                <c:pt idx="1866">
                  <c:v>0</c:v>
                </c:pt>
                <c:pt idx="1867">
                  <c:v>0</c:v>
                </c:pt>
                <c:pt idx="1868">
                  <c:v>0</c:v>
                </c:pt>
                <c:pt idx="1869">
                  <c:v>4</c:v>
                </c:pt>
                <c:pt idx="1870">
                  <c:v>0</c:v>
                </c:pt>
                <c:pt idx="1871">
                  <c:v>0</c:v>
                </c:pt>
                <c:pt idx="1872">
                  <c:v>0</c:v>
                </c:pt>
                <c:pt idx="1873">
                  <c:v>0</c:v>
                </c:pt>
                <c:pt idx="1874">
                  <c:v>0</c:v>
                </c:pt>
                <c:pt idx="1875">
                  <c:v>0</c:v>
                </c:pt>
                <c:pt idx="1876">
                  <c:v>1</c:v>
                </c:pt>
                <c:pt idx="1877">
                  <c:v>1</c:v>
                </c:pt>
                <c:pt idx="1878">
                  <c:v>0</c:v>
                </c:pt>
                <c:pt idx="1879">
                  <c:v>0</c:v>
                </c:pt>
                <c:pt idx="1880">
                  <c:v>1</c:v>
                </c:pt>
                <c:pt idx="1881">
                  <c:v>2</c:v>
                </c:pt>
                <c:pt idx="1882">
                  <c:v>0</c:v>
                </c:pt>
                <c:pt idx="1883">
                  <c:v>1</c:v>
                </c:pt>
                <c:pt idx="1884">
                  <c:v>0</c:v>
                </c:pt>
                <c:pt idx="1885">
                  <c:v>0</c:v>
                </c:pt>
                <c:pt idx="1886">
                  <c:v>0</c:v>
                </c:pt>
                <c:pt idx="1887">
                  <c:v>2</c:v>
                </c:pt>
                <c:pt idx="1888">
                  <c:v>0</c:v>
                </c:pt>
                <c:pt idx="1889">
                  <c:v>1</c:v>
                </c:pt>
                <c:pt idx="1890">
                  <c:v>0</c:v>
                </c:pt>
                <c:pt idx="1891">
                  <c:v>3</c:v>
                </c:pt>
                <c:pt idx="1892">
                  <c:v>0</c:v>
                </c:pt>
                <c:pt idx="1893">
                  <c:v>2</c:v>
                </c:pt>
                <c:pt idx="1894">
                  <c:v>0</c:v>
                </c:pt>
                <c:pt idx="1895">
                  <c:v>0</c:v>
                </c:pt>
                <c:pt idx="1896">
                  <c:v>1</c:v>
                </c:pt>
                <c:pt idx="1897">
                  <c:v>1</c:v>
                </c:pt>
                <c:pt idx="1898">
                  <c:v>0</c:v>
                </c:pt>
                <c:pt idx="1899">
                  <c:v>0</c:v>
                </c:pt>
                <c:pt idx="1900">
                  <c:v>0</c:v>
                </c:pt>
                <c:pt idx="1901">
                  <c:v>0</c:v>
                </c:pt>
                <c:pt idx="1902">
                  <c:v>0</c:v>
                </c:pt>
                <c:pt idx="1903">
                  <c:v>0</c:v>
                </c:pt>
                <c:pt idx="1904">
                  <c:v>1</c:v>
                </c:pt>
                <c:pt idx="1905">
                  <c:v>0</c:v>
                </c:pt>
                <c:pt idx="1906">
                  <c:v>0</c:v>
                </c:pt>
                <c:pt idx="1907">
                  <c:v>0</c:v>
                </c:pt>
                <c:pt idx="1908">
                  <c:v>0</c:v>
                </c:pt>
                <c:pt idx="1909">
                  <c:v>1</c:v>
                </c:pt>
                <c:pt idx="1910">
                  <c:v>0</c:v>
                </c:pt>
                <c:pt idx="1911">
                  <c:v>1</c:v>
                </c:pt>
                <c:pt idx="1912">
                  <c:v>0</c:v>
                </c:pt>
                <c:pt idx="1913">
                  <c:v>3</c:v>
                </c:pt>
                <c:pt idx="1914">
                  <c:v>0</c:v>
                </c:pt>
                <c:pt idx="1915">
                  <c:v>3</c:v>
                </c:pt>
                <c:pt idx="1916">
                  <c:v>0</c:v>
                </c:pt>
                <c:pt idx="1917">
                  <c:v>0</c:v>
                </c:pt>
                <c:pt idx="1918">
                  <c:v>0</c:v>
                </c:pt>
                <c:pt idx="1919">
                  <c:v>0</c:v>
                </c:pt>
                <c:pt idx="1920">
                  <c:v>0</c:v>
                </c:pt>
                <c:pt idx="1921">
                  <c:v>0</c:v>
                </c:pt>
                <c:pt idx="1922">
                  <c:v>5</c:v>
                </c:pt>
                <c:pt idx="1923">
                  <c:v>1</c:v>
                </c:pt>
                <c:pt idx="1924">
                  <c:v>0</c:v>
                </c:pt>
                <c:pt idx="1925">
                  <c:v>0</c:v>
                </c:pt>
                <c:pt idx="1926">
                  <c:v>2</c:v>
                </c:pt>
                <c:pt idx="1927">
                  <c:v>0</c:v>
                </c:pt>
                <c:pt idx="1928">
                  <c:v>1</c:v>
                </c:pt>
                <c:pt idx="1929">
                  <c:v>0</c:v>
                </c:pt>
                <c:pt idx="1930">
                  <c:v>0</c:v>
                </c:pt>
                <c:pt idx="1931">
                  <c:v>0</c:v>
                </c:pt>
                <c:pt idx="1932">
                  <c:v>0</c:v>
                </c:pt>
                <c:pt idx="1933">
                  <c:v>0</c:v>
                </c:pt>
                <c:pt idx="1934">
                  <c:v>0</c:v>
                </c:pt>
                <c:pt idx="1935">
                  <c:v>0</c:v>
                </c:pt>
                <c:pt idx="1936">
                  <c:v>1</c:v>
                </c:pt>
                <c:pt idx="1937">
                  <c:v>1</c:v>
                </c:pt>
                <c:pt idx="1938">
                  <c:v>0</c:v>
                </c:pt>
                <c:pt idx="1939">
                  <c:v>0</c:v>
                </c:pt>
                <c:pt idx="1940">
                  <c:v>4</c:v>
                </c:pt>
                <c:pt idx="1941">
                  <c:v>0</c:v>
                </c:pt>
                <c:pt idx="1942">
                  <c:v>0</c:v>
                </c:pt>
                <c:pt idx="1943">
                  <c:v>0</c:v>
                </c:pt>
                <c:pt idx="1944">
                  <c:v>0</c:v>
                </c:pt>
                <c:pt idx="1945">
                  <c:v>0</c:v>
                </c:pt>
                <c:pt idx="1946">
                  <c:v>1</c:v>
                </c:pt>
                <c:pt idx="1947">
                  <c:v>0</c:v>
                </c:pt>
                <c:pt idx="1948">
                  <c:v>0</c:v>
                </c:pt>
                <c:pt idx="1949">
                  <c:v>0</c:v>
                </c:pt>
                <c:pt idx="1950">
                  <c:v>0</c:v>
                </c:pt>
                <c:pt idx="1951">
                  <c:v>0</c:v>
                </c:pt>
                <c:pt idx="1952">
                  <c:v>0</c:v>
                </c:pt>
                <c:pt idx="1953">
                  <c:v>1</c:v>
                </c:pt>
                <c:pt idx="1954">
                  <c:v>0</c:v>
                </c:pt>
                <c:pt idx="1955">
                  <c:v>0</c:v>
                </c:pt>
                <c:pt idx="1956">
                  <c:v>0</c:v>
                </c:pt>
                <c:pt idx="1957">
                  <c:v>1</c:v>
                </c:pt>
                <c:pt idx="1958">
                  <c:v>2</c:v>
                </c:pt>
                <c:pt idx="1959">
                  <c:v>0</c:v>
                </c:pt>
                <c:pt idx="1960">
                  <c:v>0</c:v>
                </c:pt>
                <c:pt idx="1961">
                  <c:v>4</c:v>
                </c:pt>
                <c:pt idx="1962">
                  <c:v>0</c:v>
                </c:pt>
                <c:pt idx="1963">
                  <c:v>1</c:v>
                </c:pt>
                <c:pt idx="1964">
                  <c:v>0</c:v>
                </c:pt>
                <c:pt idx="1965">
                  <c:v>0</c:v>
                </c:pt>
                <c:pt idx="1966">
                  <c:v>0</c:v>
                </c:pt>
                <c:pt idx="1967">
                  <c:v>0</c:v>
                </c:pt>
                <c:pt idx="1968">
                  <c:v>2</c:v>
                </c:pt>
                <c:pt idx="1969">
                  <c:v>2</c:v>
                </c:pt>
                <c:pt idx="1970">
                  <c:v>1</c:v>
                </c:pt>
                <c:pt idx="1971">
                  <c:v>1</c:v>
                </c:pt>
                <c:pt idx="1972">
                  <c:v>1</c:v>
                </c:pt>
                <c:pt idx="1973">
                  <c:v>0</c:v>
                </c:pt>
                <c:pt idx="1974">
                  <c:v>0</c:v>
                </c:pt>
                <c:pt idx="1975">
                  <c:v>0</c:v>
                </c:pt>
                <c:pt idx="1976">
                  <c:v>0</c:v>
                </c:pt>
                <c:pt idx="1977">
                  <c:v>0</c:v>
                </c:pt>
                <c:pt idx="1978">
                  <c:v>1</c:v>
                </c:pt>
                <c:pt idx="1979">
                  <c:v>2</c:v>
                </c:pt>
                <c:pt idx="1980">
                  <c:v>0</c:v>
                </c:pt>
                <c:pt idx="1981">
                  <c:v>1</c:v>
                </c:pt>
                <c:pt idx="1982">
                  <c:v>2</c:v>
                </c:pt>
                <c:pt idx="1983">
                  <c:v>0</c:v>
                </c:pt>
                <c:pt idx="1984">
                  <c:v>0</c:v>
                </c:pt>
                <c:pt idx="1985">
                  <c:v>0</c:v>
                </c:pt>
                <c:pt idx="1986">
                  <c:v>0</c:v>
                </c:pt>
                <c:pt idx="1987">
                  <c:v>0</c:v>
                </c:pt>
                <c:pt idx="1988">
                  <c:v>0</c:v>
                </c:pt>
                <c:pt idx="1989">
                  <c:v>0</c:v>
                </c:pt>
                <c:pt idx="1990">
                  <c:v>2</c:v>
                </c:pt>
                <c:pt idx="1991">
                  <c:v>0</c:v>
                </c:pt>
                <c:pt idx="1992">
                  <c:v>2</c:v>
                </c:pt>
                <c:pt idx="1993">
                  <c:v>2</c:v>
                </c:pt>
                <c:pt idx="1994">
                  <c:v>0</c:v>
                </c:pt>
                <c:pt idx="1995">
                  <c:v>4</c:v>
                </c:pt>
                <c:pt idx="1996">
                  <c:v>2</c:v>
                </c:pt>
                <c:pt idx="1997">
                  <c:v>0</c:v>
                </c:pt>
                <c:pt idx="1998">
                  <c:v>1</c:v>
                </c:pt>
                <c:pt idx="1999">
                  <c:v>0</c:v>
                </c:pt>
                <c:pt idx="2000">
                  <c:v>0</c:v>
                </c:pt>
                <c:pt idx="2001">
                  <c:v>0</c:v>
                </c:pt>
                <c:pt idx="2002">
                  <c:v>1</c:v>
                </c:pt>
                <c:pt idx="2003">
                  <c:v>0</c:v>
                </c:pt>
                <c:pt idx="2004">
                  <c:v>0</c:v>
                </c:pt>
                <c:pt idx="2005">
                  <c:v>0</c:v>
                </c:pt>
                <c:pt idx="2006">
                  <c:v>0</c:v>
                </c:pt>
                <c:pt idx="2007">
                  <c:v>1</c:v>
                </c:pt>
                <c:pt idx="2008">
                  <c:v>0</c:v>
                </c:pt>
                <c:pt idx="2009">
                  <c:v>0</c:v>
                </c:pt>
                <c:pt idx="2010">
                  <c:v>0</c:v>
                </c:pt>
                <c:pt idx="2011">
                  <c:v>0</c:v>
                </c:pt>
                <c:pt idx="2012">
                  <c:v>4</c:v>
                </c:pt>
                <c:pt idx="2013">
                  <c:v>0</c:v>
                </c:pt>
                <c:pt idx="2014">
                  <c:v>1</c:v>
                </c:pt>
                <c:pt idx="2015">
                  <c:v>0</c:v>
                </c:pt>
                <c:pt idx="2016">
                  <c:v>1</c:v>
                </c:pt>
                <c:pt idx="2017">
                  <c:v>0</c:v>
                </c:pt>
                <c:pt idx="2018">
                  <c:v>0</c:v>
                </c:pt>
                <c:pt idx="2019">
                  <c:v>0</c:v>
                </c:pt>
                <c:pt idx="2020">
                  <c:v>0</c:v>
                </c:pt>
                <c:pt idx="2021">
                  <c:v>0</c:v>
                </c:pt>
                <c:pt idx="2022">
                  <c:v>0</c:v>
                </c:pt>
                <c:pt idx="2023">
                  <c:v>0</c:v>
                </c:pt>
                <c:pt idx="2024">
                  <c:v>0</c:v>
                </c:pt>
                <c:pt idx="2025">
                  <c:v>0</c:v>
                </c:pt>
                <c:pt idx="2026">
                  <c:v>0</c:v>
                </c:pt>
                <c:pt idx="2027">
                  <c:v>0</c:v>
                </c:pt>
                <c:pt idx="2028">
                  <c:v>2</c:v>
                </c:pt>
                <c:pt idx="2029">
                  <c:v>0</c:v>
                </c:pt>
                <c:pt idx="2030">
                  <c:v>2</c:v>
                </c:pt>
                <c:pt idx="2031">
                  <c:v>0</c:v>
                </c:pt>
                <c:pt idx="2032">
                  <c:v>0</c:v>
                </c:pt>
                <c:pt idx="2033">
                  <c:v>0</c:v>
                </c:pt>
                <c:pt idx="2034">
                  <c:v>1</c:v>
                </c:pt>
                <c:pt idx="2035">
                  <c:v>0</c:v>
                </c:pt>
                <c:pt idx="2036">
                  <c:v>0</c:v>
                </c:pt>
                <c:pt idx="2037">
                  <c:v>0</c:v>
                </c:pt>
                <c:pt idx="2038">
                  <c:v>0</c:v>
                </c:pt>
                <c:pt idx="2039">
                  <c:v>1</c:v>
                </c:pt>
                <c:pt idx="2040">
                  <c:v>0</c:v>
                </c:pt>
                <c:pt idx="2041">
                  <c:v>0</c:v>
                </c:pt>
                <c:pt idx="2042">
                  <c:v>0</c:v>
                </c:pt>
                <c:pt idx="2043">
                  <c:v>0</c:v>
                </c:pt>
                <c:pt idx="2044">
                  <c:v>0</c:v>
                </c:pt>
                <c:pt idx="2045">
                  <c:v>0</c:v>
                </c:pt>
                <c:pt idx="2046">
                  <c:v>0</c:v>
                </c:pt>
                <c:pt idx="2047">
                  <c:v>2</c:v>
                </c:pt>
                <c:pt idx="2048">
                  <c:v>1</c:v>
                </c:pt>
                <c:pt idx="2049">
                  <c:v>0</c:v>
                </c:pt>
                <c:pt idx="2050">
                  <c:v>0</c:v>
                </c:pt>
                <c:pt idx="2051">
                  <c:v>1</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1</c:v>
                </c:pt>
                <c:pt idx="2074">
                  <c:v>0</c:v>
                </c:pt>
                <c:pt idx="2075">
                  <c:v>1</c:v>
                </c:pt>
                <c:pt idx="2076">
                  <c:v>0</c:v>
                </c:pt>
                <c:pt idx="2077">
                  <c:v>0</c:v>
                </c:pt>
                <c:pt idx="2078">
                  <c:v>0</c:v>
                </c:pt>
                <c:pt idx="2079">
                  <c:v>0</c:v>
                </c:pt>
                <c:pt idx="2080">
                  <c:v>0</c:v>
                </c:pt>
                <c:pt idx="2081">
                  <c:v>0</c:v>
                </c:pt>
                <c:pt idx="2082">
                  <c:v>0</c:v>
                </c:pt>
                <c:pt idx="2083">
                  <c:v>0</c:v>
                </c:pt>
                <c:pt idx="2084">
                  <c:v>2</c:v>
                </c:pt>
                <c:pt idx="2085">
                  <c:v>0</c:v>
                </c:pt>
                <c:pt idx="2086">
                  <c:v>0</c:v>
                </c:pt>
                <c:pt idx="2087">
                  <c:v>1</c:v>
                </c:pt>
                <c:pt idx="2088">
                  <c:v>0</c:v>
                </c:pt>
                <c:pt idx="2089">
                  <c:v>0</c:v>
                </c:pt>
                <c:pt idx="2090">
                  <c:v>1</c:v>
                </c:pt>
                <c:pt idx="2091">
                  <c:v>0</c:v>
                </c:pt>
                <c:pt idx="2092">
                  <c:v>0</c:v>
                </c:pt>
                <c:pt idx="2093">
                  <c:v>3</c:v>
                </c:pt>
                <c:pt idx="2094">
                  <c:v>2</c:v>
                </c:pt>
                <c:pt idx="2095">
                  <c:v>0</c:v>
                </c:pt>
                <c:pt idx="2096">
                  <c:v>0</c:v>
                </c:pt>
                <c:pt idx="2097">
                  <c:v>0</c:v>
                </c:pt>
                <c:pt idx="2098">
                  <c:v>3</c:v>
                </c:pt>
                <c:pt idx="2099">
                  <c:v>2</c:v>
                </c:pt>
                <c:pt idx="2100">
                  <c:v>0</c:v>
                </c:pt>
                <c:pt idx="2101">
                  <c:v>0</c:v>
                </c:pt>
                <c:pt idx="2102">
                  <c:v>1</c:v>
                </c:pt>
                <c:pt idx="2103">
                  <c:v>2</c:v>
                </c:pt>
                <c:pt idx="2104">
                  <c:v>0</c:v>
                </c:pt>
                <c:pt idx="2105">
                  <c:v>0</c:v>
                </c:pt>
                <c:pt idx="2106">
                  <c:v>0</c:v>
                </c:pt>
                <c:pt idx="2107">
                  <c:v>2</c:v>
                </c:pt>
                <c:pt idx="2108">
                  <c:v>0</c:v>
                </c:pt>
                <c:pt idx="2109">
                  <c:v>2</c:v>
                </c:pt>
                <c:pt idx="2110">
                  <c:v>0</c:v>
                </c:pt>
                <c:pt idx="2111">
                  <c:v>1</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1</c:v>
                </c:pt>
                <c:pt idx="2125">
                  <c:v>3</c:v>
                </c:pt>
                <c:pt idx="2126">
                  <c:v>0</c:v>
                </c:pt>
                <c:pt idx="2127">
                  <c:v>2</c:v>
                </c:pt>
                <c:pt idx="2128">
                  <c:v>1</c:v>
                </c:pt>
                <c:pt idx="2129">
                  <c:v>0</c:v>
                </c:pt>
                <c:pt idx="2130">
                  <c:v>0</c:v>
                </c:pt>
                <c:pt idx="2131">
                  <c:v>2</c:v>
                </c:pt>
                <c:pt idx="2132">
                  <c:v>0</c:v>
                </c:pt>
                <c:pt idx="2133">
                  <c:v>0</c:v>
                </c:pt>
                <c:pt idx="2134">
                  <c:v>0</c:v>
                </c:pt>
                <c:pt idx="2135">
                  <c:v>0</c:v>
                </c:pt>
                <c:pt idx="2136">
                  <c:v>1</c:v>
                </c:pt>
                <c:pt idx="2137">
                  <c:v>0</c:v>
                </c:pt>
                <c:pt idx="2138">
                  <c:v>0</c:v>
                </c:pt>
                <c:pt idx="2139">
                  <c:v>1</c:v>
                </c:pt>
                <c:pt idx="2140">
                  <c:v>0</c:v>
                </c:pt>
                <c:pt idx="2141">
                  <c:v>0</c:v>
                </c:pt>
                <c:pt idx="2142">
                  <c:v>0</c:v>
                </c:pt>
                <c:pt idx="2143">
                  <c:v>0</c:v>
                </c:pt>
                <c:pt idx="2144">
                  <c:v>2</c:v>
                </c:pt>
                <c:pt idx="2145">
                  <c:v>2</c:v>
                </c:pt>
                <c:pt idx="2146">
                  <c:v>0</c:v>
                </c:pt>
                <c:pt idx="2147">
                  <c:v>0</c:v>
                </c:pt>
                <c:pt idx="2148">
                  <c:v>0</c:v>
                </c:pt>
                <c:pt idx="2149">
                  <c:v>0</c:v>
                </c:pt>
                <c:pt idx="2150">
                  <c:v>0</c:v>
                </c:pt>
                <c:pt idx="2151">
                  <c:v>1</c:v>
                </c:pt>
                <c:pt idx="2152">
                  <c:v>0</c:v>
                </c:pt>
                <c:pt idx="2153">
                  <c:v>1</c:v>
                </c:pt>
                <c:pt idx="2154">
                  <c:v>0</c:v>
                </c:pt>
                <c:pt idx="2155">
                  <c:v>0</c:v>
                </c:pt>
                <c:pt idx="2156">
                  <c:v>0</c:v>
                </c:pt>
                <c:pt idx="2157">
                  <c:v>0</c:v>
                </c:pt>
                <c:pt idx="2158">
                  <c:v>1</c:v>
                </c:pt>
                <c:pt idx="2159">
                  <c:v>0</c:v>
                </c:pt>
                <c:pt idx="2160">
                  <c:v>1</c:v>
                </c:pt>
                <c:pt idx="2161">
                  <c:v>0</c:v>
                </c:pt>
                <c:pt idx="2162">
                  <c:v>0</c:v>
                </c:pt>
                <c:pt idx="2163">
                  <c:v>1</c:v>
                </c:pt>
                <c:pt idx="2164">
                  <c:v>0</c:v>
                </c:pt>
                <c:pt idx="2165">
                  <c:v>0</c:v>
                </c:pt>
                <c:pt idx="2166">
                  <c:v>0</c:v>
                </c:pt>
                <c:pt idx="2167">
                  <c:v>5</c:v>
                </c:pt>
                <c:pt idx="2168">
                  <c:v>3</c:v>
                </c:pt>
                <c:pt idx="2169">
                  <c:v>0</c:v>
                </c:pt>
                <c:pt idx="2170">
                  <c:v>1</c:v>
                </c:pt>
                <c:pt idx="2171">
                  <c:v>4</c:v>
                </c:pt>
                <c:pt idx="2172">
                  <c:v>0</c:v>
                </c:pt>
                <c:pt idx="2173">
                  <c:v>0</c:v>
                </c:pt>
                <c:pt idx="2174">
                  <c:v>2</c:v>
                </c:pt>
                <c:pt idx="2175">
                  <c:v>3</c:v>
                </c:pt>
                <c:pt idx="2176">
                  <c:v>0</c:v>
                </c:pt>
                <c:pt idx="2177">
                  <c:v>0</c:v>
                </c:pt>
                <c:pt idx="2178">
                  <c:v>1</c:v>
                </c:pt>
                <c:pt idx="2179">
                  <c:v>0</c:v>
                </c:pt>
                <c:pt idx="2180">
                  <c:v>0</c:v>
                </c:pt>
                <c:pt idx="2181">
                  <c:v>1</c:v>
                </c:pt>
                <c:pt idx="2182">
                  <c:v>0</c:v>
                </c:pt>
                <c:pt idx="2183">
                  <c:v>0</c:v>
                </c:pt>
                <c:pt idx="2184">
                  <c:v>0</c:v>
                </c:pt>
                <c:pt idx="2185">
                  <c:v>1</c:v>
                </c:pt>
                <c:pt idx="2186">
                  <c:v>1</c:v>
                </c:pt>
                <c:pt idx="2187">
                  <c:v>1</c:v>
                </c:pt>
                <c:pt idx="2188">
                  <c:v>0</c:v>
                </c:pt>
                <c:pt idx="2189">
                  <c:v>0</c:v>
                </c:pt>
                <c:pt idx="2190">
                  <c:v>1</c:v>
                </c:pt>
                <c:pt idx="2191">
                  <c:v>0</c:v>
                </c:pt>
                <c:pt idx="2192">
                  <c:v>0</c:v>
                </c:pt>
                <c:pt idx="2193">
                  <c:v>3</c:v>
                </c:pt>
                <c:pt idx="2194">
                  <c:v>2</c:v>
                </c:pt>
                <c:pt idx="2195">
                  <c:v>0</c:v>
                </c:pt>
                <c:pt idx="2196">
                  <c:v>0</c:v>
                </c:pt>
                <c:pt idx="2197">
                  <c:v>1</c:v>
                </c:pt>
                <c:pt idx="2198">
                  <c:v>2</c:v>
                </c:pt>
                <c:pt idx="2199">
                  <c:v>0</c:v>
                </c:pt>
                <c:pt idx="2200">
                  <c:v>0</c:v>
                </c:pt>
                <c:pt idx="2201">
                  <c:v>0</c:v>
                </c:pt>
                <c:pt idx="2202">
                  <c:v>1</c:v>
                </c:pt>
                <c:pt idx="2203">
                  <c:v>0</c:v>
                </c:pt>
                <c:pt idx="2204">
                  <c:v>0</c:v>
                </c:pt>
                <c:pt idx="2205">
                  <c:v>0</c:v>
                </c:pt>
                <c:pt idx="2206">
                  <c:v>0</c:v>
                </c:pt>
                <c:pt idx="2207">
                  <c:v>1</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3</c:v>
                </c:pt>
                <c:pt idx="2222">
                  <c:v>0</c:v>
                </c:pt>
                <c:pt idx="2223">
                  <c:v>0</c:v>
                </c:pt>
                <c:pt idx="2224">
                  <c:v>1</c:v>
                </c:pt>
                <c:pt idx="2225">
                  <c:v>0</c:v>
                </c:pt>
                <c:pt idx="2226">
                  <c:v>0</c:v>
                </c:pt>
                <c:pt idx="2227">
                  <c:v>0</c:v>
                </c:pt>
                <c:pt idx="2228">
                  <c:v>1</c:v>
                </c:pt>
                <c:pt idx="2229">
                  <c:v>0</c:v>
                </c:pt>
                <c:pt idx="2230">
                  <c:v>1</c:v>
                </c:pt>
                <c:pt idx="2231">
                  <c:v>0</c:v>
                </c:pt>
                <c:pt idx="2232">
                  <c:v>0</c:v>
                </c:pt>
                <c:pt idx="2233">
                  <c:v>0</c:v>
                </c:pt>
                <c:pt idx="2234">
                  <c:v>0</c:v>
                </c:pt>
                <c:pt idx="2235">
                  <c:v>0</c:v>
                </c:pt>
                <c:pt idx="2236">
                  <c:v>1</c:v>
                </c:pt>
                <c:pt idx="2237">
                  <c:v>1</c:v>
                </c:pt>
                <c:pt idx="2238">
                  <c:v>0</c:v>
                </c:pt>
                <c:pt idx="2239">
                  <c:v>1</c:v>
                </c:pt>
              </c:numCache>
            </c:numRef>
          </c:yVal>
          <c:smooth val="0"/>
          <c:extLst>
            <c:ext xmlns:c16="http://schemas.microsoft.com/office/drawing/2014/chart" uri="{C3380CC4-5D6E-409C-BE32-E72D297353CC}">
              <c16:uniqueId val="{00000001-210E-44B1-ADDB-AABCDEB1CA6A}"/>
            </c:ext>
          </c:extLst>
        </c:ser>
        <c:dLbls>
          <c:showLegendKey val="0"/>
          <c:showVal val="0"/>
          <c:showCatName val="0"/>
          <c:showSerName val="0"/>
          <c:showPercent val="0"/>
          <c:showBubbleSize val="0"/>
        </c:dLbls>
        <c:axId val="143706127"/>
        <c:axId val="143998799"/>
      </c:scatterChart>
      <c:valAx>
        <c:axId val="14370612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998799"/>
        <c:crosses val="autoZero"/>
        <c:crossBetween val="midCat"/>
      </c:valAx>
      <c:valAx>
        <c:axId val="14399879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706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Recency</a:t>
            </a:r>
            <a:r>
              <a:rPr lang="en-US" baseline="0"/>
              <a:t> category by Responses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Sheet7!$B$2291:$B$2292</c:f>
              <c:strCache>
                <c:ptCount val="1"/>
                <c:pt idx="0">
                  <c:v>0</c:v>
                </c:pt>
              </c:strCache>
            </c:strRef>
          </c:tx>
          <c:spPr>
            <a:solidFill>
              <a:schemeClr val="accent1"/>
            </a:solidFill>
            <a:ln>
              <a:noFill/>
            </a:ln>
            <a:effectLst/>
          </c:spPr>
          <c:invertIfNegative val="0"/>
          <c:cat>
            <c:strRef>
              <c:f>Sheet7!$A$2293:$A$2294</c:f>
              <c:strCache>
                <c:ptCount val="1"/>
                <c:pt idx="0">
                  <c:v>Late Recency</c:v>
                </c:pt>
              </c:strCache>
            </c:strRef>
          </c:cat>
          <c:val>
            <c:numRef>
              <c:f>Sheet7!$B$2293:$B$2294</c:f>
              <c:numCache>
                <c:formatCode>General</c:formatCode>
                <c:ptCount val="1"/>
                <c:pt idx="0">
                  <c:v>1341</c:v>
                </c:pt>
              </c:numCache>
            </c:numRef>
          </c:val>
          <c:extLst>
            <c:ext xmlns:c16="http://schemas.microsoft.com/office/drawing/2014/chart" uri="{C3380CC4-5D6E-409C-BE32-E72D297353CC}">
              <c16:uniqueId val="{00000000-702D-4CF0-A8EC-B892565442B2}"/>
            </c:ext>
          </c:extLst>
        </c:ser>
        <c:ser>
          <c:idx val="1"/>
          <c:order val="1"/>
          <c:tx>
            <c:strRef>
              <c:f>Sheet7!$C$2291:$C$2292</c:f>
              <c:strCache>
                <c:ptCount val="1"/>
                <c:pt idx="0">
                  <c:v>1</c:v>
                </c:pt>
              </c:strCache>
            </c:strRef>
          </c:tx>
          <c:spPr>
            <a:solidFill>
              <a:schemeClr val="accent2"/>
            </a:solidFill>
            <a:ln>
              <a:noFill/>
            </a:ln>
            <a:effectLst/>
          </c:spPr>
          <c:invertIfNegative val="0"/>
          <c:cat>
            <c:strRef>
              <c:f>Sheet7!$A$2293:$A$2294</c:f>
              <c:strCache>
                <c:ptCount val="1"/>
                <c:pt idx="0">
                  <c:v>Late Recency</c:v>
                </c:pt>
              </c:strCache>
            </c:strRef>
          </c:cat>
          <c:val>
            <c:numRef>
              <c:f>Sheet7!$C$2293:$C$2294</c:f>
              <c:numCache>
                <c:formatCode>General</c:formatCode>
                <c:ptCount val="1"/>
                <c:pt idx="0">
                  <c:v>157</c:v>
                </c:pt>
              </c:numCache>
            </c:numRef>
          </c:val>
          <c:extLst>
            <c:ext xmlns:c16="http://schemas.microsoft.com/office/drawing/2014/chart" uri="{C3380CC4-5D6E-409C-BE32-E72D297353CC}">
              <c16:uniqueId val="{00000001-702D-4CF0-A8EC-B892565442B2}"/>
            </c:ext>
          </c:extLst>
        </c:ser>
        <c:dLbls>
          <c:showLegendKey val="0"/>
          <c:showVal val="0"/>
          <c:showCatName val="0"/>
          <c:showSerName val="0"/>
          <c:showPercent val="0"/>
          <c:showBubbleSize val="0"/>
        </c:dLbls>
        <c:gapWidth val="219"/>
        <c:overlap val="-27"/>
        <c:axId val="1644146655"/>
        <c:axId val="1472469391"/>
      </c:barChart>
      <c:catAx>
        <c:axId val="164414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69391"/>
        <c:crosses val="autoZero"/>
        <c:auto val="1"/>
        <c:lblAlgn val="ctr"/>
        <c:lblOffset val="100"/>
        <c:noMultiLvlLbl val="0"/>
      </c:catAx>
      <c:valAx>
        <c:axId val="14724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4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1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2128481297133"/>
          <c:y val="0.25145762711864411"/>
          <c:w val="0.4669311314943983"/>
          <c:h val="0.59126598158281063"/>
        </c:manualLayout>
      </c:layout>
      <c:barChart>
        <c:barDir val="col"/>
        <c:grouping val="clustered"/>
        <c:varyColors val="0"/>
        <c:ser>
          <c:idx val="0"/>
          <c:order val="0"/>
          <c:tx>
            <c:strRef>
              <c:f>Sheet7!$B$3</c:f>
              <c:strCache>
                <c:ptCount val="1"/>
                <c:pt idx="0">
                  <c:v>Count of AcceptedCmp1</c:v>
                </c:pt>
              </c:strCache>
            </c:strRef>
          </c:tx>
          <c:spPr>
            <a:solidFill>
              <a:schemeClr val="accent1"/>
            </a:solidFill>
            <a:ln>
              <a:noFill/>
            </a:ln>
            <a:effectLst/>
          </c:spPr>
          <c:invertIfNegative val="0"/>
          <c:cat>
            <c:strRef>
              <c:f>Sheet7!$A$4:$A$6</c:f>
              <c:strCache>
                <c:ptCount val="2"/>
                <c:pt idx="0">
                  <c:v>0</c:v>
                </c:pt>
                <c:pt idx="1">
                  <c:v>1</c:v>
                </c:pt>
              </c:strCache>
            </c:strRef>
          </c:cat>
          <c:val>
            <c:numRef>
              <c:f>Sheet7!$B$4:$B$6</c:f>
              <c:numCache>
                <c:formatCode>General</c:formatCode>
                <c:ptCount val="2"/>
                <c:pt idx="0">
                  <c:v>1406</c:v>
                </c:pt>
                <c:pt idx="1">
                  <c:v>92</c:v>
                </c:pt>
              </c:numCache>
            </c:numRef>
          </c:val>
          <c:extLst>
            <c:ext xmlns:c16="http://schemas.microsoft.com/office/drawing/2014/chart" uri="{C3380CC4-5D6E-409C-BE32-E72D297353CC}">
              <c16:uniqueId val="{00000000-EA9F-4AEE-A9A5-CC1C28A7BB03}"/>
            </c:ext>
          </c:extLst>
        </c:ser>
        <c:ser>
          <c:idx val="1"/>
          <c:order val="1"/>
          <c:tx>
            <c:strRef>
              <c:f>Sheet7!$C$3</c:f>
              <c:strCache>
                <c:ptCount val="1"/>
                <c:pt idx="0">
                  <c:v>Sum of Z_Revenue</c:v>
                </c:pt>
              </c:strCache>
            </c:strRef>
          </c:tx>
          <c:spPr>
            <a:solidFill>
              <a:schemeClr val="accent2"/>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9F-4AEE-A9A5-CC1C28A7BB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2"/>
                <c:pt idx="0">
                  <c:v>0</c:v>
                </c:pt>
                <c:pt idx="1">
                  <c:v>1</c:v>
                </c:pt>
              </c:strCache>
            </c:strRef>
          </c:cat>
          <c:val>
            <c:numRef>
              <c:f>Sheet7!$C$4:$C$6</c:f>
              <c:numCache>
                <c:formatCode>_-[$$-409]* #,##0.00_ ;_-[$$-409]* \-#,##0.00\ ;_-[$$-409]* "-"??_ ;_-@_ </c:formatCode>
                <c:ptCount val="2"/>
                <c:pt idx="0">
                  <c:v>15466</c:v>
                </c:pt>
                <c:pt idx="1">
                  <c:v>1012</c:v>
                </c:pt>
              </c:numCache>
            </c:numRef>
          </c:val>
          <c:extLst>
            <c:ext xmlns:c16="http://schemas.microsoft.com/office/drawing/2014/chart" uri="{C3380CC4-5D6E-409C-BE32-E72D297353CC}">
              <c16:uniqueId val="{00000002-EA9F-4AEE-A9A5-CC1C28A7BB03}"/>
            </c:ext>
          </c:extLst>
        </c:ser>
        <c:ser>
          <c:idx val="2"/>
          <c:order val="2"/>
          <c:tx>
            <c:strRef>
              <c:f>Sheet7!$D$3</c:f>
              <c:strCache>
                <c:ptCount val="1"/>
                <c:pt idx="0">
                  <c:v>Sum of convert_rate</c:v>
                </c:pt>
              </c:strCache>
            </c:strRef>
          </c:tx>
          <c:spPr>
            <a:solidFill>
              <a:schemeClr val="accent3"/>
            </a:solidFill>
            <a:ln>
              <a:noFill/>
            </a:ln>
            <a:effectLst/>
          </c:spPr>
          <c:invertIfNegative val="0"/>
          <c:cat>
            <c:strRef>
              <c:f>Sheet7!$A$4:$A$6</c:f>
              <c:strCache>
                <c:ptCount val="2"/>
                <c:pt idx="0">
                  <c:v>0</c:v>
                </c:pt>
                <c:pt idx="1">
                  <c:v>1</c:v>
                </c:pt>
              </c:strCache>
            </c:strRef>
          </c:cat>
          <c:val>
            <c:numRef>
              <c:f>Sheet7!$D$4:$D$6</c:f>
              <c:numCache>
                <c:formatCode>General</c:formatCode>
                <c:ptCount val="2"/>
                <c:pt idx="0">
                  <c:v>5.1339285714285712E-2</c:v>
                </c:pt>
                <c:pt idx="1">
                  <c:v>1.8749999999999999E-2</c:v>
                </c:pt>
              </c:numCache>
            </c:numRef>
          </c:val>
          <c:extLst>
            <c:ext xmlns:c16="http://schemas.microsoft.com/office/drawing/2014/chart" uri="{C3380CC4-5D6E-409C-BE32-E72D297353CC}">
              <c16:uniqueId val="{00000003-EA9F-4AEE-A9A5-CC1C28A7BB03}"/>
            </c:ext>
          </c:extLst>
        </c:ser>
        <c:dLbls>
          <c:showLegendKey val="0"/>
          <c:showVal val="0"/>
          <c:showCatName val="0"/>
          <c:showSerName val="0"/>
          <c:showPercent val="0"/>
          <c:showBubbleSize val="0"/>
        </c:dLbls>
        <c:gapWidth val="219"/>
        <c:overlap val="-27"/>
        <c:axId val="1644161503"/>
        <c:axId val="1472360431"/>
      </c:barChart>
      <c:catAx>
        <c:axId val="16441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60431"/>
        <c:crosses val="autoZero"/>
        <c:auto val="1"/>
        <c:lblAlgn val="ctr"/>
        <c:lblOffset val="100"/>
        <c:noMultiLvlLbl val="0"/>
      </c:catAx>
      <c:valAx>
        <c:axId val="147236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1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Sheet7!$B$8</c:f>
              <c:strCache>
                <c:ptCount val="1"/>
                <c:pt idx="0">
                  <c:v>Count of AcceptedCmp2</c:v>
                </c:pt>
              </c:strCache>
            </c:strRef>
          </c:tx>
          <c:spPr>
            <a:solidFill>
              <a:schemeClr val="accent1"/>
            </a:solidFill>
            <a:ln>
              <a:noFill/>
            </a:ln>
            <a:effectLst/>
          </c:spPr>
          <c:invertIfNegative val="0"/>
          <c:cat>
            <c:strRef>
              <c:f>Sheet7!$A$9:$A$11</c:f>
              <c:strCache>
                <c:ptCount val="2"/>
                <c:pt idx="0">
                  <c:v>0</c:v>
                </c:pt>
                <c:pt idx="1">
                  <c:v>1</c:v>
                </c:pt>
              </c:strCache>
            </c:strRef>
          </c:cat>
          <c:val>
            <c:numRef>
              <c:f>Sheet7!$B$9:$B$11</c:f>
              <c:numCache>
                <c:formatCode>General</c:formatCode>
                <c:ptCount val="2"/>
                <c:pt idx="0">
                  <c:v>1480</c:v>
                </c:pt>
                <c:pt idx="1">
                  <c:v>18</c:v>
                </c:pt>
              </c:numCache>
            </c:numRef>
          </c:val>
          <c:extLst>
            <c:ext xmlns:c16="http://schemas.microsoft.com/office/drawing/2014/chart" uri="{C3380CC4-5D6E-409C-BE32-E72D297353CC}">
              <c16:uniqueId val="{00000000-0B1C-4108-828C-29D7C3DA058C}"/>
            </c:ext>
          </c:extLst>
        </c:ser>
        <c:ser>
          <c:idx val="1"/>
          <c:order val="1"/>
          <c:tx>
            <c:strRef>
              <c:f>Sheet7!$C$8</c:f>
              <c:strCache>
                <c:ptCount val="1"/>
                <c:pt idx="0">
                  <c:v>Sum of total_Revenue</c:v>
                </c:pt>
              </c:strCache>
            </c:strRef>
          </c:tx>
          <c:spPr>
            <a:solidFill>
              <a:schemeClr val="accent2"/>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1C-4108-828C-29D7C3DA05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Sheet7!$A$9:$A$11</c:f>
              <c:strCache>
                <c:ptCount val="2"/>
                <c:pt idx="0">
                  <c:v>0</c:v>
                </c:pt>
                <c:pt idx="1">
                  <c:v>1</c:v>
                </c:pt>
              </c:strCache>
            </c:strRef>
          </c:cat>
          <c:val>
            <c:numRef>
              <c:f>Sheet7!$C$9:$C$11</c:f>
              <c:numCache>
                <c:formatCode>_-[$$-409]* #,##0.00_ ;_-[$$-409]* \-#,##0.00\ ;_-[$$-409]* "-"??_ ;_-@_ </c:formatCode>
                <c:ptCount val="2"/>
                <c:pt idx="0">
                  <c:v>16280</c:v>
                </c:pt>
                <c:pt idx="1">
                  <c:v>198</c:v>
                </c:pt>
              </c:numCache>
            </c:numRef>
          </c:val>
          <c:extLst>
            <c:ext xmlns:c16="http://schemas.microsoft.com/office/drawing/2014/chart" uri="{C3380CC4-5D6E-409C-BE32-E72D297353CC}">
              <c16:uniqueId val="{00000002-0B1C-4108-828C-29D7C3DA058C}"/>
            </c:ext>
          </c:extLst>
        </c:ser>
        <c:ser>
          <c:idx val="2"/>
          <c:order val="2"/>
          <c:tx>
            <c:strRef>
              <c:f>Sheet7!$D$8</c:f>
              <c:strCache>
                <c:ptCount val="1"/>
                <c:pt idx="0">
                  <c:v>Sum of convert_rate</c:v>
                </c:pt>
              </c:strCache>
            </c:strRef>
          </c:tx>
          <c:spPr>
            <a:solidFill>
              <a:schemeClr val="accent3"/>
            </a:solidFill>
            <a:ln>
              <a:noFill/>
            </a:ln>
            <a:effectLst/>
          </c:spPr>
          <c:invertIfNegative val="0"/>
          <c:cat>
            <c:strRef>
              <c:f>Sheet7!$A$9:$A$11</c:f>
              <c:strCache>
                <c:ptCount val="2"/>
                <c:pt idx="0">
                  <c:v>0</c:v>
                </c:pt>
                <c:pt idx="1">
                  <c:v>1</c:v>
                </c:pt>
              </c:strCache>
            </c:strRef>
          </c:cat>
          <c:val>
            <c:numRef>
              <c:f>Sheet7!$D$9:$D$11</c:f>
              <c:numCache>
                <c:formatCode>General</c:formatCode>
                <c:ptCount val="2"/>
                <c:pt idx="0">
                  <c:v>6.4732142857142863E-2</c:v>
                </c:pt>
                <c:pt idx="1">
                  <c:v>5.3571428571428572E-3</c:v>
                </c:pt>
              </c:numCache>
            </c:numRef>
          </c:val>
          <c:extLst>
            <c:ext xmlns:c16="http://schemas.microsoft.com/office/drawing/2014/chart" uri="{C3380CC4-5D6E-409C-BE32-E72D297353CC}">
              <c16:uniqueId val="{00000003-0B1C-4108-828C-29D7C3DA058C}"/>
            </c:ext>
          </c:extLst>
        </c:ser>
        <c:dLbls>
          <c:showLegendKey val="0"/>
          <c:showVal val="0"/>
          <c:showCatName val="0"/>
          <c:showSerName val="0"/>
          <c:showPercent val="0"/>
          <c:showBubbleSize val="0"/>
        </c:dLbls>
        <c:gapWidth val="219"/>
        <c:overlap val="-27"/>
        <c:axId val="313297552"/>
        <c:axId val="1472432911"/>
      </c:barChart>
      <c:catAx>
        <c:axId val="3132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32911"/>
        <c:crosses val="autoZero"/>
        <c:auto val="1"/>
        <c:lblAlgn val="ctr"/>
        <c:lblOffset val="100"/>
        <c:noMultiLvlLbl val="0"/>
      </c:catAx>
      <c:valAx>
        <c:axId val="14724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329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4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Sheet7!$B$20</c:f>
              <c:strCache>
                <c:ptCount val="1"/>
                <c:pt idx="0">
                  <c:v>Count of AcceptedCmp4</c:v>
                </c:pt>
              </c:strCache>
            </c:strRef>
          </c:tx>
          <c:spPr>
            <a:solidFill>
              <a:schemeClr val="accent1"/>
            </a:solidFill>
            <a:ln>
              <a:noFill/>
            </a:ln>
            <a:effectLst/>
          </c:spPr>
          <c:invertIfNegative val="0"/>
          <c:cat>
            <c:strRef>
              <c:f>Sheet7!$A$21:$A$23</c:f>
              <c:strCache>
                <c:ptCount val="2"/>
                <c:pt idx="0">
                  <c:v>0</c:v>
                </c:pt>
                <c:pt idx="1">
                  <c:v>1</c:v>
                </c:pt>
              </c:strCache>
            </c:strRef>
          </c:cat>
          <c:val>
            <c:numRef>
              <c:f>Sheet7!$B$21:$B$23</c:f>
              <c:numCache>
                <c:formatCode>General</c:formatCode>
                <c:ptCount val="2"/>
                <c:pt idx="0">
                  <c:v>1384</c:v>
                </c:pt>
                <c:pt idx="1">
                  <c:v>114</c:v>
                </c:pt>
              </c:numCache>
            </c:numRef>
          </c:val>
          <c:extLst>
            <c:ext xmlns:c16="http://schemas.microsoft.com/office/drawing/2014/chart" uri="{C3380CC4-5D6E-409C-BE32-E72D297353CC}">
              <c16:uniqueId val="{00000000-7721-4C7C-94F0-EC14ECD45701}"/>
            </c:ext>
          </c:extLst>
        </c:ser>
        <c:ser>
          <c:idx val="1"/>
          <c:order val="1"/>
          <c:tx>
            <c:strRef>
              <c:f>Sheet7!$C$20</c:f>
              <c:strCache>
                <c:ptCount val="1"/>
                <c:pt idx="0">
                  <c:v>Sum of total_Revenue</c:v>
                </c:pt>
              </c:strCache>
            </c:strRef>
          </c:tx>
          <c:spPr>
            <a:solidFill>
              <a:schemeClr val="accent2"/>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21-4C7C-94F0-EC14ECD457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Sheet7!$A$21:$A$23</c:f>
              <c:strCache>
                <c:ptCount val="2"/>
                <c:pt idx="0">
                  <c:v>0</c:v>
                </c:pt>
                <c:pt idx="1">
                  <c:v>1</c:v>
                </c:pt>
              </c:strCache>
            </c:strRef>
          </c:cat>
          <c:val>
            <c:numRef>
              <c:f>Sheet7!$C$21:$C$23</c:f>
              <c:numCache>
                <c:formatCode>_-[$$-409]* #,##0.00_ ;_-[$$-409]* \-#,##0.00\ ;_-[$$-409]* "-"??_ ;_-@_ </c:formatCode>
                <c:ptCount val="2"/>
                <c:pt idx="0">
                  <c:v>15224</c:v>
                </c:pt>
                <c:pt idx="1">
                  <c:v>1254</c:v>
                </c:pt>
              </c:numCache>
            </c:numRef>
          </c:val>
          <c:extLst>
            <c:ext xmlns:c16="http://schemas.microsoft.com/office/drawing/2014/chart" uri="{C3380CC4-5D6E-409C-BE32-E72D297353CC}">
              <c16:uniqueId val="{00000002-7721-4C7C-94F0-EC14ECD45701}"/>
            </c:ext>
          </c:extLst>
        </c:ser>
        <c:ser>
          <c:idx val="2"/>
          <c:order val="2"/>
          <c:tx>
            <c:strRef>
              <c:f>Sheet7!$D$20</c:f>
              <c:strCache>
                <c:ptCount val="1"/>
                <c:pt idx="0">
                  <c:v>Sum of convert_rate</c:v>
                </c:pt>
              </c:strCache>
            </c:strRef>
          </c:tx>
          <c:spPr>
            <a:solidFill>
              <a:schemeClr val="accent3"/>
            </a:solidFill>
            <a:ln>
              <a:noFill/>
            </a:ln>
            <a:effectLst/>
          </c:spPr>
          <c:invertIfNegative val="0"/>
          <c:cat>
            <c:strRef>
              <c:f>Sheet7!$A$21:$A$23</c:f>
              <c:strCache>
                <c:ptCount val="2"/>
                <c:pt idx="0">
                  <c:v>0</c:v>
                </c:pt>
                <c:pt idx="1">
                  <c:v>1</c:v>
                </c:pt>
              </c:strCache>
            </c:strRef>
          </c:cat>
          <c:val>
            <c:numRef>
              <c:f>Sheet7!$D$21:$D$23</c:f>
              <c:numCache>
                <c:formatCode>General</c:formatCode>
                <c:ptCount val="2"/>
                <c:pt idx="0">
                  <c:v>5.3124999999999999E-2</c:v>
                </c:pt>
                <c:pt idx="1">
                  <c:v>1.6964285714285713E-2</c:v>
                </c:pt>
              </c:numCache>
            </c:numRef>
          </c:val>
          <c:extLst>
            <c:ext xmlns:c16="http://schemas.microsoft.com/office/drawing/2014/chart" uri="{C3380CC4-5D6E-409C-BE32-E72D297353CC}">
              <c16:uniqueId val="{00000003-7721-4C7C-94F0-EC14ECD45701}"/>
            </c:ext>
          </c:extLst>
        </c:ser>
        <c:dLbls>
          <c:showLegendKey val="0"/>
          <c:showVal val="0"/>
          <c:showCatName val="0"/>
          <c:showSerName val="0"/>
          <c:showPercent val="0"/>
          <c:showBubbleSize val="0"/>
        </c:dLbls>
        <c:gapWidth val="219"/>
        <c:overlap val="-27"/>
        <c:axId val="377896272"/>
        <c:axId val="1472380591"/>
      </c:barChart>
      <c:catAx>
        <c:axId val="3778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80591"/>
        <c:crosses val="autoZero"/>
        <c:auto val="1"/>
        <c:lblAlgn val="ctr"/>
        <c:lblOffset val="100"/>
        <c:noMultiLvlLbl val="0"/>
      </c:catAx>
      <c:valAx>
        <c:axId val="147238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Acceptance</a:t>
            </a:r>
            <a:r>
              <a:rPr lang="en-US" baseline="0"/>
              <a:t> campaign 5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Sheet7!$B$26</c:f>
              <c:strCache>
                <c:ptCount val="1"/>
                <c:pt idx="0">
                  <c:v>Count of AcceptedCmp5</c:v>
                </c:pt>
              </c:strCache>
            </c:strRef>
          </c:tx>
          <c:spPr>
            <a:solidFill>
              <a:schemeClr val="accent1"/>
            </a:solidFill>
            <a:ln>
              <a:noFill/>
            </a:ln>
            <a:effectLst/>
            <a:sp3d/>
          </c:spPr>
          <c:invertIfNegative val="0"/>
          <c:cat>
            <c:strRef>
              <c:f>Sheet7!$A$27:$A$29</c:f>
              <c:strCache>
                <c:ptCount val="2"/>
                <c:pt idx="0">
                  <c:v>0</c:v>
                </c:pt>
                <c:pt idx="1">
                  <c:v>1</c:v>
                </c:pt>
              </c:strCache>
            </c:strRef>
          </c:cat>
          <c:val>
            <c:numRef>
              <c:f>Sheet7!$B$27:$B$29</c:f>
              <c:numCache>
                <c:formatCode>General</c:formatCode>
                <c:ptCount val="2"/>
                <c:pt idx="0">
                  <c:v>1393</c:v>
                </c:pt>
                <c:pt idx="1">
                  <c:v>105</c:v>
                </c:pt>
              </c:numCache>
            </c:numRef>
          </c:val>
          <c:extLst>
            <c:ext xmlns:c16="http://schemas.microsoft.com/office/drawing/2014/chart" uri="{C3380CC4-5D6E-409C-BE32-E72D297353CC}">
              <c16:uniqueId val="{00000000-3F9A-4EDB-AF10-564E8FF3E152}"/>
            </c:ext>
          </c:extLst>
        </c:ser>
        <c:ser>
          <c:idx val="1"/>
          <c:order val="1"/>
          <c:tx>
            <c:strRef>
              <c:f>Sheet7!$C$26</c:f>
              <c:strCache>
                <c:ptCount val="1"/>
                <c:pt idx="0">
                  <c:v>Sum of Z_Revenue</c:v>
                </c:pt>
              </c:strCache>
            </c:strRef>
          </c:tx>
          <c:spPr>
            <a:solidFill>
              <a:schemeClr val="accent2"/>
            </a:solidFill>
            <a:ln>
              <a:noFill/>
            </a:ln>
            <a:effectLst/>
            <a:sp3d/>
          </c:spPr>
          <c:invertIfNegative val="0"/>
          <c:cat>
            <c:strRef>
              <c:f>Sheet7!$A$27:$A$29</c:f>
              <c:strCache>
                <c:ptCount val="2"/>
                <c:pt idx="0">
                  <c:v>0</c:v>
                </c:pt>
                <c:pt idx="1">
                  <c:v>1</c:v>
                </c:pt>
              </c:strCache>
            </c:strRef>
          </c:cat>
          <c:val>
            <c:numRef>
              <c:f>Sheet7!$C$27:$C$29</c:f>
              <c:numCache>
                <c:formatCode>_-[$$-409]* #,##0.00_ ;_-[$$-409]* \-#,##0.00\ ;_-[$$-409]* "-"??_ ;_-@_ </c:formatCode>
                <c:ptCount val="2"/>
                <c:pt idx="0">
                  <c:v>15323</c:v>
                </c:pt>
                <c:pt idx="1">
                  <c:v>1155</c:v>
                </c:pt>
              </c:numCache>
            </c:numRef>
          </c:val>
          <c:extLst>
            <c:ext xmlns:c16="http://schemas.microsoft.com/office/drawing/2014/chart" uri="{C3380CC4-5D6E-409C-BE32-E72D297353CC}">
              <c16:uniqueId val="{00000001-3F9A-4EDB-AF10-564E8FF3E152}"/>
            </c:ext>
          </c:extLst>
        </c:ser>
        <c:ser>
          <c:idx val="2"/>
          <c:order val="2"/>
          <c:tx>
            <c:strRef>
              <c:f>Sheet7!$D$26</c:f>
              <c:strCache>
                <c:ptCount val="1"/>
                <c:pt idx="0">
                  <c:v>Sum of convert_rate</c:v>
                </c:pt>
              </c:strCache>
            </c:strRef>
          </c:tx>
          <c:spPr>
            <a:solidFill>
              <a:schemeClr val="accent3"/>
            </a:solidFill>
            <a:ln>
              <a:noFill/>
            </a:ln>
            <a:effectLst/>
            <a:sp3d/>
          </c:spPr>
          <c:invertIfNegative val="0"/>
          <c:cat>
            <c:strRef>
              <c:f>Sheet7!$A$27:$A$29</c:f>
              <c:strCache>
                <c:ptCount val="2"/>
                <c:pt idx="0">
                  <c:v>0</c:v>
                </c:pt>
                <c:pt idx="1">
                  <c:v>1</c:v>
                </c:pt>
              </c:strCache>
            </c:strRef>
          </c:cat>
          <c:val>
            <c:numRef>
              <c:f>Sheet7!$D$27:$D$29</c:f>
              <c:numCache>
                <c:formatCode>General</c:formatCode>
                <c:ptCount val="2"/>
                <c:pt idx="0">
                  <c:v>4.8214285714285716E-2</c:v>
                </c:pt>
                <c:pt idx="1">
                  <c:v>2.1874999999999999E-2</c:v>
                </c:pt>
              </c:numCache>
            </c:numRef>
          </c:val>
          <c:extLst>
            <c:ext xmlns:c16="http://schemas.microsoft.com/office/drawing/2014/chart" uri="{C3380CC4-5D6E-409C-BE32-E72D297353CC}">
              <c16:uniqueId val="{00000002-3F9A-4EDB-AF10-564E8FF3E152}"/>
            </c:ext>
          </c:extLst>
        </c:ser>
        <c:dLbls>
          <c:showLegendKey val="0"/>
          <c:showVal val="0"/>
          <c:showCatName val="0"/>
          <c:showSerName val="0"/>
          <c:showPercent val="0"/>
          <c:showBubbleSize val="0"/>
        </c:dLbls>
        <c:gapWidth val="150"/>
        <c:shape val="box"/>
        <c:axId val="317737072"/>
        <c:axId val="1472326351"/>
        <c:axId val="0"/>
      </c:bar3DChart>
      <c:catAx>
        <c:axId val="317737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326351"/>
        <c:crosses val="autoZero"/>
        <c:auto val="1"/>
        <c:lblAlgn val="ctr"/>
        <c:lblOffset val="100"/>
        <c:noMultiLvlLbl val="0"/>
      </c:catAx>
      <c:valAx>
        <c:axId val="14723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177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[marketing_campaign.xlsx]Sheet7!PivotTable4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Accepted</a:t>
            </a:r>
            <a:r>
              <a:rPr lang="en-US" baseline="0"/>
              <a:t> Campaign 3 Revenue</a:t>
            </a:r>
            <a:endParaRPr lang="en-US"/>
          </a:p>
        </c:rich>
      </c:tx>
      <c:layout>
        <c:manualLayout>
          <c:xMode val="edge"/>
          <c:yMode val="edge"/>
          <c:x val="0.19818744531933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Sheet7!$B$14</c:f>
              <c:strCache>
                <c:ptCount val="1"/>
                <c:pt idx="0">
                  <c:v>Sum of total_Revenue</c:v>
                </c:pt>
              </c:strCache>
            </c:strRef>
          </c:tx>
          <c:spPr>
            <a:solidFill>
              <a:schemeClr val="accent1"/>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C8-4B7D-A171-F88E288EDC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Sheet7!$A$15:$A$17</c:f>
              <c:strCache>
                <c:ptCount val="2"/>
                <c:pt idx="0">
                  <c:v>0</c:v>
                </c:pt>
                <c:pt idx="1">
                  <c:v>1</c:v>
                </c:pt>
              </c:strCache>
            </c:strRef>
          </c:cat>
          <c:val>
            <c:numRef>
              <c:f>Sheet7!$B$15:$B$17</c:f>
              <c:numCache>
                <c:formatCode>_-[$$-409]* #,##0.00_ ;_-[$$-409]* \-#,##0.00\ ;_-[$$-409]* "-"??_ ;_-@_ </c:formatCode>
                <c:ptCount val="2"/>
                <c:pt idx="0">
                  <c:v>15411</c:v>
                </c:pt>
                <c:pt idx="1">
                  <c:v>1067</c:v>
                </c:pt>
              </c:numCache>
            </c:numRef>
          </c:val>
          <c:extLst>
            <c:ext xmlns:c16="http://schemas.microsoft.com/office/drawing/2014/chart" uri="{C3380CC4-5D6E-409C-BE32-E72D297353CC}">
              <c16:uniqueId val="{00000001-32C8-4B7D-A171-F88E288EDCAB}"/>
            </c:ext>
          </c:extLst>
        </c:ser>
        <c:ser>
          <c:idx val="1"/>
          <c:order val="1"/>
          <c:tx>
            <c:strRef>
              <c:f>Sheet7!$C$14</c:f>
              <c:strCache>
                <c:ptCount val="1"/>
                <c:pt idx="0">
                  <c:v>Count of AcceptedCmp3</c:v>
                </c:pt>
              </c:strCache>
            </c:strRef>
          </c:tx>
          <c:spPr>
            <a:solidFill>
              <a:schemeClr val="accent2"/>
            </a:solidFill>
            <a:ln>
              <a:noFill/>
            </a:ln>
            <a:effectLst/>
          </c:spPr>
          <c:invertIfNegative val="0"/>
          <c:cat>
            <c:strRef>
              <c:f>Sheet7!$A$15:$A$17</c:f>
              <c:strCache>
                <c:ptCount val="2"/>
                <c:pt idx="0">
                  <c:v>0</c:v>
                </c:pt>
                <c:pt idx="1">
                  <c:v>1</c:v>
                </c:pt>
              </c:strCache>
            </c:strRef>
          </c:cat>
          <c:val>
            <c:numRef>
              <c:f>Sheet7!$C$15:$C$17</c:f>
              <c:numCache>
                <c:formatCode>General</c:formatCode>
                <c:ptCount val="2"/>
                <c:pt idx="0">
                  <c:v>1401</c:v>
                </c:pt>
                <c:pt idx="1">
                  <c:v>97</c:v>
                </c:pt>
              </c:numCache>
            </c:numRef>
          </c:val>
          <c:extLst>
            <c:ext xmlns:c16="http://schemas.microsoft.com/office/drawing/2014/chart" uri="{C3380CC4-5D6E-409C-BE32-E72D297353CC}">
              <c16:uniqueId val="{00000002-32C8-4B7D-A171-F88E288EDCAB}"/>
            </c:ext>
          </c:extLst>
        </c:ser>
        <c:ser>
          <c:idx val="2"/>
          <c:order val="2"/>
          <c:tx>
            <c:strRef>
              <c:f>Sheet7!$D$14</c:f>
              <c:strCache>
                <c:ptCount val="1"/>
                <c:pt idx="0">
                  <c:v>Sum of convert_rate</c:v>
                </c:pt>
              </c:strCache>
            </c:strRef>
          </c:tx>
          <c:spPr>
            <a:solidFill>
              <a:schemeClr val="accent3"/>
            </a:solidFill>
            <a:ln>
              <a:noFill/>
            </a:ln>
            <a:effectLst/>
          </c:spPr>
          <c:invertIfNegative val="0"/>
          <c:cat>
            <c:strRef>
              <c:f>Sheet7!$A$15:$A$17</c:f>
              <c:strCache>
                <c:ptCount val="2"/>
                <c:pt idx="0">
                  <c:v>0</c:v>
                </c:pt>
                <c:pt idx="1">
                  <c:v>1</c:v>
                </c:pt>
              </c:strCache>
            </c:strRef>
          </c:cat>
          <c:val>
            <c:numRef>
              <c:f>Sheet7!$D$15:$D$17</c:f>
              <c:numCache>
                <c:formatCode>General</c:formatCode>
                <c:ptCount val="2"/>
                <c:pt idx="0">
                  <c:v>5.3124999999999999E-2</c:v>
                </c:pt>
                <c:pt idx="1">
                  <c:v>1.6964285714285713E-2</c:v>
                </c:pt>
              </c:numCache>
            </c:numRef>
          </c:val>
          <c:extLst>
            <c:ext xmlns:c16="http://schemas.microsoft.com/office/drawing/2014/chart" uri="{C3380CC4-5D6E-409C-BE32-E72D297353CC}">
              <c16:uniqueId val="{00000003-32C8-4B7D-A171-F88E288EDCAB}"/>
            </c:ext>
          </c:extLst>
        </c:ser>
        <c:dLbls>
          <c:showLegendKey val="0"/>
          <c:showVal val="0"/>
          <c:showCatName val="0"/>
          <c:showSerName val="0"/>
          <c:showPercent val="0"/>
          <c:showBubbleSize val="0"/>
        </c:dLbls>
        <c:gapWidth val="219"/>
        <c:overlap val="-27"/>
        <c:axId val="377885600"/>
        <c:axId val="1472452591"/>
      </c:barChart>
      <c:catAx>
        <c:axId val="3778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452591"/>
        <c:crosses val="autoZero"/>
        <c:auto val="1"/>
        <c:lblAlgn val="ctr"/>
        <c:lblOffset val="100"/>
        <c:noMultiLvlLbl val="0"/>
      </c:catAx>
      <c:valAx>
        <c:axId val="147245259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788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image" Target="../media/image3.png"/><Relationship Id="rId12" Type="http://schemas.openxmlformats.org/officeDocument/2006/relationships/customXml" Target="../ink/ink6.xml"/><Relationship Id="rId2" Type="http://schemas.openxmlformats.org/officeDocument/2006/relationships/customXml" Target="../ink/ink1.xml"/><Relationship Id="rId1" Type="http://schemas.openxmlformats.org/officeDocument/2006/relationships/chart" Target="../charts/chart18.xml"/><Relationship Id="rId6" Type="http://schemas.openxmlformats.org/officeDocument/2006/relationships/customXml" Target="../ink/ink3.xml"/><Relationship Id="rId11" Type="http://schemas.openxmlformats.org/officeDocument/2006/relationships/image" Target="../media/image5.png"/><Relationship Id="rId5" Type="http://schemas.openxmlformats.org/officeDocument/2006/relationships/image" Target="../media/image2.png"/><Relationship Id="rId15" Type="http://schemas.openxmlformats.org/officeDocument/2006/relationships/image" Target="../media/image7.png"/><Relationship Id="rId10" Type="http://schemas.openxmlformats.org/officeDocument/2006/relationships/customXml" Target="../ink/ink5.xml"/><Relationship Id="rId4" Type="http://schemas.openxmlformats.org/officeDocument/2006/relationships/customXml" Target="../ink/ink2.xml"/><Relationship Id="rId9" Type="http://schemas.openxmlformats.org/officeDocument/2006/relationships/image" Target="../media/image4.png"/><Relationship Id="rId14" Type="http://schemas.openxmlformats.org/officeDocument/2006/relationships/customXml" Target="../ink/ink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8" Type="http://schemas.openxmlformats.org/officeDocument/2006/relationships/customXml" Target="../ink/ink11.xml"/><Relationship Id="rId13" Type="http://schemas.openxmlformats.org/officeDocument/2006/relationships/image" Target="../media/image62.png"/><Relationship Id="rId3" Type="http://schemas.openxmlformats.org/officeDocument/2006/relationships/image" Target="../media/image112.png"/><Relationship Id="rId7" Type="http://schemas.openxmlformats.org/officeDocument/2006/relationships/image" Target="../media/image312.png"/><Relationship Id="rId12" Type="http://schemas.openxmlformats.org/officeDocument/2006/relationships/customXml" Target="../ink/ink13.xml"/><Relationship Id="rId2" Type="http://schemas.openxmlformats.org/officeDocument/2006/relationships/customXml" Target="../ink/ink8.xml"/><Relationship Id="rId1" Type="http://schemas.openxmlformats.org/officeDocument/2006/relationships/chart" Target="../charts/chart20.xml"/><Relationship Id="rId6" Type="http://schemas.openxmlformats.org/officeDocument/2006/relationships/customXml" Target="../ink/ink10.xml"/><Relationship Id="rId11" Type="http://schemas.openxmlformats.org/officeDocument/2006/relationships/image" Target="../media/image52.png"/><Relationship Id="rId5" Type="http://schemas.openxmlformats.org/officeDocument/2006/relationships/image" Target="../media/image213.png"/><Relationship Id="rId15" Type="http://schemas.openxmlformats.org/officeDocument/2006/relationships/image" Target="../media/image72.png"/><Relationship Id="rId10" Type="http://schemas.openxmlformats.org/officeDocument/2006/relationships/customXml" Target="../ink/ink12.xml"/><Relationship Id="rId4" Type="http://schemas.openxmlformats.org/officeDocument/2006/relationships/customXml" Target="../ink/ink9.xml"/><Relationship Id="rId9" Type="http://schemas.openxmlformats.org/officeDocument/2006/relationships/image" Target="../media/image43.png"/><Relationship Id="rId14" Type="http://schemas.openxmlformats.org/officeDocument/2006/relationships/customXml" Target="../ink/ink14.xml"/></Relationships>
</file>

<file path=xl/drawings/_rels/drawing11.xml.rels><?xml version="1.0" encoding="UTF-8" standalone="yes"?>
<Relationships xmlns="http://schemas.openxmlformats.org/package/2006/relationships"><Relationship Id="rId13" Type="http://schemas.openxmlformats.org/officeDocument/2006/relationships/image" Target="../media/image61.png"/><Relationship Id="rId18" Type="http://schemas.openxmlformats.org/officeDocument/2006/relationships/customXml" Target="../ink/ink23.xml"/><Relationship Id="rId26" Type="http://schemas.openxmlformats.org/officeDocument/2006/relationships/customXml" Target="../ink/ink27.xml"/><Relationship Id="rId39" Type="http://schemas.openxmlformats.org/officeDocument/2006/relationships/customXml" Target="../ink/ink33.xml"/><Relationship Id="rId21" Type="http://schemas.openxmlformats.org/officeDocument/2006/relationships/image" Target="../media/image10.png"/><Relationship Id="rId34" Type="http://schemas.openxmlformats.org/officeDocument/2006/relationships/customXml" Target="../ink/ink31.xml"/><Relationship Id="rId42" Type="http://schemas.openxmlformats.org/officeDocument/2006/relationships/image" Target="../media/image20.png"/><Relationship Id="rId47" Type="http://schemas.openxmlformats.org/officeDocument/2006/relationships/customXml" Target="../ink/ink37.xml"/><Relationship Id="rId50" Type="http://schemas.openxmlformats.org/officeDocument/2006/relationships/image" Target="../media/image24.png"/><Relationship Id="rId7" Type="http://schemas.openxmlformats.org/officeDocument/2006/relationships/image" Target="../media/image311.png"/><Relationship Id="rId2" Type="http://schemas.openxmlformats.org/officeDocument/2006/relationships/customXml" Target="../ink/ink15.xml"/><Relationship Id="rId16" Type="http://schemas.openxmlformats.org/officeDocument/2006/relationships/customXml" Target="../ink/ink22.xml"/><Relationship Id="rId29" Type="http://schemas.openxmlformats.org/officeDocument/2006/relationships/image" Target="../media/image14.png"/><Relationship Id="rId11" Type="http://schemas.openxmlformats.org/officeDocument/2006/relationships/image" Target="../media/image51.png"/><Relationship Id="rId24" Type="http://schemas.openxmlformats.org/officeDocument/2006/relationships/customXml" Target="../ink/ink26.xml"/><Relationship Id="rId32" Type="http://schemas.openxmlformats.org/officeDocument/2006/relationships/customXml" Target="../ink/ink30.xml"/><Relationship Id="rId37" Type="http://schemas.openxmlformats.org/officeDocument/2006/relationships/image" Target="../media/image18.png"/><Relationship Id="rId40" Type="http://schemas.openxmlformats.org/officeDocument/2006/relationships/image" Target="../media/image19.png"/><Relationship Id="rId45" Type="http://schemas.openxmlformats.org/officeDocument/2006/relationships/customXml" Target="../ink/ink36.xml"/><Relationship Id="rId5" Type="http://schemas.openxmlformats.org/officeDocument/2006/relationships/image" Target="../media/image212.png"/><Relationship Id="rId15" Type="http://schemas.openxmlformats.org/officeDocument/2006/relationships/image" Target="../media/image71.png"/><Relationship Id="rId23" Type="http://schemas.openxmlformats.org/officeDocument/2006/relationships/image" Target="../media/image11.png"/><Relationship Id="rId28" Type="http://schemas.openxmlformats.org/officeDocument/2006/relationships/customXml" Target="../ink/ink28.xml"/><Relationship Id="rId36" Type="http://schemas.openxmlformats.org/officeDocument/2006/relationships/customXml" Target="../ink/ink32.xml"/><Relationship Id="rId49" Type="http://schemas.openxmlformats.org/officeDocument/2006/relationships/customXml" Target="../ink/ink38.xml"/><Relationship Id="rId10" Type="http://schemas.openxmlformats.org/officeDocument/2006/relationships/customXml" Target="../ink/ink19.xml"/><Relationship Id="rId19" Type="http://schemas.openxmlformats.org/officeDocument/2006/relationships/image" Target="../media/image9.png"/><Relationship Id="rId31" Type="http://schemas.openxmlformats.org/officeDocument/2006/relationships/image" Target="../media/image15.png"/><Relationship Id="rId44" Type="http://schemas.openxmlformats.org/officeDocument/2006/relationships/image" Target="../media/image21.png"/><Relationship Id="rId4" Type="http://schemas.openxmlformats.org/officeDocument/2006/relationships/customXml" Target="../ink/ink16.xml"/><Relationship Id="rId9" Type="http://schemas.openxmlformats.org/officeDocument/2006/relationships/image" Target="../media/image42.png"/><Relationship Id="rId14" Type="http://schemas.openxmlformats.org/officeDocument/2006/relationships/customXml" Target="../ink/ink21.xml"/><Relationship Id="rId22" Type="http://schemas.openxmlformats.org/officeDocument/2006/relationships/customXml" Target="../ink/ink25.xml"/><Relationship Id="rId27" Type="http://schemas.openxmlformats.org/officeDocument/2006/relationships/image" Target="../media/image13.png"/><Relationship Id="rId30" Type="http://schemas.openxmlformats.org/officeDocument/2006/relationships/customXml" Target="../ink/ink29.xml"/><Relationship Id="rId35" Type="http://schemas.openxmlformats.org/officeDocument/2006/relationships/image" Target="../media/image17.png"/><Relationship Id="rId43" Type="http://schemas.openxmlformats.org/officeDocument/2006/relationships/customXml" Target="../ink/ink35.xml"/><Relationship Id="rId48" Type="http://schemas.openxmlformats.org/officeDocument/2006/relationships/image" Target="../media/image23.png"/><Relationship Id="rId8" Type="http://schemas.openxmlformats.org/officeDocument/2006/relationships/customXml" Target="../ink/ink18.xml"/><Relationship Id="rId3" Type="http://schemas.openxmlformats.org/officeDocument/2006/relationships/image" Target="../media/image111.png"/><Relationship Id="rId12" Type="http://schemas.openxmlformats.org/officeDocument/2006/relationships/customXml" Target="../ink/ink20.xml"/><Relationship Id="rId17" Type="http://schemas.openxmlformats.org/officeDocument/2006/relationships/image" Target="../media/image8.png"/><Relationship Id="rId25" Type="http://schemas.openxmlformats.org/officeDocument/2006/relationships/image" Target="../media/image12.png"/><Relationship Id="rId33" Type="http://schemas.openxmlformats.org/officeDocument/2006/relationships/image" Target="../media/image16.png"/><Relationship Id="rId38" Type="http://schemas.openxmlformats.org/officeDocument/2006/relationships/chart" Target="../charts/chart22.xml"/><Relationship Id="rId46" Type="http://schemas.openxmlformats.org/officeDocument/2006/relationships/image" Target="../media/image22.png"/><Relationship Id="rId20" Type="http://schemas.openxmlformats.org/officeDocument/2006/relationships/customXml" Target="../ink/ink24.xml"/><Relationship Id="rId41" Type="http://schemas.openxmlformats.org/officeDocument/2006/relationships/customXml" Target="../ink/ink34.xml"/><Relationship Id="rId1" Type="http://schemas.openxmlformats.org/officeDocument/2006/relationships/chart" Target="../charts/chart21.xml"/><Relationship Id="rId6" Type="http://schemas.openxmlformats.org/officeDocument/2006/relationships/customXml" Target="../ink/ink17.xml"/></Relationships>
</file>

<file path=xl/drawings/_rels/drawing12.xml.rels><?xml version="1.0" encoding="UTF-8" standalone="yes"?>
<Relationships xmlns="http://schemas.openxmlformats.org/package/2006/relationships"><Relationship Id="rId26" Type="http://schemas.openxmlformats.org/officeDocument/2006/relationships/customXml" Target="../ink/ink51.xml"/><Relationship Id="rId21" Type="http://schemas.openxmlformats.org/officeDocument/2006/relationships/chart" Target="../charts/chart24.xml"/><Relationship Id="rId34" Type="http://schemas.openxmlformats.org/officeDocument/2006/relationships/customXml" Target="../ink/ink55.xml"/><Relationship Id="rId42" Type="http://schemas.openxmlformats.org/officeDocument/2006/relationships/customXml" Target="../ink/ink59.xml"/><Relationship Id="rId47" Type="http://schemas.openxmlformats.org/officeDocument/2006/relationships/image" Target="../media/image31.png"/><Relationship Id="rId50" Type="http://schemas.openxmlformats.org/officeDocument/2006/relationships/customXml" Target="../ink/ink63.xml"/><Relationship Id="rId55" Type="http://schemas.openxmlformats.org/officeDocument/2006/relationships/image" Target="../media/image35.png"/><Relationship Id="rId63" Type="http://schemas.openxmlformats.org/officeDocument/2006/relationships/customXml" Target="../ink/ink70.xml"/><Relationship Id="rId7" Type="http://schemas.openxmlformats.org/officeDocument/2006/relationships/image" Target="../media/image310.png"/><Relationship Id="rId2" Type="http://schemas.openxmlformats.org/officeDocument/2006/relationships/image" Target="../media/image110.png"/><Relationship Id="rId16" Type="http://schemas.openxmlformats.org/officeDocument/2006/relationships/customXml" Target="../ink/ink47.xml"/><Relationship Id="rId29" Type="http://schemas.openxmlformats.org/officeDocument/2006/relationships/image" Target="../media/image220.png"/><Relationship Id="rId11" Type="http://schemas.openxmlformats.org/officeDocument/2006/relationships/image" Target="../media/image50.png"/><Relationship Id="rId24" Type="http://schemas.openxmlformats.org/officeDocument/2006/relationships/customXml" Target="../ink/ink50.xml"/><Relationship Id="rId32" Type="http://schemas.openxmlformats.org/officeDocument/2006/relationships/customXml" Target="../ink/ink54.xml"/><Relationship Id="rId37" Type="http://schemas.openxmlformats.org/officeDocument/2006/relationships/image" Target="../media/image26.png"/><Relationship Id="rId40" Type="http://schemas.openxmlformats.org/officeDocument/2006/relationships/customXml" Target="../ink/ink58.xml"/><Relationship Id="rId45" Type="http://schemas.openxmlformats.org/officeDocument/2006/relationships/image" Target="../media/image30.png"/><Relationship Id="rId53" Type="http://schemas.openxmlformats.org/officeDocument/2006/relationships/image" Target="../media/image34.png"/><Relationship Id="rId58" Type="http://schemas.openxmlformats.org/officeDocument/2006/relationships/image" Target="../media/image36.png"/><Relationship Id="rId66" Type="http://schemas.openxmlformats.org/officeDocument/2006/relationships/image" Target="../media/image40.png"/><Relationship Id="rId5" Type="http://schemas.openxmlformats.org/officeDocument/2006/relationships/customXml" Target="../ink/ink41.xml"/><Relationship Id="rId61" Type="http://schemas.openxmlformats.org/officeDocument/2006/relationships/customXml" Target="../ink/ink69.xml"/><Relationship Id="rId19" Type="http://schemas.openxmlformats.org/officeDocument/2006/relationships/image" Target="../media/image90.png"/><Relationship Id="rId14" Type="http://schemas.openxmlformats.org/officeDocument/2006/relationships/customXml" Target="../ink/ink46.xml"/><Relationship Id="rId22" Type="http://schemas.openxmlformats.org/officeDocument/2006/relationships/customXml" Target="../ink/ink49.xml"/><Relationship Id="rId27" Type="http://schemas.openxmlformats.org/officeDocument/2006/relationships/image" Target="../media/image211.png"/><Relationship Id="rId30" Type="http://schemas.openxmlformats.org/officeDocument/2006/relationships/customXml" Target="../ink/ink53.xml"/><Relationship Id="rId35" Type="http://schemas.openxmlformats.org/officeDocument/2006/relationships/image" Target="../media/image25.png"/><Relationship Id="rId43" Type="http://schemas.openxmlformats.org/officeDocument/2006/relationships/image" Target="../media/image29.png"/><Relationship Id="rId48" Type="http://schemas.openxmlformats.org/officeDocument/2006/relationships/customXml" Target="../ink/ink62.xml"/><Relationship Id="rId56" Type="http://schemas.openxmlformats.org/officeDocument/2006/relationships/customXml" Target="../ink/ink66.xml"/><Relationship Id="rId64" Type="http://schemas.openxmlformats.org/officeDocument/2006/relationships/image" Target="../media/image39.png"/><Relationship Id="rId8" Type="http://schemas.openxmlformats.org/officeDocument/2006/relationships/customXml" Target="../ink/ink43.xml"/><Relationship Id="rId51" Type="http://schemas.openxmlformats.org/officeDocument/2006/relationships/image" Target="../media/image33.png"/><Relationship Id="rId3" Type="http://schemas.openxmlformats.org/officeDocument/2006/relationships/customXml" Target="../ink/ink40.xml"/><Relationship Id="rId12" Type="http://schemas.openxmlformats.org/officeDocument/2006/relationships/customXml" Target="../ink/ink45.xml"/><Relationship Id="rId17" Type="http://schemas.openxmlformats.org/officeDocument/2006/relationships/image" Target="../media/image80.png"/><Relationship Id="rId25" Type="http://schemas.openxmlformats.org/officeDocument/2006/relationships/image" Target="../media/image200.png"/><Relationship Id="rId33" Type="http://schemas.openxmlformats.org/officeDocument/2006/relationships/image" Target="../media/image240.png"/><Relationship Id="rId38" Type="http://schemas.openxmlformats.org/officeDocument/2006/relationships/customXml" Target="../ink/ink57.xml"/><Relationship Id="rId46" Type="http://schemas.openxmlformats.org/officeDocument/2006/relationships/customXml" Target="../ink/ink61.xml"/><Relationship Id="rId59" Type="http://schemas.openxmlformats.org/officeDocument/2006/relationships/customXml" Target="../ink/ink68.xml"/><Relationship Id="rId20" Type="http://schemas.openxmlformats.org/officeDocument/2006/relationships/chart" Target="../charts/chart23.xml"/><Relationship Id="rId41" Type="http://schemas.openxmlformats.org/officeDocument/2006/relationships/image" Target="../media/image28.png"/><Relationship Id="rId54" Type="http://schemas.openxmlformats.org/officeDocument/2006/relationships/customXml" Target="../ink/ink65.xml"/><Relationship Id="rId62" Type="http://schemas.openxmlformats.org/officeDocument/2006/relationships/image" Target="../media/image38.png"/><Relationship Id="rId1" Type="http://schemas.openxmlformats.org/officeDocument/2006/relationships/customXml" Target="../ink/ink39.xml"/><Relationship Id="rId6" Type="http://schemas.openxmlformats.org/officeDocument/2006/relationships/customXml" Target="../ink/ink42.xml"/><Relationship Id="rId15" Type="http://schemas.openxmlformats.org/officeDocument/2006/relationships/image" Target="../media/image70.png"/><Relationship Id="rId23" Type="http://schemas.openxmlformats.org/officeDocument/2006/relationships/image" Target="../media/image190.png"/><Relationship Id="rId28" Type="http://schemas.openxmlformats.org/officeDocument/2006/relationships/customXml" Target="../ink/ink52.xml"/><Relationship Id="rId36" Type="http://schemas.openxmlformats.org/officeDocument/2006/relationships/customXml" Target="../ink/ink56.xml"/><Relationship Id="rId49" Type="http://schemas.openxmlformats.org/officeDocument/2006/relationships/image" Target="../media/image32.png"/><Relationship Id="rId57" Type="http://schemas.openxmlformats.org/officeDocument/2006/relationships/customXml" Target="../ink/ink67.xml"/><Relationship Id="rId10" Type="http://schemas.openxmlformats.org/officeDocument/2006/relationships/customXml" Target="../ink/ink44.xml"/><Relationship Id="rId31" Type="http://schemas.openxmlformats.org/officeDocument/2006/relationships/image" Target="../media/image230.png"/><Relationship Id="rId44" Type="http://schemas.openxmlformats.org/officeDocument/2006/relationships/customXml" Target="../ink/ink60.xml"/><Relationship Id="rId52" Type="http://schemas.openxmlformats.org/officeDocument/2006/relationships/customXml" Target="../ink/ink64.xml"/><Relationship Id="rId60" Type="http://schemas.openxmlformats.org/officeDocument/2006/relationships/image" Target="../media/image37.png"/><Relationship Id="rId65" Type="http://schemas.openxmlformats.org/officeDocument/2006/relationships/customXml" Target="../ink/ink71.xml"/><Relationship Id="rId4" Type="http://schemas.openxmlformats.org/officeDocument/2006/relationships/image" Target="../media/image210.png"/><Relationship Id="rId9" Type="http://schemas.openxmlformats.org/officeDocument/2006/relationships/image" Target="../media/image41.png"/><Relationship Id="rId13" Type="http://schemas.openxmlformats.org/officeDocument/2006/relationships/image" Target="../media/image60.png"/><Relationship Id="rId18" Type="http://schemas.openxmlformats.org/officeDocument/2006/relationships/customXml" Target="../ink/ink48.xml"/><Relationship Id="rId39" Type="http://schemas.openxmlformats.org/officeDocument/2006/relationships/image" Target="../media/image2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3</xdr:col>
      <xdr:colOff>79987</xdr:colOff>
      <xdr:row>0</xdr:row>
      <xdr:rowOff>18317</xdr:rowOff>
    </xdr:from>
    <xdr:to>
      <xdr:col>8</xdr:col>
      <xdr:colOff>586154</xdr:colOff>
      <xdr:row>16</xdr:row>
      <xdr:rowOff>855</xdr:rowOff>
    </xdr:to>
    <xdr:graphicFrame macro="">
      <xdr:nvGraphicFramePr>
        <xdr:cNvPr id="2" name="Chart 1">
          <a:extLst>
            <a:ext uri="{FF2B5EF4-FFF2-40B4-BE49-F238E27FC236}">
              <a16:creationId xmlns:a16="http://schemas.microsoft.com/office/drawing/2014/main" id="{781F1A1F-2CDA-21BD-D8D5-30D7CB3DF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385275</xdr:colOff>
      <xdr:row>21</xdr:row>
      <xdr:rowOff>115154</xdr:rowOff>
    </xdr:from>
    <xdr:to>
      <xdr:col>7</xdr:col>
      <xdr:colOff>371842</xdr:colOff>
      <xdr:row>36</xdr:row>
      <xdr:rowOff>110758</xdr:rowOff>
    </xdr:to>
    <xdr:graphicFrame macro="">
      <xdr:nvGraphicFramePr>
        <xdr:cNvPr id="3" name="Chart 2">
          <a:extLst>
            <a:ext uri="{FF2B5EF4-FFF2-40B4-BE49-F238E27FC236}">
              <a16:creationId xmlns:a16="http://schemas.microsoft.com/office/drawing/2014/main" id="{05A75899-455D-424B-75EA-0A3FF70CC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678351</xdr:colOff>
      <xdr:row>51</xdr:row>
      <xdr:rowOff>78520</xdr:rowOff>
    </xdr:from>
    <xdr:to>
      <xdr:col>6</xdr:col>
      <xdr:colOff>861524</xdr:colOff>
      <xdr:row>66</xdr:row>
      <xdr:rowOff>74124</xdr:rowOff>
    </xdr:to>
    <xdr:graphicFrame macro="">
      <xdr:nvGraphicFramePr>
        <xdr:cNvPr id="4" name="Chart 3">
          <a:extLst>
            <a:ext uri="{FF2B5EF4-FFF2-40B4-BE49-F238E27FC236}">
              <a16:creationId xmlns:a16="http://schemas.microsoft.com/office/drawing/2014/main" id="{CC6CB1B6-D509-E2F5-33B4-A8E6BA875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307DC750-1B2B-ED09-CFBF-334618020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0</xdr:row>
      <xdr:rowOff>0</xdr:rowOff>
    </xdr:from>
    <xdr:to>
      <xdr:col>12</xdr:col>
      <xdr:colOff>38100</xdr:colOff>
      <xdr:row>14</xdr:row>
      <xdr:rowOff>165100</xdr:rowOff>
    </xdr:to>
    <xdr:graphicFrame macro="">
      <xdr:nvGraphicFramePr>
        <xdr:cNvPr id="2" name="Chart 1">
          <a:extLst>
            <a:ext uri="{FF2B5EF4-FFF2-40B4-BE49-F238E27FC236}">
              <a16:creationId xmlns:a16="http://schemas.microsoft.com/office/drawing/2014/main" id="{64D30017-43FB-BFE5-200C-1737BBFD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9D9D2961-630D-9763-C1F9-8FFD2B6DD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333374</xdr:colOff>
      <xdr:row>0</xdr:row>
      <xdr:rowOff>6350</xdr:rowOff>
    </xdr:from>
    <xdr:to>
      <xdr:col>11</xdr:col>
      <xdr:colOff>196849</xdr:colOff>
      <xdr:row>14</xdr:row>
      <xdr:rowOff>171450</xdr:rowOff>
    </xdr:to>
    <xdr:graphicFrame macro="">
      <xdr:nvGraphicFramePr>
        <xdr:cNvPr id="3" name="Chart 2">
          <a:extLst>
            <a:ext uri="{FF2B5EF4-FFF2-40B4-BE49-F238E27FC236}">
              <a16:creationId xmlns:a16="http://schemas.microsoft.com/office/drawing/2014/main" id="{DADA965C-4583-16FF-C38F-5FDDE8E2F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16</xdr:row>
      <xdr:rowOff>76200</xdr:rowOff>
    </xdr:from>
    <xdr:to>
      <xdr:col>10</xdr:col>
      <xdr:colOff>228600</xdr:colOff>
      <xdr:row>30</xdr:row>
      <xdr:rowOff>107949</xdr:rowOff>
    </xdr:to>
    <xdr:graphicFrame macro="">
      <xdr:nvGraphicFramePr>
        <xdr:cNvPr id="4" name="Chart 3">
          <a:extLst>
            <a:ext uri="{FF2B5EF4-FFF2-40B4-BE49-F238E27FC236}">
              <a16:creationId xmlns:a16="http://schemas.microsoft.com/office/drawing/2014/main" id="{1C25249B-49FC-2EBF-804D-B39633334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82550</xdr:colOff>
      <xdr:row>55</xdr:row>
      <xdr:rowOff>177800</xdr:rowOff>
    </xdr:from>
    <xdr:to>
      <xdr:col>12</xdr:col>
      <xdr:colOff>222250</xdr:colOff>
      <xdr:row>70</xdr:row>
      <xdr:rowOff>158750</xdr:rowOff>
    </xdr:to>
    <xdr:graphicFrame macro="">
      <xdr:nvGraphicFramePr>
        <xdr:cNvPr id="6" name="Chart 5">
          <a:extLst>
            <a:ext uri="{FF2B5EF4-FFF2-40B4-BE49-F238E27FC236}">
              <a16:creationId xmlns:a16="http://schemas.microsoft.com/office/drawing/2014/main" id="{675274EB-C0D3-4E3D-AEEE-B3F4A6E13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117475</xdr:colOff>
      <xdr:row>33</xdr:row>
      <xdr:rowOff>25400</xdr:rowOff>
    </xdr:from>
    <xdr:to>
      <xdr:col>18</xdr:col>
      <xdr:colOff>314325</xdr:colOff>
      <xdr:row>48</xdr:row>
      <xdr:rowOff>6350</xdr:rowOff>
    </xdr:to>
    <xdr:graphicFrame macro="">
      <xdr:nvGraphicFramePr>
        <xdr:cNvPr id="7" name="Chart 6">
          <a:extLst>
            <a:ext uri="{FF2B5EF4-FFF2-40B4-BE49-F238E27FC236}">
              <a16:creationId xmlns:a16="http://schemas.microsoft.com/office/drawing/2014/main" id="{CE79E72F-AC6E-1161-70CC-86CE5DB9A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9</xdr:col>
      <xdr:colOff>247650</xdr:colOff>
      <xdr:row>10</xdr:row>
      <xdr:rowOff>177800</xdr:rowOff>
    </xdr:to>
    <xdr:graphicFrame macro="">
      <xdr:nvGraphicFramePr>
        <xdr:cNvPr id="2" name="Chart 1">
          <a:extLst>
            <a:ext uri="{FF2B5EF4-FFF2-40B4-BE49-F238E27FC236}">
              <a16:creationId xmlns:a16="http://schemas.microsoft.com/office/drawing/2014/main" id="{8040514A-79EF-744B-6ECC-5977F7202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647700</xdr:colOff>
      <xdr:row>2283</xdr:row>
      <xdr:rowOff>149225</xdr:rowOff>
    </xdr:from>
    <xdr:to>
      <xdr:col>9</xdr:col>
      <xdr:colOff>406400</xdr:colOff>
      <xdr:row>2298</xdr:row>
      <xdr:rowOff>130175</xdr:rowOff>
    </xdr:to>
    <xdr:graphicFrame macro="">
      <xdr:nvGraphicFramePr>
        <xdr:cNvPr id="2" name="Chart 1">
          <a:extLst>
            <a:ext uri="{FF2B5EF4-FFF2-40B4-BE49-F238E27FC236}">
              <a16:creationId xmlns:a16="http://schemas.microsoft.com/office/drawing/2014/main" id="{598D4A2E-5823-8E13-97D7-F958CD91D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314325</xdr:colOff>
      <xdr:row>24</xdr:row>
      <xdr:rowOff>44450</xdr:rowOff>
    </xdr:from>
    <xdr:to>
      <xdr:col>11</xdr:col>
      <xdr:colOff>241300</xdr:colOff>
      <xdr:row>35</xdr:row>
      <xdr:rowOff>152400</xdr:rowOff>
    </xdr:to>
    <xdr:graphicFrame macro="">
      <xdr:nvGraphicFramePr>
        <xdr:cNvPr id="3" name="Chart 2">
          <a:extLst>
            <a:ext uri="{FF2B5EF4-FFF2-40B4-BE49-F238E27FC236}">
              <a16:creationId xmlns:a16="http://schemas.microsoft.com/office/drawing/2014/main" id="{912D4FE7-80EA-0420-9AE9-C5BF7F548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803275</xdr:colOff>
      <xdr:row>1</xdr:row>
      <xdr:rowOff>95250</xdr:rowOff>
    </xdr:from>
    <xdr:to>
      <xdr:col>10</xdr:col>
      <xdr:colOff>247650</xdr:colOff>
      <xdr:row>15</xdr:row>
      <xdr:rowOff>63500</xdr:rowOff>
    </xdr:to>
    <xdr:graphicFrame macro="">
      <xdr:nvGraphicFramePr>
        <xdr:cNvPr id="4" name="Chart 3">
          <a:extLst>
            <a:ext uri="{FF2B5EF4-FFF2-40B4-BE49-F238E27FC236}">
              <a16:creationId xmlns:a16="http://schemas.microsoft.com/office/drawing/2014/main" id="{24769EE7-6754-F883-F42E-8E8AF838A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1330325</xdr:colOff>
      <xdr:row>0</xdr:row>
      <xdr:rowOff>139700</xdr:rowOff>
    </xdr:from>
    <xdr:to>
      <xdr:col>12</xdr:col>
      <xdr:colOff>450850</xdr:colOff>
      <xdr:row>16</xdr:row>
      <xdr:rowOff>107950</xdr:rowOff>
    </xdr:to>
    <xdr:graphicFrame macro="">
      <xdr:nvGraphicFramePr>
        <xdr:cNvPr id="5" name="Chart 4">
          <a:extLst>
            <a:ext uri="{FF2B5EF4-FFF2-40B4-BE49-F238E27FC236}">
              <a16:creationId xmlns:a16="http://schemas.microsoft.com/office/drawing/2014/main" id="{F53ECECC-EC5B-CC63-0314-845590ECD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600075</xdr:colOff>
      <xdr:row>19</xdr:row>
      <xdr:rowOff>12700</xdr:rowOff>
    </xdr:from>
    <xdr:to>
      <xdr:col>15</xdr:col>
      <xdr:colOff>295275</xdr:colOff>
      <xdr:row>33</xdr:row>
      <xdr:rowOff>177800</xdr:rowOff>
    </xdr:to>
    <xdr:graphicFrame macro="">
      <xdr:nvGraphicFramePr>
        <xdr:cNvPr id="6" name="Chart 5">
          <a:extLst>
            <a:ext uri="{FF2B5EF4-FFF2-40B4-BE49-F238E27FC236}">
              <a16:creationId xmlns:a16="http://schemas.microsoft.com/office/drawing/2014/main" id="{E8DF0E0E-782B-CDF0-8E82-DD53622B3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657225</xdr:colOff>
      <xdr:row>4</xdr:row>
      <xdr:rowOff>101600</xdr:rowOff>
    </xdr:from>
    <xdr:to>
      <xdr:col>12</xdr:col>
      <xdr:colOff>79375</xdr:colOff>
      <xdr:row>19</xdr:row>
      <xdr:rowOff>82550</xdr:rowOff>
    </xdr:to>
    <xdr:graphicFrame macro="">
      <xdr:nvGraphicFramePr>
        <xdr:cNvPr id="7" name="Chart 6">
          <a:extLst>
            <a:ext uri="{FF2B5EF4-FFF2-40B4-BE49-F238E27FC236}">
              <a16:creationId xmlns:a16="http://schemas.microsoft.com/office/drawing/2014/main" id="{E8CE761A-3688-2D95-B229-BC1497497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196850</xdr:colOff>
      <xdr:row>0</xdr:row>
      <xdr:rowOff>171450</xdr:rowOff>
    </xdr:from>
    <xdr:to>
      <xdr:col>22</xdr:col>
      <xdr:colOff>508000</xdr:colOff>
      <xdr:row>10</xdr:row>
      <xdr:rowOff>171450</xdr:rowOff>
    </xdr:to>
    <xdr:graphicFrame macro="">
      <xdr:nvGraphicFramePr>
        <xdr:cNvPr id="2" name="Chart 1">
          <a:extLst>
            <a:ext uri="{FF2B5EF4-FFF2-40B4-BE49-F238E27FC236}">
              <a16:creationId xmlns:a16="http://schemas.microsoft.com/office/drawing/2014/main" id="{9DFCDB87-C745-4ACC-8B09-D1BF02AF0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63480</xdr:colOff>
      <xdr:row>1</xdr:row>
      <xdr:rowOff>152090</xdr:rowOff>
    </xdr:from>
    <xdr:to>
      <xdr:col>4</xdr:col>
      <xdr:colOff>141360</xdr:colOff>
      <xdr:row>8</xdr:row>
      <xdr:rowOff>44560</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9" name="Ink 8">
              <a:extLst>
                <a:ext uri="{FF2B5EF4-FFF2-40B4-BE49-F238E27FC236}">
                  <a16:creationId xmlns:a16="http://schemas.microsoft.com/office/drawing/2014/main" id="{04C39F88-FCF2-A10A-435D-E587D4057A8E}"/>
                </a:ext>
              </a:extLst>
            </xdr14:cNvPr>
            <xdr14:cNvContentPartPr/>
          </xdr14:nvContentPartPr>
          <xdr14:nvPr macro=""/>
          <xdr14:xfrm>
            <a:off x="1282680" y="336240"/>
            <a:ext cx="1297080" cy="1181520"/>
          </xdr14:xfrm>
        </xdr:contentPart>
      </mc:Choice>
      <mc:Fallback>
        <xdr:pic>
          <xdr:nvPicPr>
            <xdr:cNvPr id="9" name="Ink 8">
              <a:extLst>
                <a:ext uri="{FF2B5EF4-FFF2-40B4-BE49-F238E27FC236}">
                  <a16:creationId xmlns:a16="http://schemas.microsoft.com/office/drawing/2014/main" id="{04C39F88-FCF2-A10A-435D-E587D4057A8E}"/>
                </a:ext>
              </a:extLst>
            </xdr:cNvPr>
            <xdr:cNvPicPr/>
          </xdr:nvPicPr>
          <xdr:blipFill>
            <a:blip xmlns:r="http://schemas.openxmlformats.org/officeDocument/2006/relationships" r:embed="rId3"/>
            <a:stretch>
              <a:fillRect/>
            </a:stretch>
          </xdr:blipFill>
          <xdr:spPr>
            <a:xfrm>
              <a:off x="1264680" y="318600"/>
              <a:ext cx="1332720" cy="1217160"/>
            </a:xfrm>
            <a:prstGeom prst="rect">
              <a:avLst/>
            </a:prstGeom>
          </xdr:spPr>
        </xdr:pic>
      </mc:Fallback>
    </mc:AlternateContent>
    <xdr:clientData/>
  </xdr:twoCellAnchor>
  <xdr:twoCellAnchor editAs="oneCell">
    <xdr:from>
      <xdr:col>2</xdr:col>
      <xdr:colOff>14880</xdr:colOff>
      <xdr:row>7</xdr:row>
      <xdr:rowOff>184070</xdr:rowOff>
    </xdr:from>
    <xdr:to>
      <xdr:col>2</xdr:col>
      <xdr:colOff>190920</xdr:colOff>
      <xdr:row>12</xdr:row>
      <xdr:rowOff>170880</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10" name="Ink 9">
              <a:extLst>
                <a:ext uri="{FF2B5EF4-FFF2-40B4-BE49-F238E27FC236}">
                  <a16:creationId xmlns:a16="http://schemas.microsoft.com/office/drawing/2014/main" id="{AB97B395-C40B-4C16-CD1A-9E446D8F2931}"/>
                </a:ext>
              </a:extLst>
            </xdr14:cNvPr>
            <xdr14:cNvContentPartPr/>
          </xdr14:nvContentPartPr>
          <xdr14:nvPr macro=""/>
          <xdr14:xfrm>
            <a:off x="1234080" y="1473120"/>
            <a:ext cx="176040" cy="907560"/>
          </xdr14:xfrm>
        </xdr:contentPart>
      </mc:Choice>
      <mc:Fallback>
        <xdr:pic>
          <xdr:nvPicPr>
            <xdr:cNvPr id="10" name="Ink 9">
              <a:extLst>
                <a:ext uri="{FF2B5EF4-FFF2-40B4-BE49-F238E27FC236}">
                  <a16:creationId xmlns:a16="http://schemas.microsoft.com/office/drawing/2014/main" id="{AB97B395-C40B-4C16-CD1A-9E446D8F2931}"/>
                </a:ext>
              </a:extLst>
            </xdr:cNvPr>
            <xdr:cNvPicPr/>
          </xdr:nvPicPr>
          <xdr:blipFill>
            <a:blip xmlns:r="http://schemas.openxmlformats.org/officeDocument/2006/relationships" r:embed="rId5"/>
            <a:stretch>
              <a:fillRect/>
            </a:stretch>
          </xdr:blipFill>
          <xdr:spPr>
            <a:xfrm>
              <a:off x="1216080" y="1455120"/>
              <a:ext cx="211680" cy="943200"/>
            </a:xfrm>
            <a:prstGeom prst="rect">
              <a:avLst/>
            </a:prstGeom>
          </xdr:spPr>
        </xdr:pic>
      </mc:Fallback>
    </mc:AlternateContent>
    <xdr:clientData/>
  </xdr:twoCellAnchor>
  <xdr:twoCellAnchor editAs="oneCell">
    <xdr:from>
      <xdr:col>1</xdr:col>
      <xdr:colOff>516120</xdr:colOff>
      <xdr:row>8</xdr:row>
      <xdr:rowOff>56800</xdr:rowOff>
    </xdr:from>
    <xdr:to>
      <xdr:col>2</xdr:col>
      <xdr:colOff>242040</xdr:colOff>
      <xdr:row>16</xdr:row>
      <xdr:rowOff>39440</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11" name="Ink 10">
              <a:extLst>
                <a:ext uri="{FF2B5EF4-FFF2-40B4-BE49-F238E27FC236}">
                  <a16:creationId xmlns:a16="http://schemas.microsoft.com/office/drawing/2014/main" id="{58388504-F1EA-1215-3D3D-C49F3DE7CE65}"/>
                </a:ext>
              </a:extLst>
            </xdr14:cNvPr>
            <xdr14:cNvContentPartPr/>
          </xdr14:nvContentPartPr>
          <xdr14:nvPr macro=""/>
          <xdr14:xfrm>
            <a:off x="1125720" y="1530000"/>
            <a:ext cx="335520" cy="1455840"/>
          </xdr14:xfrm>
        </xdr:contentPart>
      </mc:Choice>
      <mc:Fallback>
        <xdr:pic>
          <xdr:nvPicPr>
            <xdr:cNvPr id="11" name="Ink 10">
              <a:extLst>
                <a:ext uri="{FF2B5EF4-FFF2-40B4-BE49-F238E27FC236}">
                  <a16:creationId xmlns:a16="http://schemas.microsoft.com/office/drawing/2014/main" id="{58388504-F1EA-1215-3D3D-C49F3DE7CE65}"/>
                </a:ext>
              </a:extLst>
            </xdr:cNvPr>
            <xdr:cNvPicPr/>
          </xdr:nvPicPr>
          <xdr:blipFill>
            <a:blip xmlns:r="http://schemas.openxmlformats.org/officeDocument/2006/relationships" r:embed="rId7"/>
            <a:stretch>
              <a:fillRect/>
            </a:stretch>
          </xdr:blipFill>
          <xdr:spPr>
            <a:xfrm>
              <a:off x="1107720" y="1512360"/>
              <a:ext cx="371160" cy="1491480"/>
            </a:xfrm>
            <a:prstGeom prst="rect">
              <a:avLst/>
            </a:prstGeom>
          </xdr:spPr>
        </xdr:pic>
      </mc:Fallback>
    </mc:AlternateContent>
    <xdr:clientData/>
  </xdr:twoCellAnchor>
  <xdr:twoCellAnchor editAs="oneCell">
    <xdr:from>
      <xdr:col>2</xdr:col>
      <xdr:colOff>374520</xdr:colOff>
      <xdr:row>10</xdr:row>
      <xdr:rowOff>133100</xdr:rowOff>
    </xdr:from>
    <xdr:to>
      <xdr:col>6</xdr:col>
      <xdr:colOff>178560</xdr:colOff>
      <xdr:row>12</xdr:row>
      <xdr:rowOff>158640</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19" name="Ink 18">
              <a:extLst>
                <a:ext uri="{FF2B5EF4-FFF2-40B4-BE49-F238E27FC236}">
                  <a16:creationId xmlns:a16="http://schemas.microsoft.com/office/drawing/2014/main" id="{AC710CAA-2C3C-03EF-0318-914787AD90B2}"/>
                </a:ext>
              </a:extLst>
            </xdr14:cNvPr>
            <xdr14:cNvContentPartPr/>
          </xdr14:nvContentPartPr>
          <xdr14:nvPr macro=""/>
          <xdr14:xfrm>
            <a:off x="1593720" y="1974600"/>
            <a:ext cx="2242440" cy="393840"/>
          </xdr14:xfrm>
        </xdr:contentPart>
      </mc:Choice>
      <mc:Fallback>
        <xdr:pic>
          <xdr:nvPicPr>
            <xdr:cNvPr id="19" name="Ink 18">
              <a:extLst>
                <a:ext uri="{FF2B5EF4-FFF2-40B4-BE49-F238E27FC236}">
                  <a16:creationId xmlns:a16="http://schemas.microsoft.com/office/drawing/2014/main" id="{AC710CAA-2C3C-03EF-0318-914787AD90B2}"/>
                </a:ext>
              </a:extLst>
            </xdr:cNvPr>
            <xdr:cNvPicPr/>
          </xdr:nvPicPr>
          <xdr:blipFill>
            <a:blip xmlns:r="http://schemas.openxmlformats.org/officeDocument/2006/relationships" r:embed="rId9"/>
            <a:stretch>
              <a:fillRect/>
            </a:stretch>
          </xdr:blipFill>
          <xdr:spPr>
            <a:xfrm>
              <a:off x="1575720" y="1956944"/>
              <a:ext cx="2278080" cy="429513"/>
            </a:xfrm>
            <a:prstGeom prst="rect">
              <a:avLst/>
            </a:prstGeom>
          </xdr:spPr>
        </xdr:pic>
      </mc:Fallback>
    </mc:AlternateContent>
    <xdr:clientData/>
  </xdr:twoCellAnchor>
  <xdr:twoCellAnchor editAs="oneCell">
    <xdr:from>
      <xdr:col>2</xdr:col>
      <xdr:colOff>596640</xdr:colOff>
      <xdr:row>0</xdr:row>
      <xdr:rowOff>99000</xdr:rowOff>
    </xdr:from>
    <xdr:to>
      <xdr:col>3</xdr:col>
      <xdr:colOff>433440</xdr:colOff>
      <xdr:row>2</xdr:row>
      <xdr:rowOff>66580</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20" name="Ink 19">
              <a:extLst>
                <a:ext uri="{FF2B5EF4-FFF2-40B4-BE49-F238E27FC236}">
                  <a16:creationId xmlns:a16="http://schemas.microsoft.com/office/drawing/2014/main" id="{0158B738-A33F-287F-C9F0-D2D7D50C0757}"/>
                </a:ext>
              </a:extLst>
            </xdr14:cNvPr>
            <xdr14:cNvContentPartPr/>
          </xdr14:nvContentPartPr>
          <xdr14:nvPr macro=""/>
          <xdr14:xfrm>
            <a:off x="1815840" y="99000"/>
            <a:ext cx="446400" cy="335880"/>
          </xdr14:xfrm>
        </xdr:contentPart>
      </mc:Choice>
      <mc:Fallback>
        <xdr:pic>
          <xdr:nvPicPr>
            <xdr:cNvPr id="20" name="Ink 19">
              <a:extLst>
                <a:ext uri="{FF2B5EF4-FFF2-40B4-BE49-F238E27FC236}">
                  <a16:creationId xmlns:a16="http://schemas.microsoft.com/office/drawing/2014/main" id="{0158B738-A33F-287F-C9F0-D2D7D50C0757}"/>
                </a:ext>
              </a:extLst>
            </xdr:cNvPr>
            <xdr:cNvPicPr/>
          </xdr:nvPicPr>
          <xdr:blipFill>
            <a:blip xmlns:r="http://schemas.openxmlformats.org/officeDocument/2006/relationships" r:embed="rId11"/>
            <a:stretch>
              <a:fillRect/>
            </a:stretch>
          </xdr:blipFill>
          <xdr:spPr>
            <a:xfrm>
              <a:off x="1798200" y="81000"/>
              <a:ext cx="482040" cy="371520"/>
            </a:xfrm>
            <a:prstGeom prst="rect">
              <a:avLst/>
            </a:prstGeom>
          </xdr:spPr>
        </xdr:pic>
      </mc:Fallback>
    </mc:AlternateContent>
    <xdr:clientData/>
  </xdr:twoCellAnchor>
  <xdr:twoCellAnchor editAs="oneCell">
    <xdr:from>
      <xdr:col>7</xdr:col>
      <xdr:colOff>133080</xdr:colOff>
      <xdr:row>12</xdr:row>
      <xdr:rowOff>56760</xdr:rowOff>
    </xdr:from>
    <xdr:to>
      <xdr:col>11</xdr:col>
      <xdr:colOff>496200</xdr:colOff>
      <xdr:row>14</xdr:row>
      <xdr:rowOff>14260</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32" name="Ink 31">
              <a:extLst>
                <a:ext uri="{FF2B5EF4-FFF2-40B4-BE49-F238E27FC236}">
                  <a16:creationId xmlns:a16="http://schemas.microsoft.com/office/drawing/2014/main" id="{3D7BD42F-5889-5D3A-D7E6-2C3EC55B52AA}"/>
                </a:ext>
              </a:extLst>
            </xdr14:cNvPr>
            <xdr14:cNvContentPartPr/>
          </xdr14:nvContentPartPr>
          <xdr14:nvPr macro=""/>
          <xdr14:xfrm>
            <a:off x="4400280" y="2266560"/>
            <a:ext cx="2801520" cy="325800"/>
          </xdr14:xfrm>
        </xdr:contentPart>
      </mc:Choice>
      <mc:Fallback>
        <xdr:pic>
          <xdr:nvPicPr>
            <xdr:cNvPr id="32" name="Ink 31">
              <a:extLst>
                <a:ext uri="{FF2B5EF4-FFF2-40B4-BE49-F238E27FC236}">
                  <a16:creationId xmlns:a16="http://schemas.microsoft.com/office/drawing/2014/main" id="{3D7BD42F-5889-5D3A-D7E6-2C3EC55B52AA}"/>
                </a:ext>
              </a:extLst>
            </xdr:cNvPr>
            <xdr:cNvPicPr/>
          </xdr:nvPicPr>
          <xdr:blipFill>
            <a:blip xmlns:r="http://schemas.openxmlformats.org/officeDocument/2006/relationships" r:embed="rId13"/>
            <a:stretch>
              <a:fillRect/>
            </a:stretch>
          </xdr:blipFill>
          <xdr:spPr>
            <a:xfrm>
              <a:off x="4382638" y="2248920"/>
              <a:ext cx="2837165" cy="361440"/>
            </a:xfrm>
            <a:prstGeom prst="rect">
              <a:avLst/>
            </a:prstGeom>
          </xdr:spPr>
        </xdr:pic>
      </mc:Fallback>
    </mc:AlternateContent>
    <xdr:clientData/>
  </xdr:twoCellAnchor>
  <xdr:twoCellAnchor editAs="oneCell">
    <xdr:from>
      <xdr:col>4</xdr:col>
      <xdr:colOff>291840</xdr:colOff>
      <xdr:row>14</xdr:row>
      <xdr:rowOff>158260</xdr:rowOff>
    </xdr:from>
    <xdr:to>
      <xdr:col>6</xdr:col>
      <xdr:colOff>122400</xdr:colOff>
      <xdr:row>16</xdr:row>
      <xdr:rowOff>149240</xdr:rowOff>
    </xdr:to>
    <mc:AlternateContent xmlns:mc="http://schemas.openxmlformats.org/markup-compatibility/2006">
      <mc:Choice xmlns:xdr14="http://schemas.microsoft.com/office/excel/2010/spreadsheetDrawing" Requires="xdr14">
        <xdr:contentPart xmlns:r="http://schemas.openxmlformats.org/officeDocument/2006/relationships" r:id="rId14">
          <xdr14:nvContentPartPr>
            <xdr14:cNvPr id="37" name="Ink 36">
              <a:extLst>
                <a:ext uri="{FF2B5EF4-FFF2-40B4-BE49-F238E27FC236}">
                  <a16:creationId xmlns:a16="http://schemas.microsoft.com/office/drawing/2014/main" id="{2B1D7AB9-83FC-51B0-259A-E4B5E796B0C6}"/>
                </a:ext>
              </a:extLst>
            </xdr14:cNvPr>
            <xdr14:cNvContentPartPr/>
          </xdr14:nvContentPartPr>
          <xdr14:nvPr macro=""/>
          <xdr14:xfrm>
            <a:off x="2730240" y="2736360"/>
            <a:ext cx="1049760" cy="359280"/>
          </xdr14:xfrm>
        </xdr:contentPart>
      </mc:Choice>
      <mc:Fallback>
        <xdr:pic>
          <xdr:nvPicPr>
            <xdr:cNvPr id="37" name="Ink 36">
              <a:extLst>
                <a:ext uri="{FF2B5EF4-FFF2-40B4-BE49-F238E27FC236}">
                  <a16:creationId xmlns:a16="http://schemas.microsoft.com/office/drawing/2014/main" id="{2B1D7AB9-83FC-51B0-259A-E4B5E796B0C6}"/>
                </a:ext>
              </a:extLst>
            </xdr:cNvPr>
            <xdr:cNvPicPr/>
          </xdr:nvPicPr>
          <xdr:blipFill>
            <a:blip xmlns:r="http://schemas.openxmlformats.org/officeDocument/2006/relationships" r:embed="rId15"/>
            <a:stretch>
              <a:fillRect/>
            </a:stretch>
          </xdr:blipFill>
          <xdr:spPr>
            <a:xfrm>
              <a:off x="2712234" y="2718720"/>
              <a:ext cx="1085412" cy="39492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536575</xdr:colOff>
      <xdr:row>1</xdr:row>
      <xdr:rowOff>123825</xdr:rowOff>
    </xdr:from>
    <xdr:to>
      <xdr:col>13</xdr:col>
      <xdr:colOff>231775</xdr:colOff>
      <xdr:row>16</xdr:row>
      <xdr:rowOff>104775</xdr:rowOff>
    </xdr:to>
    <xdr:graphicFrame macro="">
      <xdr:nvGraphicFramePr>
        <xdr:cNvPr id="2" name="Chart 1">
          <a:extLst>
            <a:ext uri="{FF2B5EF4-FFF2-40B4-BE49-F238E27FC236}">
              <a16:creationId xmlns:a16="http://schemas.microsoft.com/office/drawing/2014/main" id="{26881B12-3B83-9E18-5EA2-2BED8F217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247650</xdr:colOff>
      <xdr:row>0</xdr:row>
      <xdr:rowOff>177800</xdr:rowOff>
    </xdr:from>
    <xdr:to>
      <xdr:col>13</xdr:col>
      <xdr:colOff>44450</xdr:colOff>
      <xdr:row>14</xdr:row>
      <xdr:rowOff>50800</xdr:rowOff>
    </xdr:to>
    <xdr:graphicFrame macro="">
      <xdr:nvGraphicFramePr>
        <xdr:cNvPr id="2" name="Chart 1">
          <a:extLst>
            <a:ext uri="{FF2B5EF4-FFF2-40B4-BE49-F238E27FC236}">
              <a16:creationId xmlns:a16="http://schemas.microsoft.com/office/drawing/2014/main" id="{9B2888CD-0E1F-6700-DE07-747DB8C6D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15960</xdr:colOff>
      <xdr:row>1</xdr:row>
      <xdr:rowOff>112065</xdr:rowOff>
    </xdr:from>
    <xdr:to>
      <xdr:col>3</xdr:col>
      <xdr:colOff>98640</xdr:colOff>
      <xdr:row>9</xdr:row>
      <xdr:rowOff>26145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3B4852B4-0FF8-C0B3-30F9-F6DA71B38877}"/>
                </a:ext>
              </a:extLst>
            </xdr14:cNvPr>
            <xdr14:cNvContentPartPr/>
          </xdr14:nvContentPartPr>
          <xdr14:nvPr macro=""/>
          <xdr14:xfrm>
            <a:off x="1235160" y="293040"/>
            <a:ext cx="692280" cy="1361880"/>
          </xdr14:xfrm>
        </xdr:contentPart>
      </mc:Choice>
      <mc:Fallback xmlns="">
        <xdr:pic>
          <xdr:nvPicPr>
            <xdr:cNvPr id="3" name="Ink 2">
              <a:extLst>
                <a:ext uri="{FF2B5EF4-FFF2-40B4-BE49-F238E27FC236}">
                  <a16:creationId xmlns:a16="http://schemas.microsoft.com/office/drawing/2014/main" id="{3B4852B4-0FF8-C0B3-30F9-F6DA71B38877}"/>
                </a:ext>
              </a:extLst>
            </xdr:cNvPr>
            <xdr:cNvPicPr/>
          </xdr:nvPicPr>
          <xdr:blipFill>
            <a:blip xmlns:r="http://schemas.openxmlformats.org/officeDocument/2006/relationships" r:embed="rId3"/>
            <a:stretch>
              <a:fillRect/>
            </a:stretch>
          </xdr:blipFill>
          <xdr:spPr>
            <a:xfrm>
              <a:off x="1217520" y="275400"/>
              <a:ext cx="727920" cy="1397520"/>
            </a:xfrm>
            <a:prstGeom prst="rect">
              <a:avLst/>
            </a:prstGeom>
          </xdr:spPr>
        </xdr:pic>
      </mc:Fallback>
    </mc:AlternateContent>
    <xdr:clientData/>
  </xdr:twoCellAnchor>
  <xdr:twoCellAnchor editAs="oneCell">
    <xdr:from>
      <xdr:col>3</xdr:col>
      <xdr:colOff>380880</xdr:colOff>
      <xdr:row>3</xdr:row>
      <xdr:rowOff>172395</xdr:rowOff>
    </xdr:from>
    <xdr:to>
      <xdr:col>5</xdr:col>
      <xdr:colOff>433855</xdr:colOff>
      <xdr:row>7</xdr:row>
      <xdr:rowOff>130335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7" name="Ink 6">
              <a:extLst>
                <a:ext uri="{FF2B5EF4-FFF2-40B4-BE49-F238E27FC236}">
                  <a16:creationId xmlns:a16="http://schemas.microsoft.com/office/drawing/2014/main" id="{225A7D01-7440-A4B3-0803-C0D5C599C23B}"/>
                </a:ext>
              </a:extLst>
            </xdr14:cNvPr>
            <xdr14:cNvContentPartPr/>
          </xdr14:nvContentPartPr>
          <xdr14:nvPr macro=""/>
          <xdr14:xfrm>
            <a:off x="2209680" y="715320"/>
            <a:ext cx="1272175" cy="681840"/>
          </xdr14:xfrm>
        </xdr:contentPart>
      </mc:Choice>
      <mc:Fallback xmlns="">
        <xdr:pic>
          <xdr:nvPicPr>
            <xdr:cNvPr id="7" name="Ink 6">
              <a:extLst>
                <a:ext uri="{FF2B5EF4-FFF2-40B4-BE49-F238E27FC236}">
                  <a16:creationId xmlns:a16="http://schemas.microsoft.com/office/drawing/2014/main" id="{225A7D01-7440-A4B3-0803-C0D5C599C23B}"/>
                </a:ext>
              </a:extLst>
            </xdr:cNvPr>
            <xdr:cNvPicPr/>
          </xdr:nvPicPr>
          <xdr:blipFill>
            <a:blip xmlns:r="http://schemas.openxmlformats.org/officeDocument/2006/relationships" r:embed="rId5"/>
            <a:stretch>
              <a:fillRect/>
            </a:stretch>
          </xdr:blipFill>
          <xdr:spPr>
            <a:xfrm>
              <a:off x="2191681" y="697680"/>
              <a:ext cx="1307813" cy="717480"/>
            </a:xfrm>
            <a:prstGeom prst="rect">
              <a:avLst/>
            </a:prstGeom>
          </xdr:spPr>
        </xdr:pic>
      </mc:Fallback>
    </mc:AlternateContent>
    <xdr:clientData/>
  </xdr:twoCellAnchor>
  <xdr:twoCellAnchor editAs="oneCell">
    <xdr:from>
      <xdr:col>2</xdr:col>
      <xdr:colOff>542640</xdr:colOff>
      <xdr:row>9</xdr:row>
      <xdr:rowOff>171225</xdr:rowOff>
    </xdr:from>
    <xdr:to>
      <xdr:col>2</xdr:col>
      <xdr:colOff>543000</xdr:colOff>
      <xdr:row>9</xdr:row>
      <xdr:rowOff>171585</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52DF3231-B981-BE89-699E-EE59096D03AF}"/>
                </a:ext>
              </a:extLst>
            </xdr14:cNvPr>
            <xdr14:cNvContentPartPr/>
          </xdr14:nvContentPartPr>
          <xdr14:nvPr macro=""/>
          <xdr14:xfrm>
            <a:off x="1761840" y="1800000"/>
            <a:ext cx="360" cy="360"/>
          </xdr14:xfrm>
        </xdr:contentPart>
      </mc:Choice>
      <mc:Fallback xmlns="">
        <xdr:pic>
          <xdr:nvPicPr>
            <xdr:cNvPr id="8" name="Ink 7">
              <a:extLst>
                <a:ext uri="{FF2B5EF4-FFF2-40B4-BE49-F238E27FC236}">
                  <a16:creationId xmlns:a16="http://schemas.microsoft.com/office/drawing/2014/main" id="{52DF3231-B981-BE89-699E-EE59096D03AF}"/>
                </a:ext>
              </a:extLst>
            </xdr:cNvPr>
            <xdr:cNvPicPr/>
          </xdr:nvPicPr>
          <xdr:blipFill>
            <a:blip xmlns:r="http://schemas.openxmlformats.org/officeDocument/2006/relationships" r:embed="rId7"/>
            <a:stretch>
              <a:fillRect/>
            </a:stretch>
          </xdr:blipFill>
          <xdr:spPr>
            <a:xfrm>
              <a:off x="1744200" y="1782360"/>
              <a:ext cx="36000" cy="36000"/>
            </a:xfrm>
            <a:prstGeom prst="rect">
              <a:avLst/>
            </a:prstGeom>
          </xdr:spPr>
        </xdr:pic>
      </mc:Fallback>
    </mc:AlternateContent>
    <xdr:clientData/>
  </xdr:twoCellAnchor>
  <xdr:twoCellAnchor editAs="oneCell">
    <xdr:from>
      <xdr:col>2</xdr:col>
      <xdr:colOff>171120</xdr:colOff>
      <xdr:row>11</xdr:row>
      <xdr:rowOff>66510</xdr:rowOff>
    </xdr:from>
    <xdr:to>
      <xdr:col>2</xdr:col>
      <xdr:colOff>172920</xdr:colOff>
      <xdr:row>11</xdr:row>
      <xdr:rowOff>68310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73551C56-A277-9B38-29C7-C91634151A97}"/>
                </a:ext>
              </a:extLst>
            </xdr14:cNvPr>
            <xdr14:cNvContentPartPr/>
          </xdr14:nvContentPartPr>
          <xdr14:nvPr macro=""/>
          <xdr14:xfrm>
            <a:off x="1390320" y="2057235"/>
            <a:ext cx="1800" cy="1800"/>
          </xdr14:xfrm>
        </xdr:contentPart>
      </mc:Choice>
      <mc:Fallback xmlns="">
        <xdr:pic>
          <xdr:nvPicPr>
            <xdr:cNvPr id="9" name="Ink 8">
              <a:extLst>
                <a:ext uri="{FF2B5EF4-FFF2-40B4-BE49-F238E27FC236}">
                  <a16:creationId xmlns:a16="http://schemas.microsoft.com/office/drawing/2014/main" id="{73551C56-A277-9B38-29C7-C91634151A97}"/>
                </a:ext>
              </a:extLst>
            </xdr:cNvPr>
            <xdr:cNvPicPr/>
          </xdr:nvPicPr>
          <xdr:blipFill>
            <a:blip xmlns:r="http://schemas.openxmlformats.org/officeDocument/2006/relationships" r:embed="rId9"/>
            <a:stretch>
              <a:fillRect/>
            </a:stretch>
          </xdr:blipFill>
          <xdr:spPr>
            <a:xfrm>
              <a:off x="1372680" y="2039235"/>
              <a:ext cx="37440" cy="37440"/>
            </a:xfrm>
            <a:prstGeom prst="rect">
              <a:avLst/>
            </a:prstGeom>
          </xdr:spPr>
        </xdr:pic>
      </mc:Fallback>
    </mc:AlternateContent>
    <xdr:clientData/>
  </xdr:twoCellAnchor>
  <xdr:twoCellAnchor editAs="oneCell">
    <xdr:from>
      <xdr:col>2</xdr:col>
      <xdr:colOff>83935</xdr:colOff>
      <xdr:row>11</xdr:row>
      <xdr:rowOff>18930</xdr:rowOff>
    </xdr:from>
    <xdr:to>
      <xdr:col>4</xdr:col>
      <xdr:colOff>242455</xdr:colOff>
      <xdr:row>20</xdr:row>
      <xdr:rowOff>66250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2" name="Ink 11">
              <a:extLst>
                <a:ext uri="{FF2B5EF4-FFF2-40B4-BE49-F238E27FC236}">
                  <a16:creationId xmlns:a16="http://schemas.microsoft.com/office/drawing/2014/main" id="{9B64C878-0F65-1A6F-44EA-536B7689BF2C}"/>
                </a:ext>
              </a:extLst>
            </xdr14:cNvPr>
            <xdr14:cNvContentPartPr/>
          </xdr14:nvContentPartPr>
          <xdr14:nvPr macro=""/>
          <xdr14:xfrm>
            <a:off x="1303135" y="2009655"/>
            <a:ext cx="1377720" cy="1676095"/>
          </xdr14:xfrm>
        </xdr:contentPart>
      </mc:Choice>
      <mc:Fallback xmlns="">
        <xdr:pic>
          <xdr:nvPicPr>
            <xdr:cNvPr id="12" name="Ink 11">
              <a:extLst>
                <a:ext uri="{FF2B5EF4-FFF2-40B4-BE49-F238E27FC236}">
                  <a16:creationId xmlns:a16="http://schemas.microsoft.com/office/drawing/2014/main" id="{9B64C878-0F65-1A6F-44EA-536B7689BF2C}"/>
                </a:ext>
              </a:extLst>
            </xdr:cNvPr>
            <xdr:cNvPicPr/>
          </xdr:nvPicPr>
          <xdr:blipFill>
            <a:blip xmlns:r="http://schemas.openxmlformats.org/officeDocument/2006/relationships" r:embed="rId11"/>
            <a:stretch>
              <a:fillRect/>
            </a:stretch>
          </xdr:blipFill>
          <xdr:spPr>
            <a:xfrm>
              <a:off x="1285135" y="1991621"/>
              <a:ext cx="1413360" cy="1711803"/>
            </a:xfrm>
            <a:prstGeom prst="rect">
              <a:avLst/>
            </a:prstGeom>
          </xdr:spPr>
        </xdr:pic>
      </mc:Fallback>
    </mc:AlternateContent>
    <xdr:clientData/>
  </xdr:twoCellAnchor>
  <xdr:twoCellAnchor editAs="oneCell">
    <xdr:from>
      <xdr:col>2</xdr:col>
      <xdr:colOff>57000</xdr:colOff>
      <xdr:row>21</xdr:row>
      <xdr:rowOff>28545</xdr:rowOff>
    </xdr:from>
    <xdr:to>
      <xdr:col>3</xdr:col>
      <xdr:colOff>572400</xdr:colOff>
      <xdr:row>32</xdr:row>
      <xdr:rowOff>124740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3" name="Ink 12">
              <a:extLst>
                <a:ext uri="{FF2B5EF4-FFF2-40B4-BE49-F238E27FC236}">
                  <a16:creationId xmlns:a16="http://schemas.microsoft.com/office/drawing/2014/main" id="{6B7C8C30-2113-1FD2-C643-7A3FB5BFD96D}"/>
                </a:ext>
              </a:extLst>
            </xdr14:cNvPr>
            <xdr14:cNvContentPartPr/>
          </xdr14:nvContentPartPr>
          <xdr14:nvPr macro=""/>
          <xdr14:xfrm>
            <a:off x="1276200" y="3829020"/>
            <a:ext cx="1125000" cy="2086920"/>
          </xdr14:xfrm>
        </xdr:contentPart>
      </mc:Choice>
      <mc:Fallback xmlns="">
        <xdr:pic>
          <xdr:nvPicPr>
            <xdr:cNvPr id="13" name="Ink 12">
              <a:extLst>
                <a:ext uri="{FF2B5EF4-FFF2-40B4-BE49-F238E27FC236}">
                  <a16:creationId xmlns:a16="http://schemas.microsoft.com/office/drawing/2014/main" id="{6B7C8C30-2113-1FD2-C643-7A3FB5BFD96D}"/>
                </a:ext>
              </a:extLst>
            </xdr:cNvPr>
            <xdr:cNvPicPr/>
          </xdr:nvPicPr>
          <xdr:blipFill>
            <a:blip xmlns:r="http://schemas.openxmlformats.org/officeDocument/2006/relationships" r:embed="rId13"/>
            <a:stretch>
              <a:fillRect/>
            </a:stretch>
          </xdr:blipFill>
          <xdr:spPr>
            <a:xfrm>
              <a:off x="1258200" y="3811020"/>
              <a:ext cx="1160640" cy="2122560"/>
            </a:xfrm>
            <a:prstGeom prst="rect">
              <a:avLst/>
            </a:prstGeom>
          </xdr:spPr>
        </xdr:pic>
      </mc:Fallback>
    </mc:AlternateContent>
    <xdr:clientData/>
  </xdr:twoCellAnchor>
  <xdr:twoCellAnchor editAs="oneCell">
    <xdr:from>
      <xdr:col>5</xdr:col>
      <xdr:colOff>304680</xdr:colOff>
      <xdr:row>20</xdr:row>
      <xdr:rowOff>104825</xdr:rowOff>
    </xdr:from>
    <xdr:to>
      <xdr:col>7</xdr:col>
      <xdr:colOff>268375</xdr:colOff>
      <xdr:row>25</xdr:row>
      <xdr:rowOff>7495</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9" name="Ink 18">
              <a:extLst>
                <a:ext uri="{FF2B5EF4-FFF2-40B4-BE49-F238E27FC236}">
                  <a16:creationId xmlns:a16="http://schemas.microsoft.com/office/drawing/2014/main" id="{7FEED75B-0FCE-1B42-A375-10F757376BF1}"/>
                </a:ext>
              </a:extLst>
            </xdr14:cNvPr>
            <xdr14:cNvContentPartPr/>
          </xdr14:nvContentPartPr>
          <xdr14:nvPr macro=""/>
          <xdr14:xfrm>
            <a:off x="3352680" y="3724325"/>
            <a:ext cx="1182895" cy="807545"/>
          </xdr14:xfrm>
        </xdr:contentPart>
      </mc:Choice>
      <mc:Fallback xmlns="">
        <xdr:pic>
          <xdr:nvPicPr>
            <xdr:cNvPr id="19" name="Ink 18">
              <a:extLst>
                <a:ext uri="{FF2B5EF4-FFF2-40B4-BE49-F238E27FC236}">
                  <a16:creationId xmlns:a16="http://schemas.microsoft.com/office/drawing/2014/main" id="{7FEED75B-0FCE-1B42-A375-10F757376BF1}"/>
                </a:ext>
              </a:extLst>
            </xdr:cNvPr>
            <xdr:cNvPicPr/>
          </xdr:nvPicPr>
          <xdr:blipFill>
            <a:blip xmlns:r="http://schemas.openxmlformats.org/officeDocument/2006/relationships" r:embed="rId15"/>
            <a:stretch>
              <a:fillRect/>
            </a:stretch>
          </xdr:blipFill>
          <xdr:spPr>
            <a:xfrm>
              <a:off x="3334681" y="3706816"/>
              <a:ext cx="1218533" cy="84292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514350</xdr:colOff>
      <xdr:row>0</xdr:row>
      <xdr:rowOff>63500</xdr:rowOff>
    </xdr:from>
    <xdr:to>
      <xdr:col>12</xdr:col>
      <xdr:colOff>577850</xdr:colOff>
      <xdr:row>10</xdr:row>
      <xdr:rowOff>63500</xdr:rowOff>
    </xdr:to>
    <xdr:graphicFrame macro="">
      <xdr:nvGraphicFramePr>
        <xdr:cNvPr id="2" name="Chart 1">
          <a:extLst>
            <a:ext uri="{FF2B5EF4-FFF2-40B4-BE49-F238E27FC236}">
              <a16:creationId xmlns:a16="http://schemas.microsoft.com/office/drawing/2014/main" id="{107BBA18-212B-941A-F834-0D92AF3B6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174910</xdr:colOff>
      <xdr:row>2</xdr:row>
      <xdr:rowOff>82420</xdr:rowOff>
    </xdr:from>
    <xdr:to>
      <xdr:col>3</xdr:col>
      <xdr:colOff>336790</xdr:colOff>
      <xdr:row>4</xdr:row>
      <xdr:rowOff>84560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9" name="Ink 8">
              <a:extLst>
                <a:ext uri="{FF2B5EF4-FFF2-40B4-BE49-F238E27FC236}">
                  <a16:creationId xmlns:a16="http://schemas.microsoft.com/office/drawing/2014/main" id="{65D56FEC-633B-2B67-AB2A-BC936DC925C0}"/>
                </a:ext>
              </a:extLst>
            </xdr14:cNvPr>
            <xdr14:cNvContentPartPr/>
          </xdr14:nvContentPartPr>
          <xdr14:nvPr macro=""/>
          <xdr14:xfrm>
            <a:off x="1438560" y="450720"/>
            <a:ext cx="771480" cy="370440"/>
          </xdr14:xfrm>
        </xdr:contentPart>
      </mc:Choice>
      <mc:Fallback xmlns="">
        <xdr:pic>
          <xdr:nvPicPr>
            <xdr:cNvPr id="9" name="Ink 8">
              <a:extLst>
                <a:ext uri="{FF2B5EF4-FFF2-40B4-BE49-F238E27FC236}">
                  <a16:creationId xmlns:a16="http://schemas.microsoft.com/office/drawing/2014/main" id="{65D56FEC-633B-2B67-AB2A-BC936DC925C0}"/>
                </a:ext>
              </a:extLst>
            </xdr:cNvPr>
            <xdr:cNvPicPr/>
          </xdr:nvPicPr>
          <xdr:blipFill>
            <a:blip xmlns:r="http://schemas.openxmlformats.org/officeDocument/2006/relationships" r:embed="rId3"/>
            <a:stretch>
              <a:fillRect/>
            </a:stretch>
          </xdr:blipFill>
          <xdr:spPr>
            <a:xfrm>
              <a:off x="1429916" y="441720"/>
              <a:ext cx="789128" cy="388080"/>
            </a:xfrm>
            <a:prstGeom prst="rect">
              <a:avLst/>
            </a:prstGeom>
          </xdr:spPr>
        </xdr:pic>
      </mc:Fallback>
    </mc:AlternateContent>
    <xdr:clientData/>
  </xdr:twoCellAnchor>
  <xdr:twoCellAnchor editAs="oneCell">
    <xdr:from>
      <xdr:col>3</xdr:col>
      <xdr:colOff>415630</xdr:colOff>
      <xdr:row>2</xdr:row>
      <xdr:rowOff>107620</xdr:rowOff>
    </xdr:from>
    <xdr:to>
      <xdr:col>4</xdr:col>
      <xdr:colOff>400750</xdr:colOff>
      <xdr:row>4</xdr:row>
      <xdr:rowOff>120560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5" name="Ink 14">
              <a:extLst>
                <a:ext uri="{FF2B5EF4-FFF2-40B4-BE49-F238E27FC236}">
                  <a16:creationId xmlns:a16="http://schemas.microsoft.com/office/drawing/2014/main" id="{0F39951D-70F7-57E0-4F75-940E491D0495}"/>
                </a:ext>
              </a:extLst>
            </xdr14:cNvPr>
            <xdr14:cNvContentPartPr/>
          </xdr14:nvContentPartPr>
          <xdr14:nvPr macro=""/>
          <xdr14:xfrm>
            <a:off x="2288880" y="475920"/>
            <a:ext cx="594720" cy="381240"/>
          </xdr14:xfrm>
        </xdr:contentPart>
      </mc:Choice>
      <mc:Fallback xmlns="">
        <xdr:pic>
          <xdr:nvPicPr>
            <xdr:cNvPr id="15" name="Ink 14">
              <a:extLst>
                <a:ext uri="{FF2B5EF4-FFF2-40B4-BE49-F238E27FC236}">
                  <a16:creationId xmlns:a16="http://schemas.microsoft.com/office/drawing/2014/main" id="{0F39951D-70F7-57E0-4F75-940E491D0495}"/>
                </a:ext>
              </a:extLst>
            </xdr:cNvPr>
            <xdr:cNvPicPr/>
          </xdr:nvPicPr>
          <xdr:blipFill>
            <a:blip xmlns:r="http://schemas.openxmlformats.org/officeDocument/2006/relationships" r:embed="rId5"/>
            <a:stretch>
              <a:fillRect/>
            </a:stretch>
          </xdr:blipFill>
          <xdr:spPr>
            <a:xfrm>
              <a:off x="2279885" y="467280"/>
              <a:ext cx="612349" cy="398880"/>
            </a:xfrm>
            <a:prstGeom prst="rect">
              <a:avLst/>
            </a:prstGeom>
          </xdr:spPr>
        </xdr:pic>
      </mc:Fallback>
    </mc:AlternateContent>
    <xdr:clientData/>
  </xdr:twoCellAnchor>
  <xdr:twoCellAnchor editAs="oneCell">
    <xdr:from>
      <xdr:col>2</xdr:col>
      <xdr:colOff>336550</xdr:colOff>
      <xdr:row>5</xdr:row>
      <xdr:rowOff>158530</xdr:rowOff>
    </xdr:from>
    <xdr:to>
      <xdr:col>3</xdr:col>
      <xdr:colOff>324550</xdr:colOff>
      <xdr:row>8</xdr:row>
      <xdr:rowOff>26920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6" name="Ink 15">
              <a:extLst>
                <a:ext uri="{FF2B5EF4-FFF2-40B4-BE49-F238E27FC236}">
                  <a16:creationId xmlns:a16="http://schemas.microsoft.com/office/drawing/2014/main" id="{B33B379C-CF00-0164-E9B5-78716FAA2ECE}"/>
                </a:ext>
              </a:extLst>
            </xdr14:cNvPr>
            <xdr14:cNvContentPartPr/>
          </xdr14:nvContentPartPr>
          <xdr14:nvPr macro=""/>
          <xdr14:xfrm>
            <a:off x="1600200" y="1079280"/>
            <a:ext cx="597600" cy="420840"/>
          </xdr14:xfrm>
        </xdr:contentPart>
      </mc:Choice>
      <mc:Fallback xmlns="">
        <xdr:pic>
          <xdr:nvPicPr>
            <xdr:cNvPr id="16" name="Ink 15">
              <a:extLst>
                <a:ext uri="{FF2B5EF4-FFF2-40B4-BE49-F238E27FC236}">
                  <a16:creationId xmlns:a16="http://schemas.microsoft.com/office/drawing/2014/main" id="{B33B379C-CF00-0164-E9B5-78716FAA2ECE}"/>
                </a:ext>
              </a:extLst>
            </xdr:cNvPr>
            <xdr:cNvPicPr/>
          </xdr:nvPicPr>
          <xdr:blipFill>
            <a:blip xmlns:r="http://schemas.openxmlformats.org/officeDocument/2006/relationships" r:embed="rId7"/>
            <a:stretch>
              <a:fillRect/>
            </a:stretch>
          </xdr:blipFill>
          <xdr:spPr>
            <a:xfrm>
              <a:off x="1591200" y="1070640"/>
              <a:ext cx="615240" cy="438480"/>
            </a:xfrm>
            <a:prstGeom prst="rect">
              <a:avLst/>
            </a:prstGeom>
          </xdr:spPr>
        </xdr:pic>
      </mc:Fallback>
    </mc:AlternateContent>
    <xdr:clientData/>
  </xdr:twoCellAnchor>
  <xdr:twoCellAnchor editAs="oneCell">
    <xdr:from>
      <xdr:col>3</xdr:col>
      <xdr:colOff>558190</xdr:colOff>
      <xdr:row>5</xdr:row>
      <xdr:rowOff>184090</xdr:rowOff>
    </xdr:from>
    <xdr:to>
      <xdr:col>5</xdr:col>
      <xdr:colOff>291910</xdr:colOff>
      <xdr:row>7</xdr:row>
      <xdr:rowOff>181550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3" name="Ink 22">
              <a:extLst>
                <a:ext uri="{FF2B5EF4-FFF2-40B4-BE49-F238E27FC236}">
                  <a16:creationId xmlns:a16="http://schemas.microsoft.com/office/drawing/2014/main" id="{F4844129-4F5E-62E1-A228-36A31C973694}"/>
                </a:ext>
              </a:extLst>
            </xdr14:cNvPr>
            <xdr14:cNvContentPartPr/>
          </xdr14:nvContentPartPr>
          <xdr14:nvPr macro=""/>
          <xdr14:xfrm>
            <a:off x="2431440" y="1104840"/>
            <a:ext cx="952920" cy="365760"/>
          </xdr14:xfrm>
        </xdr:contentPart>
      </mc:Choice>
      <mc:Fallback xmlns="">
        <xdr:pic>
          <xdr:nvPicPr>
            <xdr:cNvPr id="23" name="Ink 22">
              <a:extLst>
                <a:ext uri="{FF2B5EF4-FFF2-40B4-BE49-F238E27FC236}">
                  <a16:creationId xmlns:a16="http://schemas.microsoft.com/office/drawing/2014/main" id="{F4844129-4F5E-62E1-A228-36A31C973694}"/>
                </a:ext>
              </a:extLst>
            </xdr:cNvPr>
            <xdr:cNvPicPr/>
          </xdr:nvPicPr>
          <xdr:blipFill>
            <a:blip xmlns:r="http://schemas.openxmlformats.org/officeDocument/2006/relationships" r:embed="rId9"/>
            <a:stretch>
              <a:fillRect/>
            </a:stretch>
          </xdr:blipFill>
          <xdr:spPr>
            <a:xfrm>
              <a:off x="2422443" y="1095840"/>
              <a:ext cx="970553" cy="383400"/>
            </a:xfrm>
            <a:prstGeom prst="rect">
              <a:avLst/>
            </a:prstGeom>
          </xdr:spPr>
        </xdr:pic>
      </mc:Fallback>
    </mc:AlternateContent>
    <xdr:clientData/>
  </xdr:twoCellAnchor>
  <xdr:twoCellAnchor editAs="oneCell">
    <xdr:from>
      <xdr:col>2</xdr:col>
      <xdr:colOff>499630</xdr:colOff>
      <xdr:row>9</xdr:row>
      <xdr:rowOff>69570</xdr:rowOff>
    </xdr:from>
    <xdr:to>
      <xdr:col>3</xdr:col>
      <xdr:colOff>381070</xdr:colOff>
      <xdr:row>11</xdr:row>
      <xdr:rowOff>173230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7" name="Ink 26">
              <a:extLst>
                <a:ext uri="{FF2B5EF4-FFF2-40B4-BE49-F238E27FC236}">
                  <a16:creationId xmlns:a16="http://schemas.microsoft.com/office/drawing/2014/main" id="{AA5BD4C0-6B4C-913B-9ECB-AB585898664B}"/>
                </a:ext>
              </a:extLst>
            </xdr14:cNvPr>
            <xdr14:cNvContentPartPr/>
          </xdr14:nvContentPartPr>
          <xdr14:nvPr macro=""/>
          <xdr14:xfrm>
            <a:off x="1763280" y="1726920"/>
            <a:ext cx="491040" cy="471960"/>
          </xdr14:xfrm>
        </xdr:contentPart>
      </mc:Choice>
      <mc:Fallback xmlns="">
        <xdr:pic>
          <xdr:nvPicPr>
            <xdr:cNvPr id="27" name="Ink 26">
              <a:extLst>
                <a:ext uri="{FF2B5EF4-FFF2-40B4-BE49-F238E27FC236}">
                  <a16:creationId xmlns:a16="http://schemas.microsoft.com/office/drawing/2014/main" id="{AA5BD4C0-6B4C-913B-9ECB-AB585898664B}"/>
                </a:ext>
              </a:extLst>
            </xdr:cNvPr>
            <xdr:cNvPicPr/>
          </xdr:nvPicPr>
          <xdr:blipFill>
            <a:blip xmlns:r="http://schemas.openxmlformats.org/officeDocument/2006/relationships" r:embed="rId11"/>
            <a:stretch>
              <a:fillRect/>
            </a:stretch>
          </xdr:blipFill>
          <xdr:spPr>
            <a:xfrm>
              <a:off x="1754640" y="1718273"/>
              <a:ext cx="508680" cy="489613"/>
            </a:xfrm>
            <a:prstGeom prst="rect">
              <a:avLst/>
            </a:prstGeom>
          </xdr:spPr>
        </xdr:pic>
      </mc:Fallback>
    </mc:AlternateContent>
    <xdr:clientData/>
  </xdr:twoCellAnchor>
  <xdr:twoCellAnchor editAs="oneCell">
    <xdr:from>
      <xdr:col>6</xdr:col>
      <xdr:colOff>329950</xdr:colOff>
      <xdr:row>11</xdr:row>
      <xdr:rowOff>145870</xdr:rowOff>
    </xdr:from>
    <xdr:to>
      <xdr:col>6</xdr:col>
      <xdr:colOff>330310</xdr:colOff>
      <xdr:row>11</xdr:row>
      <xdr:rowOff>146230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8" name="Ink 27">
              <a:extLst>
                <a:ext uri="{FF2B5EF4-FFF2-40B4-BE49-F238E27FC236}">
                  <a16:creationId xmlns:a16="http://schemas.microsoft.com/office/drawing/2014/main" id="{CB976C61-0A64-A1E8-C108-C50FD148FA80}"/>
                </a:ext>
              </a:extLst>
            </xdr14:cNvPr>
            <xdr14:cNvContentPartPr/>
          </xdr14:nvContentPartPr>
          <xdr14:nvPr macro=""/>
          <xdr14:xfrm>
            <a:off x="4032000" y="2171520"/>
            <a:ext cx="360" cy="360"/>
          </xdr14:xfrm>
        </xdr:contentPart>
      </mc:Choice>
      <mc:Fallback xmlns="">
        <xdr:pic>
          <xdr:nvPicPr>
            <xdr:cNvPr id="28" name="Ink 27">
              <a:extLst>
                <a:ext uri="{FF2B5EF4-FFF2-40B4-BE49-F238E27FC236}">
                  <a16:creationId xmlns:a16="http://schemas.microsoft.com/office/drawing/2014/main" id="{CB976C61-0A64-A1E8-C108-C50FD148FA80}"/>
                </a:ext>
              </a:extLst>
            </xdr:cNvPr>
            <xdr:cNvPicPr/>
          </xdr:nvPicPr>
          <xdr:blipFill>
            <a:blip xmlns:r="http://schemas.openxmlformats.org/officeDocument/2006/relationships" r:embed="rId13"/>
            <a:stretch>
              <a:fillRect/>
            </a:stretch>
          </xdr:blipFill>
          <xdr:spPr>
            <a:xfrm>
              <a:off x="4014360" y="2153520"/>
              <a:ext cx="36000" cy="36000"/>
            </a:xfrm>
            <a:prstGeom prst="rect">
              <a:avLst/>
            </a:prstGeom>
          </xdr:spPr>
        </xdr:pic>
      </mc:Fallback>
    </mc:AlternateContent>
    <xdr:clientData/>
  </xdr:twoCellAnchor>
  <xdr:twoCellAnchor editAs="oneCell">
    <xdr:from>
      <xdr:col>3</xdr:col>
      <xdr:colOff>571150</xdr:colOff>
      <xdr:row>9</xdr:row>
      <xdr:rowOff>56970</xdr:rowOff>
    </xdr:from>
    <xdr:to>
      <xdr:col>5</xdr:col>
      <xdr:colOff>186070</xdr:colOff>
      <xdr:row>12</xdr:row>
      <xdr:rowOff>5280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1" name="Ink 30">
              <a:extLst>
                <a:ext uri="{FF2B5EF4-FFF2-40B4-BE49-F238E27FC236}">
                  <a16:creationId xmlns:a16="http://schemas.microsoft.com/office/drawing/2014/main" id="{63570EC1-8FDD-B868-CC8C-D4D8DB0BEF43}"/>
                </a:ext>
              </a:extLst>
            </xdr14:cNvPr>
            <xdr14:cNvContentPartPr/>
          </xdr14:nvContentPartPr>
          <xdr14:nvPr macro=""/>
          <xdr14:xfrm>
            <a:off x="2444400" y="1714320"/>
            <a:ext cx="834120" cy="500760"/>
          </xdr14:xfrm>
        </xdr:contentPart>
      </mc:Choice>
      <mc:Fallback xmlns="">
        <xdr:pic>
          <xdr:nvPicPr>
            <xdr:cNvPr id="31" name="Ink 30">
              <a:extLst>
                <a:ext uri="{FF2B5EF4-FFF2-40B4-BE49-F238E27FC236}">
                  <a16:creationId xmlns:a16="http://schemas.microsoft.com/office/drawing/2014/main" id="{63570EC1-8FDD-B868-CC8C-D4D8DB0BEF43}"/>
                </a:ext>
              </a:extLst>
            </xdr:cNvPr>
            <xdr:cNvPicPr/>
          </xdr:nvPicPr>
          <xdr:blipFill>
            <a:blip xmlns:r="http://schemas.openxmlformats.org/officeDocument/2006/relationships" r:embed="rId15"/>
            <a:stretch>
              <a:fillRect/>
            </a:stretch>
          </xdr:blipFill>
          <xdr:spPr>
            <a:xfrm>
              <a:off x="2426760" y="1696320"/>
              <a:ext cx="869760" cy="536400"/>
            </a:xfrm>
            <a:prstGeom prst="rect">
              <a:avLst/>
            </a:prstGeom>
          </xdr:spPr>
        </xdr:pic>
      </mc:Fallback>
    </mc:AlternateContent>
    <xdr:clientData/>
  </xdr:twoCellAnchor>
  <xdr:twoCellAnchor editAs="oneCell">
    <xdr:from>
      <xdr:col>5</xdr:col>
      <xdr:colOff>596830</xdr:colOff>
      <xdr:row>11</xdr:row>
      <xdr:rowOff>6190</xdr:rowOff>
    </xdr:from>
    <xdr:to>
      <xdr:col>6</xdr:col>
      <xdr:colOff>366670</xdr:colOff>
      <xdr:row>11</xdr:row>
      <xdr:rowOff>101590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2" name="Ink 31">
              <a:extLst>
                <a:ext uri="{FF2B5EF4-FFF2-40B4-BE49-F238E27FC236}">
                  <a16:creationId xmlns:a16="http://schemas.microsoft.com/office/drawing/2014/main" id="{E274EA83-78A4-4D33-736E-24C390E629C5}"/>
                </a:ext>
              </a:extLst>
            </xdr14:cNvPr>
            <xdr14:cNvContentPartPr/>
          </xdr14:nvContentPartPr>
          <xdr14:nvPr macro=""/>
          <xdr14:xfrm>
            <a:off x="3689280" y="2031840"/>
            <a:ext cx="379440" cy="95400"/>
          </xdr14:xfrm>
        </xdr:contentPart>
      </mc:Choice>
      <mc:Fallback xmlns="">
        <xdr:pic>
          <xdr:nvPicPr>
            <xdr:cNvPr id="32" name="Ink 31">
              <a:extLst>
                <a:ext uri="{FF2B5EF4-FFF2-40B4-BE49-F238E27FC236}">
                  <a16:creationId xmlns:a16="http://schemas.microsoft.com/office/drawing/2014/main" id="{E274EA83-78A4-4D33-736E-24C390E629C5}"/>
                </a:ext>
              </a:extLst>
            </xdr:cNvPr>
            <xdr:cNvPicPr/>
          </xdr:nvPicPr>
          <xdr:blipFill>
            <a:blip xmlns:r="http://schemas.openxmlformats.org/officeDocument/2006/relationships" r:embed="rId17"/>
            <a:stretch>
              <a:fillRect/>
            </a:stretch>
          </xdr:blipFill>
          <xdr:spPr>
            <a:xfrm>
              <a:off x="3671280" y="2013840"/>
              <a:ext cx="415080" cy="131040"/>
            </a:xfrm>
            <a:prstGeom prst="rect">
              <a:avLst/>
            </a:prstGeom>
          </xdr:spPr>
        </xdr:pic>
      </mc:Fallback>
    </mc:AlternateContent>
    <xdr:clientData/>
  </xdr:twoCellAnchor>
  <xdr:twoCellAnchor editAs="oneCell">
    <xdr:from>
      <xdr:col>6</xdr:col>
      <xdr:colOff>543790</xdr:colOff>
      <xdr:row>10</xdr:row>
      <xdr:rowOff>101060</xdr:rowOff>
    </xdr:from>
    <xdr:to>
      <xdr:col>7</xdr:col>
      <xdr:colOff>556990</xdr:colOff>
      <xdr:row>12</xdr:row>
      <xdr:rowOff>162960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6" name="Ink 35">
              <a:extLst>
                <a:ext uri="{FF2B5EF4-FFF2-40B4-BE49-F238E27FC236}">
                  <a16:creationId xmlns:a16="http://schemas.microsoft.com/office/drawing/2014/main" id="{D381994C-F5C3-3457-1D43-74AEAF61E0C0}"/>
                </a:ext>
              </a:extLst>
            </xdr14:cNvPr>
            <xdr14:cNvContentPartPr/>
          </xdr14:nvContentPartPr>
          <xdr14:nvPr macro=""/>
          <xdr14:xfrm>
            <a:off x="4245840" y="1942560"/>
            <a:ext cx="622800" cy="430200"/>
          </xdr14:xfrm>
        </xdr:contentPart>
      </mc:Choice>
      <mc:Fallback xmlns="">
        <xdr:pic>
          <xdr:nvPicPr>
            <xdr:cNvPr id="36" name="Ink 35">
              <a:extLst>
                <a:ext uri="{FF2B5EF4-FFF2-40B4-BE49-F238E27FC236}">
                  <a16:creationId xmlns:a16="http://schemas.microsoft.com/office/drawing/2014/main" id="{D381994C-F5C3-3457-1D43-74AEAF61E0C0}"/>
                </a:ext>
              </a:extLst>
            </xdr:cNvPr>
            <xdr:cNvPicPr/>
          </xdr:nvPicPr>
          <xdr:blipFill>
            <a:blip xmlns:r="http://schemas.openxmlformats.org/officeDocument/2006/relationships" r:embed="rId19"/>
            <a:stretch>
              <a:fillRect/>
            </a:stretch>
          </xdr:blipFill>
          <xdr:spPr>
            <a:xfrm>
              <a:off x="4227850" y="1924560"/>
              <a:ext cx="658419" cy="465840"/>
            </a:xfrm>
            <a:prstGeom prst="rect">
              <a:avLst/>
            </a:prstGeom>
          </xdr:spPr>
        </xdr:pic>
      </mc:Fallback>
    </mc:AlternateContent>
    <xdr:clientData/>
  </xdr:twoCellAnchor>
  <xdr:twoCellAnchor editAs="oneCell">
    <xdr:from>
      <xdr:col>2</xdr:col>
      <xdr:colOff>315670</xdr:colOff>
      <xdr:row>12</xdr:row>
      <xdr:rowOff>63240</xdr:rowOff>
    </xdr:from>
    <xdr:to>
      <xdr:col>3</xdr:col>
      <xdr:colOff>300070</xdr:colOff>
      <xdr:row>15</xdr:row>
      <xdr:rowOff>84630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39" name="Ink 38">
              <a:extLst>
                <a:ext uri="{FF2B5EF4-FFF2-40B4-BE49-F238E27FC236}">
                  <a16:creationId xmlns:a16="http://schemas.microsoft.com/office/drawing/2014/main" id="{8A99EDB7-0A30-E804-2CED-D660A4EC111F}"/>
                </a:ext>
              </a:extLst>
            </xdr14:cNvPr>
            <xdr14:cNvContentPartPr/>
          </xdr14:nvContentPartPr>
          <xdr14:nvPr macro=""/>
          <xdr14:xfrm>
            <a:off x="1579320" y="2273040"/>
            <a:ext cx="594000" cy="573840"/>
          </xdr14:xfrm>
        </xdr:contentPart>
      </mc:Choice>
      <mc:Fallback xmlns="">
        <xdr:pic>
          <xdr:nvPicPr>
            <xdr:cNvPr id="39" name="Ink 38">
              <a:extLst>
                <a:ext uri="{FF2B5EF4-FFF2-40B4-BE49-F238E27FC236}">
                  <a16:creationId xmlns:a16="http://schemas.microsoft.com/office/drawing/2014/main" id="{8A99EDB7-0A30-E804-2CED-D660A4EC111F}"/>
                </a:ext>
              </a:extLst>
            </xdr:cNvPr>
            <xdr:cNvPicPr/>
          </xdr:nvPicPr>
          <xdr:blipFill>
            <a:blip xmlns:r="http://schemas.openxmlformats.org/officeDocument/2006/relationships" r:embed="rId21"/>
            <a:stretch>
              <a:fillRect/>
            </a:stretch>
          </xdr:blipFill>
          <xdr:spPr>
            <a:xfrm>
              <a:off x="1561331" y="2255400"/>
              <a:ext cx="629618" cy="609480"/>
            </a:xfrm>
            <a:prstGeom prst="rect">
              <a:avLst/>
            </a:prstGeom>
          </xdr:spPr>
        </xdr:pic>
      </mc:Fallback>
    </mc:AlternateContent>
    <xdr:clientData/>
  </xdr:twoCellAnchor>
  <xdr:twoCellAnchor editAs="oneCell">
    <xdr:from>
      <xdr:col>6</xdr:col>
      <xdr:colOff>380710</xdr:colOff>
      <xdr:row>13</xdr:row>
      <xdr:rowOff>56930</xdr:rowOff>
    </xdr:from>
    <xdr:to>
      <xdr:col>6</xdr:col>
      <xdr:colOff>381070</xdr:colOff>
      <xdr:row>13</xdr:row>
      <xdr:rowOff>57290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40" name="Ink 39">
              <a:extLst>
                <a:ext uri="{FF2B5EF4-FFF2-40B4-BE49-F238E27FC236}">
                  <a16:creationId xmlns:a16="http://schemas.microsoft.com/office/drawing/2014/main" id="{1D72909A-9850-D83E-BF36-D02F92F839AE}"/>
                </a:ext>
              </a:extLst>
            </xdr14:cNvPr>
            <xdr14:cNvContentPartPr/>
          </xdr14:nvContentPartPr>
          <xdr14:nvPr macro=""/>
          <xdr14:xfrm>
            <a:off x="4082760" y="2450880"/>
            <a:ext cx="360" cy="360"/>
          </xdr14:xfrm>
        </xdr:contentPart>
      </mc:Choice>
      <mc:Fallback xmlns="">
        <xdr:pic>
          <xdr:nvPicPr>
            <xdr:cNvPr id="40" name="Ink 39">
              <a:extLst>
                <a:ext uri="{FF2B5EF4-FFF2-40B4-BE49-F238E27FC236}">
                  <a16:creationId xmlns:a16="http://schemas.microsoft.com/office/drawing/2014/main" id="{1D72909A-9850-D83E-BF36-D02F92F839AE}"/>
                </a:ext>
              </a:extLst>
            </xdr:cNvPr>
            <xdr:cNvPicPr/>
          </xdr:nvPicPr>
          <xdr:blipFill>
            <a:blip xmlns:r="http://schemas.openxmlformats.org/officeDocument/2006/relationships" r:embed="rId23"/>
            <a:stretch>
              <a:fillRect/>
            </a:stretch>
          </xdr:blipFill>
          <xdr:spPr>
            <a:xfrm>
              <a:off x="4074120" y="2442240"/>
              <a:ext cx="18000" cy="18000"/>
            </a:xfrm>
            <a:prstGeom prst="rect">
              <a:avLst/>
            </a:prstGeom>
          </xdr:spPr>
        </xdr:pic>
      </mc:Fallback>
    </mc:AlternateContent>
    <xdr:clientData/>
  </xdr:twoCellAnchor>
  <xdr:twoCellAnchor editAs="oneCell">
    <xdr:from>
      <xdr:col>6</xdr:col>
      <xdr:colOff>37990</xdr:colOff>
      <xdr:row>14</xdr:row>
      <xdr:rowOff>158620</xdr:rowOff>
    </xdr:from>
    <xdr:to>
      <xdr:col>6</xdr:col>
      <xdr:colOff>167950</xdr:colOff>
      <xdr:row>15</xdr:row>
      <xdr:rowOff>14070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44" name="Ink 43">
              <a:extLst>
                <a:ext uri="{FF2B5EF4-FFF2-40B4-BE49-F238E27FC236}">
                  <a16:creationId xmlns:a16="http://schemas.microsoft.com/office/drawing/2014/main" id="{C4ECBF28-7312-FD7C-5046-03099C49BAC5}"/>
                </a:ext>
              </a:extLst>
            </xdr14:cNvPr>
            <xdr14:cNvContentPartPr/>
          </xdr14:nvContentPartPr>
          <xdr14:nvPr macro=""/>
          <xdr14:xfrm>
            <a:off x="3740040" y="2736720"/>
            <a:ext cx="129960" cy="39600"/>
          </xdr14:xfrm>
        </xdr:contentPart>
      </mc:Choice>
      <mc:Fallback xmlns="">
        <xdr:pic>
          <xdr:nvPicPr>
            <xdr:cNvPr id="44" name="Ink 43">
              <a:extLst>
                <a:ext uri="{FF2B5EF4-FFF2-40B4-BE49-F238E27FC236}">
                  <a16:creationId xmlns:a16="http://schemas.microsoft.com/office/drawing/2014/main" id="{C4ECBF28-7312-FD7C-5046-03099C49BAC5}"/>
                </a:ext>
              </a:extLst>
            </xdr:cNvPr>
            <xdr:cNvPicPr/>
          </xdr:nvPicPr>
          <xdr:blipFill>
            <a:blip xmlns:r="http://schemas.openxmlformats.org/officeDocument/2006/relationships" r:embed="rId25"/>
            <a:stretch>
              <a:fillRect/>
            </a:stretch>
          </xdr:blipFill>
          <xdr:spPr>
            <a:xfrm>
              <a:off x="3731040" y="2727720"/>
              <a:ext cx="147600" cy="57240"/>
            </a:xfrm>
            <a:prstGeom prst="rect">
              <a:avLst/>
            </a:prstGeom>
          </xdr:spPr>
        </xdr:pic>
      </mc:Fallback>
    </mc:AlternateContent>
    <xdr:clientData/>
  </xdr:twoCellAnchor>
  <xdr:twoCellAnchor editAs="oneCell">
    <xdr:from>
      <xdr:col>3</xdr:col>
      <xdr:colOff>539470</xdr:colOff>
      <xdr:row>13</xdr:row>
      <xdr:rowOff>139730</xdr:rowOff>
    </xdr:from>
    <xdr:to>
      <xdr:col>5</xdr:col>
      <xdr:colOff>269950</xdr:colOff>
      <xdr:row>15</xdr:row>
      <xdr:rowOff>113070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45" name="Ink 44">
              <a:extLst>
                <a:ext uri="{FF2B5EF4-FFF2-40B4-BE49-F238E27FC236}">
                  <a16:creationId xmlns:a16="http://schemas.microsoft.com/office/drawing/2014/main" id="{BC47AA66-758D-9FBF-9656-B49FD781BF5C}"/>
                </a:ext>
              </a:extLst>
            </xdr14:cNvPr>
            <xdr14:cNvContentPartPr/>
          </xdr14:nvContentPartPr>
          <xdr14:nvPr macro=""/>
          <xdr14:xfrm>
            <a:off x="2412720" y="2533680"/>
            <a:ext cx="949680" cy="341640"/>
          </xdr14:xfrm>
        </xdr:contentPart>
      </mc:Choice>
      <mc:Fallback xmlns="">
        <xdr:pic>
          <xdr:nvPicPr>
            <xdr:cNvPr id="45" name="Ink 44">
              <a:extLst>
                <a:ext uri="{FF2B5EF4-FFF2-40B4-BE49-F238E27FC236}">
                  <a16:creationId xmlns:a16="http://schemas.microsoft.com/office/drawing/2014/main" id="{BC47AA66-758D-9FBF-9656-B49FD781BF5C}"/>
                </a:ext>
              </a:extLst>
            </xdr:cNvPr>
            <xdr:cNvPicPr/>
          </xdr:nvPicPr>
          <xdr:blipFill>
            <a:blip xmlns:r="http://schemas.openxmlformats.org/officeDocument/2006/relationships" r:embed="rId27"/>
            <a:stretch>
              <a:fillRect/>
            </a:stretch>
          </xdr:blipFill>
          <xdr:spPr>
            <a:xfrm>
              <a:off x="2404077" y="2525031"/>
              <a:ext cx="967327" cy="359299"/>
            </a:xfrm>
            <a:prstGeom prst="rect">
              <a:avLst/>
            </a:prstGeom>
          </xdr:spPr>
        </xdr:pic>
      </mc:Fallback>
    </mc:AlternateContent>
    <xdr:clientData/>
  </xdr:twoCellAnchor>
  <xdr:twoCellAnchor editAs="oneCell">
    <xdr:from>
      <xdr:col>7</xdr:col>
      <xdr:colOff>78550</xdr:colOff>
      <xdr:row>13</xdr:row>
      <xdr:rowOff>177170</xdr:rowOff>
    </xdr:from>
    <xdr:to>
      <xdr:col>8</xdr:col>
      <xdr:colOff>281110</xdr:colOff>
      <xdr:row>16</xdr:row>
      <xdr:rowOff>72200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50" name="Ink 49">
              <a:extLst>
                <a:ext uri="{FF2B5EF4-FFF2-40B4-BE49-F238E27FC236}">
                  <a16:creationId xmlns:a16="http://schemas.microsoft.com/office/drawing/2014/main" id="{5620A184-D2CD-041E-F405-3ED1F6409B11}"/>
                </a:ext>
              </a:extLst>
            </xdr14:cNvPr>
            <xdr14:cNvContentPartPr/>
          </xdr14:nvContentPartPr>
          <xdr14:nvPr macro=""/>
          <xdr14:xfrm>
            <a:off x="4390200" y="2571120"/>
            <a:ext cx="812160" cy="447480"/>
          </xdr14:xfrm>
        </xdr:contentPart>
      </mc:Choice>
      <mc:Fallback xmlns="">
        <xdr:pic>
          <xdr:nvPicPr>
            <xdr:cNvPr id="50" name="Ink 49">
              <a:extLst>
                <a:ext uri="{FF2B5EF4-FFF2-40B4-BE49-F238E27FC236}">
                  <a16:creationId xmlns:a16="http://schemas.microsoft.com/office/drawing/2014/main" id="{5620A184-D2CD-041E-F405-3ED1F6409B11}"/>
                </a:ext>
              </a:extLst>
            </xdr:cNvPr>
            <xdr:cNvPicPr/>
          </xdr:nvPicPr>
          <xdr:blipFill>
            <a:blip xmlns:r="http://schemas.openxmlformats.org/officeDocument/2006/relationships" r:embed="rId29"/>
            <a:stretch>
              <a:fillRect/>
            </a:stretch>
          </xdr:blipFill>
          <xdr:spPr>
            <a:xfrm>
              <a:off x="4381560" y="2562120"/>
              <a:ext cx="829800" cy="465120"/>
            </a:xfrm>
            <a:prstGeom prst="rect">
              <a:avLst/>
            </a:prstGeom>
          </xdr:spPr>
        </xdr:pic>
      </mc:Fallback>
    </mc:AlternateContent>
    <xdr:clientData/>
  </xdr:twoCellAnchor>
  <xdr:twoCellAnchor editAs="oneCell">
    <xdr:from>
      <xdr:col>6</xdr:col>
      <xdr:colOff>336430</xdr:colOff>
      <xdr:row>20</xdr:row>
      <xdr:rowOff>107860</xdr:rowOff>
    </xdr:from>
    <xdr:to>
      <xdr:col>6</xdr:col>
      <xdr:colOff>595270</xdr:colOff>
      <xdr:row>20</xdr:row>
      <xdr:rowOff>153940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56" name="Ink 55">
              <a:extLst>
                <a:ext uri="{FF2B5EF4-FFF2-40B4-BE49-F238E27FC236}">
                  <a16:creationId xmlns:a16="http://schemas.microsoft.com/office/drawing/2014/main" id="{F6722046-F07C-442B-2651-84DD83740D55}"/>
                </a:ext>
              </a:extLst>
            </xdr14:cNvPr>
            <xdr14:cNvContentPartPr/>
          </xdr14:nvContentPartPr>
          <xdr14:nvPr macro=""/>
          <xdr14:xfrm>
            <a:off x="4038480" y="3790860"/>
            <a:ext cx="258840" cy="46080"/>
          </xdr14:xfrm>
        </xdr:contentPart>
      </mc:Choice>
      <mc:Fallback xmlns="">
        <xdr:pic>
          <xdr:nvPicPr>
            <xdr:cNvPr id="56" name="Ink 55">
              <a:extLst>
                <a:ext uri="{FF2B5EF4-FFF2-40B4-BE49-F238E27FC236}">
                  <a16:creationId xmlns:a16="http://schemas.microsoft.com/office/drawing/2014/main" id="{F6722046-F07C-442B-2651-84DD83740D55}"/>
                </a:ext>
              </a:extLst>
            </xdr:cNvPr>
            <xdr:cNvPicPr/>
          </xdr:nvPicPr>
          <xdr:blipFill>
            <a:blip xmlns:r="http://schemas.openxmlformats.org/officeDocument/2006/relationships" r:embed="rId31"/>
            <a:stretch>
              <a:fillRect/>
            </a:stretch>
          </xdr:blipFill>
          <xdr:spPr>
            <a:xfrm>
              <a:off x="4029480" y="3781860"/>
              <a:ext cx="276480" cy="63720"/>
            </a:xfrm>
            <a:prstGeom prst="rect">
              <a:avLst/>
            </a:prstGeom>
          </xdr:spPr>
        </xdr:pic>
      </mc:Fallback>
    </mc:AlternateContent>
    <xdr:clientData/>
  </xdr:twoCellAnchor>
  <xdr:twoCellAnchor editAs="oneCell">
    <xdr:from>
      <xdr:col>7</xdr:col>
      <xdr:colOff>348910</xdr:colOff>
      <xdr:row>18</xdr:row>
      <xdr:rowOff>138120</xdr:rowOff>
    </xdr:from>
    <xdr:to>
      <xdr:col>9</xdr:col>
      <xdr:colOff>274510</xdr:colOff>
      <xdr:row>22</xdr:row>
      <xdr:rowOff>121880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60" name="Ink 59">
              <a:extLst>
                <a:ext uri="{FF2B5EF4-FFF2-40B4-BE49-F238E27FC236}">
                  <a16:creationId xmlns:a16="http://schemas.microsoft.com/office/drawing/2014/main" id="{57ED6E8D-0C46-3721-8FE2-66468B22506A}"/>
                </a:ext>
              </a:extLst>
            </xdr14:cNvPr>
            <xdr14:cNvContentPartPr/>
          </xdr14:nvContentPartPr>
          <xdr14:nvPr macro=""/>
          <xdr14:xfrm>
            <a:off x="4660560" y="3452820"/>
            <a:ext cx="1144800" cy="720360"/>
          </xdr14:xfrm>
        </xdr:contentPart>
      </mc:Choice>
      <mc:Fallback xmlns="">
        <xdr:pic>
          <xdr:nvPicPr>
            <xdr:cNvPr id="60" name="Ink 59">
              <a:extLst>
                <a:ext uri="{FF2B5EF4-FFF2-40B4-BE49-F238E27FC236}">
                  <a16:creationId xmlns:a16="http://schemas.microsoft.com/office/drawing/2014/main" id="{57ED6E8D-0C46-3721-8FE2-66468B22506A}"/>
                </a:ext>
              </a:extLst>
            </xdr:cNvPr>
            <xdr:cNvPicPr/>
          </xdr:nvPicPr>
          <xdr:blipFill>
            <a:blip xmlns:r="http://schemas.openxmlformats.org/officeDocument/2006/relationships" r:embed="rId33"/>
            <a:stretch>
              <a:fillRect/>
            </a:stretch>
          </xdr:blipFill>
          <xdr:spPr>
            <a:xfrm>
              <a:off x="4651920" y="3444180"/>
              <a:ext cx="1162440" cy="738000"/>
            </a:xfrm>
            <a:prstGeom prst="rect">
              <a:avLst/>
            </a:prstGeom>
          </xdr:spPr>
        </xdr:pic>
      </mc:Fallback>
    </mc:AlternateContent>
    <xdr:clientData/>
  </xdr:twoCellAnchor>
  <xdr:twoCellAnchor editAs="oneCell">
    <xdr:from>
      <xdr:col>2</xdr:col>
      <xdr:colOff>494950</xdr:colOff>
      <xdr:row>18</xdr:row>
      <xdr:rowOff>18960</xdr:rowOff>
    </xdr:from>
    <xdr:to>
      <xdr:col>6</xdr:col>
      <xdr:colOff>59950</xdr:colOff>
      <xdr:row>21</xdr:row>
      <xdr:rowOff>128550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61" name="Ink 60">
              <a:extLst>
                <a:ext uri="{FF2B5EF4-FFF2-40B4-BE49-F238E27FC236}">
                  <a16:creationId xmlns:a16="http://schemas.microsoft.com/office/drawing/2014/main" id="{D948DB63-F30B-40D2-C3F6-DDEBDFA8B19D}"/>
                </a:ext>
              </a:extLst>
            </xdr14:cNvPr>
            <xdr14:cNvContentPartPr/>
          </xdr14:nvContentPartPr>
          <xdr14:nvPr macro=""/>
          <xdr14:xfrm>
            <a:off x="1758600" y="3333660"/>
            <a:ext cx="2003400" cy="662040"/>
          </xdr14:xfrm>
        </xdr:contentPart>
      </mc:Choice>
      <mc:Fallback xmlns="">
        <xdr:pic>
          <xdr:nvPicPr>
            <xdr:cNvPr id="61" name="Ink 60">
              <a:extLst>
                <a:ext uri="{FF2B5EF4-FFF2-40B4-BE49-F238E27FC236}">
                  <a16:creationId xmlns:a16="http://schemas.microsoft.com/office/drawing/2014/main" id="{D948DB63-F30B-40D2-C3F6-DDEBDFA8B19D}"/>
                </a:ext>
              </a:extLst>
            </xdr:cNvPr>
            <xdr:cNvPicPr/>
          </xdr:nvPicPr>
          <xdr:blipFill>
            <a:blip xmlns:r="http://schemas.openxmlformats.org/officeDocument/2006/relationships" r:embed="rId35"/>
            <a:stretch>
              <a:fillRect/>
            </a:stretch>
          </xdr:blipFill>
          <xdr:spPr>
            <a:xfrm>
              <a:off x="1749960" y="3324660"/>
              <a:ext cx="2021040" cy="679680"/>
            </a:xfrm>
            <a:prstGeom prst="rect">
              <a:avLst/>
            </a:prstGeom>
          </xdr:spPr>
        </xdr:pic>
      </mc:Fallback>
    </mc:AlternateContent>
    <xdr:clientData/>
  </xdr:twoCellAnchor>
  <xdr:twoCellAnchor editAs="oneCell">
    <xdr:from>
      <xdr:col>9</xdr:col>
      <xdr:colOff>93430</xdr:colOff>
      <xdr:row>13</xdr:row>
      <xdr:rowOff>50510</xdr:rowOff>
    </xdr:from>
    <xdr:to>
      <xdr:col>11</xdr:col>
      <xdr:colOff>369310</xdr:colOff>
      <xdr:row>16</xdr:row>
      <xdr:rowOff>17900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72" name="Ink 71">
              <a:extLst>
                <a:ext uri="{FF2B5EF4-FFF2-40B4-BE49-F238E27FC236}">
                  <a16:creationId xmlns:a16="http://schemas.microsoft.com/office/drawing/2014/main" id="{4F83BF88-8059-DC9F-D131-4971AA91BBE7}"/>
                </a:ext>
              </a:extLst>
            </xdr14:cNvPr>
            <xdr14:cNvContentPartPr/>
          </xdr14:nvContentPartPr>
          <xdr14:nvPr macro=""/>
          <xdr14:xfrm>
            <a:off x="5624280" y="2444460"/>
            <a:ext cx="1495080" cy="519840"/>
          </xdr14:xfrm>
        </xdr:contentPart>
      </mc:Choice>
      <mc:Fallback xmlns="">
        <xdr:pic>
          <xdr:nvPicPr>
            <xdr:cNvPr id="72" name="Ink 71">
              <a:extLst>
                <a:ext uri="{FF2B5EF4-FFF2-40B4-BE49-F238E27FC236}">
                  <a16:creationId xmlns:a16="http://schemas.microsoft.com/office/drawing/2014/main" id="{4F83BF88-8059-DC9F-D131-4971AA91BBE7}"/>
                </a:ext>
              </a:extLst>
            </xdr:cNvPr>
            <xdr:cNvPicPr/>
          </xdr:nvPicPr>
          <xdr:blipFill>
            <a:blip xmlns:r="http://schemas.openxmlformats.org/officeDocument/2006/relationships" r:embed="rId37"/>
            <a:stretch>
              <a:fillRect/>
            </a:stretch>
          </xdr:blipFill>
          <xdr:spPr>
            <a:xfrm>
              <a:off x="5615638" y="2435826"/>
              <a:ext cx="1512724" cy="537468"/>
            </a:xfrm>
            <a:prstGeom prst="rect">
              <a:avLst/>
            </a:prstGeom>
          </xdr:spPr>
        </xdr:pic>
      </mc:Fallback>
    </mc:AlternateContent>
    <xdr:clientData/>
  </xdr:twoCellAnchor>
  <xdr:twoCellAnchor>
    <xdr:from>
      <xdr:col>6</xdr:col>
      <xdr:colOff>501650</xdr:colOff>
      <xdr:row>2225</xdr:row>
      <xdr:rowOff>82550</xdr:rowOff>
    </xdr:from>
    <xdr:to>
      <xdr:col>14</xdr:col>
      <xdr:colOff>196850</xdr:colOff>
      <xdr:row>2240</xdr:row>
      <xdr:rowOff>63500</xdr:rowOff>
    </xdr:to>
    <xdr:graphicFrame macro="">
      <xdr:nvGraphicFramePr>
        <xdr:cNvPr id="3" name="Chart 2">
          <a:extLst>
            <a:ext uri="{FF2B5EF4-FFF2-40B4-BE49-F238E27FC236}">
              <a16:creationId xmlns:a16="http://schemas.microsoft.com/office/drawing/2014/main" id="{3B8C88C9-D66F-41F8-20DB-E2985F05C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editAs="oneCell">
    <xdr:from>
      <xdr:col>4</xdr:col>
      <xdr:colOff>139680</xdr:colOff>
      <xdr:row>2241</xdr:row>
      <xdr:rowOff>11970</xdr:rowOff>
    </xdr:from>
    <xdr:to>
      <xdr:col>4</xdr:col>
      <xdr:colOff>391320</xdr:colOff>
      <xdr:row>2241</xdr:row>
      <xdr:rowOff>32130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4" name="Ink 3">
              <a:extLst>
                <a:ext uri="{FF2B5EF4-FFF2-40B4-BE49-F238E27FC236}">
                  <a16:creationId xmlns:a16="http://schemas.microsoft.com/office/drawing/2014/main" id="{EA663F3C-216B-6957-008C-855161495CAC}"/>
                </a:ext>
              </a:extLst>
            </xdr14:cNvPr>
            <xdr14:cNvContentPartPr/>
          </xdr14:nvContentPartPr>
          <xdr14:nvPr macro=""/>
          <xdr14:xfrm>
            <a:off x="2622530" y="412698470"/>
            <a:ext cx="251640" cy="20160"/>
          </xdr14:xfrm>
        </xdr:contentPart>
      </mc:Choice>
      <mc:Fallback xmlns="">
        <xdr:pic>
          <xdr:nvPicPr>
            <xdr:cNvPr id="4" name="Ink 3">
              <a:extLst>
                <a:ext uri="{FF2B5EF4-FFF2-40B4-BE49-F238E27FC236}">
                  <a16:creationId xmlns:a16="http://schemas.microsoft.com/office/drawing/2014/main" id="{EA663F3C-216B-6957-008C-855161495CAC}"/>
                </a:ext>
              </a:extLst>
            </xdr:cNvPr>
            <xdr:cNvPicPr/>
          </xdr:nvPicPr>
          <xdr:blipFill>
            <a:blip xmlns:r="http://schemas.openxmlformats.org/officeDocument/2006/relationships" r:embed="rId40"/>
            <a:stretch>
              <a:fillRect/>
            </a:stretch>
          </xdr:blipFill>
          <xdr:spPr>
            <a:xfrm>
              <a:off x="2604530" y="412680470"/>
              <a:ext cx="287280" cy="55800"/>
            </a:xfrm>
            <a:prstGeom prst="rect">
              <a:avLst/>
            </a:prstGeom>
          </xdr:spPr>
        </xdr:pic>
      </mc:Fallback>
    </mc:AlternateContent>
    <xdr:clientData/>
  </xdr:twoCellAnchor>
  <xdr:twoCellAnchor editAs="oneCell">
    <xdr:from>
      <xdr:col>5</xdr:col>
      <xdr:colOff>50640</xdr:colOff>
      <xdr:row>2240</xdr:row>
      <xdr:rowOff>127000</xdr:rowOff>
    </xdr:from>
    <xdr:to>
      <xdr:col>5</xdr:col>
      <xdr:colOff>58560</xdr:colOff>
      <xdr:row>2241</xdr:row>
      <xdr:rowOff>96210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5" name="Ink 4">
              <a:extLst>
                <a:ext uri="{FF2B5EF4-FFF2-40B4-BE49-F238E27FC236}">
                  <a16:creationId xmlns:a16="http://schemas.microsoft.com/office/drawing/2014/main" id="{AA0C514E-97FA-E8A5-18AB-1F8359FED7F1}"/>
                </a:ext>
              </a:extLst>
            </xdr14:cNvPr>
            <xdr14:cNvContentPartPr/>
          </xdr14:nvContentPartPr>
          <xdr14:nvPr macro=""/>
          <xdr14:xfrm>
            <a:off x="3143090" y="412629350"/>
            <a:ext cx="7920" cy="153360"/>
          </xdr14:xfrm>
        </xdr:contentPart>
      </mc:Choice>
      <mc:Fallback xmlns="">
        <xdr:pic>
          <xdr:nvPicPr>
            <xdr:cNvPr id="5" name="Ink 4">
              <a:extLst>
                <a:ext uri="{FF2B5EF4-FFF2-40B4-BE49-F238E27FC236}">
                  <a16:creationId xmlns:a16="http://schemas.microsoft.com/office/drawing/2014/main" id="{AA0C514E-97FA-E8A5-18AB-1F8359FED7F1}"/>
                </a:ext>
              </a:extLst>
            </xdr:cNvPr>
            <xdr:cNvPicPr/>
          </xdr:nvPicPr>
          <xdr:blipFill>
            <a:blip xmlns:r="http://schemas.openxmlformats.org/officeDocument/2006/relationships" r:embed="rId42"/>
            <a:stretch>
              <a:fillRect/>
            </a:stretch>
          </xdr:blipFill>
          <xdr:spPr>
            <a:xfrm>
              <a:off x="3125090" y="412611350"/>
              <a:ext cx="43560" cy="189000"/>
            </a:xfrm>
            <a:prstGeom prst="rect">
              <a:avLst/>
            </a:prstGeom>
          </xdr:spPr>
        </xdr:pic>
      </mc:Fallback>
    </mc:AlternateContent>
    <xdr:clientData/>
  </xdr:twoCellAnchor>
  <xdr:twoCellAnchor editAs="oneCell">
    <xdr:from>
      <xdr:col>6</xdr:col>
      <xdr:colOff>533280</xdr:colOff>
      <xdr:row>2241</xdr:row>
      <xdr:rowOff>12690</xdr:rowOff>
    </xdr:from>
    <xdr:to>
      <xdr:col>8</xdr:col>
      <xdr:colOff>515040</xdr:colOff>
      <xdr:row>2241</xdr:row>
      <xdr:rowOff>64170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6" name="Ink 5">
              <a:extLst>
                <a:ext uri="{FF2B5EF4-FFF2-40B4-BE49-F238E27FC236}">
                  <a16:creationId xmlns:a16="http://schemas.microsoft.com/office/drawing/2014/main" id="{E233F205-5DCA-3CBB-6041-5F2CF2C234E2}"/>
                </a:ext>
              </a:extLst>
            </xdr14:cNvPr>
            <xdr14:cNvContentPartPr/>
          </xdr14:nvContentPartPr>
          <xdr14:nvPr macro=""/>
          <xdr14:xfrm>
            <a:off x="4235330" y="412699190"/>
            <a:ext cx="1200960" cy="51480"/>
          </xdr14:xfrm>
        </xdr:contentPart>
      </mc:Choice>
      <mc:Fallback xmlns="">
        <xdr:pic>
          <xdr:nvPicPr>
            <xdr:cNvPr id="6" name="Ink 5">
              <a:extLst>
                <a:ext uri="{FF2B5EF4-FFF2-40B4-BE49-F238E27FC236}">
                  <a16:creationId xmlns:a16="http://schemas.microsoft.com/office/drawing/2014/main" id="{E233F205-5DCA-3CBB-6041-5F2CF2C234E2}"/>
                </a:ext>
              </a:extLst>
            </xdr:cNvPr>
            <xdr:cNvPicPr/>
          </xdr:nvPicPr>
          <xdr:blipFill>
            <a:blip xmlns:r="http://schemas.openxmlformats.org/officeDocument/2006/relationships" r:embed="rId44"/>
            <a:stretch>
              <a:fillRect/>
            </a:stretch>
          </xdr:blipFill>
          <xdr:spPr>
            <a:xfrm>
              <a:off x="4217330" y="412681190"/>
              <a:ext cx="1236600" cy="87120"/>
            </a:xfrm>
            <a:prstGeom prst="rect">
              <a:avLst/>
            </a:prstGeom>
          </xdr:spPr>
        </xdr:pic>
      </mc:Fallback>
    </mc:AlternateContent>
    <xdr:clientData/>
  </xdr:twoCellAnchor>
  <xdr:twoCellAnchor editAs="oneCell">
    <xdr:from>
      <xdr:col>10</xdr:col>
      <xdr:colOff>450720</xdr:colOff>
      <xdr:row>2240</xdr:row>
      <xdr:rowOff>177760</xdr:rowOff>
    </xdr:from>
    <xdr:to>
      <xdr:col>11</xdr:col>
      <xdr:colOff>165480</xdr:colOff>
      <xdr:row>2242</xdr:row>
      <xdr:rowOff>54260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12" name="Ink 11">
              <a:extLst>
                <a:ext uri="{FF2B5EF4-FFF2-40B4-BE49-F238E27FC236}">
                  <a16:creationId xmlns:a16="http://schemas.microsoft.com/office/drawing/2014/main" id="{E41C6B1D-E446-C640-E985-BA04F201BE59}"/>
                </a:ext>
              </a:extLst>
            </xdr14:cNvPr>
            <xdr14:cNvContentPartPr/>
          </xdr14:nvContentPartPr>
          <xdr14:nvPr macro=""/>
          <xdr14:xfrm>
            <a:off x="6591170" y="412680110"/>
            <a:ext cx="324360" cy="244800"/>
          </xdr14:xfrm>
        </xdr:contentPart>
      </mc:Choice>
      <mc:Fallback xmlns="">
        <xdr:pic>
          <xdr:nvPicPr>
            <xdr:cNvPr id="12" name="Ink 11">
              <a:extLst>
                <a:ext uri="{FF2B5EF4-FFF2-40B4-BE49-F238E27FC236}">
                  <a16:creationId xmlns:a16="http://schemas.microsoft.com/office/drawing/2014/main" id="{E41C6B1D-E446-C640-E985-BA04F201BE59}"/>
                </a:ext>
              </a:extLst>
            </xdr:cNvPr>
            <xdr:cNvPicPr/>
          </xdr:nvPicPr>
          <xdr:blipFill>
            <a:blip xmlns:r="http://schemas.openxmlformats.org/officeDocument/2006/relationships" r:embed="rId46"/>
            <a:stretch>
              <a:fillRect/>
            </a:stretch>
          </xdr:blipFill>
          <xdr:spPr>
            <a:xfrm>
              <a:off x="6573170" y="412662110"/>
              <a:ext cx="360000" cy="280440"/>
            </a:xfrm>
            <a:prstGeom prst="rect">
              <a:avLst/>
            </a:prstGeom>
          </xdr:spPr>
        </xdr:pic>
      </mc:Fallback>
    </mc:AlternateContent>
    <xdr:clientData/>
  </xdr:twoCellAnchor>
  <xdr:twoCellAnchor editAs="oneCell">
    <xdr:from>
      <xdr:col>7</xdr:col>
      <xdr:colOff>340560</xdr:colOff>
      <xdr:row>2244</xdr:row>
      <xdr:rowOff>145320</xdr:rowOff>
    </xdr:from>
    <xdr:to>
      <xdr:col>8</xdr:col>
      <xdr:colOff>63600</xdr:colOff>
      <xdr:row>2245</xdr:row>
      <xdr:rowOff>174650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3" name="Ink 12">
              <a:extLst>
                <a:ext uri="{FF2B5EF4-FFF2-40B4-BE49-F238E27FC236}">
                  <a16:creationId xmlns:a16="http://schemas.microsoft.com/office/drawing/2014/main" id="{3B9B150B-9E60-A707-C580-07D73C246721}"/>
                </a:ext>
              </a:extLst>
            </xdr14:cNvPr>
            <xdr14:cNvContentPartPr/>
          </xdr14:nvContentPartPr>
          <xdr14:nvPr macro=""/>
          <xdr14:xfrm>
            <a:off x="4652210" y="413384270"/>
            <a:ext cx="332640" cy="213480"/>
          </xdr14:xfrm>
        </xdr:contentPart>
      </mc:Choice>
      <mc:Fallback xmlns="">
        <xdr:pic>
          <xdr:nvPicPr>
            <xdr:cNvPr id="13" name="Ink 12">
              <a:extLst>
                <a:ext uri="{FF2B5EF4-FFF2-40B4-BE49-F238E27FC236}">
                  <a16:creationId xmlns:a16="http://schemas.microsoft.com/office/drawing/2014/main" id="{3B9B150B-9E60-A707-C580-07D73C246721}"/>
                </a:ext>
              </a:extLst>
            </xdr:cNvPr>
            <xdr:cNvPicPr/>
          </xdr:nvPicPr>
          <xdr:blipFill>
            <a:blip xmlns:r="http://schemas.openxmlformats.org/officeDocument/2006/relationships" r:embed="rId48"/>
            <a:stretch>
              <a:fillRect/>
            </a:stretch>
          </xdr:blipFill>
          <xdr:spPr>
            <a:xfrm>
              <a:off x="4634570" y="413366630"/>
              <a:ext cx="368280" cy="249120"/>
            </a:xfrm>
            <a:prstGeom prst="rect">
              <a:avLst/>
            </a:prstGeom>
          </xdr:spPr>
        </xdr:pic>
      </mc:Fallback>
    </mc:AlternateContent>
    <xdr:clientData/>
  </xdr:twoCellAnchor>
  <xdr:twoCellAnchor editAs="oneCell">
    <xdr:from>
      <xdr:col>7</xdr:col>
      <xdr:colOff>324720</xdr:colOff>
      <xdr:row>2241</xdr:row>
      <xdr:rowOff>39690</xdr:rowOff>
    </xdr:from>
    <xdr:to>
      <xdr:col>8</xdr:col>
      <xdr:colOff>608280</xdr:colOff>
      <xdr:row>2243</xdr:row>
      <xdr:rowOff>77110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2" name="Ink 21">
              <a:extLst>
                <a:ext uri="{FF2B5EF4-FFF2-40B4-BE49-F238E27FC236}">
                  <a16:creationId xmlns:a16="http://schemas.microsoft.com/office/drawing/2014/main" id="{9607A3FC-E6F8-1024-DF9D-83FAF38FF6B6}"/>
                </a:ext>
              </a:extLst>
            </xdr14:cNvPr>
            <xdr14:cNvContentPartPr/>
          </xdr14:nvContentPartPr>
          <xdr14:nvPr macro=""/>
          <xdr14:xfrm>
            <a:off x="4636370" y="412726190"/>
            <a:ext cx="893160" cy="405720"/>
          </xdr14:xfrm>
        </xdr:contentPart>
      </mc:Choice>
      <mc:Fallback xmlns="">
        <xdr:pic>
          <xdr:nvPicPr>
            <xdr:cNvPr id="22" name="Ink 21">
              <a:extLst>
                <a:ext uri="{FF2B5EF4-FFF2-40B4-BE49-F238E27FC236}">
                  <a16:creationId xmlns:a16="http://schemas.microsoft.com/office/drawing/2014/main" id="{9607A3FC-E6F8-1024-DF9D-83FAF38FF6B6}"/>
                </a:ext>
              </a:extLst>
            </xdr:cNvPr>
            <xdr:cNvPicPr/>
          </xdr:nvPicPr>
          <xdr:blipFill>
            <a:blip xmlns:r="http://schemas.openxmlformats.org/officeDocument/2006/relationships" r:embed="rId50"/>
            <a:stretch>
              <a:fillRect/>
            </a:stretch>
          </xdr:blipFill>
          <xdr:spPr>
            <a:xfrm>
              <a:off x="4618370" y="412708550"/>
              <a:ext cx="928800" cy="441360"/>
            </a:xfrm>
            <a:prstGeom prst="rect">
              <a:avLst/>
            </a:prstGeom>
          </xdr:spPr>
        </xdr:pic>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514270</xdr:colOff>
      <xdr:row>2</xdr:row>
      <xdr:rowOff>133180</xdr:rowOff>
    </xdr:from>
    <xdr:to>
      <xdr:col>9</xdr:col>
      <xdr:colOff>603910</xdr:colOff>
      <xdr:row>5</xdr:row>
      <xdr:rowOff>112810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A182E47-8509-221B-66C0-161D27E152E3}"/>
                </a:ext>
              </a:extLst>
            </xdr14:cNvPr>
            <xdr14:cNvContentPartPr/>
          </xdr14:nvContentPartPr>
          <xdr14:nvPr macro=""/>
          <xdr14:xfrm>
            <a:off x="6730920" y="501480"/>
            <a:ext cx="89640" cy="532080"/>
          </xdr14:xfrm>
        </xdr:contentPart>
      </mc:Choice>
      <mc:Fallback xmlns="">
        <xdr:pic>
          <xdr:nvPicPr>
            <xdr:cNvPr id="2" name="Ink 1">
              <a:extLst>
                <a:ext uri="{FF2B5EF4-FFF2-40B4-BE49-F238E27FC236}">
                  <a16:creationId xmlns:a16="http://schemas.microsoft.com/office/drawing/2014/main" id="{FA182E47-8509-221B-66C0-161D27E152E3}"/>
                </a:ext>
              </a:extLst>
            </xdr:cNvPr>
            <xdr:cNvPicPr/>
          </xdr:nvPicPr>
          <xdr:blipFill>
            <a:blip xmlns:r="http://schemas.openxmlformats.org/officeDocument/2006/relationships" r:embed="rId2"/>
            <a:stretch>
              <a:fillRect/>
            </a:stretch>
          </xdr:blipFill>
          <xdr:spPr>
            <a:xfrm>
              <a:off x="6721920" y="492480"/>
              <a:ext cx="107280" cy="549720"/>
            </a:xfrm>
            <a:prstGeom prst="rect">
              <a:avLst/>
            </a:prstGeom>
          </xdr:spPr>
        </xdr:pic>
      </mc:Fallback>
    </mc:AlternateContent>
    <xdr:clientData/>
  </xdr:twoCellAnchor>
  <xdr:twoCellAnchor editAs="oneCell">
    <xdr:from>
      <xdr:col>10</xdr:col>
      <xdr:colOff>336310</xdr:colOff>
      <xdr:row>2</xdr:row>
      <xdr:rowOff>120580</xdr:rowOff>
    </xdr:from>
    <xdr:to>
      <xdr:col>10</xdr:col>
      <xdr:colOff>337750</xdr:colOff>
      <xdr:row>2</xdr:row>
      <xdr:rowOff>120940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DCF3F14C-1B15-29EA-C8B7-E7AD38529561}"/>
                </a:ext>
              </a:extLst>
            </xdr14:cNvPr>
            <xdr14:cNvContentPartPr/>
          </xdr14:nvContentPartPr>
          <xdr14:nvPr macro=""/>
          <xdr14:xfrm>
            <a:off x="7162560" y="488880"/>
            <a:ext cx="1440" cy="360"/>
          </xdr14:xfrm>
        </xdr:contentPart>
      </mc:Choice>
      <mc:Fallback xmlns="">
        <xdr:pic>
          <xdr:nvPicPr>
            <xdr:cNvPr id="3" name="Ink 2">
              <a:extLst>
                <a:ext uri="{FF2B5EF4-FFF2-40B4-BE49-F238E27FC236}">
                  <a16:creationId xmlns:a16="http://schemas.microsoft.com/office/drawing/2014/main" id="{DCF3F14C-1B15-29EA-C8B7-E7AD38529561}"/>
                </a:ext>
              </a:extLst>
            </xdr:cNvPr>
            <xdr:cNvPicPr/>
          </xdr:nvPicPr>
          <xdr:blipFill>
            <a:blip xmlns:r="http://schemas.openxmlformats.org/officeDocument/2006/relationships" r:embed="rId4"/>
            <a:stretch>
              <a:fillRect/>
            </a:stretch>
          </xdr:blipFill>
          <xdr:spPr>
            <a:xfrm>
              <a:off x="7153920" y="479880"/>
              <a:ext cx="19080" cy="18000"/>
            </a:xfrm>
            <a:prstGeom prst="rect">
              <a:avLst/>
            </a:prstGeom>
          </xdr:spPr>
        </xdr:pic>
      </mc:Fallback>
    </mc:AlternateContent>
    <xdr:clientData/>
  </xdr:twoCellAnchor>
  <xdr:twoCellAnchor editAs="oneCell">
    <xdr:from>
      <xdr:col>10</xdr:col>
      <xdr:colOff>317230</xdr:colOff>
      <xdr:row>5</xdr:row>
      <xdr:rowOff>171130</xdr:rowOff>
    </xdr:from>
    <xdr:to>
      <xdr:col>10</xdr:col>
      <xdr:colOff>319750</xdr:colOff>
      <xdr:row>5</xdr:row>
      <xdr:rowOff>171490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F100416A-498F-0FAE-F7EB-B0AE37DE3D1D}"/>
                </a:ext>
              </a:extLst>
            </xdr14:cNvPr>
            <xdr14:cNvContentPartPr/>
          </xdr14:nvContentPartPr>
          <xdr14:nvPr macro=""/>
          <xdr14:xfrm>
            <a:off x="7143480" y="1091880"/>
            <a:ext cx="2520" cy="360"/>
          </xdr14:xfrm>
        </xdr:contentPart>
      </mc:Choice>
      <mc:Fallback xmlns="">
        <xdr:pic>
          <xdr:nvPicPr>
            <xdr:cNvPr id="4" name="Ink 3">
              <a:extLst>
                <a:ext uri="{FF2B5EF4-FFF2-40B4-BE49-F238E27FC236}">
                  <a16:creationId xmlns:a16="http://schemas.microsoft.com/office/drawing/2014/main" id="{F100416A-498F-0FAE-F7EB-B0AE37DE3D1D}"/>
                </a:ext>
              </a:extLst>
            </xdr:cNvPr>
            <xdr:cNvPicPr/>
          </xdr:nvPicPr>
          <xdr:blipFill>
            <a:blip xmlns:r="http://schemas.openxmlformats.org/officeDocument/2006/relationships" r:embed="rId4"/>
            <a:stretch>
              <a:fillRect/>
            </a:stretch>
          </xdr:blipFill>
          <xdr:spPr>
            <a:xfrm>
              <a:off x="7134840" y="1083240"/>
              <a:ext cx="20160" cy="18000"/>
            </a:xfrm>
            <a:prstGeom prst="rect">
              <a:avLst/>
            </a:prstGeom>
          </xdr:spPr>
        </xdr:pic>
      </mc:Fallback>
    </mc:AlternateContent>
    <xdr:clientData/>
  </xdr:twoCellAnchor>
  <xdr:twoCellAnchor editAs="oneCell">
    <xdr:from>
      <xdr:col>11</xdr:col>
      <xdr:colOff>63310</xdr:colOff>
      <xdr:row>2</xdr:row>
      <xdr:rowOff>158020</xdr:rowOff>
    </xdr:from>
    <xdr:to>
      <xdr:col>12</xdr:col>
      <xdr:colOff>174790</xdr:colOff>
      <xdr:row>4</xdr:row>
      <xdr:rowOff>46040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5" name="Ink 4">
              <a:extLst>
                <a:ext uri="{FF2B5EF4-FFF2-40B4-BE49-F238E27FC236}">
                  <a16:creationId xmlns:a16="http://schemas.microsoft.com/office/drawing/2014/main" id="{B3A2C0DD-0121-D60A-E5B3-9490AFC1B51E}"/>
                </a:ext>
              </a:extLst>
            </xdr14:cNvPr>
            <xdr14:cNvContentPartPr/>
          </xdr14:nvContentPartPr>
          <xdr14:nvPr macro=""/>
          <xdr14:xfrm>
            <a:off x="7499160" y="526320"/>
            <a:ext cx="721080" cy="256320"/>
          </xdr14:xfrm>
        </xdr:contentPart>
      </mc:Choice>
      <mc:Fallback xmlns="">
        <xdr:pic>
          <xdr:nvPicPr>
            <xdr:cNvPr id="5" name="Ink 4">
              <a:extLst>
                <a:ext uri="{FF2B5EF4-FFF2-40B4-BE49-F238E27FC236}">
                  <a16:creationId xmlns:a16="http://schemas.microsoft.com/office/drawing/2014/main" id="{B3A2C0DD-0121-D60A-E5B3-9490AFC1B51E}"/>
                </a:ext>
              </a:extLst>
            </xdr:cNvPr>
            <xdr:cNvPicPr/>
          </xdr:nvPicPr>
          <xdr:blipFill>
            <a:blip xmlns:r="http://schemas.openxmlformats.org/officeDocument/2006/relationships" r:embed="rId7"/>
            <a:stretch>
              <a:fillRect/>
            </a:stretch>
          </xdr:blipFill>
          <xdr:spPr>
            <a:xfrm>
              <a:off x="7490520" y="517320"/>
              <a:ext cx="738720" cy="273960"/>
            </a:xfrm>
            <a:prstGeom prst="rect">
              <a:avLst/>
            </a:prstGeom>
          </xdr:spPr>
        </xdr:pic>
      </mc:Fallback>
    </mc:AlternateContent>
    <xdr:clientData/>
  </xdr:twoCellAnchor>
  <xdr:twoCellAnchor editAs="oneCell">
    <xdr:from>
      <xdr:col>10</xdr:col>
      <xdr:colOff>209230</xdr:colOff>
      <xdr:row>9</xdr:row>
      <xdr:rowOff>126810</xdr:rowOff>
    </xdr:from>
    <xdr:to>
      <xdr:col>11</xdr:col>
      <xdr:colOff>411070</xdr:colOff>
      <xdr:row>15</xdr:row>
      <xdr:rowOff>42510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9F979C2D-3E6E-4021-20BE-D520A31700EF}"/>
                </a:ext>
              </a:extLst>
            </xdr14:cNvPr>
            <xdr14:cNvContentPartPr/>
          </xdr14:nvContentPartPr>
          <xdr14:nvPr macro=""/>
          <xdr14:xfrm>
            <a:off x="7035480" y="1784160"/>
            <a:ext cx="811440" cy="1020600"/>
          </xdr14:xfrm>
        </xdr:contentPart>
      </mc:Choice>
      <mc:Fallback xmlns="">
        <xdr:pic>
          <xdr:nvPicPr>
            <xdr:cNvPr id="12" name="Ink 11">
              <a:extLst>
                <a:ext uri="{FF2B5EF4-FFF2-40B4-BE49-F238E27FC236}">
                  <a16:creationId xmlns:a16="http://schemas.microsoft.com/office/drawing/2014/main" id="{9F979C2D-3E6E-4021-20BE-D520A31700EF}"/>
                </a:ext>
              </a:extLst>
            </xdr:cNvPr>
            <xdr:cNvPicPr/>
          </xdr:nvPicPr>
          <xdr:blipFill>
            <a:blip xmlns:r="http://schemas.openxmlformats.org/officeDocument/2006/relationships" r:embed="rId9"/>
            <a:stretch>
              <a:fillRect/>
            </a:stretch>
          </xdr:blipFill>
          <xdr:spPr>
            <a:xfrm>
              <a:off x="7026836" y="1775520"/>
              <a:ext cx="829088" cy="1038240"/>
            </a:xfrm>
            <a:prstGeom prst="rect">
              <a:avLst/>
            </a:prstGeom>
          </xdr:spPr>
        </xdr:pic>
      </mc:Fallback>
    </mc:AlternateContent>
    <xdr:clientData/>
  </xdr:twoCellAnchor>
  <xdr:twoCellAnchor editAs="oneCell">
    <xdr:from>
      <xdr:col>15</xdr:col>
      <xdr:colOff>57070</xdr:colOff>
      <xdr:row>2</xdr:row>
      <xdr:rowOff>145420</xdr:rowOff>
    </xdr:from>
    <xdr:to>
      <xdr:col>15</xdr:col>
      <xdr:colOff>497350</xdr:colOff>
      <xdr:row>4</xdr:row>
      <xdr:rowOff>93920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8" name="Ink 17">
              <a:extLst>
                <a:ext uri="{FF2B5EF4-FFF2-40B4-BE49-F238E27FC236}">
                  <a16:creationId xmlns:a16="http://schemas.microsoft.com/office/drawing/2014/main" id="{46C2D6BF-8653-9276-F70E-80781A08DAF7}"/>
                </a:ext>
              </a:extLst>
            </xdr14:cNvPr>
            <xdr14:cNvContentPartPr/>
          </xdr14:nvContentPartPr>
          <xdr14:nvPr macro=""/>
          <xdr14:xfrm>
            <a:off x="9931320" y="513720"/>
            <a:ext cx="440280" cy="316800"/>
          </xdr14:xfrm>
        </xdr:contentPart>
      </mc:Choice>
      <mc:Fallback xmlns="">
        <xdr:pic>
          <xdr:nvPicPr>
            <xdr:cNvPr id="18" name="Ink 17">
              <a:extLst>
                <a:ext uri="{FF2B5EF4-FFF2-40B4-BE49-F238E27FC236}">
                  <a16:creationId xmlns:a16="http://schemas.microsoft.com/office/drawing/2014/main" id="{46C2D6BF-8653-9276-F70E-80781A08DAF7}"/>
                </a:ext>
              </a:extLst>
            </xdr:cNvPr>
            <xdr:cNvPicPr/>
          </xdr:nvPicPr>
          <xdr:blipFill>
            <a:blip xmlns:r="http://schemas.openxmlformats.org/officeDocument/2006/relationships" r:embed="rId11"/>
            <a:stretch>
              <a:fillRect/>
            </a:stretch>
          </xdr:blipFill>
          <xdr:spPr>
            <a:xfrm>
              <a:off x="9922320" y="505080"/>
              <a:ext cx="457920" cy="334440"/>
            </a:xfrm>
            <a:prstGeom prst="rect">
              <a:avLst/>
            </a:prstGeom>
          </xdr:spPr>
        </xdr:pic>
      </mc:Fallback>
    </mc:AlternateContent>
    <xdr:clientData/>
  </xdr:twoCellAnchor>
  <xdr:twoCellAnchor editAs="oneCell">
    <xdr:from>
      <xdr:col>13</xdr:col>
      <xdr:colOff>456910</xdr:colOff>
      <xdr:row>2</xdr:row>
      <xdr:rowOff>44260</xdr:rowOff>
    </xdr:from>
    <xdr:to>
      <xdr:col>14</xdr:col>
      <xdr:colOff>313870</xdr:colOff>
      <xdr:row>5</xdr:row>
      <xdr:rowOff>1570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9" name="Ink 18">
              <a:extLst>
                <a:ext uri="{FF2B5EF4-FFF2-40B4-BE49-F238E27FC236}">
                  <a16:creationId xmlns:a16="http://schemas.microsoft.com/office/drawing/2014/main" id="{AB11B47D-41D7-6306-72F2-F02EFFA1DEDA}"/>
                </a:ext>
              </a:extLst>
            </xdr14:cNvPr>
            <xdr14:cNvContentPartPr/>
          </xdr14:nvContentPartPr>
          <xdr14:nvPr macro=""/>
          <xdr14:xfrm>
            <a:off x="9111960" y="412560"/>
            <a:ext cx="466560" cy="509760"/>
          </xdr14:xfrm>
        </xdr:contentPart>
      </mc:Choice>
      <mc:Fallback xmlns="">
        <xdr:pic>
          <xdr:nvPicPr>
            <xdr:cNvPr id="19" name="Ink 18">
              <a:extLst>
                <a:ext uri="{FF2B5EF4-FFF2-40B4-BE49-F238E27FC236}">
                  <a16:creationId xmlns:a16="http://schemas.microsoft.com/office/drawing/2014/main" id="{AB11B47D-41D7-6306-72F2-F02EFFA1DEDA}"/>
                </a:ext>
              </a:extLst>
            </xdr:cNvPr>
            <xdr:cNvPicPr/>
          </xdr:nvPicPr>
          <xdr:blipFill>
            <a:blip xmlns:r="http://schemas.openxmlformats.org/officeDocument/2006/relationships" r:embed="rId13"/>
            <a:stretch>
              <a:fillRect/>
            </a:stretch>
          </xdr:blipFill>
          <xdr:spPr>
            <a:xfrm>
              <a:off x="9103320" y="403926"/>
              <a:ext cx="484200" cy="527388"/>
            </a:xfrm>
            <a:prstGeom prst="rect">
              <a:avLst/>
            </a:prstGeom>
          </xdr:spPr>
        </xdr:pic>
      </mc:Fallback>
    </mc:AlternateContent>
    <xdr:clientData/>
  </xdr:twoCellAnchor>
  <xdr:twoCellAnchor editAs="oneCell">
    <xdr:from>
      <xdr:col>13</xdr:col>
      <xdr:colOff>44350</xdr:colOff>
      <xdr:row>4</xdr:row>
      <xdr:rowOff>31640</xdr:rowOff>
    </xdr:from>
    <xdr:to>
      <xdr:col>13</xdr:col>
      <xdr:colOff>159910</xdr:colOff>
      <xdr:row>5</xdr:row>
      <xdr:rowOff>6610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0" name="Ink 19">
              <a:extLst>
                <a:ext uri="{FF2B5EF4-FFF2-40B4-BE49-F238E27FC236}">
                  <a16:creationId xmlns:a16="http://schemas.microsoft.com/office/drawing/2014/main" id="{4DAB40E0-9DD7-E544-F9B7-05EEB7FBF19C}"/>
                </a:ext>
              </a:extLst>
            </xdr14:cNvPr>
            <xdr14:cNvContentPartPr/>
          </xdr14:nvContentPartPr>
          <xdr14:nvPr macro=""/>
          <xdr14:xfrm>
            <a:off x="8699400" y="768240"/>
            <a:ext cx="115560" cy="159120"/>
          </xdr14:xfrm>
        </xdr:contentPart>
      </mc:Choice>
      <mc:Fallback xmlns="">
        <xdr:pic>
          <xdr:nvPicPr>
            <xdr:cNvPr id="20" name="Ink 19">
              <a:extLst>
                <a:ext uri="{FF2B5EF4-FFF2-40B4-BE49-F238E27FC236}">
                  <a16:creationId xmlns:a16="http://schemas.microsoft.com/office/drawing/2014/main" id="{4DAB40E0-9DD7-E544-F9B7-05EEB7FBF19C}"/>
                </a:ext>
              </a:extLst>
            </xdr:cNvPr>
            <xdr:cNvPicPr/>
          </xdr:nvPicPr>
          <xdr:blipFill>
            <a:blip xmlns:r="http://schemas.openxmlformats.org/officeDocument/2006/relationships" r:embed="rId15"/>
            <a:stretch>
              <a:fillRect/>
            </a:stretch>
          </xdr:blipFill>
          <xdr:spPr>
            <a:xfrm>
              <a:off x="8690400" y="759240"/>
              <a:ext cx="133200" cy="176760"/>
            </a:xfrm>
            <a:prstGeom prst="rect">
              <a:avLst/>
            </a:prstGeom>
          </xdr:spPr>
        </xdr:pic>
      </mc:Fallback>
    </mc:AlternateContent>
    <xdr:clientData/>
  </xdr:twoCellAnchor>
  <xdr:twoCellAnchor editAs="oneCell">
    <xdr:from>
      <xdr:col>11</xdr:col>
      <xdr:colOff>558670</xdr:colOff>
      <xdr:row>9</xdr:row>
      <xdr:rowOff>168210</xdr:rowOff>
    </xdr:from>
    <xdr:to>
      <xdr:col>16</xdr:col>
      <xdr:colOff>356110</xdr:colOff>
      <xdr:row>13</xdr:row>
      <xdr:rowOff>80690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6" name="Ink 25">
              <a:extLst>
                <a:ext uri="{FF2B5EF4-FFF2-40B4-BE49-F238E27FC236}">
                  <a16:creationId xmlns:a16="http://schemas.microsoft.com/office/drawing/2014/main" id="{E74FBA9F-BD39-D042-74A7-569C04BB7747}"/>
                </a:ext>
              </a:extLst>
            </xdr14:cNvPr>
            <xdr14:cNvContentPartPr/>
          </xdr14:nvContentPartPr>
          <xdr14:nvPr macro=""/>
          <xdr14:xfrm>
            <a:off x="7994520" y="1825560"/>
            <a:ext cx="2845440" cy="649080"/>
          </xdr14:xfrm>
        </xdr:contentPart>
      </mc:Choice>
      <mc:Fallback xmlns="">
        <xdr:pic>
          <xdr:nvPicPr>
            <xdr:cNvPr id="26" name="Ink 25">
              <a:extLst>
                <a:ext uri="{FF2B5EF4-FFF2-40B4-BE49-F238E27FC236}">
                  <a16:creationId xmlns:a16="http://schemas.microsoft.com/office/drawing/2014/main" id="{E74FBA9F-BD39-D042-74A7-569C04BB7747}"/>
                </a:ext>
              </a:extLst>
            </xdr:cNvPr>
            <xdr:cNvPicPr/>
          </xdr:nvPicPr>
          <xdr:blipFill>
            <a:blip xmlns:r="http://schemas.openxmlformats.org/officeDocument/2006/relationships" r:embed="rId17"/>
            <a:stretch>
              <a:fillRect/>
            </a:stretch>
          </xdr:blipFill>
          <xdr:spPr>
            <a:xfrm>
              <a:off x="7985520" y="1816560"/>
              <a:ext cx="2863080" cy="666720"/>
            </a:xfrm>
            <a:prstGeom prst="rect">
              <a:avLst/>
            </a:prstGeom>
          </xdr:spPr>
        </xdr:pic>
      </mc:Fallback>
    </mc:AlternateContent>
    <xdr:clientData/>
  </xdr:twoCellAnchor>
  <xdr:twoCellAnchor editAs="oneCell">
    <xdr:from>
      <xdr:col>5</xdr:col>
      <xdr:colOff>514080</xdr:colOff>
      <xdr:row>15</xdr:row>
      <xdr:rowOff>107670</xdr:rowOff>
    </xdr:from>
    <xdr:to>
      <xdr:col>7</xdr:col>
      <xdr:colOff>591910</xdr:colOff>
      <xdr:row>20</xdr:row>
      <xdr:rowOff>95200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0" name="Ink 29">
              <a:extLst>
                <a:ext uri="{FF2B5EF4-FFF2-40B4-BE49-F238E27FC236}">
                  <a16:creationId xmlns:a16="http://schemas.microsoft.com/office/drawing/2014/main" id="{27A3990C-4914-26C1-9376-18FE41724321}"/>
                </a:ext>
              </a:extLst>
            </xdr14:cNvPr>
            <xdr14:cNvContentPartPr/>
          </xdr14:nvContentPartPr>
          <xdr14:nvPr macro=""/>
          <xdr14:xfrm>
            <a:off x="4171680" y="2869920"/>
            <a:ext cx="1417680" cy="908280"/>
          </xdr14:xfrm>
        </xdr:contentPart>
      </mc:Choice>
      <mc:Fallback xmlns="">
        <xdr:pic>
          <xdr:nvPicPr>
            <xdr:cNvPr id="30" name="Ink 29">
              <a:extLst>
                <a:ext uri="{FF2B5EF4-FFF2-40B4-BE49-F238E27FC236}">
                  <a16:creationId xmlns:a16="http://schemas.microsoft.com/office/drawing/2014/main" id="{27A3990C-4914-26C1-9376-18FE41724321}"/>
                </a:ext>
              </a:extLst>
            </xdr:cNvPr>
            <xdr:cNvPicPr/>
          </xdr:nvPicPr>
          <xdr:blipFill>
            <a:blip xmlns:r="http://schemas.openxmlformats.org/officeDocument/2006/relationships" r:embed="rId19"/>
            <a:stretch>
              <a:fillRect/>
            </a:stretch>
          </xdr:blipFill>
          <xdr:spPr>
            <a:xfrm>
              <a:off x="4163040" y="2861280"/>
              <a:ext cx="1435320" cy="925920"/>
            </a:xfrm>
            <a:prstGeom prst="rect">
              <a:avLst/>
            </a:prstGeom>
          </xdr:spPr>
        </xdr:pic>
      </mc:Fallback>
    </mc:AlternateContent>
    <xdr:clientData/>
  </xdr:twoCellAnchor>
  <xdr:twoCellAnchor>
    <xdr:from>
      <xdr:col>11</xdr:col>
      <xdr:colOff>320675</xdr:colOff>
      <xdr:row>3</xdr:row>
      <xdr:rowOff>136525</xdr:rowOff>
    </xdr:from>
    <xdr:to>
      <xdr:col>19</xdr:col>
      <xdr:colOff>15875</xdr:colOff>
      <xdr:row>18</xdr:row>
      <xdr:rowOff>117475</xdr:rowOff>
    </xdr:to>
    <xdr:graphicFrame macro="">
      <xdr:nvGraphicFramePr>
        <xdr:cNvPr id="6" name="Chart 5">
          <a:extLst>
            <a:ext uri="{FF2B5EF4-FFF2-40B4-BE49-F238E27FC236}">
              <a16:creationId xmlns:a16="http://schemas.microsoft.com/office/drawing/2014/main" id="{D8BB4246-6B0B-7913-7625-C8ED533B2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381000</xdr:colOff>
      <xdr:row>2157</xdr:row>
      <xdr:rowOff>123825</xdr:rowOff>
    </xdr:from>
    <xdr:to>
      <xdr:col>12</xdr:col>
      <xdr:colOff>565150</xdr:colOff>
      <xdr:row>2172</xdr:row>
      <xdr:rowOff>104775</xdr:rowOff>
    </xdr:to>
    <xdr:graphicFrame macro="">
      <xdr:nvGraphicFramePr>
        <xdr:cNvPr id="7" name="Chart 6">
          <a:extLst>
            <a:ext uri="{FF2B5EF4-FFF2-40B4-BE49-F238E27FC236}">
              <a16:creationId xmlns:a16="http://schemas.microsoft.com/office/drawing/2014/main" id="{9D5A9593-1CCB-EA51-9C88-B98F4776B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16</xdr:col>
      <xdr:colOff>444380</xdr:colOff>
      <xdr:row>2240</xdr:row>
      <xdr:rowOff>158510</xdr:rowOff>
    </xdr:from>
    <xdr:to>
      <xdr:col>17</xdr:col>
      <xdr:colOff>223220</xdr:colOff>
      <xdr:row>2242</xdr:row>
      <xdr:rowOff>86490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14" name="Ink 13">
              <a:extLst>
                <a:ext uri="{FF2B5EF4-FFF2-40B4-BE49-F238E27FC236}">
                  <a16:creationId xmlns:a16="http://schemas.microsoft.com/office/drawing/2014/main" id="{351A52A0-0048-19CE-F244-83CDBC214667}"/>
                </a:ext>
              </a:extLst>
            </xdr14:cNvPr>
            <xdr14:cNvContentPartPr/>
          </xdr14:nvContentPartPr>
          <xdr14:nvPr macro=""/>
          <xdr14:xfrm>
            <a:off x="10439280" y="412654510"/>
            <a:ext cx="388440" cy="296280"/>
          </xdr14:xfrm>
        </xdr:contentPart>
      </mc:Choice>
      <mc:Fallback xmlns="">
        <xdr:pic>
          <xdr:nvPicPr>
            <xdr:cNvPr id="14" name="Ink 13">
              <a:extLst>
                <a:ext uri="{FF2B5EF4-FFF2-40B4-BE49-F238E27FC236}">
                  <a16:creationId xmlns:a16="http://schemas.microsoft.com/office/drawing/2014/main" id="{351A52A0-0048-19CE-F244-83CDBC214667}"/>
                </a:ext>
              </a:extLst>
            </xdr:cNvPr>
            <xdr:cNvPicPr/>
          </xdr:nvPicPr>
          <xdr:blipFill>
            <a:blip xmlns:r="http://schemas.openxmlformats.org/officeDocument/2006/relationships" r:embed="rId23"/>
            <a:stretch>
              <a:fillRect/>
            </a:stretch>
          </xdr:blipFill>
          <xdr:spPr>
            <a:xfrm>
              <a:off x="10421297" y="412636849"/>
              <a:ext cx="424047" cy="331963"/>
            </a:xfrm>
            <a:prstGeom prst="rect">
              <a:avLst/>
            </a:prstGeom>
          </xdr:spPr>
        </xdr:pic>
      </mc:Fallback>
    </mc:AlternateContent>
    <xdr:clientData/>
  </xdr:twoCellAnchor>
  <xdr:twoCellAnchor editAs="oneCell">
    <xdr:from>
      <xdr:col>9</xdr:col>
      <xdr:colOff>546020</xdr:colOff>
      <xdr:row>2243</xdr:row>
      <xdr:rowOff>145700</xdr:rowOff>
    </xdr:from>
    <xdr:to>
      <xdr:col>17</xdr:col>
      <xdr:colOff>320420</xdr:colOff>
      <xdr:row>2247</xdr:row>
      <xdr:rowOff>83380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5" name="Ink 14">
              <a:extLst>
                <a:ext uri="{FF2B5EF4-FFF2-40B4-BE49-F238E27FC236}">
                  <a16:creationId xmlns:a16="http://schemas.microsoft.com/office/drawing/2014/main" id="{01F951B9-A6F4-F89B-8032-69B1E2A1D47C}"/>
                </a:ext>
              </a:extLst>
            </xdr14:cNvPr>
            <xdr14:cNvContentPartPr/>
          </xdr14:nvContentPartPr>
          <xdr14:nvPr macro=""/>
          <xdr14:xfrm>
            <a:off x="6273720" y="413194150"/>
            <a:ext cx="4651200" cy="674280"/>
          </xdr14:xfrm>
        </xdr:contentPart>
      </mc:Choice>
      <mc:Fallback xmlns="">
        <xdr:pic>
          <xdr:nvPicPr>
            <xdr:cNvPr id="15" name="Ink 14">
              <a:extLst>
                <a:ext uri="{FF2B5EF4-FFF2-40B4-BE49-F238E27FC236}">
                  <a16:creationId xmlns:a16="http://schemas.microsoft.com/office/drawing/2014/main" id="{01F951B9-A6F4-F89B-8032-69B1E2A1D47C}"/>
                </a:ext>
              </a:extLst>
            </xdr:cNvPr>
            <xdr:cNvPicPr/>
          </xdr:nvPicPr>
          <xdr:blipFill>
            <a:blip xmlns:r="http://schemas.openxmlformats.org/officeDocument/2006/relationships" r:embed="rId25"/>
            <a:stretch>
              <a:fillRect/>
            </a:stretch>
          </xdr:blipFill>
          <xdr:spPr>
            <a:xfrm>
              <a:off x="6255720" y="413176510"/>
              <a:ext cx="4686840" cy="709920"/>
            </a:xfrm>
            <a:prstGeom prst="rect">
              <a:avLst/>
            </a:prstGeom>
          </xdr:spPr>
        </xdr:pic>
      </mc:Fallback>
    </mc:AlternateContent>
    <xdr:clientData/>
  </xdr:twoCellAnchor>
  <xdr:twoCellAnchor editAs="oneCell">
    <xdr:from>
      <xdr:col>13</xdr:col>
      <xdr:colOff>314780</xdr:colOff>
      <xdr:row>2248</xdr:row>
      <xdr:rowOff>126790</xdr:rowOff>
    </xdr:from>
    <xdr:to>
      <xdr:col>13</xdr:col>
      <xdr:colOff>450860</xdr:colOff>
      <xdr:row>2249</xdr:row>
      <xdr:rowOff>149280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16" name="Ink 15">
              <a:extLst>
                <a:ext uri="{FF2B5EF4-FFF2-40B4-BE49-F238E27FC236}">
                  <a16:creationId xmlns:a16="http://schemas.microsoft.com/office/drawing/2014/main" id="{C7E35D09-C9A4-17E8-5A50-2CB79B8C0A7F}"/>
                </a:ext>
              </a:extLst>
            </xdr14:cNvPr>
            <xdr14:cNvContentPartPr/>
          </xdr14:nvContentPartPr>
          <xdr14:nvPr macro=""/>
          <xdr14:xfrm>
            <a:off x="8480880" y="414095990"/>
            <a:ext cx="136080" cy="206640"/>
          </xdr14:xfrm>
        </xdr:contentPart>
      </mc:Choice>
      <mc:Fallback xmlns="">
        <xdr:pic>
          <xdr:nvPicPr>
            <xdr:cNvPr id="16" name="Ink 15">
              <a:extLst>
                <a:ext uri="{FF2B5EF4-FFF2-40B4-BE49-F238E27FC236}">
                  <a16:creationId xmlns:a16="http://schemas.microsoft.com/office/drawing/2014/main" id="{C7E35D09-C9A4-17E8-5A50-2CB79B8C0A7F}"/>
                </a:ext>
              </a:extLst>
            </xdr:cNvPr>
            <xdr:cNvPicPr/>
          </xdr:nvPicPr>
          <xdr:blipFill>
            <a:blip xmlns:r="http://schemas.openxmlformats.org/officeDocument/2006/relationships" r:embed="rId27"/>
            <a:stretch>
              <a:fillRect/>
            </a:stretch>
          </xdr:blipFill>
          <xdr:spPr>
            <a:xfrm>
              <a:off x="8463240" y="414078350"/>
              <a:ext cx="171720" cy="242280"/>
            </a:xfrm>
            <a:prstGeom prst="rect">
              <a:avLst/>
            </a:prstGeom>
          </xdr:spPr>
        </xdr:pic>
      </mc:Fallback>
    </mc:AlternateContent>
    <xdr:clientData/>
  </xdr:twoCellAnchor>
  <xdr:twoCellAnchor editAs="oneCell">
    <xdr:from>
      <xdr:col>13</xdr:col>
      <xdr:colOff>259340</xdr:colOff>
      <xdr:row>2242</xdr:row>
      <xdr:rowOff>118930</xdr:rowOff>
    </xdr:from>
    <xdr:to>
      <xdr:col>13</xdr:col>
      <xdr:colOff>400100</xdr:colOff>
      <xdr:row>2247</xdr:row>
      <xdr:rowOff>57500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17" name="Ink 16">
              <a:extLst>
                <a:ext uri="{FF2B5EF4-FFF2-40B4-BE49-F238E27FC236}">
                  <a16:creationId xmlns:a16="http://schemas.microsoft.com/office/drawing/2014/main" id="{2849069E-CBAE-5975-A620-5BFD35DDCA66}"/>
                </a:ext>
              </a:extLst>
            </xdr14:cNvPr>
            <xdr14:cNvContentPartPr/>
          </xdr14:nvContentPartPr>
          <xdr14:nvPr macro=""/>
          <xdr14:xfrm>
            <a:off x="8425440" y="412983230"/>
            <a:ext cx="140760" cy="859320"/>
          </xdr14:xfrm>
        </xdr:contentPart>
      </mc:Choice>
      <mc:Fallback xmlns="">
        <xdr:pic>
          <xdr:nvPicPr>
            <xdr:cNvPr id="17" name="Ink 16">
              <a:extLst>
                <a:ext uri="{FF2B5EF4-FFF2-40B4-BE49-F238E27FC236}">
                  <a16:creationId xmlns:a16="http://schemas.microsoft.com/office/drawing/2014/main" id="{2849069E-CBAE-5975-A620-5BFD35DDCA66}"/>
                </a:ext>
              </a:extLst>
            </xdr:cNvPr>
            <xdr:cNvPicPr/>
          </xdr:nvPicPr>
          <xdr:blipFill>
            <a:blip xmlns:r="http://schemas.openxmlformats.org/officeDocument/2006/relationships" r:embed="rId29"/>
            <a:stretch>
              <a:fillRect/>
            </a:stretch>
          </xdr:blipFill>
          <xdr:spPr>
            <a:xfrm>
              <a:off x="8407440" y="412965230"/>
              <a:ext cx="176400" cy="894960"/>
            </a:xfrm>
            <a:prstGeom prst="rect">
              <a:avLst/>
            </a:prstGeom>
          </xdr:spPr>
        </xdr:pic>
      </mc:Fallback>
    </mc:AlternateContent>
    <xdr:clientData/>
  </xdr:twoCellAnchor>
  <xdr:twoCellAnchor editAs="oneCell">
    <xdr:from>
      <xdr:col>12</xdr:col>
      <xdr:colOff>228500</xdr:colOff>
      <xdr:row>2238</xdr:row>
      <xdr:rowOff>84410</xdr:rowOff>
    </xdr:from>
    <xdr:to>
      <xdr:col>13</xdr:col>
      <xdr:colOff>197420</xdr:colOff>
      <xdr:row>2240</xdr:row>
      <xdr:rowOff>51270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4" name="Ink 23">
              <a:extLst>
                <a:ext uri="{FF2B5EF4-FFF2-40B4-BE49-F238E27FC236}">
                  <a16:creationId xmlns:a16="http://schemas.microsoft.com/office/drawing/2014/main" id="{5FD05949-2448-8A72-F8FE-6D4312706915}"/>
                </a:ext>
              </a:extLst>
            </xdr14:cNvPr>
            <xdr14:cNvContentPartPr/>
          </xdr14:nvContentPartPr>
          <xdr14:nvPr macro=""/>
          <xdr14:xfrm>
            <a:off x="7785000" y="412212110"/>
            <a:ext cx="578520" cy="335160"/>
          </xdr14:xfrm>
        </xdr:contentPart>
      </mc:Choice>
      <mc:Fallback xmlns="">
        <xdr:pic>
          <xdr:nvPicPr>
            <xdr:cNvPr id="24" name="Ink 23">
              <a:extLst>
                <a:ext uri="{FF2B5EF4-FFF2-40B4-BE49-F238E27FC236}">
                  <a16:creationId xmlns:a16="http://schemas.microsoft.com/office/drawing/2014/main" id="{5FD05949-2448-8A72-F8FE-6D4312706915}"/>
                </a:ext>
              </a:extLst>
            </xdr:cNvPr>
            <xdr:cNvPicPr/>
          </xdr:nvPicPr>
          <xdr:blipFill>
            <a:blip xmlns:r="http://schemas.openxmlformats.org/officeDocument/2006/relationships" r:embed="rId31"/>
            <a:stretch>
              <a:fillRect/>
            </a:stretch>
          </xdr:blipFill>
          <xdr:spPr>
            <a:xfrm>
              <a:off x="7767000" y="412194451"/>
              <a:ext cx="614160" cy="370838"/>
            </a:xfrm>
            <a:prstGeom prst="rect">
              <a:avLst/>
            </a:prstGeom>
          </xdr:spPr>
        </xdr:pic>
      </mc:Fallback>
    </mc:AlternateContent>
    <xdr:clientData/>
  </xdr:twoCellAnchor>
  <xdr:twoCellAnchor editAs="oneCell">
    <xdr:from>
      <xdr:col>15</xdr:col>
      <xdr:colOff>241100</xdr:colOff>
      <xdr:row>2248</xdr:row>
      <xdr:rowOff>95110</xdr:rowOff>
    </xdr:from>
    <xdr:to>
      <xdr:col>16</xdr:col>
      <xdr:colOff>183740</xdr:colOff>
      <xdr:row>2249</xdr:row>
      <xdr:rowOff>154320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3" name="Ink 32">
              <a:extLst>
                <a:ext uri="{FF2B5EF4-FFF2-40B4-BE49-F238E27FC236}">
                  <a16:creationId xmlns:a16="http://schemas.microsoft.com/office/drawing/2014/main" id="{74B49BE4-A01B-6FC0-59CA-B7C66AE6BF63}"/>
                </a:ext>
              </a:extLst>
            </xdr14:cNvPr>
            <xdr14:cNvContentPartPr/>
          </xdr14:nvContentPartPr>
          <xdr14:nvPr macro=""/>
          <xdr14:xfrm>
            <a:off x="9626400" y="414064310"/>
            <a:ext cx="552240" cy="243360"/>
          </xdr14:xfrm>
        </xdr:contentPart>
      </mc:Choice>
      <mc:Fallback xmlns="">
        <xdr:pic>
          <xdr:nvPicPr>
            <xdr:cNvPr id="33" name="Ink 32">
              <a:extLst>
                <a:ext uri="{FF2B5EF4-FFF2-40B4-BE49-F238E27FC236}">
                  <a16:creationId xmlns:a16="http://schemas.microsoft.com/office/drawing/2014/main" id="{74B49BE4-A01B-6FC0-59CA-B7C66AE6BF63}"/>
                </a:ext>
              </a:extLst>
            </xdr:cNvPr>
            <xdr:cNvPicPr/>
          </xdr:nvPicPr>
          <xdr:blipFill>
            <a:blip xmlns:r="http://schemas.openxmlformats.org/officeDocument/2006/relationships" r:embed="rId33"/>
            <a:stretch>
              <a:fillRect/>
            </a:stretch>
          </xdr:blipFill>
          <xdr:spPr>
            <a:xfrm>
              <a:off x="9608748" y="414046670"/>
              <a:ext cx="587903" cy="279000"/>
            </a:xfrm>
            <a:prstGeom prst="rect">
              <a:avLst/>
            </a:prstGeom>
          </xdr:spPr>
        </xdr:pic>
      </mc:Fallback>
    </mc:AlternateContent>
    <xdr:clientData/>
  </xdr:twoCellAnchor>
  <xdr:twoCellAnchor editAs="oneCell">
    <xdr:from>
      <xdr:col>11</xdr:col>
      <xdr:colOff>95060</xdr:colOff>
      <xdr:row>2248</xdr:row>
      <xdr:rowOff>63790</xdr:rowOff>
    </xdr:from>
    <xdr:to>
      <xdr:col>12</xdr:col>
      <xdr:colOff>137780</xdr:colOff>
      <xdr:row>2249</xdr:row>
      <xdr:rowOff>140640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9" name="Ink 38">
              <a:extLst>
                <a:ext uri="{FF2B5EF4-FFF2-40B4-BE49-F238E27FC236}">
                  <a16:creationId xmlns:a16="http://schemas.microsoft.com/office/drawing/2014/main" id="{A33BDE0C-6161-1C8D-8AB3-BA7585382941}"/>
                </a:ext>
              </a:extLst>
            </xdr14:cNvPr>
            <xdr14:cNvContentPartPr/>
          </xdr14:nvContentPartPr>
          <xdr14:nvPr macro=""/>
          <xdr14:xfrm>
            <a:off x="7041960" y="414032990"/>
            <a:ext cx="652320" cy="261000"/>
          </xdr14:xfrm>
        </xdr:contentPart>
      </mc:Choice>
      <mc:Fallback xmlns="">
        <xdr:pic>
          <xdr:nvPicPr>
            <xdr:cNvPr id="39" name="Ink 38">
              <a:extLst>
                <a:ext uri="{FF2B5EF4-FFF2-40B4-BE49-F238E27FC236}">
                  <a16:creationId xmlns:a16="http://schemas.microsoft.com/office/drawing/2014/main" id="{A33BDE0C-6161-1C8D-8AB3-BA7585382941}"/>
                </a:ext>
              </a:extLst>
            </xdr:cNvPr>
            <xdr:cNvPicPr/>
          </xdr:nvPicPr>
          <xdr:blipFill>
            <a:blip xmlns:r="http://schemas.openxmlformats.org/officeDocument/2006/relationships" r:embed="rId35"/>
            <a:stretch>
              <a:fillRect/>
            </a:stretch>
          </xdr:blipFill>
          <xdr:spPr>
            <a:xfrm>
              <a:off x="7024320" y="414015350"/>
              <a:ext cx="687960" cy="296640"/>
            </a:xfrm>
            <a:prstGeom prst="rect">
              <a:avLst/>
            </a:prstGeom>
          </xdr:spPr>
        </xdr:pic>
      </mc:Fallback>
    </mc:AlternateContent>
    <xdr:clientData/>
  </xdr:twoCellAnchor>
  <xdr:twoCellAnchor editAs="oneCell">
    <xdr:from>
      <xdr:col>16</xdr:col>
      <xdr:colOff>482540</xdr:colOff>
      <xdr:row>2237</xdr:row>
      <xdr:rowOff>44280</xdr:rowOff>
    </xdr:from>
    <xdr:to>
      <xdr:col>18</xdr:col>
      <xdr:colOff>482660</xdr:colOff>
      <xdr:row>2242</xdr:row>
      <xdr:rowOff>43330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54" name="Ink 53">
              <a:extLst>
                <a:ext uri="{FF2B5EF4-FFF2-40B4-BE49-F238E27FC236}">
                  <a16:creationId xmlns:a16="http://schemas.microsoft.com/office/drawing/2014/main" id="{E22494C2-0BD8-0935-85FC-97C94CF865EB}"/>
                </a:ext>
              </a:extLst>
            </xdr14:cNvPr>
            <xdr14:cNvContentPartPr/>
          </xdr14:nvContentPartPr>
          <xdr14:nvPr macro=""/>
          <xdr14:xfrm>
            <a:off x="10477440" y="411987830"/>
            <a:ext cx="1219320" cy="919800"/>
          </xdr14:xfrm>
        </xdr:contentPart>
      </mc:Choice>
      <mc:Fallback xmlns="">
        <xdr:pic>
          <xdr:nvPicPr>
            <xdr:cNvPr id="54" name="Ink 53">
              <a:extLst>
                <a:ext uri="{FF2B5EF4-FFF2-40B4-BE49-F238E27FC236}">
                  <a16:creationId xmlns:a16="http://schemas.microsoft.com/office/drawing/2014/main" id="{E22494C2-0BD8-0935-85FC-97C94CF865EB}"/>
                </a:ext>
              </a:extLst>
            </xdr:cNvPr>
            <xdr:cNvPicPr/>
          </xdr:nvPicPr>
          <xdr:blipFill>
            <a:blip xmlns:r="http://schemas.openxmlformats.org/officeDocument/2006/relationships" r:embed="rId37"/>
            <a:stretch>
              <a:fillRect/>
            </a:stretch>
          </xdr:blipFill>
          <xdr:spPr>
            <a:xfrm>
              <a:off x="10459440" y="411969830"/>
              <a:ext cx="1254960" cy="955440"/>
            </a:xfrm>
            <a:prstGeom prst="rect">
              <a:avLst/>
            </a:prstGeom>
          </xdr:spPr>
        </xdr:pic>
      </mc:Fallback>
    </mc:AlternateContent>
    <xdr:clientData/>
  </xdr:twoCellAnchor>
  <xdr:twoCellAnchor editAs="oneCell">
    <xdr:from>
      <xdr:col>15</xdr:col>
      <xdr:colOff>587060</xdr:colOff>
      <xdr:row>2247</xdr:row>
      <xdr:rowOff>12500</xdr:rowOff>
    </xdr:from>
    <xdr:to>
      <xdr:col>16</xdr:col>
      <xdr:colOff>140</xdr:colOff>
      <xdr:row>2247</xdr:row>
      <xdr:rowOff>44540</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55" name="Ink 54">
              <a:extLst>
                <a:ext uri="{FF2B5EF4-FFF2-40B4-BE49-F238E27FC236}">
                  <a16:creationId xmlns:a16="http://schemas.microsoft.com/office/drawing/2014/main" id="{EC46DC3F-39BE-C9D7-7667-E2A05D5F6662}"/>
                </a:ext>
              </a:extLst>
            </xdr14:cNvPr>
            <xdr14:cNvContentPartPr/>
          </xdr14:nvContentPartPr>
          <xdr14:nvPr macro=""/>
          <xdr14:xfrm>
            <a:off x="9972360" y="413797550"/>
            <a:ext cx="22680" cy="32040"/>
          </xdr14:xfrm>
        </xdr:contentPart>
      </mc:Choice>
      <mc:Fallback xmlns="">
        <xdr:pic>
          <xdr:nvPicPr>
            <xdr:cNvPr id="55" name="Ink 54">
              <a:extLst>
                <a:ext uri="{FF2B5EF4-FFF2-40B4-BE49-F238E27FC236}">
                  <a16:creationId xmlns:a16="http://schemas.microsoft.com/office/drawing/2014/main" id="{EC46DC3F-39BE-C9D7-7667-E2A05D5F6662}"/>
                </a:ext>
              </a:extLst>
            </xdr:cNvPr>
            <xdr:cNvPicPr/>
          </xdr:nvPicPr>
          <xdr:blipFill>
            <a:blip xmlns:r="http://schemas.openxmlformats.org/officeDocument/2006/relationships" r:embed="rId39"/>
            <a:stretch>
              <a:fillRect/>
            </a:stretch>
          </xdr:blipFill>
          <xdr:spPr>
            <a:xfrm>
              <a:off x="9954360" y="413779910"/>
              <a:ext cx="58320" cy="67680"/>
            </a:xfrm>
            <a:prstGeom prst="rect">
              <a:avLst/>
            </a:prstGeom>
          </xdr:spPr>
        </xdr:pic>
      </mc:Fallback>
    </mc:AlternateContent>
    <xdr:clientData/>
  </xdr:twoCellAnchor>
  <xdr:twoCellAnchor editAs="oneCell">
    <xdr:from>
      <xdr:col>15</xdr:col>
      <xdr:colOff>552140</xdr:colOff>
      <xdr:row>2244</xdr:row>
      <xdr:rowOff>16670</xdr:rowOff>
    </xdr:from>
    <xdr:to>
      <xdr:col>15</xdr:col>
      <xdr:colOff>552500</xdr:colOff>
      <xdr:row>2244</xdr:row>
      <xdr:rowOff>19190</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58" name="Ink 57">
              <a:extLst>
                <a:ext uri="{FF2B5EF4-FFF2-40B4-BE49-F238E27FC236}">
                  <a16:creationId xmlns:a16="http://schemas.microsoft.com/office/drawing/2014/main" id="{6104457E-79A2-BB0B-2678-8E1FFA1E702B}"/>
                </a:ext>
              </a:extLst>
            </xdr14:cNvPr>
            <xdr14:cNvContentPartPr/>
          </xdr14:nvContentPartPr>
          <xdr14:nvPr macro=""/>
          <xdr14:xfrm>
            <a:off x="9937440" y="413249270"/>
            <a:ext cx="360" cy="2520"/>
          </xdr14:xfrm>
        </xdr:contentPart>
      </mc:Choice>
      <mc:Fallback xmlns="">
        <xdr:pic>
          <xdr:nvPicPr>
            <xdr:cNvPr id="58" name="Ink 57">
              <a:extLst>
                <a:ext uri="{FF2B5EF4-FFF2-40B4-BE49-F238E27FC236}">
                  <a16:creationId xmlns:a16="http://schemas.microsoft.com/office/drawing/2014/main" id="{6104457E-79A2-BB0B-2678-8E1FFA1E702B}"/>
                </a:ext>
              </a:extLst>
            </xdr:cNvPr>
            <xdr:cNvPicPr/>
          </xdr:nvPicPr>
          <xdr:blipFill>
            <a:blip xmlns:r="http://schemas.openxmlformats.org/officeDocument/2006/relationships" r:embed="rId41"/>
            <a:stretch>
              <a:fillRect/>
            </a:stretch>
          </xdr:blipFill>
          <xdr:spPr>
            <a:xfrm>
              <a:off x="9919800" y="413231630"/>
              <a:ext cx="36000" cy="38160"/>
            </a:xfrm>
            <a:prstGeom prst="rect">
              <a:avLst/>
            </a:prstGeom>
          </xdr:spPr>
        </xdr:pic>
      </mc:Fallback>
    </mc:AlternateContent>
    <xdr:clientData/>
  </xdr:twoCellAnchor>
  <xdr:twoCellAnchor editAs="oneCell">
    <xdr:from>
      <xdr:col>15</xdr:col>
      <xdr:colOff>546020</xdr:colOff>
      <xdr:row>2243</xdr:row>
      <xdr:rowOff>31620</xdr:rowOff>
    </xdr:from>
    <xdr:to>
      <xdr:col>15</xdr:col>
      <xdr:colOff>546380</xdr:colOff>
      <xdr:row>2243</xdr:row>
      <xdr:rowOff>31980</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59" name="Ink 58">
              <a:extLst>
                <a:ext uri="{FF2B5EF4-FFF2-40B4-BE49-F238E27FC236}">
                  <a16:creationId xmlns:a16="http://schemas.microsoft.com/office/drawing/2014/main" id="{2CE827AD-CEDA-4814-B69C-7727D840E82B}"/>
                </a:ext>
              </a:extLst>
            </xdr14:cNvPr>
            <xdr14:cNvContentPartPr/>
          </xdr14:nvContentPartPr>
          <xdr14:nvPr macro=""/>
          <xdr14:xfrm>
            <a:off x="9931320" y="413080070"/>
            <a:ext cx="360" cy="360"/>
          </xdr14:xfrm>
        </xdr:contentPart>
      </mc:Choice>
      <mc:Fallback xmlns="">
        <xdr:pic>
          <xdr:nvPicPr>
            <xdr:cNvPr id="59" name="Ink 58">
              <a:extLst>
                <a:ext uri="{FF2B5EF4-FFF2-40B4-BE49-F238E27FC236}">
                  <a16:creationId xmlns:a16="http://schemas.microsoft.com/office/drawing/2014/main" id="{2CE827AD-CEDA-4814-B69C-7727D840E82B}"/>
                </a:ext>
              </a:extLst>
            </xdr:cNvPr>
            <xdr:cNvPicPr/>
          </xdr:nvPicPr>
          <xdr:blipFill>
            <a:blip xmlns:r="http://schemas.openxmlformats.org/officeDocument/2006/relationships" r:embed="rId43"/>
            <a:stretch>
              <a:fillRect/>
            </a:stretch>
          </xdr:blipFill>
          <xdr:spPr>
            <a:xfrm>
              <a:off x="9913320" y="413062070"/>
              <a:ext cx="36000" cy="36000"/>
            </a:xfrm>
            <a:prstGeom prst="rect">
              <a:avLst/>
            </a:prstGeom>
          </xdr:spPr>
        </xdr:pic>
      </mc:Fallback>
    </mc:AlternateContent>
    <xdr:clientData/>
  </xdr:twoCellAnchor>
  <xdr:twoCellAnchor editAs="oneCell">
    <xdr:from>
      <xdr:col>16</xdr:col>
      <xdr:colOff>18860</xdr:colOff>
      <xdr:row>2246</xdr:row>
      <xdr:rowOff>25290</xdr:rowOff>
    </xdr:from>
    <xdr:to>
      <xdr:col>16</xdr:col>
      <xdr:colOff>44780</xdr:colOff>
      <xdr:row>2246</xdr:row>
      <xdr:rowOff>101610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64" name="Ink 63">
              <a:extLst>
                <a:ext uri="{FF2B5EF4-FFF2-40B4-BE49-F238E27FC236}">
                  <a16:creationId xmlns:a16="http://schemas.microsoft.com/office/drawing/2014/main" id="{593F2472-C2B7-2C59-23EA-535DD084D3D7}"/>
                </a:ext>
              </a:extLst>
            </xdr14:cNvPr>
            <xdr14:cNvContentPartPr/>
          </xdr14:nvContentPartPr>
          <xdr14:nvPr macro=""/>
          <xdr14:xfrm>
            <a:off x="10013760" y="413626190"/>
            <a:ext cx="25920" cy="76320"/>
          </xdr14:xfrm>
        </xdr:contentPart>
      </mc:Choice>
      <mc:Fallback xmlns="">
        <xdr:pic>
          <xdr:nvPicPr>
            <xdr:cNvPr id="64" name="Ink 63">
              <a:extLst>
                <a:ext uri="{FF2B5EF4-FFF2-40B4-BE49-F238E27FC236}">
                  <a16:creationId xmlns:a16="http://schemas.microsoft.com/office/drawing/2014/main" id="{593F2472-C2B7-2C59-23EA-535DD084D3D7}"/>
                </a:ext>
              </a:extLst>
            </xdr:cNvPr>
            <xdr:cNvPicPr/>
          </xdr:nvPicPr>
          <xdr:blipFill>
            <a:blip xmlns:r="http://schemas.openxmlformats.org/officeDocument/2006/relationships" r:embed="rId45"/>
            <a:stretch>
              <a:fillRect/>
            </a:stretch>
          </xdr:blipFill>
          <xdr:spPr>
            <a:xfrm>
              <a:off x="9996120" y="413608275"/>
              <a:ext cx="61560" cy="111793"/>
            </a:xfrm>
            <a:prstGeom prst="rect">
              <a:avLst/>
            </a:prstGeom>
          </xdr:spPr>
        </xdr:pic>
      </mc:Fallback>
    </mc:AlternateContent>
    <xdr:clientData/>
  </xdr:twoCellAnchor>
  <xdr:twoCellAnchor editAs="oneCell">
    <xdr:from>
      <xdr:col>16</xdr:col>
      <xdr:colOff>240620</xdr:colOff>
      <xdr:row>2243</xdr:row>
      <xdr:rowOff>128100</xdr:rowOff>
    </xdr:from>
    <xdr:to>
      <xdr:col>17</xdr:col>
      <xdr:colOff>270740</xdr:colOff>
      <xdr:row>2246</xdr:row>
      <xdr:rowOff>121410</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75" name="Ink 74">
              <a:extLst>
                <a:ext uri="{FF2B5EF4-FFF2-40B4-BE49-F238E27FC236}">
                  <a16:creationId xmlns:a16="http://schemas.microsoft.com/office/drawing/2014/main" id="{BFBC3EE7-858B-593B-0C24-23BE0803A1F6}"/>
                </a:ext>
              </a:extLst>
            </xdr14:cNvPr>
            <xdr14:cNvContentPartPr/>
          </xdr14:nvContentPartPr>
          <xdr14:nvPr macro=""/>
          <xdr14:xfrm>
            <a:off x="10235520" y="413176550"/>
            <a:ext cx="639720" cy="545760"/>
          </xdr14:xfrm>
        </xdr:contentPart>
      </mc:Choice>
      <mc:Fallback xmlns="">
        <xdr:pic>
          <xdr:nvPicPr>
            <xdr:cNvPr id="75" name="Ink 74">
              <a:extLst>
                <a:ext uri="{FF2B5EF4-FFF2-40B4-BE49-F238E27FC236}">
                  <a16:creationId xmlns:a16="http://schemas.microsoft.com/office/drawing/2014/main" id="{BFBC3EE7-858B-593B-0C24-23BE0803A1F6}"/>
                </a:ext>
              </a:extLst>
            </xdr:cNvPr>
            <xdr:cNvPicPr/>
          </xdr:nvPicPr>
          <xdr:blipFill>
            <a:blip xmlns:r="http://schemas.openxmlformats.org/officeDocument/2006/relationships" r:embed="rId47"/>
            <a:stretch>
              <a:fillRect/>
            </a:stretch>
          </xdr:blipFill>
          <xdr:spPr>
            <a:xfrm>
              <a:off x="10217880" y="413158550"/>
              <a:ext cx="675360" cy="581400"/>
            </a:xfrm>
            <a:prstGeom prst="rect">
              <a:avLst/>
            </a:prstGeom>
          </xdr:spPr>
        </xdr:pic>
      </mc:Fallback>
    </mc:AlternateContent>
    <xdr:clientData/>
  </xdr:twoCellAnchor>
  <xdr:twoCellAnchor editAs="oneCell">
    <xdr:from>
      <xdr:col>15</xdr:col>
      <xdr:colOff>253700</xdr:colOff>
      <xdr:row>2238</xdr:row>
      <xdr:rowOff>161090</xdr:rowOff>
    </xdr:from>
    <xdr:to>
      <xdr:col>16</xdr:col>
      <xdr:colOff>460940</xdr:colOff>
      <xdr:row>2242</xdr:row>
      <xdr:rowOff>69970</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80" name="Ink 79">
              <a:extLst>
                <a:ext uri="{FF2B5EF4-FFF2-40B4-BE49-F238E27FC236}">
                  <a16:creationId xmlns:a16="http://schemas.microsoft.com/office/drawing/2014/main" id="{9D2894CC-5FB0-9D46-983D-C711F39652B3}"/>
                </a:ext>
              </a:extLst>
            </xdr14:cNvPr>
            <xdr14:cNvContentPartPr/>
          </xdr14:nvContentPartPr>
          <xdr14:nvPr macro=""/>
          <xdr14:xfrm>
            <a:off x="9639000" y="412288790"/>
            <a:ext cx="816840" cy="645480"/>
          </xdr14:xfrm>
        </xdr:contentPart>
      </mc:Choice>
      <mc:Fallback xmlns="">
        <xdr:pic>
          <xdr:nvPicPr>
            <xdr:cNvPr id="80" name="Ink 79">
              <a:extLst>
                <a:ext uri="{FF2B5EF4-FFF2-40B4-BE49-F238E27FC236}">
                  <a16:creationId xmlns:a16="http://schemas.microsoft.com/office/drawing/2014/main" id="{9D2894CC-5FB0-9D46-983D-C711F39652B3}"/>
                </a:ext>
              </a:extLst>
            </xdr:cNvPr>
            <xdr:cNvPicPr/>
          </xdr:nvPicPr>
          <xdr:blipFill>
            <a:blip xmlns:r="http://schemas.openxmlformats.org/officeDocument/2006/relationships" r:embed="rId49"/>
            <a:stretch>
              <a:fillRect/>
            </a:stretch>
          </xdr:blipFill>
          <xdr:spPr>
            <a:xfrm>
              <a:off x="9621352" y="412271150"/>
              <a:ext cx="852496" cy="681120"/>
            </a:xfrm>
            <a:prstGeom prst="rect">
              <a:avLst/>
            </a:prstGeom>
          </xdr:spPr>
        </xdr:pic>
      </mc:Fallback>
    </mc:AlternateContent>
    <xdr:clientData/>
  </xdr:twoCellAnchor>
  <xdr:twoCellAnchor editAs="oneCell">
    <xdr:from>
      <xdr:col>14</xdr:col>
      <xdr:colOff>31700</xdr:colOff>
      <xdr:row>2243</xdr:row>
      <xdr:rowOff>141780</xdr:rowOff>
    </xdr:from>
    <xdr:to>
      <xdr:col>15</xdr:col>
      <xdr:colOff>182780</xdr:colOff>
      <xdr:row>2245</xdr:row>
      <xdr:rowOff>31960</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83" name="Ink 82">
              <a:extLst>
                <a:ext uri="{FF2B5EF4-FFF2-40B4-BE49-F238E27FC236}">
                  <a16:creationId xmlns:a16="http://schemas.microsoft.com/office/drawing/2014/main" id="{EB11A546-2A11-D3F6-09CC-A27113376D37}"/>
                </a:ext>
              </a:extLst>
            </xdr14:cNvPr>
            <xdr14:cNvContentPartPr/>
          </xdr14:nvContentPartPr>
          <xdr14:nvPr macro=""/>
          <xdr14:xfrm>
            <a:off x="8807400" y="413190230"/>
            <a:ext cx="760680" cy="258480"/>
          </xdr14:xfrm>
        </xdr:contentPart>
      </mc:Choice>
      <mc:Fallback xmlns="">
        <xdr:pic>
          <xdr:nvPicPr>
            <xdr:cNvPr id="83" name="Ink 82">
              <a:extLst>
                <a:ext uri="{FF2B5EF4-FFF2-40B4-BE49-F238E27FC236}">
                  <a16:creationId xmlns:a16="http://schemas.microsoft.com/office/drawing/2014/main" id="{EB11A546-2A11-D3F6-09CC-A27113376D37}"/>
                </a:ext>
              </a:extLst>
            </xdr:cNvPr>
            <xdr:cNvPicPr/>
          </xdr:nvPicPr>
          <xdr:blipFill>
            <a:blip xmlns:r="http://schemas.openxmlformats.org/officeDocument/2006/relationships" r:embed="rId51"/>
            <a:stretch>
              <a:fillRect/>
            </a:stretch>
          </xdr:blipFill>
          <xdr:spPr>
            <a:xfrm>
              <a:off x="8789400" y="413172230"/>
              <a:ext cx="796320" cy="294120"/>
            </a:xfrm>
            <a:prstGeom prst="rect">
              <a:avLst/>
            </a:prstGeom>
          </xdr:spPr>
        </xdr:pic>
      </mc:Fallback>
    </mc:AlternateContent>
    <xdr:clientData/>
  </xdr:twoCellAnchor>
  <xdr:twoCellAnchor editAs="oneCell">
    <xdr:from>
      <xdr:col>14</xdr:col>
      <xdr:colOff>50780</xdr:colOff>
      <xdr:row>2245</xdr:row>
      <xdr:rowOff>141400</xdr:rowOff>
    </xdr:from>
    <xdr:to>
      <xdr:col>14</xdr:col>
      <xdr:colOff>601220</xdr:colOff>
      <xdr:row>2246</xdr:row>
      <xdr:rowOff>139770</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9" name="Ink 88">
              <a:extLst>
                <a:ext uri="{FF2B5EF4-FFF2-40B4-BE49-F238E27FC236}">
                  <a16:creationId xmlns:a16="http://schemas.microsoft.com/office/drawing/2014/main" id="{EE60B557-A37D-5CD5-0ABF-78556D69967A}"/>
                </a:ext>
              </a:extLst>
            </xdr14:cNvPr>
            <xdr14:cNvContentPartPr/>
          </xdr14:nvContentPartPr>
          <xdr14:nvPr macro=""/>
          <xdr14:xfrm>
            <a:off x="8826480" y="413558150"/>
            <a:ext cx="550440" cy="182520"/>
          </xdr14:xfrm>
        </xdr:contentPart>
      </mc:Choice>
      <mc:Fallback xmlns="">
        <xdr:pic>
          <xdr:nvPicPr>
            <xdr:cNvPr id="89" name="Ink 88">
              <a:extLst>
                <a:ext uri="{FF2B5EF4-FFF2-40B4-BE49-F238E27FC236}">
                  <a16:creationId xmlns:a16="http://schemas.microsoft.com/office/drawing/2014/main" id="{EE60B557-A37D-5CD5-0ABF-78556D69967A}"/>
                </a:ext>
              </a:extLst>
            </xdr:cNvPr>
            <xdr:cNvPicPr/>
          </xdr:nvPicPr>
          <xdr:blipFill>
            <a:blip xmlns:r="http://schemas.openxmlformats.org/officeDocument/2006/relationships" r:embed="rId53"/>
            <a:stretch>
              <a:fillRect/>
            </a:stretch>
          </xdr:blipFill>
          <xdr:spPr>
            <a:xfrm>
              <a:off x="8808480" y="413540510"/>
              <a:ext cx="586080" cy="218160"/>
            </a:xfrm>
            <a:prstGeom prst="rect">
              <a:avLst/>
            </a:prstGeom>
          </xdr:spPr>
        </xdr:pic>
      </mc:Fallback>
    </mc:AlternateContent>
    <xdr:clientData/>
  </xdr:twoCellAnchor>
  <xdr:twoCellAnchor editAs="oneCell">
    <xdr:from>
      <xdr:col>11</xdr:col>
      <xdr:colOff>463340</xdr:colOff>
      <xdr:row>2247</xdr:row>
      <xdr:rowOff>4940</xdr:rowOff>
    </xdr:from>
    <xdr:to>
      <xdr:col>11</xdr:col>
      <xdr:colOff>463700</xdr:colOff>
      <xdr:row>2247</xdr:row>
      <xdr:rowOff>6380</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0" name="Ink 89">
              <a:extLst>
                <a:ext uri="{FF2B5EF4-FFF2-40B4-BE49-F238E27FC236}">
                  <a16:creationId xmlns:a16="http://schemas.microsoft.com/office/drawing/2014/main" id="{49E30402-0EB7-07DC-9BA1-B844709F4881}"/>
                </a:ext>
              </a:extLst>
            </xdr14:cNvPr>
            <xdr14:cNvContentPartPr/>
          </xdr14:nvContentPartPr>
          <xdr14:nvPr macro=""/>
          <xdr14:xfrm>
            <a:off x="7410240" y="413789990"/>
            <a:ext cx="360" cy="1440"/>
          </xdr14:xfrm>
        </xdr:contentPart>
      </mc:Choice>
      <mc:Fallback xmlns="">
        <xdr:pic>
          <xdr:nvPicPr>
            <xdr:cNvPr id="90" name="Ink 89">
              <a:extLst>
                <a:ext uri="{FF2B5EF4-FFF2-40B4-BE49-F238E27FC236}">
                  <a16:creationId xmlns:a16="http://schemas.microsoft.com/office/drawing/2014/main" id="{49E30402-0EB7-07DC-9BA1-B844709F4881}"/>
                </a:ext>
              </a:extLst>
            </xdr:cNvPr>
            <xdr:cNvPicPr/>
          </xdr:nvPicPr>
          <xdr:blipFill>
            <a:blip xmlns:r="http://schemas.openxmlformats.org/officeDocument/2006/relationships" r:embed="rId55"/>
            <a:stretch>
              <a:fillRect/>
            </a:stretch>
          </xdr:blipFill>
          <xdr:spPr>
            <a:xfrm>
              <a:off x="7392600" y="413772350"/>
              <a:ext cx="36000" cy="37080"/>
            </a:xfrm>
            <a:prstGeom prst="rect">
              <a:avLst/>
            </a:prstGeom>
          </xdr:spPr>
        </xdr:pic>
      </mc:Fallback>
    </mc:AlternateContent>
    <xdr:clientData/>
  </xdr:twoCellAnchor>
  <xdr:twoCellAnchor editAs="oneCell">
    <xdr:from>
      <xdr:col>11</xdr:col>
      <xdr:colOff>514100</xdr:colOff>
      <xdr:row>2246</xdr:row>
      <xdr:rowOff>35730</xdr:rowOff>
    </xdr:from>
    <xdr:to>
      <xdr:col>11</xdr:col>
      <xdr:colOff>514460</xdr:colOff>
      <xdr:row>2246</xdr:row>
      <xdr:rowOff>38250</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1" name="Ink 90">
              <a:extLst>
                <a:ext uri="{FF2B5EF4-FFF2-40B4-BE49-F238E27FC236}">
                  <a16:creationId xmlns:a16="http://schemas.microsoft.com/office/drawing/2014/main" id="{650208CE-0D1E-C1A9-1647-02515E51DF6A}"/>
                </a:ext>
              </a:extLst>
            </xdr14:cNvPr>
            <xdr14:cNvContentPartPr/>
          </xdr14:nvContentPartPr>
          <xdr14:nvPr macro=""/>
          <xdr14:xfrm>
            <a:off x="7461000" y="413636630"/>
            <a:ext cx="360" cy="2520"/>
          </xdr14:xfrm>
        </xdr:contentPart>
      </mc:Choice>
      <mc:Fallback xmlns="">
        <xdr:pic>
          <xdr:nvPicPr>
            <xdr:cNvPr id="91" name="Ink 90">
              <a:extLst>
                <a:ext uri="{FF2B5EF4-FFF2-40B4-BE49-F238E27FC236}">
                  <a16:creationId xmlns:a16="http://schemas.microsoft.com/office/drawing/2014/main" id="{650208CE-0D1E-C1A9-1647-02515E51DF6A}"/>
                </a:ext>
              </a:extLst>
            </xdr:cNvPr>
            <xdr:cNvPicPr/>
          </xdr:nvPicPr>
          <xdr:blipFill>
            <a:blip xmlns:r="http://schemas.openxmlformats.org/officeDocument/2006/relationships" r:embed="rId41"/>
            <a:stretch>
              <a:fillRect/>
            </a:stretch>
          </xdr:blipFill>
          <xdr:spPr>
            <a:xfrm>
              <a:off x="7443360" y="413618990"/>
              <a:ext cx="36000" cy="38160"/>
            </a:xfrm>
            <a:prstGeom prst="rect">
              <a:avLst/>
            </a:prstGeom>
          </xdr:spPr>
        </xdr:pic>
      </mc:Fallback>
    </mc:AlternateContent>
    <xdr:clientData/>
  </xdr:twoCellAnchor>
  <xdr:twoCellAnchor editAs="oneCell">
    <xdr:from>
      <xdr:col>11</xdr:col>
      <xdr:colOff>482420</xdr:colOff>
      <xdr:row>2242</xdr:row>
      <xdr:rowOff>25330</xdr:rowOff>
    </xdr:from>
    <xdr:to>
      <xdr:col>11</xdr:col>
      <xdr:colOff>482780</xdr:colOff>
      <xdr:row>2242</xdr:row>
      <xdr:rowOff>69970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7" name="Ink 96">
              <a:extLst>
                <a:ext uri="{FF2B5EF4-FFF2-40B4-BE49-F238E27FC236}">
                  <a16:creationId xmlns:a16="http://schemas.microsoft.com/office/drawing/2014/main" id="{9B2A0B44-32BF-CFD8-546F-43EC4E097E9E}"/>
                </a:ext>
              </a:extLst>
            </xdr14:cNvPr>
            <xdr14:cNvContentPartPr/>
          </xdr14:nvContentPartPr>
          <xdr14:nvPr macro=""/>
          <xdr14:xfrm>
            <a:off x="7429320" y="412889630"/>
            <a:ext cx="360" cy="44640"/>
          </xdr14:xfrm>
        </xdr:contentPart>
      </mc:Choice>
      <mc:Fallback xmlns="">
        <xdr:pic>
          <xdr:nvPicPr>
            <xdr:cNvPr id="97" name="Ink 96">
              <a:extLst>
                <a:ext uri="{FF2B5EF4-FFF2-40B4-BE49-F238E27FC236}">
                  <a16:creationId xmlns:a16="http://schemas.microsoft.com/office/drawing/2014/main" id="{9B2A0B44-32BF-CFD8-546F-43EC4E097E9E}"/>
                </a:ext>
              </a:extLst>
            </xdr:cNvPr>
            <xdr:cNvPicPr/>
          </xdr:nvPicPr>
          <xdr:blipFill>
            <a:blip xmlns:r="http://schemas.openxmlformats.org/officeDocument/2006/relationships" r:embed="rId58"/>
            <a:stretch>
              <a:fillRect/>
            </a:stretch>
          </xdr:blipFill>
          <xdr:spPr>
            <a:xfrm>
              <a:off x="7411320" y="412871630"/>
              <a:ext cx="36000" cy="80280"/>
            </a:xfrm>
            <a:prstGeom prst="rect">
              <a:avLst/>
            </a:prstGeom>
          </xdr:spPr>
        </xdr:pic>
      </mc:Fallback>
    </mc:AlternateContent>
    <xdr:clientData/>
  </xdr:twoCellAnchor>
  <xdr:twoCellAnchor editAs="oneCell">
    <xdr:from>
      <xdr:col>11</xdr:col>
      <xdr:colOff>514100</xdr:colOff>
      <xdr:row>2243</xdr:row>
      <xdr:rowOff>124500</xdr:rowOff>
    </xdr:from>
    <xdr:to>
      <xdr:col>13</xdr:col>
      <xdr:colOff>153860</xdr:colOff>
      <xdr:row>2246</xdr:row>
      <xdr:rowOff>53370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4" name="Ink 103">
              <a:extLst>
                <a:ext uri="{FF2B5EF4-FFF2-40B4-BE49-F238E27FC236}">
                  <a16:creationId xmlns:a16="http://schemas.microsoft.com/office/drawing/2014/main" id="{1E7D8F33-DBBD-DB11-0A66-4ED057A400A2}"/>
                </a:ext>
              </a:extLst>
            </xdr14:cNvPr>
            <xdr14:cNvContentPartPr/>
          </xdr14:nvContentPartPr>
          <xdr14:nvPr macro=""/>
          <xdr14:xfrm>
            <a:off x="7461000" y="413172950"/>
            <a:ext cx="858960" cy="481320"/>
          </xdr14:xfrm>
        </xdr:contentPart>
      </mc:Choice>
      <mc:Fallback xmlns="">
        <xdr:pic>
          <xdr:nvPicPr>
            <xdr:cNvPr id="104" name="Ink 103">
              <a:extLst>
                <a:ext uri="{FF2B5EF4-FFF2-40B4-BE49-F238E27FC236}">
                  <a16:creationId xmlns:a16="http://schemas.microsoft.com/office/drawing/2014/main" id="{1E7D8F33-DBBD-DB11-0A66-4ED057A400A2}"/>
                </a:ext>
              </a:extLst>
            </xdr:cNvPr>
            <xdr:cNvPicPr/>
          </xdr:nvPicPr>
          <xdr:blipFill>
            <a:blip xmlns:r="http://schemas.openxmlformats.org/officeDocument/2006/relationships" r:embed="rId60"/>
            <a:stretch>
              <a:fillRect/>
            </a:stretch>
          </xdr:blipFill>
          <xdr:spPr>
            <a:xfrm>
              <a:off x="7443353" y="413155297"/>
              <a:ext cx="894615" cy="516987"/>
            </a:xfrm>
            <a:prstGeom prst="rect">
              <a:avLst/>
            </a:prstGeom>
          </xdr:spPr>
        </xdr:pic>
      </mc:Fallback>
    </mc:AlternateContent>
    <xdr:clientData/>
  </xdr:twoCellAnchor>
  <xdr:twoCellAnchor editAs="oneCell">
    <xdr:from>
      <xdr:col>11</xdr:col>
      <xdr:colOff>75980</xdr:colOff>
      <xdr:row>2237</xdr:row>
      <xdr:rowOff>120600</xdr:rowOff>
    </xdr:from>
    <xdr:to>
      <xdr:col>12</xdr:col>
      <xdr:colOff>377900</xdr:colOff>
      <xdr:row>2241</xdr:row>
      <xdr:rowOff>61160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12" name="Ink 111">
              <a:extLst>
                <a:ext uri="{FF2B5EF4-FFF2-40B4-BE49-F238E27FC236}">
                  <a16:creationId xmlns:a16="http://schemas.microsoft.com/office/drawing/2014/main" id="{C0594A6B-F792-9D0E-36ED-F2E4F1D6FB5D}"/>
                </a:ext>
              </a:extLst>
            </xdr14:cNvPr>
            <xdr14:cNvContentPartPr/>
          </xdr14:nvContentPartPr>
          <xdr14:nvPr macro=""/>
          <xdr14:xfrm>
            <a:off x="7022880" y="412064150"/>
            <a:ext cx="911520" cy="677160"/>
          </xdr14:xfrm>
        </xdr:contentPart>
      </mc:Choice>
      <mc:Fallback xmlns="">
        <xdr:pic>
          <xdr:nvPicPr>
            <xdr:cNvPr id="112" name="Ink 111">
              <a:extLst>
                <a:ext uri="{FF2B5EF4-FFF2-40B4-BE49-F238E27FC236}">
                  <a16:creationId xmlns:a16="http://schemas.microsoft.com/office/drawing/2014/main" id="{C0594A6B-F792-9D0E-36ED-F2E4F1D6FB5D}"/>
                </a:ext>
              </a:extLst>
            </xdr:cNvPr>
            <xdr:cNvPicPr/>
          </xdr:nvPicPr>
          <xdr:blipFill>
            <a:blip xmlns:r="http://schemas.openxmlformats.org/officeDocument/2006/relationships" r:embed="rId62"/>
            <a:stretch>
              <a:fillRect/>
            </a:stretch>
          </xdr:blipFill>
          <xdr:spPr>
            <a:xfrm>
              <a:off x="7005233" y="412046510"/>
              <a:ext cx="947174" cy="712800"/>
            </a:xfrm>
            <a:prstGeom prst="rect">
              <a:avLst/>
            </a:prstGeom>
          </xdr:spPr>
        </xdr:pic>
      </mc:Fallback>
    </mc:AlternateContent>
    <xdr:clientData/>
  </xdr:twoCellAnchor>
  <xdr:twoCellAnchor editAs="oneCell">
    <xdr:from>
      <xdr:col>10</xdr:col>
      <xdr:colOff>348260</xdr:colOff>
      <xdr:row>2243</xdr:row>
      <xdr:rowOff>16500</xdr:rowOff>
    </xdr:from>
    <xdr:to>
      <xdr:col>11</xdr:col>
      <xdr:colOff>319340</xdr:colOff>
      <xdr:row>2245</xdr:row>
      <xdr:rowOff>159040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18" name="Ink 117">
              <a:extLst>
                <a:ext uri="{FF2B5EF4-FFF2-40B4-BE49-F238E27FC236}">
                  <a16:creationId xmlns:a16="http://schemas.microsoft.com/office/drawing/2014/main" id="{44BD54B2-F6D0-82BD-EEA4-37B79304EDB2}"/>
                </a:ext>
              </a:extLst>
            </xdr14:cNvPr>
            <xdr14:cNvContentPartPr/>
          </xdr14:nvContentPartPr>
          <xdr14:nvPr macro=""/>
          <xdr14:xfrm>
            <a:off x="6685560" y="413064950"/>
            <a:ext cx="580680" cy="510840"/>
          </xdr14:xfrm>
        </xdr:contentPart>
      </mc:Choice>
      <mc:Fallback xmlns="">
        <xdr:pic>
          <xdr:nvPicPr>
            <xdr:cNvPr id="118" name="Ink 117">
              <a:extLst>
                <a:ext uri="{FF2B5EF4-FFF2-40B4-BE49-F238E27FC236}">
                  <a16:creationId xmlns:a16="http://schemas.microsoft.com/office/drawing/2014/main" id="{44BD54B2-F6D0-82BD-EEA4-37B79304EDB2}"/>
                </a:ext>
              </a:extLst>
            </xdr:cNvPr>
            <xdr:cNvPicPr/>
          </xdr:nvPicPr>
          <xdr:blipFill>
            <a:blip xmlns:r="http://schemas.openxmlformats.org/officeDocument/2006/relationships" r:embed="rId64"/>
            <a:stretch>
              <a:fillRect/>
            </a:stretch>
          </xdr:blipFill>
          <xdr:spPr>
            <a:xfrm>
              <a:off x="6667920" y="413046950"/>
              <a:ext cx="616320" cy="546480"/>
            </a:xfrm>
            <a:prstGeom prst="rect">
              <a:avLst/>
            </a:prstGeom>
          </xdr:spPr>
        </xdr:pic>
      </mc:Fallback>
    </mc:AlternateContent>
    <xdr:clientData/>
  </xdr:twoCellAnchor>
  <xdr:twoCellAnchor editAs="oneCell">
    <xdr:from>
      <xdr:col>9</xdr:col>
      <xdr:colOff>183860</xdr:colOff>
      <xdr:row>2237</xdr:row>
      <xdr:rowOff>122400</xdr:rowOff>
    </xdr:from>
    <xdr:to>
      <xdr:col>10</xdr:col>
      <xdr:colOff>555980</xdr:colOff>
      <xdr:row>2242</xdr:row>
      <xdr:rowOff>68490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31" name="Ink 130">
              <a:extLst>
                <a:ext uri="{FF2B5EF4-FFF2-40B4-BE49-F238E27FC236}">
                  <a16:creationId xmlns:a16="http://schemas.microsoft.com/office/drawing/2014/main" id="{4A75FD50-495B-9E80-CB2C-5A8DC9399E23}"/>
                </a:ext>
              </a:extLst>
            </xdr14:cNvPr>
            <xdr14:cNvContentPartPr/>
          </xdr14:nvContentPartPr>
          <xdr14:nvPr macro=""/>
          <xdr14:xfrm>
            <a:off x="5911560" y="412065950"/>
            <a:ext cx="981720" cy="866840"/>
          </xdr14:xfrm>
        </xdr:contentPart>
      </mc:Choice>
      <mc:Fallback xmlns="">
        <xdr:pic>
          <xdr:nvPicPr>
            <xdr:cNvPr id="131" name="Ink 130">
              <a:extLst>
                <a:ext uri="{FF2B5EF4-FFF2-40B4-BE49-F238E27FC236}">
                  <a16:creationId xmlns:a16="http://schemas.microsoft.com/office/drawing/2014/main" id="{4A75FD50-495B-9E80-CB2C-5A8DC9399E23}"/>
                </a:ext>
              </a:extLst>
            </xdr:cNvPr>
            <xdr:cNvPicPr/>
          </xdr:nvPicPr>
          <xdr:blipFill>
            <a:blip xmlns:r="http://schemas.openxmlformats.org/officeDocument/2006/relationships" r:embed="rId66"/>
            <a:stretch>
              <a:fillRect/>
            </a:stretch>
          </xdr:blipFill>
          <xdr:spPr>
            <a:xfrm>
              <a:off x="5893920" y="412048303"/>
              <a:ext cx="1017360" cy="902493"/>
            </a:xfrm>
            <a:prstGeom prst="rect">
              <a:avLst/>
            </a:prstGeom>
          </xdr:spPr>
        </xdr:pic>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50800</xdr:colOff>
      <xdr:row>0</xdr:row>
      <xdr:rowOff>50800</xdr:rowOff>
    </xdr:from>
    <xdr:to>
      <xdr:col>4</xdr:col>
      <xdr:colOff>311150</xdr:colOff>
      <xdr:row>12</xdr:row>
      <xdr:rowOff>0</xdr:rowOff>
    </xdr:to>
    <xdr:sp macro="" textlink="">
      <xdr:nvSpPr>
        <xdr:cNvPr id="2" name="TextBox 1">
          <a:extLst>
            <a:ext uri="{FF2B5EF4-FFF2-40B4-BE49-F238E27FC236}">
              <a16:creationId xmlns:a16="http://schemas.microsoft.com/office/drawing/2014/main" id="{E506ABA2-F253-7C62-28A9-895B4D4604C5}"/>
            </a:ext>
          </a:extLst>
        </xdr:cNvPr>
        <xdr:cNvSpPr txBox="1"/>
      </xdr:nvSpPr>
      <xdr:spPr>
        <a:xfrm>
          <a:off x="50800" y="50800"/>
          <a:ext cx="2698750" cy="2159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3200" b="1">
            <a:solidFill>
              <a:schemeClr val="bg1"/>
            </a:solidFill>
          </a:endParaRPr>
        </a:p>
        <a:p>
          <a:pPr algn="ctr"/>
          <a:r>
            <a:rPr lang="en-US" sz="3200" b="1">
              <a:solidFill>
                <a:schemeClr val="bg1"/>
              </a:solidFill>
            </a:rPr>
            <a:t>Customer</a:t>
          </a:r>
          <a:r>
            <a:rPr lang="en-US" sz="3200" b="1" baseline="0">
              <a:solidFill>
                <a:schemeClr val="bg1"/>
              </a:solidFill>
            </a:rPr>
            <a:t> Demographics Analysis</a:t>
          </a:r>
          <a:endParaRPr lang="en-NG" sz="3200" b="1">
            <a:solidFill>
              <a:schemeClr val="bg1"/>
            </a:solidFill>
          </a:endParaRPr>
        </a:p>
      </xdr:txBody>
    </xdr:sp>
    <xdr:clientData/>
  </xdr:twoCellAnchor>
  <xdr:twoCellAnchor>
    <xdr:from>
      <xdr:col>0</xdr:col>
      <xdr:colOff>31750</xdr:colOff>
      <xdr:row>12</xdr:row>
      <xdr:rowOff>69850</xdr:rowOff>
    </xdr:from>
    <xdr:to>
      <xdr:col>2</xdr:col>
      <xdr:colOff>57150</xdr:colOff>
      <xdr:row>14</xdr:row>
      <xdr:rowOff>171450</xdr:rowOff>
    </xdr:to>
    <xdr:sp macro="" textlink="Sheet10!C9">
      <xdr:nvSpPr>
        <xdr:cNvPr id="3" name="TextBox 2">
          <a:extLst>
            <a:ext uri="{FF2B5EF4-FFF2-40B4-BE49-F238E27FC236}">
              <a16:creationId xmlns:a16="http://schemas.microsoft.com/office/drawing/2014/main" id="{DF5E33F2-211B-FD40-C958-B84C117B8B92}"/>
            </a:ext>
          </a:extLst>
        </xdr:cNvPr>
        <xdr:cNvSpPr txBox="1"/>
      </xdr:nvSpPr>
      <xdr:spPr>
        <a:xfrm>
          <a:off x="31750" y="2279650"/>
          <a:ext cx="1244600" cy="469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Calibri"/>
              <a:ea typeface="Calibri"/>
              <a:cs typeface="Calibri"/>
            </a:rPr>
            <a:t>Average Age</a:t>
          </a:r>
        </a:p>
        <a:p>
          <a:pPr algn="ctr"/>
          <a:fld id="{D57A20F5-BFC4-4E98-A6E0-8723B388F77E}" type="TxLink">
            <a:rPr lang="en-US" sz="1100" b="1" i="0" u="none" strike="noStrike">
              <a:solidFill>
                <a:schemeClr val="bg1"/>
              </a:solidFill>
              <a:latin typeface="Calibri"/>
              <a:ea typeface="Calibri"/>
              <a:cs typeface="Calibri"/>
            </a:rPr>
            <a:pPr algn="ctr"/>
            <a:t>58</a:t>
          </a:fld>
          <a:endParaRPr lang="en-US" sz="1000" b="1" i="0" u="none" strike="noStrike">
            <a:solidFill>
              <a:schemeClr val="bg1"/>
            </a:solidFill>
            <a:latin typeface="+mn-lt"/>
            <a:ea typeface="+mn-ea"/>
            <a:cs typeface="+mn-cs"/>
          </a:endParaRPr>
        </a:p>
      </xdr:txBody>
    </xdr:sp>
    <xdr:clientData/>
  </xdr:twoCellAnchor>
  <xdr:twoCellAnchor>
    <xdr:from>
      <xdr:col>2</xdr:col>
      <xdr:colOff>101600</xdr:colOff>
      <xdr:row>12</xdr:row>
      <xdr:rowOff>69850</xdr:rowOff>
    </xdr:from>
    <xdr:to>
      <xdr:col>4</xdr:col>
      <xdr:colOff>304800</xdr:colOff>
      <xdr:row>14</xdr:row>
      <xdr:rowOff>171450</xdr:rowOff>
    </xdr:to>
    <xdr:sp macro="" textlink="Sheet10!B9">
      <xdr:nvSpPr>
        <xdr:cNvPr id="8" name="TextBox 7">
          <a:extLst>
            <a:ext uri="{FF2B5EF4-FFF2-40B4-BE49-F238E27FC236}">
              <a16:creationId xmlns:a16="http://schemas.microsoft.com/office/drawing/2014/main" id="{9C3477D9-2797-C87D-03F2-F29824C4C270}"/>
            </a:ext>
          </a:extLst>
        </xdr:cNvPr>
        <xdr:cNvSpPr txBox="1"/>
      </xdr:nvSpPr>
      <xdr:spPr>
        <a:xfrm>
          <a:off x="1320800" y="2279650"/>
          <a:ext cx="1422400" cy="469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Calibri"/>
              <a:ea typeface="Calibri"/>
              <a:cs typeface="Calibri"/>
            </a:rPr>
            <a:t>Total</a:t>
          </a:r>
          <a:r>
            <a:rPr lang="en-US" sz="1100" b="1" i="0" u="none" strike="noStrike" baseline="0">
              <a:solidFill>
                <a:schemeClr val="bg1"/>
              </a:solidFill>
              <a:latin typeface="Calibri"/>
              <a:ea typeface="Calibri"/>
              <a:cs typeface="Calibri"/>
            </a:rPr>
            <a:t> Revenue</a:t>
          </a:r>
          <a:endParaRPr lang="en-US" sz="1100" b="1" i="0" u="none" strike="noStrike">
            <a:solidFill>
              <a:schemeClr val="bg1"/>
            </a:solidFill>
            <a:latin typeface="Calibri"/>
            <a:ea typeface="Calibri"/>
            <a:cs typeface="Calibri"/>
          </a:endParaRPr>
        </a:p>
        <a:p>
          <a:pPr algn="ctr"/>
          <a:fld id="{63EC51D4-9F9C-46E1-AFBE-709808426393}" type="TxLink">
            <a:rPr lang="en-US" sz="1100" b="1" i="0" u="none" strike="noStrike">
              <a:solidFill>
                <a:schemeClr val="bg1"/>
              </a:solidFill>
              <a:latin typeface="Calibri"/>
              <a:ea typeface="Calibri"/>
              <a:cs typeface="Calibri"/>
            </a:rPr>
            <a:pPr algn="ctr"/>
            <a:t> $22.00 </a:t>
          </a:fld>
          <a:endParaRPr lang="en-US" sz="1100" b="1" i="0" u="none" strike="noStrike">
            <a:solidFill>
              <a:schemeClr val="bg1"/>
            </a:solidFill>
            <a:latin typeface="Calibri"/>
            <a:ea typeface="Calibri"/>
            <a:cs typeface="Calibri"/>
          </a:endParaRPr>
        </a:p>
      </xdr:txBody>
    </xdr:sp>
    <xdr:clientData/>
  </xdr:twoCellAnchor>
  <xdr:twoCellAnchor>
    <xdr:from>
      <xdr:col>0</xdr:col>
      <xdr:colOff>31750</xdr:colOff>
      <xdr:row>15</xdr:row>
      <xdr:rowOff>44450</xdr:rowOff>
    </xdr:from>
    <xdr:to>
      <xdr:col>4</xdr:col>
      <xdr:colOff>304800</xdr:colOff>
      <xdr:row>17</xdr:row>
      <xdr:rowOff>146050</xdr:rowOff>
    </xdr:to>
    <xdr:sp macro="" textlink="Sheet10!B27">
      <xdr:nvSpPr>
        <xdr:cNvPr id="9" name="TextBox 8">
          <a:extLst>
            <a:ext uri="{FF2B5EF4-FFF2-40B4-BE49-F238E27FC236}">
              <a16:creationId xmlns:a16="http://schemas.microsoft.com/office/drawing/2014/main" id="{D7952F41-FF92-0559-AD23-BFFD31F1A04F}"/>
            </a:ext>
          </a:extLst>
        </xdr:cNvPr>
        <xdr:cNvSpPr txBox="1"/>
      </xdr:nvSpPr>
      <xdr:spPr>
        <a:xfrm>
          <a:off x="31750" y="2806700"/>
          <a:ext cx="2711450" cy="469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Calibri"/>
              <a:ea typeface="Calibri"/>
              <a:cs typeface="Calibri"/>
            </a:rPr>
            <a:t>Total</a:t>
          </a:r>
          <a:r>
            <a:rPr lang="en-US" sz="1100" b="1" i="0" u="none" strike="noStrike" baseline="0">
              <a:solidFill>
                <a:schemeClr val="bg1"/>
              </a:solidFill>
              <a:latin typeface="Calibri"/>
              <a:ea typeface="Calibri"/>
              <a:cs typeface="Calibri"/>
            </a:rPr>
            <a:t> Qty Purchased</a:t>
          </a:r>
          <a:endParaRPr lang="en-US" sz="1100" b="1" i="0" u="none" strike="noStrike">
            <a:solidFill>
              <a:schemeClr val="bg1"/>
            </a:solidFill>
            <a:latin typeface="Calibri"/>
            <a:ea typeface="Calibri"/>
            <a:cs typeface="Calibri"/>
          </a:endParaRPr>
        </a:p>
        <a:p>
          <a:pPr algn="ctr"/>
          <a:r>
            <a:rPr lang="en-US" sz="1100" b="1" i="0" u="none" strike="noStrike">
              <a:solidFill>
                <a:schemeClr val="bg1"/>
              </a:solidFill>
              <a:latin typeface="Calibri"/>
              <a:ea typeface="Calibri"/>
              <a:cs typeface="Calibri"/>
            </a:rPr>
            <a:t>       </a:t>
          </a:r>
          <a:fld id="{28605F5A-3461-4B63-9727-ADDCDD3A127E}" type="TxLink">
            <a:rPr lang="en-US" sz="1100" b="1" i="0" u="none" strike="noStrike">
              <a:solidFill>
                <a:schemeClr val="bg1"/>
              </a:solidFill>
              <a:latin typeface="Calibri"/>
              <a:ea typeface="Calibri"/>
              <a:cs typeface="Calibri"/>
            </a:rPr>
            <a:pPr algn="ctr"/>
            <a:t>848</a:t>
          </a:fld>
          <a:endParaRPr lang="en-US" sz="1100" b="1" i="0" u="none" strike="noStrike">
            <a:solidFill>
              <a:schemeClr val="bg1"/>
            </a:solidFill>
            <a:latin typeface="Calibri"/>
            <a:ea typeface="Calibri"/>
            <a:cs typeface="Calibri"/>
          </a:endParaRPr>
        </a:p>
      </xdr:txBody>
    </xdr:sp>
    <xdr:clientData/>
  </xdr:twoCellAnchor>
  <xdr:twoCellAnchor>
    <xdr:from>
      <xdr:col>4</xdr:col>
      <xdr:colOff>374650</xdr:colOff>
      <xdr:row>0</xdr:row>
      <xdr:rowOff>63500</xdr:rowOff>
    </xdr:from>
    <xdr:to>
      <xdr:col>9</xdr:col>
      <xdr:colOff>565150</xdr:colOff>
      <xdr:row>11</xdr:row>
      <xdr:rowOff>171450</xdr:rowOff>
    </xdr:to>
    <xdr:graphicFrame macro="">
      <xdr:nvGraphicFramePr>
        <xdr:cNvPr id="10" name="Chart 9">
          <a:extLst>
            <a:ext uri="{FF2B5EF4-FFF2-40B4-BE49-F238E27FC236}">
              <a16:creationId xmlns:a16="http://schemas.microsoft.com/office/drawing/2014/main" id="{94D43CDE-A966-44F9-985F-A8DBDF9C6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xdr:colOff>
      <xdr:row>0</xdr:row>
      <xdr:rowOff>50800</xdr:rowOff>
    </xdr:from>
    <xdr:to>
      <xdr:col>14</xdr:col>
      <xdr:colOff>514350</xdr:colOff>
      <xdr:row>12</xdr:row>
      <xdr:rowOff>0</xdr:rowOff>
    </xdr:to>
    <xdr:graphicFrame macro="">
      <xdr:nvGraphicFramePr>
        <xdr:cNvPr id="11" name="Chart 10">
          <a:extLst>
            <a:ext uri="{FF2B5EF4-FFF2-40B4-BE49-F238E27FC236}">
              <a16:creationId xmlns:a16="http://schemas.microsoft.com/office/drawing/2014/main" id="{4A7374CA-D3D8-42F2-BB77-956565339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12</xdr:row>
      <xdr:rowOff>69850</xdr:rowOff>
    </xdr:from>
    <xdr:to>
      <xdr:col>9</xdr:col>
      <xdr:colOff>552450</xdr:colOff>
      <xdr:row>22</xdr:row>
      <xdr:rowOff>69850</xdr:rowOff>
    </xdr:to>
    <xdr:graphicFrame macro="">
      <xdr:nvGraphicFramePr>
        <xdr:cNvPr id="12" name="Chart 11">
          <a:extLst>
            <a:ext uri="{FF2B5EF4-FFF2-40B4-BE49-F238E27FC236}">
              <a16:creationId xmlns:a16="http://schemas.microsoft.com/office/drawing/2014/main" id="{10E93B3D-A06D-488F-AD91-A1B7B9C28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31750</xdr:colOff>
      <xdr:row>12</xdr:row>
      <xdr:rowOff>50800</xdr:rowOff>
    </xdr:from>
    <xdr:to>
      <xdr:col>14</xdr:col>
      <xdr:colOff>527050</xdr:colOff>
      <xdr:row>22</xdr:row>
      <xdr:rowOff>82550</xdr:rowOff>
    </xdr:to>
    <xdr:graphicFrame macro="">
      <xdr:nvGraphicFramePr>
        <xdr:cNvPr id="13" name="Chart 12">
          <a:extLst>
            <a:ext uri="{FF2B5EF4-FFF2-40B4-BE49-F238E27FC236}">
              <a16:creationId xmlns:a16="http://schemas.microsoft.com/office/drawing/2014/main" id="{82AF1C8F-8E76-47FC-AF80-31E721BD6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63500</xdr:colOff>
      <xdr:row>0</xdr:row>
      <xdr:rowOff>82550</xdr:rowOff>
    </xdr:from>
    <xdr:to>
      <xdr:col>18</xdr:col>
      <xdr:colOff>63500</xdr:colOff>
      <xdr:row>11</xdr:row>
      <xdr:rowOff>146049</xdr:rowOff>
    </xdr:to>
    <mc:AlternateContent xmlns:mc="http://schemas.openxmlformats.org/markup-compatibility/2006" xmlns:a14="http://schemas.microsoft.com/office/drawing/2010/main">
      <mc:Choice Requires="a14">
        <xdr:graphicFrame macro="">
          <xdr:nvGraphicFramePr>
            <xdr:cNvPr id="14" name="Marital_Status">
              <a:extLst>
                <a:ext uri="{FF2B5EF4-FFF2-40B4-BE49-F238E27FC236}">
                  <a16:creationId xmlns:a16="http://schemas.microsoft.com/office/drawing/2014/main" id="{45D68F99-B1F4-3006-AA54-105289A0D5E8}"/>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9207500" y="82550"/>
              <a:ext cx="1828800" cy="20891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492125</xdr:colOff>
      <xdr:row>17</xdr:row>
      <xdr:rowOff>111124</xdr:rowOff>
    </xdr:from>
    <xdr:to>
      <xdr:col>18</xdr:col>
      <xdr:colOff>463550</xdr:colOff>
      <xdr:row>21</xdr:row>
      <xdr:rowOff>126999</xdr:rowOff>
    </xdr:to>
    <xdr:sp macro="" textlink="Sheet10!C9">
      <xdr:nvSpPr>
        <xdr:cNvPr id="5" name="TextBox 4">
          <a:extLst>
            <a:ext uri="{FF2B5EF4-FFF2-40B4-BE49-F238E27FC236}">
              <a16:creationId xmlns:a16="http://schemas.microsoft.com/office/drawing/2014/main" id="{9CDF71A7-7E6E-6C41-FC89-2ADDE5398791}"/>
            </a:ext>
          </a:extLst>
        </xdr:cNvPr>
        <xdr:cNvSpPr txBox="1"/>
      </xdr:nvSpPr>
      <xdr:spPr>
        <a:xfrm>
          <a:off x="9540875" y="3079749"/>
          <a:ext cx="1781175"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Avg age</a:t>
          </a:r>
        </a:p>
        <a:p>
          <a:fld id="{3ECDE51B-18B0-49ED-9751-9DAF4A373A8E}" type="TxLink">
            <a:rPr lang="en-US" sz="1100" b="1" i="0" u="none" strike="noStrike">
              <a:solidFill>
                <a:srgbClr val="000000"/>
              </a:solidFill>
              <a:latin typeface="Calibri"/>
              <a:ea typeface="Calibri"/>
              <a:cs typeface="Calibri"/>
            </a:rPr>
            <a:pPr/>
            <a:t>58</a:t>
          </a:fld>
          <a:endParaRPr lang="en-NG"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95250</xdr:colOff>
      <xdr:row>0</xdr:row>
      <xdr:rowOff>44450</xdr:rowOff>
    </xdr:from>
    <xdr:to>
      <xdr:col>4</xdr:col>
      <xdr:colOff>488950</xdr:colOff>
      <xdr:row>7</xdr:row>
      <xdr:rowOff>19050</xdr:rowOff>
    </xdr:to>
    <xdr:sp macro="" textlink="">
      <xdr:nvSpPr>
        <xdr:cNvPr id="2" name="TextBox 1">
          <a:extLst>
            <a:ext uri="{FF2B5EF4-FFF2-40B4-BE49-F238E27FC236}">
              <a16:creationId xmlns:a16="http://schemas.microsoft.com/office/drawing/2014/main" id="{C950FC6C-72B0-578F-00C2-45A542CF3FC6}"/>
            </a:ext>
          </a:extLst>
        </xdr:cNvPr>
        <xdr:cNvSpPr txBox="1"/>
      </xdr:nvSpPr>
      <xdr:spPr>
        <a:xfrm>
          <a:off x="95250" y="44450"/>
          <a:ext cx="2832100" cy="126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t>Campaign Effectiveness</a:t>
          </a:r>
        </a:p>
        <a:p>
          <a:endParaRPr lang="en-NG" sz="3600"/>
        </a:p>
      </xdr:txBody>
    </xdr:sp>
    <xdr:clientData/>
  </xdr:twoCellAnchor>
  <xdr:twoCellAnchor>
    <xdr:from>
      <xdr:col>10</xdr:col>
      <xdr:colOff>190500</xdr:colOff>
      <xdr:row>15</xdr:row>
      <xdr:rowOff>6350</xdr:rowOff>
    </xdr:from>
    <xdr:to>
      <xdr:col>15</xdr:col>
      <xdr:colOff>311150</xdr:colOff>
      <xdr:row>24</xdr:row>
      <xdr:rowOff>158750</xdr:rowOff>
    </xdr:to>
    <xdr:graphicFrame macro="">
      <xdr:nvGraphicFramePr>
        <xdr:cNvPr id="3" name="Chart 2">
          <a:extLst>
            <a:ext uri="{FF2B5EF4-FFF2-40B4-BE49-F238E27FC236}">
              <a16:creationId xmlns:a16="http://schemas.microsoft.com/office/drawing/2014/main" id="{10FEB5AA-32BC-4B9F-AD42-356DA9184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184151</xdr:colOff>
      <xdr:row>4</xdr:row>
      <xdr:rowOff>76200</xdr:rowOff>
    </xdr:from>
    <xdr:to>
      <xdr:col>10</xdr:col>
      <xdr:colOff>139701</xdr:colOff>
      <xdr:row>14</xdr:row>
      <xdr:rowOff>107950</xdr:rowOff>
    </xdr:to>
    <xdr:graphicFrame macro="">
      <xdr:nvGraphicFramePr>
        <xdr:cNvPr id="4" name="Chart 3">
          <a:extLst>
            <a:ext uri="{FF2B5EF4-FFF2-40B4-BE49-F238E27FC236}">
              <a16:creationId xmlns:a16="http://schemas.microsoft.com/office/drawing/2014/main" id="{0C984933-BD80-4A2E-A541-D6C32BE76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4</xdr:row>
      <xdr:rowOff>44450</xdr:rowOff>
    </xdr:from>
    <xdr:to>
      <xdr:col>15</xdr:col>
      <xdr:colOff>273049</xdr:colOff>
      <xdr:row>14</xdr:row>
      <xdr:rowOff>127000</xdr:rowOff>
    </xdr:to>
    <xdr:graphicFrame macro="">
      <xdr:nvGraphicFramePr>
        <xdr:cNvPr id="5" name="Chart 4">
          <a:extLst>
            <a:ext uri="{FF2B5EF4-FFF2-40B4-BE49-F238E27FC236}">
              <a16:creationId xmlns:a16="http://schemas.microsoft.com/office/drawing/2014/main" id="{486794B8-2C86-4731-9446-F46F7500E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14</xdr:row>
      <xdr:rowOff>146050</xdr:rowOff>
    </xdr:from>
    <xdr:to>
      <xdr:col>10</xdr:col>
      <xdr:colOff>146050</xdr:colOff>
      <xdr:row>24</xdr:row>
      <xdr:rowOff>146050</xdr:rowOff>
    </xdr:to>
    <xdr:graphicFrame macro="">
      <xdr:nvGraphicFramePr>
        <xdr:cNvPr id="6" name="Chart 5">
          <a:extLst>
            <a:ext uri="{FF2B5EF4-FFF2-40B4-BE49-F238E27FC236}">
              <a16:creationId xmlns:a16="http://schemas.microsoft.com/office/drawing/2014/main" id="{FA2B9A23-7AE7-45DA-8B49-BD91ABD24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368301</xdr:colOff>
      <xdr:row>15</xdr:row>
      <xdr:rowOff>25400</xdr:rowOff>
    </xdr:from>
    <xdr:to>
      <xdr:col>20</xdr:col>
      <xdr:colOff>279401</xdr:colOff>
      <xdr:row>24</xdr:row>
      <xdr:rowOff>177800</xdr:rowOff>
    </xdr:to>
    <xdr:graphicFrame macro="">
      <xdr:nvGraphicFramePr>
        <xdr:cNvPr id="7" name="Chart 6">
          <a:extLst>
            <a:ext uri="{FF2B5EF4-FFF2-40B4-BE49-F238E27FC236}">
              <a16:creationId xmlns:a16="http://schemas.microsoft.com/office/drawing/2014/main" id="{AE5D98FF-1A05-4862-9C9A-ACF42D055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330200</xdr:colOff>
      <xdr:row>4</xdr:row>
      <xdr:rowOff>57150</xdr:rowOff>
    </xdr:from>
    <xdr:to>
      <xdr:col>20</xdr:col>
      <xdr:colOff>273050</xdr:colOff>
      <xdr:row>14</xdr:row>
      <xdr:rowOff>152400</xdr:rowOff>
    </xdr:to>
    <xdr:graphicFrame macro="">
      <xdr:nvGraphicFramePr>
        <xdr:cNvPr id="8" name="Chart 7">
          <a:extLst>
            <a:ext uri="{FF2B5EF4-FFF2-40B4-BE49-F238E27FC236}">
              <a16:creationId xmlns:a16="http://schemas.microsoft.com/office/drawing/2014/main" id="{665FA18C-072C-43EC-A21D-22E9E3503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279400</xdr:colOff>
      <xdr:row>0</xdr:row>
      <xdr:rowOff>127000</xdr:rowOff>
    </xdr:from>
    <xdr:to>
      <xdr:col>8</xdr:col>
      <xdr:colOff>450850</xdr:colOff>
      <xdr:row>3</xdr:row>
      <xdr:rowOff>63500</xdr:rowOff>
    </xdr:to>
    <xdr:sp macro="" textlink="Sheet7!$C$2285">
      <xdr:nvSpPr>
        <xdr:cNvPr id="9" name="TextBox 8">
          <a:extLst>
            <a:ext uri="{FF2B5EF4-FFF2-40B4-BE49-F238E27FC236}">
              <a16:creationId xmlns:a16="http://schemas.microsoft.com/office/drawing/2014/main" id="{486EED1C-EB51-BA9A-E951-0B8E89EBB6A5}"/>
            </a:ext>
          </a:extLst>
        </xdr:cNvPr>
        <xdr:cNvSpPr txBox="1"/>
      </xdr:nvSpPr>
      <xdr:spPr>
        <a:xfrm>
          <a:off x="3937000" y="127000"/>
          <a:ext cx="139065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Customers </a:t>
          </a:r>
          <a:endParaRPr lang="en-US" sz="1100" b="1" i="0" u="none" strike="noStrike">
            <a:solidFill>
              <a:srgbClr val="000000"/>
            </a:solidFill>
            <a:latin typeface="Calibri"/>
            <a:ea typeface="Calibri"/>
            <a:cs typeface="Calibri"/>
          </a:endParaRPr>
        </a:p>
        <a:p>
          <a:pPr algn="ctr"/>
          <a:fld id="{CBD303EC-24BB-4D80-B500-7311A06239C0}" type="TxLink">
            <a:rPr lang="en-US" sz="1100" b="1" i="0" u="none" strike="noStrike">
              <a:solidFill>
                <a:srgbClr val="000000"/>
              </a:solidFill>
              <a:latin typeface="Calibri"/>
              <a:ea typeface="Calibri"/>
              <a:cs typeface="Calibri"/>
            </a:rPr>
            <a:pPr algn="ctr"/>
            <a:t>1498</a:t>
          </a:fld>
          <a:endParaRPr lang="en-NG" sz="1100" b="1"/>
        </a:p>
      </xdr:txBody>
    </xdr:sp>
    <xdr:clientData/>
  </xdr:twoCellAnchor>
  <xdr:twoCellAnchor>
    <xdr:from>
      <xdr:col>9</xdr:col>
      <xdr:colOff>273050</xdr:colOff>
      <xdr:row>0</xdr:row>
      <xdr:rowOff>101600</xdr:rowOff>
    </xdr:from>
    <xdr:to>
      <xdr:col>12</xdr:col>
      <xdr:colOff>196850</xdr:colOff>
      <xdr:row>4</xdr:row>
      <xdr:rowOff>6350</xdr:rowOff>
    </xdr:to>
    <xdr:sp macro="" textlink="Sheet7!$E$23">
      <xdr:nvSpPr>
        <xdr:cNvPr id="10" name="TextBox 9">
          <a:extLst>
            <a:ext uri="{FF2B5EF4-FFF2-40B4-BE49-F238E27FC236}">
              <a16:creationId xmlns:a16="http://schemas.microsoft.com/office/drawing/2014/main" id="{052E7B81-8D55-6940-ADDE-7B973123E04A}"/>
            </a:ext>
          </a:extLst>
        </xdr:cNvPr>
        <xdr:cNvSpPr txBox="1"/>
      </xdr:nvSpPr>
      <xdr:spPr>
        <a:xfrm>
          <a:off x="5759450" y="101600"/>
          <a:ext cx="1752600" cy="641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Accepted</a:t>
          </a:r>
          <a:r>
            <a:rPr lang="en-US" sz="1100" b="1" i="0" u="none" strike="noStrike" baseline="0">
              <a:solidFill>
                <a:srgbClr val="000000"/>
              </a:solidFill>
              <a:latin typeface="Calibri"/>
              <a:ea typeface="Calibri"/>
              <a:cs typeface="Calibri"/>
            </a:rPr>
            <a:t> Campaign with Highest revenue</a:t>
          </a:r>
          <a:endParaRPr lang="en-US" sz="1100" b="1" i="0" u="none" strike="noStrike">
            <a:solidFill>
              <a:srgbClr val="000000"/>
            </a:solidFill>
            <a:latin typeface="Calibri"/>
            <a:ea typeface="Calibri"/>
            <a:cs typeface="Calibri"/>
          </a:endParaRPr>
        </a:p>
        <a:p>
          <a:pPr algn="ctr"/>
          <a:fld id="{045C3D72-06F4-43A0-9941-29B4CB34FF73}" type="TxLink">
            <a:rPr lang="en-US" sz="1100" b="1" i="0" u="none" strike="noStrike">
              <a:solidFill>
                <a:srgbClr val="000000"/>
              </a:solidFill>
              <a:latin typeface="Calibri"/>
              <a:ea typeface="Calibri"/>
              <a:cs typeface="Calibri"/>
            </a:rPr>
            <a:t> $1,254.00 </a:t>
          </a:fld>
          <a:endParaRPr lang="en-US" sz="1100" b="1" i="0" u="none" strike="noStrike">
            <a:solidFill>
              <a:srgbClr val="000000"/>
            </a:solidFill>
            <a:latin typeface="Calibri"/>
            <a:ea typeface="Calibri"/>
            <a:cs typeface="Calibri"/>
          </a:endParaRPr>
        </a:p>
      </xdr:txBody>
    </xdr:sp>
    <xdr:clientData/>
  </xdr:twoCellAnchor>
  <xdr:twoCellAnchor>
    <xdr:from>
      <xdr:col>12</xdr:col>
      <xdr:colOff>273050</xdr:colOff>
      <xdr:row>0</xdr:row>
      <xdr:rowOff>114300</xdr:rowOff>
    </xdr:from>
    <xdr:to>
      <xdr:col>15</xdr:col>
      <xdr:colOff>196850</xdr:colOff>
      <xdr:row>3</xdr:row>
      <xdr:rowOff>165100</xdr:rowOff>
    </xdr:to>
    <xdr:sp macro="" textlink="Sheet7!$E$24">
      <xdr:nvSpPr>
        <xdr:cNvPr id="11" name="TextBox 10">
          <a:extLst>
            <a:ext uri="{FF2B5EF4-FFF2-40B4-BE49-F238E27FC236}">
              <a16:creationId xmlns:a16="http://schemas.microsoft.com/office/drawing/2014/main" id="{BC7B0859-3076-2A46-2530-9B320854FD9D}"/>
            </a:ext>
          </a:extLst>
        </xdr:cNvPr>
        <xdr:cNvSpPr txBox="1"/>
      </xdr:nvSpPr>
      <xdr:spPr>
        <a:xfrm>
          <a:off x="7588250" y="114300"/>
          <a:ext cx="17526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Calibri"/>
              <a:ea typeface="Calibri"/>
              <a:cs typeface="Calibri"/>
            </a:rPr>
            <a:t>Highest</a:t>
          </a:r>
          <a:r>
            <a:rPr lang="en-US" sz="1100" b="0" i="0" u="none" strike="noStrike" baseline="0">
              <a:solidFill>
                <a:srgbClr val="000000"/>
              </a:solidFill>
              <a:latin typeface="Calibri"/>
              <a:ea typeface="Calibri"/>
              <a:cs typeface="Calibri"/>
            </a:rPr>
            <a:t> Response per campaign</a:t>
          </a:r>
          <a:endParaRPr lang="en-US" sz="1100" b="0" i="0" u="none" strike="noStrike">
            <a:solidFill>
              <a:srgbClr val="000000"/>
            </a:solidFill>
            <a:latin typeface="Calibri"/>
            <a:ea typeface="Calibri"/>
            <a:cs typeface="Calibri"/>
          </a:endParaRPr>
        </a:p>
        <a:p>
          <a:pPr algn="ctr"/>
          <a:fld id="{17D6C74F-7F27-4037-9664-6D2A1939146C}" type="TxLink">
            <a:rPr lang="en-US" sz="1100" b="0" i="0" u="none" strike="noStrike">
              <a:solidFill>
                <a:srgbClr val="000000"/>
              </a:solidFill>
              <a:latin typeface="Calibri"/>
              <a:ea typeface="Calibri"/>
              <a:cs typeface="Calibri"/>
            </a:rPr>
            <a:t>114</a:t>
          </a:fld>
          <a:endParaRPr lang="en-US" sz="1100" b="1" i="0" u="none" strike="noStrike">
            <a:solidFill>
              <a:srgbClr val="000000"/>
            </a:solidFill>
            <a:latin typeface="Calibri"/>
            <a:ea typeface="Calibri"/>
            <a:cs typeface="Calibri"/>
          </a:endParaRPr>
        </a:p>
      </xdr:txBody>
    </xdr:sp>
    <xdr:clientData/>
  </xdr:twoCellAnchor>
  <xdr:twoCellAnchor>
    <xdr:from>
      <xdr:col>15</xdr:col>
      <xdr:colOff>273050</xdr:colOff>
      <xdr:row>0</xdr:row>
      <xdr:rowOff>126999</xdr:rowOff>
    </xdr:from>
    <xdr:to>
      <xdr:col>18</xdr:col>
      <xdr:colOff>196850</xdr:colOff>
      <xdr:row>4</xdr:row>
      <xdr:rowOff>154214</xdr:rowOff>
    </xdr:to>
    <xdr:sp macro="" textlink="Sheet7!C37">
      <xdr:nvSpPr>
        <xdr:cNvPr id="12" name="TextBox 11">
          <a:extLst>
            <a:ext uri="{FF2B5EF4-FFF2-40B4-BE49-F238E27FC236}">
              <a16:creationId xmlns:a16="http://schemas.microsoft.com/office/drawing/2014/main" id="{EFE86A36-88BF-5D75-655E-7CFD8DCD0128}"/>
            </a:ext>
          </a:extLst>
        </xdr:cNvPr>
        <xdr:cNvSpPr txBox="1"/>
      </xdr:nvSpPr>
      <xdr:spPr>
        <a:xfrm>
          <a:off x="9389836" y="126999"/>
          <a:ext cx="1747157" cy="752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Average</a:t>
          </a:r>
          <a:r>
            <a:rPr lang="en-US" sz="1100" b="1" i="0" u="none" strike="noStrike" baseline="0">
              <a:solidFill>
                <a:srgbClr val="000000"/>
              </a:solidFill>
              <a:latin typeface="Calibri"/>
              <a:ea typeface="Calibri"/>
              <a:cs typeface="Calibri"/>
            </a:rPr>
            <a:t> Reponse per campaign rate</a:t>
          </a:r>
          <a:endParaRPr lang="en-US" sz="1100" b="1" i="0" u="none" strike="noStrike">
            <a:solidFill>
              <a:srgbClr val="000000"/>
            </a:solidFill>
            <a:latin typeface="Calibri"/>
            <a:ea typeface="Calibri"/>
            <a:cs typeface="Calibri"/>
          </a:endParaRPr>
        </a:p>
        <a:p>
          <a:pPr algn="ctr"/>
          <a:fld id="{20B5A886-090A-406F-8E86-FAD63E30C10F}" type="TxLink">
            <a:rPr lang="en-US" sz="1100" b="1" i="0" u="none" strike="noStrike">
              <a:solidFill>
                <a:srgbClr val="000000"/>
              </a:solidFill>
              <a:latin typeface="Calibri"/>
              <a:ea typeface="Calibri"/>
              <a:cs typeface="Calibri"/>
            </a:rPr>
            <a:t>0.070089286</a:t>
          </a:fld>
          <a:endParaRPr lang="en-US" sz="1100" b="1" i="0" u="none" strike="noStrike">
            <a:solidFill>
              <a:srgbClr val="000000"/>
            </a:solidFill>
            <a:latin typeface="Calibri"/>
            <a:ea typeface="Calibri"/>
            <a:cs typeface="Calibri"/>
          </a:endParaRPr>
        </a:p>
      </xdr:txBody>
    </xdr:sp>
    <xdr:clientData/>
  </xdr:twoCellAnchor>
  <xdr:twoCellAnchor editAs="oneCell">
    <xdr:from>
      <xdr:col>0</xdr:col>
      <xdr:colOff>0</xdr:colOff>
      <xdr:row>7</xdr:row>
      <xdr:rowOff>107951</xdr:rowOff>
    </xdr:from>
    <xdr:to>
      <xdr:col>3</xdr:col>
      <xdr:colOff>0</xdr:colOff>
      <xdr:row>14</xdr:row>
      <xdr:rowOff>82550</xdr:rowOff>
    </xdr:to>
    <mc:AlternateContent xmlns:mc="http://schemas.openxmlformats.org/markup-compatibility/2006">
      <mc:Choice xmlns:a14="http://schemas.microsoft.com/office/drawing/2010/main" Requires="a14">
        <xdr:graphicFrame macro="">
          <xdr:nvGraphicFramePr>
            <xdr:cNvPr id="13" name="Recency Category">
              <a:extLst>
                <a:ext uri="{FF2B5EF4-FFF2-40B4-BE49-F238E27FC236}">
                  <a16:creationId xmlns:a16="http://schemas.microsoft.com/office/drawing/2014/main" id="{39F6C9D9-96FB-8E5A-4947-28C67A882F27}"/>
                </a:ext>
              </a:extLst>
            </xdr:cNvPr>
            <xdr:cNvGraphicFramePr/>
          </xdr:nvGraphicFramePr>
          <xdr:xfrm>
            <a:off x="0" y="0"/>
            <a:ext cx="0" cy="0"/>
          </xdr:xfrm>
          <a:graphic>
            <a:graphicData uri="http://schemas.microsoft.com/office/drawing/2010/slicer">
              <sle:slicer xmlns:sle="http://schemas.microsoft.com/office/drawing/2010/slicer" name="Recency Category"/>
            </a:graphicData>
          </a:graphic>
        </xdr:graphicFrame>
      </mc:Choice>
      <mc:Fallback>
        <xdr:sp macro="" textlink="">
          <xdr:nvSpPr>
            <xdr:cNvPr id="0" name=""/>
            <xdr:cNvSpPr>
              <a:spLocks noTextEdit="1"/>
            </xdr:cNvSpPr>
          </xdr:nvSpPr>
          <xdr:spPr>
            <a:xfrm>
              <a:off x="0" y="1377951"/>
              <a:ext cx="1823357" cy="12445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15.926"/>
    </inkml:context>
    <inkml:brush xml:id="br0">
      <inkml:brushProperty name="width" value="0.1" units="cm"/>
      <inkml:brushProperty name="height" value="0.1" units="cm"/>
    </inkml:brush>
  </inkml:definitions>
  <inkml:trace contextRef="#ctx0" brushRef="#br0">388 1 24575,'4'0'0,"1"1"0,-1 0 0,0 0 0,0 0 0,0 0 0,0 1 0,0-1 0,-1 1 0,1 0 0,0 1 0,-1-1 0,1 0 0,3 4 0,7 7 0,20 22 0,-27-27 0,0 1 0,0 1 0,0-1 0,-1 1 0,0 1 0,4 12 0,-4-10 0,0-1 0,1 0 0,9 14 0,-10-17 0,-1 1 0,0 0 0,-1 0 0,0 0 0,0 1 0,-1-1 0,3 18 0,2 5 0,5 15 0,-2 1 0,-1 0 0,3 76 0,-13-84 0,0-17 0,0 0 0,6 29 0,-5-44 0,1-1 0,1 0 0,-1 0 0,1 1 0,1-2 0,-1 1 0,1 0 0,1-1 0,0 0 0,5 7 0,-3-4 0,-1-1 0,0 1 0,0 0 0,-1 1 0,0-1 0,4 14 0,14 70 0,-7-24 0,-7-38 0,-2 0 0,-2 0 0,3 53 0,-9-18 0,-18 122 0,-10 64 0,26-216 0,1 164 0,4-133 0,-8 76 0,2-118 0,-2-1 0,-14 43 0,-2 9 0,-27 114 0,44-171 0,-2 0 0,0-1 0,-11 21 0,9-22 0,1 0 0,1 1 0,-7 27 0,-3 47 0,-19 77 0,32-160 0,-1 0 0,0 0 0,-1-1 0,0 1 0,0-1 0,-1-1 0,0 1 0,-17 14 0,-12 16 0,32-33 0,0-1 0,-1 0 0,0 0 0,0 0 0,0-1 0,-1 1 0,1-1 0,-7 3 0,9-6 0,0 0 0,0 0 0,0 0 0,0 0 0,0 0 0,0-1 0,0 0 0,0 1 0,0-1 0,0 0 0,0-1 0,0 1 0,0-1 0,0 1 0,0-1 0,0 0 0,1 0 0,-1 0 0,0 0 0,-4-3 0,-65-30 0,-17-9 0,84 39 0,-19-9 0,0-2 0,-32-26 0,5 4-1365</inkml:trace>
  <inkml:trace contextRef="#ctx0" brushRef="#br0" timeOffset="2673.96">1517 1712 24575,'3'0'0,"1"-1"0,-1 1 0,0-1 0,1 0 0,-1 0 0,0 0 0,0 0 0,1-1 0,-1 1 0,0-1 0,-1 0 0,1 0 0,0 0 0,0 0 0,-1 0 0,1 0 0,-1-1 0,0 1 0,0-1 0,0 0 0,0 0 0,0 0 0,-1 0 0,1 0 0,1-4 0,3-9 0,0 0 0,-1-1 0,4-27 0,-8 39 0,20-140 0,-17 120 0,-2-1 0,-1 0 0,-3-43 0,1 63 0,-1 0 0,1 1 0,-2-1 0,1 1 0,0 0 0,-1-1 0,0 1 0,0 1 0,-1-1 0,1 0 0,-1 1 0,0 0 0,-1 0 0,1 0 0,0 0 0,-1 0 0,0 1 0,0 0 0,0 0 0,0 1 0,-9-4 0,13 6 0,0 0 0,0-1 0,0 1 0,0 0 0,0 0 0,0 0 0,-1 0 0,1 0 0,0 0 0,0 0 0,0 0 0,0 0 0,0 1 0,0-1 0,0 0 0,0 1 0,-1-1 0,1 1 0,0-1 0,1 1 0,-1-1 0,0 1 0,0 0 0,0 0 0,0-1 0,0 1 0,1 0 0,-1 0 0,0 0 0,1 0 0,-1 0 0,1 0 0,-1 0 0,1 0 0,-1 0 0,0 2 0,-1 5 0,0 0 0,0 1 0,1-1 0,-1 11 0,-1 5 0,-52 162 0,39-131 0,10-36 0,0 1 0,1 0 0,2 0 0,-3 32 0,6-33 0,0-1 0,1 0 0,6 27 0,-5-37 0,0 1 0,1-1 0,0-1 0,0 1 0,1 0 0,0-1 0,1 0 0,-1 0 0,11 12 0,-3-6 0,0 0 0,1-1 0,1 0 0,0-1 0,0-1 0,1 0 0,26 12 0,-35-19 0,1 0 0,-1-1 0,1 1 0,-1-2 0,1 1 0,0-1 0,0 0 0,-1 0 0,1-1 0,0 0 0,0 0 0,0-1 0,0 1 0,0-2 0,-1 1 0,1-1 0,0 0 0,-1 0 0,0-1 0,1 0 0,-1 0 0,9-6 0,-13 7-49,1 0-1,-1 0 0,0-1 0,-1 1 1,1 0-1,0-1 0,-1 1 0,1-1 1,-1 0-1,0 0 0,0 1 0,2-7 1,-2 5-670,6-16-6107</inkml:trace>
  <inkml:trace contextRef="#ctx0" brushRef="#br0" timeOffset="5226.01">2046 1359 24575,'-4'0'0,"-1"0"0,1 1 0,0-1 0,-1 1 0,1 0 0,0 0 0,-1 1 0,1-1 0,0 1 0,0 0 0,0 0 0,0 0 0,-6 6 0,4-3 0,1 0 0,0 0 0,0 1 0,1-1 0,0 1 0,0 1 0,-6 10 0,1 5 0,0 1 0,2 0 0,-10 48 0,14-58 0,1 1 0,0 0 0,1 0 0,2 27 0,-1-38 0,0 0 0,0 1 0,1-1 0,0 0 0,0 0 0,0 0 0,0 0 0,0 0 0,0 0 0,1 0 0,0 0 0,-1 0 0,1-1 0,0 1 0,0 0 0,1-1 0,-1 0 0,0 0 0,1 1 0,-1-2 0,1 1 0,0 0 0,0 0 0,0-1 0,0 1 0,5 1 0,-2-2 0,-1 1 0,1-1 0,0 0 0,-1 0 0,1-1 0,0 0 0,0 0 0,-1 0 0,1-1 0,0 1 0,-1-1 0,1-1 0,-1 1 0,1-1 0,7-4 0,-6 3 0,0-2 0,-1 1 0,0-1 0,0 0 0,0 0 0,-1 0 0,1-1 0,-1 0 0,-1 0 0,6-9 0,3-8 0,-2 0 0,0-2 0,-2 1 0,0-1 0,7-42 0,-14 57 0,-1 6 0,0 0 0,0 0 0,0 0 0,0 0 0,0 0 0,3-4 0,-3 7 0,-1 1 0,0 0 0,0 0 0,0-1 0,0 1 0,1 0 0,-1 0 0,0 0 0,0-1 0,0 1 0,1 0 0,-1 0 0,0 0 0,0 0 0,1 0 0,-1-1 0,0 1 0,0 0 0,1 0 0,-1 0 0,0 0 0,0 0 0,1 0 0,-1 0 0,0 0 0,0 0 0,1 0 0,-1 0 0,0 0 0,1 0 0,-1 0 0,0 0 0,0 0 0,1 0 0,-1 1 0,0-1 0,0 0 0,1 0 0,-1 0 0,11 13 0,2 18 0,30 127 0,-29-97 0,-7-38 0,-7-23 0,0 0 0,0 0 0,0 0 0,0 0 0,0-1 0,0 1 0,0 0 0,0 0 0,0 0 0,0 0 0,0 0 0,0 0 0,0 0 0,0 0 0,0 0 0,0 0 0,0-1 0,0 1 0,1 0 0,-1 0 0,0 0 0,0 0 0,0 0 0,0 0 0,0 0 0,0 0 0,0 0 0,0 0 0,0 0 0,0 0 0,0 0 0,1 0 0,-1 0 0,0 0 0,0 0 0,0 0 0,0 0 0,0 0 0,0 0 0,0 0 0,0 0 0,0 0 0,1 0 0,-1 0 0,0 0 0,0 0 0,0 0 0,0 0 0,0 0 0,0 0 0,0 0 0,0 0 0,0 0 0,0 0 0,0 0 0,1 0 0,-1 0 0,0 0 0,0 1 0,0-1 0,0 0 0,0 0 0,0 0 0,0 0 0,0 0 0,0 0 0,0 0 0,0 0 0,0 1 0,5-14 0,1-16 0,3-89 0,6-36 0,-15 153 0,0 0 0,0 0 0,0 0 0,0 0 0,0 0 0,1 0 0,-1 0 0,0 0 0,1 0 0,-1 0 0,1 0 0,-1 0 0,1 0 0,-1 0 0,1 0 0,0 0 0,0 1 0,-1-1 0,1 0 0,0 0 0,0 1 0,2-2 0,-2 2 0,0 0 0,0 0 0,-1 0 0,1 0 0,0 0 0,0 0 0,0 1 0,0-1 0,0 0 0,0 0 0,0 1 0,0-1 0,0 1 0,0-1 0,0 1 0,-1-1 0,1 1 0,0 0 0,1 1 0,3 3 0,0 1 0,0-1 0,-1 1 0,1 1 0,4 7 0,5 18 0,-2-1 0,-1 2 0,12 54 0,-14-186 0,-4 81 0,0 0 0,1 1 0,1-1 0,12-22 0,43-62 0,-21 38 0,-23 34 0,0 3 0,-2-1 0,-1 0 0,-1-2 0,15-47 0,-18 41 0,-3-1 0,-1 0 0,-1 0 0,0-57 0,-11 64 0,5 30 0,0 0 0,0 0 0,0 0 0,0 0 0,0 0 0,0 0 0,-1 0 0,1 0 0,0-1 0,0 1 0,0 0 0,0 0 0,0 0 0,0 0 0,0 0 0,0 0 0,0 0 0,0 0 0,0 0 0,0 0 0,0-1 0,0 1 0,0 0 0,-1 0 0,1 0 0,0 0 0,0 0 0,0 0 0,0 0 0,0 0 0,0 0 0,0 0 0,0 0 0,0 0 0,-1 0 0,1 0 0,0 0 0,0 0 0,0 0 0,0 0 0,0 0 0,0 0 0,0 0 0,0 0 0,-1 0 0,1 0 0,0 0 0,0 0 0,0 0 0,0 0 0,0 0 0,0 0 0,0 1 0,0-1 0,0 0 0,0 0 0,-1 0 0,1 0 0,0 0 0,0 0 0,0 0 0,0 0 0,-4 18 0,-2 76 0,5 96 0,3-93 0,-3-74 0,5 72 0,-3-86 0,0 1 0,1-1 0,0 1 0,1-1 0,0 0 0,0 0 0,7 13 0,-9-20 0,0 1 0,1-1 0,-1 0 0,1 0 0,-1 0 0,1 0 0,0 0 0,0-1 0,-1 1 0,1 0 0,0-1 0,1 1 0,-1-1 0,0 0 0,0 0 0,1 0 0,-1 0 0,0 0 0,1 0 0,-1 0 0,6 0 0,-6-1 0,1-1 0,-1 1 0,1-1 0,-1 1 0,1-1 0,-1 0 0,1 0 0,-1 0 0,0 0 0,1-1 0,-1 1 0,0-1 0,0 1 0,0-1 0,0 0 0,0 1 0,-1-1 0,1 0 0,0 0 0,2-5 0,5-7 0,-1-1 0,0-1 0,-1 1 0,-1-1 0,8-32 0,-7 17 0,-2-1 0,2-37 0,28 160 0,-29-77 0,16 35 0,-21-46 0,1 0 0,0 1 0,0-1 0,0 0 0,0 0 0,1-1 0,-1 1 0,1 0 0,0-1 0,5 4 0,-7-5 0,0-1 0,-1 0 0,1 0 0,0 0 0,0 1 0,0-1 0,0 0 0,0 0 0,0 0 0,-1 0 0,1-1 0,0 1 0,0 0 0,0 0 0,0 0 0,0-1 0,-1 1 0,1 0 0,0-1 0,0 1 0,-1-1 0,1 1 0,0-1 0,0 1 0,-1-1 0,1 1 0,-1-1 0,1 0 0,0 1 0,-1-1 0,0 0 0,1 0 0,-1 1 0,1-1 0,-1 0 0,1-1 0,12-33 0,-12 33 0,6-31 0,-1-1 0,-1 0 0,-1-50 0,1 8 0,-5 76 0,0 0 0,0 0 0,0 0 0,0 1 0,0-1 0,0 0 0,0 0 0,0 0 0,1 0 0,-1 0 0,0 0 0,0 0 0,0 0 0,0 0 0,0 0 0,0 0 0,0 0 0,0 0 0,0 0 0,0 0 0,0 0 0,1 0 0,-1 0 0,0 0 0,0 0 0,0 0 0,0 0 0,0 0 0,0 0 0,0 0 0,0 0 0,0 0 0,0 0 0,0-1 0,1 1 0,-1 0 0,0 0 0,0 0 0,0 0 0,0 0 0,0 0 0,0 0 0,0 0 0,0 0 0,0 0 0,0 0 0,0 0 0,0 0 0,0-1 0,0 1 0,0 0 0,0 0 0,0 0 0,0 0 0,0 0 0,0 0 0,0 0 0,0 0 0,0 0 0,0 0 0,0-1 0,0 1 0,0 0 0,0 0 0,6 10 0,4 17 0,58 267 0,-60-249 0,-2 0 0,0 88 0,-7-104 0,0 0 0,-3-1 0,0 0 0,-2 0 0,-16 49 0,20-72 22,0-1-1,-1 1 0,1-1 1,-1 0-1,0 0 0,0 0 1,-1 0-1,1-1 0,-1 1 1,0-1-1,0 0 0,0 0 1,0 0-1,0-1 0,-7 3 1,8-3-88,1-1 0,-1 0 1,0 0-1,0 0 0,0 0 1,0 0-1,0-1 0,-1 0 1,1 1-1,0-1 1,0 0-1,0-1 0,0 1 1,0 0-1,0-1 0,0 0 1,0 0-1,0 1 0,0-2 1,0 1-1,0 0 1,0-1-1,1 1 0,-1-1 1,-2-2-1</inkml:trace>
  <inkml:trace contextRef="#ctx0" brushRef="#br0" timeOffset="6029.48">1446 2717 24575,'1'7'0,"0"-1"0,1 0 0,-1 1 0,1-1 0,0 0 0,1 0 0,3 7 0,8 22 0,-1 28 0,-2 1 0,-2 0 0,-1 84 0,-10-469 0,3 307 0,0-1 0,1 1 0,1-1 0,6-23 0,-6 30 0,0 1 0,0 0 0,0 0 0,1-1 0,0 2 0,1-1 0,-1 1 0,1-1 0,1 1 0,6-6 0,2 0 71,1-1-430,-1 1 0,0-2 0,21-26 0,-25 24-6467</inkml:trace>
  <inkml:trace contextRef="#ctx0" brushRef="#br0" timeOffset="6715.54">1905 2858 24575,'1'2'0,"1"-1"0,-1 0 0,1 0 0,0 0 0,-1 0 0,1 0 0,0 0 0,0 0 0,-1-1 0,1 1 0,0 0 0,0-1 0,0 0 0,0 1 0,0-1 0,0 0 0,0 0 0,-1 0 0,1 0 0,0 0 0,0-1 0,0 1 0,0-1 0,0 1 0,0-1 0,-1 0 0,1 1 0,2-3 0,1 1 0,-1 0 0,-1-1 0,1 0 0,0 0 0,-1 0 0,1 0 0,-1 0 0,0-1 0,0 0 0,4-6 0,2-8 0,-1-2 0,-1 1 0,-1-1 0,-1 0 0,0 0 0,-2-1 0,0 1 0,-1-1 0,-1 0 0,-1 1 0,-5-40 0,4 54 0,0 0 0,-1 1 0,0-1 0,0 1 0,0-1 0,0 1 0,-1 0 0,0 0 0,-6-9 0,8 13 0,0 0 0,0 0 0,0 0 0,0 0 0,0 0 0,0 0 0,-1 0 0,1 0 0,0 1 0,0-1 0,-1 0 0,1 1 0,0-1 0,-1 1 0,1-1 0,0 1 0,-1 0 0,1-1 0,-1 1 0,1 0 0,-1 0 0,1 0 0,-1 0 0,1 0 0,0 1 0,-1-1 0,1 0 0,-1 1 0,1-1 0,0 1 0,-1-1 0,1 1 0,0 0 0,0-1 0,-1 1 0,1 0 0,0 0 0,0 0 0,0 0 0,0 0 0,0 0 0,0 0 0,-1 3 0,-5 5 0,0 0 0,1 1 0,0 0 0,1 0 0,0 0 0,1 0 0,0 1 0,0 0 0,1 0 0,1 0 0,-2 20 0,0 10 0,4 78 0,3-79 0,13 76 0,-13-99 0,2 0 0,0 0 0,1 0 0,1-1 0,0 0 0,18 29 0,-21-39 0,1 0 0,-1-1 0,1 0 0,1 0 0,-1 0 0,0-1 0,1 0 0,0 0 0,0 0 0,0-1 0,1 0 0,-1 0 0,1 0 0,0-1 0,0 0 0,0 0 0,0-1 0,0 0 0,0 0 0,0-1 0,9 0 0,-6 0 0,0-1 0,0-1 0,0 0 0,0 0 0,0-1 0,0 0 0,-1-1 0,0 0 0,0 0 0,0-1 0,0 0 0,0-1 0,-1 0 0,10-9 0,1-4-273,0-2 0,-2 0 0,0-1 0,21-38 0,-20 27-6553</inkml:trace>
  <inkml:trace contextRef="#ctx0" brushRef="#br0" timeOffset="8688.97">2364 2523 24575,'-1'8'0,"0"0"0,-1 0 0,0 0 0,0 0 0,-1 0 0,0 0 0,-5 9 0,-8 24 0,8-14 0,2 0 0,1-1 0,1 2 0,1-1 0,1 0 0,2 1 0,1-1 0,1 0 0,9 46 0,-7-54 0,0-1 0,2 1 0,0-1 0,1-1 0,15 28 0,-19-40 0,0-1 0,0 1 0,1-1 0,-1 0 0,1 0 0,0 0 0,0-1 0,1 1 0,-1-1 0,8 4 0,-8-5 0,-1-1 0,1 1 0,0-1 0,0 0 0,0-1 0,0 1 0,0 0 0,0-1 0,1 0 0,-1 0 0,0 0 0,0-1 0,0 1 0,0-1 0,7-3 0,2 0 0,0-1 0,-1 0 0,1-1 0,-1-1 0,-1 0 0,1 0 0,-1-2 0,0 1 0,9-11 0,-7 5 0,-1 0 0,0 0 0,-1-1 0,-1-1 0,0 0 0,8-19 0,-7 7 0,0 0 0,-2-1 0,-1 0 0,-2 0 0,0-1 0,-2 1 0,-1-1 0,-2-34 0,-1 58 0,0-1 0,-1 0 0,0 0 0,0 1 0,-1-1 0,1 1 0,-2-1 0,-2-6 0,4 11 0,0 0 0,0 1 0,0-1 0,0 1 0,0-1 0,0 1 0,0-1 0,-1 1 0,1 0 0,-1-1 0,1 1 0,-1 0 0,1 0 0,-1 0 0,0 0 0,1 0 0,-1 1 0,0-1 0,0 0 0,0 1 0,1 0 0,-1-1 0,0 1 0,0 0 0,0 0 0,0 0 0,0 0 0,0 0 0,0 0 0,1 1 0,-1-1 0,0 0 0,-2 2 0,1-1 0,0 1 0,-1-1 0,1 1 0,0 0 0,1 0 0,-1 0 0,0 0 0,1 1 0,-1-1 0,1 1 0,0-1 0,-1 1 0,1 0 0,1 0 0,-1 0 0,0 0 0,-1 3 0,-3 9 0,0 1 0,-4 20 0,7-28 0,-3 18 0,0 1 0,2-1 0,0 1 0,2-1 0,1 1 0,1 0 0,4 27 0,-2-47 0,-1 0 0,1 0 0,1-1 0,-1 1 0,1 0 0,0-1 0,7 12 0,-9-16 0,0-1 0,1 1 0,-1 0 0,0-1 0,0 1 0,1-1 0,-1 0 0,1 1 0,-1-1 0,1 0 0,-1 0 0,1 0 0,0 0 0,0 0 0,0 0 0,-1 0 0,1-1 0,0 1 0,0 0 0,0-1 0,0 0 0,0 0 0,0 1 0,0-1 0,0 0 0,0 0 0,0-1 0,0 1 0,0 0 0,0-1 0,0 1 0,2-2 0,0 0 0,-1 0 0,0-1 0,0 1 0,0-1 0,0 1 0,0-1 0,-1 0 0,1 0 0,-1 0 0,0-1 0,0 1 0,0 0 0,2-5 0,19-52 0,-19 46 0,37-132 0,-16 49 0,-25 94 0,1-1 0,1 1 0,-1 0 0,0 0 0,1 0 0,2-4 0,-4 7 0,1-1 0,-1 1 0,0 0 0,0 0 0,1-1 0,-1 1 0,0 0 0,0 0 0,1-1 0,-1 1 0,0 0 0,1 0 0,-1 0 0,0 0 0,1 0 0,-1-1 0,1 1 0,-1 0 0,0 0 0,1 0 0,-1 0 0,0 0 0,1 0 0,0 0 0,-1 1 0,1-1 0,0 1 0,0-1 0,-1 0 0,1 1 0,0 0 0,-1-1 0,1 1 0,-1-1 0,1 1 0,0 0 0,-1-1 0,0 1 0,1 0 0,0 1 0,5 12 0,-1 0 0,0 1 0,-1-1 0,5 27 0,-7-27 0,1 0 0,0-1 0,1 1 0,1-1 0,9 20 0,-14-33 0,0 1 0,0-1 0,0 1 0,0-1 0,1 0 0,-1 1 0,0-1 0,0 1 0,1-1 0,-1 0 0,0 1 0,0-1 0,1 0 0,-1 1 0,1-1 0,-1 0 0,0 1 0,1-1 0,-1 0 0,0 0 0,1 1 0,-1-1 0,1 0 0,-1 0 0,1 0 0,-1 0 0,1 0 0,-1 0 0,1 0 0,-1 0 0,0 0 0,1 0 0,-1 0 0,1 0 0,-1 0 0,1 0 0,-1 0 0,1 0 0,-1 0 0,1-1 0,-1 1 0,0 0 0,1 0 0,-1 0 0,1-1 0,-1 1 0,0 0 0,1-1 0,-1 1 0,0 0 0,1-1 0,-1 1 0,0 0 0,0-1 0,1 1 0,-1-1 0,0 1 0,0 0 0,0-1 0,13-29 0,-13 29 0,21-79 0,-16 55 0,2-1 0,11-27 0,-18 52 0,1-1 0,-1 0 0,1 0 0,0 1 0,0-1 0,0 0 0,0 1 0,0-1 0,0 0 0,0 1 0,0 0 0,1-1 0,-1 1 0,1 0 0,-1 0 0,1-1 0,-1 1 0,1 0 0,0 1 0,2-2 0,-2 2 0,-1 0 0,1 0 0,0 1 0,-1-1 0,1 0 0,-1 1 0,1 0 0,0-1 0,-1 1 0,1 0 0,-1 0 0,0 0 0,1 0 0,-1 0 0,0 0 0,1 0 0,-1 0 0,0 0 0,0 1 0,0-1 0,1 3 0,1 0 0,1 2 0,1 0 0,0 1 0,1-2 0,-1 1 0,1-1 0,8 7 0,-12-11 0,-1 0 0,1-1 0,0 1 0,0 0 0,0-1 0,-1 1 0,1-1 0,0 1 0,0-1 0,0 0 0,0 0 0,0 0 0,0 0 0,0 0 0,0 0 0,-1-1 0,1 1 0,0 0 0,0-1 0,0 0 0,0 1 0,-1-1 0,1 0 0,0 0 0,-1 0 0,1 0 0,0 0 0,-1 0 0,0-1 0,1 1 0,1-3 0,3-3 0,0 0 0,-1 0 0,0 0 0,0-1 0,-1 0 0,0 0 0,0 0 0,3-12 0,0-5 0,8-41 0,-10 33 0,2-55 0,-7 73 0,-1 0 0,0-1 0,-1 1 0,0 0 0,-9-28 0,10 41 0,0 0 0,0 0 0,1 0 0,-1 0 0,-1 0 0,1 0 0,0 0 0,0 1 0,-1-1 0,1 0 0,-3-1 0,4 2 0,-1 1 0,1 0 0,0 0 0,-1 0 0,1 0 0,0 0 0,0-1 0,-1 1 0,1 0 0,0 0 0,-1 0 0,1 0 0,0 0 0,-1 0 0,1 0 0,0 0 0,-1 0 0,1 0 0,0 0 0,-1 0 0,1 1 0,0-1 0,-1 0 0,1 0 0,0 0 0,0 0 0,-1 1 0,-7 14 0,0 22 0,1 0 0,3 1 0,1 0 0,2 48 0,1-49 0,-1-23 0,1 5 0,0 0 0,3 21 0,-2-37 0,-1 1 0,1 0 0,0 0 0,0-1 0,0 1 0,0-1 0,0 1 0,1-1 0,0 0 0,0 1 0,0-1 0,0 0 0,0 0 0,1 0 0,-1 0 0,1-1 0,3 4 0,-5-6 0,0 1 0,0-1 0,0 1 0,0-1 0,0 1 0,0-1 0,0 0 0,0 1 0,0-1 0,0 0 0,0 0 0,0 0 0,0 0 0,0 0 0,0 0 0,0 0 0,0 0 0,0 0 0,0 0 0,0 0 0,0-1 0,0 1 0,1-1 0,0 0 0,0-1 0,0 1 0,0 0 0,0-1 0,-1 1 0,1-1 0,-1 0 0,1 0 0,-1 1 0,2-4 0,2-4 0,-1-1 0,1 0 0,3-15 0,-8 24 0,10-41 0,4-12 0,-14 54 0,1-1 0,-1 0 0,0 0 0,1 1 0,-1-1 0,0 0 0,1 0 0,-1 1 0,1-1 0,-1 0 0,1 1 0,-1-1 0,1 0 0,0 1 0,-1-1 0,1 1 0,0-1 0,1 0 0,-2 1 0,1 0 0,-1 0 0,1 0 0,-1 0 0,1 0 0,0 0 0,-1 1 0,1-1 0,-1 0 0,1 0 0,-1 0 0,1 0 0,-1 1 0,1-1 0,-1 0 0,1 1 0,-1-1 0,1 0 0,-1 1 0,0-1 0,1 1 0,4 4 0,-1 1 0,0-1 0,0 1 0,3 7 0,6 7 0,-12-19 0,0 0 0,0 1 0,0-1 0,0 0 0,0 0 0,1 0 0,-1-1 0,0 1 0,1 0 0,-1 0 0,1-1 0,-1 1 0,1-1 0,-1 1 0,1-1 0,-1 1 0,1-1 0,-1 0 0,1 0 0,0 0 0,-1 0 0,1 0 0,-1 0 0,1 0 0,-1-1 0,1 1 0,0-1 0,-1 1 0,1-1 0,-1 1 0,0-1 0,1 0 0,-1 0 0,2-1 0,4-3 0,-1-1 0,1 0 0,-1 0 0,-1-1 0,7-9 0,2-1 0,65-87 0,-38 48 0,-40 55 0,0 0 0,-1 0 0,1 0 0,0 0 0,-1 1 0,1-1 0,0 0 0,0 0 0,0 1 0,0-1 0,0 0 0,0 1 0,-1-1 0,2 1 0,-1-1 0,0 1 0,1-1 0,-2 1 0,1 0 0,-1 1 0,1-1 0,-1 0 0,1 0 0,-1 0 0,1 1 0,-1-1 0,1 0 0,-1 0 0,0 1 0,1-1 0,-1 0 0,0 1 0,1-1 0,-1 0 0,0 1 0,1-1 0,-1 1 0,0-1 0,0 1 0,1-1 0,-1 0 0,0 1 0,0-1 0,0 1 0,2 6 0,-1 0 0,0 0 0,0-1 0,0 10 0,-2 209 0,-1-107 0,2-110 0,0-1 0,0 0 0,-1 0 0,1 0 0,-1 1 0,-3 10 0,3-16 0,0 0 0,0-1 0,1 1 0,-1 0 0,-1-1 0,1 1 0,0 0 0,0-1 0,0 1 0,-1-1 0,1 0 0,-1 1 0,1-1 0,-1 0 0,0 0 0,1 0 0,-1 0 0,0 0 0,0-1 0,1 1 0,-1 0 0,0-1 0,0 0 0,0 1 0,-3-1 0,-25 2 0,0-1 0,-47-6 0,-5 0 0,34 5-1365,25 0-5461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29.569"/>
    </inkml:context>
    <inkml:brush xml:id="br0">
      <inkml:brushProperty name="width" value="0.1" units="cm"/>
      <inkml:brushProperty name="height" value="0.1" units="cm"/>
    </inkml:brush>
  </inkml:definitions>
  <inkml:trace contextRef="#ctx0" brushRef="#br0">82 0 24575,'2'0'0,"0"1"0,0-1 0,-1 1 0,1-1 0,0 1 0,0 0 0,-1 0 0,1-1 0,0 1 0,-1 0 0,1 0 0,-1 1 0,1-1 0,-1 0 0,2 3 0,20 25 0,-16-20 0,13 16 0,-5-5 0,0 0 0,0 1 0,21 43 0,-6 0 0,-15-33 0,-1 0 0,18 60 0,51 271 0,-39-126 0,-29-121 0,-5 1 0,-6 155 0,-29 14 0,15-231 0,-3 0 0,-33 92 0,2-12 0,36-105 0,-11 38 0,-12 78 0,31-142 0,-1 1 0,0-1 0,0 0 0,0 1 0,0-1 0,0 0 0,-1 1 0,0-1 0,1 0 0,-1 0 0,0 0 0,-1 0 0,1-1 0,0 1 0,-1-1 0,0 1 0,1-1 0,-1 0 0,0 0 0,0 0 0,0 0 0,-6 2 0,-4 0 0,0 0 0,0 0 0,-1-1 0,-21 1 0,28-3 38,0-2 0,-1 1 0,1-1-1,0 0 1,0 0 0,0-1 0,1 0 0,-13-5-1,14 5-192,-1 0 0,0 0 0,0 0 0,0 0 0,0 1 0,0 0 0,0 0 0,-1 1 0,1 0 0,-12 1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39.771"/>
    </inkml:context>
    <inkml:brush xml:id="br0">
      <inkml:brushProperty name="width" value="0.1" units="cm"/>
      <inkml:brushProperty name="height" value="0.1" units="cm"/>
    </inkml:brush>
  </inkml:definitions>
  <inkml:trace contextRef="#ctx0" brushRef="#br0">507 1 24575,'0'6'0,"1"0"0,1-1 0,-1 1 0,1 0 0,0-1 0,3 7 0,4 13 0,6 28 0,-1-7 0,-3 1 0,-1 0 0,7 96 0,-10 11 0,-3-127 0,0 1 0,2-1 0,14 42 0,-8-31 0,8 46 0,0 1 0,77 205 0,-80-241 0,20 93 0,-14-44 0,-9-47 0,21 90 0,-34-137 0,6 34 0,-2-1 0,1 50 0,-10-31 0,-1 0 0,-3 0 0,-17 59 0,20-91 0,2 0 0,0 35 0,0-10 0,-5-1 0,5-34 0,1-1 0,-1 17 0,2-14 0,-2 1 0,-3 17 0,-1 5 0,-3 14 0,-28 87 0,38-137 0,-62 162 0,47-131 0,6-12 0,-20 33 0,18-36 0,-11 27 0,16-30 0,-2-1 0,0 0 0,-15 22 0,-94 115 0,96-128 0,-1-2 0,0 0 0,-31 22 0,30-26 0,0 2 0,2 0 0,-34 40 0,41-40 0,10-14 0,0 0 0,0 0 0,-1 0 0,0 0 0,-9 7 0,-4 2 0,2-1 0,0 2 0,-27 34 0,35-41 0,-1 0 0,0-1 0,-12 11 0,11-12 0,1 1 0,0 0 0,-9 13 0,17-20 0,0 0 0,0 1 0,0-1 0,1 0 0,-1 1 0,0-1 0,1 0 0,-1 1 0,1-1 0,0 1 0,-1-1 0,1 1 0,0 0 0,0-1 0,0 1 0,0-1 0,0 1 0,1-1 0,-1 1 0,0-1 0,1 1 0,-1-1 0,1 1 0,-1-1 0,1 0 0,0 1 0,-1-1 0,1 0 0,0 1 0,0-1 0,0 0 0,2 2 0,4 4 0,0 0 0,1-1 0,0 0 0,9 6 0,-2-2 0,1 0 0,0-1 0,22 10 0,-25-13 0,0 0 0,0 0 0,-1 2 0,0 0 0,16 13 0,-27-20 0,-1-1 0,1 1 0,0-1 0,0 1 0,0 0 0,-1 0 0,1-1 0,0 1 0,-1 0 0,1 0 0,-1 0 0,1 0 0,-1-1 0,1 1 0,-1 0 0,0 0 0,1 0 0,-1 0 0,0 0 0,0 0 0,0 0 0,0 0 0,0 0 0,0 0 0,0 0 0,0 0 0,0 0 0,0 0 0,0 0 0,-1 0 0,1 0 0,0 0 0,-1 0 0,1 0 0,-1 0 0,1 0 0,-1 0 0,0 0 0,1-1 0,-1 1 0,0 0 0,1 0 0,-2 0 0,-4 3 0,0 0 0,-1 0 0,1-1 0,-1 0 0,-8 3 0,-3 2 0,2 0 0,10-4 0,0-1 0,0 0 0,0-1 0,-1 1 0,-9 1 0,15-4-38,0 1 0,0-1 0,0 0 1,1 0-1,-1 0 0,0 0 0,0-1 0,0 1 0,1 0 0,-1 0 0,0 0 0,0-1 0,0 1 0,1 0 0,-1-1 0,0 1 1,1-1-1,-1 1 0,0-1 0,1 1 0,-1-1 0,0 1 0,1-1 0,-1 1 0,1-1 0,-1 0 0,1 1 0,0-1 0,-1 0 1,1 0-1,0 1 0,-1-1 0,1 0 0,0 0 0,-1-1 0,-4-18-6788</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7:44.614"/>
    </inkml:context>
    <inkml:brush xml:id="br0">
      <inkml:brushProperty name="width" value="0.1" units="cm"/>
      <inkml:brushProperty name="height" value="0.1" units="cm"/>
    </inkml:brush>
  </inkml:definitions>
  <inkml:trace contextRef="#ctx0" brushRef="#br0">0 883 24575,'0'3'0,"0"4"0,3 0 0,4 0 0,4-1 0,3-3 0,5-1 0,2-1 0,4-1 0,4 0 0,5-3 0,1-1 0,-4 0 0,-3 0 0,-4 2 0,-5-2 0</inkml:trace>
  <inkml:trace contextRef="#ctx0" brushRef="#br0" timeOffset="2207.03">1182 1 24575,'-1'170'0,"3"183"0,0-326 0,2 0 0,1 0 0,9 26 0,-6-23 0,9 59 0,-11-8-1365,-2-65-5461</inkml:trace>
  <inkml:trace contextRef="#ctx0" brushRef="#br0" timeOffset="4123.82">1570 653 24575,'1'1'0,"0"-1"0,0 0 0,-1 0 0,1 1 0,0-1 0,0 0 0,-1 1 0,1-1 0,0 1 0,-1-1 0,1 1 0,0 0 0,-1-1 0,1 1 0,-1 0 0,1-1 0,-1 1 0,1 0 0,-1-1 0,1 1 0,-1 1 0,9 20 0,-8-18 0,21 59 0,-6-21 0,-2 1 0,-2 0 0,9 58 0,-8-165 0,-8 29 0,2 0 0,2 1 0,1 0 0,1 0 0,25-49 0,-35 81 0,0 0 0,1-1 0,-1 1 0,0 0 0,1 0 0,0 0 0,-1 0 0,1 0 0,0 0 0,0 0 0,0 1 0,0-1 0,1 1 0,-1-1 0,0 1 0,1 0 0,3-2 0,-3 3 0,-1 0 0,0 0 0,0 0 0,1 0 0,-1 0 0,0 1 0,0-1 0,0 1 0,0-1 0,0 1 0,1 0 0,-1 0 0,0 0 0,-1 0 0,1 0 0,0 0 0,0 1 0,0-1 0,-1 1 0,1-1 0,1 3 0,5 5 0,0 0 0,-1 1 0,0-1 0,-1 2 0,0-1 0,7 18 0,23 74 0,-21-55 0,-8-24 0,0-1 0,0-1 0,1 0 0,1-1 0,0 0 0,2 0 0,16 23 0,-26-42 0,1 1 0,-1-1 0,0 0 0,0 1 0,1-1 0,-1 0 0,1 0 0,-1 0 0,1 0 0,-1 0 0,1 0 0,0 0 0,-1-1 0,1 1 0,0-1 0,-1 1 0,1-1 0,0 1 0,0-1 0,0 0 0,0 0 0,2 0 0,-1-1 0,0 0 0,0 0 0,0 0 0,0 0 0,0-1 0,-1 1 0,1-1 0,-1 1 0,1-1 0,-1 0 0,1 0 0,2-4 0,3-3 0,0-1 0,0-1 0,-1 1 0,-1-1 0,8-17 0,-1-5 0,-2 0 0,12-56 0,-23 87 0,9-26 0,-9 27 0,0 1 0,0-1 0,1 1 0,-1 0 0,0-1 0,0 1 0,0 0 0,0-1 0,1 1 0,-1 0 0,0-1 0,1 1 0,-1 0 0,0-1 0,0 1 0,1 0 0,-1 0 0,0-1 0,1 1 0,-1 0 0,1 0 0,-1 0 0,0-1 0,1 1 0,-1 0 0,0 0 0,1 0 0,-1 0 0,1 0 0,-1 0 0,1 0 0,-1 0 0,0 0 0,1 0 0,-1 0 0,1 0 0,-1 0 0,0 0 0,1 1 0,-1-1 0,0 0 0,1 0 0,-1 0 0,1 0 0,-1 1 0,0-1 0,1 0 0,-1 0 0,0 1 0,0-1 0,1 0 0,-1 1 0,0-1 0,0 0 0,1 1 0,-1-1 0,0 0 0,0 2 0,7 8 0,-2 0 0,0 1 0,0 0 0,-1 0 0,6 23 0,8 20 0,14 13 0,-29-61 0,1 0 0,0 0 0,0-1 0,0 0 0,1 1 0,0-2 0,0 1 0,9 6 0,-13-10 0,0 0 0,0-1 0,0 1 0,0 0 0,0-1 0,0 1 0,0-1 0,0 0 0,0 1 0,1-1 0,-1 0 0,0 1 0,0-1 0,1 0 0,-1 0 0,0 0 0,0 0 0,1 0 0,-1-1 0,0 1 0,0 0 0,0 0 0,2-1 0,-1 0 0,-1-1 0,0 1 0,1 0 0,-1 0 0,0-1 0,0 1 0,0 0 0,0-1 0,0 1 0,0-1 0,0 1 0,0-1 0,0 0 0,0-2 0,2-6 0,-1-1 0,0 0 0,0 0 0,-1-11 0,-1 19 0,2-18 0,-2-1 0,0 0 0,-7-39 0,5 50 0,-1 0 0,0 0 0,-1 0 0,0 1 0,-1-1 0,0 1 0,-1 0 0,0 1 0,-8-11 0,9 13 0,0 1 0,0 1 0,1-1 0,0 0 0,0 0 0,1 0 0,-4-10 0,6 13 0,1 1 0,-1-1 0,1 0 0,0 0 0,0 1 0,0-1 0,0 0 0,0 0 0,1 1 0,-1-1 0,1 0 0,0 1 0,-1-1 0,1 1 0,1-1 0,-1 1 0,0-1 0,1 1 0,-1 0 0,4-4 0,5-6 0,1 0 0,0 0 0,1 1 0,1 1 0,0 0 0,0 1 0,1 0 0,18-8 0,-30 16 0,0 0 0,0 0 0,0 0 0,0 0 0,0 1 0,0-1 0,0 1 0,0 0 0,0-1 0,0 1 0,0 0 0,0 0 0,0 0 0,1 0 0,-1 1 0,0-1 0,0 1 0,0-1 0,0 1 0,0 0 0,3 1 0,-2 0 0,-1 0 0,1 0 0,-1 1 0,0-1 0,0 1 0,0-1 0,0 1 0,0 0 0,0 0 0,-1 0 0,1 0 0,1 5 0,1 8 0,0-1 0,-1 2 0,0-1 0,0 24 0,-2 14 0,-2-32 0,2 0 0,0-1 0,7 34 0,-7-54 0,-1 0 0,0 1 0,0-1 0,1 1 0,-1-1 0,1 0 0,-1 1 0,1-1 0,-1 0 0,1 0 0,0 0 0,0 1 0,-1-1 0,1 0 0,0 0 0,0 0 0,0 0 0,0 0 0,0 0 0,3 1 0,-3-2 0,0 0 0,-1 0 0,1 0 0,0 0 0,0-1 0,0 1 0,0 0 0,0 0 0,0-1 0,0 1 0,0 0 0,-1-1 0,1 1 0,0-1 0,0 1 0,0-1 0,-1 1 0,1-1 0,0 0 0,-1 1 0,1-1 0,0-1 0,5-5 0,-1 0 0,-1-1 0,1 0 0,6-15 0,16-56 0,8-16 0,-35 95 0,0-1 0,0 1 0,0-1 0,0 1 0,0-1 0,0 1 0,1 0 0,-1-1 0,0 1 0,0-1 0,1 1 0,-1-1 0,0 1 0,1 0 0,-1-1 0,0 1 0,1 0 0,-1-1 0,0 1 0,1 0 0,-1-1 0,1 1 0,-1 0 0,1 0 0,-1-1 0,0 1 0,1 0 0,-1 0 0,2 0 0,-2 0 0,1 1 0,0-1 0,-1 1 0,1 0 0,-1-1 0,1 1 0,-1 0 0,1 0 0,-1-1 0,0 1 0,1 0 0,-1 0 0,0-1 0,0 1 0,1 2 0,7 46 0,-6-38 0,-1 0 0,14 62 0,-14-67 0,1 0 0,0-1 0,0 1 0,1-1 0,-1 0 0,1 0 0,0 0 0,1 0 0,-1 0 0,6 5 0,-6-8 0,0 0 0,0 0 0,1 0 0,-1 0 0,1-1 0,0 1 0,-1-1 0,1 0 0,0 0 0,0 0 0,0-1 0,-1 1 0,1-1 0,0 0 0,0 0 0,7-1 0,7-2 0,0 0 0,22-8 0,-36 10 0,27-8 0,1-2 0,-2-1 0,0-2 0,0-1 0,-2-1 0,1-1 0,-2-1 0,36-33 0,-50 40 0,-1-2 0,-1 1 0,0-2 0,-1 1 0,0-2 0,-1 1 0,13-31 0,-17 33 0,-1 0 0,-1-1 0,0 0 0,0 0 0,-1 0 0,-1 0 0,0 0 0,-1 0 0,0 0 0,-1 0 0,-4-18 0,4 22 0,-1 0 0,-1 0 0,1 0 0,-1 0 0,-1 1 0,1-1 0,-2 1 0,1 0 0,-1 0 0,-11-14 0,15 21 0,1 1 0,-1-1 0,0 0 0,1 1 0,-1-1 0,0 0 0,1 1 0,-1-1 0,0 1 0,0 0 0,1-1 0,-1 1 0,0-1 0,0 1 0,0 0 0,0 0 0,1 0 0,-1-1 0,0 1 0,0 0 0,0 0 0,0 0 0,0 0 0,0 0 0,-1 1 0,1 0 0,0-1 0,0 1 0,0 0 0,0 0 0,0 0 0,0 0 0,0 0 0,0 0 0,0 0 0,1 0 0,-1 0 0,0 0 0,1 0 0,-1 1 0,0 1 0,-1 6 0,-1 1 0,2-1 0,-2 17 0,1 325 0,2-350 0,1 37 0,8 42 0,-8-69 0,1-1 0,1 0 0,0 0 0,0-1 0,1 1 0,0 0 0,0-1 0,1 0 0,9 12 0,-14-20 0,1 0 0,-1 0 0,1 0 0,0 0 0,0 0 0,-1 0 0,1 0 0,0-1 0,0 1 0,0 0 0,0 0 0,0-1 0,0 1 0,0 0 0,0-1 0,0 1 0,0-1 0,1 1 0,-1-1 0,0 0 0,0 1 0,0-1 0,1 0 0,-1 0 0,0 0 0,0 0 0,1 0 0,-1 0 0,0 0 0,0-1 0,0 1 0,1 0 0,-1-1 0,0 1 0,0-1 0,0 1 0,0-1 0,0 1 0,0-1 0,0 0 0,0 0 0,0 1 0,1-3 0,4-3 0,-1 0 0,-1-1 0,1 0 0,-1 0 0,5-11 0,-5 10 0,12-27-273,-2-1 0,-1 0 0,-2-1 0,10-53 0,-12 42-6553</inkml:trace>
  <inkml:trace contextRef="#ctx0" brushRef="#br0" timeOffset="4959.41">3052 406 24575,'0'2'0,"0"0"0,0-1 0,0 1 0,1 0 0,-1-1 0,0 1 0,1 0 0,-1-1 0,1 1 0,0-1 0,-1 1 0,1-1 0,0 1 0,0-1 0,0 1 0,0-1 0,0 0 0,0 0 0,1 1 0,-1-1 0,2 1 0,1 0 0,-1 0 0,1 0 0,-1-1 0,1 1 0,0-1 0,0 0 0,-1 0 0,1-1 0,5 1 0,2 0 0,1-1 0,0 0 0,-1-1 0,1-1 0,17-4 0,-13 1 0,0-1 0,-1 0 0,0-1 0,0-1 0,-1 0 0,0-1 0,0-1 0,-1 0 0,18-18 0,-7 2 0,-1 0 0,-1-1 0,27-46 0,-38 61 0,-10 12 0,-1 0 0,0 0 0,0 0 0,1 0 0,-1 0 0,0 0 0,0 0 0,0 0 0,1 0 0,-1 0 0,0 0 0,0 0 0,0 1 0,1-1 0,-1 0 0,0 0 0,0 0 0,0 0 0,1 1 0,-1-1 0,0 0 0,0 0 0,0 0 0,0 1 0,0-1 0,0 0 0,1 0 0,-1 0 0,0 1 0,0-1 0,0 0 0,0 0 0,0 1 0,0-1 0,0 0 0,2 34 0,-2-28 0,-3 112 0,2 92 0,3-173 0,1 0 0,2 0 0,16 55 0,-21-88 0,2-1 0,-1 1 0,0-1 0,1 1 0,0-1 0,-1 0 0,4 5 0,-4-8 0,-1 1 0,1-1 0,-1 1 0,1-1 0,-1 0 0,1 1 0,0-1 0,-1 0 0,1 1 0,-1-1 0,1 0 0,0 0 0,-1 1 0,1-1 0,0 0 0,-1 0 0,1 0 0,0 0 0,0 0 0,-1 0 0,1 0 0,0 0 0,-1 0 0,1-1 0,0 1 0,-1 0 0,1 0 0,0-1 0,-1 1 0,1 0 0,-1-1 0,1 1 0,0 0 0,-1-1 0,1 1 0,-1-1 0,1 1 0,-1-1 0,0 1 0,1-1 0,-1 1 0,1-1 0,-1 0 0,1 0 0,6-9 0,0 1 0,-1-1 0,0 0 0,0-1 0,5-15 0,17-61 0,4-11 0,-28 88 0,1 0 0,0 1 0,0 0 0,1 0 0,0 0 0,1 0 0,10-9 0,-15 15 0,1 1 0,0-1 0,0 1 0,0 0 0,0-1 0,1 2 0,-1-1 0,1 0 0,-1 1 0,1-1 0,-1 1 0,1 0 0,0 0 0,4 0 0,-5 1 0,-1 0 0,1 0 0,-1 1 0,1-1 0,-1 0 0,1 1 0,-1 0 0,1 0 0,-1 0 0,0 0 0,0 0 0,1 0 0,-1 0 0,0 1 0,0-1 0,0 1 0,0 0 0,0 0 0,-1-1 0,1 1 0,0 0 0,1 3 0,4 7 36,-1 1 1,0 0-1,-1 0 0,0 0 0,0 1 1,-2 0-1,0 0 0,2 27 0,-3-24-374,1 1 0,1 0 0,0-1-1,13 31 1</inkml:trace>
  <inkml:trace contextRef="#ctx0" brushRef="#br0" timeOffset="6753.76">4763 618 24575,'1'34'0,"1"-1"0,2 1 0,1-1 0,1 0 0,14 39 0,-18-66 0,1 0 0,-1-1 0,1 1 0,0-1 0,0 0 0,1 0 0,-1 0 0,1 0 0,0 0 0,9 7 0,-11-11 0,0 1 0,-1-1 0,1 0 0,0 0 0,0 0 0,0 0 0,0 0 0,0 0 0,0-1 0,0 1 0,0-1 0,0 1 0,0-1 0,0 0 0,0 0 0,0 0 0,1 0 0,-1 0 0,0 0 0,0-1 0,0 1 0,0-1 0,0 1 0,0-1 0,0 0 0,0 0 0,0 0 0,0 0 0,0 0 0,-1 0 0,1 0 0,0-1 0,2-2 0,6-7 0,0 0 0,-1-1 0,0 0 0,-1 0 0,0-1 0,-1-1 0,-1 1 0,0-1 0,6-21 0,-4 8 0,-2 0 0,0 0 0,-2 0 0,0-36 0,-3 50 0,-1-1 0,-1 0 0,0 1 0,-1-1 0,-1 0 0,0 1 0,0 0 0,-2 0 0,1 0 0,-2 0 0,0 1 0,0 0 0,-1 0 0,0 1 0,-1 0 0,-1 0 0,-14-15 0,14 21 0,7 10 0,8 12 0,-3-14 0,0 0 0,0 0 0,0 0 0,1 0 0,0-1 0,-1 1 0,1-1 0,0 0 0,0 0 0,0 0 0,0-1 0,0 0 0,1 1 0,-1-1 0,0-1 0,1 1 0,-1-1 0,0 1 0,1-1 0,-1-1 0,1 1 0,-1 0 0,0-1 0,1 0 0,-1 0 0,5-2 0,2-1 0,0 0 0,0-1 0,-1 0 0,1 0 0,-1-1 0,0-1 0,0 0 0,13-12 0,-13 9 0,-1-1 0,0 0 0,0-1 0,-1 0 0,0 0 0,-1-1 0,10-24 0,-3-3 0,11-54 0,-16 58 0,-6 87 0,-5 130 0,2 323 0,0-499 0,0 28 0,7 46 0,-7-77 0,0-1 0,1 1 0,-1 0 0,0 0 0,1-1 0,-1 1 0,1 0 0,0-1 0,-1 1 0,1 0 0,0-1 0,0 1 0,0-1 0,0 1 0,0-1 0,0 0 0,1 0 0,1 3 0,-1-4 0,-1 0 0,0 0 0,0 0 0,0 0 0,1 0 0,-1-1 0,0 1 0,0 0 0,1-1 0,-1 1 0,0 0 0,0-1 0,0 0 0,0 1 0,0-1 0,0 0 0,0 1 0,0-1 0,0 0 0,0 0 0,0 0 0,0 0 0,-1 0 0,1 0 0,0 0 0,-1 0 0,1-1 0,24-34 0,-1 0 0,22-50 0,-32 55 0,2 1 0,1 1 0,2 1 0,1 0 0,29-31 0,40-17 0,-16 16 0,-70 57 0,1 0 0,-1 0 0,-1-1 0,1 1 0,0-1 0,-1 0 0,0 1 0,0-1 0,0 0 0,0 0 0,-1-1 0,2-5 0,-2 8 0,-1 1 0,0-1 0,0 1 0,0 0 0,0-1 0,0 1 0,-1-1 0,1 1 0,0 0 0,0-1 0,-1 1 0,1 0 0,-1-1 0,0 1 0,1 0 0,-1 0 0,-1-2 0,1 2 0,0-1 0,-1 1 0,0 0 0,1 0 0,-1-1 0,0 1 0,1 0 0,-1 1 0,0-1 0,0 0 0,0 0 0,0 1 0,0-1 0,0 1 0,-2 0 0,1-1 0,1 1 0,0 0 0,-1 0 0,1 0 0,-1 0 0,1 1 0,0-1 0,0 1 0,-1-1 0,1 1 0,0 0 0,0 0 0,-1 0 0,1 0 0,0 0 0,-2 2 0,0 0 0,0 0 0,1 1 0,-1 0 0,1-1 0,0 1 0,0 0 0,-3 7 0,-1 2 0,1 1 0,0 0 0,1 1 0,-3 15 0,1 0 0,1 1 0,1-1 0,2 1 0,1 0 0,2 0 0,0 0 0,7 41 0,-6-69 0,-1 0 0,1 1 0,0-1 0,-1 0 0,1 0 0,1 0 0,-1 0 0,0 0 0,1 0 0,-1 0 0,1 0 0,0-1 0,0 1 0,0-1 0,1 1 0,-1-1 0,0 0 0,1 0 0,-1 0 0,1 0 0,0 0 0,0 0 0,0-1 0,0 0 0,0 1 0,0-1 0,0 0 0,0 0 0,0-1 0,1 1 0,-1-1 0,0 0 0,0 1 0,1-1 0,-1-1 0,0 1 0,0 0 0,6-2 0,0-1 0,-1-1 0,0 0 0,1 0 0,-1 0 0,-1-1 0,1 0 0,-1-1 0,0 0 0,0 0 0,0 0 0,9-14 0,1 0 0,-2-1 0,24-44 0,-25 35 0,-1 0 0,-1-1 0,-2-1 0,-1 1 0,-1-1 0,-2-1 0,-2 1 0,2-60 0,-7 85 0,1 0 0,-1 0 0,0 0 0,-1 1 0,-3-12 0,4 17 0,1 0 0,-1 0 0,1 0 0,-1 0 0,1 0 0,-1 0 0,1 0 0,-1 0 0,0 1 0,0-1 0,1 0 0,-1 0 0,0 0 0,0 1 0,0-1 0,-2 0 0,2 0 0,0 1 0,0 0 0,1 0 0,-1 1 0,0-1 0,0 0 0,0 0 0,0 0 0,0 0 0,1 1 0,-1-1 0,0 0 0,0 1 0,0-1 0,1 1 0,-1-1 0,0 1 0,1-1 0,-1 1 0,0 0 0,1-1 0,-1 1 0,1 0 0,-1-1 0,0 2 0,-2 3 0,0 0 0,0 0 0,0 1 0,1-1 0,0 1 0,0-1 0,0 1 0,1-1 0,-2 11 0,-2 58 0,5-55 0,-1 280 0,3-161 0,-2-127 0,0-3 0,-1 0 0,2 0 0,-1 0 0,1 0 0,0-1 0,1 1 0,4 13 0,-6-20 0,1-1 0,-1 1 0,0-1 0,0 1 0,0-1 0,0 0 0,1 1 0,-1-1 0,0 1 0,1-1 0,-1 0 0,0 1 0,0-1 0,1 0 0,-1 1 0,1-1 0,-1 0 0,0 1 0,1-1 0,-1 0 0,1 0 0,-1 0 0,1 1 0,6-8 0,1-18 0,-8 25 0,24-130-1365,-17 86-5461</inkml:trace>
  <inkml:trace contextRef="#ctx0" brushRef="#br0" timeOffset="7360.51">6015 706 24575,'4'0'0,"-1"-1"0,1 1 0,0-1 0,-1 0 0,0 0 0,1 0 0,-1-1 0,1 1 0,-1-1 0,0 0 0,0 0 0,0 0 0,0 0 0,-1-1 0,1 1 0,0-1 0,-1 0 0,3-3 0,5-8 0,-1 1 0,13-26 0,-17 30 0,67-141 0,-65 132 0,-1 0 0,-1 0 0,0 0 0,-1-1 0,-1 0 0,0-33 0,-3 50-27,0 0 1,0 0-1,-1 0 0,1 0 0,-1 0 1,0 0-1,1 1 0,-1-1 0,0 0 1,0 0-1,0 1 0,0-1 0,-1 0 0,1 1 1,0-1-1,-1 1 0,1 0 0,-1-1 1,1 1-1,-1 0 0,1 0 0,-1 0 1,0 0-1,0 0 0,1 0 0,-1 1 0,0-1 1,0 1-1,0-1 0,0 1 0,0 0 1,0-1-1,0 1 0,0 0 0,0 0 1,0 1-1,0-1 0,0 0 0,0 1 0,0-1 1,0 1-1,1-1 0,-1 1 0,0 0 1,0 0-1,0 0 0,1 0 0,-1 0 0,1 0 1,-3 2-1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8:12.331"/>
    </inkml:context>
    <inkml:brush xml:id="br0">
      <inkml:brushProperty name="width" value="0.1" units="cm"/>
      <inkml:brushProperty name="height" value="0.1" units="cm"/>
    </inkml:brush>
  </inkml:definitions>
  <inkml:trace contextRef="#ctx0" brushRef="#br0">1 572 24575,'0'3'0,"1"0"0,-1 0 0,1 0 0,0 0 0,0 0 0,0 0 0,1-1 0,-1 1 0,1 0 0,-1-1 0,1 1 0,0-1 0,0 1 0,0-1 0,1 0 0,-1 0 0,0 0 0,3 2 0,2 1 0,0 0 0,-1-1 0,2 0 0,-1 0 0,13 4 0,-14-7 0,-1 0 0,1 0 0,0-1 0,-1 0 0,1 0 0,0 0 0,-1 0 0,1-1 0,-1 0 0,1 0 0,-1-1 0,1 0 0,-1 0 0,0 0 0,0 0 0,0-1 0,0 0 0,0 0 0,7-6 0,6-5 0,-2-1 0,1 0 0,22-29 0,-35 40 0,7-9 0,-1 0 0,-1 0 0,10-17 0,-17 26 0,0 1 0,0-1 0,-1 1 0,0-1 0,1 1 0,-1-1 0,-1 0 0,1 0 0,0 1 0,-1-1 0,0 0 0,0 0 0,0 0 0,0 0 0,-1 1 0,1-1 0,-1 0 0,0 0 0,-2-5 0,2 8 0,0-1 0,0 1 0,1-1 0,-1 1 0,0-1 0,0 1 0,-1-1 0,1 1 0,0 0 0,0 0 0,-1 0 0,1 0 0,-1-1 0,1 2 0,-1-1 0,1 0 0,-1 0 0,1 0 0,-1 1 0,0-1 0,1 1 0,-1-1 0,0 1 0,0 0 0,1 0 0,-1 0 0,0 0 0,0 0 0,0 0 0,1 0 0,-1 0 0,-2 1 0,0 1 0,-1-1 0,1 1 0,0 0 0,0 0 0,0 0 0,0 0 0,1 1 0,-1-1 0,1 1 0,-1 0 0,-4 5 0,3-2 0,0 1 0,0-1 0,0 1 0,1 0 0,0 0 0,0 1 0,0 0 0,1-1 0,1 1 0,-1 0 0,1 0 0,0 0 0,1 1 0,0-1 0,1 0 0,-1 1 0,1-1 0,2 10 0,0 11 0,2 0 0,1 0 0,1 0 0,2-1 0,0 0 0,2 0 0,1-1 0,2-1 0,0 1 0,20 27 0,-30-50 0,-1 0 0,1 0 0,1-1 0,-1 1 0,1-1 0,-1 0 0,1 1 0,0-2 0,0 1 0,0 0 0,1-1 0,-1 0 0,0 0 0,1 0 0,0-1 0,-1 1 0,1-1 0,0 0 0,0 0 0,-1-1 0,1 1 0,0-1 0,0 0 0,0-1 0,0 1 0,0-1 0,-1 0 0,1 0 0,0-1 0,0 1 0,-1-1 0,1 0 0,-1 0 0,0 0 0,0-1 0,5-3 0,0-2 0,-1 1 0,0-2 0,-1 1 0,0-1 0,0 0 0,-1 0 0,0-1 0,0 0 0,-1 0 0,-1 0 0,1-1 0,-2 0 0,0 0 0,0 0 0,-1 0 0,1-12 0,46-236 0,-74 318 0,25-58 0,-9 40 0,9-39 0,0 0 0,-1 0 0,1 1 0,0-1 0,0 0 0,1 1 0,-1-1 0,0 0 0,1 0 0,-1 1 0,1-1 0,0 0 0,0 0 0,2 4 0,-3-5 0,1-1 0,0 0 0,-1 0 0,1 1 0,-1-1 0,1 0 0,0 0 0,-1 0 0,1 1 0,0-1 0,-1 0 0,1 0 0,0 0 0,-1 0 0,1 0 0,0 0 0,-1-1 0,1 1 0,0 0 0,-1 0 0,1 0 0,0-1 0,-1 1 0,1 0 0,-1-1 0,1 1 0,0 0 0,-1-1 0,1 1 0,-1-1 0,1 1 0,-1-1 0,0 1 0,1-1 0,-1 1 0,1-1 0,20-23 0,-20 22 0,0 1 0,2-3 0,-1 1 0,1 0 0,-1 0 0,1 0 0,0 1 0,5-4 0,-7 5 0,0 1 0,0-1 0,0 1 0,0 0 0,0-1 0,0 1 0,0 0 0,1 0 0,-1 0 0,0 0 0,0 0 0,0 0 0,0 0 0,0 0 0,0 0 0,0 0 0,1 0 0,-1 1 0,0-1 0,0 1 0,0-1 0,0 1 0,0-1 0,0 1 0,0-1 0,-1 1 0,3 1 0,2 3 0,-1 0 0,1 0 0,-1 0 0,0 0 0,4 8 0,-6-8 0,1-1 0,0 0 0,-1 0 0,1 0 0,1 0 0,-1-1 0,1 1 0,-1-1 0,1 0 0,6 4 0,-9-7 0,0 1 0,0-1 0,0 0 0,0 1 0,0-1 0,0 0 0,0 0 0,0 0 0,0 0 0,0 0 0,0 0 0,0 0 0,0 0 0,0-1 0,0 1 0,0 0 0,0-1 0,0 1 0,0 0 0,0-1 0,0 1 0,0-1 0,0 0 0,-1 1 0,1-1 0,1 0 0,21-27 0,-2 3 0,8 12 0,-25 12 0,1-1 0,-1 1 0,0-1 0,0 0 0,-1-1 0,1 1 0,5-5 0,11-12 0,-2-1 0,0-1 0,-2 0 0,0-2 0,19-36 0,-27 41 0,-1 0 0,0-1 0,-2 0 0,0 0 0,-1 0 0,-1 0 0,1-25 0,-2 13 0,-3 0 0,0 0 0,-11-56 0,12 84 0,0 1 0,-1 0 0,1 0 0,-1 0 0,0 0 0,0-1 0,1 1 0,-1 0 0,-1 0 0,1 1 0,0-1 0,0 0 0,-3-3 0,4 5 0,-1 0 0,1 0 0,0 0 0,-1 0 0,1 0 0,0 0 0,0-1 0,-1 1 0,1 0 0,0 0 0,-1 0 0,1 0 0,0 0 0,-1 0 0,1 0 0,0 0 0,-1 1 0,1-1 0,0 0 0,0 0 0,-1 0 0,1 0 0,0 0 0,-1 0 0,1 0 0,0 1 0,0-1 0,-1 0 0,1 0 0,0 0 0,-1 1 0,-8 18 0,3 11 0,1 0 0,1 0 0,2 1 0,2 55 0,0-49 0,1-23 0,0-1 0,0 0 0,1 1 0,1-1 0,0 0 0,1-1 0,0 1 0,1-1 0,9 18 0,-11-25 0,0 0 0,0 0 0,0 0 0,1 0 0,0-1 0,0 1 0,0-1 0,1 0 0,-1 0 0,1-1 0,0 1 0,0-1 0,0 0 0,0-1 0,1 1 0,-1-1 0,1 0 0,-1 0 0,1-1 0,0 1 0,0-1 0,0-1 0,9 1 0,-12-1 16,0 0-1,0-1 1,-1 1-1,1 0 1,0-1-1,-1 0 1,1 0-1,0 0 1,-1 0-1,1 0 1,-1-1-1,1 1 1,-1-1-1,0 1 1,0-1-1,0 0 1,0 0 0,0 0-1,0 0 1,0 0-1,2-4 1,-1 0-206,0 1 0,-1-1 1,0 1-1,0-1 0,0 0 1,-1 0-1,1 0 1,0-12-1,-1-3-6636</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8:25.139"/>
    </inkml:context>
    <inkml:brush xml:id="br0">
      <inkml:brushProperty name="width" value="0.1" units="cm"/>
      <inkml:brushProperty name="height" value="0.1" units="cm"/>
    </inkml:brush>
  </inkml:definitions>
  <inkml:trace contextRef="#ctx0" brushRef="#br0">1 319 24575,'3'4'0,"-1"0"0,0 0 0,1 0 0,-1 1 0,0-1 0,-1 1 0,1-1 0,-1 1 0,0 0 0,0 5 0,3 6 0,60 338 0,-65-372 0,2-1 0,0 1 0,1-1 0,8-34 0,-2 24 0,0-1 0,2 1 0,13-28 0,-5 18 0,2 2 0,2 0 0,1 1 0,51-60 0,-71 94 0,-1-1 0,1 1 0,-1 0 0,1 0 0,0 0 0,0 0 0,-1 0 0,1 1 0,1-1 0,3-1 0,-6 3 0,1 0 0,-1 0 0,1 0 0,-1 0 0,1 0 0,-1 0 0,1 0 0,-1 0 0,0 0 0,1 1 0,-1-1 0,1 1 0,-1-1 0,0 1 0,1-1 0,-1 1 0,0 0 0,0 0 0,0 0 0,1-1 0,-1 1 0,0 0 0,0 0 0,0 1 0,0-1 0,1 2 0,4 6 0,0 1 0,-1-1 0,0 1 0,0 1 0,-1-1 0,0 1 0,3 16 0,11 84 0,-9-51 0,-7-46 0,1 0 0,7 21 0,-10-35 0,0 1 0,0-1 0,0 0 0,0 1 0,0-1 0,0 0 0,0 0 0,0 1 0,0-1 0,0 0 0,0 1 0,0-1 0,1 0 0,-1 1 0,0-1 0,0 0 0,0 0 0,0 1 0,1-1 0,-1 0 0,0 0 0,0 0 0,1 1 0,-1-1 0,0 0 0,1 0 0,-1 0 0,0 0 0,0 1 0,1-1 0,-1 0 0,0 0 0,1 0 0,-1 0 0,0 0 0,1 0 0,-1 0 0,0 0 0,1 0 0,-1 0 0,0 0 0,1 0 0,-1 0 0,0 0 0,0 0 0,1-1 0,-1 1 0,0 0 0,1 0 0,-1 0 0,0 0 0,0 0 0,1-1 0,-1 1 0,0 0 0,0 0 0,1-1 0,-1 1 0,0 0 0,0-1 0,12-20 0,-10 18 0,20-44 0,101-199 0,-121 243 0,-1-1 0,1 1 0,0 1 0,1-1 0,-1 0 0,0 0 0,1 1 0,-1-1 0,4-1 0,-5 3 0,0 1 0,-1 0 0,1-1 0,0 1 0,0 0 0,0 0 0,-1 0 0,1-1 0,0 1 0,0 0 0,0 0 0,0 0 0,-1 0 0,1 1 0,0-1 0,0 0 0,0 0 0,0 0 0,-1 1 0,1-1 0,0 0 0,0 1 0,-1-1 0,1 0 0,0 1 0,0-1 0,-1 1 0,1 0 0,-1-1 0,1 1 0,0-1 0,-1 1 0,1 0 0,-1-1 0,1 1 0,-1 0 0,0 0 0,1 0 0,-1-1 0,0 1 0,0 0 0,1 1 0,5 14 0,0 1 0,-2 0 0,1 0 0,-2 1 0,2 21 0,-1-3 0,-1-20 0,15 79 0,-15-84 0,0 0 0,1 0 0,0-1 0,1 1 0,0-1 0,9 12 0,-14-21-62,1 0 0,0 0 0,-1 0 0,1 0 0,0 0 0,-1 0 0,1 0 0,0 0 0,0 0 0,0-1 0,0 1 0,0 0-1,0-1 1,0 1 0,0 0 0,0-1 0,0 0 0,0 1 0,0-1 0,1 0 0,1 1 0</inkml:trace>
  <inkml:trace contextRef="#ctx0" brushRef="#br0" timeOffset="640">1147 372 24575,'0'5'0,"0"6"0,0 7 0,0 6 0,0 5 0,3 4 0,4 1 0,1 3 0,-1-4 0,-2-9 0,-1-19 0</inkml:trace>
  <inkml:trace contextRef="#ctx0" brushRef="#br0" timeOffset="863.04">1200 107 24575</inkml:trace>
  <inkml:trace contextRef="#ctx0" brushRef="#br0" timeOffset="1996.57">1694 495 24575,'-8'2'0,"1"0"0,-1 0 0,1 1 0,0-1 0,-1 2 0,1-1 0,0 1 0,-12 9 0,6-3 0,1 0 0,0 0 0,-20 22 0,26-26 0,1 0 0,0 1 0,1-1 0,-1 1 0,1 0 0,1 0 0,-1 0 0,1 0 0,-3 13 0,6-18 0,-1-1 0,1 1 0,0-1 0,0 1 0,0-1 0,0 1 0,0-1 0,0 0 0,1 1 0,-1-1 0,0 1 0,1-1 0,-1 0 0,1 1 0,-1-1 0,1 0 0,0 1 0,0-1 0,-1 0 0,3 2 0,-1-2 0,0 1 0,0 0 0,0-1 0,0 1 0,0-1 0,1 1 0,-1-1 0,1 0 0,-1 0 0,4 0 0,6 2 0,-1-1 0,0-1 0,0 0 0,14-1 0,-6-1 0,-1 0 0,0-2 0,1 0 0,-1-1 0,0-1 0,-1 0 0,1-1 0,28-16 0,2-5 0,71-54 0,-72 48 0,-33 22 0,1 0 0,-2-1 0,1 0 0,-2-1 0,0-1 0,0 0 0,-1 0 0,-1-1 0,0-1 0,-1 1 0,-1-1 0,-1-1 0,0 0 0,-1 0 0,-1 0 0,0-1 0,-2 0 0,4-35 0,-7 46 0,2-9 0,-1 1 0,-1-1 0,-2-19 0,1 31 0,0 1 0,0-1 0,0 0 0,0 0 0,0 1 0,-1-1 0,1 0 0,-3-3 0,3 6 0,0 0 0,0-1 0,-1 1 0,1 0 0,0-1 0,0 1 0,-1 0 0,1 0 0,-1 0 0,1 0 0,-1 0 0,1 1 0,-1-1 0,0 0 0,1 1 0,-1-1 0,0 1 0,-2-1 0,2 1 0,-1 0 0,0 1 0,1-1 0,-1 0 0,1 1 0,-1 0 0,1 0 0,-1-1 0,1 1 0,0 0 0,-1 1 0,1-1 0,0 0 0,0 1 0,0-1 0,0 1 0,0 0 0,0 0 0,0 0 0,1 0 0,-1 0 0,1 0 0,-1 0 0,1 0 0,-2 5 0,-3 5 0,0 1 0,2 0 0,-6 19 0,1 4 0,3 0 0,0 1 0,1 42 0,8 112 0,-2-178 0,0 0 0,1 0 0,0-1 0,1 1 0,1-1 0,0 0 0,1 0 0,0 0 0,1 0 0,0-1 0,9 13 0,-4-10 0,0-1 0,1 0 0,0-1 0,1 0 0,1 0 0,0-2 0,26 16 0,-18-14 0,0-1 0,1-1 0,0-1 0,0-1 0,1-1 0,0-1 0,1-1 0,47 3 0,-67-8-114,-1 0 1,0 0-1,1 0 0,-1 0 0,1-1 1,-1 1-1,0-1 0,1-1 0,-1 1 1,0 0-1,7-4 0,4-8-6712</inkml:trace>
  <inkml:trace contextRef="#ctx0" brushRef="#br0" timeOffset="3004.6">2805 548 24575,'9'3'0,"9"4"0,11 1 0,5-1 0,4-2 0,2-2 0,-1-1 0,-1-1 0,0 0 0,2-1 0,6-1 0,4 1 0,6 0 0,-1-1 0,-3 1 0,-8 0 0,-9 0 0,-9 0-8191</inkml:trace>
  <inkml:trace contextRef="#ctx0" brushRef="#br0" timeOffset="3642.95">3864 442 24575,'-2'91'0,"0"-27"0,9 84 0,-3-133 0,-4-15 0,0 0 0,0 0 0,0 0 0,0 1 0,0-1 0,0 0 0,0 0 0,1 0 0,-1 0 0,0 0 0,0 0 0,0 0 0,0 1 0,0-1 0,0 0 0,1 0 0,-1 0 0,0 0 0,0 0 0,0 0 0,0 0 0,0 0 0,1 0 0,-1 0 0,0 0 0,0 0 0,0 0 0,0 0 0,0 0 0,1 0 0,-1 0 0,0 0 0,0 0 0,0 0 0,0 0 0,0 0 0,1 0 0,-1 0 0,0 0 0,0-1 0,0 1 0,2-1 0,-1-1 0,0 0 0,0 0 0,1 0 0,-1 0 0,0 0 0,-1 0 0,1 0 0,0-2 0,28-95 0,-19 60 0,1 0 0,3 0 0,19-39 0,-7 30 0,2 2 0,2 0 0,3 3 0,45-50 0,-34 53-1365,-28 26-5461</inkml:trace>
  <inkml:trace contextRef="#ctx0" brushRef="#br0" timeOffset="4294.49">4181 513 24575,'0'1'0,"0"0"0,1 0 0,-1 0 0,0 0 0,1 0 0,-1 0 0,1 0 0,-1 0 0,1 0 0,-1 0 0,1 0 0,-1 0 0,1 0 0,0-1 0,0 1 0,-1 0 0,1 0 0,0-1 0,0 1 0,0 0 0,0-1 0,0 1 0,0-1 0,0 1 0,0-1 0,2 1 0,31 6 0,-34-7 0,81 7 0,-1-4 0,88-7 0,-126 2 0,-19 1 0,122-8 0,-117 6 0,0-1 0,-1-2 0,29-9 0,-50 13 0,-1 1 0,0-1 0,0 0 0,0 0 0,0-1 0,-1 1 0,1-1 0,-1 0 0,0-1 0,1 1 0,-1-1 0,-1 0 0,1 1 0,0-2 0,-1 1 0,0 0 0,0-1 0,0 1 0,-1-1 0,0 0 0,0 0 0,0 0 0,0 0 0,-1 0 0,1-1 0,-2 1 0,1 0 0,0-1 0,-1 1 0,0 0 0,-1-11 0,-1 1 0,0 1 0,-1-1 0,-1 1 0,0 0 0,-1 0 0,0 1 0,-1-1 0,-9-15 0,10 21 0,0 0 0,-1 0 0,1 0 0,-2 0 0,1 1 0,-1 0 0,0 0 0,0 1 0,-1 0 0,0 0 0,0 1 0,0 0 0,-12-5 0,17 8 0,0 1 0,-1 0 0,1 0 0,0 1 0,0-1 0,-1 1 0,1-1 0,0 1 0,-1 0 0,-5 1 0,7 0 0,0-1 0,0 1 0,0 0 0,1 0 0,-1-1 0,0 1 0,1 0 0,-1 1 0,1-1 0,-1 0 0,1 0 0,-1 1 0,1-1 0,0 0 0,0 1 0,0 0 0,0-1 0,0 1 0,0 0 0,-1 3 0,-3 9 0,0 1 0,1-1 0,1 1 0,1 0 0,-2 28 0,8 78 0,-4-116 0,1-1 0,0 1 0,0 0 0,0-1 0,0 1 0,1-1 0,-1 0 0,1 1 0,1-1 0,-1 0 0,0 0 0,1 0 0,0-1 0,0 1 0,0-1 0,0 1 0,1-1 0,-1 0 0,1 0 0,0-1 0,0 1 0,0-1 0,0 0 0,7 3 0,-1-1 0,1-1 0,-1 0 0,1-1 0,0 0 0,0-1 0,0 0 0,0-1 0,0 0 0,14-2 0,-22 2 23,0-1 0,-1 1-1,1-1 1,0 0 0,-1 0-1,1 0 1,-1 0 0,1 0 0,-1 0-1,0-1 1,1 1 0,-1-1-1,0 0 1,4-3 0,-2-1-396,1 0 1,0-1 0,5-11-1,-9 16 157,10-17-6610</inkml:trace>
  <inkml:trace contextRef="#ctx0" brushRef="#br0" timeOffset="5656.2">5786 36 24575,'-2'1'0,"1"-1"0,-1 0 0,0 1 0,0-1 0,1 1 0,-1 0 0,0-1 0,1 1 0,-1 0 0,1 0 0,-1 0 0,1 0 0,-1 1 0,1-1 0,-2 2 0,-19 24 0,16-19 0,-8 11 0,0 1 0,1 0 0,1 1 0,1 0 0,1 1 0,-12 39 0,19-51 0,1 0 0,0 0 0,1 0 0,0 1 0,1-1 0,0 0 0,0 0 0,3 12 0,-2-15 0,1-1 0,0 1 0,0 0 0,1-1 0,0 1 0,0-1 0,1 0 0,-1 1 0,1-2 0,1 1 0,-1 0 0,10 8 0,-10-11 0,0 0 0,-1 0 0,1 0 0,1 0 0,-1-1 0,0 0 0,1 0 0,-1 0 0,1 0 0,0-1 0,-1 1 0,1-1 0,0 0 0,0-1 0,0 1 0,0-1 0,0 0 0,-1-1 0,1 1 0,0-1 0,0 0 0,0 0 0,5-2 0,9-4 0,1-1 0,-1-1 0,-1 0 0,22-16 0,7-3 0,-29 20 0,-1 1 0,1 0 0,0 2 0,30-7 0,80-5 0,-38 7 0,-74 7 0,-6 2 0,1 0 0,-1-1 0,1 0 0,-1-1 0,0 0 0,0-1 0,0 0 0,12-7 0,-22 11 0,0 0 0,1 0 0,-1 0 0,0-1 0,1 1 0,-1 0 0,0 0 0,1 0 0,-1-1 0,0 1 0,0 0 0,1-1 0,-1 1 0,0 0 0,0-1 0,1 1 0,-1 0 0,0-1 0,0 1 0,0 0 0,0-1 0,0 1 0,1 0 0,-1-1 0,0 1 0,0 0 0,0-1 0,0 1 0,0-1 0,0 0 0,-10-4 0,-17 1 0,0 1 0,0-1 0,0-1 0,1-1 0,-38-14 0,55 17 0,1 1 0,0-1 0,0 2 0,-1-1 0,0 1 0,-11 0 0,18 1 0,0 0 0,-1 0 0,1 0 0,0 1 0,0-1 0,0 1 0,0 0 0,-1 0 0,1 0 0,0 0 0,1 0 0,-1 0 0,0 0 0,0 1 0,0-1 0,1 0 0,-1 1 0,1 0 0,-1-1 0,1 1 0,-1 0 0,1 0 0,0 0 0,0 0 0,0 0 0,0 0 0,0 0 0,1 0 0,-2 3 0,1 3 0,-1 0 0,1 0 0,0 0 0,1 0 0,0 0 0,0 1 0,1-1 0,0 0 0,1 0 0,-1 0 0,2 0 0,-1 0 0,1-1 0,0 1 0,0-1 0,1 0 0,7 11 0,0-2 0,0-1 0,2-1 0,-1 0 0,2 0 0,0-1 0,23 17 0,-27-24 0,0 0 0,0 0 0,0-1 0,1 0 0,-1-1 0,1 0 0,0-1 0,1 0 0,-1-1 0,0 0 0,1-1 0,-1 0 0,1-1 0,-1 0 0,23-3 0,-29 1 16,-1 1 1,0-1-1,1 1 0,-1-1 0,0 0 0,0-1 0,0 1 0,0-1 0,-1 0 1,1 0-1,-1 0 0,1 0 0,-1 0 0,0-1 0,0 0 0,-1 1 1,1-1-1,-1 0 0,0 0 0,2-5 0,3-9-346,-1 0 1,0 0-1,4-29 1,-8 37-57,4-20-6440</inkml:trace>
  <inkml:trace contextRef="#ctx0" brushRef="#br0" timeOffset="6240.59">6615 72 24575,'0'81'0,"1"91"0,1-147 0,-2-25 0,0 0 0,0 0 0,0 0 0,0 0 0,0 1 0,0-1 0,1 0 0,-1 0 0,0 0 0,0 0 0,0 0 0,0 0 0,0 0 0,0 0 0,0 0 0,0 0 0,0 1 0,0-1 0,0 0 0,0 0 0,0 0 0,0 0 0,0 0 0,0 0 0,0 0 0,1 0 0,-1 0 0,0 0 0,0 0 0,0 0 0,0 0 0,0 0 0,0 0 0,0 0 0,0 0 0,0 0 0,1 1 0,-1-1 0,0 0 0,0 0 0,0 0 0,0-1 0,0 1 0,0 0 0,0 0 0,0 0 0,0 0 0,1 0 0,-1 0 0,0 0 0,0 0 0,0 0 0,0 0 0,0 0 0,0 0 0,0 0 0,0 0 0,0 0 0,0 0 0,0 0 0,1 0 0,-1-1 0,0 1 0,7-10 0,6-16 0,-13 24 0,18-38 0,0-1 0,34-60 0,-29 72 0,-22 29 0,-1-1 0,1 0 0,-1 1 0,1-1 0,-1 1 0,1-1 0,-1 1 0,1 0 0,-1-1 0,1 1 0,-1-1 0,1 1 0,0 0 0,-1 0 0,1-1 0,0 1 0,-1 0 0,1 0 0,0 0 0,-1 0 0,1 0 0,0 0 0,-1 0 0,1 0 0,0 0 0,0 0 0,-1 0 0,1 0 0,0 0 0,-1 0 0,1 1 0,0-1 0,-1 0 0,1 1 0,-1-1 0,1 0 0,0 1 0,-1-1 0,1 1 0,-1-1 0,1 1 0,-1-1 0,0 1 0,1-1 0,-1 1 0,1 0 0,2 5 0,-1-1 0,0 0 0,0 1 0,0 0 0,-1-1 0,0 1 0,0 0 0,0 7 0,-1 52 0,-1-38 0,0 8 0,3 55 0,-2-90 2,2 15 337,-2-15-363,0 0-1,0 0 1,0 0 0,0 0-1,0 0 1,0-1-1,0 1 1,0 0 0,1 0-1,-1 0 1,0 0 0,0 0-1,0 0 1,0-1-1,0 1 1,0 0 0,0 0-1,0 0 1,1 0 0,-1 0-1,0 0 1,0 0-1,0 0 1,0 0 0,0-1-1,1 1 1,-1 0 0,0 0-1,0 0 1,0 0-1,0 0 1,0 0 0,1 0-1,-1 0 1,0 0 0,0 0-1,0 0 1,0 0-1,0 0 1,1 0 0,-1 0-1,0 1 1,0-1 0,0 0-1,0 0 1,0 0 0,1 0-1,-1 0 1,0 0-1,0 0 1,0 0 0,0 0-1,0 1 1,0-1 0,0 0-1,0 0 1,1 0-1,-1 0 1,0 0 0,0 0-1,0 1 1,0-1 0,0 0-1,0 0 1,0 0-1,0 0 1,0 0 0,0 1-1,0-1 1</inkml:trace>
  <inkml:trace contextRef="#ctx0" brushRef="#br0" timeOffset="7881.02">7391 1 24575,'-7'0'0,"-1"0"0,1 1 0,-1-1 0,1 2 0,-1-1 0,1 1 0,0 0 0,-1 0 0,1 1 0,0 0 0,1 0 0,-1 1 0,1 0 0,-1 0 0,1 1 0,0-1 0,1 1 0,-1 1 0,1-1 0,0 1 0,0 0 0,1 0 0,-5 8 0,-6 7 0,2 1 0,0 0 0,2 1 0,0 0 0,2 1 0,0 0 0,2 0 0,1 1 0,1 0 0,1 0 0,1 0 0,0 47 0,3-67 0,1 0 0,0 0 0,-1-1 0,2 1 0,-1-1 0,0 1 0,1-1 0,0 1 0,0-1 0,1 0 0,-1 0 0,1 0 0,-1 0 0,1 0 0,5 4 0,-3-4 0,0 1 0,1-1 0,-1 0 0,1-1 0,0 1 0,0-1 0,0 0 0,1-1 0,12 4 0,-9-3 0,0-1 0,0-1 0,0 0 0,1 0 0,-1-1 0,0 0 0,1-1 0,-1 0 0,0-1 0,0 0 0,0 0 0,0-1 0,0 0 0,11-6 0,-7 0 0,1-1 0,-1 0 0,-1-1 0,0-1 0,0 0 0,-1 0 0,-1-1 0,0-1 0,-1 0 0,0 0 0,11-24 0,-11 18 0,-1-1 0,0-1 0,-2 1 0,0-1 0,-2 0 0,0-1 0,-2 0 0,2-26 0,-5 67 0,1 0 0,0 0 0,2-1 0,0 1 0,6 18 0,-6-28 0,0 0 0,0-1 0,0 0 0,1 0 0,0 0 0,0 0 0,8 9 0,-9-13 0,0 0 0,0 0 0,0 0 0,1-1 0,-1 1 0,1-1 0,-1 0 0,1 0 0,0 0 0,0 0 0,0-1 0,0 1 0,0-1 0,0 0 0,7 0 0,-10-1 0,1 0 0,-1 1 0,1-2 0,-1 1 0,1 0 0,-1 0 0,1 0 0,-1-1 0,0 1 0,1-1 0,-1 1 0,1-1 0,-1 1 0,0-1 0,0 0 0,1 0 0,-1 1 0,0-1 0,2-2 0,-1 1 0,0-1 0,-1 1 0,1-1 0,0 0 0,-1 1 0,1-1 0,-1 0 0,2-6 0,0-5 0,-1 0 0,0 0 0,0-19 0,-1 22 0,-1-152-1365,-1 146-5461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20:08:39.839"/>
    </inkml:context>
    <inkml:brush xml:id="br0">
      <inkml:brushProperty name="width" value="0.1" units="cm"/>
      <inkml:brushProperty name="height" value="0.1" units="cm"/>
    </inkml:brush>
  </inkml:definitions>
  <inkml:trace contextRef="#ctx0" brushRef="#br0">18 213 24575,'-8'184'0,"0"-39"0,8-107 0,-1 224 0,0-259 0,2 1 0,-1-1 0,0 1 0,1-1 0,-1 1 0,1-1 0,0 1 0,0-1 0,0 0 0,1 0 0,-1 1 0,1-1 0,2 4 0,-2-5 0,1 0 0,-1-1 0,0 1 0,1-1 0,-1 1 0,1-1 0,0 0 0,-1 0 0,1 0 0,0 0 0,-1 0 0,1 0 0,0-1 0,0 0 0,0 1 0,3-1 0,17 1-227,0-1-1,-1 0 1,1-2-1,0-1 1,33-8-1,-14-2-6598</inkml:trace>
  <inkml:trace contextRef="#ctx0" brushRef="#br0" timeOffset="851.38">1218 601 24575,'-4'-2'0,"-1"-1"0,1 1 0,-1 1 0,1-1 0,-1 1 0,1-1 0,-1 1 0,0 0 0,0 1 0,1-1 0,-1 1 0,-7 1 0,1-2 0,-16 0 0,0 0 0,-32 4 0,51-2 0,0 0 0,0 1 0,0 0 0,0 0 0,0 1 0,1 0 0,-1 0 0,1 0 0,-1 1 0,1 1 0,-9 7 0,15-12 0,1 0 0,0 0 0,-1 0 0,1 1 0,-1-1 0,1 0 0,0 0 0,0 0 0,-1 1 0,1-1 0,0 0 0,-1 1 0,1-1 0,0 0 0,0 1 0,-1-1 0,1 0 0,0 1 0,0-1 0,0 0 0,0 1 0,0-1 0,0 1 0,-1-1 0,1 0 0,0 1 0,0-1 0,0 1 0,0-1 0,0 0 0,0 1 0,0-1 0,1 1 0,-1-1 0,0 0 0,0 1 0,0-1 0,0 0 0,0 1 0,1-1 0,-1 1 0,0-1 0,0 0 0,1 0 0,-1 1 0,0-1 0,0 0 0,1 1 0,-1-1 0,0 0 0,1 0 0,-1 1 0,0-1 0,1 0 0,0 0 0,24 6 0,-13-5 0,0-2 0,0 1 0,0-2 0,0 0 0,-1 0 0,1-1 0,0 0 0,-1-1 0,13-6 0,-3 1 0,-1-2 0,0-1 0,35-26 0,-38 21 0,-15 14 0,1 0 0,-1 1 0,0-1 0,1 1 0,0-1 0,-1 1 0,1 0 0,0 0 0,0 0 0,5-2 0,-7 4 0,0 1 0,0-1 0,-1 0 0,1 0 0,0 1 0,-1-1 0,1 0 0,0 1 0,-1-1 0,1 0 0,0 1 0,-1-1 0,1 1 0,-1-1 0,1 1 0,-1-1 0,1 1 0,-1 0 0,1-1 0,-1 1 0,0 0 0,1-1 0,-1 1 0,0 0 0,0-1 0,1 1 0,-1 0 0,0 0 0,0-1 0,0 2 0,6 28 0,-6-25 0,4 19 0,11 63 0,-13-78 0,1-1 0,-1 0 0,2 0 0,-1 0 0,1 0 0,0-1 0,10 14 0,-11-18 0,0 0 0,0 0 0,1 0 0,-1-1 0,1 0 0,-1 0 0,1 0 0,0 0 0,0 0 0,0-1 0,0 1 0,0-1 0,0 0 0,0 0 0,0-1 0,0 1 0,1-1 0,-1 0 0,0 0 0,0-1 0,1 1 0,-1-1 0,0 0 0,5-1 0,10-4 0,-1 0 0,1-1 0,32-18 0,-15 5 0,-1-1 0,-1-2 0,-1-2 0,-1 0 0,-1-3 0,-2 0 0,-1-2 0,-1-1 0,-1-1 0,-2-2 0,-1 0 0,-2-1 0,-1-1 0,-2-1 0,-2-1 0,17-57 0,-27 73 0,5-34 0,-10 51 0,0 0 0,-1 0 0,0 0 0,0 0 0,0 0 0,-1 0 0,1 0 0,-1 0 0,0 0 0,-1 0 0,1 0 0,-5-8 0,6 12 0,0 1 0,0 0 0,-1-1 0,1 1 0,0-1 0,-1 1 0,1 0 0,0-1 0,0 1 0,-1-1 0,1 1 0,-1 0 0,1 0 0,0-1 0,-1 1 0,1 0 0,-1 0 0,1-1 0,-1 1 0,1 0 0,-1 0 0,1 0 0,-1 0 0,1 0 0,0 0 0,-1 0 0,1 0 0,-1 0 0,1 0 0,-2 0 0,-10 10 0,-4 23 0,9-12 0,2 0 0,0 0 0,2 1 0,-2 23 0,3 91 0,2-84 0,0-21 0,1 0 0,1-1 0,2 1 0,1 0 0,1-1 0,1 0 0,22 53 0,-26-78 0,-1 0 0,1-1 0,0 1 0,1-1 0,-1 1 0,1-1 0,0 0 0,0-1 0,0 1 0,0-1 0,6 4 0,-8-6 0,-1 0 0,0-1 0,1 1 0,-1 0 0,1-1 0,0 1 0,-1-1 0,1 0 0,-1 1 0,1-1 0,0 0 0,-1 0 0,1 0 0,0 0 0,-1 0 0,1 0 0,-1-1 0,1 1 0,0 0 0,-1-1 0,1 0 0,-1 1 0,1-1 0,-1 0 0,0 0 0,1 1 0,-1-1 0,0 0 0,1 0 0,-1-1 0,0 1 0,0 0 0,0 0 0,0 0 0,0-1 0,0 1 0,0-1 0,-1 1 0,1-1 0,0 1 0,0-2 0,10-29-1365,-4-4-5461</inkml:trace>
  <inkml:trace contextRef="#ctx0" brushRef="#br0" timeOffset="1198.54">1659 460 24575,'3'0'0,"10"0"0,9 0 0,9 0 0,9 0 0,9-3 0,6-7 0,-1-2 0,-3 2 0,-2 1 0,0 4 0,-8 1-8191</inkml:trace>
  <inkml:trace contextRef="#ctx0" brushRef="#br0" timeOffset="1933.06">2135 583 24575,'0'1'0,"0"0"0,0-1 0,1 1 0,-1-1 0,0 1 0,0-1 0,1 1 0,-1-1 0,0 1 0,0-1 0,1 0 0,-1 1 0,1-1 0,-1 1 0,0-1 0,1 0 0,-1 1 0,1-1 0,-1 0 0,1 1 0,-1-1 0,1 0 0,-1 0 0,1 0 0,-1 1 0,1-1 0,-1 0 0,2 0 0,18 3 0,-16-3 0,280 5 0,-239-6 0,-27 1 0,5 0 0,0 0 0,-1-2 0,1 0 0,-1-2 0,34-9 0,-54 13 0,0-1 0,0 1 0,0-1 0,0 0 0,0 1 0,-1-1 0,1 0 0,0 0 0,-1 0 0,1 0 0,-1 0 0,1-1 0,-1 1 0,1 0 0,-1-1 0,0 1 0,0-1 0,1 0 0,-1 1 0,0-1 0,-1 0 0,1 1 0,0-1 0,0 0 0,-1 0 0,1 0 0,-1 0 0,0 0 0,1 0 0,-1 0 0,0 1 0,0-1 0,0 0 0,0 0 0,-1 0 0,1 0 0,-1 0 0,1 0 0,-1 0 0,1 0 0,-1 1 0,0-1 0,0 0 0,0 0 0,0 1 0,0-1 0,0 1 0,-3-3 0,-2-3 0,0 0 0,0 1 0,0 0 0,-1 0 0,0 1 0,0 0 0,-1 0 0,1 1 0,-1 0 0,0 0 0,0 1 0,0-1 0,-1 2 0,1 0 0,-1 0 0,-15-2 0,21 4 0,1 1 0,-1-1 0,1 0 0,-1 1 0,1 0 0,-1-1 0,1 1 0,-1 0 0,1 0 0,0 1 0,-1-1 0,1 0 0,0 1 0,0-1 0,0 1 0,0 0 0,0 0 0,0-1 0,1 1 0,-1 1 0,1-1 0,-1 0 0,1 0 0,0 0 0,0 1 0,0-1 0,0 1 0,0-1 0,0 4 0,-3 8 0,2-1 0,0 1 0,1-1 0,0 17 0,1-24 0,-1 37 0,3 0 0,11 73 0,-9-94 0,1 1 0,1-2 0,1 1 0,1 0 0,1-1 0,22 37 0,-29-55 0,0 0 0,1-1 0,-1 1 0,0 0 0,1-1 0,0 1 0,0-1 0,-1 0 0,1 0 0,0 0 0,1 0 0,-1-1 0,0 1 0,0-1 0,5 2 0,-2-2 0,0 0 0,0 0 0,0-1 0,0 0 0,0 0 0,-1 0 0,1 0 0,10-3 0,-5 0 0,0 0 0,0-1 0,-1 0 0,1 0 0,-1-1 0,0-1 0,0 1 0,-1-2 0,10-7 0,-5 1 114,0-1 0,20-26 0,-28 32-328,-1 0 1,0 0 0,0 0-1,-1-1 1,0 0 0,-1 1-1,4-15 1,-3 3-6613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3:50.185"/>
    </inkml:context>
    <inkml:brush xml:id="br0">
      <inkml:brushProperty name="width" value="0.1" units="cm"/>
      <inkml:brushProperty name="height" value="0.1" units="cm"/>
    </inkml:brush>
  </inkml:definitions>
  <inkml:trace contextRef="#ctx0" brushRef="#br0">538 86 24575,'0'-2'0,"1"0"0,-1 0 0,1 0 0,0 0 0,0 0 0,0 0 0,0 0 0,0 0 0,0 1 0,1-1 0,-1 0 0,0 1 0,1-1 0,0 1 0,-1 0 0,1-1 0,0 1 0,-1 0 0,4-1 0,38-19 0,-14 13 0,1 1 0,0 1 0,0 2 0,0 1 0,1 2 0,42 2 0,-20 0 0,-7-3 0,-11 1 0,59 4 0,-86-2 0,0 0 0,0 0 0,0 1 0,0 0 0,-1 0 0,1 1 0,-1 0 0,1 0 0,-1 1 0,0 0 0,0 0 0,12 11 0,-15-10 0,0 0 0,-1 0 0,1 0 0,-1 1 0,0 0 0,0-1 0,-1 1 0,1 0 0,-1 1 0,-1-1 0,1 0 0,-1 0 0,1 8 0,0 13 0,-3 48 0,0-63 0,-9 92 0,-4 0 0,-43 157 0,12-69 0,42-175 0,0 1 0,0-1 0,2 1 0,0 0 0,3 24 0,0-31 0,0 0 0,0 0 0,1 0 0,1 0 0,0-1 0,0 1 0,1-1 0,0 0 0,10 14 0,12 14 0,1-1 0,2-1 0,1-2 0,42 36 0,-57-57 0,1 0 0,0-1 0,0-1 0,2-1 0,-1 0 0,1-2 0,0 0 0,1-1 0,-1-1 0,1 0 0,36 4 0,-34-8 0,0 0 0,0-2 0,0 0 0,0-2 0,0 0 0,0-1 0,24-8 0,-39 9 0,0 0 0,0-1 0,0 0 0,-1 0 0,1-1 0,-1 0 0,1 0 0,-1 0 0,-1-1 0,1 0 0,0 0 0,-1 0 0,0-1 0,-1 0 0,1 0 0,-1 0 0,0-1 0,-1 1 0,1-1 0,-1 0 0,-1 0 0,1 0 0,-1 0 0,2-11 0,-1-6 0,-1 1 0,-2-1 0,0 0 0,-1 0 0,-4-24 0,4 45 0,1 1 0,-1 0 0,0-1 0,1 1 0,-1 0 0,0-1 0,0 1 0,-1 0 0,1 0 0,0 0 0,-1 0 0,1 0 0,-1 0 0,0 0 0,0 0 0,1 1 0,-1-1 0,0 1 0,-4-3 0,1 2 0,-1-1 0,1 1 0,-1 0 0,0 1 0,1-1 0,-1 1 0,0 1 0,-7-1 0,-3 0 0,0 2 0,0 0 0,1 1 0,-1 0 0,-23 7 0,24-3 0,0 1 0,0 0 0,1 1 0,0 1 0,0 0 0,1 1 0,0 0 0,0 1 0,1 0 0,-14 19 0,-6 9 0,2 2 0,-28 49 0,36-51 0,3 2 0,0-1 0,3 2 0,2 1 0,1 0 0,2 0 0,-7 69 0,6 25 0,7 153 0,5-280 0,-2 126 0,9 171 0,15-177 0,-11-80 0,2 54 0,-12-86 0,0 1 0,-2-1 0,0 1 0,-1-1 0,-1 1 0,-9 28 0,4-25 0,-1 0 0,-1-1 0,-1 0 0,-1-1 0,-1 0 0,-1-1 0,0 0 0,-2-2 0,0 1 0,-34 27 0,-15 6 0,-125 73 0,104-71 0,53-34 0,-1-1 0,-1-2 0,-1-1 0,-62 17 0,34-16 0,-125 15 0,-42-11 0,227-19 0,-1 0 0,0-1 0,0 0 0,1 0 0,-1 0 0,0-1 0,1 0 0,-1 0 0,0 0 0,1 0 0,-8-4 0,11 5 0,0-1 0,0 0 0,0 1 0,0-1 0,0 0 0,0 1 0,1-1 0,-1 0 0,0 0 0,0 0 0,1 0 0,-1 0 0,1 0 0,-1 0 0,1 0 0,-1 0 0,1 0 0,0 0 0,-1 0 0,1-2 0,0 0 0,0 1 0,1 0 0,-1-1 0,1 1 0,-1 0 0,1 0 0,0-1 0,0 1 0,0 0 0,0 0 0,0 0 0,0 0 0,4-3 0,47-50-1365,-24 30-5461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3:55.738"/>
    </inkml:context>
    <inkml:brush xml:id="br0">
      <inkml:brushProperty name="width" value="0.1" units="cm"/>
      <inkml:brushProperty name="height" value="0.1" units="cm"/>
    </inkml:brush>
  </inkml:definitions>
  <inkml:trace contextRef="#ctx0" brushRef="#br0">0 24 24575,'3'-3'0,"-1"1"0,1 0 0,0 0 0,0 0 0,-1 0 0,1 1 0,0-1 0,1 1 0,-1 0 0,0-1 0,0 2 0,1-1 0,-1 0 0,0 0 0,1 1 0,-1 0 0,0 0 0,1 0 0,-1 0 0,1 0 0,-1 1 0,0 0 0,1-1 0,-1 1 0,0 0 0,4 2 0,0 0 0,-1 0 0,0 1 0,0-1 0,-1 1 0,1 0 0,-1 1 0,1-1 0,-2 1 0,1 0 0,0 1 0,7 10 0,2 12 0,-1 0 0,-2 1 0,0 0 0,-2 1 0,8 51 0,15 45 0,-30-122 0,-1 0 0,1 0 0,0 0 0,0 0 0,0-1 0,1 1 0,-1-1 0,1 0 0,0 0 0,0 0 0,0 0 0,0 0 0,1 0 0,-1-1 0,1 0 0,-1 1 0,1-1 0,0-1 0,0 1 0,0-1 0,0 1 0,0-1 0,0 0 0,8 0 0,8 1 0,0-1 0,0-1 0,-1-1 0,23-3 0,-15 1 0,-1 0 0,0 0 0,0-2 0,0-1 0,-1-1 0,0-1 0,33-16 0,-43 17 0,-1-1 0,1-1 0,-2 0 0,1-1 0,-2-1 0,1 0 0,-1 0 0,-1-1 0,0-1 0,-1 0 0,11-17 0,-15 20 0,14-19 0,-20 29 0,0 0 0,0-1 0,0 1 0,0 0 0,0 0 0,1 0 0,-1 0 0,0 0 0,0 0 0,0 0 0,0 0 0,0-1 0,1 1 0,-1 0 0,0 0 0,0 0 0,0 0 0,0 0 0,1 0 0,-1 0 0,0 0 0,0 0 0,0 0 0,0 0 0,1 0 0,-1 0 0,0 0 0,0 0 0,0 0 0,0 0 0,1 0 0,-1 1 0,0-1 0,0 0 0,0 0 0,0 0 0,0 0 0,1 0 0,-1 0 0,0 0 0,0 0 0,0 1 0,0-1 0,0 0 0,0 0 0,0 0 0,1 1 0,1 19 0,-9 80 0,-29 152 0,18-141 0,-142 664 0,142-717 0,-28 62 0,37-99 0,-2 0 0,0-1 0,-1-1 0,-1 0 0,0-1 0,-19 19 0,25-31 0,0 0 0,0 0 0,-1-1 0,1 0 0,-1 0 0,-1-1 0,1 0 0,0-1 0,-1 1 0,0-2 0,0 1 0,0-1 0,0-1 0,0 1 0,0-2 0,-1 1 0,1-1 0,0-1 0,0 1 0,0-1 0,-16-5 0,18 4 0,-1 0 0,0 0 0,1-1 0,0-1 0,-1 1 0,1-1 0,1 0 0,-1-1 0,0 1 0,1-1 0,0-1 0,0 1 0,1-1 0,0 0 0,0 0 0,0-1 0,1 1 0,-1-1 0,2 0 0,-1 0 0,1-1 0,0 1 0,0-1 0,-2-14 0,4 15 0,0 1 0,0 0 0,1-1 0,0 1 0,0-1 0,0 1 0,1-1 0,0 1 0,0-1 0,1 1 0,0 0 0,0 0 0,0 0 0,1 0 0,6-11 0,0 5 0,1 1 0,0 0 0,1 0 0,0 1 0,0 1 0,15-10 0,55-37 0,147-76 0,104-24 0,-160 79 0,179-111 0,-248 118 0,-92 61 0,0-1 0,-1 0 0,0 0 0,-1-1 0,0 0 0,10-16 0,-12 14 0,-10 18 0,-11 23 0,3 14 0,2 1 0,-4 58 0,8-59 0,6-73 0,-1 0 0,-2 1 0,-1-1 0,-2 1 0,-1-1 0,-1 1 0,-1 1 0,-18-42 0,24 66 0,0 0 0,0 0 0,0 0 0,1 0 0,0 0 0,0-1 0,0 1 0,1 0 0,0-1 0,0 1 0,0 0 0,1 0 0,-1-1 0,1 1 0,3-9 0,-1 9 0,-1 2 0,1-1 0,0 0 0,0 0 0,0 1 0,0 0 0,1-1 0,-1 1 0,1 0 0,0 1 0,0-1 0,0 1 0,0 0 0,0 0 0,0 0 0,1 0 0,-1 1 0,8-2 0,20-4 0,1 2 0,1 1 0,-1 1 0,0 2 0,53 6 0,-81-5 0,0 0 0,0 1 0,0 0 0,-1 0 0,1 1 0,0-1 0,0 1 0,-1 0 0,1 0 0,-1 1 0,0-1 0,1 1 0,-1 0 0,0 0 0,-1 0 0,1 1 0,-1-1 0,1 1 0,-1 0 0,0 0 0,0 0 0,-1 0 0,1 1 0,-1-1 0,0 1 0,0 0 0,0-1 0,-1 1 0,0 0 0,1 6 0,2 15 0,-2 1 0,0-1 0,-2 1 0,-4 42 0,0-19 0,4-34 0,0 0 0,0 0 0,2 0 0,0 0 0,5 22 0,-6-34 0,0 0 0,1 0 0,-1 0 0,1 0 0,0-1 0,0 1 0,0 0 0,0-1 0,1 1 0,0-1 0,-1 0 0,1 0 0,0 0 0,1 0 0,-1 0 0,0-1 0,1 1 0,0-1 0,-1 0 0,1 0 0,0 0 0,0-1 0,0 1 0,0-1 0,7 1 0,-8-2 0,0 0 0,0 0 0,1-1 0,-1 1 0,0-1 0,0 1 0,0-1 0,0 0 0,0-1 0,0 1 0,0 0 0,0-1 0,0 0 0,3-2 0,39-34 0,-29 24 0,11-9 0,17-14 0,-2-1 0,47-55 0,-77 78 0,-1 0 0,0-1 0,-1 0 0,-1 0 0,-1-1 0,0 0 0,-1-1 0,-1 0 0,0 0 0,5-35 0,-2-22 0,-4 63 0,-1 21 0,-1 27 0,-1 233 0,-1 0 0,0-250 20,1 0 0,1 0 0,0 0 0,1 0 0,8 20 0,-11-35-34,1-1-1,-1 1 1,1-1 0,0 0-1,0 1 1,0-1-1,0 0 1,1 0 0,-1 0-1,1-1 1,0 1 0,0 0-1,6 3 1,-7-5-42,1 0 0,-1 0 1,1-1-1,0 1 0,-1-1 0,1 1 0,0-1 0,-1 0 1,1 0-1,0 0 0,0-1 0,-1 1 0,1 0 0,-1-1 1,1 0-1,0 0 0,-1 0 0,1 0 0,-1 0 0,1 0 1,-1-1-1,3-1 0,12-9-6770</inkml:trace>
  <inkml:trace contextRef="#ctx0" brushRef="#br0" timeOffset="707.24">2858 271 24575,'0'523'0,"0"-514"0,0-1 0,0 1 0,1-1 0,1 1 0,2 12 0,-3-20 0,-1 1 0,1-1 0,-1 0 0,1 1 0,0-1 0,-1 0 0,1 1 0,0-1 0,0 0 0,0 0 0,0 0 0,0 0 0,0 0 0,0 0 0,0 0 0,1 0 0,-1 0 0,0 0 0,1-1 0,-1 1 0,0 0 0,1-1 0,-1 1 0,1-1 0,-1 0 0,1 1 0,-1-1 0,1 0 0,-1 0 0,1 0 0,-1 0 0,1 0 0,-1 0 0,1-1 0,-1 1 0,0 0 0,1-1 0,-1 1 0,3-2 0,2-1-136,-1 0-1,1 0 1,-1-1-1,0 1 1,0-1-1,0 0 1,-1-1-1,1 1 0,5-8 1,12-18-6690</inkml:trace>
  <inkml:trace contextRef="#ctx0" brushRef="#br0" timeOffset="1479.06">2629 536 24575,'11'-2'0,"1"0"0,-1-1 0,1 0 0,-1-1 0,0 0 0,-1-1 0,1 0 0,9-7 0,8-2 0,-11 6 0,147-77 0,-143 72 0,-2 0 0,1-1 0,-2-1 0,0-1 0,27-30 0,-38 36 0,0 0 0,-1 0 0,9-21 0,0 0 0,-15 31 0,0 0 0,0-1 0,0 1 0,0 0 0,0 0 0,0-1 0,0 1 0,1 0 0,-1-1 0,0 1 0,0 0 0,0 0 0,0-1 0,1 1 0,-1 0 0,0 0 0,0-1 0,1 1 0,-1 0 0,0 0 0,0 0 0,1 0 0,-1-1 0,0 1 0,0 0 0,1 0 0,-1 0 0,0 0 0,1 0 0,-1 0 0,0 0 0,0 0 0,1 0 0,-1 0 0,0 0 0,1 0 0,-1 0 0,0 0 0,1 0 0,-1 0 0,0 0 0,1 0 0,-1 0 0,0 0 0,0 1 0,1-1 0,-1 0 0,10 20 0,1 32 0,-11-50 0,9 93 0,-7-67 0,0 0 0,12 51 0,-14-78 0,0 0 0,0 0 0,1 0 0,-1 0 0,0 0 0,0 0 0,1 0 0,-1 0 0,1 0 0,-1 0 0,1 0 0,-1 0 0,1 0 0,0 0 0,-1 0 0,1-1 0,0 1 0,0 0 0,0 0 0,-1-1 0,1 1 0,0-1 0,0 1 0,0-1 0,1 1 0,-1-1 0,1 0 0,-1-1 0,0 1 0,0 0 0,0-1 0,0 0 0,0 1 0,0-1 0,0 1 0,0-1 0,0 0 0,0 0 0,-1 0 0,1 1 0,0-1 0,0 0 0,-1 0 0,2-2 0,29-60 0,-28 56 0,23-51 0,63-103 0,-88 158 0,1 0 0,0 0 0,0 1 0,0-1 0,0 0 0,1 1 0,-1 0 0,1-1 0,0 1 0,-1 0 0,1 0 0,6-3 0,-8 5 0,-1 0 0,1 0 0,0 0 0,-1 0 0,1 0 0,0 0 0,0 0 0,-1 0 0,1 0 0,0 0 0,-1 0 0,1 1 0,0-1 0,-1 0 0,1 0 0,0 1 0,-1-1 0,1 0 0,-1 1 0,1-1 0,0 1 0,-1-1 0,1 1 0,12 27 0,20 131 0,9 34 0,-34-160-1365,-3-10-5461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06.372"/>
    </inkml:context>
    <inkml:brush xml:id="br0">
      <inkml:brushProperty name="width" value="0.1" units="cm"/>
      <inkml:brushProperty name="height" value="0.1" units="cm"/>
    </inkml:brush>
  </inkml:definitions>
  <inkml:trace contextRef="#ctx0" brushRef="#br0">1 1 24575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16.308"/>
    </inkml:context>
    <inkml:brush xml:id="br0">
      <inkml:brushProperty name="width" value="0.1" units="cm"/>
      <inkml:brushProperty name="height" value="0.1" units="cm"/>
    </inkml:brush>
  </inkml:definitions>
  <inkml:trace contextRef="#ctx0" brushRef="#br0">1 0 24575,'0'0'0,"4"5"0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24.024"/>
    </inkml:context>
    <inkml:brush xml:id="br0">
      <inkml:brushProperty name="width" value="0.1" units="cm"/>
      <inkml:brushProperty name="height" value="0.1" units="cm"/>
    </inkml:brush>
  </inkml:definitions>
  <inkml:trace contextRef="#ctx0" brushRef="#br0">225 0 24575,'21'1'0,"-1"0"0,0 2 0,-1 0 0,1 1 0,0 1 0,-1 1 0,0 0 0,-1 2 0,1 0 0,-1 1 0,-1 1 0,30 21 0,-30-21 0,0 0 0,1-1 0,1-1 0,-1-1 0,1 0 0,0-2 0,1 0 0,-1-1 0,1-1 0,0-1 0,21 0 0,0-3 0,0-1 0,0-2 0,0-2 0,54-14 0,-90 18 0,0 1 0,-1 0 0,1 0 0,0 0 0,0 1 0,0 0 0,-1 0 0,1 0 0,0 0 0,0 1 0,0 0 0,-1 0 0,1 0 0,0 0 0,-1 1 0,1 0 0,4 3 0,-4-2 0,-1 0 0,-1 1 0,1-1 0,-1 1 0,1 0 0,-1 0 0,0 1 0,0-1 0,-1 0 0,1 1 0,-1 0 0,0-1 0,-1 1 0,1 0 0,-1 0 0,1 6 0,2 10 0,-1-1 0,-1 1 0,-2 0 0,-2 41 0,-20 87 0,15-110 0,-124 476 0,58-259 0,-111 445 0,163-614 0,3 0 0,5 2 0,3-1 0,5 2 0,3-1 0,4 0 0,4 0 0,27 139 0,11-25 0,84 235 0,-85-321 0,5-2 0,5-2 0,90 141 0,-117-215 0,1-1 0,2-1 0,2-2 0,1-1 0,1-1 0,2-2 0,44 29 0,-51-41 0,0-2 0,2-1 0,0-1 0,1-1 0,0-2 0,1-1 0,1-2 0,-1-1 0,1-2 0,54 5 0,-75-11 0,1 1 0,0-1 0,0-1 0,0-1 0,-1 1 0,1-2 0,0 0 0,-1 0 0,0-2 0,0 1 0,23-13 0,-24 9 0,0 0 0,0-1 0,0 0 0,-1-1 0,0 0 0,-1-1 0,0 0 0,-1 0 0,0-1 0,10-21 0,-5 6 0,-1 1 0,-2-1 0,0-1 0,-2 0 0,-1 0 0,-2-1 0,0 1 0,-2-1 0,-1-31 0,-2 57 0,0 0 0,0 0 0,0 0 0,-1 0 0,1 0 0,-1 0 0,0 1 0,0-1 0,0 0 0,0 0 0,-1 1 0,1-1 0,-1 0 0,1 1 0,-1-1 0,0 1 0,0 0 0,0 0 0,0 0 0,-1 0 0,1 0 0,-1 0 0,1 0 0,-1 1 0,1 0 0,-1-1 0,0 1 0,0 0 0,1 0 0,-1 0 0,0 1 0,0-1 0,0 1 0,0-1 0,0 1 0,-6 0 0,-12 1 0,1 0 0,-1 2 0,0 0 0,-27 9 0,12-4 0,-225 38 0,-194 42 0,352-62 0,2 4 0,-136 60 0,136-40 0,-114 75 0,212-123 0,0 1 0,-1-1 0,1 0 0,-1 0 0,1 0 0,-1 0 0,0-1 0,0 1 0,0-1 0,0 0 0,0 0 0,0-1 0,0 1 0,0-1 0,0 0 0,0 0 0,0 0 0,-1 0 0,1-1 0,0 0 0,0 0 0,0 0 0,0 0 0,1-1 0,-1 1 0,0-1 0,0 0 0,1 0 0,-1 0 0,1-1 0,0 1 0,0-1 0,0 0 0,-3-4 0,-33-31 0,2-2 0,2-2 0,2-2 0,-52-89 0,-11-15 0,86 135-114,5 7-42,1 0-1,0 1 1,0-2 0,0 1-1,1 0 1,0-1-1,-4-11 1</inkml:trace>
  <inkml:trace contextRef="#ctx0" brushRef="#br0" timeOffset="1970.13">2078 2285 24575,'-2'129'0,"4"143"0,-2-267 0,1 0 0,-1 0 0,1 1 0,0-1 0,0 0 0,1 0 0,-1 0 0,1 0 0,0 0 0,0 0 0,1 0 0,4 6 0,-5-9 0,0 0 0,0-1 0,0 1 0,0-1 0,0 1 0,0-1 0,0 0 0,1 0 0,-1 0 0,0 0 0,1 0 0,-1 0 0,1-1 0,-1 1 0,1-1 0,-1 0 0,1 1 0,-1-1 0,1 0 0,-1-1 0,1 1 0,-1 0 0,1-1 0,-1 1 0,1-1 0,-1 0 0,0 0 0,3-1 0,10-5 0,-1-1 0,0 0 0,-1-1 0,0 0 0,0-1 0,-1 0 0,0-1 0,-1 0 0,0-1 0,9-13 0,5-10 0,0-2 0,28-57 0,-29 46 0,-2-1 0,-2-1 0,-2 0 0,12-56 0,-26 83 0,-1 1 0,0-1 0,-2 1 0,0-1 0,-4-27 0,1 36 0,0 0 0,-1 0 0,-1 1 0,0-1 0,-1 1 0,0 0 0,-1 0 0,-1 0 0,-9-14 0,7 16 0,0 1 0,-1 0 0,0 0 0,-1 1 0,0 0 0,0 1 0,-1 0 0,0 1 0,-18-8 0,-42-28 0,70 42 0,1 0 0,-1 0 0,1 0 0,0 0 0,-1 0 0,1 0 0,0 0 0,-1-1 0,1 1 0,0-1 0,0 1 0,0-1 0,0 1 0,1-1 0,-1 0 0,0 1 0,1-1 0,-1 0 0,1 1 0,-1-1 0,1 0 0,0 0 0,0 0 0,0-3 0,1 2 0,0 1 0,0-1 0,0 0 0,0 1 0,1-1 0,-1 1 0,1 0 0,0-1 0,-1 1 0,1 0 0,0 0 0,0 0 0,1 0 0,2-2 0,5-3 0,0 1 0,1 0 0,0 0 0,0 1 0,1 0 0,15-4 0,8 1 0,0 3 0,0 0 0,1 2 0,0 2 0,-1 2 0,1 0 0,43 9 0,-74-9 0,0 1 0,0-1 0,0 1 0,0 0 0,0 0 0,0 1 0,0-1 0,0 1 0,-1 0 0,0 0 0,1 1 0,-1 0 0,-1-1 0,1 1 0,0 0 0,-1 1 0,0-1 0,0 1 0,0-1 0,2 6 0,3 9 0,-2 0 0,0 0 0,-1 0 0,3 24 0,4 15 0,54 168 0,-65-224 0,-1 0 0,1 1 0,-1-1 0,1 0 0,0 0 0,-1 0 0,1 0 0,0 0 0,0 0 0,1 0 0,-1 0 0,0-1 0,1 1 0,-1 0 0,1-1 0,-1 1 0,1-1 0,0 1 0,0-1 0,-1 0 0,1 0 0,0 0 0,0 0 0,0 0 0,0 0 0,1 0 0,-1-1 0,0 1 0,3-1 0,0 0 0,0-1 0,-1 0 0,1 0 0,-1 0 0,1-1 0,-1 1 0,1-1 0,-1 0 0,0-1 0,0 1 0,0-1 0,7-5 0,1-3 0,-1-1 0,0 0 0,-1 0 0,15-24 0,-15 22 0,0 0 0,0 1 0,18-17 0,-28 29 0,1 1 0,-1-1 0,1 1 0,-1-1 0,1 1 0,-1 0 0,1-1 0,-1 1 0,1 0 0,0-1 0,-1 1 0,1 0 0,0 0 0,-1-1 0,1 1 0,0 0 0,-1 0 0,1 0 0,0 0 0,-1 0 0,1 0 0,0 0 0,-1 0 0,1 0 0,0 1 0,-1-1 0,1 0 0,0 0 0,-1 1 0,1-1 0,0 0 0,-1 1 0,1-1 0,-1 0 0,1 1 0,-1-1 0,1 1 0,-1-1 0,1 1 0,-1-1 0,1 1 0,-1-1 0,0 1 0,1-1 0,-1 1 0,0 0 0,0-1 0,1 1 0,-1 0 0,0-1 0,0 1 0,0 0 0,0-1 0,0 1 0,0 1 0,8 48 0,-7-42 0,3 17 0,0-1 0,2 0 0,13 37 0,-15-48 0,2-1 0,-1 0 0,1-1 0,1 1 0,0-1 0,1-1 0,0 1 0,14 13 0,-10-16 0,0-1 0,1 0 0,-1-1 0,1 0 0,1-1 0,-1-1 0,1 0 0,24 4 0,-9-2 0,-19-3 0,0-2 0,0 1 0,1-1 0,-1-1 0,0 0 0,14-2 0,-23 2 0,1 0 0,-1 0 0,1-1 0,-1 1 0,1 0 0,-1-1 0,0 1 0,1-1 0,-1 0 0,0 1 0,1-1 0,-1 0 0,0 0 0,0 0 0,0 0 0,0 0 0,0 0 0,0 0 0,0 0 0,0 0 0,1-2 0,-2 1 0,0 0 0,0 0 0,0 0 0,0 0 0,0 0 0,0 0 0,-1 0 0,1 0 0,-1 0 0,1 0 0,-1 0 0,0 0 0,0 0 0,0 1 0,0-1 0,0 0 0,0 1 0,0-1 0,0 0 0,-3-1 0,-13-16 0,-1 2 0,0 0 0,-1 1 0,-1 1 0,-28-16 0,-16-13 0,63 43 0,-1-1 0,0 1 0,1 0 0,-1 0 0,0-1 0,1 1 0,0 0 0,-1-1 0,1 0 0,0 1 0,0-1 0,0 0 0,0 1 0,0-1 0,0 0 0,0 0 0,0 0 0,1 0 0,-1 0 0,1 0 0,0 0 0,-1-3 0,2 3 0,0 0 0,-1 0 0,1 0 0,0 0 0,0 0 0,0 0 0,1 0 0,-1 0 0,0 0 0,1 1 0,-1-1 0,1 1 0,-1-1 0,1 1 0,0-1 0,0 1 0,2-1 0,11-6 0,1 0 0,0 1 0,0 1 0,19-4 0,-30 9 0,0-1 0,8-2 0,-1 1 0,1 0 0,-1 0 0,22 0 0,-32 3 0,1 0 0,-1 0 0,1 0 0,-1 0 0,0 0 0,1 1 0,-1-1 0,1 1 0,-1 0 0,0 0 0,0 0 0,1 0 0,-1 0 0,0 0 0,0 0 0,0 1 0,0-1 0,0 1 0,-1 0 0,1-1 0,0 1 0,-1 0 0,1 0 0,-1 0 0,1 0 0,-1 0 0,0 0 0,0 1 0,0-1 0,0 0 0,0 4 0,2 7 0,5 20 0,-7-32 0,-1 0 0,1-1 0,-1 1 0,1 0 0,-1-1 0,1 1 0,-1-1 0,1 1 0,-1-1 0,1 1 0,0-1 0,-1 1 0,1-1 0,0 0 0,-1 1 0,1-1 0,0 0 0,0 0 0,-1 1 0,1-1 0,0 0 0,0 0 0,-1 0 0,1 0 0,0 0 0,0 0 0,0 0 0,-1 0 0,1 0 0,0 0 0,0-1 0,-1 1 0,1 0 0,0-1 0,0 1 0,-1 0 0,1-1 0,1 0 0,6-4 0,1-1 0,-1-1 0,0 1 0,0-1 0,-1-1 0,0 0 0,0 1 0,-1-2 0,0 1 0,0-1 0,-1 0 0,0 0 0,5-15 0,-1 0 0,0 0 0,-2-1 0,-1-1 0,4-33 0,-3-4 0,8-55 0,-7 202 0,-7 13 0,-4 178 0,3-269-114,0 0 1,0 0-1,-1 0 0,0 0 0,0 0 1,-1 0-1,1-1 0,-1 1 0,-1-1 1,1 1-1,-5 7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43.014"/>
    </inkml:context>
    <inkml:brush xml:id="br0">
      <inkml:brushProperty name="width" value="0.1" units="cm"/>
      <inkml:brushProperty name="height" value="0.1" units="cm"/>
    </inkml:brush>
  </inkml:definitions>
  <inkml:trace contextRef="#ctx0" brushRef="#br0">0 0 24575,'363'24'0,"-234"-11"0,709 49 0,-804-60 0,0 1 0,0 2 0,-1 1 0,56 18 0,-84-22 0,-1 0 0,1 0 0,-1 0 0,0 0 0,0 1 0,0 0 0,0 0 0,0 0 0,0 0 0,-1 1 0,0-1 0,0 1 0,0 0 0,0 0 0,0 0 0,-1 0 0,1 1 0,-1-1 0,0 1 0,-1-1 0,1 1 0,-1 0 0,1 5 0,0 8 0,-2-1 0,0 1 0,0-1 0,-2 1 0,-4 19 0,0 9 0,-11 152 0,8-1 0,9 1 0,9 0 0,39 223 0,-37-365 0,2 0 0,3 0 0,2-2 0,2 0 0,3-1 0,2-1 0,3-2 0,1 0 0,3-2 0,2-1 0,60 64 0,-21-35 0,4-4 0,2-2 0,118 77 0,-130-103 0,2-4 0,1-2 0,2-4 0,2-2 0,80 21 0,-153-52 0,16 4 0,1 0 0,-1-1 0,1-1 0,29 1 0,-44-3 0,0-1 0,0 0 0,0-1 0,1 1 0,-1 0 0,0-1 0,0 0 0,0 0 0,0 0 0,0 0 0,0 0 0,0 0 0,0-1 0,-1 0 0,1 1 0,0-1 0,-1 0 0,0 0 0,1 0 0,-1-1 0,0 1 0,0 0 0,0-1 0,0 0 0,-1 1 0,1-1 0,-1 0 0,1 0 0,-1 0 0,0 0 0,0 0 0,0-5 0,2-17 0,-1 0 0,-2 0 0,0 0 0,-2 0 0,-7-38 0,0-7 0,8 61 0,0 1 0,0-1 0,0 0 0,-1 1 0,-1-1 0,-6-15 0,7 21 0,1 0 0,-1 0 0,0 1 0,0-1 0,0 1 0,-1 0 0,1 0 0,-1 0 0,1 0 0,-1 0 0,0 0 0,1 0 0,-1 1 0,0 0 0,0-1 0,0 1 0,0 0 0,0 1 0,0-1 0,-1 0 0,1 1 0,-6 0 0,-9 0 0,0 0 0,0 2 0,0 0 0,0 1 0,0 1 0,0 1 0,1 0 0,0 1 0,0 1 0,-19 11 0,10-3 0,0 0 0,1 2 0,1 1 0,0 0 0,-31 34 0,42-36 0,0 0 0,0 1 0,2 1 0,0 0 0,1 0 0,1 1 0,-11 34 0,0 11 0,-11 71 0,16-42 0,3 1 0,5 1 0,8 161 0,53 287 0,-36-395 0,11 92 0,-4 248 0,-37-138 0,6-284 0,-3-1 0,-3 0 0,-26 84 0,36-144 0,1 0 0,-1 0 0,0 0 0,-1 0 0,1 0 0,-1-1 0,0 1 0,0-1 0,0 0 0,-4 4 0,4-5 0,0-1 0,0 0 0,0-1 0,-1 1 0,1-1 0,0 1 0,-1-1 0,1 0 0,0 0 0,-1 0 0,0-1 0,1 1 0,-1-1 0,1 0 0,-7-1 0,-204 9 0,29 0 0,74-7 0,-139-3 0,245 1 0,1 1 0,-1-1 0,0 0 0,1 0 0,-1-1 0,1 1 0,-1-1 0,1 0 0,0 0 0,-1-1 0,1 1 0,0-1 0,1 0 0,-1 0 0,0 0 0,1 0 0,0-1 0,0 1 0,0-1 0,-4-7 0,-2-5 0,1 0 0,1 0 0,1-1 0,-5-21 0,-2-1 0,1-5 0,2 0 0,2-1 0,2-1 0,-1-58 0,-7-53 0,10 139 0,-1 0 0,0 0 0,-1 0 0,-1 1 0,-1 0 0,0 1 0,-1-1 0,-12-15 0,-12-13 0,-52-56 0,33 44 0,-2 3 0,-2 2 0,-3 3 0,-2 3 0,-1 2 0,-3 3 0,-128-61 0,-96-5 0,166 64 0,78 31-1365,28 9-5461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4T10:24:43.972"/>
    </inkml:context>
    <inkml:brush xml:id="br0">
      <inkml:brushProperty name="width" value="0.1" units="cm"/>
      <inkml:brushProperty name="height" value="0.1" units="cm"/>
    </inkml:brush>
  </inkml:definitions>
  <inkml:trace contextRef="#ctx0" brushRef="#br0">0 873 24575,'3'1'0,"0"1"0,-1-1 0,1 1 0,0-1 0,-1 1 0,0 0 0,1 0 0,-1 0 0,0 0 0,0 0 0,0 1 0,0-1 0,-1 1 0,3 3 0,-3-5 0,13 21 0,-1 0 0,-1 1 0,-1 1 0,-2 0 0,11 35 0,25 135 0,-36-151 0,72 464 0,-37-213 0,-43-288 0,0 5 0,0 1 0,1-1 0,1 0 0,0 0 0,0 0 0,1 0 0,0 0 0,1-1 0,7 12 0,-11-21 0,0 0 0,0 0 0,0 0 0,0 0 0,0 0 0,0 0 0,0-1 0,0 1 0,0 0 0,0 0 0,0-1 0,1 1 0,-1-1 0,0 1 0,0-1 0,1 1 0,-1-1 0,0 0 0,1 1 0,-1-1 0,0 0 0,1 0 0,-1 0 0,0 0 0,1-1 0,-1 1 0,0 0 0,1 0 0,-1-1 0,0 1 0,1-1 0,-1 1 0,0-1 0,0 0 0,0 1 0,1-1 0,-1 0 0,0 0 0,0 0 0,0 0 0,1-1 0,4-4 0,0-1 0,0 0 0,-1 0 0,0 0 0,5-9 0,10-23 20,-1-1 0,-2-1 0,-2 0 0,-2-1 0,16-84 0,-17 43-515,-4-1 0,-1-99 0,-8 142-6331</inkml:trace>
  <inkml:trace contextRef="#ctx0" brushRef="#br0" timeOffset="237.99">821 1482 24575,'4'0'0</inkml:trace>
  <inkml:trace contextRef="#ctx0" brushRef="#br0" timeOffset="1213.57">1376 1058 24575,'0'80'0,"6"265"0,-1-267 0,4 0 0,24 102 0,-30-170 0,0 0 0,0-1 0,0 1 0,2-1 0,-1 0 0,1 0 0,0 0 0,1-1 0,9 11 0,-11-15 0,0 0 0,0 0 0,0-1 0,1 0 0,-1 1 0,1-1 0,0-1 0,0 1 0,0-1 0,0 0 0,0 0 0,1 0 0,-1-1 0,1 0 0,-1 0 0,1 0 0,-1-1 0,7 0 0,-8 0 0,1-1 0,-1 0 0,0 0 0,0 0 0,0-1 0,-1 1 0,1-1 0,0 0 0,-1 0 0,1 0 0,-1 0 0,1-1 0,-1 1 0,0-1 0,0 0 0,0 0 0,0 0 0,-1-1 0,1 1 0,-1-1 0,0 1 0,0-1 0,0 1 0,-1-1 0,1 0 0,-1 0 0,1-6 0,3-8 0,0 0 0,-2 0 0,0-1 0,0-34 0,-4 18 0,-2-1 0,-1 1 0,-1-1 0,-2 1 0,-2 1 0,-1 0 0,-2 0 0,-1 1 0,-22-42 0,21 50 0,0 0 0,-2 1 0,-1 1 0,0 1 0,-2 0 0,-1 1 0,0 1 0,-1 0 0,-1 2 0,-1 1 0,-1 1 0,-26-14 0,48 30 0,0-1 0,1 1 0,-1-1 0,1 1 0,-1-1 0,1 0 0,-1 0 0,1 0 0,-1 1 0,1-1 0,0-1 0,-1 1 0,1 0 0,0 0 0,0 0 0,0-1 0,0 1 0,0 0 0,0-1 0,0 1 0,1-1 0,-1 1 0,0-1 0,1 0 0,-1-1 0,2 1 0,1 0 0,-1 0 0,1 0 0,0 0 0,-1 0 0,1 1 0,0-1 0,0 1 0,0-1 0,0 1 0,1 0 0,-1 0 0,0 0 0,0 0 0,1 0 0,-1 0 0,4 0 0,26-8 0,0 1 0,54-6 0,-66 13 0,0-1 0,0-2 0,0 0 0,-1-1 0,1 0 0,-1-2 0,-1 0 0,1-1 0,-1-1 0,19-13 0,-36 21 0,-1 1 0,1-1 0,-1 1 0,1 0 0,0-1 0,-1 1 0,1 0 0,-1-1 0,1 1 0,0 0 0,-1 0 0,1-1 0,0 1 0,-1 0 0,1 0 0,0 0 0,0 0 0,-1 0 0,1 0 0,0 0 0,-1 0 0,1 1 0,0-1 0,-1 0 0,1 0 0,0 0 0,-1 1 0,1-1 0,0 0 0,-1 1 0,1-1 0,-1 0 0,2 2 0,13 27 0,1 47 0,-15-68 0,42 522 0,-35-379 0,-8-146 0,0 0 0,1 0 0,0 0 0,0 0 0,0 0 0,0 0 0,1 0 0,0-1 0,2 6 0,-3-8 0,0-1 0,0 0 0,0 0 0,0 0 0,0 0 0,1 0 0,-1 0 0,0 0 0,0 0 0,1 0 0,-1 0 0,0-1 0,1 1 0,-1-1 0,1 1 0,-1-1 0,1 1 0,-1-1 0,1 0 0,-1 0 0,1 1 0,0-1 0,-1-1 0,1 1 0,-1 0 0,1 0 0,-1 0 0,1-1 0,-1 1 0,1-1 0,-1 1 0,3-2 0,9-4 9,0-1 0,0 0 0,0-1 0,-1 0 0,0-1 0,-1 0 0,0-1 0,0-1 0,-1 1 0,-1-2 0,0 1 0,15-26 0,-1-2-503,-2-2 0,28-76 0,-7-4-6332</inkml:trace>
  <inkml:trace contextRef="#ctx0" brushRef="#br0" timeOffset="2000.35">2311 679 24575,'-1'76'0,"4"1"0,3-1 0,3 0 0,26 102 0,-32-168 0,1 0 0,0-1 0,0 0 0,1 1 0,0-2 0,1 1 0,-1 0 0,2-1 0,-1 0 0,1-1 0,1 0 0,-1 0 0,1 0 0,0-1 0,10 6 0,-11-8 0,0-1 0,-1 0 0,1 0 0,1 0 0,-1-1 0,0 0 0,0 0 0,1-1 0,-1 0 0,1-1 0,-1 1 0,1-1 0,-1-1 0,1 1 0,-1-1 0,1-1 0,-1 1 0,0-1 0,0-1 0,0 1 0,10-6 0,-7 2 0,-1 0 0,1-1 0,-1-1 0,0 1 0,-1-2 0,0 1 0,0-1 0,-1 0 0,0-1 0,-1 1 0,0-1 0,0-1 0,-1 1 0,0-1 0,-1 0 0,-1 0 0,1 0 0,-2-1 0,3-20 0,-3 20 0,-1 0 0,0 1 0,0-1 0,-2 0 0,1 1 0,-2-1 0,1 0 0,-2 1 0,1 0 0,-2-1 0,1 1 0,-2 0 0,1 1 0,-2-1 0,1 1 0,-1 0 0,-1 0 0,0 1 0,-15-17 0,10 16 0,-1 1 0,0 0 0,-1 1 0,0 0 0,-29-10 0,1-1 0,40 18 0,0 1 0,0-1 0,0 0 0,0 0 0,0 0 0,0 0 0,1 0 0,-1-1 0,0 1 0,1 0 0,-1-1 0,1 1 0,0-1 0,-1 0 0,1 1 0,0-1 0,0 0 0,0 0 0,0 0 0,0 0 0,1 0 0,-1 0 0,0 0 0,1 0 0,0 0 0,-1 0 0,1 0 0,0 0 0,0 0 0,0 0 0,0 0 0,1 0 0,-1 0 0,0-1 0,2-1 0,2-6 0,1 0 0,0 1 0,0 0 0,1 0 0,12-15 0,-11 16 0,80-109 0,-5-3 0,72-140 0,-137 226 0,33-57 0,-50 89 0,1 1 0,0 0 0,-1 0 0,1 0 0,0 0 0,0 0 0,0 0 0,0 0 0,0 1 0,0-1 0,0 0 0,0 0 0,0 1 0,0-1 0,0 1 0,2-1 0,-3 1 0,0 0 0,1 0 0,-1 0 0,1 0 0,-1 0 0,1 0 0,-1 1 0,0-1 0,1 0 0,-1 0 0,0 1 0,1-1 0,-1 0 0,1 1 0,-1-1 0,0 0 0,0 1 0,1-1 0,-1 0 0,0 1 0,0-1 0,1 1 0,-1-1 0,0 0 0,0 1 0,0-1 0,0 1 0,0 0 0,5 45 0,-5-42 0,0 307 0,3 88 0,2-307 0,4 0 0,29 118 0,-34-191 0,1-1 0,1 0 0,10 20 0,-15-35 0,0 0 0,1 0 0,-1 0 0,1 0 0,0 0 0,-1 0 0,2 0 0,-1 0 0,0-1 0,0 1 0,1-1 0,0 0 0,-1 0 0,1 0 0,0 0 0,0 0 0,0 0 0,0-1 0,0 1 0,0-1 0,1 0 0,-1 0 0,0 0 0,1-1 0,4 1 0,83-18-1365,-34 6-5461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31.399"/>
    </inkml:context>
    <inkml:brush xml:id="br0">
      <inkml:brushProperty name="width" value="0.05" units="cm"/>
      <inkml:brushProperty name="height" value="0.05" units="cm"/>
      <inkml:brushProperty name="color" value="#E71224"/>
    </inkml:brush>
  </inkml:definitions>
  <inkml:trace contextRef="#ctx0" brushRef="#br0">237 71 24575,'-3'0'0,"0"1"0,0 0 0,0 0 0,0 0 0,0 0 0,0 0 0,-4 3 0,-3 0 0,6-2 0,0 0 0,0 1 0,1-1 0,-1 1 0,0-1 0,1 1 0,-1 0 0,1 0 0,0 1 0,0-1 0,0 1 0,1 0 0,-3 4 0,1-1 0,0 0 0,1 1 0,1 0 0,-1-1 0,1 1 0,0 0 0,0 8 0,0-3 0,2 0 0,0-1 0,0 1 0,1-1 0,0 1 0,1-1 0,1 1 0,0-1 0,7 19 0,-2-16 0,0 0 0,1-1 0,1 0 0,0 0 0,18 18 0,66 58 0,-63-62 0,5 4 0,-9-10 0,-2 2 0,31 37 0,-54-58 0,1 0 0,-1 0 0,0 0 0,-1 0 0,1 0 0,0 0 0,-1 1 0,0-1 0,0 0 0,0 1 0,0-1 0,0 1 0,-1 0 0,1 6 0,-2-7 0,1 0 0,-1 0 0,0 0 0,0 0 0,0 1 0,0-2 0,-1 1 0,1 0 0,-1 0 0,0 0 0,0-1 0,0 1 0,0-1 0,0 1 0,0-1 0,-6 4 0,-13 9 0,-1-1 0,-1-1 0,0-1 0,-44 17 0,8-4 0,-5 5 0,-134 43 0,198-73 0,0 0 0,0 0 0,0 0 0,0 0 0,0 0 0,0 0 0,0 0 0,0 0 0,0 0 0,0-1 0,0 1 0,1 0 0,-1 0 0,0 0 0,0 0 0,0 0 0,0 0 0,0 0 0,0 0 0,0 0 0,0 0 0,0 0 0,0 0 0,0 0 0,0 0 0,0 0 0,0-1 0,0 1 0,0 0 0,0 0 0,0 0 0,0 0 0,0 0 0,0 0 0,-1 0 0,1 0 0,0 0 0,0 0 0,0 0 0,0 0 0,0 0 0,0 0 0,0 0 0,11-9 0,17-9 0,16-8-1365,3 1-5461</inkml:trace>
  <inkml:trace contextRef="#ctx0" brushRef="#br0" timeOffset="1260.06">537 671 24575,'1'0'0,"1"1"0,-1 0 0,0 0 0,0 0 0,0 0 0,0 0 0,0 0 0,0 0 0,0 0 0,-1 1 0,1-1 0,0 0 0,-1 0 0,1 1 0,0 1 0,1 2 0,11 24 0,-1 1 0,-1 0 0,-2 1 0,-1 0 0,-1 1 0,3 40 0,-6-5 0,-5-71 0,2-147 0,0 133 0,1 1 0,1 0 0,1-1 0,0 1 0,1 1 0,13-29 0,-15 40 0,0 0 0,0 1 0,1-1 0,-1 1 0,1-1 0,0 1 0,0 0 0,1 1 0,9-7 0,-12 8 0,1 1 0,-1-1 0,1 1 0,-1 0 0,1-1 0,0 1 0,-1 1 0,1-1 0,0 0 0,0 1 0,0-1 0,0 1 0,0 0 0,0 0 0,0 0 0,-1 0 0,1 0 0,0 1 0,0-1 0,4 3 0,-1 0 0,0 0 0,0 1 0,0 0 0,-1 0 0,1 0 0,-1 1 0,0 0 0,-1 0 0,1 0 0,-1 1 0,0-1 0,4 9 0,2 6 0,-1 0 0,10 31 0,2 8 0,-20-58 0,-1-1 0,0 1 0,0 0 0,1 0 0,-1 0 0,0-1 0,1 1 0,-1 0 0,1 0 0,-1-1 0,1 1 0,-1 0 0,1-1 0,-1 1 0,1 0 0,0-1 0,-1 1 0,1-1 0,0 1 0,0-1 0,-1 0 0,1 1 0,0-1 0,0 0 0,0 1 0,1-1 0,-1 0 0,0-1 0,0 1 0,0-1 0,0 1 0,0-1 0,0 0 0,0 1 0,-1-1 0,1 0 0,0 1 0,0-1 0,-1 0 0,1 0 0,0 0 0,-1 0 0,1 0 0,0-1 0,4-8 0,-1-1 0,7-19 0,-11 29 0,10-49 0,-8 38 0,0 0 0,0 1 0,1-1 0,1 1 0,5-13 0,-9 24 0,1-1 0,-1 1 0,0-1 0,1 1 0,-1-1 0,0 1 0,1 0 0,-1-1 0,1 1 0,-1-1 0,1 1 0,-1 0 0,1-1 0,-1 1 0,1 0 0,-1 0 0,1-1 0,-1 1 0,1 0 0,-1 0 0,1 0 0,0 0 0,-1 0 0,1-1 0,-1 1 0,1 0 0,0 1 0,-1-1 0,1 0 0,-1 0 0,1 0 0,-1 0 0,1 0 0,0 0 0,-1 1 0,1-1 0,-1 0 0,1 1 0,-1-1 0,1 0 0,-1 1 0,1-1 0,-1 0 0,1 1 0,20 22 0,53 89 0,-12-15 0,-61-96 0,0 0 0,-1 1 0,1-1 0,0 0 0,0 0 0,0 0 0,0 0 0,0 0 0,0 0 0,0-1 0,1 1 0,-1 0 0,0 0 0,0-1 0,3 1 0,-1-5 0,-5-12 0,-4-7-227,2-1-1,0 1 1,2-1-1,1 0 1,1-26-1,1 25-6598</inkml:trace>
  <inkml:trace contextRef="#ctx0" brushRef="#br0" timeOffset="2752.4">1454 0 24575,'3'1'0,"0"-1"0,0 1 0,-1 0 0,1-1 0,0 1 0,-1 0 0,1 1 0,-1-1 0,0 0 0,1 1 0,-1-1 0,0 1 0,0 0 0,0 0 0,3 2 0,-1 0 0,20 19 0,0 1 0,-2 0 0,-2 2 0,0 0 0,19 34 0,68 149 0,-6 53 0,-77-193 0,-24-67 0,2 3 0,0 1 0,0-1 0,0 1 0,0-1 0,1 0 0,0 0 0,0 0 0,1 0 0,-1-1 0,5 5 0,-8-8 0,1-1 0,-1 0 0,1 1 0,-1-1 0,1 0 0,-1 1 0,1-1 0,0 0 0,-1 0 0,1 1 0,-1-1 0,1 0 0,0 0 0,-1 0 0,1 0 0,-1 0 0,1 0 0,0 0 0,-1 0 0,1 0 0,-1 0 0,1 0 0,0 0 0,-1-1 0,1 1 0,-1 0 0,1 0 0,-1-1 0,1 1 0,0 0 0,-1-1 0,1 1 0,-1 0 0,0-1 0,1 1 0,-1-1 0,1 1 0,-1-1 0,0 1 0,1-1 0,-1 0 0,13-27 0,-10 22 0,55-132-1365,-39 89-5461</inkml:trace>
  <inkml:trace contextRef="#ctx0" brushRef="#br0" timeOffset="3330.89">2142 247 24575,'0'5'0,"-1"-1"0,0 0 0,0 1 0,-1-1 0,1 0 0,-1 0 0,0 0 0,0 0 0,-1 0 0,-2 4 0,-5 10 0,-31 51 0,-71 93 0,2-4 0,52-61 0,-36 55 0,62-100-1365,22-29-5461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38.071"/>
    </inkml:context>
    <inkml:brush xml:id="br0">
      <inkml:brushProperty name="width" value="0.05" units="cm"/>
      <inkml:brushProperty name="height" value="0.05" units="cm"/>
      <inkml:brushProperty name="color" value="#E71224"/>
    </inkml:brush>
  </inkml:definitions>
  <inkml:trace contextRef="#ctx0" brushRef="#br0">10 248 24575,'-1'141'0,"9"275"0,-8-411 0,0 5 0,1 0 0,0 0 0,1-1 0,0 1 0,5 14 0,-7-23 0,1-1 0,-1 1 0,0 0 0,0 0 0,1-1 0,-1 1 0,1 0 0,-1-1 0,0 1 0,1-1 0,-1 1 0,1 0 0,0-1 0,-1 1 0,1-1 0,-1 0 0,1 1 0,0-1 0,-1 1 0,1-1 0,0 0 0,-1 1 0,1-1 0,0 0 0,0 0 0,-1 0 0,1 0 0,0 1 0,0-1 0,0 0 0,1-1 0,-1 0 0,1 1 0,-1-1 0,1 0 0,-1 0 0,1 0 0,-1 0 0,1 0 0,-1 0 0,0 0 0,0 0 0,3-3 0,1-4 0,1 1 0,-1-1 0,0-1 0,3-8 0,3-14 0,-1-1 0,-1 0 0,-2 0 0,-1-1 0,-2 0 0,-1 0 0,-2 0 0,-1 0 0,-1-1 0,-8-41 0,6 59 0,0 1 0,0 0 0,-1 0 0,-1 0 0,-1 0 0,0 1 0,-1 0 0,-9-14 0,14 26 0,0 0 0,0 0 0,-1 0 0,1 0 0,-1 0 0,1 0 0,-1 1 0,0-1 0,0 1 0,0 0 0,1 0 0,-1 0 0,0 0 0,0 1 0,-5-1 0,7 0 0,-1 1 0,1 0 0,-1 0 0,1 0 0,0 0 0,-1 0 0,1 0 0,-1 0 0,1 1 0,0-1 0,-1 0 0,1 1 0,0-1 0,-1 1 0,1 0 0,0-1 0,0 1 0,0 0 0,0 0 0,-1-1 0,1 1 0,0 0 0,0 0 0,0 0 0,1 1 0,-1-1 0,0 0 0,0 0 0,1 0 0,-1 1 0,0-1 0,1 0 0,-1 0 0,0 4 0,1-4 0,0 0 0,0 0 0,0 0 0,1 0 0,-1 0 0,0 0 0,0 0 0,1 1 0,-1-1 0,0 0 0,1 0 0,-1 0 0,1 0 0,-1 0 0,1 0 0,0 0 0,-1-1 0,1 1 0,0 0 0,0 0 0,0 0 0,-1-1 0,1 1 0,0 0 0,0-1 0,0 1 0,0-1 0,2 1 0,32 11 0,-5-7 0,0-1 0,0-2 0,43-2 0,-37 0 0,-29 0 0,0 1 0,0-1 0,0 1 0,0 0 0,0 1 0,0-1 0,0 2 0,11 3 0,-15-4 0,1 0 0,-1 1 0,1-1 0,-1 1 0,0-1 0,0 1 0,0 0 0,0 0 0,0 0 0,-1 1 0,0-1 0,1 1 0,-1-1 0,0 1 0,-1 0 0,2 4 0,2 7 0,-1 0 0,-1 0 0,-1 0 0,0 0 0,0 20 0,-7 81 0,1-51 0,4-56 0,-1 17 0,1 0 0,3 26 0,-2-45 0,0 0 0,0-1 0,1 1 0,0 0 0,0-1 0,0 0 0,1 1 0,0-1 0,1 0 0,-1 0 0,1-1 0,8 10 0,-11-13 0,0-1 0,0 0 0,1 0 0,-1 0 0,0 0 0,1 0 0,-1 0 0,1 0 0,-1 0 0,1-1 0,-1 1 0,1-1 0,-1 1 0,1-1 0,0 1 0,-1-1 0,1 0 0,0 0 0,-1 0 0,1 0 0,2 0 0,-1-1 0,0 0 0,0 0 0,-1 0 0,1 0 0,-1-1 0,1 1 0,-1-1 0,1 0 0,-1 1 0,0-1 0,3-4 0,4-4 0,0-1 0,-1 0 0,-1-1 0,7-14 0,158-361 0,-148 316 0,-22 90 0,-6 453 0,3-458 0,3 34 0,-2-45 0,1-1 0,-1 1 0,1 0 0,-1-1 0,1 1 0,0 0 0,0-1 0,0 1 0,1-1 0,-1 0 0,0 1 0,1-1 0,3 4 0,-4-6 0,0 1 0,0-1 0,0 1 0,0-1 0,0 1 0,0-1 0,0 0 0,0 1 0,0-1 0,0 0 0,0 0 0,0 0 0,0 0 0,0 0 0,0 0 0,0 0 0,0 0 0,0-1 0,0 1 0,0 0 0,0-1 0,0 1 0,0 0 0,0-1 0,0 1 0,0-1 0,0 0 0,0 1 0,0-1 0,0 0 0,-1 1 0,1-1 0,0 0 0,-1 0 0,2-1 0,24-34 0,-25 35 0,13-24 69,-1 0-1,-1 0 0,-1-1 0,8-30 1,21-112-1776,-30 119-5119</inkml:trace>
  <inkml:trace contextRef="#ctx0" brushRef="#br0" timeOffset="394.28">839 36 24575,'-2'209'0,"4"218"0,-1-400 0,1-1 0,10 45 0,-10-61 0,1 0 0,0 0 0,1 0 0,0-1 0,1 0 0,0 0 0,0 0 0,1 0 0,11 14 0,-15-22 9,-1 1 0,0 0 0,1-1 0,-1 0 0,1 1 0,0-1 0,-1 0-1,1 0 1,0 0 0,0 0 0,0 0 0,0 0 0,0 0 0,0-1 0,0 1 0,0-1 0,0 1 0,0-1-1,0 0 1,0 0 0,0 0 0,0 0 0,0 0 0,0 0 0,0-1 0,0 1 0,0-1 0,0 1 0,0-1-1,0 0 1,0 0 0,0 0 0,0 0 0,-1 0 0,1 0 0,0 0 0,2-3 0,5-5-225,-1 0 0,0 0 1,0-1-1,-1 0 0,7-12 1,-10 15-195,23-38-6416</inkml:trace>
  <inkml:trace contextRef="#ctx0" brushRef="#br0" timeOffset="928.6">539 160 24575,'0'9'0,"1"0"0,0 0 0,1 0 0,0 0 0,1 0 0,-1 0 0,2-1 0,-1 1 0,1-1 0,0 0 0,1 0 0,0 0 0,0-1 0,1 0 0,0 0 0,0 0 0,1 0 0,0-1 0,11 8 0,-2-3 0,-1-1 0,1-1 0,0-1 0,1 0 0,0-1 0,0 0 0,1-2 0,32 7 0,-11-7 0,0-1 0,0-2 0,-1-1 0,58-7 0,-82 3-341,0 0 0,0-1-1,24-10 1,-21 7-6485</inkml:trace>
  <inkml:trace contextRef="#ctx0" brushRef="#br0" timeOffset="2092.55">1139 1 24575,'1'0'0,"0"1"0,0 0 0,0-1 0,1 1 0,-1 0 0,0-1 0,0 1 0,0 0 0,0 0 0,0 0 0,0 0 0,0 0 0,-1 0 0,1 0 0,0 1 0,0-1 0,-1 0 0,1 0 0,-1 0 0,1 1 0,-1-1 0,0 0 0,1 1 0,-1-1 0,0 2 0,1 1 0,19 66 0,-3 1 0,10 106 0,-5 147 0,-8-86 0,-13-223 0,0-19 0,0-24 0,-2-1 0,2 0 0,2 0 0,0 0 0,2 0 0,1 1 0,17-50 0,-19 68 0,52-116 0,-50 114 0,1 0 0,0 0 0,1 1 0,0 0 0,1 1 0,0 0 0,19-17 0,-26 26 0,0-1 0,0 1 0,0 0 0,1-1 0,-1 1 0,0 0 0,1 0 0,-1 0 0,0 1 0,1-1 0,-1 1 0,1-1 0,-1 1 0,1 0 0,-1 0 0,1 0 0,-1 0 0,1 0 0,3 1 0,-3 1 0,1-1 0,0 1 0,-1-1 0,1 1 0,-1 0 0,1 1 0,-1-1 0,0 1 0,0-1 0,0 1 0,3 3 0,3 5 0,-1 1 0,0 0 0,0 0 0,-2 0 0,10 24 0,-3-3 0,-2 0 0,-2 0 0,-1 1 0,-1 0 0,-2 0 0,-2 0 0,-1 61 0,-3-82 0,-1-1 0,-1 1 0,0-1 0,0 1 0,-1-1 0,-1 0 0,0 0 0,0-1 0,-14 21 0,15-26 0,0-1 0,0 0 0,-1 0 0,1 0 0,-1 0 0,0-1 0,0 0 0,0 0 0,-1 0 0,0-1 0,1 1 0,-1-1 0,0-1 0,-1 1 0,1-1 0,0 0 0,-1-1 0,1 1 0,-1-1 0,-10 0 0,-30-5-1365,-1-3-5461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41.772"/>
    </inkml:context>
    <inkml:brush xml:id="br0">
      <inkml:brushProperty name="width" value="0.05" units="cm"/>
      <inkml:brushProperty name="height" value="0.05" units="cm"/>
      <inkml:brushProperty name="color" value="#E71224"/>
    </inkml:brush>
  </inkml:definitions>
  <inkml:trace contextRef="#ctx0" brushRef="#br0">0 1 24575,'369'7'0,"-89"-1"0,-96-5-137,420 24-715,-575-22 852,0 1 0,-1 1 0,0 2 0,33 12 0,-58-18 0,1 1 0,-1-1 0,0 1 0,0 0 0,0 0 0,0 0 0,0 0 0,0 0 0,-1 1 0,1-1 0,-1 1 0,5 5 0,-6-6 0,0 0 0,0 1 0,-1-1 0,1 0 0,-1 0 0,1 1 0,-1-1 0,0 0 0,0 1 0,0-1 0,0 1 0,0-1 0,0 0 0,-1 1 0,1-1 0,-1 0 0,1 1 0,-1-1 0,-1 3 0,-3 4 30,0 1 0,0-1 0,-1 1 0,0-1 0,-1-1 0,0 0 0,0 1 0,-1-2 0,0 1 0,-1-1 1,-11 7-1,-15 9 241,-63 29 0,41-23-185,-39 18-86,-36 22 0,112-54 0,19-15 0,1 0 0,0 0 0,0 0 0,0 1 0,-1-1 0,1 0 0,0 0 0,0 0 0,0 1 0,0-1 0,-1 0 0,1 0 0,0 0 0,0 1 0,0-1 0,0 0 0,0 0 0,0 1 0,0-1 0,0 0 0,0 0 0,0 1 0,0-1 0,0 0 0,0 0 0,0 1 0,0-1 0,0 0 0,0 0 0,0 1 0,0-1 0,0 0 0,0 0 0,0 1 0,1-1 0,-1 0 0,0 0 0,0 1 0,0-1 0,0 0 0,1 0 0,-1 0 0,0 0 0,0 1 0,0-1 0,1 0 0,-1 0 0,0 0 0,0 0 0,0 0 0,1 0 0,-1 1 0,0-1 0,1 0 0,16 2 0,15-2 0,54-7 0,-59 3 0,-1 2 0,1 1 0,0 0 0,35 5 0,-55-2 0,1-1 0,-1 1 0,0 0 0,1 1 0,-1-1 0,0 2 0,-1-1 0,1 1 0,0 0 0,-1 0 0,0 0 0,0 1 0,0 0 0,-1 1 0,0-1 0,0 1 0,0 0 0,-1 0 0,7 12 0,-5-7 0,-1 1 0,-1 0 0,0-1 0,0 2 0,-1-1 0,-1 0 0,1 15 0,0 89 0,-3-97 0,0-8 0,0 0 0,-1 0 0,0 1 0,-1-1 0,0 0 0,0-1 0,-2 1 0,1 0 0,-1-1 0,-1 0 0,0 0 0,0 0 0,-1 0 0,0-1 0,-1 0 0,-11 12 0,2-7 0,0 0 0,0-2 0,-2 0 0,1-1 0,-1-1 0,-1 0 0,0-2 0,0 0 0,-1-1 0,0-1 0,0 0 0,-24 2 0,-16 0 0,-1-3 0,-112-4 0,167-1 34,0 0 1,0-1-1,1 0 0,-1 0 0,0 0 0,1-1 0,-1 0 0,1 0 0,-8-4 1,12 5-83,-1 0 1,1 0-1,0 0 1,-1 0 0,1 0-1,0 0 1,0-1-1,0 1 1,0 0 0,0-1-1,0 1 1,0-1-1,1 1 1,-1-1-1,0 1 1,1-1 0,-1 0-1,1 1 1,0-1-1,-1 0 1,1 1 0,0-1-1,0 0 1,0 1-1,0-1 1,1 0 0,-1 1-1,0-1 1,1 0-1,-1 1 1,1-1 0,-1 1-1,1-1 1,0 1-1,1-3 1,11-19-6779</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4:42.891"/>
    </inkml:context>
    <inkml:brush xml:id="br0">
      <inkml:brushProperty name="width" value="0.05" units="cm"/>
      <inkml:brushProperty name="height" value="0.05" units="cm"/>
      <inkml:brushProperty name="color" value="#E71224"/>
    </inkml:brush>
  </inkml:definitions>
  <inkml:trace contextRef="#ctx0" brushRef="#br0">2 441 24575,'-2'101'0,"3"93"0,2-156 0,1 0 0,1 0 0,12 37 0,-16-71 0,0 0 0,0 0 0,1 0 0,0 0 0,0 0 0,4 6 0,-5-9 0,-1-1 0,1 1 0,0 0 0,-1-1 0,1 1 0,-1 0 0,1-1 0,0 1 0,0-1 0,-1 1 0,1-1 0,0 0 0,0 1 0,0-1 0,-1 0 0,1 1 0,0-1 0,0 0 0,0 0 0,0 0 0,0 0 0,0 0 0,0 0 0,-1 0 0,1 0 0,0 0 0,0 0 0,0 0 0,0-1 0,0 1 0,0 0 0,-1-1 0,1 1 0,0 0 0,0-1 0,-1 1 0,2-2 0,5-3 0,-1-1 0,0 0 0,0 0 0,0-1 0,-1 1 0,0-1 0,-1-1 0,6-8 0,2-10 0,11-30 0,39-157 0,-52 172 0,-7 28 0,0-1 0,-2 0 0,0 0 0,0 0 0,-1 0 0,-1 0 0,-1 0 0,0 0 0,0 0 0,-1 1 0,-1-1 0,0 1 0,-10-21 0,11 29 0,-1 1 0,1-1 0,-1 0 0,1 1 0,-1 0 0,-1 0 0,1 0 0,0 0 0,-1 1 0,0 0 0,0 0 0,0 0 0,-8-3 0,11 5 0,-1 0 0,1 1 0,-1-1 0,1 0 0,-1 1 0,1 0 0,-1-1 0,1 1 0,-1 0 0,1 1 0,-1-1 0,1 0 0,-1 1 0,1-1 0,-1 1 0,1 0 0,-1 0 0,1 0 0,0 0 0,-1 0 0,1 0 0,0 1 0,0-1 0,0 1 0,0-1 0,0 1 0,1 0 0,-1 0 0,0 0 0,1 0 0,-1 0 0,-1 4 0,-1 3 0,0-1 0,0 2 0,1-1 0,1 0 0,-1 1 0,2-1 0,-1 1 0,1 11 0,0 2 0,1 1 0,4 30 0,-3-48-195,0 0 0,1 1 0,0-1 0,0 0 0,0 0 0,6 10 0,4 3-6631</inkml:trace>
  <inkml:trace contextRef="#ctx0" brushRef="#br0" timeOffset="511.67">601 353 24575,'6'3'0,"5"4"0,7 1 0,3 2 0,4-1 0,1-2 0,2-2 0,11 1 0,23 6 0,34 1 0,24-3 0,2-2 0,-15-3 0,-19-2 0,-25-1 0,-23-2-8191</inkml:trace>
  <inkml:trace contextRef="#ctx0" brushRef="#br0" timeOffset="1275.47">1801 0 24575,'0'49'0,"-3"106"0,1-131 0,-2 0 0,0 0 0,-1-1 0,-12 33 0,-6-2 0,13-34 0,1 1 0,2 0 0,-7 27 0,13-46 0,1 0 0,0 0 0,0 0 0,-1 0 0,1 0 0,0 0 0,1 1 0,-1-1 0,0 0 0,1 0 0,-1 0 0,1 0 0,-1 0 0,1 0 0,0 0 0,0 0 0,0-1 0,0 1 0,2 2 0,-1-1 0,0-1 0,1 0 0,-1 0 0,1-1 0,0 1 0,-1 0 0,1-1 0,0 0 0,0 1 0,0-1 0,5 1 0,8 1 0,0-1 0,-1-1 0,1 0 0,19-2 0,-22 0 0,20 3 0,-1 1 0,1 1 0,-1 2 0,51 16 0,20 3 0,-41-14-1365,-10-3-5461</inkml:trace>
  <inkml:trace contextRef="#ctx0" brushRef="#br0" timeOffset="1843.7">2083 194 24575,'-1'21'0,"-2"0"0,0 0 0,-1 0 0,-13 36 0,-3 13 0,10-16 97,3 0 0,-2 62 0,10 112-408,2-83-1034,-3-132-5481</inkml:trace>
  <inkml:trace contextRef="#ctx0" brushRef="#br0" timeOffset="2969.18">2471 265 24575,'-4'1'0,"0"1"0,-1 0 0,1 0 0,0 0 0,1 1 0,-1-1 0,0 1 0,1 0 0,-1 0 0,-2 4 0,4-6 0,-2 2 0,1 1 0,-1 0 0,0 0 0,1 0 0,0 1 0,0-1 0,-3 7 0,5-10 0,1 0 0,-1 0 0,1 0 0,0 0 0,0 0 0,0 0 0,0 0 0,-1 0 0,1 0 0,0 0 0,0 0 0,1 0 0,-1 0 0,0-1 0,0 1 0,0 0 0,1 0 0,0 1 0,-1 0 0,1-1 0,0 0 0,0 0 0,0 0 0,1 0 0,-1 0 0,0 0 0,0 0 0,0 0 0,1-1 0,-1 1 0,0 0 0,1-1 0,-1 1 0,3 0 0,17 6 0,0 0 0,31 17 0,-42-18 0,0 0 0,0 1 0,-1 0 0,0 0 0,-1 1 0,15 17 0,-18-17 0,1 0 0,-1 1 0,0-1 0,0 1 0,-1 1 0,0-1 0,-1 0 0,0 1 0,-1 0 0,0 0 0,0-1 0,-1 1 0,0 0 0,-1 0 0,0 0 0,-1 1 0,0-1 0,-4 17 0,4-24 0,0 1 0,0-1 0,-1 0 0,1 0 0,-1 0 0,0 0 0,0 0 0,0 0 0,0 0 0,-1 0 0,1-1 0,-1 1 0,1-1 0,-1 0 0,0 0 0,0 0 0,0 0 0,0 0 0,0-1 0,-1 1 0,1-1 0,0 0 0,-1 0 0,-4 1 0,4-1 0,-1-1 0,0 1 0,1 0 0,-1-1 0,0 0 0,0 0 0,1-1 0,-1 1 0,0-1 0,1 0 0,-1 0 0,0-1 0,1 0 0,-1 1 0,1-1 0,0-1 0,-8-4 0,10 5-114,0 0 1,0 0-1,1 0 0,-1 0 0,0 0 1,1-1-1,0 1 0,0 0 0,-1-1 1,1 1-1,0-5 0,-4-9-6712</inkml:trace>
  <inkml:trace contextRef="#ctx0" brushRef="#br0" timeOffset="3978.44">2542 212 24575,'-3'0'0,"2"3"0,4 1 0,8 3 0,1 3 0,6 0 0,2-2 0,3-2 0,-1-2-8191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03.835"/>
    </inkml:context>
    <inkml:brush xml:id="br0">
      <inkml:brushProperty name="width" value="0.05" units="cm"/>
      <inkml:brushProperty name="height" value="0.05" units="cm"/>
      <inkml:brushProperty name="color" value="#E71224"/>
    </inkml:brush>
  </inkml:definitions>
  <inkml:trace contextRef="#ctx0" brushRef="#br0">429 1 24575,'-1'9'0,"0"1"0,0-1 0,-1 1 0,0-1 0,0 0 0,-1 0 0,-1 0 0,-6 13 0,-6 7 0,-21 29 0,21-35 0,-235 364 0,172-282 0,79-105 0,-1 0 0,1 1 0,0-1 0,0 0 0,-1 1 0,1-1 0,0 1 0,0-1 0,-1 1 0,1-1 0,0 0 0,0 1 0,0-1 0,0 1 0,0-1 0,0 1 0,0-1 0,0 1 0,0-1 0,0 1 0,0-1 0,0 1 0,0-1 0,0 1 0,0-1 0,0 0 0,0 1 0,1 0 0,13 6 0,27-3 0,-33-4 0,79 3 0,-30-2 0,108 15 0,-117-9 0,62 2 0,-76-7 0,-11 0-1365,-4 2-5461</inkml:trace>
  <inkml:trace contextRef="#ctx0" brushRef="#br0" timeOffset="1084.96">535 36 24575,'-1'0'0,"0"0"0,1 1 0,-1-1 0,1 0 0,-1 0 0,0 1 0,1-1 0,-1 0 0,1 1 0,-1-1 0,1 1 0,-1-1 0,1 1 0,-1-1 0,1 1 0,0-1 0,-1 1 0,1-1 0,0 1 0,-1-1 0,1 1 0,0 0 0,0-1 0,-1 1 0,1 0 0,0-1 0,0 2 0,-4 24 0,2-14 0,-6 15 0,-1 0 0,-2-1 0,-26 47 0,-12 28 0,-1 13 0,27-66 0,3 1 0,-21 73 0,26-65 0,-11 53 0,20-88 0,0 1 0,-13 29 0,12-34 0,0 0 0,2 1 0,0 0 0,-4 25 0,7-15-1365,2-3-5461</inkml:trace>
  <inkml:trace contextRef="#ctx0" brushRef="#br0" timeOffset="2728.9">888 424 24575,'-7'8'0,"0"1"0,1 0 0,0 0 0,1 1 0,0-1 0,-6 18 0,-9 16 0,11-27 0,1 0 0,0 0 0,1 1 0,1 0 0,1 1 0,0-1 0,1 1 0,1 0 0,1 0 0,-1 29 0,3-27 0,0 16 0,1 1 0,1-1 0,10 50 0,-9-76 0,-1 0 0,1-1 0,0 1 0,1-1 0,0 0 0,1 0 0,0 0 0,0 0 0,1-1 0,0 0 0,0 0 0,1-1 0,0 1 0,1-1 0,-1-1 0,1 0 0,11 7 0,66 32 0,45 29 0,-119-66 0,0-2 0,0 1 0,1-2 0,0 1 0,0-2 0,0 1 0,0-2 0,1 0 0,0 0 0,-1-1 0,1-1 0,19 1 0,-28-3 0,0 0 0,0 0 0,-1 0 0,1 0 0,0-1 0,-1 1 0,1-1 0,-1 0 0,1 0 0,-1 0 0,0-1 0,0 1 0,0-1 0,0 1 0,0-1 0,-1 0 0,1 0 0,-1-1 0,0 1 0,0 0 0,0-1 0,2-4 0,-1 2 0,-1 0 0,1 0 0,-1-1 0,0 0 0,-1 1 0,1-1 0,-1 0 0,-1 0 0,1 1 0,-1-1 0,-1-14 0,-2 13 0,0 0 0,-1 0 0,0 0 0,0 0 0,0 0 0,-1 1 0,0 0 0,-1 0 0,1 0 0,-1 1 0,-1 0 0,1 0 0,-1 0 0,0 1 0,0 0 0,-1 0 0,1 1 0,-17-7 0,8 7 0,0 1 0,0 0 0,0 2 0,-1-1 0,-17 2 0,-83 9 0,18 5-1365,91-13-5461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0.138"/>
    </inkml:context>
    <inkml:brush xml:id="br0">
      <inkml:brushProperty name="width" value="0.1" units="cm"/>
      <inkml:brushProperty name="height" value="0.1" units="cm"/>
      <inkml:brushProperty name="color" value="#E71224"/>
    </inkml:brush>
  </inkml:definitions>
  <inkml:trace contextRef="#ctx0" brushRef="#br0">1 1 24575</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1.588"/>
    </inkml:context>
    <inkml:brush xml:id="br0">
      <inkml:brushProperty name="width" value="0.1" units="cm"/>
      <inkml:brushProperty name="height" value="0.1" units="cm"/>
      <inkml:brushProperty name="color" value="#E71224"/>
    </inkml:brush>
  </inkml:definitions>
  <inkml:trace contextRef="#ctx0" brushRef="#br0">1 759 24575,'6'1'0,"1"0"0,-1 0 0,0 1 0,0 0 0,0 0 0,0 0 0,0 1 0,-1 0 0,8 4 0,7 4 0,46 23 0,-30-14 0,1-2 0,1-1 0,74 22 0,-51-27 0,0-3 0,1-2 0,70-2 0,-108-4 110,-1 2-1,46 10 1,-42-7-957,37 4 0,-39-9-5979</inkml:trace>
  <inkml:trace contextRef="#ctx0" brushRef="#br0" timeOffset="1617.94">1924 1 24575,'-2'0'0,"-23"-1"0,-36 6 0,52-4 0,0 1 0,0 0 0,-1 1 0,1 0 0,1 1 0,-1 0 0,-8 5 0,2 0 0,0 2 0,0-1 0,1 2 0,1 0 0,0 0 0,1 1 0,0 1 0,1 0 0,-15 25 0,11-11 0,1 1 0,1 0 0,1 1 0,-11 47 0,7-16 0,-16 116 0,30-156 0,1 0 0,1 0 0,0 0 0,2 0 0,1 0 0,0 0 0,2 0 0,0 0 0,12 27 0,18 27 0,4-2 0,3-2 0,3-2 0,68 81 0,-106-141 0,1-1 0,-1 1 0,1-1 0,1-1 0,-1 0 0,1 0 0,1-1 0,-1 0 0,1 0 0,0-1 0,0 0 0,1-1 0,0-1 0,-1 1 0,21 2 0,-23-4 0,-1-1 0,1 0 0,0 0 0,-1-1 0,1 0 0,0-1 0,-1 1 0,1-1 0,0-1 0,-1 0 0,0 0 0,1 0 0,-1-1 0,0 0 0,0 0 0,0-1 0,-1 0 0,1 0 0,-1 0 0,0-1 0,0 0 0,-1 0 0,1-1 0,-1 1 0,0-1 0,-1-1 0,8-11 0,-5 5 0,-1 0 0,-1 0 0,0-1 0,0 0 0,-1 0 0,-1 0 0,-1 0 0,2-18 0,-2-16 0,-4-52 0,2 94 0,-1-4 0,0 0 0,-1 0 0,0 0 0,-1 0 0,0 0 0,0 0 0,-1 1 0,0 0 0,-1-1 0,0 1 0,0 1 0,-1-1 0,0 1 0,0 0 0,-1 1 0,0-1 0,-1 1 0,1 1 0,-1-1 0,-11-5 0,5 3 0,0 1 0,-1 1 0,0 0 0,0 1 0,-1 1 0,1 1 0,-1 0 0,0 0 0,0 2 0,-1 0 0,1 1 0,-18 1 0,23 1 0,1 0 0,-1 1 0,1 0 0,0 0 0,-1 1 0,1 0 0,0 1 0,1 1 0,-1-1 0,1 1 0,0 1 0,0 0 0,0 0 0,1 1 0,0 0 0,0 0 0,-7 10 0,6-6 0,2-1 0,-1 2 0,1-1 0,1 1 0,0 0 0,1 0 0,0 0 0,1 1 0,1 0 0,-1 0 0,2 0 0,0 0 0,0 18 0,1-13 0,2 0 0,0-1 0,1 1 0,7 31 0,-6-40 0,-1-1 0,1 0 0,1 0 0,-1 0 0,2 0 0,-1-1 0,1 1 0,0-1 0,0 0 0,1-1 0,11 12 0,-8-11 0,-1 0 0,1-1 0,0 0 0,0-1 0,0 0 0,1 0 0,0-1 0,0 0 0,20 5 0,-22-8 0,0 0 0,-1-1 0,1 1 0,0-2 0,-1 1 0,1-1 0,0 0 0,-1-1 0,1 0 0,-1 0 0,0 0 0,0-1 0,0 0 0,13-8 0,-6 1 0,0 1 0,-1-2 0,-1 0 0,0-1 0,0 0 0,-1 0 0,0-2 0,-1 1 0,15-30 0,1-8 0,30-83 0,-45 105 0,8-24 0,-12 30 0,1 0 0,2 0 0,0 1 0,1 1 0,19-28 0,-29 47 0,1 0 0,-1 1 0,1-1 0,-1 0 0,1 1 0,0-1 0,0 1 0,0-1 0,0 1 0,0 0 0,0 0 0,0 0 0,0 0 0,1 0 0,2 0 0,-4 1 0,0 0 0,0 0 0,0 0 0,1 0 0,-1 0 0,0 1 0,0-1 0,0 0 0,0 1 0,0-1 0,0 1 0,0-1 0,0 1 0,-1 0 0,1-1 0,0 1 0,0 0 0,0 0 0,-1-1 0,1 1 0,0 0 0,-1 0 0,1 0 0,-1 0 0,1 0 0,-1 0 0,1 0 0,-1 0 0,0 0 0,1 0 0,-1 0 0,0 0 0,0 0 0,0 0 0,0 0 0,0 2 0,5 43 0,-2 0 0,-5 70 0,0-38 0,2-11 125,0 14-870,-12 96 0,9-155-6081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5.612"/>
    </inkml:context>
    <inkml:brush xml:id="br0">
      <inkml:brushProperty name="width" value="0.1" units="cm"/>
      <inkml:brushProperty name="height" value="0.1" units="cm"/>
      <inkml:brushProperty name="color" value="#E71224"/>
    </inkml:brush>
  </inkml:definitions>
  <inkml:trace contextRef="#ctx0" brushRef="#br0">0 0 24575,'7'1'0,"0"1"0,0-1 0,0 1 0,-1 0 0,1 1 0,-1 0 0,0 0 0,7 4 0,10 4 0,32 11 0,1-2 0,67 14 0,118 13 0,35 9 0,-98-13-1365,-143-36-5461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39.469"/>
    </inkml:context>
    <inkml:brush xml:id="br0">
      <inkml:brushProperty name="width" value="0.1" units="cm"/>
      <inkml:brushProperty name="height" value="0.1" units="cm"/>
      <inkml:brushProperty name="color" value="#E71224"/>
    </inkml:brush>
  </inkml:definitions>
  <inkml:trace contextRef="#ctx0" brushRef="#br0">236 178 24575,'-15'16'0,"2"1"0,0 1 0,1 0 0,-16 32 0,-1 1 0,12-23 0,0 0 0,2 1 0,1 1 0,2 1 0,0-1 0,3 2 0,-11 55 0,15-45 0,0 50 0,5-72 0,1 0 0,1 0 0,1 0 0,8 32 0,-10-49 0,0 1 0,1 0 0,-1-1 0,1 1 0,-1-1 0,1 1 0,0-1 0,0 0 0,1 0 0,-1 0 0,1 0 0,-1 0 0,1 0 0,0-1 0,0 1 0,0-1 0,0 0 0,1 0 0,-1 0 0,7 3 0,0-3 0,0 0 0,-1-1 0,1 0 0,0 0 0,0-1 0,0 0 0,10-2 0,54 0 0,34-4 0,-104 5 0,0 0 0,0 0 0,-1-1 0,1 1 0,0-1 0,0 0 0,-1 0 0,1 0 0,-1-1 0,0 1 0,0-1 0,0 0 0,0 0 0,0 0 0,-1 0 0,1 0 0,-1-1 0,0 1 0,0-1 0,0 0 0,0 0 0,-1 1 0,2-6 0,4-11 0,-2 0 0,0 0 0,2-26 0,-6 41 0,5-45 0,-2 0 0,-2 0 0,-2 0 0,-12-88 0,7 114 0,-1 1 0,-1-1 0,-2 1 0,-17-36 0,-54-82 0,78 137 0,-1 1 0,1-1 0,-1 1 0,0-1 0,1 1 0,-1 0 0,-6-5 0,7 7 0,1 1 0,0-1 0,0 1 0,0-1 0,0 1 0,0 0 0,-1-1 0,1 1 0,0 0 0,0 0 0,0 0 0,-1 0 0,1 0 0,0 0 0,0 0 0,-1 0 0,1 0 0,0 1 0,0-1 0,0 1 0,0-1 0,-1 0 0,1 1 0,0 0 0,0-1 0,0 1 0,0 0 0,0 0 0,0-1 0,0 1 0,1 0 0,-2 1 0,-9 11 0,0 0 0,1 0 0,-13 22 0,0 1 0,5-10 0,-29 55 0,42-70 0,0 0 0,1 1 0,1-1 0,0 1 0,0 0 0,1-1 0,1 1 0,-1 19 0,2-27 19,0 3-192,0-1 0,0 0 0,1 1 0,0-1 0,0 0 0,0 0 0,5 12 0</inkml:trace>
  <inkml:trace contextRef="#ctx0" brushRef="#br0" timeOffset="541.47">747 19 24575,'16'851'0,"-14"-787"0,-1-27 0,-1-5 0,1 1 0,2-1 0,7 32 0,-9-60 0,0-1 0,0 1 0,0-1 0,1 1 0,-1-1 0,1 1 0,0-1 0,0 0 0,0 0 0,0 0 0,0 0 0,1 0 0,-1 0 0,5 3 0,-5-5 0,1 1 0,-1-1 0,1 0 0,-1 0 0,1 0 0,0 0 0,-1-1 0,1 1 0,0-1 0,0 1 0,-1-1 0,1 0 0,0 0 0,0 0 0,-1 0 0,1-1 0,0 1 0,0-1 0,-1 0 0,3-1 0,38-17-1365,-1-7-5461</inkml:trace>
  <inkml:trace contextRef="#ctx0" brushRef="#br0" timeOffset="1611.75">1541 425 24575,'-22'0'0,"-1"0"0,1 2 0,0 1 0,0 1 0,-41 12 0,52-12 0,1 0 0,0 1 0,0 0 0,0 1 0,1 0 0,-1 1 0,2-1 0,-1 2 0,1-1 0,0 1 0,0 1 0,1-1 0,-11 18 0,1 2 0,1 2 0,2 0 0,-21 59 0,30-73 0,1 0 0,0 1 0,2-1 0,-1 1 0,2 0 0,0-1 0,2 1 0,-1 0 0,6 28 0,-5-42 0,-1 0 0,1 0 0,-1-1 0,1 1 0,0 0 0,0-1 0,0 1 0,1 0 0,-1-1 0,1 1 0,-1-1 0,1 0 0,0 0 0,0 0 0,0 1 0,0-2 0,0 1 0,0 0 0,1 0 0,-1-1 0,1 1 0,-1-1 0,1 0 0,-1 0 0,1 0 0,0 0 0,0 0 0,-1 0 0,1-1 0,0 1 0,0-1 0,0 0 0,0 0 0,-1 0 0,1 0 0,0-1 0,0 1 0,0-1 0,-1 0 0,1 1 0,0-1 0,3-2 0,6-4 0,-1 1 0,0-1 0,0-1 0,-1 0 0,0-1 0,0 0 0,-1 0 0,15-20 0,2-8 0,27-48 0,83-187 0,-82 158 0,-30 63 0,22-66 0,-40 98 0,0-1 0,-2 1 0,0-1 0,-1 0 0,-1 0 0,-2-39 0,0 57 0,0-1 0,-1 0 0,1 0 0,-1 0 0,0 0 0,0 0 0,0 0 0,-2-3 0,3 6 0,0-1 0,-1 1 0,1-1 0,-1 1 0,1-1 0,-1 1 0,1-1 0,-1 1 0,1-1 0,-1 1 0,0-1 0,1 1 0,-1 0 0,1-1 0,-1 1 0,0 0 0,1 0 0,-1 0 0,0-1 0,0 1 0,1 0 0,-1 0 0,0 0 0,1 0 0,-1 0 0,0 0 0,1 0 0,-1 1 0,0-1 0,0 0 0,1 0 0,-1 0 0,1 1 0,-1-1 0,0 0 0,1 1 0,-1-1 0,0 0 0,1 1 0,-2 0 0,-4 4 0,0 1 0,1-1 0,-1 1 0,1 0 0,0 1 0,0-1 0,1 1 0,0 0 0,0 0 0,0 0 0,1 1 0,-4 12 0,-2 13 0,-9 54 0,17-76 0,-10 61 0,0 95 0,12 74 0,2-102 0,-3-131 0,-1 6 0,2 0 0,-1-1 0,2 1 0,4 18 0,-5-28 0,0-1 0,0 0 0,0 1 0,1-1 0,-1 0 0,1 0 0,0 0 0,0 0 0,0 0 0,0-1 0,0 1 0,1-1 0,-1 1 0,1-1 0,-1 0 0,1 0 0,0 0 0,0 0 0,0-1 0,0 1 0,1-1 0,5 3 0,0-3-151,-1 0-1,0 0 0,1 0 0,-1-1 1,0 0-1,1-1 0,-1 0 1,9-2-1,5-2-6674</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5:44.004"/>
    </inkml:context>
    <inkml:brush xml:id="br0">
      <inkml:brushProperty name="width" value="0.1" units="cm"/>
      <inkml:brushProperty name="height" value="0.1" units="cm"/>
      <inkml:brushProperty name="color" value="#E71224"/>
    </inkml:brush>
  </inkml:definitions>
  <inkml:trace contextRef="#ctx0" brushRef="#br0">587 1 24575,'0'0'0,"-1"1"0,1 0 0,0 0 0,-1-1 0,1 1 0,-1 0 0,1-1 0,-1 1 0,1 0 0,-1-1 0,0 1 0,1-1 0,-1 1 0,0-1 0,0 0 0,1 1 0,-2 0 0,-5 3 0,-62 62 0,40-36 0,-6 9 0,1 2 0,-45 71 0,5-5 0,42-62 0,1 1 0,3 1 0,2 2 0,2 1 0,2 0 0,2 2 0,3 0 0,-21 108 0,33-127 0,2 0 0,1 0 0,1 0 0,5 41 0,-2-64 0,0 1 0,1-1 0,0 0 0,1 0 0,0 0 0,10 18 0,40 55 0,-32-53 0,-4-4 0,1 0 0,1-2 0,41 39 0,-51-54 0,1 0 0,0-1 0,0-1 0,1 1 0,0-2 0,0 0 0,0 0 0,1-1 0,0-1 0,0 0 0,18 3 0,-17-5 0,1 0 0,-1-1 0,1-1 0,0 0 0,25-4 0,-32 3 0,-1-1 0,0-1 0,0 1 0,0-1 0,0 0 0,0-1 0,-1 1 0,1-1 0,-1-1 0,0 1 0,0-1 0,-1 0 0,6-6 0,-1-1 0,-1 0 0,-1 0 0,0-1 0,-1 0 0,0 0 0,5-16 0,27-87 0,-36 105 0,5-18 0,-1 1 0,-2-1 0,-1-1 0,-1 1 0,-1 0 0,-2-1 0,-1 1 0,-8-54 0,8 78 0,-1 0 0,1 0 0,-1 1 0,0-1 0,0 1 0,0 0 0,0-1 0,-1 1 0,0 0 0,0 0 0,0 1 0,0-1 0,-1 1 0,1-1 0,-1 1 0,0 0 0,0 0 0,0 1 0,0-1 0,-1 1 0,-7-3 0,6 3 0,-1 0 0,1 0 0,-1 1 0,1 0 0,-1 0 0,1 1 0,-1 0 0,1 0 0,-1 1 0,1-1 0,-1 1 0,1 1 0,-1-1 0,1 1 0,0 0 0,-7 4 0,4 0 0,-1 0 0,1 1 0,0 0 0,1 1 0,0-1 0,0 2 0,1-1 0,-1 1 0,-6 13 0,-3 0 0,15-19 0,-22 27 0,1 1 0,2 1 0,0 1 0,-18 43 0,36-67 0,1-1 0,-1 0 0,2 1 0,-1-1 0,1 1 0,1-1 0,-1 11 0,2-14 0,-1 1 0,1-1 0,-1 0 0,1 0 0,1 0 0,-1-1 0,1 1 0,0 0 0,0 0 0,0-1 0,0 1 0,1-1 0,4 6 0,-6-9-52,1 0-1,-1 0 1,1-1-1,-1 1 1,1 0-1,-1 0 1,1-1-1,-1 1 1,1-1-1,0 0 1,-1 1-1,1-1 1,0 0-1,-1 0 1,1 0-1,0 0 1,-1 0-1,1-1 1,0 1-1,-1 0 0,1-1 1,-1 1-1,1-1 1,0 1-1,1-2 1,27-10-6774</inkml:trace>
  <inkml:trace contextRef="#ctx0" brushRef="#br0" timeOffset="1324.14">1187 618 24575,'0'-4'0,"1"1"0,0-1 0,0 0 0,0 1 0,0-1 0,1 1 0,-1 0 0,1-1 0,0 1 0,0 0 0,0 0 0,0 0 0,1 0 0,-1 0 0,4-2 0,7-7 0,25-18 0,-38 30 0,70-47 0,-61 42 0,0 0 0,1 0 0,0 1 0,0 0 0,19-4 0,-27 7 0,-1 1 0,1 0 0,0 0 0,0 0 0,-1 0 0,1 0 0,0 1 0,0-1 0,-1 1 0,1-1 0,0 1 0,-1-1 0,1 1 0,-1 0 0,1 0 0,-1 0 0,1 0 0,-1 0 0,1 0 0,-1 0 0,0 0 0,0 1 0,1-1 0,-1 0 0,0 1 0,0-1 0,-1 1 0,1 0 0,0-1 0,0 1 0,-1-1 0,1 1 0,-1 0 0,1 0 0,-1 1 0,3 9 0,-1 1 0,0-1 0,0 23 0,-2-24 0,0 13 0,-1 0 0,-1-1 0,-1 1 0,-1-1 0,-1 1 0,-1-1 0,-1-1 0,-16 36 0,-4-3 0,-2-2 0,-42 58 0,61-97 0,-1 0 0,0-1 0,-16 14 0,27-26 0,0-1 0,0 0 0,-1 0 0,1 0 0,0 0 0,0 0 0,0 0 0,0 0 0,0 0 0,0 0 0,-1 1 0,1-1 0,0 0 0,0 0 0,0 0 0,0 0 0,0 0 0,0 0 0,0 1 0,0-1 0,0 0 0,0 0 0,0 0 0,0 0 0,0 1 0,0-1 0,0 0 0,0 0 0,0 0 0,0 0 0,0 0 0,0 1 0,0-1 0,0 0 0,0 0 0,0 0 0,0 0 0,0 1 0,0-1 0,0 0 0,0 0 0,0 0 0,0 0 0,1 0 0,-1 0 0,0 1 0,0-1 0,0 0 0,0 0 0,0 0 0,1 0 0,11 3 0,23-5 0,-31 2 0,14-1 0,0 0 0,0 1 0,0 1 0,1 0 0,-1 2 0,-1 0 0,1 1 0,28 10 0,-34-9 0,1-1 0,19 4 0,-21-6 0,0 0 0,0 1 0,-1 1 0,15 6 0,9 3-1365,-16-9-5461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06.090"/>
    </inkml:context>
    <inkml:brush xml:id="br0">
      <inkml:brushProperty name="width" value="0.05" units="cm"/>
      <inkml:brushProperty name="height" value="0.05" units="cm"/>
      <inkml:brushProperty name="color" value="#E71224"/>
    </inkml:brush>
  </inkml:definitions>
  <inkml:trace contextRef="#ctx0" brushRef="#br0">1 1 24575</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10.076"/>
    </inkml:context>
    <inkml:brush xml:id="br0">
      <inkml:brushProperty name="width" value="0.05" units="cm"/>
      <inkml:brushProperty name="height" value="0.05" units="cm"/>
      <inkml:brushProperty name="color" value="#E71224"/>
    </inkml:brush>
  </inkml:definitions>
  <inkml:trace contextRef="#ctx0" brushRef="#br0">0 0 24575,'0'6'0,"6"5"0,11 7 0,9 0 0,11 0 0,9-3 0,0-4 0,-5-4 0,-7-3 0,-3-2 0,-4-2 0,0-1 0,-5 1-8191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07.393"/>
    </inkml:context>
    <inkml:brush xml:id="br0">
      <inkml:brushProperty name="width" value="0.05" units="cm"/>
      <inkml:brushProperty name="height" value="0.05" units="cm"/>
      <inkml:brushProperty name="color" value="#E71224"/>
    </inkml:brush>
  </inkml:definitions>
  <inkml:trace contextRef="#ctx0" brushRef="#br0">1 476 24575,'3'0'0,"7"0"0,8 0 0,9 0 0,19 0 0,19 0 0,14 0 0,11 0 0,0 0 0,-7 0 0,-9 0 0,-4 0 0,-6 0 0,-7 0 0,-13 0-8191</inkml:trace>
  <inkml:trace contextRef="#ctx0" brushRef="#br0" timeOffset="1355.43">1271 176 24575,'6'0'0,"-1"-1"0,1 0 0,0 0 0,0 0 0,6-3 0,7-2 0,220-64 0,-234 69 0,5-3 0,0 2 0,0-1 0,20-2 0,-28 5 0,1 0 0,0 0 0,-1 0 0,1 0 0,-1 1 0,1-1 0,0 1 0,-1 0 0,1-1 0,-1 1 0,0 0 0,1 0 0,-1 1 0,0-1 0,0 0 0,1 1 0,-1-1 0,0 1 0,0 0 0,3 3 0,2 7 0,1-1 0,-1 1 0,-1 1 0,0-1 0,-1 1 0,6 19 0,15 84 0,-19-50 0,-2 0 0,-4 0 0,-7 80 0,0-6 0,5-14-1365,1-108-5461</inkml:trace>
  <inkml:trace contextRef="#ctx0" brushRef="#br0" timeOffset="2049.31">2276 18 24575,'167'-10'0,"-76"4"0,-86 5 0,0 1 0,0 0 0,0 0 0,0 1 0,0-1 0,-1 1 0,1 0 0,0 0 0,5 3 0,-8-3 0,1 0 0,-1 1 0,0-1 0,0 1 0,1 0 0,-1 0 0,0 0 0,0 0 0,-1 0 0,1 0 0,0 1 0,-1-1 0,1 0 0,-1 1 0,0-1 0,0 1 0,1 3 0,3 8 0,-2 1 0,0-1 0,-1 1 0,1 24 0,-5 64 0,0-49 0,-16 384 0,15-361-1365,2-50-5461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12.214"/>
    </inkml:context>
    <inkml:brush xml:id="br0">
      <inkml:brushProperty name="width" value="0.05" units="cm"/>
      <inkml:brushProperty name="height" value="0.05" units="cm"/>
      <inkml:brushProperty name="color" value="#E71224"/>
    </inkml:brush>
  </inkml:definitions>
  <inkml:trace contextRef="#ctx0" brushRef="#br0">346 19 24575,'-4'1'0,"0"0"0,0 0 0,1 1 0,-1-1 0,0 1 0,0 0 0,1 0 0,-1 0 0,1 0 0,0 1 0,-4 3 0,-8 4 0,-86 58 0,85-56 0,1 2 0,0 0 0,-25 30 0,24-20 0,1 0 0,1 1 0,1 0 0,-13 40 0,24-62 0,0 4 0,0 0 0,0 1 0,1-1 0,-1 0 0,2 1 0,-1-1 0,1 1 0,0-1 0,1 1 0,-1-1 0,2 1 0,-1-1 0,1 0 0,0 0 0,0 1 0,1-1 0,0-1 0,1 1 0,-1 0 0,1-1 0,6 8 0,3 4 0,1-1 0,1-1 0,1 0 0,0-1 0,36 25 0,-33-27 0,1-2 0,0 0 0,0-1 0,1-1 0,1-1 0,-1-1 0,1-1 0,0-1 0,1-1 0,-1 0 0,1-2 0,0-1 0,0-1 0,-1 0 0,1-2 0,0-1 0,-1 0 0,0-2 0,33-11 0,-28 2 0,-27 14 0,1 0 0,-1 0 0,1-1 0,-1 1 0,0 0 0,1 0 0,-1-1 0,1 1 0,-1 0 0,0-1 0,1 1 0,-1 0 0,0-1 0,1 1 0,-1 0 0,0-1 0,0 1 0,1-1 0,-1 1 0,0 0 0,0-1 0,0 1 0,0-1 0,0 1 0,1-1 0,-1 1 0,0-1 0,0 1 0,0-1 0,0 1 0,0-1 0,0 1 0,-1-1 0,1 1 0,0-1 0,0 1 0,0 0 0,0-1 0,-1 1 0,1-1 0,0 1 0,0-1 0,0 1 0,-1 0 0,1-1 0,0 1 0,-1 0 0,1-1 0,0 1 0,-1 0 0,1-1 0,-1 1 0,1 0 0,-1 0 0,0-1 0,-5-2 0,0 1 0,-1 0 0,1 0 0,-1 0 0,0 1 0,0 0 0,1 0 0,-1 1 0,0 0 0,0 0 0,-7 1 0,-5 1 0,-1 1 0,-30 10 0,37-9 0,0 0 0,0 2 0,1-1 0,0 2 0,0-1 0,1 2 0,0-1 0,0 1 0,0 1 0,1 0 0,1 1 0,-1 0 0,-10 16 0,11-13 0,1 0 0,1 1 0,0 0 0,1 0 0,1 0 0,0 1 0,1 0 0,0 0 0,1 0 0,1 0 0,-1 24 0,3-25 0,0-1 0,1 0 0,0 0 0,0 0 0,2 1 0,0-2 0,5 17 0,-5-23 0,-1-1 0,1 1 0,0 0 0,1-1 0,0 0 0,-1 0 0,2 0 0,-1 0 0,0-1 0,1 1 0,0-1 0,0 0 0,0-1 0,1 1 0,-1-1 0,1 0 0,7 2 0,9 3 0,0-2 0,1 0 0,0-2 0,-1 0 0,2-2 0,-1 0 0,0-2 0,0 0 0,0-2 0,0-1 0,25-5 0,-34 3 43,1 0 0,-1-1-1,0 0 1,-1-2 0,1 1-1,-2-2 1,17-12 0,-3-1-612,-1-1 0,26-31 0,-27 25-6257</inkml:trace>
  <inkml:trace contextRef="#ctx0" brushRef="#br0" timeOffset="1749.88">646 2 24575,'-28'0'0,"9"-1"0,0 0 0,0 2 0,0 0 0,0 2 0,0 0 0,0 1 0,-19 6 0,18 0 0,0 0 0,0 1 0,1 1 0,0 0 0,1 2 0,1 0 0,0 1 0,-25 30 0,15-11 0,1 0 0,2 2 0,-32 63 0,48-84 0,2 1 0,-1 0 0,2 0 0,0 1 0,1-1 0,1 1 0,0 0 0,1 0 0,1 0 0,1 0 0,0 0 0,1 0 0,1 0 0,1 0 0,0-1 0,1 1 0,1-1 0,1 1 0,0-2 0,1 1 0,0-1 0,1 0 0,1 0 0,1-1 0,0 0 0,13 14 0,-5-9 0,0-1 0,1 0 0,1-1 0,43 27 0,-47-35 0,0 0 0,0-1 0,1-1 0,1-1 0,-1-1 0,1 0 0,32 4 0,24-4 0,118-7 0,16 0 0,-204 2 0,0 0 0,0 1 0,0 0 0,0 0 0,0 0 0,-1 0 0,1 0 0,0 1 0,0 0 0,5 3 0,-8-4 0,0 0 0,0 0 0,0 0 0,0-1 0,0 1 0,-1 0 0,1 0 0,0 0 0,-1 1 0,1-1 0,-1 0 0,1 0 0,-1 0 0,1 0 0,-1 0 0,0 1 0,0-1 0,1 0 0,-1 0 0,0 0 0,0 1 0,0-1 0,0 0 0,-1 0 0,1 1 0,0-1 0,0 0 0,-1 0 0,1 0 0,-1 0 0,1 0 0,-1 1 0,1-1 0,-1 0 0,0 0 0,0 0 0,1 0 0,-1-1 0,-2 3 0,-5 6 0,0 0 0,-1-1 0,0 1 0,0-2 0,-1 1 0,0-1 0,-1-1 0,0 0 0,-12 5 0,-2-1 0,1-1 0,-1-2 0,-32 6 0,17-6-341,1-2 0,-1-2-1,-62-2 1</inkml:trace>
  <inkml:trace contextRef="#ctx0" brushRef="#br0" timeOffset="3302.25">1352 566 24575,'3'66'0,"21"114"0,2 31 0,-25-136 0,-1-80 0,2-74 0,-1 66 0,1-1 0,0 1 0,1 0 0,0 0 0,7-19 0,4 6 0,0 0 0,1 1 0,1 1 0,2 1 0,0 0 0,2 1 0,0 1 0,1 1 0,47-33 0,-65 50 0,1 1 0,0-1 0,0 1 0,0 0 0,1 0 0,-1 1 0,0-1 0,1 1 0,-1 0 0,1 0 0,-1 0 0,1 1 0,0 0 0,7 0 0,-9 1 0,1-1 0,-1 1 0,1 1 0,-1-1 0,1 0 0,-1 1 0,0 0 0,0 0 0,0 0 0,0 0 0,0 0 0,0 0 0,-1 1 0,1-1 0,-1 1 0,1 0 0,-1 0 0,3 6 0,4 7 0,0 0 0,-2 1 0,0 0 0,6 19 0,13 75 0,-20-76 0,2-1 0,24 63 0,-31-96 0,-1-1 0,0 1 0,0-1 0,0 1 0,0-1 0,1 1 0,-1-1 0,0 1 0,0-1 0,1 0 0,-1 1 0,0-1 0,1 0 0,-1 1 0,1-1 0,-1 0 0,0 1 0,1-1 0,-1 0 0,1 1 0,-1-1 0,1 0 0,-1 0 0,1 0 0,-1 0 0,1 1 0,-1-1 0,1 0 0,-1 0 0,2 0 0,-1-1 0,0 1 0,0-1 0,0 1 0,0-1 0,0 1 0,0-1 0,0 0 0,0 1 0,-1-1 0,1 0 0,0 0 0,0 0 0,0-1 0,19-33 0,-3-9 0,-4 10 0,29-57 0,-40 89 0,-1-1 0,0 1 0,1 0 0,-1 0 0,1 0 0,-1 0 0,1 0 0,0 0 0,0 1 0,0-1 0,0 0 0,0 1 0,0 0 0,1-1 0,-1 1 0,0 0 0,4-1 0,-4 2 0,0 0 0,1 0 0,-1 0 0,0 0 0,0 1 0,0-1 0,0 1 0,0-1 0,0 1 0,0 0 0,0 0 0,0 0 0,0 0 0,0 0 0,0 0 0,0 1 0,-1-1 0,1 0 0,-1 1 0,1-1 0,1 4 0,5 4 0,-1 0 0,0 1 0,0 0 0,-1 1 0,-1-1 0,0 1 0,4 12 0,21 83 0,-18-58 0,-10-43 0,-1-7 0,1-13 0,-2-25 0,-1-1 0,2 1 0,2-1 0,2 1 0,12-50 0,-14 81-341,0 1 0,0-1-1,8-12 1,-1 5-6485</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29.443"/>
    </inkml:context>
    <inkml:brush xml:id="br0">
      <inkml:brushProperty name="width" value="0.05" units="cm"/>
      <inkml:brushProperty name="height" value="0.05" units="cm"/>
      <inkml:brushProperty name="color" value="#E71224"/>
    </inkml:brush>
  </inkml:definitions>
  <inkml:trace contextRef="#ctx0" brushRef="#br0">0 0 24575,'3'0'0,"13"3"0,13 1 0,10 3 0,5 0 0,10 2 0,4 2 0,2 0 0,3 7 0,-1 0 0,-5-3 0,0-4 0,-3-4 0,-9-3 0,-2-2 0,-9-2-8191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31.167"/>
    </inkml:context>
    <inkml:brush xml:id="br0">
      <inkml:brushProperty name="width" value="0.05" units="cm"/>
      <inkml:brushProperty name="height" value="0.05" units="cm"/>
      <inkml:brushProperty name="color" value="#E71224"/>
    </inkml:brush>
  </inkml:definitions>
  <inkml:trace contextRef="#ctx0" brushRef="#br0">1 904 24575,'0'1'0,"0"1"0,1-1 0,-1 1 0,1-1 0,-1 1 0,1-1 0,0 0 0,-1 1 0,1-1 0,0 0 0,0 0 0,0 0 0,0 1 0,0-1 0,0 0 0,0 0 0,0-1 0,0 1 0,1 0 0,1 1 0,27 12 0,-11-7 0,0-1 0,0-1 0,1-1 0,0-1 0,0-1 0,0 0 0,0-1 0,0-2 0,0 0 0,0-1 0,0-1 0,0-1 0,33-10 0,-35 8 0,1-1 0,-1-1 0,0-1 0,-1 0 0,0-2 0,-1 0 0,0 0 0,0-1 0,-1-1 0,-1-1 0,0 0 0,-1-1 0,22-33 0,55-122 0,-62 111 0,-24 50 0,1 0 0,-2 0 0,1 0 0,-1-1 0,3-18 0,-5 22 0,-1 0 0,0 0 0,0 0 0,-1 0 0,0 0 0,0 0 0,0 1 0,-1-1 0,0 0 0,0 1 0,-3-7 0,-2-2 0,-1 0 0,-1 0 0,0 1 0,-1 0 0,0 1 0,-1 0 0,0 0 0,-1 1 0,0 1 0,-1 0 0,0 0 0,0 1 0,-1 1 0,0 1 0,-17-7 0,7 5 0,1 1 0,-1 1 0,0 1 0,-1 2 0,1 0 0,-1 2 0,0 0 0,0 2 0,-27 2 0,44-1 0,0 0 0,1 0 0,-1 1 0,0 0 0,1 0 0,0 1 0,-1 0 0,1 0 0,0 0 0,1 1 0,-1 0 0,1 1 0,-7 5 0,6-4 0,1 1 0,0 0 0,1 1 0,0-1 0,0 1 0,0 0 0,1 0 0,0 0 0,1 1 0,-5 16 0,-2 17 0,1 2 0,2-1 0,-1 55 0,10 138 0,10-53 0,35 183 0,-24-242 0,7-1 0,60 163 0,-81-263 0,19 43 0,-25-60 0,0 0 0,1-1 0,-1 0 0,1 1 0,0-1 0,1 0 0,-1-1 0,9 7 0,-11-10 0,0 1 0,1-1 0,-1 0 0,0 0 0,0-1 0,1 1 0,-1 0 0,1-1 0,-1 1 0,1-1 0,-1 0 0,1 0 0,-1 0 0,0 0 0,1 0 0,-1-1 0,1 1 0,-1-1 0,1 1 0,-1-1 0,0 0 0,1 0 0,-1 0 0,0 0 0,4-3 0,1-1 0,1 0 0,-1-1 0,0 0 0,0 0 0,11-14 0,-5 2 0,0-1 0,0 0 0,12-29 0,25-69 0,-8 19 0,82-146 0,-63 130 0,73-190 0,-109 228 0,-3-1 0,-4-1 0,-3 0 0,-4-1 0,-3 0 0,-3-106 0,-6 139 0,-2 0 0,-1 1 0,-18-78 0,21 120 0,0-1 0,0 0 0,0 0 0,-1 1 0,1-1 0,-1 1 0,0-1 0,0 1 0,0 0 0,0 0 0,-5-6 0,6 9 0,1 0 0,0 0 0,-1 0 0,1 0 0,0 0 0,-1 0 0,1 0 0,0 0 0,-1 0 0,1 0 0,0 0 0,-1 0 0,1 0 0,0 0 0,-1 0 0,1 0 0,0 0 0,-1 0 0,1 0 0,0 0 0,0 1 0,-1-1 0,1 0 0,0 0 0,-1 0 0,1 1 0,0-1 0,0 0 0,0 0 0,-1 1 0,1-1 0,0 0 0,0 0 0,0 1 0,-1-1 0,1 0 0,0 1 0,0-1 0,0 1 0,-4 8 0,1-1 0,0 2 0,1-1 0,0 0 0,0 0 0,0 19 0,1-16 0,-13 567 0,14-558 0,26 542 0,-23-531 0,2 0 0,1 0 0,2 0 0,1-1 0,1 0 0,1-1 0,2 0 0,23 37 0,-33-62 0,-1-1 0,2 1 0,-1-1 0,0 0 0,1 0 0,0 0 0,0-1 0,0 1 0,0-1 0,1 0 0,-1-1 0,1 1 0,0-1 0,-1 1 0,1-1 0,0-1 0,0 1 0,1-1 0,-1 0 0,0 0 0,0 0 0,1-1 0,-1 0 0,0 0 0,1 0 0,-1-1 0,0 1 0,0-1 0,1-1 0,-1 1 0,0-1 0,0 0 0,0 0 0,-1 0 0,1-1 0,0 1 0,6-6 0,25-22-1365,-3-4-5461</inkml:trace>
  <inkml:trace contextRef="#ctx0" brushRef="#br0" timeOffset="644.49">1677 992 24575,'-1'-1'0,"1"0"0,0 0 0,-1-1 0,1 1 0,-1 0 0,0 0 0,1 0 0,-1 0 0,0 0 0,0 0 0,1 0 0,-1 0 0,0 0 0,0 0 0,0 1 0,0-1 0,0 0 0,0 0 0,0 1 0,-2-1 0,-27-12 0,28 12 0,-20-5 0,1 1 0,0 0 0,-1 2 0,0 1 0,0 1 0,0 0 0,-32 4 0,49-2 0,0-1 0,1 1 0,-1 0 0,0 0 0,0 1 0,1-1 0,-1 1 0,1 0 0,-1 1 0,1-1 0,0 1 0,0-1 0,0 1 0,-7 7 0,7-5 0,0 0 0,0 1 0,0-1 0,1 1 0,0 0 0,0 0 0,0 0 0,1 0 0,-3 13 0,1 3 0,2 0 0,0 0 0,1 0 0,1 0 0,5 33 0,-2-26 0,2 0 0,1 0 0,11 31 0,-10-42 0,0-1 0,0 1 0,2-2 0,0 1 0,23 29 0,-30-43 0,0 0 0,0-1 0,0 1 0,1-1 0,0 1 0,-1-1 0,1 0 0,0 0 0,0 0 0,0 0 0,0-1 0,0 1 0,0-1 0,1 0 0,-1 0 0,0 0 0,1 0 0,-1 0 0,1-1 0,-1 0 0,1 0 0,5 0 0,-3-1 0,-1-1 0,0 1 0,1-1 0,-1-1 0,0 1 0,0-1 0,-1 1 0,1-1 0,0-1 0,-1 1 0,0-1 0,0 1 0,7-10 0,21-26-114,-2-3 0,-2 0 1,27-56-1,-35 62-796,38-69-5916</inkml:trace>
  <inkml:trace contextRef="#ctx0" brushRef="#br0" timeOffset="1815.2">1959 428 24575,'0'-2'0,"0"1"0,-1 0 0,1 0 0,0-1 0,-1 1 0,1 0 0,-1 0 0,1 0 0,-1-1 0,1 1 0,-1 0 0,0 0 0,0 0 0,0 0 0,1 0 0,-1 0 0,0 1 0,0-1 0,0 0 0,0 0 0,0 1 0,-1-1 0,1 0 0,0 1 0,0-1 0,0 1 0,-1 0 0,1-1 0,0 1 0,0 0 0,-1 0 0,1-1 0,0 1 0,0 0 0,-1 1 0,1-1 0,0 0 0,-1 0 0,1 0 0,0 1 0,0-1 0,0 1 0,-1-1 0,-1 2 0,0 1 0,0 0 0,0 1 0,0 0 0,0-1 0,0 1 0,1 0 0,0 1 0,0-1 0,0 0 0,0 1 0,1-1 0,-1 1 0,0 8 0,-2 10 0,0 37 0,3-38 0,-3 421 0,5-315 0,0 9 0,7 1 0,42 234 0,-49-370 0,-1 1 0,1 0 0,0 1 0,0-1 0,0 1 0,0-1 0,3 5 0,-4-8 0,1 0 0,-1 1 0,0-1 0,0 0 0,0 1 0,1-1 0,-1 0 0,0 0 0,1 0 0,-1 1 0,0-1 0,1 0 0,-1 0 0,0 0 0,1 0 0,-1 1 0,0-1 0,1 0 0,-1 0 0,0 0 0,1 0 0,-1 0 0,1 0 0,-1 0 0,1 0 0,12-11 0,19-33 0,-3-2 0,40-82 0,-57 104 0,1 0 0,-2-2 0,0 0 0,-2 0 0,-1-1 0,-2 0 0,0 0 0,-1 0 0,0-45 0,-2-17 0,-11-94 0,1 152 0,0 21 0,6 10 0,1 0 0,0 0 0,-1 1 0,1-1 0,0 0 0,-1 0 0,1 0 0,0 0 0,-1 0 0,1 0 0,0 1 0,0-1 0,-1 0 0,1 0 0,0 0 0,-1 1 0,1-1 0,0 0 0,0 1 0,0-1 0,-1 0 0,1 0 0,0 1 0,0-1 0,0 0 0,0 1 0,-1-1 0,1 0 0,0 1 0,0-1 0,0 0 0,0 1 0,0 0 0,-4 14 0,1 0 0,0 1 0,1-1 0,1 1 0,1 28 0,0-10 0,-3 101 0,18 161 0,-14-285 0,1 1 0,0-1 0,1 1 0,0-1 0,1 0 0,5 13 0,-8-22 0,0 0 0,0-1 0,1 1 0,-1 0 0,0 0 0,0 0 0,1-1 0,-1 1 0,1 0 0,0-1 0,-1 0 0,1 1 0,0-1 0,0 0 0,0 0 0,0 0 0,0 0 0,0 0 0,0 0 0,0-1 0,0 1 0,0-1 0,0 1 0,1-1 0,-1 0 0,0 0 0,0 0 0,0 0 0,1 0 0,-1-1 0,0 1 0,0-1 0,0 1 0,0-1 0,0 0 0,0 0 0,0 1 0,0-2 0,0 1 0,2-1 0,4-4 0,0 1 0,0-1 0,0 0 0,-1-1 0,0 0 0,-1 0 0,1-1 0,-1 1 0,6-13 0,7-12 0,16-39 0,-21 41 0,51-118 0,33-67 0,-96 211 0,1 0 0,-1 1 0,1-1 0,-1 0 0,1 1 0,6-7 0,-8 10 0,0-1 0,0 1 0,0-1 0,-1 0 0,1 1 0,0 0 0,0-1 0,0 1 0,0 0 0,0-1 0,0 1 0,0 0 0,0 0 0,0 0 0,0 0 0,0 0 0,0 0 0,0 0 0,0 0 0,0 0 0,0 0 0,0 0 0,0 1 0,0-1 0,0 0 0,0 1 0,0-1 0,0 1 0,0-1 0,0 1 0,0 0 0,-1-1 0,1 1 0,1 1 0,7 7 0,-1 0 0,0 1 0,0 0 0,11 21 0,13 18 0,-2-11 0,2-1 0,49 43 0,81 56 0,-80-69 0,-76-62 0,7 6 0,0-1 0,0 2 0,-2 0 0,16 19 0,-20-15 0,-7-16 0,0 0 0,0 1 0,0-1 0,0 0 0,0 0 0,0 1 0,0-1 0,-1 0 0,1 1 0,0-1 0,0 0 0,0 0 0,0 1 0,0-1 0,0 0 0,0 0 0,-1 1 0,1-1 0,0 0 0,0 0 0,0 0 0,0 1 0,-1-1 0,1 0 0,0 0 0,0 0 0,-1 0 0,1 0 0,0 1 0,-1-1 0,0 0 0,-1 0 0,1 0 0,-1 0 0,1 0 0,-1 0 0,1-1 0,-1 1 0,1 0 0,-1-1 0,1 1 0,-1-1 0,1 1 0,-1-1 0,1 0 0,-2-1 0,-3-2 0,0-1 0,0 0 0,0 0 0,1-1 0,0 0 0,0 0 0,0 0 0,1 0 0,0-1 0,0 1 0,1-1 0,0 0 0,-3-10 0,0 1 0,1 0 0,1-1 0,1 1 0,0-1 0,0-19 0,4 18 0,-1 1 0,2 0 0,0 0 0,10-33 0,28-66 0,-24 75 0,15-63 0,-23 63-682,3-72-1,-9 71-6143</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24.347"/>
    </inkml:context>
    <inkml:brush xml:id="br0">
      <inkml:brushProperty name="width" value="0.05" units="cm"/>
      <inkml:brushProperty name="height" value="0.05" units="cm"/>
      <inkml:brushProperty name="color" value="#E71224"/>
    </inkml:brush>
  </inkml:definitions>
  <inkml:trace contextRef="#ctx0" brushRef="#br0">1 0 24575,'6'3'0,"-1"-1"0,1 0 0,0-1 0,0 1 0,9 0 0,2 1 0,695 82 0,-175-30 0,-521-53 0,5 1 0,-1 1 0,1 0 0,28 11 0,-45-14 0,1 1 0,-1 0 0,0 0 0,0 0 0,0 1 0,0-1 0,0 1 0,-1 0 0,1 0 0,-1 0 0,0 1 0,0-1 0,0 1 0,0 0 0,0 0 0,-1 0 0,0 0 0,0 0 0,0 0 0,2 9 0,1 17 0,-1 0 0,-2-1 0,-2 37 0,0-29 0,-1-23 0,0-1 0,-1 1 0,0-1 0,-1 1 0,0-1 0,-1 0 0,-1-1 0,0 1 0,-7 12 0,-10 13 0,-38 52 0,26-42 0,-15 21 0,24-37 0,2 1 0,1 1 0,2 1 0,-18 44 0,32-64 77,-21 65-1519,21-56-5384</inkml:trace>
  <inkml:trace contextRef="#ctx0" brushRef="#br0" timeOffset="1760.65">1977 282 24575,'-1'3'0,"0"-1"0,1 1 0,-1-1 0,0 0 0,0 1 0,0-1 0,0 0 0,-1 0 0,1 0 0,-1 0 0,1 0 0,-1 0 0,-2 2 0,-5 7 0,-57 86 0,56-80 0,1 0 0,1 1 0,0 0 0,-5 20 0,11-33 0,1 0 0,0 0 0,0 0 0,1 0 0,0 0 0,-1 0 0,2 0 0,-1 1 0,0-1 0,1 0 0,0 0 0,1 0 0,-1 0 0,4 7 0,-3-8 0,0 0 0,1 0 0,-1-1 0,1 1 0,0-1 0,0 1 0,0-1 0,1 0 0,-1 0 0,1-1 0,0 1 0,-1-1 0,1 0 0,0 0 0,1 0 0,-1 0 0,5 1 0,75 17 0,-61-16 0,-1 1 0,0 1 0,0 1 0,33 15 0,117 81 0,-91-52 0,35 20 0,343 229 0,-444-289 0,0 0 0,-2 1 0,1 1 0,12 15 0,-25-27 0,0 0 0,0 1 0,0-1 0,0 0 0,0 1 0,-1-1 0,1 1 0,0-1 0,-1 1 0,1-1 0,-1 1 0,0 0 0,1-1 0,-1 1 0,0 1 0,0-2 0,0 0 0,0 0 0,-1 0 0,1 0 0,0 0 0,-1 0 0,1 0 0,-1-1 0,1 1 0,-1 0 0,1 0 0,-1 0 0,0-1 0,1 1 0,-1 0 0,0-1 0,1 1 0,-1-1 0,-1 2 0,-4 0 0,-1 1 0,1-1 0,-1 0 0,1 0 0,-14 2 0,8-2 0,-28 6 0,0-1 0,-1-2 0,1-2 0,-78-4 0,111 0 0,1-1 0,-1 1 0,1-1 0,-1-1 0,1 1 0,0-1 0,0 0 0,1 0 0,-1-1 0,0 0 0,1 0 0,0 0 0,0-1 0,0 0 0,1 1 0,0-2 0,0 1 0,0 0 0,-5-10 0,-3-7 0,2-1 0,0 0 0,-12-45 0,14 39 0,1 0 0,1-1 0,2 1 0,1-1 0,1-32 0,3 42 0,0 0 0,2 1 0,0-1 0,1 0 0,1 1 0,1 0 0,1 0 0,12-26 0,64-92 215,-52 89-204,35-68-1,-59 98-188,1 1 0,-2-1 1,0 0-1,-2 0 0,0-1 0,0 0 0,-2 1 0,0-22 0,-2 16-6648</inkml:trace>
  <inkml:trace contextRef="#ctx0" brushRef="#br0" timeOffset="2352.4">3105 653 24575,'60'0'0,"121"-3"0,-143 1 0,-1-3 0,65-15 0,-71 12-455,0 2 0,37-3 0,-47 7-6371</inkml:trace>
  <inkml:trace contextRef="#ctx0" brushRef="#br0" timeOffset="2989.87">4181 106 24575,'3'0'0,"4"6"0,4 14 0,3 16 0,-1 28 0,-3 34 0,-2 29 0,-4 25 0,2 9 0,-1 1 0,4-11 0,5-23 0,-1-27 0,1-24 0,-2-26 0,-4-22-8191</inkml:trace>
  <inkml:trace contextRef="#ctx0" brushRef="#br0" timeOffset="4193.46">4852 547 24575,'10'-12'0,"1"0"0,1 0 0,0 2 0,14-11 0,4-3 0,17-15 0,95-60 0,-116 84 0,0 1 0,2 1 0,-1 1 0,2 2 0,51-13 0,-77 22 0,1 1 0,-1-1 0,0 1 0,0-1 0,1 1 0,-1 0 0,1 0 0,-1 1 0,0-1 0,0 1 0,1 0 0,-1-1 0,0 1 0,0 1 0,0-1 0,0 0 0,5 4 0,-5-2 0,0-1 0,0 1 0,-1 0 0,1 1 0,-1-1 0,0 0 0,0 1 0,0-1 0,0 1 0,-1-1 0,0 1 0,1 0 0,-1 0 0,0 0 0,0 4 0,1 10 0,0 0 0,-2 1 0,0-1 0,-1 0 0,0 0 0,-6 21 0,-2 4 0,-22 59 0,2-31 0,-73 129 0,70-142 0,29-53 0,0 0 0,0 1 0,0-1 0,1 1 0,-4 10 0,6-15 0,0 0 0,-1 1 0,1-1 0,0 0 0,0 0 0,0 0 0,0 0 0,0 0 0,0 0 0,1 0 0,-1 1 0,0-1 0,0 0 0,1 0 0,-1 0 0,1 0 0,-1 0 0,1 0 0,-1 0 0,1 0 0,-1-1 0,1 1 0,0 0 0,0 0 0,-1 0 0,1-1 0,0 1 0,0 0 0,0-1 0,0 1 0,0 0 0,2 0 0,7 2 0,0 0 0,1 0 0,0-1 0,-1 0 0,1-1 0,0-1 0,15 0 0,-15 0 0,1 0 0,0 0 0,-1 1 0,1 1 0,-1 0 0,22 7 0,-25-6 0,-1 0 0,0 1 0,0 0 0,-1 0 0,1 1 0,-1-1 0,0 1 0,0 1 0,0-1 0,-1 1 0,1 0 0,-2 0 0,7 11 0,-6-7 0,0 0 0,-1 0 0,-1 0 0,0 1 0,0-1 0,-1 1 0,0 0 0,-1 0 0,0 15 0,0 13 0,-1 1 0,-8 56 0,5-83 0,1 0 0,-2-1 0,1 1 0,-2-1 0,0 0 0,0 0 0,-1 0 0,-1 0 0,0-1 0,0-1 0,-12 14 0,3-8 0,-1-1 0,-32 23 0,37-30 0,0 0 0,0 2 0,0-1 0,1 2 0,1-1 0,0 1 0,0 1 0,-11 18 0,12-12 0,7-13 0,0 0 0,0 0 0,-1 0 0,1 0 0,-1-1 0,0 0 0,-1 1 0,1-1 0,-1 0 0,1-1 0,-1 1 0,0-1 0,-1 1 0,-8 4 0,-20 5-1365,21-6-5461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19:56:43.467"/>
    </inkml:context>
    <inkml:brush xml:id="br0">
      <inkml:brushProperty name="width" value="0.05" units="cm"/>
      <inkml:brushProperty name="height" value="0.05" units="cm"/>
      <inkml:brushProperty name="color" value="#E71224"/>
    </inkml:brush>
  </inkml:definitions>
  <inkml:trace contextRef="#ctx0" brushRef="#br0">199 177 24575,'-7'5'0,"1"0"0,0 0 0,0 1 0,0-1 0,1 1 0,-1 0 0,1 1 0,1 0 0,-1-1 0,1 1 0,-4 11 0,-10 14 0,-1-4 0,-34 58 0,49-77 0,0-1 0,0 1 0,1 0 0,0 0 0,0 0 0,1 0 0,1 1 0,-2 12 0,4-19 0,-1 1 0,1 0 0,-1 0 0,1-1 0,1 1 0,-1 0 0,0-1 0,1 1 0,-1-1 0,1 0 0,0 1 0,0-1 0,1 0 0,-1 0 0,1 0 0,-1-1 0,1 1 0,0-1 0,0 1 0,0-1 0,0 0 0,0 0 0,1 0 0,5 2 0,6 3 0,1-1 0,0-1 0,0 0 0,20 2 0,26 4 0,-27-6 0,-1 2 0,1 1 0,-1 1 0,49 21 0,-76-26 0,0 1 0,0-1 0,0 1 0,-1 1 0,1-1 0,-1 1 0,0 0 0,-1 0 0,0 1 0,0 0 0,0 0 0,-1 0 0,1 0 0,-2 1 0,1-1 0,-1 1 0,-1 0 0,1 0 0,-1 0 0,1 13 0,-2-13 0,0 0 0,0 0 0,-1 1 0,-1-1 0,1 0 0,-1 0 0,-1 0 0,1 0 0,-2 0 0,1 0 0,-1 0 0,0 0 0,0-1 0,-1 0 0,0 0 0,0 0 0,-1 0 0,0 0 0,0-1 0,-12 11 0,-6 1-114,0 0 1,0-2-1,-2-1 0,0-1 0,-1-1 1,0-1-1,-1-2 0,0 0 0,-1-2 1,0-1-1,-31 3 0,20-6-6712</inkml:trace>
  <inkml:trace contextRef="#ctx0" brushRef="#br0" timeOffset="710.09">340 1 24575,'-13'0'0,"-1"1"0,0 0 0,1 1 0,-1 1 0,1 0 0,0 1 0,0 0 0,0 1 0,1 0 0,-1 1 0,1 1 0,1 0 0,-1 0 0,1 1 0,0 1 0,-16 17 0,15-13 0,1 0 0,0 1 0,1 1 0,1 0 0,1 0 0,0 1 0,0 0 0,2 0 0,0 1 0,1 0 0,1 0 0,-4 28 0,5-13 0,2 1 0,1-1 0,2 0 0,1 0 0,1 0 0,2 0 0,1-1 0,2 0 0,1 0 0,14 31 0,-3-18 0,1 0 0,2-2 0,2-1 0,2-1 0,2-1 0,34 35 0,-48-58 0,0 0 0,1-1 0,1-1 0,0-1 0,1-1 0,0 0 0,1-1 0,0-2 0,40 15 0,-46-20 0,-1-1 0,2 0 0,-1-1 0,0 0 0,0-1 0,0-1 0,1 0 0,-1-1 0,0 0 0,0-1 0,0-1 0,0-1 0,0 1 0,0-2 0,-1 0 0,19-10 0,4-8-227,-1 0-1,-1-3 1,-1 0-1,-2-3 1,43-48-1,-32 30-6598</inkml:trace>
  <inkml:trace contextRef="#ctx0" brushRef="#br0" timeOffset="1219.95">1116 777 24575,'1'-20'0,"-1"20"0,0 0 0,0 0 0,0 0 0,0 0 0,0 0 0,0 0 0,0 0 0,0 0 0,0 0 0,0 0 0,0 0 0,0 0 0,0 1 0,1-1 0,-1 0 0,0 0 0,0 0 0,0 0 0,0 0 0,0 0 0,0 0 0,0 0 0,0 0 0,0 0 0,0 0 0,0 0 0,0 0 0,0 0 0,0 0 0,0 0 0,1 0 0,3 35 0,1 1 0,1 0 0,2-1 0,2 0 0,1-1 0,1 0 0,2 0 0,24 41 0,-37-73 13,0-1 1,-1 1-1,1-1 0,0 1 0,1-1 0,-1 0 0,0 1 0,0-1 0,0 0 1,1 0-1,-1 0 0,3 2 0,-4-3-8,1 0-1,-1 0 1,0 0 0,1 0 0,-1 0-1,0 0 1,1 0 0,-1 0 0,0 0-1,1-1 1,-1 1 0,0 0 0,1 0-1,-1 0 1,0 0 0,1 0-1,-1-1 1,0 1 0,0 0 0,1 0-1,-1-1 1,0 1 0,0 0 0,1 0-1,-1-1 1,0 1 0,0 0 0,0-1-1,1 1 1,-1 0 0,0-1 0,0 1-1,0 0 1,0-1 0,0 1 0,2-8-347,0 1 1,-1 0 0,0-1-1,-1-8 1,2-32-6485</inkml:trace>
  <inkml:trace contextRef="#ctx0" brushRef="#br0" timeOffset="1453.16">1169 212 24575,'6'0'0,"14"0"0,10 0 0,-1 0-8191</inkml:trace>
  <inkml:trace contextRef="#ctx0" brushRef="#br0" timeOffset="1784.66">1575 54 24575,'2'0'0,"0"1"0,0-1 0,0 1 0,0 0 0,0 0 0,0 0 0,0 0 0,0 0 0,0 0 0,-1 1 0,1-1 0,-1 0 0,1 1 0,-1-1 0,1 1 0,-1 0 0,0 0 0,1-1 0,-1 1 0,0 0 0,1 3 0,3 6 0,0-1 0,5 20 0,-2 1 0,-2 0 0,5 56 0,-5 68 0,-5-117 0,23 364 0,-15-340 0,2 0 0,2-1 0,4-1 0,32 82 0,-41-124 0,0-1 0,12 18 0,-17-30 0,0 0 0,1-1 0,0 1 0,0-1 0,0 0 0,0 0 0,1 0 0,-1 0 0,1-1 0,10 5 0,-14-7-42,1 0-1,-1-1 0,1 1 1,-1-1-1,1 1 0,-1-1 1,1 0-1,0 0 0,-1 0 1,1 0-1,0 0 0,-1 0 1,1 0-1,-1 0 0,1 0 1,0-1-1,-1 1 0,1-1 1,-1 1-1,1-1 0,-1 0 1,1 0-1,-1 1 0,0-1 1,1 0-1,-1 0 0,0 0 1,0 0-1,0-1 0,0 1 1,2-2-1,16-23-6783</inkml:trace>
  <inkml:trace contextRef="#ctx0" brushRef="#br0" timeOffset="2148.48">1557 777 24575,'9'0'0,"12"-3"0,12-1 0,8-6 0,1-4 0,-1-6 0,-4-2 0,1 2 0,-7-1 0,-2 3 0,-7 1 0,-6 4-8191</inkml:trace>
  <inkml:trace contextRef="#ctx0" brushRef="#br0" timeOffset="2764.68">2351 847 24575,'0'3'0,"0"13"0,6 10 0,2 9 0,0 2 0,-2 4 0,1 1 0,0-5 0,-2-1 0,2-4 0,2-5 0,0-7-8191</inkml:trace>
  <inkml:trace contextRef="#ctx0" brushRef="#br0" timeOffset="3027.03">2404 548 24575,'0'0'0</inkml:trace>
  <inkml:trace contextRef="#ctx0" brushRef="#br0" timeOffset="4350.35">2633 777 24575,'189'0'0,"-186"0"0,0 0 0,0 0 0,0 0 0,1 0 0,-1 1 0,0-1 0,0 1 0,0 0 0,0 0 0,0 0 0,0 1 0,-1-1 0,1 1 0,4 2 0,-5-2 0,0 0 0,-1 0 0,1 0 0,-1 0 0,0 0 0,0 1 0,0-1 0,0 0 0,0 1 0,0-1 0,-1 0 0,1 1 0,-1-1 0,1 1 0,-1-1 0,0 1 0,0-1 0,0 1 0,-1 3 0,-1 12 0,-1 0 0,-1-1 0,-1 0 0,0 1 0,-1-2 0,-1 1 0,-15 26 0,-77 105 0,58-91 0,-24 40 0,61-87 0,9-8 0,14-9 0,-13 5 0,177-77 0,-151 66 0,1 1 0,1 2 0,0 1 0,0 2 0,39-3 0,-72 10 0,13-3 0,0 0 0,-1-1 0,0 0 0,0-1 0,0-1 0,17-10 0,66-49 0,-52 28 0,-3-1 0,47-56 0,-56 59 0,-22 24 0,34-40 0,-41 47 0,0 0 0,0-1 0,0 1 0,-1-1 0,1 1 0,-1-1 0,-1 0 0,1 0 0,1-9 0,-2 14 0,-1 0 0,0 0 0,0 0 0,0-1 0,0 1 0,0 0 0,0 0 0,0 0 0,0-1 0,0 1 0,0 0 0,0 0 0,0 0 0,0-1 0,0 1 0,0 0 0,0 0 0,0 0 0,0 0 0,0-1 0,0 1 0,-1 0 0,1 0 0,0 0 0,0 0 0,0-1 0,0 1 0,0 0 0,0 0 0,-1 0 0,1 0 0,0 0 0,0-1 0,0 1 0,0 0 0,0 0 0,-1 0 0,1 0 0,0 0 0,0 0 0,0 0 0,-1 0 0,1 0 0,0 0 0,0 0 0,0 0 0,-1 0 0,1 0 0,0 0 0,0 0 0,0 0 0,0 0 0,-1 0 0,1 0 0,0 0 0,0 0 0,0 0 0,-1 0 0,1 0 0,0 0 0,0 1 0,-13 7 0,12-7 0,-15 12 0,1 1 0,0 1 0,1 1 0,1 0 0,0 0 0,1 1 0,1 1 0,1 0 0,0 1 0,1 0 0,1 0 0,-6 24 0,8-21 0,1 0 0,1 1 0,1 0 0,0 0 0,2 0 0,1 0 0,1 0 0,1 0 0,1 0 0,11 44 0,-12-60 0,1 0 0,-1 0 0,1 0 0,1 0 0,-1-1 0,8 10 0,-10-14 0,0 0 0,0-1 0,0 1 0,1-1 0,-1 0 0,1 0 0,-1 1 0,1-1 0,-1 0 0,1 0 0,0 0 0,-1 0 0,1-1 0,0 1 0,0 0 0,0-1 0,-1 1 0,1-1 0,0 0 0,0 1 0,0-1 0,0 0 0,0 0 0,0 0 0,0-1 0,0 1 0,-1 0 0,1-1 0,0 1 0,0-1 0,2-1 0,4-2-195,-1-1 0,1-1 0,-2 1 0,1-1 0,0-1 0,9-11 0,13-17-6631</inkml:trace>
  <inkml:trace contextRef="#ctx0" brushRef="#br0" timeOffset="5063.5">3903 918 24575,'3'0'0,"0"0"0,0 1 0,0-1 0,0 1 0,0-1 0,0 1 0,-1 0 0,1 0 0,0 0 0,-1 1 0,1-1 0,-1 1 0,1-1 0,-1 1 0,1 0 0,-1 0 0,0 0 0,0 0 0,0 0 0,0 0 0,0 1 0,-1-1 0,3 5 0,1 4 0,1 1 0,-2 0 0,0 0 0,3 15 0,3 7 0,-5-26 0,-2-13 0,-1-16 0,0-48 0,-2 18 0,3 0 0,13-76 0,-15 124 0,0-1 0,0 0 0,0 0 0,1 1 0,-1-1 0,1 1 0,3-5 0,-5 7 0,0 1 0,1-1 0,-1 1 0,0 0 0,1-1 0,-1 1 0,1-1 0,-1 1 0,1 0 0,-1 0 0,1-1 0,-1 1 0,1 0 0,-1 0 0,1-1 0,-1 1 0,1 0 0,0 0 0,-1 0 0,1 0 0,0 0 0,0 0 0,0 1 0,0-1 0,0 0 0,0 1 0,0-1 0,0 1 0,0-1 0,0 1 0,0 0 0,0-1 0,-1 1 0,1 0 0,0 0 0,0 0 0,-1-1 0,1 2 0,7 11 0,0-1 0,-1 1 0,-1 0 0,0 0 0,0 1 0,3 17 0,0 4 0,5 50 0,-7 3 0,-6 120 0,-3-119 0,3-82-105,-1 0 0,0 0 0,-1 0 0,0 1 0,0-1 0,-1-1 0,1 1 0,-1 0 0,-1 0 0,1-1 0,-1 1 0,-6 9 0,-2-5-6721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4.608"/>
    </inkml:context>
    <inkml:brush xml:id="br0">
      <inkml:brushProperty name="width" value="0.1" units="cm"/>
      <inkml:brushProperty name="height" value="0.1" units="cm"/>
    </inkml:brush>
  </inkml:definitions>
  <inkml:trace contextRef="#ctx0" brushRef="#br0">0 55 24575,'15'0'0,"29"-6"0,22-2 0,18 0 0,6-1 0,0 1 0,-6 1 0,-11 3 0,-16 1 0,-14 2 0,-11 0 0,-12 1-8191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6.599"/>
    </inkml:context>
    <inkml:brush xml:id="br0">
      <inkml:brushProperty name="width" value="0.1" units="cm"/>
      <inkml:brushProperty name="height" value="0.1" units="cm"/>
    </inkml:brush>
  </inkml:definitions>
  <inkml:trace contextRef="#ctx0" brushRef="#br0">0 0 24575,'0'6'0,"0"8"0,0 8 0,0 8 0,0 9 0,0 7 0,3 1 0,1-4 0,0-4 0,-1-2 0,-1-4 0,0-5 0,-1-5 0,2-5 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7.775"/>
    </inkml:context>
    <inkml:brush xml:id="br0">
      <inkml:brushProperty name="width" value="0.1" units="cm"/>
      <inkml:brushProperty name="height" value="0.1" units="cm"/>
    </inkml:brush>
  </inkml:definitions>
  <inkml:trace contextRef="#ctx0" brushRef="#br0">0 0 24575,'1274'33'-2373,"-10"45"163,-1225-76 2284,613 27 4435,-564-30-5874,-69 1-5461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29.328"/>
    </inkml:context>
    <inkml:brush xml:id="br0">
      <inkml:brushProperty name="width" value="0.1" units="cm"/>
      <inkml:brushProperty name="height" value="0.1" units="cm"/>
    </inkml:brush>
  </inkml:definitions>
  <inkml:trace contextRef="#ctx0" brushRef="#br0">230 0 24575,'1'63'0,"11"68"0,-6-64 62,-6 104-1,-2-73-1549</inkml:trace>
  <inkml:trace contextRef="#ctx0" brushRef="#br0" timeOffset="1688.33">0 194 24575,'9'0'0,"15"0"0,22 0 0,11 0 0,6 0 0,0 0 0,-4 0 0,-6 0 0,-9 0 0,-9 0 0,-7 0 0,-6 0 0,-4 0 0,-1 0 0</inkml:trace>
  <inkml:trace contextRef="#ctx0" brushRef="#br0" timeOffset="3155.72">865 18 24575,'10'194'0,"-4"-113"0,2 17 0,3 95 0,-11-116-1365,0-59-5461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35.157"/>
    </inkml:context>
    <inkml:brush xml:id="br0">
      <inkml:brushProperty name="width" value="0.1" units="cm"/>
      <inkml:brushProperty name="height" value="0.1" units="cm"/>
    </inkml:brush>
  </inkml:definitions>
  <inkml:trace contextRef="#ctx0" brushRef="#br0">77 196 24575,'0'7'0,"-1"0"0,0 0 0,-1 0 0,-2 10 0,-2 6 0,-9 43 0,-10 123 0,25-184 0,0-1 0,0 1 0,0-1 0,0 1 0,1-1 0,0 0 0,2 7 0,-3-9 0,1-1 0,0 1 0,0-1 0,0 1 0,0-1 0,0 1 0,0-1 0,0 0 0,0 1 0,1-1 0,-1 0 0,1 0 0,-1 0 0,1 0 0,-1 0 0,1 0 0,-1-1 0,1 1 0,0 0 0,-1-1 0,4 1 0,17 2 0,0-1 0,-1-1 0,1 0 0,26-4 0,-17 1 0,17-2 0,0-2 0,89-23 0,89-43 0,-144 44 0,-35 16 0,-34 9 0,1 0 0,18-8 0,-30 9 0,0 1 0,0 0 0,0-1 0,0 1 0,-1-1 0,1 1 0,0-1 0,-1 0 0,0 0 0,1 0 0,-1 0 0,0 0 0,0 0 0,0 0 0,1-4 0,10-39 0,-8 27 0,-1 7 0,-1 1 0,0-1 0,0 0 0,-1 0 0,-1 0 0,0-11 0,-1 16 0,0 1 0,0 0 0,0 0 0,0-1 0,-1 1 0,0 0 0,0 1 0,-1-1 0,1 0 0,-1 1 0,0-1 0,0 1 0,-1 0 0,-4-5 0,-12-9 0,-1 1 0,-33-20 0,1 1 0,44 29 0,-1 1 0,1 0 0,-2 0 0,1 0 0,0 2 0,-1-1 0,-17-4 0,22 8 0,-1 0 0,0 0 0,0 1 0,0 0 0,0 0 0,1 0 0,-1 1 0,0 0 0,0 0 0,0 1 0,1 0 0,-1 0 0,1 1 0,-7 2 0,-45 28 0,38-20 0,-1-2 0,-30 13 0,-176 51 0,177-67 0,44-8 0,-1 1 0,0 0 0,1 0 0,-1 1 0,1-1 0,-1 1 0,1 1 0,0-1 0,0 1 0,0 0 0,0 1 0,-9 6 0,1 2-1365</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6T19:59:37.590"/>
    </inkml:context>
    <inkml:brush xml:id="br0">
      <inkml:brushProperty name="width" value="0.1" units="cm"/>
      <inkml:brushProperty name="height" value="0.1" units="cm"/>
    </inkml:brush>
  </inkml:definitions>
  <inkml:trace contextRef="#ctx0" brushRef="#br0">139 578 24575,'21'0'0,"-1"2"0,1 0 0,0 2 0,-1 0 0,31 11 0,-49-15 0,0 1 0,0 0 0,0 0 0,0 0 0,0 0 0,0 0 0,0 0 0,0 0 0,0 1 0,0-1 0,-1 1 0,1-1 0,-1 1 0,1 0 0,-1 0 0,1-1 0,-1 1 0,0 0 0,1 3 0,-1-2 0,0 0 0,-1 0 0,1 0 0,-1 0 0,0 1 0,0-1 0,0 0 0,0 0 0,0 0 0,-1 0 0,0 1 0,0 2 0,-5 9 0,0 0 0,-1 0 0,0-1 0,-14 18 0,16-24 0,-24 39 0,9-12 0,-2-2 0,-45 54 0,62-82 0,-1-1 0,0 0 0,1-1 0,-2 1 0,1-1 0,0-1 0,-14 5 0,11-4 0,0 0 0,1 1 0,-1 0 0,-10 7 0,17-9 0,0-1 0,0 0 0,1 1 0,-1-1 0,1 1 0,-1 0 0,1-1 0,0 1 0,0 0 0,0 0 0,0 0 0,0 0 0,0 0 0,0 0 0,0 0 0,1 0 0,-1 0 0,1 0 0,0 0 0,-1 1 0,1-1 0,0 0 0,1 3 0,-1-4 0,1 1 0,-1 0 0,1 0 0,0 0 0,0 0 0,0-1 0,0 1 0,0 0 0,0-1 0,1 1 0,-1-1 0,0 1 0,1-1 0,-1 0 0,1 1 0,0-1 0,-1 0 0,1 0 0,0 0 0,0-1 0,-1 1 0,1 0 0,0 0 0,0-1 0,0 0 0,3 1 0,8 2 0,0-1 0,22 1 0,-30-3 0,218-3 0,-118-13-1365,-88 15-5461</inkml:trace>
  <inkml:trace contextRef="#ctx0" brushRef="#br0" timeOffset="2832.02">544 983 24575,'4'-4'0,"0"-1"0,-1 0 0,1 0 0,-1 0 0,-1 0 0,1 0 0,-1-1 0,0 1 0,0-1 0,0 0 0,-1 1 0,2-12 0,-1-6 0,-2-45 0,0 45 0,-1 15 0,0 0 0,0 0 0,0 0 0,-1 0 0,0 0 0,-1 0 0,-6-13 0,8 19 0,0-1 0,0 1 0,0 0 0,-1 0 0,1-1 0,0 1 0,-1 0 0,0 0 0,0 1 0,1-1 0,-1 0 0,0 0 0,0 1 0,-1-1 0,1 1 0,0 0 0,0 0 0,-1 0 0,1 0 0,0 0 0,-1 0 0,1 0 0,-1 1 0,0-1 0,1 1 0,-1 0 0,1 0 0,-3 0 0,1 1 0,1 1 0,1-1 0,-1 1 0,0 0 0,0 0 0,1 0 0,-1 0 0,1 1 0,-1-1 0,1 0 0,0 1 0,0 0 0,0-1 0,0 1 0,-1 4 0,-18 20 0,18-25 0,0 1 0,0-1 0,1 1 0,-1 0 0,1-1 0,0 1 0,-1 0 0,1 0 0,1 1 0,-1-1 0,0 0 0,1 1 0,0-1 0,0 1 0,0-1 0,0 1 0,0-1 0,1 1 0,-1 0 0,1-1 0,0 1 0,0 0 0,1-1 0,-1 1 0,1 0 0,0-1 0,-1 1 0,2-1 0,-1 1 0,0-1 0,1 0 0,0 1 0,-1-1 0,1 0 0,0 0 0,1 0 0,-1 0 0,0-1 0,1 1 0,0-1 0,3 4 0,11 7 0,1-1 0,0-1 0,0 0 0,1-1 0,1-1 0,0-1 0,23 6 0,148 29 0,-144-37-455,0-2 0,61-3 0</inkml:trace>
  <inkml:trace contextRef="#ctx0" brushRef="#br0" timeOffset="5170.25">1038 1019 24575,'1'-1'0,"0"-1"0,1 1 0,-1 0 0,0 0 0,0 1 0,1-1 0,-1 0 0,0 0 0,1 1 0,-1-1 0,1 1 0,-1-1 0,1 1 0,-1-1 0,1 1 0,-1 0 0,1 0 0,-1 0 0,1 0 0,-1 0 0,1 0 0,-1 0 0,1 0 0,2 2 0,2 0 0,-1 0 0,1 1 0,-1 0 0,1 0 0,4 5 0,-6-5 0,1 0 0,-1 0 0,1-1 0,-1 1 0,1-1 0,5 2 0,0-2 0,0-1 0,0 0 0,0 0 0,0-1 0,0 0 0,0-1 0,0 0 0,0-1 0,15-4 0,-7 0 0,0 0 0,-1-2 0,0 0 0,18-11 0,-7 5 0,-23 13 0,-1-1 0,0 0 0,1 0 0,-1 0 0,0-1 0,0 1 0,0-1 0,-1 0 0,1 0 0,5-6 0,-9 9 0,0-1 0,0 1 0,1 0 0,-1-1 0,0 1 0,0-1 0,0 1 0,1-1 0,-1 1 0,0-1 0,0 1 0,0-1 0,0 1 0,0-1 0,0 1 0,0-1 0,0 1 0,0-1 0,0 1 0,-1 0 0,1-1 0,0 1 0,0-1 0,0 1 0,-1-1 0,1 1 0,0-1 0,0 1 0,-1 0 0,1-1 0,0 1 0,-1 0 0,1-1 0,-1 1 0,-17-13 0,6 5 0,3 1 0,1-1 0,1 0 0,-1-1 0,1 1 0,1-1 0,0-1 0,0 1 0,-8-18 0,12 22 0,1 0 0,-1 0 0,1 0 0,0 0 0,0 0 0,1 0 0,-1-1 0,1 1 0,0 0 0,1 0 0,-1 0 0,1 0 0,0-1 0,0 1 0,1 0 0,0 1 0,-1-1 0,2 0 0,-1 0 0,6-7 0,4-4 0,0 1 0,2 1 0,0 0 0,0 1 0,29-19 0,0-1 0,-18 14 0,52-29 0,-46 30 0,-20 11-136,0 0-1,1 1 1,-1 0-1,1 1 1,0 1-1,0 0 1,1 0-1,-1 1 0,23-2 1,-17 5-6690</inkml:trace>
  <inkml:trace contextRef="#ctx0" brushRef="#br0" timeOffset="7269.44">1920 525 24575,'351'95'0,"-333"-91"0,1 0 0,-1-1 0,1-2 0,-1 0 0,23-1 0,-38-1 0,0 0 0,0 0 0,-1 0 0,1 0 0,0 0 0,-1-1 0,1 1 0,-1-1 0,0 0 0,0 0 0,1 0 0,-1 0 0,0 0 0,-1 0 0,1 0 0,0-1 0,2-4 0,3-5 0,-1 0 0,6-17 0,-12 28 0,2-5 0,0 0 0,-1 0 0,0 0 0,0 0 0,-1 0 0,1 0 0,-1 0 0,-1 0 0,1-1 0,-3-9 0,-2-6 0,-13-34 0,9 29 0,-95-276 0,103 300 0,0-1 0,-1 1 0,0-1 0,1 1 0,-1 0 0,0-1 0,0 1 0,-1 0 0,1 1 0,-1-1 0,1 0 0,-1 1 0,0-1 0,0 1 0,0 0 0,0 0 0,0 0 0,-1 0 0,1 1 0,-4-2 0,4 2 0,0 1 0,0 0 0,1 0 0,-1 0 0,0 0 0,0 0 0,1 0 0,-1 1 0,0-1 0,1 1 0,-1 0 0,0 0 0,1 0 0,-1 0 0,1 0 0,0 0 0,-1 1 0,1-1 0,0 1 0,0 0 0,0 0 0,0 0 0,0 0 0,0 0 0,0 0 0,1 0 0,-3 5 0,0 0 0,1 0 0,0 0 0,0 1 0,1-1 0,0 1 0,0 0 0,1 0 0,-1 11 0,-6 29 0,-1-14 0,7-23 0,-1 0 0,0 0 0,0 0 0,-1-1 0,-7 13 0,5-10 0,-1 0 0,2 1 0,-5 18 0,-4 11 0,6-23-195,2 1 0,1 0 0,0 0 0,2 0 0,0 1 0,1 42 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1.731"/>
    </inkml:context>
    <inkml:brush xml:id="br0">
      <inkml:brushProperty name="width" value="0.05" units="cm"/>
      <inkml:brushProperty name="height" value="0.05" units="cm"/>
    </inkml:brush>
  </inkml:definitions>
  <inkml:trace contextRef="#ctx0" brushRef="#br0">0 0 24575,'14'24'0,"16"35"0,-7-13 0,-5-8 0,-2 1 0,-1 0 0,-3 1 0,0 0 0,5 48 0,15 210 0,-27-239 0,42 389 0,-42-385-389,-3 86 1,-2-131-200,0 12-6238</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2.173"/>
    </inkml:context>
    <inkml:brush xml:id="br0">
      <inkml:brushProperty name="width" value="0.05" units="cm"/>
      <inkml:brushProperty name="height" value="0.05" units="cm"/>
    </inkml:brush>
  </inkml:definitions>
  <inkml:trace contextRef="#ctx0" brushRef="#br0">1 0 24575,'3'0'0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2.574"/>
    </inkml:context>
    <inkml:brush xml:id="br0">
      <inkml:brushProperty name="width" value="0.05" units="cm"/>
      <inkml:brushProperty name="height" value="0.05" units="cm"/>
    </inkml:brush>
  </inkml:definitions>
  <inkml:trace contextRef="#ctx0" brushRef="#br0">1 1 24575,'6'0'0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3.667"/>
    </inkml:context>
    <inkml:brush xml:id="br0">
      <inkml:brushProperty name="width" value="0.05" units="cm"/>
      <inkml:brushProperty name="height" value="0.05" units="cm"/>
    </inkml:brush>
  </inkml:definitions>
  <inkml:trace contextRef="#ctx0" brushRef="#br0">1 90 24575,'5'0'0,"0"-1"0,-1 0 0,1 0 0,0-1 0,0 1 0,0-1 0,-1 0 0,6-4 0,17-5 0,3 2 0,1 2 0,1 1 0,-1 1 0,54-1 0,-42 4 0,612-25 0,-647 27 0,18-1 0,0 2 0,49 6 0,-68-6 0,1 1 0,-1 0 0,0 1 0,0-1 0,0 1 0,0 1 0,-1-1 0,1 1 0,-1 0 0,0 0 0,0 1 0,0 0 0,-1 0 0,8 9 0,-5-2 0,0 0 0,-1 0 0,0 1 0,-1 0 0,-1 1 0,0-1 0,0 1 0,4 27 0,-3-4 0,-2-1 0,-1 48 0,-3-65 0,-1 0 0,0 0 0,-2 0 0,0 0 0,-1 0 0,-11 32 0,10-41 0,1 0 0,-1-1 0,0 1 0,-1-1 0,0-1 0,-1 1 0,0-1 0,0 0 0,0 0 0,-1-1 0,-1 0 0,1 0 0,-17 8 0,12-7 0,-1-1 0,-1 0 0,1-1 0,-1-1 0,0 0 0,0-1 0,-1-1 0,-28 3 0,383-7 0,-149-1 0,-91 2 0,208-8 0,-305 8 3,3 0-155,1 0 0,-1-1 0,1 0 0,-1 0 0,0 0 0,1-1 0,-1 0 0,6-3 0,2-4-6674</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16.265"/>
    </inkml:context>
    <inkml:brush xml:id="br0">
      <inkml:brushProperty name="width" value="0.05" units="cm"/>
      <inkml:brushProperty name="height" value="0.05" units="cm"/>
    </inkml:brush>
  </inkml:definitions>
  <inkml:trace contextRef="#ctx0" brushRef="#br0">354 1 24575,'9'3'0,"6"7"0,0 16 0,1 23 0,-2 26 0,-1 28 0,-3 20 0,-2 13 0,-3 8 0,-3 3 0,-1 6 0,2-7 0,1-11 0,-1-22 0,-1-24 0,0-25 0,-1-23-8191</inkml:trace>
  <inkml:trace contextRef="#ctx0" brushRef="#br0" timeOffset="2089.17">1042 847 24575,'3'0'0,"7"0"0,7-6 0,17-5 0,26 0 0,3 1-8191</inkml:trace>
  <inkml:trace contextRef="#ctx0" brushRef="#br0" timeOffset="3459.3">1447 494 24575,'-1'25'0,"0"0"0,-2 0 0,-1 0 0,-2-1 0,-11 35 0,-57 116 0,10-54-263,-107 154 0,-104 103-467,186-260 661,-244 336 69,21 10 0,222-305-1145,84-146-4576</inkml:trace>
  <inkml:trace contextRef="#ctx0" brushRef="#br0" timeOffset="5028.16">1289 1817 24575,'455'0'0,"-442"0"0,-1 0 0,0 0 0,1 0 0,20 5 0,-31-5 0,0 0 0,0 1 0,0-1 0,-1 1 0,1-1 0,0 1 0,-1 0 0,1-1 0,0 1 0,-1 0 0,1 0 0,-1 0 0,1 0 0,-1 1 0,0-1 0,1 0 0,-1 0 0,0 1 0,0-1 0,0 1 0,0-1 0,0 1 0,0 0 0,0-1 0,-1 1 0,1 0 0,-1 0 0,1-1 0,-1 1 0,1 0 0,-1 0 0,0 2 0,-1 2 0,0-1 0,0 1 0,0-1 0,-1 0 0,0 1 0,0-1 0,0 0 0,-1 0 0,0 0 0,0-1 0,0 1 0,-7 7 0,-6 5 0,-29 26 0,44-43 0,-40 32 0,0-3 0,-91 47 0,86-51 0,39-20 0,-2-1 0,0 1 0,0 0 0,0 1 0,1 0 0,0 0 0,0 1 0,-7 8 0,14-14 0,0 0 0,1 0 0,-1-1 0,1 1 0,-1 0 0,1 0 0,-1 0 0,1 0 0,0 0 0,-1 0 0,1-1 0,0 1 0,0 0 0,0 0 0,0 0 0,0 0 0,0 0 0,0 0 0,0 0 0,0 0 0,0 0 0,0 0 0,1 0 0,-1 0 0,0 0 0,1 0 0,-1 0 0,0-1 0,2 3 0,0-1 0,0 0 0,0 0 0,1 0 0,-1 0 0,1-1 0,-1 1 0,1-1 0,0 1 0,3 0 0,28 10 0,0-1 0,1-2 0,58 7 0,-26-5 0,183 43 0,-197-39 0,-1 2 0,80 37 0,-126-51 0,1 0 0,-1 1 0,0 0 0,10 9 0,-15-13 0,0 0 0,-1 1 0,1-1 0,-1 0 0,1 1 0,-1-1 0,0 1 0,1-1 0,-1 1 0,1-1 0,-1 1 0,0-1 0,1 1 0,-1 0 0,0-1 0,0 1 0,1-1 0,-1 1 0,0 0 0,0-1 0,0 1 0,0-1 0,0 1 0,0 0 0,0-1 0,0 1 0,0 0 0,0-1 0,0 1 0,0 0 0,0-1 0,-1 1 0,1-1 0,0 1 0,0 0 0,-1-1 0,1 1 0,0-1 0,-1 1 0,1-1 0,-1 1 0,1-1 0,0 1 0,-1-1 0,0 1 0,-3 1 0,1 0 0,-1 0 0,0-1 0,0 0 0,0 1 0,-6 0 0,-77 13 0,-97 4 0,131-15 0,-241 6-1365,265-10-5461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6.036"/>
    </inkml:context>
    <inkml:brush xml:id="br0">
      <inkml:brushProperty name="width" value="0.05" units="cm"/>
      <inkml:brushProperty name="height" value="0.05" units="cm"/>
    </inkml:brush>
  </inkml:definitions>
  <inkml:trace contextRef="#ctx0" brushRef="#br0">0 2 24575,'95'-1'0,"81"1"0,-140 2 0,1 2 0,60 13 0,-88-15 0,0 0 0,-1 1 0,1 1 0,0-1 0,-1 1 0,0 0 0,0 1 0,0 0 0,-1 0 0,1 1 0,-1 0 0,0 0 0,-1 1 0,0 0 0,0 0 0,0 0 0,-1 1 0,0 0 0,-1 0 0,1 0 0,-1 0 0,-1 1 0,0 0 0,0 0 0,-1-1 0,0 2 0,0-1 0,0 17 0,-1-10 0,-1 0 0,-1 1 0,0-1 0,-1 0 0,-1 0 0,0 0 0,-1 0 0,-10 23 0,5-17 0,-2 0 0,-1-1 0,0 0 0,-2-1 0,-17 21 0,-6-1 0,-1-2 0,-1-1 0,-3-2 0,-62 40 0,60-47 0,28-19 0,1 1 0,-26 22 0,40-32 0,1 0 0,0 0 0,-1 0 0,1 0 0,0 1 0,-1-1 0,1 0 0,0 0 0,0 0 0,-1 1 0,1-1 0,0 0 0,0 0 0,-1 1 0,1-1 0,0 0 0,0 0 0,0 1 0,-1-1 0,1 0 0,0 1 0,0-1 0,0 0 0,0 1 0,0-1 0,0 0 0,0 1 0,0-1 0,0 0 0,0 1 0,0-1 0,0 0 0,0 1 0,0-1 0,0 1 0,0-1 0,0 0 0,0 0 0,0 1 0,1-1 0,-1 0 0,0 1 0,0-1 0,0 0 0,1 1 0,-1-1 0,0 0 0,0 0 0,1 1 0,-1-1 0,0 0 0,0 0 0,1 0 0,-1 0 0,0 1 0,1-1 0,-1 0 0,1 0 0,11 3 0,0-1 0,0 0 0,0-1 0,0 0 0,1-1 0,18-2 0,2 0 0,829-23 0,-846 25 0,-9-1 0,-1 0 0,1 1 0,0 0 0,-1 0 0,1 1 0,0 0 0,-1 0 0,1 0 0,9 4 0,-15-4-76,0-1 1,0 1-1,0-1 0,-1 1 0,1 0 0,0-1 0,0 1 0,-1 0 1,1-1-1,0 1 0,-1 0 0,1 0 0,-1 0 0,1 0 1,-1 0-1,1 0 0,0 1 0,-1 15-6750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4.702"/>
    </inkml:context>
    <inkml:brush xml:id="br0">
      <inkml:brushProperty name="width" value="0.05" units="cm"/>
      <inkml:brushProperty name="height" value="0.05" units="cm"/>
    </inkml:brush>
  </inkml:definitions>
  <inkml:trace contextRef="#ctx0" brushRef="#br0">1 1 24575,'9'18'0,"6"20"0,9 47 0,10 41 0,2 24 0,1 13 0,-6-4 0,-5-10 0,-7-9 0,-4-18 0,-4-22 0,-5-23 0,4-24 0,-1-22-8191</inkml:trace>
  <inkml:trace contextRef="#ctx0" brushRef="#br0" timeOffset="301.31">689 618 24575,'3'3'0,"4"7"0,7 14 0,3 11 0,0 19 0,0 14 0,-1 14 0,-2 11 0,-1 5 0,-3-9 0,-2-13 0,-4-13 0,5-18 0,-1-11 0,0-10-8191</inkml:trace>
  <inkml:trace contextRef="#ctx0" brushRef="#br0" timeOffset="571.21">442 953 24575,'3'0'0,"7"-3"0,8-1 0,15-3 0,24-9 0,26-5 0,25-8 0,20 2 0,10-2 0,10-7 0,-20 2-8191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3.978"/>
    </inkml:context>
    <inkml:brush xml:id="br0">
      <inkml:brushProperty name="width" value="0.05" units="cm"/>
      <inkml:brushProperty name="height" value="0.05" units="cm"/>
    </inkml:brush>
  </inkml:definitions>
  <inkml:trace contextRef="#ctx0" brushRef="#br0">106 0 24575,'3'0'0,"7"3"0,8 1 0,10 0 0,5 5 0,5 1 0,0-1 0,-5-2-8191</inkml:trace>
  <inkml:trace contextRef="#ctx0" brushRef="#br0" timeOffset="358.97">0 441 24575,'3'0'0,"4"0"0,13 0 0,15 0 0,7 0 0,3 0 0,0 0 0,-2 0 0,0 0 0,-6 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29.404"/>
    </inkml:context>
    <inkml:brush xml:id="br0">
      <inkml:brushProperty name="width" value="0.05" units="cm"/>
      <inkml:brushProperty name="height" value="0.05" units="cm"/>
    </inkml:brush>
  </inkml:definitions>
  <inkml:trace contextRef="#ctx0" brushRef="#br0">0 732 24575,'12'-3'0,"28"-7"0,37-11 0,42-10 0,39-4 0,23-4 0,8-2-888,-23 6 888,-30 9 0,-32 9 219,-34 8-7741</inkml:trace>
  <inkml:trace contextRef="#ctx0" brushRef="#br0" timeOffset="358.36">424 997 24575,'3'0'0,"7"0"0,7 0 0,8 0 0,11 0 0,17 0 0,18 0 0,24 0 0,8 0 0,-5 0 0,-13 0 0,-15 0 0,-13 0 0,-11-3 0,-13-1-8191</inkml:trace>
  <inkml:trace contextRef="#ctx0" brushRef="#br0" timeOffset="1816.28">2082 27 24575,'42'-9'0,"20"-3"0,14 6 0,6 26 0,11 51 0,1 47 0,-7 32 0,-17 7 0,-22-6 0,-18-22 0,-14-34-8191</inkml:trace>
  <inkml:trace contextRef="#ctx0" brushRef="#br0" timeOffset="2881.46">2823 1279 24575,'-26'13'0,"3"-1"0,0-1 0,-39 12 0,-93 15 0,-4 0 0,129-29 0,0 2 0,1 1 0,-33 18 0,58-28 0,-3 1 0,1 1 0,-1 0 0,1 1 0,-10 8 0,15-12 0,0 0 0,1-1 0,-1 1 0,0 0 0,0-1 0,1 1 0,-1 0 0,1 0 0,-1 0 0,1 0 0,-1 0 0,1 0 0,-1-1 0,1 1 0,0 0 0,0 0 0,-1 0 0,1 0 0,0 0 0,0 0 0,0 1 0,0-1 0,0 0 0,0 0 0,0 0 0,1 0 0,-1 0 0,0 0 0,1 0 0,-1-1 0,0 1 0,1 0 0,-1 0 0,1 0 0,-1 0 0,1 0 0,0 0 0,-1-1 0,1 1 0,0 0 0,0-1 0,-1 1 0,1 0 0,0-1 0,0 1 0,0-1 0,1 1 0,9 5 0,-1-2 0,1 1 0,1-1 0,-1-1 0,16 3 0,156 21 0,120-6-632,131-6-1897,146-6 976,138-4-2132,2115-4-603,-2465 3 4288,-181 6 295,-156-5 296,-30-2-268,-8 0-56,-83 10 29,-108 8-274,-354 50 410,457-53 1838</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0:28:34.826"/>
    </inkml:context>
    <inkml:brush xml:id="br0">
      <inkml:brushProperty name="width" value="0.05" units="cm"/>
      <inkml:brushProperty name="height" value="0.05" units="cm"/>
    </inkml:brush>
  </inkml:definitions>
  <inkml:trace contextRef="#ctx0" brushRef="#br0">1 548 24575,'367'-1'-230,"394"2"-420,-729-1 690,-14-1-15,1 2-1,0-1 1,-1 2 0,1 1-1,30 7 1,-45-8-26,-1 0 0,1 0 0,-1 0 0,1 0 0,-1 0 0,0 1-1,0-1 1,0 1 0,0 0 0,-1 0 0,1 0 0,-1 0 0,1 0 0,-1 1 0,0-1 0,-1 1 0,1 0 0,-1-1 0,1 1 0,-1 0-1,0 0 1,0 0 0,-1 0 0,1-1 0,-1 1 0,0 7 0,0 4 25,-1 0 0,0 0 0,-1 0 0,-1 0 0,-7 24 0,4-22 10,-1 0 0,0-1 1,-1 0-1,-1-1 0,0 1 0,-1-2 0,-1 1 0,0-1 0,-1-1 0,-15 14 0,-2-3 17,0-1-1,-2-1 1,-56 30-1,48-30-50,30-13 0,11-4 0,18-2 0,-19-3 0,168-6 274,-64 0-1913,-61 4-5187</inkml:trace>
  <inkml:trace contextRef="#ctx0" brushRef="#br0" timeOffset="431.51">2629 1 24575,'6'9'0,"2"21"0,0 17 0,-2 25 0,-2 24 0,-13 38 0,-24 35 0,-29 33 0,-26 31-1510,-22 15 1510,-22 4 0,-6-14 0,7-20 0,18-33 0,22-38 0,26-32 0,28-36 0,19-32-6681</inkml:trace>
  <inkml:trace contextRef="#ctx0" brushRef="#br0" timeOffset="1361.56">3176 1094 24575,'443'1'0,"-425"-1"0,0 1 0,1 1 0,-1 1 0,0 0 0,23 8 0,-37-9 0,1 0 0,-1 0 0,0 0 0,0 0 0,0 0 0,0 1 0,0 0 0,-1 0 0,1 0 0,-1 0 0,5 6 0,-6-6 0,-1-1 0,0 1 0,1 0 0,-1 0 0,0 0 0,0-1 0,0 1 0,-1 1 0,1-1 0,-1 0 0,1 0 0,-1 0 0,0 0 0,0 0 0,-1 0 0,1 0 0,-1 0 0,1 0 0,-2 3 0,-3 6 0,0-1 0,0 0 0,-2 0 0,1-1 0,-1 0 0,0 0 0,-1 0 0,0-1 0,-14 12 0,12-12 0,0 1 0,1 0 0,0 1 0,1 0 0,0 0 0,-12 25 0,19-35 0,1 1 0,-1-1 0,1 0 0,0 1 0,-1-1 0,1 1 0,0-1 0,0 0 0,0 1 0,0-1 0,0 1 0,0-1 0,0 1 0,0-1 0,1 0 0,-1 1 0,1-1 0,-1 0 0,1 1 0,-1-1 0,1 0 0,0 1 0,0-1 0,-1 0 0,1 0 0,0 0 0,0 0 0,0 0 0,0 0 0,1 0 0,-1 0 0,0 0 0,0-1 0,0 1 0,3 1 0,4 1 0,1 1 0,0-1 0,0-1 0,14 3 0,-7-1 0,-2 0 0,1 0 0,-1 1 0,0 1 0,-1 0 0,1 1 0,21 16 0,-29-19 0,0 1 0,0 0 0,-1 0 0,0 0 0,0 1 0,-1-1 0,1 1 0,-1 0 0,0 0 0,-1 1 0,1-1 0,-1 1 0,-1 0 0,1 0 0,-1 0 0,1 7 0,-3-11 0,1-1 0,-1 1 0,0 0 0,0-1 0,0 1 0,-1-1 0,1 1 0,0-1 0,-1 1 0,0-1 0,0 1 0,0-1 0,0 0 0,0 1 0,0-1 0,-2 3 0,0-1 0,0-1 0,0 0 0,-1 0 0,1 0 0,0 0 0,-1-1 0,0 1 0,-7 3 0,-6 0 0,1 0 0,-1-1 0,-33 6 0,-27 1 171,-105 3-1,-79-13-1660,247-2 1274,-49-1-6610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27.321"/>
    </inkml:context>
    <inkml:brush xml:id="br0">
      <inkml:brushProperty name="width" value="0.1" units="cm"/>
      <inkml:brushProperty name="height" value="0.1" units="cm"/>
    </inkml:brush>
  </inkml:definitions>
  <inkml:trace contextRef="#ctx0" brushRef="#br0">141 1 24575,'9'9'0,"3"6"0,3 9 0,4 13 0,-1 9 0,0 6 0,-3 2 0,-2-1 0,-3 2 0,1-2 0,0-1 0,5-1 0,3 6 0,7 15 0,-1 1 0,-2-13 0,-5-15-8191</inkml:trace>
  <inkml:trace contextRef="#ctx0" brushRef="#br0" timeOffset="549.54">0 618 24575,'3'0'0,"10"0"0,15-3 0,12-7 0,4-2 0,8 2 0,9 1 0,4 1 0,-1 0 0,-8-3 0,-7-1 0,-9 2 0,-6 0 0,-5 2 0,-2 1 0,-5 3-8191</inkml:trace>
  <inkml:trace contextRef="#ctx0" brushRef="#br0" timeOffset="1088.07">865 177 24575,'1'0'0,"1"0"0,0 1 0,0-1 0,-1 1 0,1-1 0,0 1 0,0-1 0,-1 1 0,1 0 0,-1 0 0,1 0 0,-1 0 0,1 0 0,-1 0 0,2 2 0,18 23 0,-16-20 0,5 10 0,0-1 0,-2 2 0,1-1 0,-2 1 0,9 28 0,17 93 0,-5-14 0,-26-116 7,8 22-282,-2 0 1,-1 1 0,-1-1-1,1 33 1,-7-43-6552</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33.904"/>
    </inkml:context>
    <inkml:brush xml:id="br0">
      <inkml:brushProperty name="width" value="0.1" units="cm"/>
      <inkml:brushProperty name="height" value="0.1" units="cm"/>
    </inkml:brush>
  </inkml:definitions>
  <inkml:trace contextRef="#ctx0" brushRef="#br0">0 1 24575,'15'16'0,"-1"1"0,0 0 0,-2 1 0,0 0 0,17 36 0,-12-14 0,24 80 0,-33-84 0,-1 0 0,-1 0 0,0 48 0,-7 113 0,-2-86 0,3 583 0,-1-689 0,1 1 0,1-1 0,-1 1 0,1 0 0,0-1 0,0 0 0,0 1 0,1-1 0,0 0 0,0 1 0,4 5 0,-3-7 0,0 0 0,1 0 0,-1-1 0,1 1 0,0-1 0,0 0 0,0 0 0,1 0 0,-1 0 0,1-1 0,-1 0 0,11 4 0,25 6 0,1-1 0,0-2 0,63 5 0,-70-10 0,478 32 0,3-34 0,-337-4 0,749 11 0,-305-3 0,-256-4 0,70 24 0,-30 0 0,290-24 0,71 3 0,2 35 0,550 20-1596,489-59 2731,-812-3-674,-921 1-461,128-17 0,-187 14 0,-1-1 0,0 0 0,0-1 0,0 0 0,-1-1 0,0-1 0,18-12 0,-13 7 0,1 2 0,30-14 0,-27 17 0,1 1 0,-1 1 0,1 1 0,45-3 0,98 7 0,-109 2 0,-5 0 0,-15 1 0,51-5 0,-76 1 0,-1 0 0,1 0 0,-1-1 0,0-1 0,0 0 0,0-1 0,0 0 0,11-7 0,-2 0 0,1 1 0,0 1 0,1 1 0,0 1 0,0 1 0,30-4 0,-7 4 0,-1 2 0,64 2 0,-56 3 0,-1 3 0,0 3 0,56 12 0,-85-13 0,-8-1 0,0 0 0,1-1 0,0-1 0,17 0 0,-28-2 0,0 0 0,0-1 0,-1 0 0,1 0 0,0 0 0,-1 0 0,1-1 0,-1 1 0,1-1 0,-1-1 0,0 1 0,0 0 0,0-1 0,0 0 0,0 0 0,-1 0 0,1 0 0,2-5 0,-1 2 0,0-1 0,-1 0 0,0 0 0,0 0 0,-1-1 0,0 1 0,-1-1 0,1 0 0,-1 0 0,-1 0 0,2-12 0,-1-12 0,-3-50 0,0 49 0,-4-514 0,4 530 0,0 0 0,-1 1 0,0-1 0,-11-31 0,-28-57 0,5 15 0,30 68 79,1-1-1,0 0 0,-1-36 1,-7-33-1758,9 76-5147</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38.649"/>
    </inkml:context>
    <inkml:brush xml:id="br0">
      <inkml:brushProperty name="width" value="0.1" units="cm"/>
      <inkml:brushProperty name="height" value="0.1" units="cm"/>
    </inkml:brush>
  </inkml:definitions>
  <inkml:trace contextRef="#ctx0" brushRef="#br0">149 18 24575,'-5'1'0,"1"-1"0,0 1 0,0 0 0,0 0 0,0 1 0,0-1 0,0 1 0,0 0 0,1 0 0,-1 0 0,1 0 0,-1 1 0,1-1 0,0 1 0,0 0 0,-4 4 0,-4 6 0,0 1 0,-13 21 0,19-25 0,0-1 0,0 1 0,1 0 0,1 1 0,-1-1 0,2 1 0,0 0 0,0-1 0,-1 20 0,3-4 0,1 1 0,7 49 0,-5-62 0,0 1 0,2-1 0,-1-1 0,2 1 0,0-1 0,0 0 0,16 23 0,-19-31 0,1 1 0,1 0 0,-1-1 0,1 0 0,0 0 0,0 0 0,0 0 0,1-1 0,-1 0 0,1 0 0,0-1 0,0 0 0,1 0 0,-1 0 0,0 0 0,1-1 0,0 0 0,10 1 0,-12-3 0,1-1 0,0 0 0,-1 0 0,1 0 0,-1 0 0,1-1 0,-1 0 0,0 0 0,1-1 0,-1 1 0,-1-1 0,1 0 0,0-1 0,-1 1 0,1-1 0,-1 0 0,6-7 0,5-6 0,-2 0 0,0 0 0,14-25 0,-22 31 0,0 0 0,0-1 0,-1 1 0,-1-1 0,0 1 0,0-1 0,-1 0 0,0 0 0,-2-1 0,1 1 0,-1 0 0,-1 0 0,0 0 0,-1 0 0,0 0 0,-1 0 0,0 0 0,-1 1 0,0-1 0,-1 1 0,0 0 0,-1 0 0,0 1 0,0 0 0,-13-15 0,-6-8 0,15 18 0,0 1 0,-16-15 0,24 26 0,-1 1 0,1-1 0,-1 1 0,0 0 0,1 0 0,-1 0 0,0 0 0,-1 1 0,1-1 0,0 1 0,0 0 0,-1 0 0,1 0 0,0 0 0,-1 1 0,-5-1 0,7 1 8,0 0 0,0 0 0,0 1 0,0-1 0,0 0 0,0 1 1,0 0-1,0-1 0,0 1 0,1 0 0,-1 0 0,0 0 0,0 0 0,1 1 0,-1-1 0,1 0 0,-1 1 0,-1 1 0,1 0 12,0 1 1,0-1-1,0 1 1,0-1-1,1 1 1,-1 0-1,1 0 0,-2 6 1,1 7-318,0 0 0,1-1 0,2 25 1,0-31-219,0 15-6311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43.275"/>
    </inkml:context>
    <inkml:brush xml:id="br0">
      <inkml:brushProperty name="width" value="0.1" units="cm"/>
      <inkml:brushProperty name="height" value="0.1" units="cm"/>
    </inkml:brush>
  </inkml:definitions>
  <inkml:trace contextRef="#ctx0" brushRef="#br0">391 2386 24575,'-1'-2'0,"1"-1"0,-1 1 0,0 0 0,1 0 0,-1-1 0,-1 1 0,1 0 0,0 0 0,-2-2 0,-3-7 0,-33-69 0,-44-136 0,26 57 0,9 33 0,41 100 0,1 1 0,2-2 0,-3-32 0,5 44 0,-1-2 0,0-1 0,-12-30 0,8 27 0,-6-30 0,8 9 0,1-69 0,-1-11 0,1 78 0,1 10 0,-9-42 0,-3 9 0,2-1 0,4-1 0,-1-81 0,13-512-1365,-3 644-5461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47.023"/>
    </inkml:context>
    <inkml:brush xml:id="br0">
      <inkml:brushProperty name="width" value="0.1" units="cm"/>
      <inkml:brushProperty name="height" value="0.1" units="cm"/>
    </inkml:brush>
  </inkml:definitions>
  <inkml:trace contextRef="#ctx0" brushRef="#br0">0 348 24575,'0'-2'0,"1"0"0,-1 1 0,0-1 0,1 0 0,0 1 0,-1-1 0,1 0 0,0 1 0,-1-1 0,1 1 0,0-1 0,0 1 0,0 0 0,0-1 0,1 1 0,-1 0 0,0 0 0,1 0 0,1-2 0,34-17 0,-23 13 0,95-64 0,-14 8 0,123-74 0,-214 134 0,0 1 0,1-1 0,-1 1 0,1 0 0,-1 0 0,1 1 0,6-2 0,-10 3 0,-1 0 0,1 0 0,-1 0 0,1 0 0,0 0 0,-1 0 0,1 0 0,-1 0 0,1 0 0,-1 0 0,1 0 0,0 1 0,-1-1 0,1 0 0,-1 0 0,1 1 0,-1-1 0,1 0 0,-1 1 0,1-1 0,-1 0 0,0 1 0,1-1 0,-1 1 0,1 0 0,0 0 0,-1 1 0,0-1 0,1 0 0,-1 1 0,0-1 0,0 1 0,0-1 0,0 1 0,0-1 0,0 1 0,0-1 0,-1 1 0,1-1 0,0 0 0,-2 3 0,-5 17 0,0 1 0,-2-1 0,-1 0 0,-1-1 0,0 0 0,-1-1 0,-25 30 0,-29 34 0,-50 56 0,30-40 0,-14 14 0,87-101 0,6-6 0,1-1 0,0 1 0,0 1 0,1-1 0,0 1 0,0-1 0,-7 14 0,12-19 0,0 0 0,-1-1 0,1 1 0,0-1 0,0 1 0,0 0 0,0-1 0,-1 1 0,1 0 0,0-1 0,0 1 0,0 0 0,1-1 0,-1 1 0,0 0 0,0-1 0,0 1 0,0-1 0,1 1 0,-1 0 0,0-1 0,0 1 0,1-1 0,-1 1 0,0-1 0,1 1 0,-1-1 0,1 1 0,-1-1 0,1 1 0,-1-1 0,1 1 0,-1-1 0,1 0 0,-1 1 0,1-1 0,0 0 0,-1 0 0,1 1 0,-1-1 0,1 0 0,0 0 0,-1 0 0,2 0 0,33 3 0,-30-3 0,159 7 293,-86-2-1122,111-8 0,-157-1-5997</inkml:trace>
  <inkml:trace contextRef="#ctx0" brushRef="#br0" timeOffset="1319">477 612 24575,'5'0'0,"1"-1"0,0 0 0,0 0 0,0-1 0,-1 0 0,1 0 0,-1 0 0,0 0 0,1-1 0,-1 0 0,0 0 0,0-1 0,-1 1 0,1-1 0,-1 0 0,0 0 0,0-1 0,6-7 0,0-2 0,-1 0 0,0 0 0,-1-1 0,0 0 0,7-22 0,-11 24 0,0 0 0,0-1 0,1-15 0,-4 25 0,-1 0 0,1 1 0,-1-1 0,0 0 0,0 0 0,-1 0 0,1 0 0,-1 0 0,0 0 0,0 0 0,0 0 0,-1 1 0,1-1 0,-1 0 0,-3-4 0,5 7 0,-1 0 0,0 0 0,0 0 0,0 0 0,0 0 0,0 0 0,0 0 0,0 1 0,0-1 0,0 0 0,-1 1 0,1-1 0,0 1 0,0-1 0,-1 1 0,1-1 0,0 1 0,0 0 0,-1 0 0,1 0 0,0 0 0,-1 0 0,1 0 0,0 0 0,-1 0 0,1 0 0,0 0 0,-1 1 0,1-1 0,0 1 0,0-1 0,-1 1 0,1-1 0,0 1 0,0 0 0,0 0 0,0-1 0,-1 2 0,-2 1 0,1 0 0,-1 0 0,1 0 0,0 1 0,1-1 0,-1 1 0,0 0 0,1 0 0,-4 8 0,-6 23 0,2 2 0,1-1 0,2 1 0,1 0 0,0 44 0,5-70 0,2 0 0,-1 0 0,1 1 0,1-1 0,0 0 0,0 0 0,1 0 0,1-1 0,7 18 0,-7-21 0,0-1 0,0 0 0,1 1 0,0-1 0,0-1 0,0 1 0,0-1 0,1 0 0,0 0 0,0 0 0,1-1 0,-1 0 0,1 0 0,0-1 0,7 3 0,-10-4 0,1-1 0,-1 0 0,1 0 0,-1 0 0,1 0 0,0-1 0,-1 1 0,1-1 0,0 0 0,-1-1 0,1 1 0,0-1 0,-1 0 0,1 0 0,4-2 0,-2 0 0,0 0 0,-1-1 0,1 0 0,-1 0 0,0-1 0,0 1 0,0-1 0,7-9 0,2-5 0,0 0 0,-1-1 0,-2-1 0,18-37 0,-26 48 0,-1 1 0,0-1 0,0 0 0,1-11 0,5-20 0,-9 41 0,1 0 0,-1-1 0,0 1 0,0 0 0,0 0 0,0-1 0,0 1 0,1 0 0,-1 0 0,0-1 0,0 1 0,0 0 0,1 0 0,-1 0 0,0-1 0,0 1 0,1 0 0,-1 0 0,0 0 0,0 0 0,1 0 0,-1 0 0,0 0 0,1-1 0,-1 1 0,0 0 0,1 0 0,-1 0 0,0 0 0,0 0 0,1 0 0,-1 0 0,0 1 0,1-1 0,-1 0 0,0 0 0,0 0 0,1 0 0,-1 0 0,0 0 0,1 0 0,-1 1 0,0-1 0,0 0 0,0 0 0,1 0 0,-1 1 0,0-1 0,0 0 0,0 0 0,1 1 0,-1-1 0,0 0 0,0 0 0,0 1 0,0-1 0,13 18 0,-6-6 0,-1 1 0,0 1 0,5 18 0,0 1 0,37 119 0,-15-40 0,-33-112 0,0 0 0,0 1 0,0-1 0,0 0 0,0 0 0,0 0 0,0 0 0,0 0 0,0 1 0,0-1 0,0 0 0,0 0 0,0 0 0,0 0 0,0 0 0,0 1 0,0-1 0,0 0 0,0 0 0,0 0 0,0 0 0,0 0 0,0 0 0,0 1 0,0-1 0,0 0 0,0 0 0,0 0 0,0 0 0,1 0 0,-1 0 0,0 0 0,0 1 0,0-1 0,0 0 0,0 0 0,0 0 0,1 0 0,-1 0 0,0 0 0,0 0 0,0 0 0,0 0 0,0 0 0,0 0 0,1 0 0,-1 0 0,0 0 0,0 0 0,0 0 0,0 0 0,0 0 0,1 0 0,-1 0 0,0 0 0,0 0 0,3-12 0,-2-19 0,-1-11 0,4-86 0,-2 113 0,1 0 0,0 0 0,1 0 0,0 0 0,1 1 0,10-20 0,0 9 34,1 2 0,1 0 1,1 0-1,1 2 0,30-27 0,25-28-1604,-57 56-5256</inkml:trace>
  <inkml:trace contextRef="#ctx0" brushRef="#br0" timeOffset="2105.75">1358 277 24575,'1'0'0,"-1"0"0,1 0 0,-1 0 0,1 1 0,-1-1 0,1 0 0,-1 0 0,1 0 0,-1 1 0,1-1 0,-1 0 0,0 0 0,1 1 0,-1-1 0,1 0 0,-1 1 0,0-1 0,1 1 0,-1-1 0,0 0 0,0 1 0,1-1 0,-1 1 0,0-1 0,0 1 0,0-1 0,1 1 0,2 16 0,-3-14 0,6 95 0,-5-65 0,1 1 0,11 51 0,45 118 0,-55-196 0,0 0 0,0 0 0,9 13 0,-10-17 0,-1-1 0,1 0 0,0 0 0,-1 0 0,1 0 0,0 0 0,1-1 0,-1 1 0,0 0 0,0-1 0,1 0 0,-1 1 0,1-1 0,3 1 0,-4-2 0,0 0 0,-1 0 0,1-1 0,0 1 0,-1 0 0,1-1 0,-1 1 0,1-1 0,-1 0 0,1 0 0,-1 1 0,1-1 0,-1 0 0,0 0 0,0 0 0,1 0 0,-1-1 0,0 1 0,0 0 0,0 0 0,0-1 0,0 1 0,0-1 0,-1 1 0,2-3 0,19-41 0,-11 16 0,-2-1 0,0 0 0,-2 0 0,-2 0 0,0-1 0,-2-47 0,-2 71 0,0 1 0,-1 0 0,1-1 0,-1 1 0,-1 0 0,1 0 0,-1 0 0,-1 0 0,1 0 0,-1 0 0,0 0 0,0 1 0,0-1 0,-1 1 0,0 0 0,0 0 0,0 0 0,-1 1 0,1-1 0,-1 1 0,0 0 0,0 1 0,-1-1 0,1 1 0,-1 0 0,0 0 0,0 1 0,0 0 0,0 0 0,0 0 0,-9-1 0,11 2-195,-1 1 0,0-1 0,1 1 0,-1 0 0,0 0 0,-5 1 0,-9 2-6631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51.119"/>
    </inkml:context>
    <inkml:brush xml:id="br0">
      <inkml:brushProperty name="width" value="0.1" units="cm"/>
      <inkml:brushProperty name="height" value="0.1" units="cm"/>
    </inkml:brush>
  </inkml:definitions>
  <inkml:trace contextRef="#ctx0" brushRef="#br0">248 124 24575,'2'0'0,"2"9"0,6 12 0,4 14 0,0 11 0,-3 6 0,-2 3 0,-4 1 0,-2-2 0,-2-2 0,-1-7 0,5-4 0,3-10-8191</inkml:trace>
  <inkml:trace contextRef="#ctx0" brushRef="#br0" timeOffset="462.89">1 336 24575,'3'0'0,"4"0"0,6 0 0,11 0 0,13-6 0,9-5 0,6-1 0,0-1 0,-3 2 0,-7-1 0,-10 2-8191</inkml:trace>
  <inkml:trace contextRef="#ctx0" brushRef="#br0" timeOffset="1302.96">565 230 24575,'0'35'0,"2"0"0,1 0 0,13 59 0,-12-79 0,1 0 0,0 0 0,0-1 0,2 0 0,0 0 0,0 0 0,1-1 0,1 0 0,0-1 0,21 21 0,-28-31 0,0 0 0,0 0 0,0 0 0,0 0 0,0-1 0,1 1 0,-1-1 0,1 1 0,-1-1 0,1 0 0,0 0 0,-1 0 0,1-1 0,0 1 0,0 0 0,-1-1 0,1 0 0,0 0 0,0 0 0,0 0 0,-1 0 0,1-1 0,0 1 0,0-1 0,-1 1 0,1-1 0,0 0 0,-1 0 0,1-1 0,-1 1 0,1 0 0,-1-1 0,1 1 0,3-4 0,0-1 0,0-1 0,0 1 0,0-1 0,-1 0 0,0 0 0,0 0 0,0-1 0,-1 0 0,-1 0 0,5-10 0,-5 8 0,28-89 0,-27 83 0,-1 0 0,0 0 0,-1-1 0,0-19 0,-3 31 0,0-1 0,0 1 0,0-1 0,0 1 0,-1-1 0,0 1 0,0 0 0,-1 0 0,1 0 0,-1 0 0,0 0 0,0 0 0,-1 1 0,1 0 0,-1 0 0,-8-7 0,4 4 0,-1 0 0,0 1 0,0 0 0,-1 1 0,1 0 0,-1 0 0,-19-6 0,25 10-62,0 0 0,0 0 0,0 1 0,0-1 0,0 1 0,0 0 0,0 0 0,0 1 0,0-1 0,0 1 0,0-1 0,0 1-1,0 1 1,0-1 0,1 0 0,-1 1 0,0 0 0,1 0 0,-1 0 0,1 0 0,-5 5 0</inkml:trace>
  <inkml:trace contextRef="#ctx0" brushRef="#br0" timeOffset="1681.74">1024 212 24575</inkml:trace>
  <inkml:trace contextRef="#ctx0" brushRef="#br0" timeOffset="2334.27">1271 89 24575,'-1'16'0,"-1"0"0,-1 0 0,-5 22 0,4-23 0,0 0 0,2 0 0,-2 22 0,4-31 0,0 0 0,1-1 0,0 1 0,0-1 0,0 0 0,0 1 0,1-1 0,0 0 0,0 0 0,1 0 0,-1 0 0,1 0 0,5 7 0,2-1 0,0-1 0,0 0 0,1-1 0,1 0 0,12 8 0,-14-10 0,0-1 0,-1 1 0,0 1 0,0-1 0,-1 2 0,0-1 0,0 1 0,11 16 0,-14-15 0,-1 0 0,1 0 0,-2 1 0,1-1 0,-1 1 0,-1-1 0,0 1 0,0 0 0,-1 0 0,-1 0 0,0 15 0,-1-24 0,1 0 0,-1 0 0,1 0 0,-1 0 0,0 0 0,1 0 0,-1 0 0,0 0 0,0 0 0,-1 0 0,1 0 0,0-1 0,0 1 0,-1 0 0,1-1 0,-1 1 0,0-1 0,1 0 0,-1 0 0,0 1 0,0-1 0,0 0 0,0 0 0,0-1 0,0 1 0,0 0 0,0-1 0,0 1 0,0-1 0,0 0 0,0 1 0,-1-1 0,1 0 0,0 0 0,-4-1 0,-2 0 0,0 0 0,1-1 0,-1 1 0,1-1 0,-1-1 0,1 1 0,0-2 0,-13-6 0,-13-14-1365,2-2-5461</inkml:trace>
  <inkml:trace contextRef="#ctx0" brushRef="#br0" timeOffset="2833.3">1288 106 24575,'3'0'0,"7"0"0,11 0 0,5 0 0,3-6 0,4-2 0,-1-2 0,-4 0 0,-2 1 0,-7-2 0,-6-4 0,-8 1 0,-14 4 0,-15 2 0,-3 4-8191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55.643"/>
    </inkml:context>
    <inkml:brush xml:id="br0">
      <inkml:brushProperty name="width" value="0.1" units="cm"/>
      <inkml:brushProperty name="height" value="0.1" units="cm"/>
    </inkml:brush>
  </inkml:definitions>
  <inkml:trace contextRef="#ctx0" brushRef="#br0">1 387 24575,'0'0'0,"3"0"0,4-3 0,9-1 0,12 0 0,7 1 0,9 1 0,3 1 0,-3 0 0,-3 1 0,-9 0-8191</inkml:trace>
  <inkml:trace contextRef="#ctx0" brushRef="#br0" timeOffset="994.94">777 193 24575,'-1'23'0,"-7"34"0,1 8 0,7-64 0,-3 45 0,5 55 0,-1-86 0,1 0 0,1-1 0,0 1 0,1-1 0,0 0 0,1 0 0,13 26 0,-16-37 0,0 0 0,0 0 0,0 0 0,0-1 0,0 1 0,0 0 0,1-1 0,0 1 0,-1-1 0,1 0 0,0 0 0,0 0 0,0 0 0,0-1 0,0 1 0,1-1 0,-1 0 0,0 0 0,1 0 0,-1 0 0,1 0 0,-1-1 0,1 0 0,-1 1 0,6-2 0,-2 0 0,-1 0 0,1 0 0,-1-1 0,1 0 0,-1-1 0,0 1 0,0-1 0,0 0 0,0-1 0,0 0 0,-1 0 0,10-8 0,-4 0 0,0 1 0,-1-2 0,0 1 0,-1-2 0,0 1 0,-1-1 0,-1 0 0,0 0 0,-1-1 0,-1 0 0,7-28 0,-4 1 0,-2-1 0,-2 0 0,-1-51 0,-3 89 0,-1-1 0,0 0 0,0 1 0,0-1 0,-1 0 0,0 1 0,0 0 0,0-1 0,-1 1 0,1 0 0,-1 0 0,0 0 0,-1 1 0,1-1 0,-1 1 0,0 0 0,0 0 0,-1 0 0,1 0 0,-1 1 0,0-1 0,0 1 0,0 1 0,0-1 0,0 1 0,-11-4 0,9 4 0,0-1 0,-1 1 0,1 0 0,-1 1 0,1 0 0,-1 0 0,0 1 0,1 0 0,-1 0 0,0 1 0,1 0 0,-1 0 0,1 1 0,-1 0 0,1 0 0,0 1 0,0-1 0,0 2 0,0-1 0,-8 6 0,6-1 0,0 1 0,0 0 0,1 0 0,0 0 0,1 1 0,0 1 0,1-1 0,-9 18 0,8-12 0,1 0 0,0 0 0,2 0 0,-1 1 0,-3 30 0,8-42-151,0 0-1,0-1 0,0 1 0,0-1 1,1 1-1,-1-1 0,1 1 1,2 6-1,5 6-6674</inkml:trace>
  <inkml:trace contextRef="#ctx0" brushRef="#br0" timeOffset="1356.72">1394 475 24575,'0'0'0</inkml:trace>
  <inkml:trace contextRef="#ctx0" brushRef="#br0" timeOffset="2055.65">1535 229 24575,'0'23'0,"0"5"0,5 47 0,-4-64 0,2-1 0,-1 1 0,1-1 0,1 0 0,0 0 0,0 0 0,11 17 0,9 7 0,35 41 0,-47-61 0,0 0 0,-1 1 0,-1 0 0,0 1 0,12 28 0,-21-43 0,-1 0 0,1 0 0,-1 1 0,1-1 0,-1 0 0,0 0 0,0 0 0,1 0 0,-1 0 0,0 0 0,0 1 0,0-1 0,0 0 0,0 0 0,0 0 0,-1 0 0,1 0 0,0 1 0,0-1 0,-1 0 0,1 0 0,-1 0 0,1 0 0,-1 0 0,1 0 0,-1 0 0,0 0 0,0 0 0,1-1 0,-1 1 0,0 0 0,0 0 0,0 0 0,0-1 0,0 1 0,0-1 0,0 1 0,0-1 0,-2 2 0,-1-1 0,0 0 0,0-1 0,-1 1 0,1-1 0,-1 0 0,1 0 0,0 0 0,-1 0 0,-5-2 0,1-1-170,1 1-1,0-1 0,1 0 1,-1-1-1,1 0 0,-1 0 1,-11-10-1,-15-13-6655</inkml:trace>
  <inkml:trace contextRef="#ctx0" brushRef="#br0" timeOffset="2547.17">1553 123 24575,'0'0'0,"6"-6"0,5-2 0,9 0 0,5-1 0,1 1 0,-1-5 0,1-2 0,0 0 0,0 4 0,0 3 0,-5-3 0,0 1 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05.426"/>
    </inkml:context>
    <inkml:brush xml:id="br0">
      <inkml:brushProperty name="width" value="0.1" units="cm"/>
      <inkml:brushProperty name="height" value="0.1" units="cm"/>
    </inkml:brush>
  </inkml:definitions>
  <inkml:trace contextRef="#ctx0" brushRef="#br0">0 283 24575,'2'1'0,"0"1"0,0-1 0,0 1 0,-1-1 0,1 1 0,-1 0 0,1 0 0,-1 0 0,0 0 0,0 0 0,1 0 0,-1 0 0,-1 0 0,1 1 0,1 2 0,8 41 0,-8-33 0,17 160 0,-5-20 0,25 37 0,-13-66 0,-38-202 0,-2-123 0,12-112 0,3 198 0,-2 92 0,-2 0 0,0 0 0,-8-27 0,5 23 0,-5-42 0,11 66 0,-1-7 0,1-1 0,0 0 0,2-19 0,-1 28 0,-1 1 0,0-1 0,1 0 0,-1 1 0,1-1 0,0 1 0,-1-1 0,1 1 0,0-1 0,0 1 0,0-1 0,0 1 0,0 0 0,2-2 0,-2 2 0,0 1 0,0 0 0,0-1 0,0 1 0,0-1 0,0 1 0,0 0 0,0 0 0,0 0 0,0 0 0,1-1 0,-1 1 0,0 1 0,0-1 0,0 0 0,0 0 0,0 0 0,0 1 0,0-1 0,0 0 0,0 1 0,0-1 0,0 1 0,2 0 0,1 2 0,0 0 0,0 0 0,0 1 0,0-1 0,0 1 0,-1 0 0,1 0 0,-1 0 0,0 0 0,0 1 0,-1-1 0,1 1 0,2 7 0,3 9 0,9 40 0,-7-12 0,-2 0 0,-2 1 0,-2-1 0,-3 1 0,-5 59 0,3-103 26,0 0 0,0 0 0,0 0 0,-1-1 0,0 1 0,0-1-1,-1 1 1,1-1 0,-1 0 0,-1 0 0,-5 8 0,-4 2-208,0-1 0,-19 15 1,6-5-950,10-9-5695</inkml:trace>
  <inkml:trace contextRef="#ctx0" brushRef="#br0" timeOffset="1112.32">424 865 24575,'13'-13'0,"0"-1"0,-1 0 0,0-1 0,-1 0 0,-1 0 0,15-31 0,-4-8 0,-2 0 0,-3-2 0,-2 0 0,8-76 0,-20 118 0,1 1 0,-1-1 0,-1 0 0,0 0 0,-1 0 0,-2-16 0,2 29 0,-1-1 0,1 1 0,0 0 0,-1 0 0,1-1 0,-1 1 0,1 0 0,-1 0 0,1 0 0,-1 0 0,0 0 0,0 0 0,0 0 0,0 0 0,1 0 0,-1 0 0,0 0 0,0 0 0,-1 0 0,1 1 0,-2-2 0,1 1 0,0 1 0,-1-1 0,1 1 0,-1-1 0,1 1 0,0 0 0,-1 0 0,1 0 0,-1 0 0,1 0 0,-3 1 0,-1 1 0,-1-1 0,1 1 0,0 1 0,0-1 0,1 1 0,-1 0 0,-10 7 0,9-3 0,0 0 0,1 0 0,0 0 0,0 1 0,0 0 0,1 0 0,1 0 0,-5 10 0,2-2 0,1-1 0,1 1 0,-6 30 0,10-40 0,0 0 0,0 0 0,1 0 0,0 0 0,0 0 0,1 0 0,-1 0 0,1 0 0,1 0 0,-1 0 0,1 0 0,0 0 0,0-1 0,1 1 0,0-1 0,0 1 0,0-1 0,0 0 0,6 5 0,-3-4 0,0 0 0,1 0 0,0-1 0,0 0 0,0 0 0,1-1 0,-1 0 0,1 0 0,0 0 0,1-1 0,-1-1 0,16 4 0,-19-5 0,1 0 0,0-1 0,0 1 0,0-1 0,-1 0 0,1-1 0,0 1 0,0-1 0,-1 0 0,1-1 0,0 1 0,-1-1 0,1 0 0,-1-1 0,8-4 0,0-2 0,0-1 0,-1 0 0,0-1 0,12-13 0,21-19 0,-44 42 0,0 0 0,0 0 0,0 0 0,0 0 0,1 0 0,-1 0 0,0 1 0,1-1 0,-1 0 0,1 1 0,-1-1 0,1 1 0,-1 0 0,1-1 0,-1 1 0,1 0 0,-1 0 0,1 0 0,-1 0 0,1 0 0,0 0 0,-1 1 0,3-1 0,-2 2 0,0-1 0,1 0 0,-1 1 0,0-1 0,0 1 0,0 0 0,0-1 0,0 1 0,-1 0 0,1 0 0,0 1 0,1 3 0,2 3 0,0 1 0,-1 0 0,0 0 0,0 0 0,3 18 0,-2 37 0,-5-74 0,-2-9 0,1-1 0,1 0 0,4-32 0,-2 45 0,-1 0 0,1 0 0,0 0 0,0 0 0,0 0 0,1 0 0,0 1 0,0 0 0,0-1 0,1 1 0,0 0 0,0 1 0,0-1 0,1 1 0,7-7 0,23-10-1365</inkml:trace>
  <inkml:trace contextRef="#ctx0" brushRef="#br0" timeOffset="1554.85">1358 283 24575,'0'6'0,"0"8"0,0 10 0,0 5 0,0 6 0,6 9 0,5 3 0,1 0 0,4-3 0,-1-5 0,-2-1 0,-4 3 0,-4 0 0,-2-4 0,-1-2 0,-2-4 0,5-8 0</inkml:trace>
  <inkml:trace contextRef="#ctx0" brushRef="#br0" timeOffset="2038.04">1358 212 24575,'3'-6'0,"4"-2"0,4 1 0,3-3 0,5 2 0,2 2 0,-2-5 0,2 0 0,-3-1 0,-2 2 0,3-4 0,1-3 0,0 2 0</inkml:trace>
  <inkml:trace contextRef="#ctx0" brushRef="#br0" timeOffset="2420.66">1253 583 24575,'3'0'0,"4"0"0,6 0 0,11 0 0,10 0 0,2 0 0,1 0 0,0 0 0,-3 0 0,-4 0 0,-8 0-8191</inkml:trace>
  <inkml:trace contextRef="#ctx0" brushRef="#br0" timeOffset="4038.7">1623 547 24575,'12'0'0,"2"1"0,0-2 0,-1 1 0,17-4 0,-25 2 0,1 1 0,-1-1 0,0 0 0,0 0 0,0-1 0,0 0 0,0 0 0,0 0 0,-1 0 0,1 0 0,3-6 0,3-2 0,-2 0 0,1-1 0,-2 0 0,12-20 0,24-59 0,-32 64 0,-6 16 0,-2 0 0,1 0 0,-1-1 0,3-21 0,-6 31 0,-1 0 0,0 0 0,0 0 0,0 0 0,0 0 0,0 0 0,0 0 0,-1 0 0,1 0 0,-1 0 0,1 1 0,-1-1 0,0 0 0,1 0 0,-1 0 0,-2-1 0,2 1 0,0 1 0,-1 0 0,1 0 0,-1 0 0,1 1 0,-1-1 0,0 0 0,1 0 0,-1 1 0,0-1 0,1 1 0,-1 0 0,0-1 0,1 1 0,-1 0 0,0 0 0,0 0 0,1 0 0,-1 0 0,0 1 0,-3 0 0,1 0 0,0 0 0,0 0 0,0 0 0,0 0 0,0 1 0,0 0 0,0 0 0,0 0 0,1 0 0,-1 0 0,1 1 0,0 0 0,-1 0 0,1 0 0,0 0 0,1 0 0,-1 0 0,1 1 0,-1-1 0,1 1 0,0 0 0,0 0 0,1-1 0,-1 1 0,1 1 0,0-1 0,0 0 0,-1 5 0,0 12 0,0 0 0,1 1 0,1-1 0,4 31 0,-2-29 0,-1-13 0,0-1 0,0-1 0,1 1 0,0 0 0,1 0 0,0-1 0,0 1 0,1-1 0,0 0 0,0 0 0,1 0 0,10 12 0,-10-14 0,1-1 0,0 1 0,0-1 0,0-1 0,0 1 0,1-1 0,0 0 0,0-1 0,0 1 0,0-1 0,0-1 0,1 1 0,-1-1 0,1-1 0,10 2 0,22 0 0,0-2 0,49-5 0,-81 3 0,-1-1 0,0 0 0,0 0 0,0 0 0,0-1 0,0 0 0,-1-1 0,1 0 0,-1 0 0,0 0 0,0 0 0,0-1 0,-1 0 0,1 0 0,-1-1 0,-1 0 0,8-10 0,0-2 0,0-1 0,-1-1 0,-1 0 0,12-34 0,-14 29 0,-2-1 0,-1 0 0,3-35 0,-4 27 0,-9 90 0,5 70 0,0-64 0,1-51 0,0-1 0,0 1 0,1 0 0,1-1 0,0 0 0,0 1 0,1-1 0,0 0 0,1-1 0,0 1 0,0-1 0,1 0 0,0 0 0,1-1 0,0 0 0,0 0 0,1 0 0,12 9 0,-17-15 0,0 0 0,0 0 0,0 0 0,0 0 0,1 0 0,-1-1 0,1 1 0,-1-1 0,1 0 0,-1 0 0,1 0 0,0-1 0,-1 1 0,1-1 0,0 0 0,-1 0 0,1 0 0,0-1 0,0 1 0,-1-1 0,1 0 0,-1 0 0,1 0 0,-1 0 0,1-1 0,-1 1 0,0-1 0,1 0 0,-1 0 0,0 0 0,0-1 0,-1 1 0,1-1 0,0 1 0,-1-1 0,0 0 0,1 0 0,-1 0 0,0 0 0,0 0 0,-1-1 0,1 1 0,-1-1 0,1-3 0,58-199 0,-46 151 0,44-215 0,-57 258 0,2 0 0,5-18 0,-8 30 0,0 0 0,0 0 0,0 0 0,-1-1 0,1 1 0,0 0 0,0 0 0,1 0 0,-1 0 0,0 0 0,0 0 0,0-1 0,0 1 0,0 0 0,0 0 0,0 0 0,0 0 0,0 0 0,0 0 0,0 0 0,0-1 0,0 1 0,0 0 0,0 0 0,0 0 0,1 0 0,-1 0 0,0 0 0,0 0 0,0 0 0,0 0 0,0 0 0,0 0 0,0-1 0,1 1 0,-1 0 0,0 0 0,0 0 0,0 0 0,0 0 0,0 0 0,0 0 0,1 0 0,-1 0 0,0 0 0,0 0 0,0 0 0,0 0 0,0 0 0,1 1 0,2 7 0,-1 15 0,7 75 0,22 102 0,-25-154 0,-6-34 0,2-1 0,0 1 0,0 0 0,5 14 0,-7-25 13,1 1 0,0-1-1,0 1 1,0 0-1,-1-1 1,1 0 0,1 1-1,-1-1 1,0 0 0,0 1-1,0-1 1,1 0 0,-1 0-1,0 0 1,1 0 0,-1 0-1,1 0 1,0-1-1,-1 1 1,1 0 0,-1-1-1,1 1 1,0-1 0,0 0-1,-1 0 1,3 1 0,0-1-156,-1-1 1,1 1 0,-1 0 0,0-1-1,1 0 1,-1 0 0,0 0 0,1 0 0,-1-1-1,0 1 1,5-4 0,9-8-6684</inkml:trace>
  <inkml:trace contextRef="#ctx0" brushRef="#br0" timeOffset="4422.58">2717 441 24575,'3'0'0,"4"0"0,3 0 0,4 0 0,5 0 0,0-3 0,-1-1 0,2 1 0</inkml:trace>
  <inkml:trace contextRef="#ctx0" brushRef="#br0" timeOffset="5432.51">1235 1306 24575,'0'3'0,"0"7"0,0 5 0,3 2 0,1 2 0,0 4 0,-1 0 0,-1 3 0,-1 0 0,0-2 0,-1 8 0,0 3 0,0 0 0,0-7-8191</inkml:trace>
  <inkml:trace contextRef="#ctx0" brushRef="#br0" timeOffset="5918.29">1129 1570 24575,'9'0'0,"6"0"0,6 0 0,15 0 0,11-9 0,2-3 0,0-2 0,-7 1 0,-3 2 0,-6 4 0,-2 3 0,-7-4 0</inkml:trace>
  <inkml:trace contextRef="#ctx0" brushRef="#br0" timeOffset="6568.07">1623 1359 24575,'1'1'0,"0"-1"0,0 1 0,0 0 0,0 0 0,0 0 0,0 1 0,0-1 0,-1 0 0,1 0 0,0 0 0,-1 1 0,1-1 0,-1 0 0,1 1 0,-1-1 0,1 0 0,-1 1 0,0-1 0,0 0 0,0 3 0,2 4 0,10 32 0,1 0 0,22 41 0,-29-68 0,1 0 0,1 0 0,0 0 0,0-1 0,2-1 0,-1 0 0,2 0 0,-1 0 0,19 13 0,-24-21 0,0 0 0,0 0 0,0 0 0,10 3 0,-14-6 0,1 1 0,-1-1 0,0 0 0,0 1 0,1-1 0,-1 0 0,0 0 0,1 0 0,-1 0 0,1 0 0,-1 0 0,0 0 0,0 0 0,1-1 0,-1 1 0,0-1 0,1 1 0,-1-1 0,0 1 0,0-1 0,0 1 0,1-1 0,-1 0 0,0 0 0,0 0 0,0 0 0,1-1 0,2-5 0,0-1 0,0 0 0,-1 0 0,0 0 0,0-1 0,-1 1 0,0-1 0,1-11 0,6-21 0,-5 26 10,15-52-469,2 0 1,38-80 0,-45 120-6368</inkml:trace>
  <inkml:trace contextRef="#ctx0" brushRef="#br0" timeOffset="8864.13">1641 2188 24575,'-2'29'0,"-1"0"0,-10 46 0,7-48 0,1 0 0,2 1 0,-1 29 0,4-53 0,0-1 0,0 1 0,1 0 0,-1 0 0,1 0 0,0 0 0,0-1 0,1 1 0,-1 0 0,1-1 0,-1 1 0,1-1 0,0 0 0,1 0 0,-1 1 0,0-1 0,5 3 0,-3-2 0,0-2 0,0 1 0,0 0 0,1-1 0,-1 0 0,1 0 0,0 0 0,-1 0 0,1-1 0,0 0 0,0 0 0,6 0 0,-2 0 0,1-1 0,0 0 0,0 0 0,-1-1 0,1-1 0,0 0 0,-1 0 0,0-1 0,1 0 0,-1 0 0,0-1 0,0 0 0,10-8 0,-10 5 0,0-1 0,-1 0 0,0-1 0,0 0 0,-1 0 0,7-11 0,19-25 0,-32 44 0,1-1 0,-1 1 0,0 0 0,1-1 0,-1 1 0,1 0 0,0 0 0,-1 0 0,1 0 0,3-1 0,-5 2 0,1 0 0,0 0 0,0-1 0,-1 1 0,1 0 0,0 0 0,-1 0 0,1 1 0,0-1 0,0 0 0,-1 0 0,1 0 0,0 0 0,-1 1 0,1-1 0,0 0 0,-1 0 0,1 1 0,-1-1 0,2 1 0,1 2 0,-1 1 0,1-1 0,0 0 0,-1 1 0,0 0 0,0 0 0,3 7 0,-4-9 0,-1 1 0,1 0 0,1-1 0,-1 1 0,0-1 0,0 1 0,1-1 0,0 0 0,-1 1 0,1-1 0,0 0 0,0 0 0,0 0 0,0 0 0,1-1 0,4 4 0,-7-5 0,1-1 0,-1 1 0,1 0 0,0 0 0,-1 0 0,1-1 0,-1 1 0,1 0 0,-1 0 0,1-1 0,-1 1 0,1-1 0,-1 1 0,1 0 0,-1-1 0,0 1 0,1-1 0,-1 1 0,0-1 0,1 1 0,-1-1 0,0 1 0,0-1 0,1 1 0,-1-1 0,0 0 0,0 1 0,0-1 0,0 1 0,0-1 0,0 1 0,0-1 0,0 0 0,0 1 0,0-1 0,0 1 0,0-1 0,0 0 0,-1 0 0,-2-30 0,3 29 0,-24-111 0,23 110 0,1-1 0,0 1 0,0 0 0,0 0 0,0 0 0,0 0 0,1 0 0,-1-1 0,1 1 0,0 0 0,0 0 0,0 0 0,0 0 0,1 1 0,-1-1 0,1 0 0,2-4 0,0 4 0,-1-1 0,1 1 0,0 0 0,0 0 0,0 0 0,0 0 0,0 1 0,0 0 0,1 0 0,7-3 0,-2 2 0,1 0 0,0 1 0,-1 0 0,1 1 0,0 0 0,0 1 0,0 0 0,0 1 0,19 3 0,-25-3 0,-1 0 0,1 1 0,-1 0 0,1 0 0,-1 0 0,0 0 0,0 1 0,0 0 0,0-1 0,0 1 0,0 1 0,-1-1 0,0 1 0,1-1 0,3 7 0,1 4 0,-1-1 0,0 1 0,7 21 0,-5-14 0,-9-65 0,1 36 0,-1-1 0,2 1 0,-1 0 0,1 0 0,0 0 0,1 0 0,0 0 0,0 0 0,1 1 0,0-1 0,0 1 0,1 0 0,7-9 0,-9 13 0,0-1 0,0 1 0,0 0 0,1 0 0,-1 0 0,1 1 0,0-1 0,-1 1 0,1 0 0,0 0 0,1 0 0,-1 1 0,0 0 0,0-1 0,1 1 0,-1 1 0,1-1 0,-1 1 0,1-1 0,-1 1 0,1 1 0,-1-1 0,1 1 0,-1-1 0,0 1 0,9 3 0,-8-1 0,1-1 0,0 1 0,-1 1 0,0-1 0,1 1 0,-1 0 0,-1 0 0,1 1 0,-1-1 0,0 1 0,0 0 0,5 7 0,4 9 0,18 40 0,-23-44 0,-2 2 0,-16-44 0,6 8-151,0-1-1,2 0 0,0 0 0,0 0 1,2 0-1,0 0 0,1 0 1,7-34-1,-1 24-6674</inkml:trace>
  <inkml:trace contextRef="#ctx0" brushRef="#br0" timeOffset="10015.7">2911 2346 24575,'0'2'0,"1"0"0,0 0 0,0-1 0,0 1 0,0-1 0,0 1 0,1-1 0,-1 1 0,0-1 0,1 0 0,-1 1 0,1-1 0,-1 0 0,1 0 0,-1 0 0,1 0 0,0-1 0,0 1 0,-1 0 0,1-1 0,0 1 0,0-1 0,0 1 0,0-1 0,2 0 0,-1 0 0,-1-1 0,1 1 0,-1-1 0,0 0 0,1 1 0,-1-1 0,0 0 0,1-1 0,-1 1 0,0 0 0,0-1 0,0 1 0,0-1 0,0 1 0,-1-1 0,1 0 0,0 0 0,-1 0 0,3-3 0,-1-2 0,0 1 0,0-1 0,0 1 0,-1-1 0,0 0 0,0 1 0,-1-1 0,2-11 0,-1-61 0,-3 50 0,2 4 0,-1-39 0,0 59 0,-1 1 0,0-1 0,0 1 0,0-1 0,0 1 0,-1-1 0,1 1 0,-1 0 0,0 0 0,-5-8 0,6 11 0,1 0 0,-1 1 0,0-1 0,0 0 0,0 0 0,1 0 0,-1 0 0,0 1 0,0-1 0,0 0 0,0 1 0,0-1 0,0 1 0,0-1 0,0 1 0,-1 0 0,1-1 0,0 1 0,0 0 0,0 0 0,0 0 0,0-1 0,-1 1 0,1 1 0,0-1 0,-2 0 0,1 1 0,0 0 0,-1 0 0,1 0 0,0 1 0,0-1 0,0 0 0,0 1 0,0 0 0,0-1 0,0 1 0,-2 3 0,-3 4 0,1 0 0,0 1 0,1-1 0,-8 18 0,9-14 0,0-1 0,1 1 0,1 0 0,0 0 0,0 0 0,1 0 0,1 0 0,2 17 0,-2-20 0,2 1 0,0 0 0,0-1 0,1 1 0,0-1 0,1 0 0,0 0 0,0 0 0,1 0 0,9 11 0,-13-19 0,1 0 0,-1 0 0,1 0 0,0 0 0,0 0 0,0-1 0,0 1 0,0 0 0,0-1 0,0 0 0,0 0 0,0 0 0,1 0 0,-1 0 0,1 0 0,3 1 0,-4-2 0,0 0 0,0 0 0,0 0 0,-1-1 0,1 1 0,0-1 0,0 1 0,0-1 0,-1 1 0,1-1 0,0 0 0,0 0 0,-1 0 0,1 0 0,-1 0 0,1 0 0,-1 0 0,1 0 0,-1-1 0,0 1 0,0-1 0,1 1 0,0-2 0,4-8 0,0 1 0,0-2 0,-1 1 0,5-15 0,10-21 0,9-8 0,39-52 0,-8 12 0,-46 72 0,4-6 0,-1-1 0,-1-1 0,17-48 0,-35 110 0,1 34 0,1-21 0,-2 19 0,4 136 0,0-184-136,0-1-1,1-1 1,0 1-1,1 0 1,1-1-1,0 1 1,1-1-1,0-1 0,14 21 1,-6-14-6690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7.283"/>
    </inkml:context>
    <inkml:brush xml:id="br0">
      <inkml:brushProperty name="width" value="0.1" units="cm"/>
      <inkml:brushProperty name="height" value="0.1" units="cm"/>
    </inkml:brush>
  </inkml:definitions>
  <inkml:trace contextRef="#ctx0" brushRef="#br0">63 89 24575,'0'0'0,"0"-3"0,0-7 0,-12-5 0,-4-3 0,-3-4 0,3 2-8191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8.462"/>
    </inkml:context>
    <inkml:brush xml:id="br0">
      <inkml:brushProperty name="width" value="0.1" units="cm"/>
      <inkml:brushProperty name="height" value="0.1" units="cm"/>
    </inkml:brush>
  </inkml:definitions>
  <inkml:trace contextRef="#ctx0" brushRef="#br0">1 7 24575,'0'-6'0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8.715"/>
    </inkml:context>
    <inkml:brush xml:id="br0">
      <inkml:brushProperty name="width" value="0.1" units="cm"/>
      <inkml:brushProperty name="height" value="0.1" units="cm"/>
    </inkml:brush>
  </inkml:definitions>
  <inkml:trace contextRef="#ctx0" brushRef="#br0">0 0 24575</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7.542"/>
    </inkml:context>
    <inkml:brush xml:id="br0">
      <inkml:brushProperty name="width" value="0.1" units="cm"/>
      <inkml:brushProperty name="height" value="0.1" units="cm"/>
    </inkml:brush>
  </inkml:definitions>
  <inkml:trace contextRef="#ctx0" brushRef="#br0">1 212 24575,'0'-3'0</inkml:trace>
  <inkml:trace contextRef="#ctx0" brushRef="#br0" timeOffset="257.39">71 0 24575,'0'0'0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23.923"/>
    </inkml:context>
    <inkml:brush xml:id="br0">
      <inkml:brushProperty name="width" value="0.1" units="cm"/>
      <inkml:brushProperty name="height" value="0.1" units="cm"/>
    </inkml:brush>
  </inkml:definitions>
  <inkml:trace contextRef="#ctx0" brushRef="#br0">143 120 24575,'-9'0'0,"1"0"0,-1 1 0,0 0 0,0 0 0,1 1 0,-1 0 0,1 0 0,-9 4 0,13-4 0,1 0 0,-1 0 0,1 0 0,0 1 0,0-1 0,0 1 0,0 0 0,0 0 0,0 0 0,1 0 0,0 0 0,0 1 0,-1-1 0,2 1 0,-1 0 0,0-1 0,1 1 0,0 0 0,0 0 0,-1 4 0,0 0 0,1 0 0,0 1 0,0-1 0,1 1 0,0-1 0,0 1 0,1-1 0,0 0 0,1 1 0,0-1 0,0 0 0,0 0 0,1 0 0,5 10 0,-3-9 0,1-1 0,0 1 0,0-1 0,1 0 0,0 0 0,0-1 0,1 0 0,0 0 0,0-1 0,1 0 0,11 6 0,17 8 0,-12-7 0,-1 1 0,40 30 0,-55-37 0,0 0 0,-1 0 0,0 1 0,0-1 0,-1 2 0,8 9 0,-14-16 0,0-1 0,0 1 0,0-1 0,0 1 0,0-1 0,0 1 0,-1 0 0,1-1 0,-1 1 0,0 0 0,1 0 0,-1-1 0,0 1 0,0 0 0,0 0 0,0 0 0,0-1 0,0 1 0,-1 0 0,1 0 0,-1-1 0,1 1 0,-1 0 0,1-1 0,-1 1 0,0 0 0,0-1 0,0 1 0,0-1 0,0 0 0,0 1 0,0-1 0,-1 0 0,1 1 0,0-1 0,-1 0 0,1 0 0,-1 0 0,-2 1 0,-14 7 0,0-1 0,0-1 0,-1 0 0,0-2 0,-35 6 0,37-7 0,-59 10-1365,50-10-5461</inkml:trace>
  <inkml:trace contextRef="#ctx0" brushRef="#br0" timeOffset="593.91">337 226 24575,'6'6'0,"2"8"0,3 11 0,-1 7 0,-2 9 0,4 8 0,-1 4 0,2 2 0,-2-5 0,-3-5 0,-3-8 0,4-3 0,1-8-8191</inkml:trace>
  <inkml:trace contextRef="#ctx0" brushRef="#br0" timeOffset="1026.92">390 508 24575,'0'-3'0,"9"-7"0,9-4 0,4-1 0,5-3 0,1-2 0,1 3 0,-1-2 0,0-1 0,-1 4 0,-5-3 0,-4 3 0</inkml:trace>
  <inkml:trace contextRef="#ctx0" brushRef="#br0" timeOffset="1501.89">672 297 24575,'1'6'0,"0"1"0,0-1 0,1 0 0,0 0 0,0 0 0,0 0 0,5 7 0,3 10 0,2 22 0,-9-33 0,0 1 0,1-1 0,6 13 0,-10-25 0,0-1 0,0 1 0,0 0 0,0 0 0,0 0 0,0 0 0,1-1 0,-1 1 0,0 0 0,0 0 0,0 0 0,0 0 0,0-1 0,0 1 0,0 0 0,1 0 0,-1 0 0,0 0 0,0 0 0,0 0 0,0 0 0,0-1 0,1 1 0,-1 0 0,0 0 0,0 0 0,0 0 0,1 0 0,-1 0 0,0 0 0,0 0 0,0 0 0,0 0 0,1 0 0,-1 0 0,0 0 0,0 0 0,0 0 0,1 0 0,-1 0 0,0 0 0,0 0 0,0 1 0,0-1 0,1 0 0,-1 0 0,0 0 0,0 0 0,0 0 0,0 0 0,0 0 0,1 1 0,-1-1 0,0 0 0,0 0 0,0 0 0,0 0 0,0 1 0,0-1 0,0 0 0,3-18 0,-3 10 0,2-12 0,-1 0 0,8-29 0,-7 42 0,0-1 0,1 1 0,0-1 0,1 1 0,-1 0 0,1 0 0,1 0 0,-1 1 0,11-11 0,-6 8-227,0 0-1,1 0 1,0 1-1,0 0 1,17-8-1,-2 4-6598</inkml:trace>
  <inkml:trace contextRef="#ctx0" brushRef="#br0" timeOffset="3050.49">1025 173 24575,'1'25'0,"1"1"0,1-1 0,9 34 0,27 72 0,-36-122 0,-2-6 0,0-1 0,0 1 0,0 0 0,1-1 0,-1 1 0,1-1 0,-1 0 0,1 0 0,0 1 0,0-1 0,0 0 0,0 0 0,0-1 0,5 4 0,-5-4 0,-1 0 0,1-1 0,0 1 0,-1-1 0,1 1 0,-1-1 0,1 1 0,0-1 0,-1 0 0,1 0 0,0 0 0,-1 0 0,1 0 0,0 0 0,-1-1 0,1 1 0,0 0 0,-1-1 0,1 1 0,-1-1 0,1 0 0,-1 0 0,1 1 0,-1-1 0,1 0 0,-1 0 0,2-2 0,0 0 0,-1 0 0,1 0 0,-1-1 0,0 1 0,0-1 0,0 0 0,0 1 0,-1-1 0,0 0 0,1 0 0,-1 0 0,-1 0 0,2-8 0,-1-6 0,-1-32 0,-1 41 0,0 0 0,-1 1 0,0-1 0,-1 1 0,0 0 0,0-1 0,-1 1 0,0 0 0,0 1 0,-1-1 0,0 1 0,-10-11 0,-3-6 0,17 22 0,0 1 0,0-1 0,0 1 0,0-1 0,0 0 0,1 0 0,-1 0 0,1 1 0,-1-1 0,1 0 0,-1 0 0,1-3 0,0 5 0,0-1 0,0 0 0,1 1 0,-1-1 0,0 1 0,0-1 0,1 1 0,-1-1 0,0 0 0,1 1 0,-1 0 0,1-1 0,-1 1 0,0-1 0,1 1 0,-1-1 0,1 1 0,-1 0 0,1-1 0,-1 1 0,1 0 0,0 0 0,-1-1 0,1 1 0,-1 0 0,1 0 0,0 0 0,-1 0 0,1 0 0,-1 0 0,1 0 0,0 0 0,-1 0 0,1 0 0,-1 0 0,1 0 0,0 0 0,-1 0 0,1 0 0,-1 1 0,2-1 0,5 2 0,-1 0 0,0 0 0,0 1 0,1 0 0,-2 0 0,1 0 0,0 1 0,-1 0 0,1 0 0,-1 0 0,0 1 0,0-1 0,8 12 0,2 5 0,0 1 0,14 27 0,-25-41 0,18 42 0,-19-40 0,1 0 0,1 0 0,0-1 0,6 10 0,-10-18 0,-1 0 0,1 0 0,0-1 0,-1 1 0,1 0 0,0-1 0,0 1 0,-1 0 0,1-1 0,0 1 0,0-1 0,0 0 0,0 1 0,-1-1 0,1 0 0,0 1 0,0-1 0,0 0 0,0 0 0,0 0 0,0 0 0,0 0 0,0 0 0,0 0 0,0 0 0,0 0 0,0 0 0,0-1 0,0 1 0,0 0 0,-1-1 0,1 1 0,0 0 0,0-1 0,0 1 0,0-1 0,1-1 0,3-2 0,0 0 0,0 0 0,-1-1 0,6-7 0,-7 9 0,24-32 0,-21 25 0,0 1 0,1 1 0,0-1 0,0 1 0,1 0 0,14-10 0,-20 17 0,0 0 0,1 0 0,-1 1 0,0-1 0,0 1 0,0 0 0,1-1 0,-1 1 0,0 0 0,1 0 0,-1 0 0,0 1 0,0-1 0,1 0 0,-1 1 0,0 0 0,0-1 0,0 1 0,0 0 0,0 0 0,3 2 0,21 6 0,-20-8 0,1-1 0,-1 1 0,1-1 0,-1-1 0,1 1 0,-1-1 0,0 0 0,1-1 0,-1 1 0,0-1 0,0-1 0,8-3 0,-10 4 0,1-1 0,-1 1 0,0-1 0,-1 0 0,1 0 0,0-1 0,-1 1 0,0-1 0,1 0 0,-2 1 0,1-1 0,0-1 0,-1 1 0,0 0 0,1-1 0,-2 1 0,3-7 0,0-6 0,-1 0 0,-1 0 0,0 0 0,-1-19 0,-2 24 0,1 1 0,-1 0 0,-1 0 0,0 0 0,-1 0 0,0 0 0,-6-14 0,8 23 0,0 0 0,0 0 0,0 0 0,0 1 0,0-1 0,0 0 0,-1 0 0,1 1 0,-1-1 0,1 0 0,-1 1 0,0 0 0,0-1 0,1 1 0,-1 0 0,0 0 0,-3-1 0,5 2 0,-1-1 0,0 1 0,1 0 0,-1 0 0,0 0 0,1 0 0,-1 0 0,0 0 0,1 1 0,-1-1 0,0 0 0,1 0 0,-1 0 0,0 1 0,1-1 0,-1 0 0,0 1 0,1-1 0,-1 0 0,1 1 0,-1 0 0,-1 0 0,1 1 0,0-1 0,0 1 0,0-1 0,0 1 0,0-1 0,1 1 0,-1 0 0,0 0 0,1-1 0,-1 3 0,0 1 0,0 0 0,1 0 0,-1 1 0,1-1 0,0 0 0,1 0 0,-1 0 0,1 0 0,2 7 0,17 45 0,-2-9 0,-1 12 0,-2 0 0,-3 1 0,7 115 0,-20 19 0,0-193 0,1 1 0,0-1 0,-1 1 0,0-1 0,1 1 0,-1-1 0,0 1 0,-1-1 0,1 0 0,0 0 0,0 1 0,-1-1 0,0 0 0,1 0 0,-1 0 0,0-1 0,0 1 0,0 0 0,0-1 0,0 1 0,0-1 0,-1 0 0,1 1 0,0-1 0,-1 0 0,1-1 0,0 1 0,-1 0 0,0-1 0,-4 1 0,-7 1 0,0-1 0,0-1 0,-1 0 0,-17-3 0,27 3 0,-7-1-455,0-1 0,-22-7 0,9 0-6371</inkml:trace>
  <inkml:trace contextRef="#ctx0" brushRef="#br0" timeOffset="3742.57">566 1055 24575,'0'0'0,"6"6"0,2 11 0,0 12 0,-2 3 0,-2 6 0,-1 5 0,-1 2 0,-2 2 0,0-5 0,0-2 0,0-9-8191</inkml:trace>
  <inkml:trace contextRef="#ctx0" brushRef="#br0" timeOffset="4722.65">513 1302 24575,'6'0'0,"11"0"0,9 0 0,2 0 0,4 0 0,-2 0 0,0 0 0,-1-9 0,-6-3 0,-2 1 0,6 2 0,1 2 0,-5 3 0</inkml:trace>
  <inkml:trace contextRef="#ctx0" brushRef="#br0" timeOffset="5415.82">937 1143 24575,'1'1'0,"1"-1"0,-1 0 0,1 1 0,-1-1 0,0 1 0,1 0 0,-1-1 0,0 1 0,1 0 0,-1 0 0,0 0 0,0 0 0,0 0 0,0 0 0,0 0 0,2 2 0,17 25 0,-11-14 0,28 41 0,-24-34 0,1-1 0,18 20 0,-30-38 0,0 0 0,0 1 0,0-1 0,1 0 0,-1-1 0,0 1 0,1 0 0,0-1 0,-1 1 0,1-1 0,0 0 0,0 0 0,0 0 0,0 0 0,0 0 0,0-1 0,0 1 0,0-1 0,5 0 0,-5-1 0,0 1 0,-1-1 0,1 0 0,-1 0 0,1 0 0,-1 0 0,0-1 0,1 1 0,-1-1 0,0 1 0,0-1 0,0 0 0,0 0 0,0 0 0,0 0 0,-1 0 0,1 0 0,-1 0 0,1 0 0,-1-1 0,0 1 0,2-5 0,2-9 54,0 0 0,-1 0 0,-1 0 0,1-19 0,6-24-1689,-5 41-5191</inkml:trace>
  <inkml:trace contextRef="#ctx0" brushRef="#br0" timeOffset="6436.77">1378 1232 24575,'7'0'0,"0"0"0,0-1 0,0 0 0,0 0 0,0 0 0,0-1 0,12-4 0,-15 4 0,0 0 0,0-1 0,0 1 0,-1-1 0,1 0 0,-1 1 0,0-2 0,0 1 0,0 0 0,0-1 0,0 1 0,-1-1 0,4-7 0,34-81 0,-27 61 0,-11 27 0,-1 0 0,0 0 0,0 0 0,-1 0 0,1 0 0,-1-5 0,0 8 0,0 1 0,0-1 0,1 1 0,-1 0 0,0-1 0,0 1 0,0-1 0,0 1 0,0-1 0,0 1 0,0-1 0,-1 1 0,1-1 0,0 1 0,0 0 0,0-1 0,0 1 0,-1-1 0,1 1 0,0 0 0,0-1 0,-1 1 0,1-1 0,0 1 0,-1 0 0,1-1 0,0 1 0,-1 0 0,1 0 0,0-1 0,-1 1 0,1 0 0,-1 0 0,1 0 0,0-1 0,-1 1 0,1 0 0,-1 0 0,1 0 0,-1 0 0,1 0 0,-1 0 0,1 0 0,0 0 0,-1 0 0,1 0 0,-1 0 0,1 0 0,-1 0 0,1 0 0,-1 1 0,1-1 0,0 0 0,-1 0 0,1 0 0,-1 1 0,1-1 0,0 0 0,-1 0 0,1 1 0,0-1 0,-1 0 0,1 1 0,0-1 0,-1 1 0,-2 1 0,1 1 0,-1 0 0,1 0 0,0 0 0,0 0 0,0 0 0,0 0 0,0 0 0,1 1 0,-3 4 0,-10 40 0,13-46 0,-26 126 0,23-115 0,1 0 0,0 1 0,1-1 0,1 1 0,0 0 0,2 26 0,0-33 0,0-1 0,1 1 0,0-1 0,0 0 0,0 1 0,1-1 0,0 0 0,0 0 0,0-1 0,1 1 0,0-1 0,0 1 0,0-1 0,1 0 0,-1-1 0,8 6 0,-4-5 0,0 0 0,0 0 0,1-1 0,0 0 0,0-1 0,0 0 0,1 0 0,-1-1 0,0 0 0,1-1 0,17 1 0,-8-1 0,31 8 0,-14 2-1365,-4-2-5461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18.991"/>
    </inkml:context>
    <inkml:brush xml:id="br0">
      <inkml:brushProperty name="width" value="0.1" units="cm"/>
      <inkml:brushProperty name="height" value="0.1" units="cm"/>
    </inkml:brush>
  </inkml:definitions>
  <inkml:trace contextRef="#ctx0" brushRef="#br0">812 1793 24575,'0'0'0</inkml:trace>
  <inkml:trace contextRef="#ctx0" brushRef="#br0" timeOffset="176.13">724 1299 24575</inkml:trace>
  <inkml:trace contextRef="#ctx0" brushRef="#br0" timeOffset="419.09">742 1105 24575</inkml:trace>
  <inkml:trace contextRef="#ctx0" brushRef="#br0" timeOffset="16398.74">1 382 24575,'8'146'0,"-3"-89"0,-4 79 0,-4-110 0,3-26 0,0 0 0,0-1 0,0 1 0,0 0 0,0 0 0,0 0 0,0 0 0,0 0 0,0 0 0,0 0 0,0 0 0,0 0 0,0 0 0,0 0 0,0 0 0,0 0 0,0 0 0,0 0 0,0-1 0,-1 1 0,1 0 0,0 0 0,0 0 0,0 0 0,0 0 0,0 0 0,0 0 0,0 0 0,0 0 0,0 0 0,0 0 0,0 0 0,0 0 0,0 0 0,0 0 0,0 0 0,-1 0 0,1 0 0,0 0 0,0 0 0,0 0 0,0 0 0,0 0 0,0 0 0,0 0 0,0 0 0,0 0 0,-3-13 0,-1-18 0,3-11 0,1 0 0,2 0 0,14-76 0,-11 95 0,1 1 0,1 0 0,1 0 0,1 0 0,0 1 0,2 0 0,0 1 0,23-29 0,-21 33 0,-3 1 0,2 1 0,0 1 0,19-18 0,-30 30 0,1 0 0,-1 0 0,0 0 0,1 0 0,-1 1 0,1-1 0,-1 0 0,1 1 0,-1-1 0,1 1 0,-1-1 0,1 1 0,-1 0 0,1 0 0,0 0 0,-1 0 0,1 0 0,-1 0 0,1 0 0,0 0 0,-1 1 0,1-1 0,-1 0 0,1 1 0,-1 0 0,1-1 0,-1 1 0,1 0 0,-1 0 0,0-1 0,1 1 0,-1 0 0,0 0 0,0 1 0,2 0 0,3 6 0,0-1 0,0 1 0,-1 1 0,8 13 0,-11-17 0,15 26 0,-3 1 0,0 0 0,-2 2 0,13 62 0,-19-70 0,-6-26 0,0 0 0,0 1 0,0-1 0,0 0 0,0 1 0,0-1 0,1 0 0,-1 0 0,0 1 0,0-1 0,0 0 0,0 0 0,0 1 0,0-1 0,1 0 0,-1 0 0,0 1 0,0-1 0,0 0 0,1 0 0,-1 0 0,0 1 0,0-1 0,1 0 0,-1 0 0,0 0 0,0 0 0,1 0 0,-1 1 0,0-1 0,0 0 0,1 0 0,0 0 0,6-8 0,4-20 0,-11 27 0,122-277 0,-122 277 0,1-1 0,-1 1 0,1 0 0,-1 0 0,1 0 0,0 0 0,0-1 0,-1 1 0,1 0 0,0 0 0,0 0 0,0 1 0,0-1 0,0 0 0,0 0 0,0 0 0,0 1 0,0-1 0,1 1 0,-1-1 0,0 1 0,2-1 0,-2 1 0,0 0 0,1 0 0,-1 1 0,0-1 0,0 0 0,0 1 0,0-1 0,0 1 0,1 0 0,-1-1 0,0 1 0,0 0 0,-1 0 0,1-1 0,0 1 0,0 0 0,0 0 0,0 0 0,0 1 0,5 8 0,0 0 0,0 0 0,7 21 0,-12-27 0,13 38 0,-2 1 0,-2 0 0,-2 1 0,-2-1 0,1 54 0,-4-67 0,1-21 0,2-14 0,5-19 0,-10 22 0,7-21 0,8-46 0,-1 4 0,-15 65 0,0-1 0,1 1 0,-1-1 0,0 1 0,0-1 0,0 1 0,0-1 0,0 1 0,1-1 0,-1 1 0,0-1 0,0 1 0,1 0 0,-1-1 0,0 1 0,1-1 0,-1 1 0,1 0 0,-1-1 0,0 1 0,2-1 0,4 7 0,4 24 0,-8-22 0,0-5 0,1 8 0,1 0 0,1-1 0,0 1 0,6 9 0,-10-18 0,1 0 0,-1 0 0,0 0 0,1-1 0,-1 1 0,1 0 0,-1-1 0,1 1 0,0-1 0,-1 0 0,1 1 0,0-1 0,0 0 0,0 0 0,0 0 0,0 0 0,0-1 0,1 1 0,-1 0 0,0-1 0,0 0 0,0 1 0,1-1 0,-1 0 0,0 0 0,0 0 0,1-1 0,2 0 0,-4 1 0,1 0 0,-1-1 0,1 1 0,-1-1 0,0 0 0,1 1 0,-1-1 0,0 0 0,0 0 0,1 0 0,-1 0 0,0 0 0,0 0 0,0 0 0,0 0 0,0-1 0,-1 1 0,1 0 0,0 0 0,1-3 0,-2 1 0,1 0 0,0 0 0,-1 0 0,0-1 0,1 1 0,-1 0 0,0 0 0,-1 0 0,0-5 0,-1-2 0,-1-1 0,0 2 0,-1-1 0,0 0 0,-6-10 0,-4-3 0,-1 1 0,-24-27 0,5 8 0,32 40 0,1 0 0,0-1 0,0 1 0,0-1 0,0 1 0,0-1 0,0 1 0,0-1 0,0 1 0,1-1 0,-1 0 0,1 1 0,-1-1 0,1 0 0,-1 0 0,1 0 0,0 1 0,0-1 0,0 0 0,0 0 0,1-1 0,0 1 0,0 1 0,0 0 0,0-1 0,1 1 0,-1 0 0,1 0 0,-1 0 0,1 0 0,-1 0 0,1 1 0,-1-1 0,1 0 0,0 1 0,-1-1 0,1 1 0,0-1 0,0 1 0,-1 0 0,1 0 0,0 0 0,2 0 0,81-2 0,8-1 0,-89 3 0,1-1 0,0 1 0,0-1 0,-1 1 0,1 1 0,6 0 0,-10-1 0,0 0 0,-1 0 0,1 0 0,-1 1 0,1-1 0,0 0 0,-1 0 0,1 1 0,0-1 0,-1 0 0,1 1 0,-1-1 0,1 1 0,-1-1 0,1 1 0,-1-1 0,0 1 0,1-1 0,-1 1 0,1-1 0,-1 1 0,0 0 0,1-1 0,-1 1 0,0 0 0,0-1 0,0 1 0,0 0 0,1-1 0,-1 1 0,0 0 0,0-1 0,0 1 0,0 0 0,0-1 0,-1 1 0,1 0 0,0-1 0,0 1 0,0 0 0,-1-1 0,1 1 0,0-1 0,0 1 0,-1 0 0,-8 18 0,0-1 0,-21 30 0,22-36 0,0-1 0,1 1 0,0 0 0,1 1 0,0-1 0,1 1 0,0 1 0,-3 16 0,8-29 0,0 1 0,-1-1 0,1 0 0,0 0 0,0 1 0,0-1 0,0 0 0,0 0 0,0 1 0,1-1 0,-1 0 0,0 1 0,1-1 0,-1 0 0,2 2 0,-2-2 0,0-1 0,1 0 0,-1 0 0,1 1 0,-1-1 0,0 0 0,1 0 0,-1 0 0,1 0 0,-1 0 0,1 0 0,-1 1 0,1-1 0,-1 0 0,0 0 0,1 0 0,-1-1 0,1 1 0,-1 0 0,1 0 0,-1 0 0,1 0 0,-1 0 0,0 0 0,1-1 0,-1 1 0,1 0 0,0-1 0,3-2 0,0 0 0,0 0 0,0 0 0,-1 0 0,1-1 0,4-6 0,11-19 0,-1-1 0,-1 0 0,-2-1 0,-1-1 0,-2 0 0,-1-1 0,-1 0 0,-2 0 0,-2-1 0,5-57 0,-21 361 0,10-237 0,7 60 0,-5-81 0,0 1 0,1-1 0,0 0 0,1 0 0,1 0 0,0-1 0,11 21 0,-14-29 0,0-1 0,0 1 0,1 0 0,-1-1 0,0 0 0,1 1 0,-1-1 0,1 0 0,0 0 0,0-1 0,0 1 0,0 0 0,0-1 0,0 0 0,0 0 0,5 1 0,-3-1 0,0 0 0,0-1 0,0 0 0,0 0 0,0 0 0,0-1 0,1 0 0,-1 0 0,9-3 0,-3 0 0,0-1 0,0 0 0,0-1 0,-1 0 0,1-1 0,-1 0 0,-1-1 0,10-9 0,-12 9 0,0 0 0,-1 0 0,0-1 0,0 1 0,-1-2 0,0 1 0,-1 0 0,0-1 0,0 0 0,-1 0 0,4-20 0,-5 12 0,0 0 0,-1 0 0,-1 0 0,0 0 0,-2 0 0,-3-19 0,-6-4 0,10 39 0,1 1 0,-1-1 0,0 0 0,0 0 0,0 1 0,0-1 0,0 1 0,0-1 0,0 1 0,0-1 0,-1 1 0,1 0 0,-1-1 0,1 1 0,-1 0 0,1 0 0,-1 0 0,0 0 0,-1 0 0,2 1 0,0 0 0,0 0 0,1 0 0,-1 0 0,0 0 0,0 0 0,0 0 0,0 0 0,1 1 0,-1-1 0,0 0 0,0 0 0,1 1 0,-1-1 0,0 1 0,0-1 0,1 1 0,-1-1 0,1 1 0,-1-1 0,0 1 0,1 0 0,-1-1 0,1 1 0,-1 0 0,1-1 0,0 1 0,-1 0 0,1-1 0,0 1 0,-1 0 0,1 0 0,0 0 0,-8 30 0,8-31 0,-4 29 0,1 0 0,1 1 0,2-1 0,1 0 0,6 40 0,-6-66 0,-1 0 0,1 0 0,0 0 0,0-1 0,0 1 0,1 0 0,-1 0 0,0-1 0,1 1 0,0 0 0,0-1 0,0 0 0,2 4 0,-2-6 0,-1 1 0,0 0 0,0 0 0,1-1 0,-1 1 0,0 0 0,1-1 0,-1 1 0,1-1 0,-1 0 0,1 0 0,-1 1 0,1-1 0,-1 0 0,1 0 0,-1 0 0,1-1 0,-1 1 0,1 0 0,-1 0 0,0-1 0,1 1 0,-1-1 0,1 1 0,-1-1 0,0 0 0,3-1 0,7-6 0,0 1 0,-1-2 0,13-12 0,-16 14 0,2-1 0,-1 1 0,1 0 0,0 1 0,16-9 0,-23 14 0,0 0 0,0 0 0,0 1 0,0-1 0,1 1 0,-1 0 0,0-1 0,0 1 0,0 0 0,1 0 0,-1 1 0,0-1 0,0 0 0,0 1 0,0-1 0,4 2 0,-2 0 0,1 0 0,-1 1 0,1 0 0,-1-1 0,0 1 0,7 7 0,1 3 0,0 1 0,19 30 0,-29-42 0,12 23 0,-11-19 0,-10-16 0,-2-7-227,1 0-1,1-1 1,0 0-1,1 0 1,-6-30-1,8 19-6598</inkml:trace>
  <inkml:trace contextRef="#ctx0" brushRef="#br0" timeOffset="17220.74">1694 205 24575,'-1'53'0,"0"-15"0,4 40 0,-1-68 0,1-1 0,-1 0 0,2 0 0,-1 0 0,1 0 0,1 0 0,-1-1 0,1 1 0,1-1 0,0 0 0,0-1 0,0 0 0,1 0 0,0 0 0,0-1 0,1 0 0,16 10 0,-22-15 0,1 0 0,-1 1 0,1-1 0,0-1 0,-1 1 0,1 0 0,0-1 0,0 1 0,0-1 0,-1 0 0,1 0 0,0 0 0,0 0 0,0 0 0,0-1 0,-1 1 0,1-1 0,0 0 0,0 0 0,2-1 0,-2 0 0,0 1 0,-1-1 0,1 0 0,-1-1 0,0 1 0,1 0 0,-1-1 0,0 1 0,-1-1 0,1 0 0,0 1 0,-1-1 0,1 0 0,-1 0 0,0 0 0,0 0 0,1-6 0,5-31 0,-3-1 0,-1 0 0,-2 0 0,-5-49 0,1 18 0,2 36 0,1 32 0,0 23 0,-2 68 0,7 149 0,-5-234 2,1 8 83,1-1 0,-1 1-1,5 13 1,-5-21-148,-1-1 0,1 1 0,-1 0-1,1-1 1,0 1 0,0-1 0,0 1 0,0-1-1,0 1 1,0-1 0,0 1 0,0-1 0,0 0-1,1 0 1,-1 0 0,0 1 0,1-1 0,-1-1 0,1 1-1,-1 0 1,1 0 0,0 0 0,-1-1 0,1 1-1,0-1 1,2 1 0</inkml:trace>
  <inkml:trace contextRef="#ctx0" brushRef="#br0" timeOffset="17559.08">1818 487 24575,'3'0'0,"7"0"0,4 0 0,7 0 0,8-3 0,0-4 0,-3 0 0,-6-6 0</inkml:trace>
  <inkml:trace contextRef="#ctx0" brushRef="#br0" timeOffset="18181.78">2082 629 24575,'11'5'0,"-2"0"0,0 0 0,1-1 0,-1 0 0,1-1 0,0 0 0,13 3 0,-20-6 0,-1 0 0,0 0 0,1 0 0,-1 0 0,1-1 0,-1 1 0,0-1 0,1 1 0,-1-1 0,0 0 0,0 0 0,1 0 0,-1 0 0,0 0 0,0-1 0,0 1 0,0-1 0,-1 1 0,1-1 0,0 0 0,0 1 0,-1-1 0,0 0 0,1 0 0,-1 0 0,0 0 0,0 0 0,0-1 0,0 1 0,0 0 0,0 0 0,0-5 0,32-113 0,-33 118 0,1 1 0,-1-1 0,1 0 0,-1 1 0,0-1 0,0 1 0,0-1 0,0 1 0,0-1 0,0 1 0,0-1 0,-1 0 0,1 1 0,0-1 0,-1 1 0,1-1 0,-1 1 0,0 0 0,0-1 0,1 1 0,-1 0 0,0-1 0,0 1 0,0 0 0,0 0 0,0 0 0,-1 0 0,-1-2 0,1 2 0,0 0 0,-1 0 0,1 1 0,-1-1 0,1 1 0,-1-1 0,0 1 0,1 0 0,-1 0 0,1 0 0,-1 0 0,0 1 0,1-1 0,-1 1 0,1-1 0,-4 2 0,-1 1 0,0-1 0,1 1 0,0 1 0,0-1 0,0 1 0,0 0 0,0 0 0,1 1 0,-1 0 0,1 0 0,0 0 0,1 0 0,0 1 0,-1 0 0,2 0 0,-1 0 0,1 0 0,0 1 0,0-1 0,1 1 0,-1 0 0,1 0 0,1 0 0,0 0 0,-1 7 0,1-2 0,0-1 0,1 1 0,1-1 0,0 1 0,0-1 0,1 1 0,1-1 0,0 0 0,0 0 0,1 0 0,0 0 0,1-1 0,0 0 0,13 19 0,-9-18-341,0-1 0,0 0-1,13 9 1,-1-2-6485</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1.014"/>
    </inkml:context>
    <inkml:brush xml:id="br0">
      <inkml:brushProperty name="width" value="0.1" units="cm"/>
      <inkml:brushProperty name="height" value="0.1" units="cm"/>
    </inkml:brush>
  </inkml:definitions>
  <inkml:trace contextRef="#ctx0" brushRef="#br0">0 259 24575,'5'8'0,"-1"0"0,0 1 0,-1 0 0,0-1 0,0 1 0,2 12 0,4 13 0,9 22 0,24 83 0,-40-133 0,31 107 0,-33-112 0,0 0 0,0-1 0,0 1 0,1 0 0,-1-1 0,0 1 0,1 0 0,-1 0 0,0-1 0,1 1 0,-1-1 0,1 1 0,-1 0 0,1-1 0,-1 1 0,1-1 0,-1 1 0,1-1 0,0 1 0,-1-1 0,1 0 0,0 1 0,1 0 0,-2-2 0,1 1 0,0 0 0,-1-1 0,1 1 0,0 0 0,-1-1 0,1 1 0,-1 0 0,1-1 0,-1 1 0,1-1 0,-1 1 0,1-1 0,-1 0 0,1 1 0,-1-1 0,1 1 0,-1-1 0,0 0 0,1 0 0,15-46 0,-14 39 0,110-318 0,-111 323 0,1-1 0,0 0 0,0 1 0,0-1 0,0 1 0,5-7 0,-6 10 0,-1 0 0,0-1 0,1 1 0,-1 0 0,0-1 0,1 1 0,-1 0 0,1 0 0,-1-1 0,1 1 0,-1 0 0,0 0 0,1 0 0,-1 0 0,1 0 0,-1-1 0,1 1 0,-1 0 0,1 0 0,-1 0 0,1 0 0,-1 0 0,1 1 0,0-1 0,0 0 0,0 1 0,0 0 0,-1-1 0,1 1 0,0 0 0,0 0 0,-1 0 0,1-1 0,0 1 0,-1 0 0,1 0 0,-1 0 0,1 0 0,-1 0 0,1 0 0,-1 1 0,14 39 0,13 69 0,-18-70 0,0-1 0,18 43 0,-26-81 0,2 6 0,0 1 0,0-1 0,1 0 0,7 10 0,-10-16 0,0 1 0,0-1 0,0 0 0,0 0 0,0 0 0,1 0 0,-1 0 0,0 0 0,0 0 0,1 0 0,-1 0 0,1-1 0,-1 1 0,1 0 0,-1-1 0,1 1 0,-1-1 0,1 0 0,-1 1 0,1-1 0,0 0 0,-1 0 0,1 0 0,-1 0 0,1 0 0,0-1 0,-1 1 0,1 0 0,2-2 0,3-1 0,0-1 0,-1-1 0,1 1 0,-1-1 0,0 0 0,0 0 0,-1-1 0,1 1 0,-1-1 0,7-12 0,5-8 0,16-36 0,-21 38 83,-3 10-290,-2-1 1,0 0-1,0 0 0,-2-1 0,0 1 0,5-25 0,-9 14-6619</inkml:trace>
  <inkml:trace contextRef="#ctx0" brushRef="#br0" timeOffset="2037.23">917 717 24575,'5'0'0,"0"-1"0,-1 0 0,1 0 0,-1 0 0,1-1 0,-1 1 0,0-1 0,1 0 0,-1-1 0,0 1 0,6-6 0,-3 3 0,0 0 0,-1-1 0,0 0 0,0 0 0,7-12 0,-6 7 0,-1 0 0,-1-1 0,0 0 0,-1 0 0,0 0 0,4-25 0,5-78 0,-13 108 0,4-146 0,-5 130 0,-1-1 0,-1 1 0,-2 0 0,-9-32 0,-4 16 0,18 38 0,0 0 0,-1 0 0,1 0 0,-1 0 0,1 0 0,-1 1 0,1-1 0,-1 0 0,0 0 0,1 0 0,-1 1 0,0-1 0,0 0 0,0 1 0,0-1 0,1 1 0,-1-1 0,0 1 0,0-1 0,0 1 0,0 0 0,0-1 0,0 1 0,0 0 0,0 0 0,0 0 0,0 0 0,0 0 0,0 0 0,-1 0 0,1 0 0,0 0 0,0 0 0,0 0 0,-2 1 0,0 2 0,0-1 0,0 1 0,0 0 0,1 0 0,-1 0 0,1 0 0,-1 0 0,1 0 0,0 1 0,0-1 0,0 1 0,-1 6 0,-14 49 0,17-59 0,-6 25 0,2 1 0,0-1 0,2 1 0,1-1 0,1 1 0,1 0 0,7 36 0,-7-52 0,2 1 0,-1 0 0,2 0 0,-1-1 0,1 0 0,1 0 0,0 0 0,0 0 0,1-1 0,0 0 0,1 0 0,0 0 0,0-1 0,1 0 0,0-1 0,1 1 0,-1-2 0,1 1 0,18 9 0,-16-12 0,0 0 0,0-1 0,0 0 0,0 0 0,0-1 0,0-1 0,1 0 0,-1-1 0,1 0 0,-1 0 0,0-1 0,1-1 0,15-4 0,-2-1 0,-1 0 0,0-2 0,-1-1 0,43-24 0,-56 28 0,0-1 0,0 1 0,0-2 0,-1 1 0,-1-1 0,13-14 0,-17 16 0,0 0 0,0 1 0,-1-1 0,0-1 0,0 1 0,0 0 0,-1-1 0,0 1 0,0-1 0,-1 0 0,0 0 0,1-12 0,-2 2 0,0 0 0,-1 0 0,-1 0 0,-1 0 0,-7-26 0,8 37 0,0-1 0,0 1 0,-1-1 0,0 1 0,0 0 0,0 0 0,-1 0 0,0 1 0,0-1 0,-1 1 0,1 0 0,-1 0 0,0 1 0,-1-1 0,1 1 0,-10-5 0,13 7 0,0 1 0,0 0 0,0 0 0,0 0 0,0 1 0,-1-1 0,1 0 0,0 1 0,-1-1 0,1 1 0,0 0 0,-1 0 0,1 0 0,0 0 0,-1 0 0,1 1 0,0-1 0,-1 1 0,1-1 0,0 1 0,0 0 0,-1 0 0,1 0 0,0 0 0,0 0 0,0 0 0,0 1 0,0-1 0,1 1 0,-1-1 0,0 1 0,1 0 0,-1 0 0,1 0 0,-1-1 0,1 1 0,0 1 0,0-1 0,0 0 0,-1 3 0,-1 2 0,1 0 0,0 1 0,0-1 0,0 0 0,1 1 0,0-1 0,1 1 0,0 0 0,0-1 0,0 1 0,3 12 0,-2-15 0,1 1 0,-1-1 0,1 1 0,1-1 0,-1 0 0,1 0 0,-1 0 0,1 0 0,1-1 0,-1 1 0,1-1 0,0 0 0,0 0 0,0 0 0,0 0 0,1-1 0,-1 0 0,1 1 0,8 2 0,-2-1 0,1-1 0,0-1 0,0 1 0,1-2 0,-1 0 0,0-1 0,23 1 0,-29-3 0,-1 1 0,1 1 0,-1-1 0,1 1 0,-1 0 0,1 0 0,-1 1 0,6 2 0,-8-2 0,0 0 0,0 0 0,0 0 0,0 1 0,0-1 0,0 1 0,0-1 0,-1 1 0,0 0 0,0 0 0,1 1 0,2 5 0,18 43 0,-17-35 0,1-1 0,1 0 0,0 0 0,1-1 0,13 16 0,-20-28 0,1 0 0,0 0 0,0 0 0,0 0 0,0-1 0,0 1 0,1-1 0,-1 0 0,1 0 0,-1 0 0,1-1 0,0 1 0,0-1 0,0 0 0,0 0 0,0 0 0,0-1 0,0 1 0,0-1 0,0 0 0,0 0 0,0-1 0,0 1 0,0-1 0,0 1 0,0-1 0,6-3 0,-1 0 0,-2 0 0,1 0 0,0 0 0,-1-1 0,0 0 0,0-1 0,0 0 0,-1 0 0,0 0 0,0-1 0,0 0 0,-1 0 0,9-15 0,-6 7 0,0-1 0,-1 1 0,-1-1 0,0-1 0,-1 1 0,3-24 0,-1-4 0,-3 1 0,-2-1 0,-1 0 0,-6-45 0,4 75 0,-1 0 0,-1-1 0,0 1 0,-1 0 0,0 0 0,-1 1 0,0-1 0,-12-19 0,17 32 0,-1 1 0,1-1 0,0 1 0,0-1 0,0 1 0,0 0 0,-1-1 0,1 1 0,0-1 0,0 1 0,-1 0 0,1-1 0,0 1 0,-1 0 0,1-1 0,0 1 0,-1 0 0,1 0 0,-1-1 0,1 1 0,0 0 0,-1 0 0,1 0 0,-1 0 0,1-1 0,-1 1 0,1 0 0,-1 0 0,1 0 0,0 0 0,-1 0 0,1 0 0,-1 0 0,1 0 0,-1 0 0,1 0 0,-1 0 0,1 1 0,0-1 0,-1 0 0,1 0 0,-1 0 0,1 1 0,-1-1 0,1 0 0,0 0 0,-1 1 0,1-1 0,0 0 0,-1 1 0,1-1 0,0 0 0,-1 1 0,1-1 0,0 0 0,0 1 0,0-1 0,-1 1 0,1-1 0,0 1 0,0-1 0,0 0 0,0 2 0,-8 29 0,3 48 0,6 105 0,1-82 0,-2-83 0,0-9 0,-1-1 0,2 1 0,-1 0 0,1 0 0,1-1 0,-1 1 0,2-1 0,5 17 0,-8-26 0,0 1 0,0-1 0,0 0 0,0 0 0,0 0 0,0 1 0,0-1 0,0 0 0,1 0 0,-1 0 0,0 0 0,0 1 0,0-1 0,0 0 0,0 0 0,0 0 0,0 0 0,1 1 0,-1-1 0,0 0 0,0 0 0,0 0 0,0 0 0,1 0 0,-1 0 0,0 0 0,0 0 0,0 1 0,0-1 0,1 0 0,-1 0 0,0 0 0,0 0 0,0 0 0,1 0 0,-1 0 0,0 0 0,0 0 0,0 0 0,1 0 0,-1 0 0,0 0 0,0-1 0,0 1 0,1 0 0,-1 0 0,0 0 0,0 0 0,0 0 0,0 0 0,1 0 0,-1 0 0,0-1 0,0 1 0,0 0 0,0 0 0,0 0 0,0 0 0,1 0 0,-1-1 0,0 1 0,0 0 0,0 0 0,0 0 0,0-1 0,0 1 0,0 0 0,5-16 0,1-24 0,-4 24 0,0 0 0,2-1 0,0 1 0,7-17 0,0 7 0,1 1 0,1 0 0,1 1 0,27-34 0,-41 57 0,0 1 0,1-1 0,-1 0 0,0 1 0,1 0 0,-1-1 0,1 1 0,-1-1 0,1 1 0,-1-1 0,1 1 0,-1 0 0,1-1 0,-1 1 0,1 0 0,-1 0 0,1-1 0,0 1 0,-1 0 0,1 0 0,-1 0 0,1 0 0,0 0 0,-1 0 0,1 0 0,0 0 0,-1 0 0,1 0 0,-1 0 0,2 0 0,-1 1 0,0 0 0,-1 0 0,1 0 0,0-1 0,0 1 0,-1 0 0,1 0 0,-1 0 0,1 0 0,-1 1 0,1-1 0,-1 0 0,1 0 0,-1 2 0,6 47 0,-6-48 0,0 12 0,0 0 0,-1 0 0,-1 0 0,0 0 0,-1 0 0,0 0 0,-1 0 0,-10 21 0,13-33 0,0 0 0,0 0 0,0 0 0,0 0 0,1 0 0,-1 0 0,1 0 0,0 0 0,-1 0 0,1 0 0,0 2 0,0-3 0,1 0 0,-1 0 0,1-1 0,-1 1 0,1-1 0,-1 1 0,1 0 0,0-1 0,-1 1 0,1-1 0,0 1 0,-1-1 0,1 0 0,0 1 0,-1-1 0,1 0 0,0 1 0,0-1 0,0 0 0,-1 0 0,1 0 0,0 0 0,0 0 0,0 0 0,-1 0 0,1 0 0,0 0 0,0 0 0,1 0 0,18-1-1365,1 0-5461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4.322"/>
    </inkml:context>
    <inkml:brush xml:id="br0">
      <inkml:brushProperty name="width" value="0.1" units="cm"/>
      <inkml:brushProperty name="height" value="0.1" units="cm"/>
    </inkml:brush>
  </inkml:definitions>
  <inkml:trace contextRef="#ctx0" brushRef="#br0">53 242 24575,'6'3'0,"2"13"0,3 10 0,-1 9 0,-2 8 0,4 0 0,-1-2 0,2-8 0,-2-9-8191</inkml:trace>
  <inkml:trace contextRef="#ctx0" brushRef="#br0" timeOffset="486.36">0 366 24575,'9'0'0,"9"-3"0,10-1 0,13-9 0,5-2 0,4 1 0,-7 1 0,-7 1 0,-4 4 0,-5 3 0,-6 2-8191</inkml:trace>
  <inkml:trace contextRef="#ctx0" brushRef="#br0" timeOffset="970.95">459 189 24575,'10'12'0,"0"1"0,-1 0 0,-1 0 0,0 1 0,8 19 0,15 23 0,-25-46 0,10 16 0,28 34 0,-40-55 0,1 0 0,-1 0 0,1 0 0,0-1 0,0 1 0,0-1 0,1-1 0,0 1 0,-1-1 0,1 0 0,0 0 0,1-1 0,5 2 0,-9-3 0,-1-1 0,0 0 0,0 0 0,1-1 0,-1 1 0,0 0 0,0-1 0,0 1 0,1-1 0,-1 0 0,0 0 0,0 0 0,0 0 0,0 0 0,0 0 0,-1-1 0,1 1 0,0 0 0,0-1 0,-1 0 0,1 1 0,-1-1 0,0 0 0,1 0 0,-1 0 0,0 0 0,0 0 0,1-3 0,4-6 0,-2-1 0,1 0 0,3-19 0,-8 30 0,3-8-273,-1 0 0,1 0 0,1 0 0,5-10 0,1 2-6553</inkml:trace>
  <inkml:trace contextRef="#ctx0" brushRef="#br0" timeOffset="1663.43">1217 401 24575,'8'0'0,"1"0"0,-1 0 0,1-1 0,-1 0 0,0 0 0,0-1 0,0 0 0,0-1 0,0 0 0,0 0 0,-1-1 0,1 0 0,10-7 0,-4 1 0,0 0 0,-1-1 0,0 0 0,-1-1 0,15-18 0,-21 22 0,0-2 0,0 1 0,-1 0 0,0-1 0,0 0 0,-1 0 0,-1-1 0,0 1 0,3-18 0,-2-2 0,-2 0 0,-3-60 0,1 89 0,0 1 0,0-1 0,0 0 0,0 0 0,0 0 0,0 0 0,-1 0 0,1 0 0,0 0 0,0 1 0,-1-1 0,1 0 0,0 0 0,-1 0 0,1 1 0,-1-1 0,1 0 0,-1 0 0,0 1 0,1 0 0,-1 0 0,1 0 0,0 0 0,-1 0 0,1 0 0,-1 0 0,1 0 0,0 1 0,-1-1 0,1 0 0,0 0 0,-1 1 0,1-1 0,0 0 0,-1 0 0,1 1 0,0-1 0,-1 0 0,1 1 0,0-1 0,0 0 0,0 1 0,-1-1 0,1 1 0,-15 33 0,5 6 0,2 0 0,2 0 0,2 0 0,1 57 0,2-92 29,1 0-1,1 0 1,-1 0-1,1 1 0,-1-1 1,1 0-1,1-1 1,-1 1-1,1 0 1,0 0-1,5 8 1,-5-10-136,1 0 0,-1 0 1,1 0-1,0 0 0,0-1 1,0 0-1,1 1 0,-1-1 1,0 0-1,1-1 0,-1 1 1,1 0-1,0-1 0,0 0 1,6 1-1,17 3-6719</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7.438"/>
    </inkml:context>
    <inkml:brush xml:id="br0">
      <inkml:brushProperty name="width" value="0.1" units="cm"/>
      <inkml:brushProperty name="height" value="0.1" units="cm"/>
    </inkml:brush>
  </inkml:definitions>
  <inkml:trace contextRef="#ctx0" brushRef="#br0">1 4 24575,'0'-3'0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7.761"/>
    </inkml:context>
    <inkml:brush xml:id="br0">
      <inkml:brushProperty name="width" value="0.1" units="cm"/>
      <inkml:brushProperty name="height" value="0.1" units="cm"/>
    </inkml:brush>
  </inkml:definitions>
  <inkml:trace contextRef="#ctx0" brushRef="#br0">1 7 24575,'0'0'0,"0"-6"0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9.028"/>
    </inkml:context>
    <inkml:brush xml:id="br0">
      <inkml:brushProperty name="width" value="0.1" units="cm"/>
      <inkml:brushProperty name="height" value="0.1" units="cm"/>
    </inkml:brush>
  </inkml:definitions>
  <inkml:trace contextRef="#ctx0" brushRef="#br0">1 124 24575,'0'-3'0</inkml:trace>
  <inkml:trace contextRef="#ctx0" brushRef="#br0" timeOffset="211.93">1 0 24575</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48.056"/>
    </inkml:context>
    <inkml:brush xml:id="br0">
      <inkml:brushProperty name="width" value="0.1" units="cm"/>
      <inkml:brushProperty name="height" value="0.1" units="cm"/>
    </inkml:brush>
  </inkml:definitions>
  <inkml:trace contextRef="#ctx0" brushRef="#br0">1 836 24575,'0'0'0</inkml:trace>
  <inkml:trace contextRef="#ctx0" brushRef="#br0" timeOffset="293.11">1 448 24575</inkml:trace>
  <inkml:trace contextRef="#ctx0" brushRef="#br0" timeOffset="615.54">1 7 24575,'0'-6'0</inkml:trace>
  <inkml:trace contextRef="#ctx0" brushRef="#br0" timeOffset="4880.84">548 166 24575,'0'30'0,"2"0"0,1 0 0,2 0 0,13 49 0,-17-77 0,-1 1 0,1-1 0,-1 0 0,1 0 0,0 0 0,0 0 0,0 0 0,0 0 0,0-1 0,0 1 0,1 0 0,-1 0 0,1-1 0,-1 1 0,1-1 0,-1 1 0,1-1 0,0 0 0,0 0 0,0 0 0,-1 0 0,1 0 0,0 0 0,0 0 0,1-1 0,-1 1 0,0 0 0,0-1 0,0 0 0,0 0 0,0 0 0,0 0 0,1 0 0,-1 0 0,0 0 0,0 0 0,0-1 0,0 1 0,0-1 0,0 0 0,0 0 0,0 0 0,0 0 0,0 0 0,0 0 0,0 0 0,-1 0 0,1-1 0,0 1 0,2-4 0,8-8 0,0-2 0,-1 1 0,0-1 0,-2-1 0,0 1 0,0-2 0,10-28 0,-19 44 0,0 0 0,1-1 0,-1 1 0,1 0 0,-1 0 0,1-1 0,0 1 0,-1 0 0,1 0 0,0 0 0,0 0 0,2-2 0,-3 3 0,0 1 0,0-1 0,1 0 0,-1 0 0,0 0 0,1 0 0,-1 0 0,0 0 0,0 0 0,1 0 0,-1 0 0,0 1 0,0-1 0,0 0 0,1 0 0,-1 0 0,0 0 0,0 1 0,0-1 0,1 0 0,-1 0 0,0 1 0,0-1 0,0 0 0,0 0 0,0 1 0,1-1 0,-1 0 0,0 0 0,0 1 0,0-1 0,0 0 0,0 0 0,0 1 0,0-1 0,5 43 0,-4-30 0,1 3 0,1 1 0,0-1 0,1 0 0,9 24 0,-11-36 0,-1-1 0,1 1 0,0-1 0,0 1 0,1-1 0,-1 0 0,1 0 0,0 0 0,-1 0 0,7 4 0,-7-5 0,1-1 0,-1 0 0,0 0 0,1 0 0,-1-1 0,0 1 0,1 0 0,-1-1 0,1 1 0,-1-1 0,1 0 0,-1 0 0,1 0 0,-1 0 0,0-1 0,1 1 0,-1-1 0,1 1 0,2-2 0,0 0 22,-1 1-1,0-1 0,0-1 1,0 1-1,0-1 0,0 1 1,0-1-1,-1 0 0,1-1 1,-1 1-1,0-1 0,0 1 1,0-1-1,0 0 0,2-5 1,0 0-266,-1 0 0,0-1 0,0 1 0,-1-1 1,-1 0-1,2-10 0,0-9-6582</inkml:trace>
  <inkml:trace contextRef="#ctx0" brushRef="#br0" timeOffset="6354.42">1130 413 24575,'3'0'0,"0"0"0,1 0 0,-1 0 0,1 0 0,-1 0 0,1-1 0,-1 1 0,0-1 0,1 0 0,-1 0 0,0 0 0,0-1 0,0 1 0,0-1 0,0 0 0,0 1 0,0-1 0,0-1 0,-1 1 0,1 0 0,-1-1 0,1 1 0,-1-1 0,0 0 0,2-3 0,9-15 0,-1-1 0,-1 0 0,0 0 0,8-30 0,-17 44 0,1 0 0,-1 0 0,-1 0 0,0 0 0,0-1 0,0 1 0,-1 0 0,0-1 0,-1 1 0,0-1 0,0 1 0,-1 0 0,0 0 0,0 0 0,-1 0 0,-4-8 0,5 12 0,1 1 0,-1 0 0,-1 1 0,1-1 0,0 0 0,-1 1 0,1-1 0,-1 1 0,0 0 0,0-1 0,-5-1 0,7 3 0,0 0 0,-1 1 0,1-1 0,0 1 0,-1 0 0,1-1 0,0 1 0,-1 0 0,1 0 0,0 0 0,-1 0 0,1 0 0,-1 0 0,1 0 0,0 0 0,-1 1 0,1-1 0,0 0 0,-1 1 0,1-1 0,0 1 0,-1 0 0,1-1 0,0 1 0,0 0 0,0 0 0,0 0 0,0 0 0,0 0 0,0 0 0,0 0 0,-1 1 0,-5 8 0,1 0 0,0 1 0,1-1 0,0 1 0,-4 15 0,-14 58 0,21-76 0,1 0 0,-1 0 0,2 0 0,-1 0 0,1 0 0,0 0 0,1 0 0,0 0 0,0-1 0,1 1 0,0 0 0,0 0 0,1-1 0,0 1 0,0-1 0,0 0 0,1 0 0,0 0 0,1-1 0,0 1 0,0-1 0,0 0 0,1 0 0,-1-1 0,1 0 0,1 0 0,-1 0 0,1-1 0,8 5 0,-5-4 0,0 0 0,1-1 0,0 0 0,0 0 0,0-1 0,0 0 0,0-1 0,1-1 0,-1 0 0,1 0 0,0-1 0,-1 0 0,1-1 0,-1-1 0,1 0 0,-1 0 0,21-8 0,-6 0 0,-1-1 0,0-1 0,-1 0 0,0-3 0,-1 0 0,29-25 0,-47 36 0,28-26 0,-32 29 0,0 0 0,1 0 0,-1 0 0,-1 0 0,1-1 0,0 1 0,0 0 0,0 0 0,-1-1 0,1 1 0,0-1 0,-1 1 0,1 0 0,-1-1 0,0 1 0,0-1 0,1 1 0,-1-1 0,0 1 0,0-1 0,0 1 0,-1-1 0,1 1 0,0-2 0,-1 2 0,0 0 0,1 0 0,-1 0 0,0 0 0,0 0 0,0 0 0,0 0 0,1 1 0,-1-1 0,0 0 0,0 1 0,-1-1 0,1 1 0,0-1 0,0 1 0,0 0 0,0-1 0,0 1 0,0 0 0,0 0 0,-1 0 0,1 0 0,0-1 0,0 2 0,0-1 0,-1 0 0,1 0 0,0 0 0,0 1 0,0-1 0,0 0 0,0 1 0,0-1 0,0 1 0,0-1 0,-1 2 0,-3 0 0,1 0 0,-1 1 0,1-1 0,0 1 0,0 0 0,0 1 0,-5 4 0,5-2 0,1 0 0,-1-1 0,1 1 0,0 0 0,1 1 0,-1-1 0,1 0 0,0 1 0,1-1 0,-1 1 0,2 0 0,-1-1 0,0 1 0,1 0 0,1-1 0,-1 1 0,1 0 0,0-1 0,2 8 0,-2-8 0,1-1 0,0 1 0,0-1 0,0 0 0,0 0 0,1 0 0,0 0 0,0 0 0,0-1 0,1 1 0,-1-1 0,1 0 0,0 0 0,0 0 0,1-1 0,-1 1 0,1-1 0,0 0 0,0 0 0,0-1 0,0 1 0,0-1 0,7 2 0,-9-4 0,-1 1 0,1-1 0,0 0 0,0 0 0,0 0 0,-1 0 0,1 0 0,0-1 0,0 1 0,0-1 0,-1 0 0,1 1 0,0-1 0,-1-1 0,1 1 0,-1 0 0,1-1 0,-1 1 0,0-1 0,1 0 0,-1 1 0,0-1 0,0 0 0,0 0 0,-1-1 0,1 1 0,0 0 0,-1-1 0,1 1 0,-1-1 0,1-2 0,4-8 0,-1-1 0,0 0 0,-1 0 0,4-26 0,0-4 0,16-80 0,-20 110 0,0 0 0,1 1 0,1-1 0,0 1 0,1 0 0,12-17 0,-19 29 0,1 0 0,-1 0 0,1 1 0,-1-1 0,1 0 0,-1 1 0,1-1 0,0 0 0,-1 1 0,1-1 0,0 1 0,-1-1 0,1 1 0,0-1 0,0 1 0,-1 0 0,1-1 0,0 1 0,0 0 0,0 0 0,-1-1 0,1 1 0,1 0 0,-1 0 0,0 1 0,0-1 0,-1 1 0,1-1 0,-1 1 0,1-1 0,0 1 0,-1-1 0,1 1 0,-1-1 0,1 1 0,-1 0 0,1-1 0,-1 1 0,0 0 0,1 0 0,-1-1 0,0 1 0,1 1 0,1 7 0,0-1 0,-1 1 0,1 11 0,-2 183 0,0-9 0,2-170 0,2 0 0,0 0 0,2 0 0,0-1 0,2 0 0,20 44 0,-28-67 0,19 28 0,-19-27 0,1 0 0,-1-1 0,1 1 0,-1 0 0,1-1 0,0 1 0,-1-1 0,1 1 0,0-1 0,-1 1 0,1-1 0,0 0 0,0 1 0,0-1 0,-1 0 0,1 0 0,0 1 0,0-1 0,0 0 0,0 0 0,0 0 0,-1 0 0,1 0 0,0 0 0,0 0 0,0 0 0,0-1 0,0 1 0,-1 0 0,1 0 0,0-1 0,0 1 0,0 0 0,-1-1 0,2 0 0,13-16-1365,0-6-5461</inkml:trace>
  <inkml:trace contextRef="#ctx0" brushRef="#br0" timeOffset="7338.51">2064 95 24575,'1'59'0,"12"100"0,-1-66 0,-4 1 0,-5 109 0,-3-217 0,-1-12 0,2 0 0,1 0 0,10-46 0,-2 46 0,1 1 0,2 0 0,0 1 0,2 0 0,27-35 0,-8 12 0,-28 39 0,-2 1 0,0 1 0,0 0 0,1 0 0,0 1 0,7-7 0,-12 12 0,1-1 0,-1 1 0,0 0 0,1 0 0,-1 0 0,0-1 0,1 1 0,-1 0 0,0 0 0,1 0 0,-1-1 0,0 1 0,1 0 0,-1 0 0,0 0 0,1 0 0,-1 0 0,1 0 0,-1 0 0,0 0 0,1 0 0,-1 0 0,0 0 0,1 0 0,-1 0 0,1 0 0,-1 1 0,0-1 0,1 0 0,-1 0 0,0 0 0,1 0 0,-1 1 0,0-1 0,0 0 0,1 0 0,-1 1 0,0-1 0,1 0 0,-1 1 0,0-1 0,0 0 0,0 1 0,1-1 0,-1 0 0,0 1 0,0-1 0,0 0 0,0 1 0,0-1 0,0 0 0,0 1 0,0-1 0,0 1 0,0-1 0,0 0 0,0 1 0,0 0 0,1 26 0,-2-25 0,-5 58 0,3-38 0,1-1 0,0 1 0,2 0 0,3 29 0,-2-47 29,0 1-1,1 0 1,-1 0-1,1-1 0,1 1 1,-1-1-1,0 0 1,1 0-1,0 0 1,0 0-1,7 7 1,3 1-859,28 20 0,-41-32 783</inkml:trace>
  <inkml:trace contextRef="#ctx0" brushRef="#br0" timeOffset="8062.99">1094 1118 24575,'9'0'0,"12"0"0,12 0 0,8 0 0,7 0 0,7 0 0,-2 0 0,-8 0 0,-5 0 0,-7 0 0,-3 0 0,-6 0-8191</inkml:trace>
  <inkml:trace contextRef="#ctx0" brushRef="#br0" timeOffset="8619.77">1606 1030 24575,'13'15'0,"-1"0"0,-1 1 0,0 0 0,-1 1 0,14 31 0,1 18 0,-16-40 0,24 47 0,-33-72 0,1 0 0,-1 0 0,1-1 0,-1 1 0,1 0 0,-1 0 0,1 0 0,0-1 0,-1 1 0,1 0 0,0-1 0,0 1 0,-1-1 0,1 1 0,0-1 0,0 1 0,0-1 0,0 0 0,-1 1 0,1-1 0,0 0 0,0 0 0,0 1 0,0-1 0,2 0 0,-1-1 0,0 1 0,-1-1 0,1 1 0,0-1 0,0 0 0,-1 0 0,1 0 0,0 0 0,-1 0 0,1 0 0,-1 0 0,2-2 0,6-7 0,-1 1 0,0-1 0,7-14 0,-10 17 0,49-76-1365,-29 44-5461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0:58.674"/>
    </inkml:context>
    <inkml:brush xml:id="br0">
      <inkml:brushProperty name="width" value="0.1" units="cm"/>
      <inkml:brushProperty name="height" value="0.1" units="cm"/>
    </inkml:brush>
  </inkml:definitions>
  <inkml:trace contextRef="#ctx0" brushRef="#br0">1 970 24575,'8'17'0,"-2"-5"0,10 34 0,-3 0 0,-1 1 0,5 49 0,-14-76 0,11 119 0,-15-177 0,2-1 0,1 1 0,2-1 0,2 1 0,1 0 0,14-43 0,95-204 0,-115 282 0,2-5 0,1-1 0,1 0 0,-1 1 0,2 0 0,6-9 0,-11 16 0,0 0 0,0 0 0,0 0 0,0 0 0,0 0 0,0 0 0,0 0 0,1 1 0,-1-1 0,0 0 0,0 1 0,1-1 0,-1 1 0,1-1 0,-1 1 0,0 0 0,1 0 0,-1-1 0,1 1 0,-1 0 0,0 0 0,1 0 0,-1 0 0,1 1 0,-1-1 0,1 0 0,-1 1 0,0-1 0,1 1 0,-1-1 0,0 1 0,1 0 0,-1-1 0,0 1 0,0 0 0,0 0 0,0 0 0,0 0 0,0 0 0,0 0 0,2 2 0,3 5 0,1 0 0,-1 1 0,-1 0 0,0-1 0,0 2 0,-1-1 0,0 0 0,0 1 0,3 18 0,0 4 0,4 57 0,-8 69 0,-3-149 0,-1-11 0,1-14 0,14-69 0,2-25 0,-9 45 0,-7 65 0,0-1 0,0 1 0,0 0 0,0 0 0,0 0 0,0 0 0,0 0 0,0-1 0,0 1 0,0 0 0,0 0 0,0 0 0,1 0 0,-1 0 0,0-1 0,0 1 0,0 0 0,0 0 0,0 0 0,0 0 0,0 0 0,0 0 0,0 0 0,0-1 0,0 1 0,1 0 0,-1 0 0,0 0 0,0 0 0,0 0 0,0 0 0,0 0 0,0 0 0,1 0 0,-1 0 0,0 0 0,0 0 0,0 0 0,0 0 0,0 0 0,1 0 0,-1 0 0,0 0 0,0 0 0,0 0 0,0 0 0,0 0 0,1 0 0,-1 0 0,0 0 0,0 0 0,0 0 0,0 0 0,0 0 0,0 0 0,1 0 0,-1 0 0,0 0 0,0 1 0,0-1 0,8 12 0,3 19 0,25 140 0,-24-139 342,-11-31-406,-1 0 1,1 0 0,-1 0 0,1 0 0,0-1-1,0 1 1,-1 0 0,1 0 0,0 0 0,0-1-1,0 1 1,0 0 0,0-1 0,0 1-1,0-1 1,0 1 0,0-1 0,0 0 0,0 1-1,0-1 1,0 0 0,0 0 0,1 0 0,-1 0-1,0 0 1,2 0 0</inkml:trace>
  <inkml:trace contextRef="#ctx0" brushRef="#br0" timeOffset="2631.38">600 988 24575,'2'15'0,"0"0"0,0 0 0,2 0 0,0-1 0,0 1 0,12 22 0,2 13 0,0 12 0,10 29 0,-27-88 0,0-1 0,0 1 0,0-1 0,1 1 0,-1-1 0,1 0 0,0 0 0,0 0 0,0 0 0,0 0 0,0 0 0,0-1 0,0 1 0,0-1 0,1 1 0,-1-1 0,1 0 0,-1 0 0,1 0 0,-1 0 0,1 0 0,0-1 0,-1 1 0,1-1 0,0 1 0,-1-1 0,1 0 0,0 0 0,0-1 0,4 0 0,-2 0 0,1 0 0,0 0 0,-1-1 0,1 0 0,-1 0 0,1-1 0,-1 0 0,0 1 0,0-2 0,0 1 0,-1-1 0,1 1 0,5-7 0,-3 2 0,-1-1 0,0 1 0,-1-1 0,0 0 0,0 0 0,-1-1 0,0 1 0,-1-1 0,0 0 0,-1 0 0,2-12 0,-3 17 0,0-1 0,-1 0 0,0 0 0,0 0 0,0 1 0,-1-1 0,0 0 0,0 0 0,0 1 0,-1-1 0,0 1 0,0-1 0,0 1 0,0 0 0,-1 0 0,0 0 0,0 0 0,-1 0 0,1 0 0,-9-7 0,-5-1 0,10 7 0,-1 0 0,1 0 0,0 0 0,0-1 0,-8-12 0,14 18 0,0 0 0,0-1 0,1 1 0,-1-1 0,0 1 0,1-1 0,-1 1 0,1-1 0,-1 1 0,1-1 0,0 1 0,0-1 0,0 1 0,0-1 0,0 0 0,0 1 0,0-1 0,1 1 0,-1-1 0,0 1 0,1-1 0,-1 1 0,1-1 0,0 1 0,-1-1 0,1 1 0,0 0 0,0-1 0,0 1 0,0 0 0,0 0 0,0 0 0,0 0 0,0 0 0,1 0 0,-1 0 0,0 0 0,1 0 0,2-1 0,3-2 0,0 1 0,1-1 0,0 1 0,0 1 0,0 0 0,0 0 0,0 0 0,1 1 0,14 0 0,79 5 0,-96-4 0,-3 0 0,1 0 0,0 1 0,-1-1 0,1 1 0,-1-1 0,1 1 0,-1 0 0,0 1 0,1-1 0,-1 1 0,0-1 0,0 1 0,0 0 0,0 0 0,0 0 0,0 0 0,0 1 0,-1-1 0,1 1 0,-1 0 0,0 0 0,0 0 0,0 0 0,0 0 0,0 0 0,-1 0 0,1 0 0,-1 1 0,0-1 0,0 1 0,0-1 0,-1 1 0,1 5 0,0 5 0,0 1 0,-1-1 0,-1 0 0,0 1 0,-5 17 0,-1 18 0,7-49 0,0 0 0,-1 1 0,1-1 0,0 0 0,0 1 0,0-1 0,0 0 0,0 1 0,0-1 0,0 1 0,1-1 0,-1 0 0,0 1 0,1-1 0,-1 0 0,1 0 0,-1 1 0,1-1 0,-1 0 0,1 0 0,0 0 0,0 0 0,0 0 0,0 0 0,0 0 0,0 0 0,0 0 0,2 1 0,-2-2 0,1 0 0,0 0 0,0 0 0,0 0 0,0 0 0,0-1 0,0 1 0,0-1 0,0 1 0,-1-1 0,1 0 0,0 0 0,0 1 0,-1-1 0,1 0 0,-1-1 0,1 1 0,-1 0 0,1 0 0,1-3 0,12-11 0,-1 0 0,-1-1 0,0-1 0,-1 0 0,-1 0 0,0-1 0,-2-1 0,0 1 0,-1-2 0,-1 1 0,-1-1 0,6-33 0,-3 0 0,-3-1 0,-2 0 0,-4-88 0,-3 125 0,2 40 0,-1 316 0,2-213 0,0-125 0,0 13 0,0 0 0,2 1 0,-1-1 0,5 18 0,-5-30 0,0 1 0,0-1 0,-1 1 0,2-1 0,-1 0 0,0 0 0,0 1 0,1-1 0,-1 0 0,1 0 0,-1 0 0,1-1 0,4 4 0,-5-4 0,1 0 0,0-1 0,0 1 0,-1 0 0,1-1 0,0 0 0,0 1 0,-1-1 0,1 0 0,0 0 0,0 0 0,0 0 0,-1 0 0,1-1 0,0 1 0,0 0 0,-1-1 0,1 1 0,0-1 0,-1 0 0,1 0 0,2-1 0,1-1 0,0-1 0,0 1 0,0-1 0,-1-1 0,1 1 0,-1-1 0,0 1 0,0-1 0,-1 0 0,0 0 0,1-1 0,-2 1 0,5-12 0,1-4 0,0-1 0,4-29 0,-5 14 0,-1-1 0,-2 0 0,-2-48 0,-6 131 0,3-41 0,1 0 0,0 0 0,0-1 0,0 1 0,1 0 0,0 0 0,-1 0 0,1 0 0,1 0 0,-1-1 0,0 1 0,1 0 0,0-1 0,0 1 0,0-1 0,3 4 0,-5-7 0,1 1 0,0 0 0,-1-1 0,1 1 0,0-1 0,0 1 0,0-1 0,-1 1 0,1-1 0,0 0 0,0 0 0,0 1 0,0-1 0,0 0 0,0 0 0,0 0 0,0 0 0,0 0 0,-1 0 0,1 0 0,0 0 0,0 0 0,0 0 0,1-1 0,0 0 0,-1 0 0,1 0 0,-1 0 0,0 0 0,1 0 0,-1 0 0,0 0 0,0-1 0,0 1 0,0 0 0,0-1 0,1-1 0,3-6 0,-1 0 0,0-1 0,4-15 0,-8 22 0,5-13 0,-1 0 0,1-1 0,15-31 0,-19 45 0,0 0 0,0 0 0,1 1 0,-1-1 0,1 1 0,0-1 0,0 1 0,0 0 0,0 0 0,0 0 0,0 0 0,0 0 0,1 0 0,-1 1 0,1-1 0,-1 1 0,1-1 0,0 1 0,-1 0 0,1 0 0,0 0 0,0 1 0,0-1 0,5 0 0,-7 1 0,1 1 0,0-1 0,0 0 0,0 1 0,-1 0 0,1-1 0,0 1 0,-1 0 0,1 0 0,0 0 0,-1 0 0,1 0 0,-1 0 0,1 0 0,0 2 0,9 5 0,-10-12 0,0 1 0,-1-1 0,1 0 0,-1 1 0,0-1 0,0 0 0,0-5 0,-1 2 0,2-10 0,1 0 0,0 1 0,1-1 0,0 1 0,2 0 0,0 0 0,0 0 0,2 1 0,0 0 0,11-17 0,-4 7 0,-4 10 0,0 0 0,-2-1 0,0 0 0,0-1 0,-2 0 0,0 0 0,6-31 0,-12 46 0,1 0 0,-1 0 0,0 0 0,0 0 0,0 1 0,0-1 0,0 0 0,-1 0 0,1 0 0,0 1 0,-1-1 0,1 0 0,-1 0 0,0 1 0,0-1 0,0 0 0,1 1 0,-1-1 0,-2-1 0,2 2 0,-1 0 0,1 0 0,0 0 0,-1 1 0,1-1 0,0 0 0,-1 1 0,1-1 0,-1 1 0,1 0 0,-1-1 0,1 1 0,-1 0 0,1 0 0,-1 0 0,1 0 0,-1 0 0,-1 1 0,-2-1 0,1 1 0,0 1 0,0-1 0,-1 0 0,1 1 0,0 0 0,1 0 0,-1 0 0,0 1 0,1-1 0,-1 1 0,1 0 0,0 0 0,-6 6 0,5-3 0,1 0 0,0 0 0,0 1 0,0-1 0,1 1 0,-3 12 0,4-16 0,0 1 0,1-1 0,-1 0 0,1 0 0,0 1 0,0-1 0,0 0 0,0 1 0,1-1 0,-1 0 0,1 0 0,0 0 0,0 1 0,0-1 0,0 0 0,3 3 0,-4-5 0,0-1 0,0 0 0,1 0 0,-1 1 0,0-1 0,1 0 0,-1 0 0,0 1 0,0-1 0,1 0 0,-1 0 0,1 0 0,-1 1 0,0-1 0,1 0 0,-1 0 0,0 0 0,1 0 0,-1 0 0,1 0 0,-1 0 0,0 0 0,1 0 0,-1 0 0,0 0 0,1 0 0,-1 0 0,1 0 0,-1 0 0,1-1 0,13-7 0,-13 7 0,1 0 0,-1-1 0,1 1 0,0 0 0,-1 1 0,1-1 0,0 0 0,0 0 0,2 0 0,-1 1 0,0 0 0,0 0 0,0 1 0,0-1 0,0 1 0,-1 0 0,1-1 0,0 1 0,0 0 0,-1 1 0,1-1 0,0 0 0,3 4 0,31 29 0,-33-29 0,1 0 0,0 0 0,0 0 0,1-1 0,-1 0 0,1 0 0,8 5 0,-11-9 0,-1 1 0,1-1 0,-1 1 0,1-1 0,-1 0 0,1 0 0,-1 0 0,1-1 0,-1 1 0,1 0 0,-1-1 0,0 0 0,1 1 0,-1-1 0,0 0 0,1 0 0,-1-1 0,0 1 0,0 0 0,0-1 0,0 1 0,0-1 0,0 1 0,0-1 0,-1 0 0,3-3 0,5-6 0,0 0 0,-1-1 0,8-14 0,-16 25 0,11-21 0,0 0 0,-2-1 0,0 0 0,-2 0 0,-1-1 0,5-33 0,-6 19 0,-2 1 0,-1 0 0,-6-55 0,3 77 0,0 15 0,1 0 0,0 0 0,0 0 0,0 0 0,0 1 0,0-1 0,0 0 0,0 0 0,0 0 0,0 0 0,0 0 0,0 0 0,0 0 0,0 0 0,0 0 0,0 0 0,0 0 0,0 0 0,0 0 0,0 0 0,0 0 0,0 0 0,0 0 0,0 0 0,0 0 0,0 0 0,0 0 0,-1 0 0,1 0 0,0-1 0,0 25 0,3 46 0,4 0 0,3-1 0,22 77 0,-31-140 49,0-1 0,1 0 0,0 0-1,0 1 1,0-1 0,4 5 0,-6-9-118,1 1 1,0-1 0,0 0 0,0 0-1,0 0 1,0 1 0,1-1-1,-1 0 1,0 0 0,0-1 0,1 1-1,-1 0 1,0 0 0,1-1 0,-1 1-1,1-1 1,-1 1 0,1-1 0,-1 1-1,1-1 1,0 0 0,-1 0-1,1 0 1,2 0 0,15-4-6758</inkml:trace>
  <inkml:trace contextRef="#ctx0" brushRef="#br0" timeOffset="2943.28">2064 300 24575,'6'3'0,"11"1"0,6-3 0,4-2 0,2-4 0,-5-6 0,-1-6 0,-3-4 0,-6 0-8191</inkml:trace>
  <inkml:trace contextRef="#ctx0" brushRef="#br0" timeOffset="3527.55">2311 282 24575,'18'14'0,"-14"-12"0,0 1 0,0-2 0,0 1 0,0 0 0,1-1 0,-1 0 0,0 0 0,1 0 0,-1-1 0,1 1 0,-1-1 0,0 0 0,1 0 0,-1-1 0,1 1 0,-1-1 0,0 0 0,1 0 0,-1-1 0,0 1 0,0-1 0,0 0 0,0 0 0,0 0 0,0 0 0,-1-1 0,1 0 0,-1 0 0,6-5 0,-2 0 0,0 1 0,-1-1 0,0-1 0,0 1 0,-1-1 0,0 0 0,0 0 0,-1 0 0,0-1 0,-1 1 0,0-1 0,1-10 0,-3 17 0,2-15 0,-1 0 0,0-19 0,-2 33 0,0 0 0,0 1 0,-1-1 0,1 0 0,-1 0 0,1 1 0,-1-1 0,0 1 0,-1-1 0,1 1 0,-1-1 0,1 1 0,-1 0 0,0-1 0,0 1 0,-5-5 0,6 7 0,-1 0 0,1 0 0,-1 0 0,1 0 0,0 0 0,-1 0 0,0 1 0,1-1 0,-1 0 0,1 1 0,-1 0 0,0-1 0,1 1 0,-1 0 0,0 0 0,1 0 0,-1 0 0,0 0 0,1 0 0,-4 1 0,2 0 0,0 0 0,-1 0 0,1 1 0,0-1 0,0 1 0,0 0 0,0 0 0,0 0 0,-4 4 0,0 2 0,1-1 0,-1 1 0,1 0 0,1 0 0,-1 1 0,-4 11 0,3-3 0,1 1 0,1 0 0,0 0 0,1 0 0,2 1 0,0-1 0,0 1 0,2-1 0,0 1 0,4 21 0,-3-32 38,1-1 0,0-1 0,1 1 0,0 0 0,0 0 0,0-1 0,0 0 0,8 10 0,-2-4-465,1-1 0,0-1 1,13 13-1,1-4-6399</inkml:trace>
  <inkml:trace contextRef="#ctx0" brushRef="#br0" timeOffset="4375.74">477 1870 24575,'6'-6'0,"11"-2"0,5-3 0,9 1 0,1-4 0,5 0 0,-1 0 0,2 2 0,4-3 0,0 1 0,3 3 0,-7 1 0,-7 1 0,-2-3 0,-6-3 0,-8-5 0,-6 2-8191</inkml:trace>
  <inkml:trace contextRef="#ctx0" brushRef="#br0" timeOffset="4845.64">988 1570 24575,'104'175'0,"-45"-71"0,-59-102 0,1 0 0,1 0 0,-1 0 0,0 0 0,0 0 0,1 0 0,-1 0 0,1-1 0,0 1 0,-1-1 0,1 1 0,0-1 0,0 0 0,0 0 0,0 1 0,0-1 0,0-1 0,0 1 0,0 0 0,1 0 0,2 0 0,-2-2 0,0 1 0,0-1 0,-1 1 0,1-1 0,0 0 0,-1 0 0,1 0 0,-1 0 0,1-1 0,-1 1 0,0-1 0,1 0 0,-1 1 0,0-1 0,0 0 0,0 0 0,2-4 0,20-24 111,-1-1-1,19-36 0,-26 40-449,1 0 0,1 2-1,1 0 1,26-26 0,-25 34-6487</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41:04.975"/>
    </inkml:context>
    <inkml:brush xml:id="br0">
      <inkml:brushProperty name="width" value="0.1" units="cm"/>
      <inkml:brushProperty name="height" value="0.1" units="cm"/>
    </inkml:brush>
  </inkml:definitions>
  <inkml:trace contextRef="#ctx0" brushRef="#br0">56 448 24575,'-10'17'0,"5"-9"0,-1 2 0,0 1 0,1 0 0,1 1 0,-1-1 0,2 1 0,0 0 0,0 0 0,1 0 0,0 0 0,1 1 0,1-1 0,0 0 0,0 1 0,3 13 0,-1-22 0,-1 0 0,1 0 0,0 1 0,0-1 0,0 0 0,1-1 0,0 1 0,-1 0 0,1-1 0,0 1 0,1-1 0,-1 0 0,0 0 0,1 0 0,0-1 0,0 1 0,0-1 0,0 0 0,0 0 0,7 2 0,8 3 0,1-2 0,0 0 0,28 2 0,-15-2 0,-20-2 0,0 0 0,0 1 0,-1 1 0,1 0 0,-1 0 0,0 1 0,-1 1 0,1 0 0,-1 0 0,19 17 0,-29-23 0,1 1 0,-1-1 0,0 0 0,1 0 0,-1 1 0,0-1 0,0 0 0,0 1 0,0 0 0,0-1 0,0 1 0,-1-1 0,1 1 0,0 3 0,-1-4 0,0 0 0,0 0 0,0 0 0,0 0 0,0 0 0,0 0 0,0-1 0,-1 1 0,1 0 0,0 0 0,-1 0 0,1 0 0,-1-1 0,1 1 0,-1 0 0,1 0 0,-1-1 0,1 1 0,-1 0 0,0-1 0,0 1 0,-3 2 0,-1 0 0,1-1 0,-1 0 0,1 0 0,-1 0 0,0-1 0,0 1 0,1-1 0,-7 1 0,-69 5-1365,44-6-5461</inkml:trace>
  <inkml:trace contextRef="#ctx0" brushRef="#br0" timeOffset="457.5">303 254 24575,'3'3'0,"1"4"0,5 4 0,2 6 0,-1 12 0,1 10 0,4 7 0,3 3 0,1 4 0,-3 2 0,6-2 0,-2-7 0,-4-8 0,-1-5 0,-4-8-8191</inkml:trace>
  <inkml:trace contextRef="#ctx0" brushRef="#br0" timeOffset="2273.63">408 536 24575,'19'-16'0,"-1"1"0,32-20 0,-17 14 0,87-68 0,-116 85 0,1 0 0,0 0 0,1-1 0,0 2 0,0-1 0,6-2 0,-10 5 0,-1 0 0,0 1 0,1-1 0,-1 1 0,1 0 0,-1 0 0,1-1 0,0 1 0,-1 0 0,1 0 0,-1 0 0,1 1 0,-1-1 0,1 0 0,-1 0 0,1 1 0,-1-1 0,1 1 0,-1 0 0,0-1 0,1 1 0,-1 0 0,0 0 0,1 0 0,-1-1 0,0 1 0,0 1 0,1 0 0,146 180 0,-147-181 0,-1-1 0,0 0 0,0 1 0,0-1 0,0 0 0,1 1 0,-1-1 0,0 0 0,0 1 0,1-1 0,-1 0 0,0 1 0,1-1 0,-1 0 0,0 0 0,1 0 0,-1 1 0,0-1 0,1 0 0,-1 0 0,0 0 0,1 0 0,-1 1 0,1-1 0,-1 0 0,0 0 0,1 0 0,-1 0 0,1 0 0,-1 0 0,1 0 0,3-13 0,-6-31 0,2 36 0,-1-4 0,-1-4 0,1 0 0,1 0 0,3-26 0,-2 36 0,1 0 0,-1 0 0,1 0 0,0 1 0,1-1 0,-1 1 0,1 0 0,0 0 0,1 0 0,-1 0 0,1 0 0,0 1 0,6-7 0,-1 3 0,0 1 0,0 0 0,1 0 0,0 1 0,16-8 0,-23 12 0,1 1 0,-1 0 0,1 0 0,0 0 0,-1 0 0,1 1 0,0-1 0,-1 1 0,7 0 0,-8 0 0,0 1 0,0-1 0,0 1 0,0 0 0,0-1 0,0 1 0,0 0 0,0 0 0,0 0 0,0 0 0,-1 0 0,1 1 0,-1-1 0,1 1 0,-1-1 0,1 1 0,-1-1 0,2 3 0,28 62 0,-31-66 0,1 0 0,-1 0 0,0 1 0,0-1 0,0 0 0,0 0 0,0 0 0,0 1 0,0-1 0,0 0 0,1 0 0,-1 0 0,0 0 0,0 1 0,0-1 0,0 0 0,1 0 0,-1 0 0,0 0 0,0 0 0,0 0 0,1 0 0,-1 1 0,0-1 0,0 0 0,0 0 0,1 0 0,-1 0 0,0 0 0,0 0 0,1 0 0,-1 0 0,0 0 0,0 0 0,1 0 0,3-8 0,-1-14 0,-3 22 0,-1-76 0,0 49 0,3-39 0,-1 62 0,0-1 0,0 1 0,1-1 0,-1 1 0,1 0 0,0 0 0,0 0 0,0 0 0,1 0 0,-1 0 0,1 1 0,0-1 0,0 1 0,0 0 0,1 0 0,-1 0 0,6-3 0,1-1 0,1 0 0,0 1 0,1 0 0,23-7 0,-33 12 0,1 0 0,-1 0 0,1 0 0,0 0 0,0 1 0,-1-1 0,1 1 0,0 0 0,0-1 0,0 2 0,0-1 0,-1 0 0,1 0 0,0 1 0,0 0 0,-1-1 0,1 1 0,0 0 0,-1 0 0,1 0 0,-1 1 0,1-1 0,-1 1 0,1-1 0,-1 1 0,0 0 0,0 0 0,0 0 0,0 0 0,0 0 0,-1 1 0,1-1 0,-1 0 0,1 1 0,-1-1 0,0 1 0,0-1 0,2 6 0,1 9 0,0-1 0,-1 1 0,0-1 0,-2 1 0,1 18 0,-2-31 0,0 1 0,1 0 0,-1-1 0,1 1 0,0-1 0,1 1 0,-1-1 0,5 9 0,-6-13 0,0 1 0,1-1 0,-1 1 0,0-1 0,1 1 0,-1-1 0,0 1 0,1-1 0,-1 1 0,1-1 0,-1 0 0,0 1 0,1-1 0,-1 0 0,1 1 0,-1-1 0,1 0 0,0 0 0,-1 1 0,1-1 0,-1 0 0,1 0 0,-1 0 0,1 0 0,1 0 0,-1 0 0,0-1 0,0 0 0,0 1 0,0-1 0,0 0 0,0 0 0,0 1 0,0-1 0,0 0 0,0 0 0,0 0 0,-1 0 0,1-1 0,0 1 0,-1 0 0,1 0 0,0-2 0,8-18 0,-5 12 0,-1 1 0,2 0 0,7-12 0,-10 17 0,0 0 0,1 1 0,-1-1 0,1 1 0,0 0 0,-1-1 0,1 1 0,0 1 0,0-1 0,1 0 0,-1 1 0,0-1 0,4 0 0,-2 1 0,0 0 0,-1 0 0,1-1 0,0 1 0,-1-1 0,1 0 0,-1-1 0,0 1 0,0-1 0,0 0 0,0 0 0,0 0 0,-1 0 0,1-1 0,-1 1 0,0-1 0,0 0 0,3-5 0,-4 5 0,1-1 0,0 1 0,-1 0 0,1 1 0,1-1 0,5-5 0,-9 9 0,0-1 0,1 1 0,-1 0 0,0 0 0,1 0 0,-1-1 0,0 1 0,1 0 0,-1 0 0,0 0 0,1 0 0,-1 0 0,1 0 0,-1 0 0,0 0 0,1 0 0,-1 0 0,0 0 0,1 0 0,-1 0 0,1 0 0,-1 0 0,0 0 0,1 0 0,-1 0 0,0 0 0,1 1 0,-1-1 0,0 0 0,1 0 0,-1 0 0,1 1 0,0 0 0,0 1 0,0 0 0,-1-1 0,1 1 0,0 0 0,-1-1 0,1 1 0,-1 0 0,1 0 0,-1-1 0,0 5 0,5 62 0,-7 92 0,-1-51 0,3-76 0,1-20 0,-1 1 0,0 0 0,-1 0 0,-5 26 0,5-36 0,-1 0 0,1 0 0,-1 0 0,0-1 0,0 1 0,0 0 0,0-1 0,-1 0 0,1 1 0,-1-1 0,0 0 0,0 0 0,0-1 0,0 1 0,-1-1 0,1 1 0,-1-1 0,1 0 0,-1 0 0,-7 2 0,0 0-227,-1-2-1,0 1 1,1-1-1,-1-1 1,-12 1-1,-1-2-6598</inkml:trace>
  <inkml:trace contextRef="#ctx0" brushRef="#br0" timeOffset="3002.28">356 1418 24575,'3'-6'0,"7"-2"0,10-2 0,12-7 0,12-8 0,7 0 0,-2-2 0,-3 3 0,-9 4 0,-12 4-8191</inkml:trace>
  <inkml:trace contextRef="#ctx0" brushRef="#br0" timeOffset="3493.91">691 1118 24575,'3'1'0,"1"-1"0,-1 1 0,0 0 0,1 0 0,-1 0 0,0 1 0,0-1 0,0 1 0,0-1 0,0 1 0,0 0 0,0 0 0,-1 1 0,1-1 0,-1 0 0,1 1 0,2 3 0,6 8 0,-1 1 0,9 16 0,-14-22 0,15 27 0,-16-26 0,2 0 0,-1 0 0,1 0 0,1-1 0,-1 1 0,2-1 0,16 15 0,-24-23 0,1-1 0,0 1 0,0 0 0,0-1 0,-1 1 0,1-1 0,0 0 0,0 1 0,0-1 0,0 0 0,0 1 0,0-1 0,0 0 0,0 0 0,0 0 0,0 0 0,0 0 0,0 0 0,0 0 0,0 0 0,0 0 0,0 0 0,0-1 0,0 1 0,0 0 0,0-1 0,0 1 0,0-1 0,-1 1 0,1-1 0,0 1 0,0-1 0,0 1 0,-1-1 0,1 0 0,0 0 0,-1 1 0,1-1 0,0 0 0,-1 0 0,1-1 0,3-5 0,-1 0 0,1 0 0,-2 0 0,4-11 0,-4 12 0,28-88 131,25-83 28,-47 142-573,-1-1 0,-1 0 1,0-40-1,-5 53-6412</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11T20:39:24.993"/>
    </inkml:context>
    <inkml:brush xml:id="br0">
      <inkml:brushProperty name="width" value="0.1" units="cm"/>
      <inkml:brushProperty name="height" value="0.1" units="cm"/>
    </inkml:brush>
  </inkml:definitions>
  <inkml:trace contextRef="#ctx0" brushRef="#br0">336 1865 24575,'0'0'0,"9"6"0,6 2 0,12 0 0,11 1 0,65 2 0,15 0-8191</inkml:trace>
  <inkml:trace contextRef="#ctx0" brushRef="#br0" timeOffset="581.63">1077 1759 24575,'0'3'0,"0"13"0,3 10 0,1 9 0,0 8 0,5 6 0,1 6 0,-1 3 0,-2 0 0,-3 0 0,-1-1 0,-2-8 0,0-5 0,-1-5 0,-1-6 0,1-8 0</inkml:trace>
  <inkml:trace contextRef="#ctx0" brushRef="#br0" timeOffset="107254.62">301 207 24575,'0'424'0,"-3"-387"0,3-37 0,0 0 0,0 0 0,0 0 0,0 1 0,0-1 0,0 0 0,0 0 0,0 0 0,0 0 0,0 0 0,0 1 0,0-1 0,0 0 0,0 0 0,0 0 0,0 0 0,0 0 0,0 0 0,0 1 0,0-1 0,0 0 0,0 0 0,0 0 0,0 0 0,0 0 0,-1 0 0,1 1 0,0-1 0,0 0 0,0 0 0,0 0 0,0 0 0,0 0 0,0 0 0,0 0 0,-1 0 0,1 0 0,0 1 0,0-1 0,0 0 0,0 0 0,0 0 0,0 0 0,-1 0 0,1 0 0,0 0 0,0 0 0,0 0 0,0 0 0,0 0 0,0 0 0,-1 0 0,-3-19 0,-2-62 0,4-81 0,2 108 0,2 32 0,0-1 0,2 0 0,0 1 0,12-33 0,5-27 0,-20 76 0,0 0 0,0 1 0,1-1 0,0 1 0,0-1 0,0 1 0,1-1 0,-1 1 0,1 0 0,1 0 0,-1 0 0,1 1 0,0-1 0,0 1 0,0 0 0,0 0 0,1 0 0,0 1 0,-1 0 0,1 0 0,1 0 0,-1 0 0,0 1 0,1 0 0,7-3 0,0 1 0,0 1 0,0 0 0,1 1 0,-1 1 0,26-1 0,-34 3 0,0-1 0,0 1 0,-1 0 0,1 0 0,0 0 0,-1 0 0,1 1 0,-1 0 0,1 0 0,-1 0 0,0 1 0,0 0 0,0-1 0,0 1 0,0 0 0,-1 1 0,1-1 0,-1 1 0,6 7 0,-4-2 0,-1-1 0,1 1 0,-2 0 0,1 0 0,-1 0 0,0 1 0,-1-1 0,0 1 0,-1-1 0,0 1 0,0 0 0,-1 0 0,-2 17 0,0-15 0,1-1 0,-2-1 0,1 1 0,-2 0 0,1-1 0,-2 1 0,1-1 0,-1 0 0,-1 0 0,0-1 0,-11 15 0,-4-6 0,18-17 0,1 1 0,-1 0 0,1 0 0,-1 0 0,1 1 0,0-1 0,0 0 0,0 1 0,0 0 0,-3 4 0,5-6 0,0 0 0,0 0 0,1 0 0,-1 0 0,0 0 0,0 0 0,1 0 0,-1 0 0,1 0 0,-1 0 0,1-1 0,-1 1 0,1 0 0,-1 0 0,1 0 0,0-1 0,-1 1 0,1 0 0,0-1 0,0 1 0,0-1 0,-1 1 0,1-1 0,1 1 0,24 13 0,-25-14 0,18 7 0,0 0 0,0-2 0,0 0 0,0-1 0,23 2 0,-2-3 0,63-4 0,-98 1 0,1 0 0,-1 0 0,1-1 0,-1 0 0,0 0 0,1 0 0,-1-1 0,0 0 0,0 0 0,0 0 0,0 0 0,0-1 0,-1 0 0,1 0 0,-1 0 0,0-1 0,1 1 0,-2-1 0,1 0 0,0 0 0,-1 0 0,0-1 0,0 1 0,0-1 0,3-6 0,-6 10 0,11-22 0,10-32 0,-20 49 0,1 0 0,0-1 0,-1 1 0,0 0 0,-1 0 0,1-1 0,-1 1 0,-1 0 0,1-1 0,-1 1 0,-1-8 0,1 13 0,1-1 0,-1 1 0,0-1 0,1 1 0,-1-1 0,0 1 0,0-1 0,0 1 0,0 0 0,0-1 0,0 1 0,0 0 0,-1 0 0,1 0 0,0 0 0,-1 0 0,1 0 0,0 0 0,-1 0 0,1 1 0,-3-1 0,3 0 0,0 1 0,0 0 0,0 0 0,0 0 0,0 0 0,-1 0 0,1 0 0,0 1 0,0-1 0,0 0 0,0 1 0,0-1 0,0 0 0,0 1 0,0-1 0,0 1 0,0 0 0,0-1 0,0 1 0,0 0 0,0-1 0,1 1 0,-1 0 0,0 0 0,1 0 0,-1 0 0,0 0 0,1 0 0,-1 0 0,1 0 0,-1 2 0,-5 13 0,2 1 0,0-1 0,1 1 0,0 0 0,1 0 0,1 0 0,1 0 0,1 1 0,0-1 0,5 23 0,-4-32 0,0-1 0,1 1 0,0-1 0,0 0 0,1 0 0,-1 0 0,2 0 0,-1 0 0,1-1 0,10 11 0,-14-15 0,1 0 0,0-1 0,0 1 0,0-1 0,0 1 0,0-1 0,0 1 0,0-1 0,0 0 0,0 0 0,1 0 0,-1 0 0,0-1 0,1 1 0,-1-1 0,0 1 0,1-1 0,-1 0 0,1 0 0,-1 0 0,1 0 0,-1 0 0,0-1 0,1 1 0,-1-1 0,1 1 0,-1-1 0,0 0 0,0 0 0,1 0 0,-1 0 0,0 0 0,0-1 0,0 1 0,0-1 0,0 1 0,-1-1 0,4-3 0,9-16 0,-12 17 0,1 1 0,-1-1 0,1 0 0,-1 1 0,1-1 0,0 1 0,5-4 0,-8 7 0,1 0 0,-1-1 0,1 1 0,-1 0 0,1-1 0,0 1 0,-1 0 0,1 0 0,-1 0 0,1 0 0,0 0 0,-1 0 0,1 0 0,0 0 0,-1 0 0,1 0 0,-1 0 0,1 0 0,0 0 0,-1 0 0,1 0 0,0 1 0,1 0 0,-1 0 0,0 0 0,1 0 0,-1 0 0,0 1 0,0-1 0,1 0 0,-1 1 0,0-1 0,-1 1 0,3 2 0,5 14 0,0 0 0,6 25 0,-4-12 0,-10-31 0,0 0 0,0 0 0,0 0 0,0 0 0,0 0 0,0 0 0,0 0 0,0 0 0,0 0 0,0 0 0,0 0 0,0 0 0,0 0 0,0 0 0,0 0 0,0 0 0,1 0 0,-1 0 0,0 0 0,0 0 0,0 0 0,0 0 0,0 0 0,0 0 0,0 0 0,0 0 0,0 0 0,0 0 0,0 0 0,0 0 0,0 0 0,0 0 0,0 0 0,0 0 0,0 0 0,0 0 0,0 0 0,0 0 0,0 0 0,1 0 0,-1 1 0,0-1 0,0 0 0,0 0 0,0 0 0,0 0 0,0 0 0,0 0 0,0 0 0,0 0 0,0 0 0,1-9 0,-2-14 0,1 4 0,0 0 0,0-1 0,2 1 0,6-30 0,-6 42 0,0 1 0,0-1 0,0 1 0,1 0 0,0-1 0,0 1 0,1 1 0,-1-1 0,1 0 0,1 1 0,-1 0 0,1 0 0,0 0 0,0 1 0,0 0 0,1 0 0,5-4 0,26-12-682,65-50-1</inkml:trace>
  <inkml:trace contextRef="#ctx0" brushRef="#br0" timeOffset="107626.43">1571 101 24575,'3'0'0,"1"6"0,-1 11 0,4 15 0,-1 10 0,-1 5 0,-1 3 0,-2-1 0,-1-3 0,0-3 0,-1 0 0,0-1 0,3-5 0,0-9-8191</inkml:trace>
  <inkml:trace contextRef="#ctx0" brushRef="#br0" timeOffset="107985.19">1412 83 24575,'3'0'0,"7"0"0,8-3 0,9-1 0,4 1 0,2-7 0,5 0 0,5 1 0,-5 0 0,0 0 0,5-4 0,-4 1-8191</inkml:trace>
  <inkml:trace contextRef="#ctx0" brushRef="#br0" timeOffset="108357.61">1535 454 24575,'0'0'0,"0"3"0,3 1 0,7 0 0,5-1 0,6-1 0,2-1 0,6 0 0,2-1 0,-2 0 0,-6-6 0,-1-5 0</inkml:trace>
  <inkml:trace contextRef="#ctx0" brushRef="#br0" timeOffset="109331.53">1871 418 24575,'11'8'0,"1"-1"0,1 0 0,-1-2 0,1 1 0,0-1 0,0-1 0,1 0 0,-1-1 0,1-1 0,0 0 0,0-1 0,-1 0 0,22-2 0,-30 0 0,0 0 0,1 0 0,-1-1 0,0 1 0,0-1 0,0-1 0,0 1 0,0-1 0,-1 1 0,1-2 0,-1 1 0,1 0 0,-1-1 0,0 0 0,0 0 0,-1 0 0,1 0 0,-1 0 0,0-1 0,0 0 0,-1 1 0,1-1 0,2-8 0,-4 9 0,1 0 0,0-1 0,-1 1 0,0-1 0,0 1 0,0-1 0,0 1 0,-1-1 0,0 0 0,0 1 0,0-1 0,-1 0 0,1 1 0,-1-1 0,0 1 0,0-1 0,-1 1 0,1-1 0,-1 1 0,0 0 0,0 0 0,-1 0 0,1 0 0,-1 0 0,0 0 0,0 1 0,-6-6 0,4 6 0,1-1 0,-1 1 0,0 1 0,0-1 0,0 1 0,0 0 0,-1 0 0,1 1 0,-1-1 0,1 1 0,-1 0 0,1 1 0,-1-1 0,0 1 0,1 0 0,-10 2 0,10-1 0,0 0 0,1 0 0,-1 0 0,1 0 0,-1 1 0,1 0 0,0 0 0,-1 0 0,1 1 0,0-1 0,1 1 0,-1 0 0,0 0 0,1 0 0,-1 1 0,1-1 0,0 1 0,0 0 0,-4 7 0,2 2 0,-1 0 0,2 0 0,0 0 0,0 0 0,2 1 0,-3 23 0,4 84 0,1-99 0,1-13 0,0 0 0,0 0 0,0 0 0,2 0 0,-1 0 0,1-1 0,0 1 0,1-1 0,0 0 0,0 0 0,0 0 0,1 0 0,1-1 0,-1 0 0,1 0 0,0 0 0,1-1 0,0 0 0,0 0 0,0-1 0,16 10 0,-19-13 0,1 1 0,-1-1 0,1 0 0,0 0 0,0 0 0,-1-1 0,1 1 0,0-1 0,0-1 0,0 1 0,1-1 0,-1 1 0,0-2 0,0 1 0,0 0 0,0-1 0,0 0 0,6-2 0,-5 1 0,0-1 0,-1 0 0,1 0 0,-1 0 0,1-1 0,-1 1 0,0-1 0,0-1 0,-1 1 0,1-1 0,-1 1 0,0-1 0,0-1 0,4-6 0,-2 0 0,0-1 0,-1 0 0,0 0 0,-1 0 0,0 0 0,-1-1 0,2-20 0,-3 7 0,0 0 0,-5-49 0,-2 155 0,4-23 0,-1-19 0,1-1 0,2 1 0,2-1 0,10 55 0,-12-86 0,1-1 0,-1 0 0,0 0 0,1 0 0,0-1 0,0 1 0,0 0 0,1-1 0,-1 1 0,1-1 0,-1 0 0,1 0 0,0 0 0,1 0 0,-1 0 0,0-1 0,1 1 0,4 2 0,-5-4 0,0 0 0,0 0 0,0-1 0,0 1 0,0-1 0,0 1 0,0-1 0,0 0 0,1 0 0,-1 0 0,0-1 0,0 1 0,0-1 0,0 1 0,0-1 0,0 0 0,0 0 0,0-1 0,-1 1 0,1-1 0,0 1 0,-1-1 0,1 0 0,-1 0 0,4-4 0,0 0-151,-1 0-1,1 0 0,-2-1 0,1 0 1,-1 0-1,0 0 0,0 0 1,3-11-1,8-25-6674</inkml:trace>
  <inkml:trace contextRef="#ctx0" brushRef="#br0" timeOffset="109645.61">2506 136 24575,'-1'81'0,"3"114"0,1-157 0,1 0 0,2 1 0,11 37 0,-12-61 0,0 0 0,1 0 0,14 26 0,-16-35 0,0 0 0,0 0 0,0 0 0,1 0 0,0-1 0,0 0 0,0 0 0,1 0 0,0-1 0,10 7 0,-14-10 18,0 0 0,-1 0 0,1-1 0,0 1 0,0 0 0,0-1 0,0 0 0,0 1 0,0-1 0,0 0 0,0 0 0,0 0 0,0 0 0,0-1 0,0 1 0,0 0 0,0-1 0,1 0 0,1-1-208,-1 1 0,0-1 1,0 0-1,0 0 0,0 0 1,0-1-1,0 1 1,3-5-1,15-18-6636</inkml:trace>
  <inkml:trace contextRef="#ctx0" brushRef="#br0" timeOffset="109970.27">2470 471 24575,'3'6'0,"10"2"0,6 0 0,5-2 0,6-2 0,2-1 0,3-1 0,-5-5 0,-8-1-8191</inkml:trace>
  <inkml:trace contextRef="#ctx0" brushRef="#br0" timeOffset="110885.62">1 895 24575,'6'0'0,"5"0"0,6 0 0,4 6 0,4 2 0,1 2 0,2 0 0,-1 5 0,-2-2 0,7-1 0,1-4 0,-2-3 0,-4-3 0,-6 0-8191</inkml:trace>
  <inkml:trace contextRef="#ctx0" brushRef="#br0" timeOffset="111381.89">459 895 24575,'10'22'0,"-2"1"0,-1 0 0,8 45 0,-3-13 0,-5-27 0,2 13 0,2-1 0,29 69 0,-39-107 0,0 0 0,0 0 0,0 0 0,0-1 0,0 1 0,0 0 0,0 0 0,1-1 0,-1 1 0,1-1 0,-1 1 0,1-1 0,-1 0 0,1 1 0,0-1 0,0 0 0,0 0 0,0 0 0,-1-1 0,1 1 0,0 0 0,1-1 0,-1 1 0,0-1 0,0 0 0,0 1 0,0-1 0,0 0 0,0 0 0,0 0 0,0-1 0,0 1 0,0-1 0,1 1 0,-1-1 0,0 1 0,-1-1 0,1 0 0,0 0 0,0 0 0,3-2 0,7-5 0,0-1 0,-1 0 0,0-1 0,17-19 0,-23 24 0,46-51-682,77-108-1,-111 137-6143</inkml:trace>
  <inkml:trace contextRef="#ctx0" brushRef="#br0" timeOffset="112003.64">953 1177 24575,'3'2'0,"-1"-1"0,1 1 0,-1-1 0,1 0 0,0 1 0,0-1 0,-1 0 0,1-1 0,0 1 0,0 0 0,5-1 0,32 2 0,-37-2 0,-1-1 0,1 1 0,0 0 0,-1-1 0,1 0 0,-1 0 0,0 0 0,1 0 0,-1 0 0,0 0 0,1 0 0,-1-1 0,0 1 0,0-1 0,0 0 0,0 1 0,0-1 0,-1 0 0,1 0 0,0 0 0,-1-1 0,0 1 0,1 0 0,-1 0 0,0-1 0,0 1 0,0-1 0,-1 1 0,1-1 0,-1 1 0,1-1 0,-1 1 0,0-5 0,1-6 0,-1-1 0,0 1 0,-1 0 0,-1 0 0,-3-16 0,2 17 0,0 0 0,0 1 0,-1-1 0,0 1 0,-1 0 0,0 0 0,-1 0 0,-13-17 0,19 27 0,-1-1 0,0 1 0,0 0 0,0 0 0,0 0 0,0 0 0,-1 0 0,1 0 0,0 0 0,0 0 0,-1 0 0,1 1 0,0-1 0,-1 0 0,1 1 0,-1-1 0,1 1 0,-1 0 0,1-1 0,-1 1 0,-1 0 0,2 0 0,0 1 0,0-1 0,0 1 0,0-1 0,0 1 0,0 0 0,0 0 0,0-1 0,0 1 0,0 0 0,0 0 0,0 0 0,1 0 0,-1 0 0,0 0 0,1 0 0,-1 0 0,0 0 0,0 2 0,-2 6 0,0 0 0,1 0 0,0 0 0,1 0 0,-1 12 0,-1 17 0,3 0 0,1 0 0,9 58 0,-8-88 0,1 1 0,-1-1 0,2 0 0,-1-1 0,1 1 0,1-1 0,-1 1 0,1-1 0,0-1 0,1 1 0,0-1 0,0 0 0,0 0 0,1 0 0,8 5 0,3 1 0,1 0 0,1-1 0,0-1 0,35 12 0,-49-19 8,12 3 103,1 0-1,25 5 0,-40-10-204,0-1-1,0 1 0,0-1 1,0 0-1,1 0 0,-1 0 1,0 0-1,0-1 0,0 0 0,0 1 1,0-2-1,0 1 0,0 0 1,-1-1-1,1 0 0,0 1 1,4-5-1,11-13-6731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_Guru" refreshedDate="46297.884570138885" createdVersion="8" refreshedVersion="8" minRefreshableVersion="3" recordCount="2240" xr:uid="{12EEB35B-EB32-4CC0-A4E7-CB400E85F592}">
  <cacheSource type="worksheet">
    <worksheetSource name="marketing_campaign"/>
  </cacheSource>
  <cacheFields count="43">
    <cacheField name="ID" numFmtId="0">
      <sharedItems containsSemiMixedTypes="0" containsString="0" containsNumber="1" containsInteger="1" minValue="0" maxValue="11191" count="2240">
        <n v="5524"/>
        <n v="2174"/>
        <n v="4141"/>
        <n v="6182"/>
        <n v="5324"/>
        <n v="7446"/>
        <n v="965"/>
        <n v="6177"/>
        <n v="4855"/>
        <n v="5899"/>
        <n v="1994"/>
        <n v="387"/>
        <n v="2125"/>
        <n v="8180"/>
        <n v="2569"/>
        <n v="2114"/>
        <n v="9736"/>
        <n v="4939"/>
        <n v="6565"/>
        <n v="2278"/>
        <n v="9360"/>
        <n v="5376"/>
        <n v="1993"/>
        <n v="4047"/>
        <n v="1409"/>
        <n v="7892"/>
        <n v="2404"/>
        <n v="5255"/>
        <n v="9422"/>
        <n v="1966"/>
        <n v="6864"/>
        <n v="3033"/>
        <n v="5710"/>
        <n v="7373"/>
        <n v="8755"/>
        <n v="10738"/>
        <n v="4339"/>
        <n v="10755"/>
        <n v="8595"/>
        <n v="2968"/>
        <n v="8601"/>
        <n v="503"/>
        <n v="8430"/>
        <n v="7281"/>
        <n v="2139"/>
        <n v="1371"/>
        <n v="9909"/>
        <n v="7286"/>
        <n v="7244"/>
        <n v="6566"/>
        <n v="8614"/>
        <n v="4114"/>
        <n v="1331"/>
        <n v="2225"/>
        <n v="9381"/>
        <n v="6260"/>
        <n v="10383"/>
        <n v="7437"/>
        <n v="8557"/>
        <n v="8375"/>
        <n v="6853"/>
        <n v="3076"/>
        <n v="1012"/>
        <n v="6518"/>
        <n v="4137"/>
        <n v="8082"/>
        <n v="1386"/>
        <n v="9369"/>
        <n v="4477"/>
        <n v="1357"/>
        <n v="1402"/>
        <n v="10629"/>
        <n v="6312"/>
        <n v="8132"/>
        <n v="1050"/>
        <n v="5846"/>
        <n v="1859"/>
        <n v="7503"/>
        <n v="10401"/>
        <n v="1618"/>
        <n v="3332"/>
        <n v="2261"/>
        <n v="5346"/>
        <n v="4119"/>
        <n v="535"/>
        <n v="5268"/>
        <n v="273"/>
        <n v="4452"/>
        <n v="8504"/>
        <n v="771"/>
        <n v="8996"/>
        <n v="9235"/>
        <n v="5798"/>
        <n v="11178"/>
        <n v="2230"/>
        <n v="7516"/>
        <n v="7247"/>
        <n v="11100"/>
        <n v="4646"/>
        <n v="3037"/>
        <n v="1473"/>
        <n v="1016"/>
        <n v="4518"/>
        <n v="9370"/>
        <n v="8908"/>
        <n v="8373"/>
        <n v="7533"/>
        <n v="2683"/>
        <n v="3629"/>
        <n v="10991"/>
        <n v="5077"/>
        <n v="7431"/>
        <n v="3267"/>
        <n v="999"/>
        <n v="9215"/>
        <n v="2286"/>
        <n v="1592"/>
        <n v="367"/>
        <n v="5234"/>
        <n v="9862"/>
        <n v="9805"/>
        <n v="6205"/>
        <n v="8442"/>
        <n v="7386"/>
        <n v="7215"/>
        <n v="1491"/>
        <n v="11071"/>
        <n v="3381"/>
        <n v="8268"/>
        <n v="11051"/>
        <n v="8026"/>
        <n v="433"/>
        <n v="9597"/>
        <n v="1295"/>
        <n v="5290"/>
        <n v="1685"/>
        <n v="5342"/>
        <n v="9579"/>
        <n v="7660"/>
        <n v="1461"/>
        <n v="821"/>
        <n v="11084"/>
        <n v="8690"/>
        <n v="2937"/>
        <n v="9701"/>
        <n v="9949"/>
        <n v="10837"/>
        <n v="3120"/>
        <n v="5885"/>
        <n v="4050"/>
        <n v="3830"/>
        <n v="7987"/>
        <n v="7798"/>
        <n v="92"/>
        <n v="7055"/>
        <n v="10240"/>
        <n v="3025"/>
        <n v="9283"/>
        <n v="9970"/>
        <n v="2730"/>
        <n v="2795"/>
        <n v="9260"/>
        <n v="8182"/>
        <n v="10095"/>
        <n v="8475"/>
        <n v="4370"/>
        <n v="10573"/>
        <n v="3712"/>
        <n v="6637"/>
        <n v="3152"/>
        <n v="5610"/>
        <n v="6460"/>
        <n v="1349"/>
        <n v="1880"/>
        <n v="641"/>
        <n v="8717"/>
        <n v="10314"/>
        <n v="10854"/>
        <n v="10492"/>
        <n v="6935"/>
        <n v="7698"/>
        <n v="3559"/>
        <n v="10562"/>
        <n v="10796"/>
        <n v="2563"/>
        <n v="3518"/>
        <n v="5823"/>
        <n v="3934"/>
        <n v="6982"/>
        <n v="6431"/>
        <n v="9733"/>
        <n v="5602"/>
        <n v="7829"/>
        <n v="1324"/>
        <n v="326"/>
        <n v="7224"/>
        <n v="6999"/>
        <n v="9938"/>
        <n v="6422"/>
        <n v="3182"/>
        <n v="7300"/>
        <n v="10424"/>
        <n v="8727"/>
        <n v="2798"/>
        <n v="1030"/>
        <n v="624"/>
        <n v="5176"/>
        <n v="5552"/>
        <n v="868"/>
        <n v="380"/>
        <n v="2677"/>
        <n v="6521"/>
        <n v="6927"/>
        <n v="2877"/>
        <n v="0"/>
        <n v="1584"/>
        <n v="7264"/>
        <n v="6274"/>
        <n v="1377"/>
        <n v="454"/>
        <n v="1755"/>
        <n v="2075"/>
        <n v="4785"/>
        <n v="9076"/>
        <n v="7079"/>
        <n v="4653"/>
        <n v="7375"/>
        <n v="709"/>
        <n v="460"/>
        <n v="3726"/>
        <n v="6798"/>
        <n v="5341"/>
        <n v="1606"/>
        <n v="9617"/>
        <n v="3233"/>
        <n v="89"/>
        <n v="2936"/>
        <n v="9449"/>
        <n v="7297"/>
        <n v="11004"/>
        <n v="313"/>
        <n v="9940"/>
        <n v="10735"/>
        <n v="9529"/>
        <n v="6439"/>
        <n v="7411"/>
        <n v="2176"/>
        <n v="9265"/>
        <n v="8867"/>
        <n v="8932"/>
        <n v="10236"/>
        <n v="6340"/>
        <n v="10089"/>
        <n v="2227"/>
        <n v="10992"/>
        <n v="5304"/>
        <n v="309"/>
        <n v="3406"/>
        <n v="2661"/>
        <n v="3153"/>
        <n v="10264"/>
        <n v="1184"/>
        <n v="4200"/>
        <n v="9396"/>
        <n v="2387"/>
        <n v="6690"/>
        <n v="1225"/>
        <n v="9703"/>
        <n v="291"/>
        <n v="4557"/>
        <n v="2379"/>
        <n v="5726"/>
        <n v="3066"/>
        <n v="6336"/>
        <n v="10967"/>
        <n v="2304"/>
        <n v="3445"/>
        <n v="7828"/>
        <n v="3762"/>
        <n v="4391"/>
        <n v="4669"/>
        <n v="10144"/>
        <n v="8652"/>
        <n v="1672"/>
        <n v="8962"/>
        <n v="9974"/>
        <n v="10983"/>
        <n v="8148"/>
        <n v="10102"/>
        <n v="4697"/>
        <n v="9262"/>
        <n v="7254"/>
        <n v="4543"/>
        <n v="4927"/>
        <n v="10451"/>
        <n v="2926"/>
        <n v="2874"/>
        <n v="9738"/>
        <n v="7119"/>
        <n v="3924"/>
        <n v="5827"/>
        <n v="5596"/>
        <n v="10812"/>
        <n v="1717"/>
        <n v="9491"/>
        <n v="9274"/>
        <n v="6609"/>
        <n v="6963"/>
        <n v="4440"/>
        <n v="1379"/>
        <n v="10032"/>
        <n v="2826"/>
        <n v="2437"/>
        <n v="6320"/>
        <n v="3050"/>
        <n v="231"/>
        <n v="2392"/>
        <n v="9478"/>
        <n v="113"/>
        <n v="2863"/>
        <n v="1802"/>
        <n v="520"/>
        <n v="8275"/>
        <n v="9750"/>
        <n v="2607"/>
        <n v="7214"/>
        <n v="5835"/>
        <n v="3896"/>
        <n v="10350"/>
        <n v="7786"/>
        <n v="2861"/>
        <n v="663"/>
        <n v="10675"/>
        <n v="2521"/>
        <n v="9592"/>
        <n v="10151"/>
        <n v="7381"/>
        <n v="4099"/>
        <n v="9560"/>
        <n v="1150"/>
        <n v="10172"/>
        <n v="11191"/>
        <n v="9707"/>
        <n v="6245"/>
        <n v="8234"/>
        <n v="1411"/>
        <n v="8553"/>
        <n v="1826"/>
        <n v="8842"/>
        <n v="11030"/>
        <n v="2579"/>
        <n v="175"/>
        <n v="9185"/>
        <n v="11056"/>
        <n v="9365"/>
        <n v="6201"/>
        <n v="2061"/>
        <n v="6184"/>
        <n v="6142"/>
        <n v="4107"/>
        <n v="7274"/>
        <n v="9336"/>
        <n v="2958"/>
        <n v="933"/>
        <n v="5837"/>
        <n v="10704"/>
        <n v="5125"/>
        <n v="4432"/>
        <n v="5955"/>
        <n v="2928"/>
        <n v="5680"/>
        <n v="10313"/>
        <n v="2557"/>
        <n v="1245"/>
        <n v="1519"/>
        <n v="10703"/>
        <n v="1726"/>
        <n v="4459"/>
        <n v="1729"/>
        <n v="1517"/>
        <n v="2098"/>
        <n v="9543"/>
        <n v="6878"/>
        <n v="3310"/>
        <n v="2724"/>
        <n v="948"/>
        <n v="6720"/>
        <n v="6202"/>
        <n v="2066"/>
        <n v="9799"/>
        <n v="8318"/>
        <n v="5642"/>
        <n v="2669"/>
        <n v="455"/>
        <n v="7683"/>
        <n v="3428"/>
        <n v="7414"/>
        <n v="6354"/>
        <n v="798"/>
        <n v="8213"/>
        <n v="2488"/>
        <n v="9999"/>
        <n v="7617"/>
        <n v="615"/>
        <n v="2552"/>
        <n v="194"/>
        <n v="3645"/>
        <n v="8890"/>
        <n v="5049"/>
        <n v="9973"/>
        <n v="7301"/>
        <n v="10882"/>
        <n v="7030"/>
        <n v="7422"/>
        <n v="3523"/>
        <n v="7106"/>
        <n v="6504"/>
        <n v="5067"/>
        <n v="4216"/>
        <n v="8581"/>
        <n v="5929"/>
        <n v="3129"/>
        <n v="6528"/>
        <n v="1361"/>
        <n v="6932"/>
        <n v="7284"/>
        <n v="1340"/>
        <n v="8746"/>
        <n v="5987"/>
        <n v="3767"/>
        <n v="3725"/>
        <n v="4324"/>
        <n v="238"/>
        <n v="6694"/>
        <n v="498"/>
        <n v="9347"/>
        <n v="9699"/>
        <n v="10664"/>
        <n v="5455"/>
        <n v="456"/>
        <n v="5012"/>
        <n v="7495"/>
        <n v="5029"/>
        <n v="10642"/>
        <n v="2106"/>
        <n v="10364"/>
        <n v="5954"/>
        <n v="1137"/>
        <n v="2541"/>
        <n v="1142"/>
        <n v="2276"/>
        <n v="2807"/>
        <n v="6471"/>
        <n v="6131"/>
        <n v="6233"/>
        <n v="4148"/>
        <n v="4947"/>
        <n v="3225"/>
        <n v="7540"/>
        <n v="10648"/>
        <n v="1992"/>
        <n v="7851"/>
        <n v="8594"/>
        <n v="7059"/>
        <n v="2815"/>
        <n v="2416"/>
        <n v="7999"/>
        <n v="9213"/>
        <n v="9697"/>
        <n v="3916"/>
        <n v="2021"/>
        <n v="1581"/>
        <n v="564"/>
        <n v="6619"/>
        <n v="9081"/>
        <n v="178"/>
        <n v="916"/>
        <n v="5512"/>
        <n v="8970"/>
        <n v="10581"/>
        <n v="5300"/>
        <n v="5154"/>
        <n v="8346"/>
        <n v="1676"/>
        <n v="9286"/>
        <n v="2426"/>
        <n v="5172"/>
        <n v="5562"/>
        <n v="3436"/>
        <n v="3921"/>
        <n v="3403"/>
        <n v="22"/>
        <n v="10965"/>
        <n v="9426"/>
        <n v="6605"/>
        <n v="3136"/>
        <n v="8737"/>
        <n v="11088"/>
        <n v="716"/>
        <n v="466"/>
        <n v="9135"/>
        <n v="10623"/>
        <n v="8151"/>
        <n v="5140"/>
        <n v="10160"/>
        <n v="4945"/>
        <n v="10584"/>
        <n v="6071"/>
        <n v="3386"/>
        <n v="8939"/>
        <n v="9925"/>
        <n v="4320"/>
        <n v="5389"/>
        <n v="6036"/>
        <n v="182"/>
        <n v="203"/>
        <n v="11025"/>
        <n v="10203"/>
        <n v="4607"/>
        <n v="3711"/>
        <n v="3696"/>
        <n v="2532"/>
        <n v="9214"/>
        <n v="4943"/>
        <n v="35"/>
        <n v="2258"/>
        <n v="4322"/>
        <n v="713"/>
        <n v="4702"/>
        <n v="3281"/>
        <n v="702"/>
        <n v="2004"/>
        <n v="4769"/>
        <n v="4437"/>
        <n v="8724"/>
        <n v="10741"/>
        <n v="1991"/>
        <n v="6931"/>
        <n v="11096"/>
        <n v="304"/>
        <n v="3665"/>
        <n v="10591"/>
        <n v="5036"/>
        <n v="5547"/>
        <n v="7822"/>
        <n v="8541"/>
        <n v="10955"/>
        <n v="4368"/>
        <n v="9671"/>
        <n v="2256"/>
        <n v="4279"/>
        <n v="5371"/>
        <n v="9240"/>
        <n v="9460"/>
        <n v="9504"/>
        <n v="8692"/>
        <n v="448"/>
        <n v="8314"/>
        <n v="8420"/>
        <n v="3174"/>
        <n v="7685"/>
        <n v="3179"/>
        <n v="9780"/>
        <n v="10681"/>
        <n v="10232"/>
        <n v="4184"/>
        <n v="9120"/>
        <n v="891"/>
        <n v="10381"/>
        <n v="3525"/>
        <n v="6818"/>
        <n v="3526"/>
        <n v="8181"/>
        <n v="1029"/>
        <n v="7369"/>
        <n v="2574"/>
        <n v="8159"/>
        <n v="1160"/>
        <n v="10242"/>
        <n v="5253"/>
        <n v="5966"/>
        <n v="5314"/>
        <n v="5081"/>
        <n v="5123"/>
        <n v="5756"/>
        <n v="8036"/>
        <n v="9058"/>
        <n v="5057"/>
        <n v="254"/>
        <n v="4179"/>
        <n v="3710"/>
        <n v="7627"/>
        <n v="4501"/>
        <n v="6424"/>
        <n v="3075"/>
        <n v="4992"/>
        <n v="5252"/>
        <n v="7444"/>
        <n v="6919"/>
        <n v="3537"/>
        <n v="10277"/>
        <n v="2453"/>
        <n v="7972"/>
        <n v="895"/>
        <n v="1177"/>
        <n v="7141"/>
        <n v="7232"/>
        <n v="8477"/>
        <n v="2457"/>
        <n v="988"/>
        <n v="7930"/>
        <n v="4587"/>
        <n v="6682"/>
        <n v="6222"/>
        <n v="10299"/>
        <n v="3083"/>
        <n v="8953"/>
        <n v="1503"/>
        <n v="8650"/>
        <n v="10862"/>
        <n v="2782"/>
        <n v="6941"/>
        <n v="10972"/>
        <n v="10708"/>
        <n v="6583"/>
        <n v="3641"/>
        <n v="10156"/>
        <n v="4299"/>
        <n v="3469"/>
        <n v="5063"/>
        <n v="10727"/>
        <n v="9624"/>
        <n v="5156"/>
        <n v="4376"/>
        <n v="8923"/>
        <n v="8461"/>
        <n v="6945"/>
        <n v="944"/>
        <n v="1907"/>
        <n v="701"/>
        <n v="3856"/>
        <n v="4149"/>
        <n v="2131"/>
        <n v="2942"/>
        <n v="1173"/>
        <n v="4381"/>
        <n v="4611"/>
        <n v="3376"/>
        <n v="4679"/>
        <n v="10928"/>
        <n v="4248"/>
        <n v="6728"/>
        <n v="6661"/>
        <n v="4725"/>
        <n v="3277"/>
        <n v="5555"/>
        <n v="2564"/>
        <n v="946"/>
        <n v="3867"/>
        <n v="6940"/>
        <n v="55"/>
        <n v="7093"/>
        <n v="5084"/>
        <n v="1777"/>
        <n v="8162"/>
        <n v="10826"/>
        <n v="8754"/>
        <n v="1987"/>
        <n v="11007"/>
        <n v="7426"/>
        <n v="9153"/>
        <n v="10379"/>
        <n v="9204"/>
        <n v="3197"/>
        <n v="2920"/>
        <n v="6961"/>
        <n v="4673"/>
        <n v="9937"/>
        <n v="8779"/>
        <n v="9596"/>
        <n v="2891"/>
        <n v="4910"/>
        <n v="75"/>
        <n v="10120"/>
        <n v="6327"/>
        <n v="10142"/>
        <n v="9826"/>
        <n v="1501"/>
        <n v="10767"/>
        <n v="7279"/>
        <n v="7230"/>
        <n v="143"/>
        <n v="450"/>
        <n v="9316"/>
        <n v="6379"/>
        <n v="9239"/>
        <n v="8315"/>
        <n v="2868"/>
        <n v="10888"/>
        <n v="1277"/>
        <n v="9977"/>
        <n v="10196"/>
        <n v="6384"/>
        <n v="8029"/>
        <n v="968"/>
        <n v="6988"/>
        <n v="4472"/>
        <n v="6991"/>
        <n v="3336"/>
        <n v="4301"/>
        <n v="1940"/>
        <n v="1272"/>
        <n v="1388"/>
        <n v="1044"/>
        <n v="6969"/>
        <n v="10479"/>
        <n v="3619"/>
        <n v="1715"/>
        <n v="10159"/>
        <n v="1463"/>
        <n v="5114"/>
        <n v="4990"/>
        <n v="4329"/>
        <n v="10936"/>
        <n v="4692"/>
        <n v="7212"/>
        <n v="6086"/>
        <n v="437"/>
        <n v="11171"/>
        <n v="11101"/>
        <n v="5329"/>
        <n v="610"/>
        <n v="9384"/>
        <n v="5956"/>
        <n v="10430"/>
        <n v="7875"/>
        <n v="7072"/>
        <n v="6255"/>
        <n v="6516"/>
        <n v="5564"/>
        <n v="5682"/>
        <n v="7458"/>
        <n v="5237"/>
        <n v="7761"/>
        <n v="5278"/>
        <n v="3560"/>
        <n v="7235"/>
        <n v="10548"/>
        <n v="2281"/>
        <n v="4073"/>
        <n v="6974"/>
        <n v="7938"/>
        <n v="7094"/>
        <n v="3667"/>
        <n v="7723"/>
        <n v="3870"/>
        <n v="4012"/>
        <n v="5909"/>
        <n v="10470"/>
        <n v="6488"/>
        <n v="10270"/>
        <n v="6887"/>
        <n v="6406"/>
        <n v="7573"/>
        <n v="4508"/>
        <n v="221"/>
        <n v="5331"/>
        <n v="1911"/>
        <n v="20"/>
        <n v="8786"/>
        <n v="10582"/>
        <n v="1915"/>
        <n v="8897"/>
        <n v="2371"/>
        <n v="4303"/>
        <n v="6825"/>
        <n v="1072"/>
        <n v="4964"/>
        <n v="2461"/>
        <n v="10736"/>
        <n v="3194"/>
        <n v="10839"/>
        <n v="49"/>
        <n v="4290"/>
        <n v="10219"/>
        <n v="4211"/>
        <n v="1135"/>
        <n v="6299"/>
        <n v="10846"/>
        <n v="347"/>
        <n v="6543"/>
        <n v="10446"/>
        <n v="3479"/>
        <n v="11075"/>
        <n v="4442"/>
        <n v="199"/>
        <n v="6722"/>
        <n v="796"/>
        <n v="3749"/>
        <n v="8523"/>
        <n v="310"/>
        <n v="8629"/>
        <n v="236"/>
        <n v="9930"/>
        <n v="3483"/>
        <n v="4599"/>
        <n v="7326"/>
        <n v="7352"/>
        <n v="2350"/>
        <n v="9145"/>
        <n v="2964"/>
        <n v="5585"/>
        <n v="9687"/>
        <n v="3732"/>
        <n v="6303"/>
        <n v="11176"/>
        <n v="2986"/>
        <n v="7462"/>
        <n v="3900"/>
        <n v="7034"/>
        <n v="9493"/>
        <n v="1143"/>
        <n v="1"/>
        <n v="3855"/>
        <n v="5536"/>
        <n v="5989"/>
        <n v="9499"/>
        <n v="6768"/>
        <n v="2150"/>
        <n v="6646"/>
        <n v="4887"/>
        <n v="8560"/>
        <n v="3321"/>
        <n v="11003"/>
        <n v="10402"/>
        <n v="9904"/>
        <n v="6141"/>
        <n v="5687"/>
        <n v="10856"/>
        <n v="5121"/>
        <n v="4186"/>
        <n v="368"/>
        <n v="3312"/>
        <n v="11121"/>
        <n v="5332"/>
        <n v="5848"/>
        <n v="10343"/>
        <n v="5935"/>
        <n v="2895"/>
        <n v="10262"/>
        <n v="7848"/>
        <n v="9477"/>
        <n v="4856"/>
        <n v="7186"/>
        <n v="5794"/>
        <n v="1456"/>
        <n v="4877"/>
        <n v="425"/>
        <n v="3007"/>
        <n v="1031"/>
        <n v="4297"/>
        <n v="807"/>
        <n v="9553"/>
        <n v="4271"/>
        <n v="4120"/>
        <n v="2036"/>
        <n v="115"/>
        <n v="4259"/>
        <n v="8687"/>
        <n v="2447"/>
        <n v="10140"/>
        <n v="9353"/>
        <n v="3623"/>
        <n v="738"/>
        <n v="7631"/>
        <n v="4789"/>
        <n v="773"/>
        <n v="10602"/>
        <n v="1446"/>
        <n v="3270"/>
        <n v="8443"/>
        <n v="9653"/>
        <n v="8916"/>
        <n v="8017"/>
        <n v="5830"/>
        <n v="4597"/>
        <n v="7023"/>
        <n v="8086"/>
        <n v="8825"/>
        <n v="2930"/>
        <n v="1928"/>
        <n v="7108"/>
        <n v="10925"/>
        <n v="9960"/>
        <n v="8800"/>
        <n v="9224"/>
        <n v="5519"/>
        <n v="5046"/>
        <n v="7037"/>
        <n v="905"/>
        <n v="8624"/>
        <n v="8945"/>
        <n v="6445"/>
        <n v="2727"/>
        <n v="6404"/>
        <n v="11074"/>
        <n v="10150"/>
        <n v="1968"/>
        <n v="6534"/>
        <n v="9485"/>
        <n v="7053"/>
        <n v="4654"/>
        <n v="9760"/>
        <n v="1048"/>
        <n v="10619"/>
        <n v="9308"/>
        <n v="10505"/>
        <n v="8362"/>
        <n v="2625"/>
        <n v="4637"/>
        <n v="9972"/>
        <n v="4483"/>
        <n v="4487"/>
        <n v="4988"/>
        <n v="8931"/>
        <n v="5871"/>
        <n v="2008"/>
        <n v="3139"/>
        <n v="10037"/>
        <n v="10673"/>
        <n v="5303"/>
        <n v="538"/>
        <n v="7922"/>
        <n v="5692"/>
        <n v="4843"/>
        <n v="6383"/>
        <n v="1628"/>
        <n v="1204"/>
        <n v="3673"/>
        <n v="760"/>
        <n v="8957"/>
        <n v="4128"/>
        <n v="6810"/>
        <n v="5386"/>
        <n v="8700"/>
        <n v="3202"/>
        <n v="1328"/>
        <n v="8405"/>
        <n v="6515"/>
        <n v="2882"/>
        <n v="7574"/>
        <n v="6387"/>
        <n v="5320"/>
        <n v="5048"/>
        <n v="8146"/>
        <n v="10031"/>
        <n v="5748"/>
        <n v="2134"/>
        <n v="1523"/>
        <n v="9665"/>
        <n v="4640"/>
        <n v="3635"/>
        <n v="3547"/>
        <n v="2456"/>
        <n v="5633"/>
        <n v="7801"/>
        <n v="10489"/>
        <n v="7011"/>
        <n v="2620"/>
        <n v="3933"/>
        <n v="10981"/>
        <n v="1734"/>
        <n v="10995"/>
        <n v="6357"/>
        <n v="9209"/>
        <n v="10286"/>
        <n v="2611"/>
        <n v="1600"/>
        <n v="3308"/>
        <n v="5407"/>
        <n v="2166"/>
        <n v="3955"/>
        <n v="6634"/>
        <n v="3056"/>
        <n v="5718"/>
        <n v="6872"/>
        <n v="8164"/>
        <n v="4580"/>
        <n v="9305"/>
        <n v="453"/>
        <n v="8545"/>
        <n v="9850"/>
        <n v="7378"/>
        <n v="7646"/>
        <n v="1640"/>
        <n v="5184"/>
        <n v="8492"/>
        <n v="11188"/>
        <n v="1212"/>
        <n v="9097"/>
        <n v="10473"/>
        <n v="7962"/>
        <n v="9984"/>
        <n v="5527"/>
        <n v="6374"/>
        <n v="7453"/>
        <n v="8952"/>
        <n v="241"/>
        <n v="8975"/>
        <n v="6119"/>
        <n v="5236"/>
        <n v="5723"/>
        <n v="1710"/>
        <n v="1970"/>
        <n v="5313"/>
        <n v="10634"/>
        <n v="7010"/>
        <n v="8562"/>
        <n v="3158"/>
        <n v="4436"/>
        <n v="5287"/>
        <n v="2445"/>
        <n v="6059"/>
        <n v="4550"/>
        <n v="4240"/>
        <n v="8911"/>
        <n v="3706"/>
        <n v="3628"/>
        <n v="10175"/>
        <n v="8985"/>
        <n v="5204"/>
        <n v="9220"/>
        <n v="9888"/>
        <n v="5263"/>
        <n v="1020"/>
        <n v="9503"/>
        <n v="10613"/>
        <n v="67"/>
        <n v="6019"/>
        <n v="5863"/>
        <n v="3717"/>
        <n v="6730"/>
        <n v="10749"/>
        <n v="4998"/>
        <n v="6287"/>
        <n v="5985"/>
        <n v="4754"/>
        <n v="4002"/>
        <n v="8870"/>
        <n v="966"/>
        <n v="4767"/>
        <n v="9725"/>
        <n v="4475"/>
        <n v="5740"/>
        <n v="5731"/>
        <n v="7290"/>
        <n v="3846"/>
        <n v="8104"/>
        <n v="4507"/>
        <n v="11013"/>
        <n v="4491"/>
        <n v="3759"/>
        <n v="1162"/>
        <n v="2055"/>
        <n v="10766"/>
        <n v="4415"/>
        <n v="3005"/>
        <n v="2223"/>
        <n v="4817"/>
        <n v="2875"/>
        <n v="10536"/>
        <n v="11112"/>
        <n v="3807"/>
        <n v="9197"/>
        <n v="10832"/>
        <n v="6421"/>
        <n v="4207"/>
        <n v="577"/>
        <n v="10855"/>
        <n v="3081"/>
        <n v="3535"/>
        <n v="247"/>
        <n v="8707"/>
        <n v="9523"/>
        <n v="6072"/>
        <n v="6295"/>
        <n v="10914"/>
        <n v="1509"/>
        <n v="5577"/>
        <n v="7348"/>
        <n v="1127"/>
        <n v="1833"/>
        <n v="4944"/>
        <n v="9080"/>
        <n v="6466"/>
        <n v="9964"/>
        <n v="4790"/>
        <n v="10245"/>
        <n v="1109"/>
        <n v="6001"/>
        <n v="5538"/>
        <n v="10552"/>
        <n v="1545"/>
        <n v="7409"/>
        <n v="4444"/>
        <n v="146"/>
        <n v="6271"/>
        <n v="10065"/>
        <n v="4741"/>
        <n v="246"/>
        <n v="375"/>
        <n v="1524"/>
        <n v="10022"/>
        <n v="7451"/>
        <n v="11010"/>
        <n v="4356"/>
        <n v="3885"/>
        <n v="1175"/>
        <n v="880"/>
        <n v="2320"/>
        <n v="850"/>
        <n v="4713"/>
        <n v="675"/>
        <n v="5025"/>
        <n v="2308"/>
        <n v="5995"/>
        <n v="6749"/>
        <n v="1010"/>
        <n v="8977"/>
        <n v="4756"/>
        <n v="3412"/>
        <n v="606"/>
        <n v="5961"/>
        <n v="2975"/>
        <n v="2894"/>
        <n v="7613"/>
        <n v="10542"/>
        <n v="8015"/>
        <n v="10617"/>
        <n v="11166"/>
        <n v="849"/>
        <n v="523"/>
        <n v="4066"/>
        <n v="8414"/>
        <n v="819"/>
        <n v="4961"/>
        <n v="749"/>
        <n v="5430"/>
        <n v="7755"/>
        <n v="10525"/>
        <n v="1453"/>
        <n v="8310"/>
        <n v="10710"/>
        <n v="5031"/>
        <n v="2613"/>
        <n v="213"/>
        <n v="967"/>
        <n v="1077"/>
        <n v="7959"/>
        <n v="640"/>
        <n v="4252"/>
        <n v="8432"/>
        <n v="6218"/>
        <n v="6905"/>
        <n v="5922"/>
        <n v="3598"/>
        <n v="6116"/>
        <n v="6263"/>
        <n v="10486"/>
        <n v="2410"/>
        <n v="193"/>
        <n v="3363"/>
        <n v="8278"/>
        <n v="10660"/>
        <n v="8686"/>
        <n v="1604"/>
        <n v="5907"/>
        <n v="10669"/>
        <n v="2918"/>
        <n v="5735"/>
        <n v="359"/>
        <n v="8387"/>
        <n v="1829"/>
        <n v="3839"/>
        <n v="9392"/>
        <n v="2292"/>
        <n v="10466"/>
        <n v="9855"/>
        <n v="4088"/>
        <n v="5231"/>
        <n v="590"/>
        <n v="8732"/>
        <n v="2315"/>
        <n v="3515"/>
        <n v="2245"/>
        <n v="6283"/>
        <n v="2246"/>
        <n v="6606"/>
        <n v="5545"/>
        <n v="7342"/>
        <n v="837"/>
        <n v="9500"/>
        <n v="3602"/>
        <n v="234"/>
        <n v="2995"/>
        <n v="1118"/>
        <n v="7789"/>
        <n v="3068"/>
        <n v="8955"/>
        <n v="945"/>
        <n v="5644"/>
        <n v="7192"/>
        <n v="2324"/>
        <n v="697"/>
        <n v="3439"/>
        <n v="1506"/>
        <n v="232"/>
        <n v="8876"/>
        <n v="4500"/>
        <n v="9739"/>
        <n v="10395"/>
        <n v="1176"/>
        <n v="1627"/>
        <n v="938"/>
        <n v="2740"/>
        <n v="257"/>
        <n v="4058"/>
        <n v="7736"/>
        <n v="8210"/>
        <n v="833"/>
        <n v="6230"/>
        <n v="7325"/>
        <n v="1307"/>
        <n v="1502"/>
        <n v="6211"/>
        <n v="843"/>
        <n v="4174"/>
        <n v="9757"/>
        <n v="6918"/>
        <n v="286"/>
        <n v="11086"/>
        <n v="1921"/>
        <n v="4138"/>
        <n v="7718"/>
        <n v="1291"/>
        <n v="6862"/>
        <n v="4136"/>
        <n v="803"/>
        <n v="4298"/>
        <n v="10833"/>
        <n v="9606"/>
        <n v="8534"/>
        <n v="5153"/>
        <n v="961"/>
        <n v="5011"/>
        <n v="6653"/>
        <n v="9094"/>
        <n v="810"/>
        <n v="5493"/>
        <n v="2147"/>
        <n v="5107"/>
        <n v="3979"/>
        <n v="6049"/>
        <n v="8147"/>
        <n v="1857"/>
        <n v="3910"/>
        <n v="5207"/>
        <n v="11114"/>
        <n v="5429"/>
        <n v="9400"/>
        <n v="1740"/>
        <n v="7488"/>
        <n v="195"/>
        <n v="635"/>
        <n v="7527"/>
        <n v="10319"/>
        <n v="2296"/>
        <n v="10637"/>
        <n v="2931"/>
        <n v="907"/>
        <n v="3698"/>
        <n v="9516"/>
        <n v="679"/>
        <n v="7384"/>
        <n v="5043"/>
        <n v="5267"/>
        <n v="339"/>
        <n v="2516"/>
        <n v="9010"/>
        <n v="378"/>
        <n v="4808"/>
        <n v="5068"/>
        <n v="7628"/>
        <n v="7128"/>
        <n v="2811"/>
        <n v="3551"/>
        <n v="1663"/>
        <n v="5543"/>
        <n v="1577"/>
        <n v="10641"/>
        <n v="5336"/>
        <n v="6024"/>
        <n v="1878"/>
        <n v="3099"/>
        <n v="6055"/>
        <n v="5841"/>
        <n v="3972"/>
        <n v="4394"/>
        <n v="5758"/>
        <n v="6658"/>
        <n v="4603"/>
        <n v="8427"/>
        <n v="10260"/>
        <n v="7143"/>
        <n v="8789"/>
        <n v="6197"/>
        <n v="4554"/>
        <n v="4937"/>
        <n v="1920"/>
        <n v="8749"/>
        <n v="1650"/>
        <n v="10377"/>
        <n v="9206"/>
        <n v="10971"/>
        <n v="6398"/>
        <n v="9212"/>
        <n v="7937"/>
        <n v="839"/>
        <n v="4246"/>
        <n v="158"/>
        <n v="4832"/>
        <n v="5621"/>
        <n v="1945"/>
        <n v="5147"/>
        <n v="2535"/>
        <n v="11039"/>
        <n v="9495"/>
        <n v="9635"/>
        <n v="2173"/>
        <n v="942"/>
        <n v="9386"/>
        <n v="5510"/>
        <n v="873"/>
        <n v="2253"/>
        <n v="5181"/>
        <n v="979"/>
        <n v="10390"/>
        <n v="4698"/>
        <n v="7793"/>
        <n v="1745"/>
        <n v="10590"/>
        <n v="5080"/>
        <n v="8369"/>
        <n v="5232"/>
        <n v="2407"/>
        <n v="3834"/>
        <n v="7912"/>
        <n v="7712"/>
        <n v="1065"/>
        <n v="7275"/>
        <n v="1343"/>
        <n v="1384"/>
        <n v="9967"/>
        <n v="6181"/>
        <n v="10507"/>
        <n v="2674"/>
        <n v="2698"/>
        <n v="3231"/>
        <n v="4096"/>
        <n v="10476"/>
        <n v="5948"/>
        <n v="9140"/>
        <n v="10258"/>
        <n v="5675"/>
        <n v="4743"/>
        <n v="8805"/>
        <n v="1542"/>
        <n v="6770"/>
        <n v="8773"/>
        <n v="10475"/>
        <n v="10420"/>
        <n v="7514"/>
        <n v="2902"/>
        <n v="4345"/>
        <n v="793"/>
        <n v="10909"/>
        <n v="3769"/>
        <n v="8702"/>
        <n v="4791"/>
        <n v="2963"/>
        <n v="8216"/>
        <n v="8140"/>
        <n v="10146"/>
        <n v="5289"/>
        <n v="2587"/>
        <n v="4405"/>
        <n v="8663"/>
        <n v="2589"/>
        <n v="3421"/>
        <n v="10490"/>
        <n v="4094"/>
        <n v="9958"/>
        <n v="2534"/>
        <n v="4188"/>
        <n v="6613"/>
        <n v="10827"/>
        <n v="5491"/>
        <n v="8402"/>
        <n v="8783"/>
        <n v="10010"/>
        <n v="618"/>
        <n v="9121"/>
        <n v="361"/>
        <n v="4310"/>
        <n v="2678"/>
        <n v="6376"/>
        <n v="524"/>
        <n v="10341"/>
        <n v="5654"/>
        <n v="4098"/>
        <n v="5824"/>
        <n v="7000"/>
        <n v="2561"/>
        <n v="5229"/>
        <n v="4086"/>
        <n v="2428"/>
        <n v="8254"/>
        <n v="2836"/>
        <n v="8418"/>
        <n v="1362"/>
        <n v="7152"/>
        <n v="10033"/>
        <n v="9349"/>
        <n v="274"/>
        <n v="3388"/>
        <n v="922"/>
        <n v="8588"/>
        <n v="2518"/>
        <n v="574"/>
        <n v="3220"/>
        <n v="5967"/>
        <n v="1183"/>
        <n v="6856"/>
        <n v="4530"/>
        <n v="1553"/>
        <n v="4682"/>
        <n v="8204"/>
        <n v="5221"/>
        <n v="1232"/>
        <n v="1927"/>
        <n v="5788"/>
        <n v="6652"/>
        <n v="6246"/>
        <n v="5975"/>
        <n v="6875"/>
        <n v="4399"/>
        <n v="4042"/>
        <n v="2157"/>
        <n v="10133"/>
        <n v="2525"/>
        <n v="8233"/>
        <n v="9483"/>
        <n v="2945"/>
        <n v="10403"/>
        <n v="5074"/>
        <n v="10524"/>
        <n v="4690"/>
        <n v="7521"/>
        <n v="7196"/>
        <n v="4406"/>
        <n v="9672"/>
        <n v="4864"/>
        <n v="4706"/>
        <n v="4070"/>
        <n v="25"/>
        <n v="3697"/>
        <n v="217"/>
        <n v="4220"/>
        <n v="5286"/>
        <n v="9559"/>
        <n v="2849"/>
        <n v="7787"/>
        <n v="3102"/>
        <n v="5868"/>
        <n v="8370"/>
        <n v="9988"/>
        <n v="2939"/>
        <n v="5529"/>
        <n v="9743"/>
        <n v="5763"/>
        <n v="3478"/>
        <n v="7494"/>
        <n v="1763"/>
        <n v="7250"/>
        <n v="2005"/>
        <n v="10770"/>
        <n v="6885"/>
        <n v="2072"/>
        <n v="9463"/>
        <n v="6318"/>
        <n v="4093"/>
        <n v="5751"/>
        <n v="3340"/>
        <n v="3594"/>
        <n v="3584"/>
        <n v="3643"/>
        <n v="851"/>
        <n v="7706"/>
        <n v="3967"/>
        <n v="10128"/>
        <n v="486"/>
        <n v="9"/>
        <n v="9451"/>
        <n v="9264"/>
        <n v="3865"/>
        <n v="2853"/>
        <n v="1490"/>
        <n v="6310"/>
        <n v="10380"/>
        <n v="3887"/>
        <n v="4278"/>
        <n v="8643"/>
        <n v="1998"/>
        <n v="10795"/>
        <n v="11110"/>
        <n v="2408"/>
        <n v="202"/>
        <n v="7998"/>
        <n v="830"/>
        <n v="3536"/>
        <n v="6050"/>
        <n v="125"/>
        <n v="3463"/>
        <n v="2804"/>
        <n v="3745"/>
        <n v="9771"/>
        <n v="451"/>
        <n v="10530"/>
        <n v="1079"/>
        <n v="8920"/>
        <n v="6678"/>
        <n v="3852"/>
        <n v="528"/>
        <n v="73"/>
        <n v="5589"/>
        <n v="10212"/>
        <n v="6365"/>
        <n v="5636"/>
        <n v="591"/>
        <n v="2217"/>
        <n v="2544"/>
        <n v="7725"/>
        <n v="8091"/>
        <n v="7321"/>
        <n v="5462"/>
        <n v="7791"/>
        <n v="955"/>
        <n v="4037"/>
        <n v="6642"/>
        <n v="2793"/>
        <n v="5424"/>
        <n v="879"/>
        <n v="9530"/>
        <n v="4828"/>
        <n v="10699"/>
        <n v="1497"/>
        <n v="7476"/>
        <n v="4390"/>
        <n v="10478"/>
        <n v="1081"/>
        <n v="4261"/>
        <n v="9916"/>
        <n v="5350"/>
        <n v="8135"/>
        <n v="8685"/>
        <n v="4967"/>
        <n v="2130"/>
        <n v="9298"/>
        <n v="8175"/>
        <n v="6257"/>
        <n v="3790"/>
        <n v="9952"/>
        <n v="3503"/>
        <n v="5223"/>
        <n v="4608"/>
        <n v="1626"/>
        <n v="4764"/>
        <n v="2471"/>
        <n v="5892"/>
        <n v="2612"/>
        <n v="4971"/>
        <n v="5185"/>
        <n v="10069"/>
        <n v="2262"/>
        <n v="1131"/>
        <n v="1041"/>
        <n v="24"/>
        <n v="3409"/>
        <n v="7022"/>
        <n v="7943"/>
        <n v="5272"/>
        <n v="5453"/>
        <n v="2565"/>
        <n v="800"/>
        <n v="11092"/>
        <n v="5062"/>
        <n v="8969"/>
        <n v="4656"/>
        <n v="4480"/>
        <n v="9971"/>
        <n v="6729"/>
        <n v="1773"/>
        <n v="9242"/>
        <n v="1764"/>
        <n v="6215"/>
        <n v="10099"/>
        <n v="5423"/>
        <n v="940"/>
        <n v="3011"/>
        <n v="3298"/>
        <n v="8286"/>
        <n v="9668"/>
        <n v="5120"/>
        <n v="6097"/>
        <n v="7019"/>
        <n v="7408"/>
        <n v="8041"/>
        <n v="252"/>
        <n v="9986"/>
        <n v="3276"/>
        <n v="3859"/>
        <n v="3570"/>
        <n v="3783"/>
        <n v="10207"/>
        <n v="10906"/>
        <n v="3427"/>
        <n v="5209"/>
        <n v="10711"/>
        <n v="10785"/>
        <n v="2814"/>
        <n v="6866"/>
        <n v="1665"/>
        <n v="6575"/>
        <n v="3829"/>
        <n v="3091"/>
        <n v="10141"/>
        <n v="5177"/>
        <n v="7005"/>
        <n v="6409"/>
        <n v="7485"/>
        <n v="8079"/>
        <n v="8395"/>
        <n v="10352"/>
        <n v="4931"/>
        <n v="13"/>
        <n v="1834"/>
        <n v="2285"/>
        <n v="2295"/>
        <n v="1378"/>
        <n v="2781"/>
        <n v="1165"/>
        <n v="1404"/>
        <n v="6457"/>
        <n v="2639"/>
        <n v="8299"/>
        <n v="6437"/>
        <n v="6912"/>
        <n v="7327"/>
        <n v="5299"/>
        <n v="4127"/>
        <n v="8143"/>
        <n v="1964"/>
        <n v="3690"/>
        <n v="3433"/>
        <n v="3389"/>
        <n v="4712"/>
        <n v="1170"/>
        <n v="6347"/>
        <n v="4065"/>
        <n v="8230"/>
        <n v="1215"/>
        <n v="5939"/>
        <n v="2156"/>
        <n v="7788"/>
        <n v="10323"/>
        <n v="7947"/>
        <n v="1891"/>
        <n v="2570"/>
        <n v="9256"/>
        <n v="295"/>
        <n v="7397"/>
        <n v="6349"/>
        <n v="10790"/>
        <n v="10398"/>
        <n v="2431"/>
        <n v="550"/>
        <n v="1890"/>
        <n v="10742"/>
        <n v="10356"/>
        <n v="4676"/>
        <n v="8852"/>
        <n v="3565"/>
        <n v="5294"/>
        <n v="1958"/>
        <n v="7349"/>
        <n v="8799"/>
        <n v="1351"/>
        <n v="1045"/>
        <n v="7732"/>
        <n v="8070"/>
        <n v="477"/>
        <n v="7832"/>
        <n v="2202"/>
        <n v="7396"/>
        <n v="4055"/>
        <n v="10340"/>
        <n v="10091"/>
        <n v="7629"/>
        <n v="10640"/>
        <n v="3498"/>
        <n v="6742"/>
        <n v="1172"/>
        <n v="569"/>
        <n v="4686"/>
        <n v="1381"/>
        <n v="2634"/>
        <n v="10905"/>
        <n v="1744"/>
        <n v="1000"/>
        <n v="3828"/>
        <n v="8605"/>
        <n v="10304"/>
        <n v="4351"/>
        <n v="10129"/>
        <n v="2499"/>
        <n v="10092"/>
        <n v="7500"/>
        <n v="5796"/>
        <n v="10556"/>
        <n v="1064"/>
        <n v="48"/>
        <n v="7610"/>
        <n v="263"/>
        <n v="10814"/>
        <n v="9710"/>
        <n v="9292"/>
        <n v="10250"/>
        <n v="7881"/>
        <n v="5847"/>
        <n v="737"/>
        <n v="3571"/>
        <n v="7807"/>
        <n v="3878"/>
        <n v="5092"/>
        <n v="2154"/>
        <n v="5394"/>
        <n v="3798"/>
        <n v="3524"/>
        <n v="5247"/>
        <n v="5883"/>
        <n v="2118"/>
        <n v="8812"/>
        <n v="6616"/>
        <n v="2797"/>
        <n v="4328"/>
        <n v="9167"/>
        <n v="10560"/>
        <n v="2631"/>
        <n v="8312"/>
        <n v="5534"/>
        <n v="5093"/>
        <n v="7592"/>
        <n v="8895"/>
        <n v="8584"/>
        <n v="2694"/>
        <n v="8910"/>
        <n v="7433"/>
        <n v="164"/>
        <n v="10477"/>
        <n v="2681"/>
        <n v="5150"/>
        <n v="5283"/>
        <n v="9645"/>
        <n v="10678"/>
        <n v="7261"/>
        <n v="9648"/>
        <n v="2870"/>
        <n v="8008"/>
        <n v="1513"/>
        <n v="6173"/>
        <n v="1419"/>
        <n v="9150"/>
        <n v="7960"/>
        <n v="1250"/>
        <n v="9905"/>
        <n v="10691"/>
        <n v="7002"/>
        <n v="2952"/>
        <n v="8439"/>
        <n v="762"/>
        <n v="2831"/>
        <n v="6977"/>
        <n v="6289"/>
        <n v="4168"/>
        <n v="8397"/>
        <n v="9284"/>
        <n v="6237"/>
        <n v="3130"/>
        <n v="1619"/>
        <n v="1990"/>
        <n v="5513"/>
        <n v="269"/>
        <n v="8093"/>
        <n v="10513"/>
        <n v="10177"/>
        <n v="2549"/>
        <n v="5782"/>
        <n v="10057"/>
        <n v="10307"/>
        <n v="8566"/>
        <n v="2415"/>
        <n v="5684"/>
        <n v="8334"/>
        <n v="9166"/>
        <n v="1440"/>
        <n v="78"/>
        <n v="5441"/>
        <n v="5302"/>
        <n v="4687"/>
        <n v="1087"/>
        <n v="6859"/>
        <n v="9860"/>
        <n v="7129"/>
        <n v="5866"/>
        <n v="10521"/>
        <n v="7393"/>
        <n v="7849"/>
        <n v="332"/>
        <n v="9847"/>
        <n v="531"/>
        <n v="9576"/>
        <n v="6906"/>
        <n v="7419"/>
        <n v="3170"/>
        <n v="8527"/>
        <n v="7872"/>
        <n v="9931"/>
        <n v="10595"/>
        <n v="4609"/>
        <n v="5010"/>
        <n v="4427"/>
        <n v="11148"/>
        <n v="1168"/>
        <n v="9595"/>
        <n v="10163"/>
        <n v="2886"/>
        <n v="6710"/>
        <n v="5316"/>
        <n v="9029"/>
        <n v="521"/>
        <n v="1459"/>
        <n v="10241"/>
        <n v="1630"/>
        <n v="3254"/>
        <n v="9064"/>
        <n v="3678"/>
        <n v="4227"/>
        <n v="9467"/>
        <n v="8486"/>
        <n v="2186"/>
        <n v="3286"/>
        <n v="8602"/>
        <n v="3722"/>
        <n v="6715"/>
        <n v="4796"/>
        <n v="9612"/>
        <n v="3766"/>
        <n v="1399"/>
        <n v="1570"/>
        <n v="3426"/>
        <n v="3074"/>
        <n v="8341"/>
        <n v="5180"/>
        <n v="6461"/>
        <n v="7679"/>
        <n v="10702"/>
        <n v="7505"/>
        <n v="5113"/>
        <n v="10858"/>
        <n v="2961"/>
        <n v="2747"/>
        <n v="3010"/>
        <n v="5790"/>
        <n v="6892"/>
        <n v="1743"/>
        <n v="3578"/>
        <n v="8462"/>
        <n v="5558"/>
        <n v="4619"/>
        <n v="8780"/>
        <n v="10789"/>
        <n v="10779"/>
        <n v="5896"/>
        <n v="2337"/>
        <n v="10951"/>
        <n v="544"/>
        <n v="17"/>
        <n v="10680"/>
        <n v="3265"/>
        <n v="5623"/>
        <n v="5832"/>
        <n v="5544"/>
        <n v="6417"/>
        <n v="5831"/>
        <n v="7101"/>
        <n v="10176"/>
        <n v="2326"/>
        <n v="4385"/>
        <n v="2929"/>
        <n v="10686"/>
        <n v="2546"/>
        <n v="3283"/>
        <n v="3138"/>
        <n v="4994"/>
        <n v="7966"/>
        <n v="3112"/>
        <n v="10872"/>
        <n v="2181"/>
        <n v="1867"/>
        <n v="1518"/>
        <n v="5734"/>
        <n v="2878"/>
        <n v="1458"/>
        <n v="7007"/>
        <n v="6200"/>
        <n v="1403"/>
        <n v="4827"/>
        <n v="6250"/>
        <n v="9291"/>
        <n v="2478"/>
        <n v="1139"/>
        <n v="5138"/>
        <n v="5393"/>
        <n v="10413"/>
        <n v="5015"/>
        <n v="10868"/>
        <n v="10676"/>
        <n v="2495"/>
        <n v="7842"/>
        <n v="9955"/>
        <n v="6663"/>
        <n v="2162"/>
        <n v="3434"/>
        <n v="7919"/>
        <n v="5626"/>
        <n v="6428"/>
        <n v="8514"/>
        <n v="10448"/>
        <n v="2109"/>
        <n v="7530"/>
        <n v="8925"/>
        <n v="3009"/>
        <n v="6355"/>
        <n v="3517"/>
        <n v="1158"/>
        <n v="6203"/>
        <n v="7165"/>
        <n v="3595"/>
        <n v="8537"/>
        <n v="4331"/>
        <n v="6281"/>
        <n v="4338"/>
        <n v="2452"/>
        <n v="9507"/>
        <n v="8360"/>
        <n v="10311"/>
        <n v="5117"/>
        <n v="4867"/>
        <n v="9289"/>
        <n v="10913"/>
        <n v="3032"/>
        <n v="8524"/>
        <n v="3334"/>
        <n v="4470"/>
        <n v="1406"/>
        <n v="8619"/>
        <n v="10821"/>
        <n v="4552"/>
        <n v="898"/>
        <n v="9797"/>
        <n v="10949"/>
        <n v="8212"/>
        <n v="6248"/>
        <n v="10164"/>
        <n v="4547"/>
        <n v="6815"/>
        <n v="4122"/>
        <n v="10841"/>
        <n v="5370"/>
        <n v="176"/>
        <n v="4860"/>
        <n v="10757"/>
        <n v="4023"/>
        <n v="6679"/>
        <n v="9923"/>
        <n v="7181"/>
        <n v="3599"/>
        <n v="405"/>
        <n v="6870"/>
        <n v="832"/>
        <n v="2002"/>
        <n v="3657"/>
        <n v="500"/>
        <n v="1951"/>
        <n v="3262"/>
        <n v="4102"/>
        <n v="7042"/>
        <n v="10598"/>
        <n v="255"/>
        <n v="2375"/>
        <n v="9829"/>
        <n v="6214"/>
        <n v="4954"/>
        <n v="7861"/>
        <n v="4837"/>
        <n v="9423"/>
        <n v="4198"/>
        <n v="153"/>
        <n v="9323"/>
        <n v="10001"/>
        <n v="3945"/>
        <n v="3799"/>
        <n v="8625"/>
        <n v="3491"/>
        <n v="983"/>
        <n v="9119"/>
        <n v="4786"/>
        <n v="5872"/>
        <n v="6568"/>
        <n v="5628"/>
        <n v="5631"/>
        <n v="4974"/>
        <n v="8416"/>
        <n v="5454"/>
        <n v="4095"/>
        <n v="5474"/>
        <n v="4268"/>
        <n v="10701"/>
        <n v="3507"/>
        <n v="2079"/>
        <n v="626"/>
        <n v="4426"/>
        <n v="2591"/>
        <n v="10509"/>
        <n v="6382"/>
        <n v="6673"/>
        <n v="7441"/>
        <n v="1071"/>
        <n v="10061"/>
        <n v="7187"/>
        <n v="8775"/>
        <n v="1612"/>
        <n v="2345"/>
        <n v="322"/>
        <n v="10897"/>
        <n v="123"/>
        <n v="6103"/>
        <n v="7899"/>
        <n v="10500"/>
        <n v="1655"/>
        <n v="2406"/>
        <n v="2712"/>
        <n v="5517"/>
        <n v="10643"/>
        <n v="2254"/>
        <n v="10281"/>
        <n v="6958"/>
        <n v="954"/>
        <n v="5079"/>
        <n v="10339"/>
        <n v="4643"/>
        <n v="3117"/>
        <n v="6497"/>
        <n v="5396"/>
        <n v="5250"/>
        <n v="1052"/>
        <n v="2802"/>
        <n v="6343"/>
        <n v="6507"/>
        <n v="7901"/>
        <n v="4865"/>
        <n v="2686"/>
        <n v="3107"/>
        <n v="7734"/>
        <n v="1146"/>
        <n v="11031"/>
        <n v="7428"/>
        <n v="975"/>
        <n v="1103"/>
        <n v="3422"/>
        <n v="1055"/>
        <n v="6544"/>
        <n v="1241"/>
        <n v="2909"/>
        <n v="5802"/>
        <n v="1407"/>
        <n v="6183"/>
        <n v="340"/>
        <n v="5991"/>
        <n v="3104"/>
        <n v="9729"/>
        <n v="1008"/>
        <n v="11091"/>
        <n v="3969"/>
        <n v="1916"/>
        <n v="9907"/>
        <n v="87"/>
        <n v="8659"/>
        <n v="6262"/>
        <n v="6147"/>
        <n v="8832"/>
        <n v="10067"/>
        <n v="7532"/>
        <n v="4915"/>
        <n v="2115"/>
        <n v="2088"/>
        <n v="2493"/>
        <n v="6292"/>
        <n v="1631"/>
        <n v="10104"/>
        <n v="3006"/>
        <n v="3919"/>
        <n v="11181"/>
        <n v="642"/>
        <n v="4369"/>
        <n v="10127"/>
        <n v="271"/>
        <n v="4973"/>
        <n v="2948"/>
        <n v="2715"/>
        <n v="10432"/>
        <n v="9216"/>
        <n v="7124"/>
        <n v="9727"/>
        <n v="5136"/>
        <n v="9790"/>
        <n v="1818"/>
        <n v="1100"/>
        <n v="7873"/>
        <n v="10609"/>
        <n v="6950"/>
        <n v="7233"/>
        <n v="9481"/>
        <n v="7699"/>
        <n v="2711"/>
        <n v="8933"/>
        <n v="8726"/>
        <n v="1515"/>
        <n v="5186"/>
        <n v="10157"/>
        <n v="5667"/>
        <n v="902"/>
        <n v="977"/>
        <n v="7313"/>
        <n v="7600"/>
        <n v="9706"/>
        <n v="2429"/>
        <n v="3520"/>
        <n v="10394"/>
        <n v="4548"/>
        <n v="9362"/>
        <n v="3968"/>
        <n v="4084"/>
        <n v="6721"/>
        <n v="2829"/>
        <n v="1772"/>
        <n v="1544"/>
        <n v="492"/>
        <n v="4377"/>
        <n v="4541"/>
        <n v="1321"/>
        <n v="8858"/>
        <n v="3266"/>
        <n v="11187"/>
        <n v="8207"/>
        <n v="9723"/>
        <n v="2666"/>
        <n v="5721"/>
        <n v="10652"/>
        <n v="1646"/>
        <n v="4418"/>
        <n v="2656"/>
        <n v="7990"/>
        <n v="8722"/>
        <n v="7118"/>
        <n v="2980"/>
        <n v="1839"/>
        <n v="10722"/>
        <n v="2632"/>
        <n v="9014"/>
        <n v="7620"/>
        <n v="10968"/>
        <n v="11133"/>
        <n v="2736"/>
        <n v="1876"/>
        <n v="5959"/>
        <n v="1092"/>
        <n v="4333"/>
        <n v="3850"/>
        <n v="6168"/>
        <n v="607"/>
        <n v="10469"/>
        <n v="6983"/>
        <n v="3661"/>
        <n v="9303"/>
        <n v="692"/>
        <n v="736"/>
        <n v="9589"/>
        <n v="4838"/>
        <n v="9246"/>
        <n v="6261"/>
        <n v="7366"/>
        <n v="10659"/>
        <n v="1448"/>
        <n v="4286"/>
        <n v="4749"/>
        <n v="4478"/>
        <n v="4201"/>
        <n v="8720"/>
        <n v="10084"/>
        <n v="7004"/>
        <n v="9817"/>
        <n v="8080"/>
        <n v="9432"/>
        <n v="8372"/>
        <n v="10870"/>
        <n v="4001"/>
        <n v="7270"/>
        <n v="8235"/>
        <n v="9405"/>
      </sharedItems>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30" maxValue="133"/>
    </cacheField>
    <cacheField name="Age_Group" numFmtId="0">
      <sharedItems count="8">
        <s v="62-77 Snr Citizen"/>
        <s v="46-61 Old"/>
        <s v="30-45 Youth"/>
        <s v="78-133 Elder"/>
        <s v="Snr Citizen" u="1"/>
        <s v="Old" u="1"/>
        <s v="Youth" u="1"/>
        <s v="Elder" u="1"/>
      </sharedItems>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Family_size" numFmtId="0">
      <sharedItems containsSemiMixedTypes="0" containsString="0" containsNumber="1" containsInteger="1" minValue="-1" maxValue="5"/>
    </cacheField>
    <cacheField name="Income" numFmtId="0">
      <sharedItems containsSemiMixedTypes="0" containsString="0" containsNumber="1" containsInteger="1" minValue="1730" maxValue="666666" count="1975">
        <n v="58138"/>
        <n v="46344"/>
        <n v="71613"/>
        <n v="26646"/>
        <n v="58293"/>
        <n v="62513"/>
        <n v="55635"/>
        <n v="33454"/>
        <n v="30351"/>
        <n v="5648"/>
        <n v="51386"/>
        <n v="7500"/>
        <n v="63033"/>
        <n v="59354"/>
        <n v="17323"/>
        <n v="82800"/>
        <n v="41850"/>
        <n v="37760"/>
        <n v="76995"/>
        <n v="33812"/>
        <n v="37040"/>
        <n v="2447"/>
        <n v="58607"/>
        <n v="65324"/>
        <n v="40689"/>
        <n v="18589"/>
        <n v="53359"/>
        <n v="38360"/>
        <n v="84618"/>
        <n v="10979"/>
        <n v="38620"/>
        <n v="40548"/>
        <n v="46610"/>
        <n v="68657"/>
        <n v="49389"/>
        <n v="67353"/>
        <n v="23718"/>
        <n v="42429"/>
        <n v="48948"/>
        <n v="80011"/>
        <n v="20559"/>
        <n v="21994"/>
        <n v="79941"/>
        <n v="41728"/>
        <n v="72550"/>
        <n v="65486"/>
        <n v="79143"/>
        <n v="35790"/>
        <n v="82582"/>
        <n v="66373"/>
        <n v="82384"/>
        <n v="70287"/>
        <n v="27938"/>
        <n v="55954"/>
        <n v="75777"/>
        <n v="66653"/>
        <n v="61823"/>
        <n v="67680"/>
        <n v="70666"/>
        <n v="25721"/>
        <n v="32474"/>
        <n v="88194"/>
        <n v="69096"/>
        <n v="74854"/>
        <n v="66991"/>
        <n v="65031"/>
        <n v="60631"/>
        <n v="28332"/>
        <n v="40246"/>
        <n v="75251"/>
        <n v="75825"/>
        <n v="26326"/>
        <n v="56046"/>
        <n v="29760"/>
        <n v="26304"/>
        <n v="23559"/>
        <n v="81361"/>
        <n v="29440"/>
        <n v="36138"/>
        <n v="50388"/>
        <n v="79593"/>
        <n v="54178"/>
        <n v="42394"/>
        <n v="23626"/>
        <n v="30096"/>
        <n v="47916"/>
        <n v="51813"/>
        <n v="78497"/>
        <n v="50150"/>
        <n v="47823"/>
        <n v="34554"/>
        <n v="85693"/>
        <n v="65846"/>
        <n v="87195"/>
        <n v="24594"/>
        <n v="49096"/>
        <n v="52413"/>
        <n v="38557"/>
        <n v="89058"/>
        <n v="77298"/>
        <n v="68126"/>
        <n v="57288"/>
        <n v="86037"/>
        <n v="43974"/>
        <n v="50785"/>
        <n v="90765"/>
        <n v="36550"/>
        <n v="30753"/>
        <n v="21918"/>
        <n v="56129"/>
        <n v="32557"/>
        <n v="19510"/>
        <n v="30992"/>
        <n v="101970"/>
        <n v="71488"/>
        <n v="79607"/>
        <n v="54348"/>
        <n v="77376"/>
        <n v="62998"/>
        <n v="61331"/>
        <n v="73448"/>
        <n v="41551"/>
        <n v="62981"/>
        <n v="9548"/>
        <n v="33762"/>
        <n v="35860"/>
        <n v="36921"/>
        <n v="92859"/>
        <n v="65104"/>
        <n v="86111"/>
        <n v="68352"/>
        <n v="41883"/>
        <n v="59809"/>
        <n v="23957"/>
        <n v="38547"/>
        <n v="35688"/>
        <n v="49605"/>
        <n v="65747"/>
        <n v="34176"/>
        <n v="61010"/>
        <n v="69372"/>
        <n v="49967"/>
        <n v="60199"/>
        <n v="55375"/>
        <n v="80317"/>
        <n v="30523"/>
        <n v="70356"/>
        <n v="23228"/>
        <n v="74165"/>
        <n v="157243"/>
        <n v="43482"/>
        <n v="62551"/>
        <n v="52332"/>
        <n v="66951"/>
        <n v="26091"/>
        <n v="33456"/>
        <n v="28718"/>
        <n v="50447"/>
        <n v="53537"/>
        <n v="52074"/>
        <n v="80427"/>
        <n v="83837"/>
        <n v="38853"/>
        <n v="38285"/>
        <n v="51650"/>
        <n v="16248"/>
        <n v="66835"/>
        <n v="30477"/>
        <n v="28249"/>
        <n v="25271"/>
        <n v="32303"/>
        <n v="61286"/>
        <n v="74068"/>
        <n v="45759"/>
        <n v="24882"/>
        <n v="66973"/>
        <n v="36640"/>
        <n v="38872"/>
        <n v="51148"/>
        <n v="31353"/>
        <n v="69661"/>
        <n v="80067"/>
        <n v="86718"/>
        <n v="46854"/>
        <n v="69142"/>
        <n v="75922"/>
        <n v="63693"/>
        <n v="102160"/>
        <n v="40637"/>
        <n v="18890"/>
        <n v="29604"/>
        <n v="48721"/>
        <n v="44794"/>
        <n v="64497"/>
        <n v="46097"/>
        <n v="77972"/>
        <n v="44377"/>
        <n v="46014"/>
        <n v="70951"/>
        <n v="41443"/>
        <n v="52195"/>
        <n v="83790"/>
        <n v="44551"/>
        <n v="69508"/>
        <n v="45204"/>
        <n v="72460"/>
        <n v="77622"/>
        <n v="30732"/>
        <n v="63887"/>
        <n v="42011"/>
        <n v="51369"/>
        <n v="51537"/>
        <n v="79930"/>
        <n v="34320"/>
        <n v="37070"/>
        <n v="81975"/>
        <n v="38590"/>
        <n v="15033"/>
        <n v="62745"/>
        <n v="22212"/>
        <n v="23661"/>
        <n v="79761"/>
        <n v="60182"/>
        <n v="73455"/>
        <n v="64961"/>
        <n v="22804"/>
        <n v="73687"/>
        <n v="61074"/>
        <n v="31686"/>
        <n v="80134"/>
        <n v="75027"/>
        <n v="67546"/>
        <n v="65176"/>
        <n v="31160"/>
        <n v="29938"/>
        <n v="102692"/>
        <n v="26490"/>
        <n v="75702"/>
        <n v="30899"/>
        <n v="63342"/>
        <n v="45989"/>
        <n v="18701"/>
        <n v="40737"/>
        <n v="15287"/>
        <n v="69674"/>
        <n v="44159"/>
        <n v="37717"/>
        <n v="43776"/>
        <n v="38179"/>
        <n v="80124"/>
        <n v="38097"/>
        <n v="72940"/>
        <n v="22070"/>
        <n v="69267"/>
        <n v="31788"/>
        <n v="61905"/>
        <n v="29315"/>
        <n v="33378"/>
        <n v="66313"/>
        <n v="60714"/>
        <n v="77882"/>
        <n v="69867"/>
        <n v="63841"/>
        <n v="24480"/>
        <n v="65640"/>
        <n v="44319"/>
        <n v="30631"/>
        <n v="75278"/>
        <n v="50898"/>
        <n v="79946"/>
        <n v="35416"/>
        <n v="32414"/>
        <n v="38361"/>
        <n v="82497"/>
        <n v="16626"/>
        <n v="29672"/>
        <n v="55951"/>
        <n v="35388"/>
        <n v="42386"/>
        <n v="68627"/>
        <n v="57912"/>
        <n v="35246"/>
        <n v="58821"/>
        <n v="46377"/>
        <n v="39747"/>
        <n v="23976"/>
        <n v="80950"/>
        <n v="27038"/>
        <n v="77457"/>
        <n v="64100"/>
        <n v="42670"/>
        <n v="12571"/>
        <n v="22574"/>
        <n v="70893"/>
        <n v="54198"/>
        <n v="28839"/>
        <n v="40321"/>
        <n v="66503"/>
        <n v="30833"/>
        <n v="64795"/>
        <n v="34421"/>
        <n v="47025"/>
        <n v="64325"/>
        <n v="40464"/>
        <n v="62187"/>
        <n v="14849"/>
        <n v="27255"/>
        <n v="54432"/>
        <n v="29999"/>
        <n v="24072"/>
        <n v="33996"/>
        <n v="66334"/>
        <n v="35178"/>
        <n v="22010"/>
        <n v="62204"/>
        <n v="75693"/>
        <n v="30675"/>
        <n v="83003"/>
        <n v="83532"/>
        <n v="68655"/>
        <n v="41411"/>
        <n v="55212"/>
        <n v="59292"/>
        <n v="27190"/>
        <n v="82623"/>
        <n v="44300"/>
        <n v="84835"/>
        <n v="30372"/>
        <n v="33181"/>
        <n v="71113"/>
        <n v="71952"/>
        <n v="69759"/>
        <n v="72099"/>
        <n v="60000"/>
        <n v="38643"/>
        <n v="50737"/>
        <n v="68462"/>
        <n v="65073"/>
        <n v="46681"/>
        <n v="78618"/>
        <n v="28442"/>
        <n v="51479"/>
        <n v="54803"/>
        <n v="79530"/>
        <n v="31615"/>
        <n v="72025"/>
        <n v="52614"/>
        <n v="35684"/>
        <n v="48178"/>
        <n v="29548"/>
        <n v="63810"/>
        <n v="38578"/>
        <n v="46098"/>
        <n v="22585"/>
        <n v="30279"/>
        <n v="66426"/>
        <n v="30822"/>
        <n v="33581"/>
        <n v="19986"/>
        <n v="27421"/>
        <n v="36143"/>
        <n v="10245"/>
        <n v="43795"/>
        <n v="63381"/>
        <n v="38823"/>
        <n v="83664"/>
        <n v="90300"/>
        <n v="62499"/>
        <n v="74293"/>
        <n v="51012"/>
        <n v="70777"/>
        <n v="68682"/>
        <n v="43824"/>
        <n v="15345"/>
        <n v="23442"/>
        <n v="14515"/>
        <n v="31395"/>
        <n v="75276"/>
        <n v="42373"/>
        <n v="30507"/>
        <n v="55521"/>
        <n v="48006"/>
        <n v="27213"/>
        <n v="65808"/>
        <n v="50437"/>
        <n v="23616"/>
        <n v="53858"/>
        <n v="66465"/>
        <n v="46923"/>
        <n v="75072"/>
        <n v="75865"/>
        <n v="19789"/>
        <n v="91065"/>
        <n v="49505"/>
        <n v="37401"/>
        <n v="18492"/>
        <n v="82584"/>
        <n v="93027"/>
        <n v="48686"/>
        <n v="92910"/>
        <n v="75433"/>
        <n v="10404"/>
        <n v="61314"/>
        <n v="84865"/>
        <n v="42387"/>
        <n v="67309"/>
        <n v="75236"/>
        <n v="30015"/>
        <n v="50943"/>
        <n v="67272"/>
        <n v="51529"/>
        <n v="32011"/>
        <n v="28691"/>
        <n v="56223"/>
        <n v="18100"/>
        <n v="20130"/>
        <n v="23295"/>
        <n v="42618"/>
        <n v="81246"/>
        <n v="24027"/>
        <n v="55707"/>
        <n v="57959"/>
        <n v="56796"/>
        <n v="36230"/>
        <n v="70829"/>
        <n v="65991"/>
        <n v="38988"/>
        <n v="89572"/>
        <n v="42207"/>
        <n v="50300"/>
        <n v="66664"/>
        <n v="60597"/>
        <n v="70165"/>
        <n v="50520"/>
        <n v="33183"/>
        <n v="66582"/>
        <n v="75261"/>
        <n v="31880"/>
        <n v="53790"/>
        <n v="49269"/>
        <n v="61456"/>
        <n v="37406"/>
        <n v="56937"/>
        <n v="38415"/>
        <n v="20518"/>
        <n v="62503"/>
        <n v="41644"/>
        <n v="55842"/>
        <n v="62010"/>
        <n v="41124"/>
        <n v="38961"/>
        <n v="32233"/>
        <n v="43057"/>
        <n v="83151"/>
        <n v="78825"/>
        <n v="60093"/>
        <n v="14045"/>
        <n v="28457"/>
        <n v="78952"/>
        <n v="46310"/>
        <n v="76005"/>
        <n v="58308"/>
        <n v="55614"/>
        <n v="59432"/>
        <n v="55563"/>
        <n v="78642"/>
        <n v="67911"/>
        <n v="65275"/>
        <n v="27203"/>
        <n v="48330"/>
        <n v="24279"/>
        <n v="64355"/>
        <n v="53653"/>
        <n v="65665"/>
        <n v="81217"/>
        <n v="34935"/>
        <n v="61250"/>
        <n v="39665"/>
        <n v="60152"/>
        <n v="48920"/>
        <n v="89120"/>
        <n v="44124"/>
        <n v="81169"/>
        <n v="36443"/>
        <n v="26095"/>
        <n v="71367"/>
        <n v="80184"/>
        <n v="30630"/>
        <n v="73454"/>
        <n v="42691"/>
        <n v="70503"/>
        <n v="25545"/>
        <n v="32880"/>
        <n v="77863"/>
        <n v="50353"/>
        <n v="61839"/>
        <n v="49154"/>
        <n v="47682"/>
        <n v="72679"/>
        <n v="57954"/>
        <n v="65316"/>
        <n v="28567"/>
        <n v="47352"/>
        <n v="44931"/>
        <n v="76982"/>
        <n v="57247"/>
        <n v="22944"/>
        <n v="25315"/>
        <n v="43638"/>
        <n v="42710"/>
        <n v="84169"/>
        <n v="54058"/>
        <n v="24683"/>
        <n v="85620"/>
        <n v="47850"/>
        <n v="19514"/>
        <n v="27159"/>
        <n v="39548"/>
        <n v="21474"/>
        <n v="60504"/>
        <n v="22419"/>
        <n v="81698"/>
        <n v="43462"/>
        <n v="54880"/>
        <n v="79908"/>
        <n v="15315"/>
        <n v="87771"/>
        <n v="33039"/>
        <n v="81741"/>
        <n v="71499"/>
        <n v="62466"/>
        <n v="48799"/>
        <n v="52157"/>
        <n v="66565"/>
        <n v="29298"/>
        <n v="47691"/>
        <n v="38200"/>
        <n v="44989"/>
        <n v="38443"/>
        <n v="38593"/>
        <n v="64413"/>
        <n v="36959"/>
        <n v="61996"/>
        <n v="51287"/>
        <n v="13260"/>
        <n v="47472"/>
        <n v="54603"/>
        <n v="45207"/>
        <n v="47821"/>
        <n v="27450"/>
        <n v="39453"/>
        <n v="26850"/>
        <n v="79800"/>
        <n v="61794"/>
        <n v="53863"/>
        <n v="24221"/>
        <n v="39684"/>
        <n v="92163"/>
        <n v="69882"/>
        <n v="33178"/>
        <n v="59973"/>
        <n v="17459"/>
        <n v="23910"/>
        <n v="42169"/>
        <n v="26224"/>
        <n v="31089"/>
        <n v="30081"/>
        <n v="62807"/>
        <n v="72906"/>
        <n v="61467"/>
        <n v="49618"/>
        <n v="21888"/>
        <n v="26150"/>
        <n v="30801"/>
        <n v="81168"/>
        <n v="26877"/>
        <n v="45006"/>
        <n v="18978"/>
        <n v="48240"/>
        <n v="45837"/>
        <n v="35791"/>
        <n v="162397"/>
        <n v="54162"/>
        <n v="30522"/>
        <n v="54456"/>
        <n v="31632"/>
        <n v="72298"/>
        <n v="36975"/>
        <n v="72635"/>
        <n v="13624"/>
        <n v="84196"/>
        <n v="70971"/>
        <n v="34487"/>
        <n v="28769"/>
        <n v="69084"/>
        <n v="65488"/>
        <n v="32218"/>
        <n v="83917"/>
        <n v="46102"/>
        <n v="84574"/>
        <n v="56181"/>
        <n v="63120"/>
        <n v="73691"/>
        <n v="76140"/>
        <n v="62859"/>
        <n v="45906"/>
        <n v="77632"/>
        <n v="46463"/>
        <n v="105471"/>
        <n v="55282"/>
        <n v="78710"/>
        <n v="66886"/>
        <n v="98777"/>
        <n v="29103"/>
        <n v="67445"/>
        <n v="50616"/>
        <n v="49431"/>
        <n v="153924"/>
        <n v="61278"/>
        <n v="73059"/>
        <n v="46734"/>
        <n v="56253"/>
        <n v="58330"/>
        <n v="25965"/>
        <n v="14661"/>
        <n v="18690"/>
        <n v="45068"/>
        <n v="21063"/>
        <n v="29187"/>
        <n v="54690"/>
        <n v="59304"/>
        <n v="59247"/>
        <n v="66731"/>
        <n v="77353"/>
        <n v="26751"/>
        <n v="81300"/>
        <n v="70337"/>
        <n v="36145"/>
        <n v="65295"/>
        <n v="68118"/>
        <n v="68743"/>
        <n v="41039"/>
        <n v="38946"/>
        <n v="65777"/>
        <n v="66476"/>
        <n v="86857"/>
        <n v="160803"/>
        <n v="77845"/>
        <n v="69476"/>
        <n v="50611"/>
        <n v="61209"/>
        <n v="42315"/>
        <n v="13084"/>
        <n v="47570"/>
        <n v="61923"/>
        <n v="34824"/>
        <n v="26518"/>
        <n v="45938"/>
        <n v="78468"/>
        <n v="78901"/>
        <n v="71427"/>
        <n v="71022"/>
        <n v="90247"/>
        <n v="41335"/>
        <n v="35682"/>
        <n v="43185"/>
        <n v="66375"/>
        <n v="25252"/>
        <n v="55250"/>
        <n v="33249"/>
        <n v="58398"/>
        <n v="50272"/>
        <n v="76618"/>
        <n v="87305"/>
        <n v="25851"/>
        <n v="58710"/>
        <n v="45160"/>
        <n v="74806"/>
        <n v="59111"/>
        <n v="18988"/>
        <n v="72190"/>
        <n v="80395"/>
        <n v="75012"/>
        <n v="56962"/>
        <n v="89891"/>
        <n v="35946"/>
        <n v="53593"/>
        <n v="45072"/>
        <n v="89694"/>
        <n v="67432"/>
        <n v="70545"/>
        <n v="17487"/>
        <n v="62882"/>
        <n v="64108"/>
        <n v="34941"/>
        <n v="48767"/>
        <n v="38702"/>
        <n v="82224"/>
        <n v="83844"/>
        <n v="17003"/>
        <n v="71163"/>
        <n v="33697"/>
        <n v="63564"/>
        <n v="83443"/>
        <n v="51518"/>
        <n v="80952"/>
        <n v="75507"/>
        <n v="63855"/>
        <n v="62220"/>
        <n v="58512"/>
        <n v="40662"/>
        <n v="38829"/>
        <n v="35523"/>
        <n v="79146"/>
        <n v="78285"/>
        <n v="31626"/>
        <n v="75127"/>
        <n v="48726"/>
        <n v="74985"/>
        <n v="67430"/>
        <n v="46891"/>
        <n v="62058"/>
        <n v="72063"/>
        <n v="78939"/>
        <n v="42720"/>
        <n v="33622"/>
        <n v="6835"/>
        <n v="41452"/>
        <n v="40760"/>
        <n v="74250"/>
        <n v="51124"/>
        <n v="72258"/>
        <n v="71466"/>
        <n v="36283"/>
        <n v="20587"/>
        <n v="30467"/>
        <n v="31590"/>
        <n v="20425"/>
        <n v="17144"/>
        <n v="42564"/>
        <n v="43783"/>
        <n v="40780"/>
        <n v="62847"/>
        <n v="82017"/>
        <n v="16813"/>
        <n v="51267"/>
        <n v="46524"/>
        <n v="45183"/>
        <n v="70421"/>
        <n v="60161"/>
        <n v="73926"/>
        <n v="19329"/>
        <n v="61872"/>
        <n v="46984"/>
        <n v="34838"/>
        <n v="82716"/>
        <n v="48192"/>
        <n v="49681"/>
        <n v="56850"/>
        <n v="55267"/>
        <n v="59666"/>
        <n v="72504"/>
        <n v="26872"/>
        <n v="21359"/>
        <n v="73170"/>
        <n v="52750"/>
        <n v="91820"/>
        <n v="65968"/>
        <n v="30772"/>
        <n v="22507"/>
        <n v="65685"/>
        <n v="25804"/>
        <n v="76412"/>
        <n v="22063"/>
        <n v="57091"/>
        <n v="78353"/>
        <n v="93404"/>
        <n v="37859"/>
        <n v="80995"/>
        <n v="16529"/>
        <n v="55412"/>
        <n v="48789"/>
        <n v="56575"/>
        <n v="25130"/>
        <n v="35441"/>
        <n v="71391"/>
        <n v="49494"/>
        <n v="81702"/>
        <n v="45889"/>
        <n v="56628"/>
        <n v="34026"/>
        <n v="40049"/>
        <n v="19419"/>
        <n v="82504"/>
        <n v="81205"/>
        <n v="61618"/>
        <n v="55284"/>
        <n v="49980"/>
        <n v="15072"/>
        <n v="49166"/>
        <n v="82347"/>
        <n v="30843"/>
        <n v="46374"/>
        <n v="60474"/>
        <n v="38576"/>
        <n v="55357"/>
        <n v="37758"/>
        <n v="85710"/>
        <n v="44602"/>
        <n v="38683"/>
        <n v="49514"/>
        <n v="57906"/>
        <n v="43456"/>
        <n v="19485"/>
        <n v="53172"/>
        <n v="30545"/>
        <n v="70123"/>
        <n v="62450"/>
        <n v="21675"/>
        <n v="42395"/>
        <n v="61346"/>
        <n v="80812"/>
        <n v="42835"/>
        <n v="39922"/>
        <n v="86424"/>
        <n v="17117"/>
        <n v="24762"/>
        <n v="35797"/>
        <n v="36627"/>
        <n v="51111"/>
        <n v="82072"/>
        <n v="46231"/>
        <n v="42243"/>
        <n v="51195"/>
        <n v="68092"/>
        <n v="31814"/>
        <n v="51390"/>
        <n v="76630"/>
        <n v="26868"/>
        <n v="55260"/>
        <n v="64090"/>
        <n v="78331"/>
        <n v="37087"/>
        <n v="21846"/>
        <n v="81320"/>
        <n v="54137"/>
        <n v="66825"/>
        <n v="57100"/>
        <n v="58917"/>
        <n v="85072"/>
        <n v="86429"/>
        <n v="45684"/>
        <n v="47889"/>
        <n v="45921"/>
        <n v="78420"/>
        <n v="75114"/>
        <n v="52278"/>
        <n v="35641"/>
        <n v="95529"/>
        <n v="62820"/>
        <n v="73113"/>
        <n v="42607"/>
        <n v="74637"/>
        <n v="46015"/>
        <n v="72354"/>
        <n v="39858"/>
        <n v="34469"/>
        <n v="83033"/>
        <n v="24401"/>
        <n v="77583"/>
        <n v="74116"/>
        <n v="68397"/>
        <n v="79632"/>
        <n v="46107"/>
        <n v="64950"/>
        <n v="25443"/>
        <n v="32892"/>
        <n v="71796"/>
        <n v="67536"/>
        <n v="55239"/>
        <n v="60554"/>
        <n v="64831"/>
        <n v="56067"/>
        <n v="82025"/>
        <n v="94384"/>
        <n v="14906"/>
        <n v="51563"/>
        <n v="57937"/>
        <n v="68274"/>
        <n v="39771"/>
        <n v="67893"/>
        <n v="27922"/>
        <n v="52190"/>
        <n v="44051"/>
        <n v="42767"/>
        <n v="46106"/>
        <n v="16927"/>
        <n v="59754"/>
        <n v="53700"/>
        <n v="59041"/>
        <n v="54237"/>
        <n v="70647"/>
        <n v="52597"/>
        <n v="41021"/>
        <n v="40233"/>
        <n v="50183"/>
        <n v="54753"/>
        <n v="92955"/>
        <n v="33471"/>
        <n v="34596"/>
        <n v="44010"/>
        <n v="84219"/>
        <n v="40706"/>
        <n v="15716"/>
        <n v="59052"/>
        <n v="80573"/>
        <n v="83715"/>
        <n v="82576"/>
        <n v="35704"/>
        <n v="53103"/>
        <n v="46779"/>
        <n v="4861"/>
        <n v="33462"/>
        <n v="80763"/>
        <n v="65352"/>
        <n v="82170"/>
        <n v="75759"/>
        <n v="79689"/>
        <n v="35340"/>
        <n v="85683"/>
        <n v="24884"/>
        <n v="42021"/>
        <n v="64449"/>
        <n v="64587"/>
        <n v="75437"/>
        <n v="52845"/>
        <n v="46086"/>
        <n v="78028"/>
        <n v="95169"/>
        <n v="56337"/>
        <n v="22434"/>
        <n v="36930"/>
        <n v="36130"/>
        <n v="65569"/>
        <n v="36736"/>
        <n v="77568"/>
        <n v="49187"/>
        <n v="30168"/>
        <n v="34053"/>
        <n v="38196"/>
        <n v="59412"/>
        <n v="70924"/>
        <n v="54165"/>
        <n v="32300"/>
        <n v="20180"/>
        <n v="34961"/>
        <n v="28440"/>
        <n v="64504"/>
        <n v="33564"/>
        <n v="17345"/>
        <n v="56320"/>
        <n v="28647"/>
        <n v="15038"/>
        <n v="32173"/>
        <n v="68316"/>
        <n v="74538"/>
        <n v="91700"/>
        <n v="68695"/>
        <n v="31056"/>
        <n v="28071"/>
        <n v="37334"/>
        <n v="46423"/>
        <n v="37126"/>
        <n v="47703"/>
        <n v="61180"/>
        <n v="38998"/>
        <n v="8028"/>
        <n v="76081"/>
        <n v="34728"/>
        <n v="33168"/>
        <n v="33585"/>
        <n v="77037"/>
        <n v="35196"/>
        <n v="44529"/>
        <n v="28764"/>
        <n v="69098"/>
        <n v="25959"/>
        <n v="27100"/>
        <n v="70596"/>
        <n v="42557"/>
        <n v="53312"/>
        <n v="72228"/>
        <n v="67605"/>
        <n v="62845"/>
        <n v="65196"/>
        <n v="42000"/>
        <n v="65526"/>
        <n v="16860"/>
        <n v="83528"/>
        <n v="64176"/>
        <n v="22304"/>
        <n v="67023"/>
        <n v="70713"/>
        <n v="59925"/>
        <n v="39722"/>
        <n v="88347"/>
        <n v="87171"/>
        <n v="26907"/>
        <n v="50014"/>
        <n v="41014"/>
        <n v="66294"/>
        <n v="36715"/>
        <n v="79456"/>
        <n v="40479"/>
        <n v="75345"/>
        <n v="54233"/>
        <n v="24163"/>
        <n v="84460"/>
        <n v="71691"/>
        <n v="85844"/>
        <n v="39190"/>
        <n v="57236"/>
        <n v="61825"/>
        <n v="79803"/>
        <n v="80910"/>
        <n v="27590"/>
        <n v="56775"/>
        <n v="83829"/>
        <n v="54210"/>
        <n v="38508"/>
        <n v="53187"/>
        <n v="30023"/>
        <n v="76045"/>
        <n v="50870"/>
        <n v="65463"/>
        <n v="66480"/>
        <n v="76773"/>
        <n v="54466"/>
        <n v="16269"/>
        <n v="71819"/>
        <n v="33569"/>
        <n v="36262"/>
        <n v="22634"/>
        <n v="70566"/>
        <n v="31605"/>
        <n v="52034"/>
        <n v="48526"/>
        <n v="39552"/>
        <n v="86358"/>
        <n v="46931"/>
        <n v="16581"/>
        <n v="63998"/>
        <n v="67381"/>
        <n v="25930"/>
        <n v="42693"/>
        <n v="85606"/>
        <n v="72903"/>
        <n v="49669"/>
        <n v="36778"/>
        <n v="85696"/>
        <n v="49678"/>
        <n v="37155"/>
        <n v="21282"/>
        <n v="33419"/>
        <n v="63285"/>
        <n v="21255"/>
        <n v="42162"/>
        <n v="54450"/>
        <n v="57744"/>
        <n v="26576"/>
        <n v="57513"/>
        <n v="68142"/>
        <n v="83145"/>
        <n v="54197"/>
        <n v="23091"/>
        <n v="46049"/>
        <n v="56715"/>
        <n v="79410"/>
        <n v="57304"/>
        <n v="44375"/>
        <n v="59594"/>
        <n v="80685"/>
        <n v="40344"/>
        <n v="62710"/>
        <n v="48985"/>
        <n v="35322"/>
        <n v="77142"/>
        <n v="81657"/>
        <n v="14421"/>
        <n v="74214"/>
        <n v="66726"/>
        <n v="23724"/>
        <n v="47353"/>
        <n v="33444"/>
        <n v="54386"/>
        <n v="28510"/>
        <n v="90638"/>
        <n v="48070"/>
        <n v="43140"/>
        <n v="54959"/>
        <n v="15056"/>
        <n v="26954"/>
        <n v="22327"/>
        <n v="44393"/>
        <n v="62000"/>
        <n v="31497"/>
        <n v="45894"/>
        <n v="78579"/>
        <n v="67369"/>
        <n v="58401"/>
        <n v="62307"/>
        <n v="43641"/>
        <n v="70091"/>
        <n v="78075"/>
        <n v="59184"/>
        <n v="54809"/>
        <n v="58113"/>
        <n v="51412"/>
        <n v="66636"/>
        <n v="50965"/>
        <n v="18351"/>
        <n v="40451"/>
        <n v="36317"/>
        <n v="42213"/>
        <n v="65748"/>
        <n v="77044"/>
        <n v="74918"/>
        <n v="56721"/>
        <n v="42160"/>
        <n v="61559"/>
        <n v="33629"/>
        <n v="34377"/>
        <n v="8940"/>
        <n v="26228"/>
        <n v="77297"/>
        <n v="40211"/>
        <n v="33438"/>
        <n v="75032"/>
        <n v="61284"/>
        <n v="22518"/>
        <n v="54730"/>
        <n v="38452"/>
        <n v="44421"/>
        <n v="38197"/>
        <n v="41986"/>
        <n v="28427"/>
        <n v="37395"/>
        <n v="64722"/>
        <n v="55249"/>
        <n v="84906"/>
        <n v="44213"/>
        <n v="25707"/>
        <n v="59062"/>
        <n v="76624"/>
        <n v="66000"/>
        <n v="27683"/>
        <n v="1730"/>
        <n v="40521"/>
        <n v="20427"/>
        <n v="65106"/>
        <n v="69969"/>
        <n v="67433"/>
        <n v="77766"/>
        <n v="74716"/>
        <n v="55158"/>
        <n v="62972"/>
        <n v="74190"/>
        <n v="39356"/>
        <n v="76653"/>
        <n v="90687"/>
        <n v="73450"/>
        <n v="31454"/>
        <n v="47139"/>
        <n v="53378"/>
        <n v="19656"/>
        <n v="45579"/>
        <n v="85485"/>
        <n v="55956"/>
        <n v="64191"/>
        <n v="38808"/>
        <n v="57183"/>
        <n v="23748"/>
        <n v="66303"/>
        <n v="37368"/>
        <n v="40800"/>
        <n v="71847"/>
        <n v="46149"/>
        <n v="78687"/>
        <n v="49118"/>
        <n v="37633"/>
        <n v="39767"/>
        <n v="26997"/>
        <n v="33986"/>
        <n v="46831"/>
        <n v="52531"/>
        <n v="15759"/>
        <n v="43050"/>
        <n v="42997"/>
        <n v="48918"/>
        <n v="60033"/>
        <n v="34043"/>
        <n v="57811"/>
        <n v="78569"/>
        <n v="157733"/>
        <n v="23148"/>
        <n v="44267"/>
        <n v="71626"/>
        <n v="60894"/>
        <n v="50200"/>
        <n v="81051"/>
        <n v="65169"/>
        <n v="59868"/>
        <n v="65695"/>
        <n v="64857"/>
        <n v="45143"/>
        <n v="74805"/>
        <n v="59060"/>
        <n v="27238"/>
        <n v="47009"/>
        <n v="46094"/>
        <n v="37235"/>
        <n v="81843"/>
        <n v="46692"/>
        <n v="77382"/>
        <n v="37774"/>
        <n v="18393"/>
        <n v="72828"/>
        <n v="24711"/>
        <n v="45503"/>
        <n v="6560"/>
        <n v="71604"/>
        <n v="27244"/>
        <n v="48752"/>
        <n v="71434"/>
        <n v="90842"/>
        <n v="88097"/>
        <n v="51948"/>
        <n v="71853"/>
        <n v="35876"/>
        <n v="39660"/>
        <n v="50127"/>
        <n v="43263"/>
        <n v="18929"/>
        <n v="24367"/>
        <n v="26887"/>
        <n v="62061"/>
        <n v="76542"/>
        <n v="70515"/>
        <n v="18227"/>
        <n v="69139"/>
        <n v="69109"/>
        <n v="69627"/>
        <n v="38136"/>
        <n v="62159"/>
        <n v="80695"/>
        <n v="33316"/>
        <n v="58554"/>
        <n v="17256"/>
        <n v="53034"/>
        <n v="52203"/>
        <n v="59601"/>
        <n v="75154"/>
        <n v="37971"/>
        <n v="67267"/>
        <n v="57338"/>
        <n v="50523"/>
        <n v="56242"/>
        <n v="48904"/>
        <n v="56243"/>
        <n v="21355"/>
        <n v="57420"/>
        <n v="46390"/>
        <n v="54342"/>
        <n v="20895"/>
        <n v="92344"/>
        <n v="44964"/>
        <n v="53761"/>
        <n v="22682"/>
        <n v="38887"/>
        <n v="41658"/>
        <n v="29791"/>
        <n v="63915"/>
        <n v="39996"/>
        <n v="26759"/>
        <n v="51039"/>
        <n v="60544"/>
        <n v="37716"/>
        <n v="36864"/>
        <n v="44511"/>
        <n v="36947"/>
        <n v="67087"/>
        <n v="57045"/>
        <n v="36957"/>
        <n v="69389"/>
        <n v="43142"/>
        <n v="80589"/>
        <n v="34412"/>
        <n v="57537"/>
        <n v="51315"/>
        <n v="36026"/>
        <n v="24639"/>
        <n v="34578"/>
        <n v="65704"/>
        <n v="54132"/>
        <n v="28164"/>
        <n v="43269"/>
        <n v="38741"/>
        <n v="31907"/>
        <n v="31163"/>
        <n v="92533"/>
        <n v="34853"/>
        <n v="70844"/>
        <n v="31086"/>
        <n v="20491"/>
        <n v="42523"/>
        <n v="33402"/>
        <n v="36408"/>
        <n v="21645"/>
        <n v="78427"/>
        <n v="82657"/>
        <n v="51876"/>
        <n v="78041"/>
        <n v="52852"/>
        <n v="70038"/>
        <n v="69401"/>
        <n v="46053"/>
        <n v="77343"/>
        <n v="73892"/>
        <n v="40304"/>
        <n v="32727"/>
        <n v="43300"/>
        <n v="26290"/>
        <n v="93790"/>
        <n v="38410"/>
        <n v="64866"/>
        <n v="57957"/>
        <n v="16531"/>
        <n v="28072"/>
        <n v="49476"/>
        <n v="50725"/>
        <n v="41145"/>
        <n v="67419"/>
        <n v="23162"/>
        <n v="34380"/>
        <n v="34704"/>
        <n v="94871"/>
        <n v="65148"/>
        <n v="39898"/>
        <n v="59892"/>
        <n v="41020"/>
        <n v="57072"/>
        <n v="19414"/>
        <n v="19107"/>
        <n v="75484"/>
        <n v="70379"/>
        <n v="79419"/>
        <n v="64014"/>
        <n v="76998"/>
        <n v="49854"/>
        <n v="60585"/>
        <n v="42873"/>
        <n v="87679"/>
        <n v="57867"/>
        <n v="35765"/>
        <n v="65492"/>
        <n v="32952"/>
        <n v="53374"/>
        <n v="71706"/>
        <n v="68487"/>
        <n v="53253"/>
        <n v="42014"/>
        <n v="54108"/>
        <n v="49667"/>
        <n v="63206"/>
        <n v="57136"/>
        <n v="46772"/>
        <n v="78931"/>
        <n v="53977"/>
        <n v="73538"/>
        <n v="79529"/>
        <n v="20981"/>
        <n v="51766"/>
        <n v="55759"/>
        <n v="37787"/>
        <n v="27242"/>
        <n v="87188"/>
        <n v="69930"/>
        <n v="37697"/>
        <n v="3502"/>
        <n v="58597"/>
        <n v="82032"/>
        <n v="28087"/>
        <n v="74004"/>
        <n v="19740"/>
        <n v="57036"/>
        <n v="53083"/>
        <n v="69283"/>
        <n v="23331"/>
        <n v="9255"/>
        <n v="67786"/>
        <n v="71969"/>
        <n v="59235"/>
        <n v="31928"/>
        <n v="74881"/>
        <n v="65819"/>
        <n v="51411"/>
        <n v="51983"/>
        <n v="30390"/>
        <n v="30983"/>
        <n v="66033"/>
        <n v="37284"/>
        <n v="57530"/>
        <n v="76800"/>
        <n v="63943"/>
        <n v="37054"/>
        <n v="47175"/>
        <n v="31859"/>
        <n v="27215"/>
        <n v="70179"/>
        <n v="24645"/>
        <n v="79865"/>
        <n v="44322"/>
        <n v="47958"/>
        <n v="63972"/>
        <n v="75315"/>
        <n v="55517"/>
        <n v="75283"/>
        <n v="27161"/>
        <n v="38201"/>
        <n v="45203"/>
        <n v="81574"/>
        <n v="60482"/>
        <n v="34633"/>
        <n v="78093"/>
        <n v="82460"/>
        <n v="45903"/>
        <n v="40442"/>
        <n v="61482"/>
        <n v="34968"/>
        <n v="75794"/>
        <n v="74268"/>
        <n v="13724"/>
        <n v="52569"/>
        <n v="48432"/>
        <n v="36108"/>
        <n v="76445"/>
        <n v="36663"/>
        <n v="53843"/>
        <n v="90226"/>
        <n v="70638"/>
        <n v="44512"/>
        <n v="27116"/>
        <n v="54072"/>
        <n v="71855"/>
        <n v="51250"/>
        <n v="60432"/>
        <n v="12393"/>
        <n v="64509"/>
        <n v="33955"/>
        <n v="55434"/>
        <n v="28359"/>
        <n v="52973"/>
        <n v="51717"/>
        <n v="18793"/>
        <n v="50664"/>
        <n v="54414"/>
        <n v="54549"/>
        <n v="47111"/>
        <n v="41003"/>
        <n v="19444"/>
        <n v="36301"/>
        <n v="42731"/>
        <n v="52854"/>
        <n v="22775"/>
        <n v="59821"/>
        <n v="50002"/>
        <n v="69755"/>
        <n v="44078"/>
        <n v="30560"/>
        <n v="35924"/>
        <n v="64140"/>
        <n v="56386"/>
        <n v="75774"/>
        <n v="39228"/>
        <n v="58494"/>
        <n v="58684"/>
        <n v="56551"/>
        <n v="22448"/>
        <n v="82014"/>
        <n v="34213"/>
        <n v="157146"/>
        <n v="25358"/>
        <n v="35544"/>
        <n v="36634"/>
        <n v="62670"/>
        <n v="50334"/>
        <n v="72066"/>
        <n v="50729"/>
        <n v="34916"/>
        <n v="64892"/>
        <n v="43602"/>
        <n v="41473"/>
        <n v="63246"/>
        <n v="36732"/>
        <n v="37929"/>
        <n v="86610"/>
        <n v="80141"/>
        <n v="69016"/>
        <n v="20193"/>
        <n v="27573"/>
        <n v="15862"/>
        <n v="49544"/>
        <n v="33228"/>
        <n v="70440"/>
        <n v="38232"/>
        <n v="22554"/>
        <n v="23536"/>
        <n v="49413"/>
        <n v="42231"/>
        <n v="78789"/>
        <n v="56534"/>
        <n v="58350"/>
        <n v="49090"/>
        <n v="61787"/>
        <n v="18169"/>
        <n v="24336"/>
        <n v="18222"/>
        <n v="62335"/>
        <n v="42033"/>
        <n v="86580"/>
        <n v="41437"/>
        <n v="73705"/>
        <n v="61064"/>
        <n v="18358"/>
        <n v="55012"/>
        <n v="9722"/>
        <n v="38175"/>
        <n v="58656"/>
        <n v="52117"/>
        <n v="64813"/>
        <n v="54222"/>
        <n v="83512"/>
        <n v="77520"/>
        <n v="41154"/>
        <n v="80398"/>
        <n v="18746"/>
        <n v="60230"/>
        <n v="22108"/>
        <n v="44392"/>
        <n v="55424"/>
        <n v="17688"/>
        <n v="92491"/>
        <n v="90273"/>
        <n v="82571"/>
        <n v="38513"/>
        <n v="16653"/>
        <n v="42586"/>
        <n v="23529"/>
        <n v="71107"/>
        <n v="46910"/>
        <n v="37244"/>
        <n v="82427"/>
        <n v="75342"/>
        <n v="70044"/>
        <n v="77437"/>
        <n v="54984"/>
        <n v="42403"/>
        <n v="55761"/>
        <n v="37292"/>
        <n v="45576"/>
        <n v="70321"/>
        <n v="58086"/>
        <n v="81795"/>
        <n v="28389"/>
        <n v="69901"/>
        <n v="80360"/>
        <n v="51569"/>
        <n v="16014"/>
        <n v="41120"/>
        <n v="39763"/>
        <n v="38725"/>
        <n v="77981"/>
        <n v="62905"/>
        <n v="13533"/>
        <n v="59481"/>
        <n v="72117"/>
        <n v="21955"/>
        <n v="67131"/>
        <n v="36802"/>
        <n v="47808"/>
        <n v="25509"/>
        <n v="85431"/>
        <n v="42664"/>
        <n v="28973"/>
        <n v="39435"/>
        <n v="65370"/>
        <n v="20194"/>
        <n v="42473"/>
        <n v="64590"/>
        <n v="71232"/>
        <n v="34600"/>
        <n v="46904"/>
        <n v="49094"/>
        <n v="36075"/>
        <n v="60839"/>
        <n v="82122"/>
        <n v="34074"/>
        <n v="28520"/>
        <n v="62535"/>
        <n v="36273"/>
        <n v="63404"/>
        <n v="78416"/>
        <n v="59385"/>
        <n v="44689"/>
        <n v="7144"/>
        <n v="90369"/>
        <n v="63159"/>
        <n v="46757"/>
        <n v="79734"/>
        <n v="63207"/>
        <n v="72071"/>
        <n v="21840"/>
        <n v="58582"/>
        <n v="72282"/>
        <n v="50387"/>
        <n v="32583"/>
        <n v="62568"/>
        <n v="44635"/>
        <n v="63967"/>
        <n v="52513"/>
        <n v="25293"/>
        <n v="54111"/>
        <n v="78394"/>
        <n v="80739"/>
        <n v="22669"/>
        <n v="29236"/>
        <n v="44911"/>
        <n v="54693"/>
        <n v="48186"/>
        <n v="41580"/>
        <n v="80336"/>
        <n v="47743"/>
        <n v="57333"/>
        <n v="32313"/>
        <n v="84953"/>
        <n v="27071"/>
        <n v="68148"/>
        <n v="65735"/>
        <n v="86836"/>
        <n v="4023"/>
        <n v="30093"/>
        <n v="57705"/>
        <n v="25008"/>
        <n v="83257"/>
        <n v="22280"/>
        <n v="72159"/>
        <n v="64260"/>
        <n v="82733"/>
        <n v="74290"/>
        <n v="58217"/>
        <n v="21024"/>
        <n v="70116"/>
        <n v="54006"/>
        <n v="69063"/>
        <n v="11448"/>
        <n v="70886"/>
        <n v="60208"/>
        <n v="32889"/>
        <n v="34738"/>
        <n v="30538"/>
        <n v="82326"/>
        <n v="26642"/>
        <n v="69932"/>
        <n v="44503"/>
        <n v="60200"/>
        <n v="49638"/>
        <n v="23830"/>
        <n v="33051"/>
        <n v="72905"/>
        <n v="69702"/>
        <n v="70300"/>
        <n v="70643"/>
        <n v="30396"/>
        <n v="62772"/>
        <n v="30298"/>
        <n v="44155"/>
        <n v="86979"/>
        <n v="76532"/>
        <n v="42081"/>
        <n v="88420"/>
        <n v="31158"/>
        <n v="61671"/>
        <n v="69719"/>
        <n v="49160"/>
        <n v="90933"/>
        <n v="113734"/>
        <n v="22148"/>
        <n v="73395"/>
        <n v="29819"/>
        <n v="45688"/>
        <n v="60491"/>
        <n v="33235"/>
        <n v="35701"/>
        <n v="31535"/>
        <n v="92556"/>
        <n v="67384"/>
        <n v="77870"/>
        <n v="57107"/>
        <n v="36038"/>
        <n v="34230"/>
        <n v="31878"/>
        <n v="70932"/>
        <n v="91249"/>
        <n v="77598"/>
        <n v="80982"/>
        <n v="22701"/>
        <n v="70617"/>
        <n v="64849"/>
        <n v="62694"/>
        <n v="61917"/>
        <n v="67472"/>
        <n v="21059"/>
        <n v="29543"/>
        <n v="75903"/>
        <n v="34984"/>
        <n v="54998"/>
        <n v="54356"/>
        <n v="34242"/>
        <n v="25410"/>
        <n v="73356"/>
        <n v="28320"/>
        <n v="23763"/>
        <n v="72570"/>
        <n v="34529"/>
        <n v="70792"/>
        <n v="63211"/>
        <n v="83891"/>
        <n v="36065"/>
        <n v="51141"/>
        <n v="56939"/>
        <n v="80872"/>
        <n v="72335"/>
        <n v="61798"/>
        <n v="76842"/>
        <n v="29478"/>
        <n v="46998"/>
        <n v="96843"/>
        <n v="70053"/>
        <n v="71670"/>
        <n v="44359"/>
        <n v="40887"/>
        <n v="48877"/>
        <n v="74485"/>
        <n v="64474"/>
        <n v="77226"/>
        <n v="72643"/>
        <n v="85738"/>
        <n v="55686"/>
        <n v="39062"/>
        <n v="40794"/>
        <n v="4428"/>
        <n v="32632"/>
        <n v="38236"/>
        <n v="36781"/>
        <n v="31385"/>
        <n v="24570"/>
        <n v="94642"/>
        <n v="58646"/>
        <n v="53201"/>
        <n v="57113"/>
        <n v="51373"/>
        <n v="23477"/>
        <n v="58116"/>
        <n v="72968"/>
        <n v="39791"/>
        <n v="91712"/>
        <n v="94472"/>
        <n v="13672"/>
        <n v="96547"/>
        <n v="79205"/>
        <n v="56559"/>
        <n v="32644"/>
        <n v="67506"/>
        <n v="24206"/>
        <n v="28420"/>
        <n v="22979"/>
        <n v="33279"/>
        <n v="30368"/>
        <n v="63684"/>
        <n v="41638"/>
        <n v="68805"/>
        <n v="65814"/>
        <n v="71964"/>
        <n v="39146"/>
        <n v="96876"/>
        <n v="34445"/>
        <n v="68281"/>
        <n v="36790"/>
        <n v="27943"/>
        <n v="22263"/>
        <n v="30261"/>
        <n v="28587"/>
        <n v="43815"/>
        <n v="48195"/>
        <n v="77027"/>
        <n v="71322"/>
        <n v="32765"/>
        <n v="23272"/>
        <n v="49912"/>
        <n v="68117"/>
        <n v="67225"/>
        <n v="17649"/>
        <n v="55914"/>
        <n v="40059"/>
        <n v="60905"/>
        <n v="75330"/>
        <n v="60689"/>
        <n v="38680"/>
        <n v="61416"/>
        <n v="49767"/>
        <n v="83273"/>
        <n v="29009"/>
        <n v="45057"/>
        <n v="37150"/>
        <n v="43020"/>
        <n v="53154"/>
        <n v="65308"/>
        <n v="76467"/>
        <n v="81044"/>
        <n v="32871"/>
        <n v="55801"/>
        <n v="76320"/>
        <n v="36927"/>
        <n v="48794"/>
        <n v="23478"/>
        <n v="71128"/>
        <n v="59462"/>
        <n v="42554"/>
        <n v="67046"/>
        <n v="42192"/>
        <n v="77610"/>
        <n v="31761"/>
        <n v="34350"/>
        <n v="54591"/>
        <n v="71866"/>
        <n v="69520"/>
        <n v="64713"/>
        <n v="27889"/>
        <n v="22123"/>
        <n v="27803"/>
        <n v="51651"/>
        <n v="87000"/>
        <n v="79823"/>
        <n v="30828"/>
        <n v="34109"/>
        <n v="53367"/>
        <n v="22390"/>
        <n v="79244"/>
        <n v="48699"/>
        <n v="80144"/>
        <n v="54252"/>
        <n v="81929"/>
        <n v="76068"/>
        <n v="53204"/>
        <n v="14796"/>
        <n v="78128"/>
        <n v="14188"/>
        <n v="72967"/>
        <n v="48150"/>
        <n v="82332"/>
        <n v="58275"/>
        <n v="44953"/>
        <n v="34587"/>
        <n v="43018"/>
        <n v="45736"/>
        <n v="27733"/>
        <n v="69805"/>
        <n v="72217"/>
        <n v="25818"/>
        <n v="37509"/>
        <n v="25176"/>
        <n v="43586"/>
        <n v="53230"/>
        <n v="50116"/>
        <n v="82333"/>
        <n v="65220"/>
        <n v="33590"/>
        <n v="72309"/>
        <n v="156924"/>
        <n v="16005"/>
        <n v="65487"/>
        <n v="58692"/>
        <n v="40590"/>
        <n v="62637"/>
        <n v="29435"/>
        <n v="19346"/>
        <n v="35788"/>
        <n v="36997"/>
        <n v="23539"/>
        <n v="65333"/>
        <n v="78499"/>
        <n v="29732"/>
        <n v="41275"/>
        <n v="63516"/>
        <n v="42769"/>
        <n v="49572"/>
        <n v="69209"/>
        <n v="17148"/>
        <n v="32146"/>
        <n v="41713"/>
        <n v="58482"/>
        <n v="59686"/>
        <n v="60896"/>
        <n v="62994"/>
        <n v="47320"/>
        <n v="74859"/>
        <n v="15253"/>
        <n v="31560"/>
        <n v="91172"/>
        <n v="90000"/>
        <n v="41967"/>
        <n v="69263"/>
        <n v="65706"/>
        <n v="60934"/>
        <n v="71965"/>
        <n v="65210"/>
        <n v="79174"/>
        <n v="81380"/>
        <n v="52914"/>
        <n v="26067"/>
        <n v="44325"/>
        <n v="26487"/>
        <n v="53233"/>
        <n v="67716"/>
        <n v="76234"/>
        <n v="84117"/>
        <n v="25224"/>
        <n v="89616"/>
        <n v="40851"/>
        <n v="27469"/>
        <n v="73803"/>
        <n v="8820"/>
        <n v="43322"/>
        <n v="55593"/>
        <n v="50501"/>
        <n v="37085"/>
        <n v="16185"/>
        <n v="57731"/>
        <n v="73807"/>
        <n v="35893"/>
        <n v="61014"/>
        <n v="32144"/>
        <n v="14918"/>
        <n v="45146"/>
        <n v="41769"/>
        <n v="88325"/>
        <n v="38054"/>
        <n v="80617"/>
        <n v="5305"/>
        <n v="36807"/>
        <n v="40101"/>
        <n v="58025"/>
        <n v="33562"/>
        <n v="57642"/>
        <n v="63777"/>
        <n v="57967"/>
        <n v="24434"/>
        <n v="11012"/>
        <n v="44802"/>
        <n v="26816"/>
        <n v="666666"/>
        <n v="61223"/>
        <n v="56981"/>
        <n v="69245"/>
        <n v="52869"/>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ount="663">
        <d v="2012-09-04T00:00:00"/>
        <d v="2014-03-08T00:00:00"/>
        <d v="2013-08-21T00:00:00"/>
        <d v="2014-02-10T00:00:00"/>
        <d v="2014-01-19T00:00:00"/>
        <d v="2013-09-09T00:00:00"/>
        <d v="2012-11-13T00:00:00"/>
        <d v="2013-05-08T00:00:00"/>
        <d v="2013-06-06T00:00:00"/>
        <d v="2014-03-13T00:00:00"/>
        <d v="2013-11-15T00:00:00"/>
        <d v="2012-10-10T00:00:00"/>
        <d v="2012-11-24T00:00:00"/>
        <d v="2012-12-24T00:00:00"/>
        <d v="2012-08-31T00:00:00"/>
        <d v="2013-03-28T00:00:00"/>
        <d v="2012-11-03T00:00:00"/>
        <d v="2012-08-08T00:00:00"/>
        <d v="2013-01-06T00:00:00"/>
        <d v="2012-12-23T00:00:00"/>
        <d v="2014-01-11T00:00:00"/>
        <d v="2013-03-18T00:00:00"/>
        <d v="2013-01-02T00:00:00"/>
        <d v="2013-05-27T00:00:00"/>
        <d v="2013-02-20T00:00:00"/>
        <d v="2013-05-31T00:00:00"/>
        <d v="2013-11-22T00:00:00"/>
        <d v="2014-05-22T00:00:00"/>
        <d v="2013-05-11T00:00:00"/>
        <d v="2012-10-29T00:00:00"/>
        <d v="2013-08-29T00:00:00"/>
        <d v="2013-12-31T00:00:00"/>
        <d v="2013-09-02T00:00:00"/>
        <d v="2014-02-11T00:00:00"/>
        <d v="2013-02-01T00:00:00"/>
        <d v="2013-04-29T00:00:00"/>
        <d v="2013-03-12T00:00:00"/>
        <d v="2013-11-05T00:00:00"/>
        <d v="2013-10-02T00:00:00"/>
        <d v="2014-06-28T00:00:00"/>
        <d v="2012-11-09T00:00:00"/>
        <d v="2013-05-24T00:00:00"/>
        <d v="2014-01-01T00:00:00"/>
        <d v="2012-11-08T00:00:00"/>
        <d v="2014-05-12T00:00:00"/>
        <d v="2012-08-11T00:00:00"/>
        <d v="2014-06-07T00:00:00"/>
        <d v="2013-06-12T00:00:00"/>
        <d v="2012-11-19T00:00:00"/>
        <d v="2013-04-02T00:00:00"/>
        <d v="2014-04-28T00:00:00"/>
        <d v="2013-06-17T00:00:00"/>
        <d v="2014-03-03T00:00:00"/>
        <d v="2013-07-04T00:00:00"/>
        <d v="2012-09-07T00:00:00"/>
        <d v="2013-02-18T00:00:00"/>
        <d v="2013-06-11T00:00:00"/>
        <d v="2013-12-06T00:00:00"/>
        <d v="2013-05-21T00:00:00"/>
        <d v="2014-05-11T00:00:00"/>
        <d v="2014-03-19T00:00:00"/>
        <d v="2013-09-27T00:00:00"/>
        <d v="2013-04-08T00:00:00"/>
        <d v="2012-09-11T00:00:00"/>
        <d v="2012-09-14T00:00:00"/>
        <d v="2013-03-17T00:00:00"/>
        <d v="2013-04-05T00:00:00"/>
        <d v="2014-04-30T00:00:00"/>
        <d v="2012-12-19T00:00:00"/>
        <d v="2012-08-27T00:00:00"/>
        <d v="2012-10-12T00:00:00"/>
        <d v="2013-09-04T00:00:00"/>
        <d v="2012-08-29T00:00:00"/>
        <d v="2013-06-23T00:00:00"/>
        <d v="2013-07-03T00:00:00"/>
        <d v="2014-02-25T00:00:00"/>
        <d v="2013-08-11T00:00:00"/>
        <d v="2013-07-16T00:00:00"/>
        <d v="2014-05-28T00:00:00"/>
        <d v="2014-01-21T00:00:00"/>
        <d v="2014-05-27T00:00:00"/>
        <d v="2013-11-23T00:00:00"/>
        <d v="2014-03-23T00:00:00"/>
        <d v="2014-05-24T00:00:00"/>
        <d v="2012-11-22T00:00:00"/>
        <d v="2013-04-11T00:00:00"/>
        <d v="2013-12-01T00:00:00"/>
        <d v="2013-06-20T00:00:00"/>
        <d v="2013-07-23T00:00:00"/>
        <d v="2014-03-30T00:00:00"/>
        <d v="2013-04-20T00:00:00"/>
        <d v="2013-05-17T00:00:00"/>
        <d v="2014-05-08T00:00:00"/>
        <d v="2013-12-10T00:00:00"/>
        <d v="2013-09-24T00:00:00"/>
        <d v="2013-02-02T00:00:00"/>
        <d v="2012-12-07T00:00:00"/>
        <d v="2013-11-02T00:00:00"/>
        <d v="2012-11-10T00:00:00"/>
        <d v="2014-06-25T00:00:00"/>
        <d v="2012-12-12T00:00:00"/>
        <d v="2013-09-10T00:00:00"/>
        <d v="2014-01-24T00:00:00"/>
        <d v="2013-02-19T00:00:00"/>
        <d v="2013-07-11T00:00:00"/>
        <d v="2013-11-14T00:00:00"/>
        <d v="2014-02-24T00:00:00"/>
        <d v="2013-04-22T00:00:00"/>
        <d v="2013-04-21T00:00:00"/>
        <d v="2014-06-08T00:00:00"/>
        <d v="2014-05-10T00:00:00"/>
        <d v="2013-09-30T00:00:00"/>
        <d v="2013-03-10T00:00:00"/>
        <d v="2013-08-14T00:00:00"/>
        <d v="2013-07-07T00:00:00"/>
        <d v="2014-05-19T00:00:00"/>
        <d v="2013-07-28T00:00:00"/>
        <d v="2012-10-19T00:00:00"/>
        <d v="2013-04-19T00:00:00"/>
        <d v="2013-08-28T00:00:00"/>
        <d v="2013-03-19T00:00:00"/>
        <d v="2012-10-18T00:00:00"/>
        <d v="2012-10-28T00:00:00"/>
        <d v="2012-08-22T00:00:00"/>
        <d v="2014-06-21T00:00:00"/>
        <d v="2014-04-24T00:00:00"/>
        <d v="2014-03-07T00:00:00"/>
        <d v="2012-12-14T00:00:00"/>
        <d v="2012-10-09T00:00:00"/>
        <d v="2013-07-08T00:00:00"/>
        <d v="2013-09-12T00:00:00"/>
        <d v="2013-10-17T00:00:00"/>
        <d v="2013-08-20T00:00:00"/>
        <d v="2013-07-01T00:00:00"/>
        <d v="2012-11-05T00:00:00"/>
        <d v="2014-01-05T00:00:00"/>
        <d v="2013-05-01T00:00:00"/>
        <d v="2014-03-01T00:00:00"/>
        <d v="2013-11-13T00:00:00"/>
        <d v="2013-11-18T00:00:00"/>
        <d v="2014-04-21T00:00:00"/>
        <d v="2013-07-13T00:00:00"/>
        <d v="2014-01-30T00:00:00"/>
        <d v="2014-04-04T00:00:00"/>
        <d v="2012-09-12T00:00:00"/>
        <d v="2012-12-16T00:00:00"/>
        <d v="2014-05-23T00:00:00"/>
        <d v="2014-06-24T00:00:00"/>
        <d v="2013-09-28T00:00:00"/>
        <d v="2014-01-22T00:00:00"/>
        <d v="2014-06-15T00:00:00"/>
        <d v="2012-12-05T00:00:00"/>
        <d v="2013-08-02T00:00:00"/>
        <d v="2013-02-23T00:00:00"/>
        <d v="2012-09-09T00:00:00"/>
        <d v="2013-09-26T00:00:00"/>
        <d v="2013-05-30T00:00:00"/>
        <d v="2013-12-29T00:00:00"/>
        <d v="2014-05-13T00:00:00"/>
        <d v="2013-09-19T00:00:00"/>
        <d v="2013-01-17T00:00:00"/>
        <d v="2014-03-31T00:00:00"/>
        <d v="2014-06-29T00:00:00"/>
        <d v="2013-12-09T00:00:00"/>
        <d v="2013-10-14T00:00:00"/>
        <d v="2012-11-02T00:00:00"/>
        <d v="2013-07-17T00:00:00"/>
        <d v="2013-12-08T00:00:00"/>
        <d v="2013-05-13T00:00:00"/>
        <d v="2012-09-10T00:00:00"/>
        <d v="2013-03-31T00:00:00"/>
        <d v="2014-03-18T00:00:00"/>
        <d v="2012-10-05T00:00:00"/>
        <d v="2013-01-21T00:00:00"/>
        <d v="2013-05-04T00:00:00"/>
        <d v="2014-04-01T00:00:00"/>
        <d v="2013-08-31T00:00:00"/>
        <d v="2012-11-14T00:00:00"/>
        <d v="2014-04-11T00:00:00"/>
        <d v="2014-04-14T00:00:00"/>
        <d v="2013-01-05T00:00:00"/>
        <d v="2012-09-08T00:00:00"/>
        <d v="2013-03-26T00:00:00"/>
        <d v="2012-10-25T00:00:00"/>
        <d v="2012-12-09T00:00:00"/>
        <d v="2014-02-16T00:00:00"/>
        <d v="2013-03-20T00:00:00"/>
        <d v="2013-05-15T00:00:00"/>
        <d v="2014-04-16T00:00:00"/>
        <d v="2013-03-23T00:00:00"/>
        <d v="2013-12-04T00:00:00"/>
        <d v="2013-10-04T00:00:00"/>
        <d v="2013-12-26T00:00:00"/>
        <d v="2014-05-17T00:00:00"/>
        <d v="2013-10-28T00:00:00"/>
        <d v="2013-07-31T00:00:00"/>
        <d v="2013-11-28T00:00:00"/>
        <d v="2012-08-17T00:00:00"/>
        <d v="2014-06-05T00:00:00"/>
        <d v="2013-05-20T00:00:00"/>
        <d v="2013-01-09T00:00:00"/>
        <d v="2013-09-16T00:00:00"/>
        <d v="2013-10-27T00:00:00"/>
        <d v="2012-09-22T00:00:00"/>
        <d v="2012-10-13T00:00:00"/>
        <d v="2012-10-16T00:00:00"/>
        <d v="2012-10-22T00:00:00"/>
        <d v="2013-06-04T00:00:00"/>
        <d v="2013-05-22T00:00:00"/>
        <d v="2014-06-17T00:00:00"/>
        <d v="2012-11-23T00:00:00"/>
        <d v="2013-02-03T00:00:00"/>
        <d v="2013-03-14T00:00:00"/>
        <d v="2014-06-26T00:00:00"/>
        <d v="2012-10-15T00:00:00"/>
        <d v="2013-06-19T00:00:00"/>
        <d v="2014-03-20T00:00:00"/>
        <d v="2014-02-04T00:00:00"/>
        <d v="2014-04-06T00:00:00"/>
        <d v="2013-02-06T00:00:00"/>
        <d v="2013-02-11T00:00:00"/>
        <d v="2014-04-17T00:00:00"/>
        <d v="2013-07-12T00:00:00"/>
        <d v="2013-01-29T00:00:00"/>
        <d v="2013-01-08T00:00:00"/>
        <d v="2013-06-13T00:00:00"/>
        <d v="2013-12-27T00:00:00"/>
        <d v="2012-10-31T00:00:00"/>
        <d v="2014-01-15T00:00:00"/>
        <d v="2012-08-23T00:00:00"/>
        <d v="2013-03-07T00:00:00"/>
        <d v="2013-01-13T00:00:00"/>
        <d v="2013-01-12T00:00:00"/>
        <d v="2014-03-17T00:00:00"/>
        <d v="2013-10-12T00:00:00"/>
        <d v="2014-04-13T00:00:00"/>
        <d v="2012-09-18T00:00:00"/>
        <d v="2014-03-05T00:00:00"/>
        <d v="2013-04-27T00:00:00"/>
        <d v="2014-01-18T00:00:00"/>
        <d v="2013-06-03T00:00:00"/>
        <d v="2013-12-17T00:00:00"/>
        <d v="2014-03-11T00:00:00"/>
        <d v="2013-07-29T00:00:00"/>
        <d v="2012-08-14T00:00:00"/>
        <d v="2013-08-23T00:00:00"/>
        <d v="2014-02-09T00:00:00"/>
        <d v="2013-02-07T00:00:00"/>
        <d v="2013-01-11T00:00:00"/>
        <d v="2013-07-05T00:00:00"/>
        <d v="2013-07-02T00:00:00"/>
        <d v="2013-11-07T00:00:00"/>
        <d v="2013-05-09T00:00:00"/>
        <d v="2013-02-13T00:00:00"/>
        <d v="2013-04-16T00:00:00"/>
        <d v="2013-09-11T00:00:00"/>
        <d v="2013-04-03T00:00:00"/>
        <d v="2013-01-10T00:00:00"/>
        <d v="2013-06-30T00:00:00"/>
        <d v="2012-12-06T00:00:00"/>
        <d v="2012-11-12T00:00:00"/>
        <d v="2013-03-03T00:00:00"/>
        <d v="2012-08-10T00:00:00"/>
        <d v="2013-12-07T00:00:00"/>
        <d v="2013-08-15T00:00:00"/>
        <d v="2013-11-10T00:00:00"/>
        <d v="2014-06-16T00:00:00"/>
        <d v="2012-12-25T00:00:00"/>
        <d v="2014-01-03T00:00:00"/>
        <d v="2012-10-27T00:00:00"/>
        <d v="2012-12-22T00:00:00"/>
        <d v="2013-11-29T00:00:00"/>
        <d v="2013-10-08T00:00:00"/>
        <d v="2012-09-28T00:00:00"/>
        <d v="2014-03-22T00:00:00"/>
        <d v="2012-12-28T00:00:00"/>
        <d v="2012-08-21T00:00:00"/>
        <d v="2013-03-16T00:00:00"/>
        <d v="2012-11-17T00:00:00"/>
        <d v="2012-12-01T00:00:00"/>
        <d v="2014-04-22T00:00:00"/>
        <d v="2012-11-11T00:00:00"/>
        <d v="2013-06-22T00:00:00"/>
        <d v="2012-08-18T00:00:00"/>
        <d v="2012-12-30T00:00:00"/>
        <d v="2013-06-14T00:00:00"/>
        <d v="2013-10-16T00:00:00"/>
        <d v="2012-08-30T00:00:00"/>
        <d v="2014-05-04T00:00:00"/>
        <d v="2013-04-18T00:00:00"/>
        <d v="2013-10-06T00:00:00"/>
        <d v="2012-09-15T00:00:00"/>
        <d v="2012-09-27T00:00:00"/>
        <d v="2013-03-11T00:00:00"/>
        <d v="2013-10-22T00:00:00"/>
        <d v="2014-06-09T00:00:00"/>
        <d v="2014-05-30T00:00:00"/>
        <d v="2012-10-17T00:00:00"/>
        <d v="2013-03-30T00:00:00"/>
        <d v="2013-01-23T00:00:00"/>
        <d v="2013-11-20T00:00:00"/>
        <d v="2014-02-14T00:00:00"/>
        <d v="2013-02-22T00:00:00"/>
        <d v="2013-03-05T00:00:00"/>
        <d v="2014-05-06T00:00:00"/>
        <d v="2013-04-13T00:00:00"/>
        <d v="2014-04-05T00:00:00"/>
        <d v="2013-04-25T00:00:00"/>
        <d v="2013-11-25T00:00:00"/>
        <d v="2014-02-02T00:00:00"/>
        <d v="2013-06-21T00:00:00"/>
        <d v="2013-12-21T00:00:00"/>
        <d v="2013-09-07T00:00:00"/>
        <d v="2013-08-22T00:00:00"/>
        <d v="2013-12-20T00:00:00"/>
        <d v="2013-08-06T00:00:00"/>
        <d v="2013-10-09T00:00:00"/>
        <d v="2013-06-09T00:00:00"/>
        <d v="2013-12-22T00:00:00"/>
        <d v="2013-05-02T00:00:00"/>
        <d v="2013-02-16T00:00:00"/>
        <d v="2012-08-20T00:00:00"/>
        <d v="2013-04-01T00:00:00"/>
        <d v="2014-05-25T00:00:00"/>
        <d v="2012-09-25T00:00:00"/>
        <d v="2013-09-22T00:00:00"/>
        <d v="2014-01-28T00:00:00"/>
        <d v="2013-04-23T00:00:00"/>
        <d v="2014-03-06T00:00:00"/>
        <d v="2012-08-15T00:00:00"/>
        <d v="2013-03-27T00:00:00"/>
        <d v="2013-10-10T00:00:00"/>
        <d v="2012-08-04T00:00:00"/>
        <d v="2014-05-18T00:00:00"/>
        <d v="2014-05-09T00:00:00"/>
        <d v="2012-10-23T00:00:00"/>
        <d v="2013-12-30T00:00:00"/>
        <d v="2012-08-19T00:00:00"/>
        <d v="2013-10-30T00:00:00"/>
        <d v="2013-06-26T00:00:00"/>
        <d v="2014-01-26T00:00:00"/>
        <d v="2012-09-24T00:00:00"/>
        <d v="2012-12-03T00:00:00"/>
        <d v="2013-11-27T00:00:00"/>
        <d v="2012-08-06T00:00:00"/>
        <d v="2012-12-29T00:00:00"/>
        <d v="2012-08-24T00:00:00"/>
        <d v="2012-11-07T00:00:00"/>
        <d v="2013-12-02T00:00:00"/>
        <d v="2013-07-19T00:00:00"/>
        <d v="2013-05-25T00:00:00"/>
        <d v="2013-10-20T00:00:00"/>
        <d v="2013-04-14T00:00:00"/>
        <d v="2014-01-27T00:00:00"/>
        <d v="2013-08-16T00:00:00"/>
        <d v="2012-09-30T00:00:00"/>
        <d v="2012-12-04T00:00:00"/>
        <d v="2012-08-12T00:00:00"/>
        <d v="2013-11-03T00:00:00"/>
        <d v="2013-02-15T00:00:00"/>
        <d v="2013-09-18T00:00:00"/>
        <d v="2014-06-18T00:00:00"/>
        <d v="2013-04-24T00:00:00"/>
        <d v="2014-02-15T00:00:00"/>
        <d v="2013-08-08T00:00:00"/>
        <d v="2013-12-23T00:00:00"/>
        <d v="2012-11-28T00:00:00"/>
        <d v="2013-08-07T00:00:00"/>
        <d v="2014-01-07T00:00:00"/>
        <d v="2013-12-03T00:00:00"/>
        <d v="2014-03-29T00:00:00"/>
        <d v="2014-04-08T00:00:00"/>
        <d v="2014-02-07T00:00:00"/>
        <d v="2013-11-06T00:00:00"/>
        <d v="2013-03-01T00:00:00"/>
        <d v="2013-08-03T00:00:00"/>
        <d v="2013-06-16T00:00:00"/>
        <d v="2013-06-25T00:00:00"/>
        <d v="2013-09-13T00:00:00"/>
        <d v="2013-08-01T00:00:00"/>
        <d v="2013-01-31T00:00:00"/>
        <d v="2013-07-09T00:00:00"/>
        <d v="2013-04-15T00:00:00"/>
        <d v="2014-04-03T00:00:00"/>
        <d v="2014-04-18T00:00:00"/>
        <d v="2012-09-23T00:00:00"/>
        <d v="2013-09-14T00:00:00"/>
        <d v="2012-10-26T00:00:00"/>
        <d v="2013-10-19T00:00:00"/>
        <d v="2013-02-21T00:00:00"/>
        <d v="2013-09-17T00:00:00"/>
        <d v="2013-01-26T00:00:00"/>
        <d v="2014-05-07T00:00:00"/>
        <d v="2013-08-19T00:00:00"/>
        <d v="2013-07-18T00:00:00"/>
        <d v="2012-12-11T00:00:00"/>
        <d v="2013-07-26T00:00:00"/>
        <d v="2013-05-06T00:00:00"/>
        <d v="2013-07-14T00:00:00"/>
        <d v="2014-03-10T00:00:00"/>
        <d v="2013-12-28T00:00:00"/>
        <d v="2013-01-20T00:00:00"/>
        <d v="2012-09-21T00:00:00"/>
        <d v="2012-09-06T00:00:00"/>
        <d v="2012-12-18T00:00:00"/>
        <d v="2013-11-19T00:00:00"/>
        <d v="2014-06-13T00:00:00"/>
        <d v="2013-05-07T00:00:00"/>
        <d v="2013-08-18T00:00:00"/>
        <d v="2013-12-13T00:00:00"/>
        <d v="2014-02-17T00:00:00"/>
        <d v="2012-08-03T00:00:00"/>
        <d v="2014-01-04T00:00:00"/>
        <d v="2013-10-21T00:00:00"/>
        <d v="2013-12-25T00:00:00"/>
        <d v="2013-01-01T00:00:00"/>
        <d v="2013-05-16T00:00:00"/>
        <d v="2013-09-25T00:00:00"/>
        <d v="2013-11-08T00:00:00"/>
        <d v="2013-12-16T00:00:00"/>
        <d v="2012-10-30T00:00:00"/>
        <d v="2014-01-02T00:00:00"/>
        <d v="2013-10-18T00:00:00"/>
        <d v="2013-07-25T00:00:00"/>
        <d v="2013-10-24T00:00:00"/>
        <d v="2013-12-19T00:00:00"/>
        <d v="2014-05-16T00:00:00"/>
        <d v="2012-10-04T00:00:00"/>
        <d v="2013-08-25T00:00:00"/>
        <d v="2013-05-29T00:00:00"/>
        <d v="2014-03-26T00:00:00"/>
        <d v="2014-04-09T00:00:00"/>
        <d v="2014-03-12T00:00:00"/>
        <d v="2014-04-29T00:00:00"/>
        <d v="2014-06-27T00:00:00"/>
        <d v="2013-04-10T00:00:00"/>
        <d v="2013-11-21T00:00:00"/>
        <d v="2012-10-21T00:00:00"/>
        <d v="2013-05-14T00:00:00"/>
        <d v="2012-08-01T00:00:00"/>
        <d v="2014-01-25T00:00:00"/>
        <d v="2013-10-11T00:00:00"/>
        <d v="2012-08-07T00:00:00"/>
        <d v="2013-03-29T00:00:00"/>
        <d v="2014-06-03T00:00:00"/>
        <d v="2012-08-09T00:00:00"/>
        <d v="2013-03-06T00:00:00"/>
        <d v="2013-05-12T00:00:00"/>
        <d v="2014-03-09T00:00:00"/>
        <d v="2013-09-15T00:00:00"/>
        <d v="2014-01-29T00:00:00"/>
        <d v="2013-10-03T00:00:00"/>
        <d v="2013-02-28T00:00:00"/>
        <d v="2014-05-02T00:00:00"/>
        <d v="2013-02-09T00:00:00"/>
        <d v="2013-03-15T00:00:00"/>
        <d v="2013-05-10T00:00:00"/>
        <d v="2012-09-05T00:00:00"/>
        <d v="2013-09-01T00:00:00"/>
        <d v="2013-05-26T00:00:00"/>
        <d v="2013-12-12T00:00:00"/>
        <d v="2012-12-08T00:00:00"/>
        <d v="2013-08-30T00:00:00"/>
        <d v="2013-12-18T00:00:00"/>
        <d v="2013-06-18T00:00:00"/>
        <d v="2014-05-29T00:00:00"/>
        <d v="2013-01-15T00:00:00"/>
        <d v="2013-10-29T00:00:00"/>
        <d v="2013-03-02T00:00:00"/>
        <d v="2013-12-14T00:00:00"/>
        <d v="2013-01-19T00:00:00"/>
        <d v="2013-04-06T00:00:00"/>
        <d v="2013-11-04T00:00:00"/>
        <d v="2013-03-22T00:00:00"/>
        <d v="2014-05-31T00:00:00"/>
        <d v="2013-02-04T00:00:00"/>
        <d v="2013-05-05T00:00:00"/>
        <d v="2013-02-14T00:00:00"/>
        <d v="2014-03-21T00:00:00"/>
        <d v="2013-08-05T00:00:00"/>
        <d v="2012-11-29T00:00:00"/>
        <d v="2013-07-27T00:00:00"/>
        <d v="2014-01-13T00:00:00"/>
        <d v="2012-09-29T00:00:00"/>
        <d v="2013-10-23T00:00:00"/>
        <d v="2012-11-06T00:00:00"/>
        <d v="2014-05-26T00:00:00"/>
        <d v="2014-03-04T00:00:00"/>
        <d v="2014-01-06T00:00:00"/>
        <d v="2014-06-11T00:00:00"/>
        <d v="2014-06-19T00:00:00"/>
        <d v="2012-11-26T00:00:00"/>
        <d v="2013-12-11T00:00:00"/>
        <d v="2014-01-14T00:00:00"/>
        <d v="2014-01-23T00:00:00"/>
        <d v="2013-03-24T00:00:00"/>
        <d v="2013-06-29T00:00:00"/>
        <d v="2013-01-25T00:00:00"/>
        <d v="2013-11-17T00:00:00"/>
        <d v="2013-05-18T00:00:00"/>
        <d v="2013-04-17T00:00:00"/>
        <d v="2013-01-24T00:00:00"/>
        <d v="2013-08-09T00:00:00"/>
        <d v="2013-06-10T00:00:00"/>
        <d v="2013-07-20T00:00:00"/>
        <d v="2013-05-28T00:00:00"/>
        <d v="2013-03-04T00:00:00"/>
        <d v="2012-10-01T00:00:00"/>
        <d v="2013-02-10T00:00:00"/>
        <d v="2012-10-14T00:00:00"/>
        <d v="2014-02-03T00:00:00"/>
        <d v="2014-06-22T00:00:00"/>
        <d v="2013-10-25T00:00:00"/>
        <d v="2014-02-18T00:00:00"/>
        <d v="2013-11-09T00:00:00"/>
        <d v="2013-08-13T00:00:00"/>
        <d v="2012-08-25T00:00:00"/>
        <d v="2014-04-19T00:00:00"/>
        <d v="2014-04-07T00:00:00"/>
        <d v="2013-01-03T00:00:00"/>
        <d v="2012-11-04T00:00:00"/>
        <d v="2013-01-22T00:00:00"/>
        <d v="2014-02-26T00:00:00"/>
        <d v="2014-04-23T00:00:00"/>
        <d v="2013-07-30T00:00:00"/>
        <d v="2013-10-13T00:00:00"/>
        <d v="2012-11-27T00:00:00"/>
        <d v="2014-05-01T00:00:00"/>
        <d v="2012-11-30T00:00:00"/>
        <d v="2013-08-17T00:00:00"/>
        <d v="2013-01-04T00:00:00"/>
        <d v="2014-05-03T00:00:00"/>
        <d v="2014-04-26T00:00:00"/>
        <d v="2014-06-02T00:00:00"/>
        <d v="2013-10-26T00:00:00"/>
        <d v="2014-03-24T00:00:00"/>
        <d v="2013-02-25T00:00:00"/>
        <d v="2013-09-20T00:00:00"/>
        <d v="2013-01-16T00:00:00"/>
        <d v="2013-12-24T00:00:00"/>
        <d v="2012-11-18T00:00:00"/>
        <d v="2012-08-05T00:00:00"/>
        <d v="2013-05-03T00:00:00"/>
        <d v="2013-11-12T00:00:00"/>
        <d v="2013-07-06T00:00:00"/>
        <d v="2013-07-21T00:00:00"/>
        <d v="2012-10-20T00:00:00"/>
        <d v="2013-05-23T00:00:00"/>
        <d v="2012-08-26T00:00:00"/>
        <d v="2014-01-12T00:00:00"/>
        <d v="2014-02-13T00:00:00"/>
        <d v="2014-02-27T00:00:00"/>
        <d v="2014-04-20T00:00:00"/>
        <d v="2013-06-28T00:00:00"/>
        <d v="2013-04-28T00:00:00"/>
        <d v="2013-03-21T00:00:00"/>
        <d v="2013-08-27T00:00:00"/>
        <d v="2012-07-30T00:00:00"/>
        <d v="2013-12-05T00:00:00"/>
        <d v="2013-02-08T00:00:00"/>
        <d v="2012-11-21T00:00:00"/>
        <d v="2013-02-26T00:00:00"/>
        <d v="2012-09-20T00:00:00"/>
        <d v="2013-06-08T00:00:00"/>
        <d v="2013-09-05T00:00:00"/>
        <d v="2014-04-12T00:00:00"/>
        <d v="2013-06-24T00:00:00"/>
        <d v="2014-02-19T00:00:00"/>
        <d v="2012-12-27T00:00:00"/>
        <d v="2012-11-01T00:00:00"/>
        <d v="2013-07-22T00:00:00"/>
        <d v="2014-01-31T00:00:00"/>
        <d v="2013-08-26T00:00:00"/>
        <d v="2013-10-01T00:00:00"/>
        <d v="2014-06-10T00:00:00"/>
        <d v="2014-02-01T00:00:00"/>
        <d v="2012-09-03T00:00:00"/>
        <d v="2012-09-26T00:00:00"/>
        <d v="2012-07-31T00:00:00"/>
        <d v="2012-12-02T00:00:00"/>
        <d v="2014-05-05T00:00:00"/>
        <d v="2012-10-06T00:00:00"/>
        <d v="2014-03-02T00:00:00"/>
        <d v="2014-05-15T00:00:00"/>
        <d v="2012-12-10T00:00:00"/>
        <d v="2012-08-13T00:00:00"/>
        <d v="2014-02-23T00:00:00"/>
        <d v="2014-03-16T00:00:00"/>
        <d v="2013-09-21T00:00:00"/>
        <d v="2012-10-24T00:00:00"/>
        <d v="2013-10-15T00:00:00"/>
        <d v="2013-02-17T00:00:00"/>
        <d v="2012-08-28T00:00:00"/>
        <d v="2014-02-12T00:00:00"/>
        <d v="2014-02-08T00:00:00"/>
        <d v="2012-09-01T00:00:00"/>
        <d v="2012-11-16T00:00:00"/>
        <d v="2013-02-12T00:00:00"/>
        <d v="2012-08-02T00:00:00"/>
        <d v="2012-08-16T00:00:00"/>
        <d v="2012-11-25T00:00:00"/>
        <d v="2014-04-27T00:00:00"/>
        <d v="2013-04-30T00:00:00"/>
        <d v="2012-11-20T00:00:00"/>
        <d v="2014-06-14T00:00:00"/>
        <d v="2014-03-28T00:00:00"/>
        <d v="2013-03-08T00:00:00"/>
        <d v="2012-09-02T00:00:00"/>
        <d v="2014-04-15T00:00:00"/>
        <d v="2014-04-25T00:00:00"/>
        <d v="2013-06-27T00:00:00"/>
        <d v="2013-06-01T00:00:00"/>
        <d v="2013-10-05T00:00:00"/>
        <d v="2014-02-22T00:00:00"/>
        <d v="2013-04-12T00:00:00"/>
        <d v="2013-09-23T00:00:00"/>
        <d v="2013-07-24T00:00:00"/>
        <d v="2014-06-23T00:00:00"/>
        <d v="2014-01-10T00:00:00"/>
        <d v="2013-03-25T00:00:00"/>
        <d v="2014-01-17T00:00:00"/>
        <d v="2014-06-04T00:00:00"/>
        <d v="2014-03-25T00:00:00"/>
        <d v="2012-12-31T00:00:00"/>
        <d v="2012-09-19T00:00:00"/>
        <d v="2013-02-27T00:00:00"/>
        <d v="2012-10-02T00:00:00"/>
        <d v="2013-04-09T00:00:00"/>
        <d v="2014-04-02T00:00:00"/>
        <d v="2013-01-07T00:00:00"/>
        <d v="2013-11-26T00:00:00"/>
        <d v="2013-08-04T00:00:00"/>
        <d v="2012-12-17T00:00:00"/>
        <d v="2014-06-06T00:00:00"/>
        <d v="2013-05-19T00:00:00"/>
        <d v="2013-08-12T00:00:00"/>
        <d v="2013-12-15T00:00:00"/>
        <d v="2012-10-07T00:00:00"/>
        <d v="2013-09-06T00:00:00"/>
        <d v="2013-07-15T00:00:00"/>
        <d v="2013-01-27T00:00:00"/>
        <d v="2014-02-05T00:00:00"/>
        <d v="2012-12-26T00:00:00"/>
        <d v="2014-02-06T00:00:00"/>
        <d v="2013-01-14T00:00:00"/>
        <d v="2014-06-20T00:00:00"/>
        <d v="2013-08-24T00:00:00"/>
        <d v="2014-02-28T00:00:00"/>
        <d v="2013-04-07T00:00:00"/>
        <d v="2014-04-10T00:00:00"/>
        <d v="2014-06-12T00:00:00"/>
        <d v="2013-11-30T00:00:00"/>
        <d v="2013-03-09T00:00:00"/>
        <d v="2014-03-27T00:00:00"/>
        <d v="2012-12-15T00:00:00"/>
        <d v="2012-09-17T00:00:00"/>
        <d v="2013-06-02T00:00:00"/>
        <d v="2012-12-21T00:00:00"/>
        <d v="2013-11-01T00:00:00"/>
        <d v="2013-08-10T00:00:00"/>
        <d v="2012-10-11T00:00:00"/>
        <d v="2012-12-20T00:00:00"/>
        <d v="2014-01-09T00:00:00"/>
      </sharedItems>
      <fieldGroup par="38"/>
    </cacheField>
    <cacheField name="Recency" numFmtId="0">
      <sharedItems containsSemiMixedTypes="0" containsString="0" containsNumber="1" containsInteger="1" minValue="0" maxValue="99"/>
    </cacheField>
    <cacheField name="Recency Category" numFmtId="0">
      <sharedItems count="3">
        <s v="Late Recency"/>
        <s v="Mid-Recency"/>
        <s v="Early Recency"/>
      </sharedItems>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Total Amounts (Qty) "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Total_purchase" numFmtId="0">
      <sharedItems containsSemiMixedTypes="0" containsString="0" containsNumber="1" containsInteger="1" minValue="0" maxValue="44"/>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ount="2">
        <n v="0"/>
        <n v="1"/>
      </sharedItems>
    </cacheField>
    <cacheField name="AcceptedCmp4" numFmtId="0">
      <sharedItems containsSemiMixedTypes="0" containsString="0" containsNumber="1" containsInteger="1" minValue="0" maxValue="1" count="2">
        <n v="0"/>
        <n v="1"/>
      </sharedItems>
    </cacheField>
    <cacheField name="AcceptedCmp5" numFmtId="0">
      <sharedItems containsSemiMixedTypes="0" containsString="0" containsNumber="1" containsInteger="1" minValue="0" maxValue="1" count="2">
        <n v="0"/>
        <n v="1"/>
      </sharedItems>
    </cacheField>
    <cacheField name="AcceptedCmp1" numFmtId="0">
      <sharedItems containsSemiMixedTypes="0" containsString="0" containsNumber="1" containsInteger="1" minValue="0" maxValue="1" count="2">
        <n v="0"/>
        <n v="1"/>
      </sharedItems>
    </cacheField>
    <cacheField name="AcceptedCmp2" numFmtId="0">
      <sharedItems containsSemiMixedTypes="0" containsString="0" containsNumber="1" containsInteger="1" minValue="0" maxValue="1" count="2">
        <n v="0"/>
        <n v="1"/>
      </sharedItems>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ount="2">
        <n v="1"/>
        <n v="0"/>
      </sharedItems>
    </cacheField>
    <cacheField name="CampaignAccepted" numFmtId="0">
      <sharedItems containsSemiMixedTypes="0" containsString="0" containsNumber="1" containsInteger="1" minValue="0" maxValue="4"/>
    </cacheField>
    <cacheField name="Months (Dt_Customer)" numFmtId="0" databaseField="0">
      <fieldGroup base="10">
        <rangePr groupBy="months" startDate="2012-07-30T00:00:00" endDate="2014-06-30T00:00:00"/>
        <groupItems count="14">
          <s v="&lt;30/07/2012"/>
          <s v="Jan"/>
          <s v="Feb"/>
          <s v="Mar"/>
          <s v="Apr"/>
          <s v="May"/>
          <s v="Jun"/>
          <s v="Jul"/>
          <s v="Aug"/>
          <s v="Sept"/>
          <s v="Oct"/>
          <s v="Nov"/>
          <s v="Dec"/>
          <s v="&gt;30/06/2014"/>
        </groupItems>
      </fieldGroup>
    </cacheField>
    <cacheField name="Quarters (Dt_Customer)" numFmtId="0" databaseField="0">
      <fieldGroup base="10">
        <rangePr groupBy="quarters" startDate="2012-07-30T00:00:00" endDate="2014-06-30T00:00:00"/>
        <groupItems count="6">
          <s v="&lt;30/07/2012"/>
          <s v="Qtr1"/>
          <s v="Qtr2"/>
          <s v="Qtr3"/>
          <s v="Qtr4"/>
          <s v="&gt;30/06/2014"/>
        </groupItems>
      </fieldGroup>
    </cacheField>
    <cacheField name="Years (Dt_Customer)" numFmtId="0" databaseField="0">
      <fieldGroup base="10">
        <rangePr groupBy="years" startDate="2012-07-30T00:00:00" endDate="2014-06-30T00:00:00"/>
        <groupItems count="5">
          <s v="&lt;30/07/2012"/>
          <s v="2012"/>
          <s v="2013"/>
          <s v="2014"/>
          <s v="&gt;30/06/2014"/>
        </groupItems>
      </fieldGroup>
    </cacheField>
    <cacheField name="total_Revenue" numFmtId="0" formula=" SUM(Z_Revenue)" databaseField="0"/>
    <cacheField name="Total_customers" numFmtId="0" formula=" COUNT(ID )" databaseField="0"/>
    <cacheField name="Field1" numFmtId="0" formula="COUNT(Z_Revenue )" databaseField="0"/>
    <cacheField name="convert_rate" numFmtId="0" formula="Response /2240" databaseField="0"/>
  </cacheFields>
  <extLst>
    <ext xmlns:x14="http://schemas.microsoft.com/office/spreadsheetml/2009/9/main" uri="{725AE2AE-9491-48be-B2B4-4EB974FC3084}">
      <x14:pivotCacheDefinition pivotCacheId="2072740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x v="0"/>
    <n v="1957"/>
    <n v="69"/>
    <x v="0"/>
    <x v="0"/>
    <x v="0"/>
    <n v="1"/>
    <x v="0"/>
    <n v="0"/>
    <n v="0"/>
    <x v="0"/>
    <n v="58"/>
    <x v="0"/>
    <n v="635"/>
    <n v="88"/>
    <n v="546"/>
    <n v="172"/>
    <n v="88"/>
    <n v="88"/>
    <n v="1617"/>
    <n v="3"/>
    <n v="8"/>
    <n v="10"/>
    <n v="4"/>
    <n v="25"/>
    <n v="7"/>
    <x v="0"/>
    <x v="0"/>
    <x v="0"/>
    <x v="0"/>
    <x v="0"/>
    <n v="0"/>
    <n v="3"/>
    <n v="11"/>
    <x v="0"/>
    <n v="0"/>
  </r>
  <r>
    <x v="1"/>
    <n v="1954"/>
    <n v="72"/>
    <x v="0"/>
    <x v="0"/>
    <x v="0"/>
    <n v="1"/>
    <x v="1"/>
    <n v="1"/>
    <n v="1"/>
    <x v="1"/>
    <n v="38"/>
    <x v="0"/>
    <n v="11"/>
    <n v="1"/>
    <n v="6"/>
    <n v="2"/>
    <n v="1"/>
    <n v="6"/>
    <n v="27"/>
    <n v="2"/>
    <n v="1"/>
    <n v="1"/>
    <n v="2"/>
    <n v="6"/>
    <n v="5"/>
    <x v="0"/>
    <x v="0"/>
    <x v="0"/>
    <x v="0"/>
    <x v="0"/>
    <n v="0"/>
    <n v="3"/>
    <n v="11"/>
    <x v="1"/>
    <n v="0"/>
  </r>
  <r>
    <x v="2"/>
    <n v="1965"/>
    <n v="61"/>
    <x v="1"/>
    <x v="0"/>
    <x v="1"/>
    <n v="2"/>
    <x v="2"/>
    <n v="0"/>
    <n v="0"/>
    <x v="2"/>
    <n v="26"/>
    <x v="1"/>
    <n v="426"/>
    <n v="49"/>
    <n v="127"/>
    <n v="111"/>
    <n v="21"/>
    <n v="42"/>
    <n v="776"/>
    <n v="1"/>
    <n v="8"/>
    <n v="2"/>
    <n v="10"/>
    <n v="21"/>
    <n v="4"/>
    <x v="0"/>
    <x v="0"/>
    <x v="0"/>
    <x v="0"/>
    <x v="0"/>
    <n v="0"/>
    <n v="3"/>
    <n v="11"/>
    <x v="1"/>
    <n v="0"/>
  </r>
  <r>
    <x v="3"/>
    <n v="1984"/>
    <n v="42"/>
    <x v="2"/>
    <x v="0"/>
    <x v="1"/>
    <n v="3"/>
    <x v="3"/>
    <n v="1"/>
    <n v="0"/>
    <x v="3"/>
    <n v="26"/>
    <x v="1"/>
    <n v="11"/>
    <n v="4"/>
    <n v="20"/>
    <n v="10"/>
    <n v="3"/>
    <n v="5"/>
    <n v="53"/>
    <n v="2"/>
    <n v="2"/>
    <n v="0"/>
    <n v="4"/>
    <n v="8"/>
    <n v="6"/>
    <x v="0"/>
    <x v="0"/>
    <x v="0"/>
    <x v="0"/>
    <x v="0"/>
    <n v="0"/>
    <n v="3"/>
    <n v="11"/>
    <x v="1"/>
    <n v="0"/>
  </r>
  <r>
    <x v="4"/>
    <n v="1981"/>
    <n v="45"/>
    <x v="2"/>
    <x v="1"/>
    <x v="2"/>
    <n v="3"/>
    <x v="4"/>
    <n v="1"/>
    <n v="0"/>
    <x v="4"/>
    <n v="94"/>
    <x v="0"/>
    <n v="173"/>
    <n v="43"/>
    <n v="118"/>
    <n v="46"/>
    <n v="27"/>
    <n v="15"/>
    <n v="422"/>
    <n v="5"/>
    <n v="5"/>
    <n v="3"/>
    <n v="6"/>
    <n v="19"/>
    <n v="5"/>
    <x v="0"/>
    <x v="0"/>
    <x v="0"/>
    <x v="0"/>
    <x v="0"/>
    <n v="0"/>
    <n v="3"/>
    <n v="11"/>
    <x v="1"/>
    <n v="0"/>
  </r>
  <r>
    <x v="5"/>
    <n v="1967"/>
    <n v="59"/>
    <x v="1"/>
    <x v="2"/>
    <x v="1"/>
    <n v="3"/>
    <x v="5"/>
    <n v="0"/>
    <n v="1"/>
    <x v="5"/>
    <n v="16"/>
    <x v="1"/>
    <n v="520"/>
    <n v="42"/>
    <n v="98"/>
    <n v="0"/>
    <n v="42"/>
    <n v="14"/>
    <n v="716"/>
    <n v="2"/>
    <n v="6"/>
    <n v="4"/>
    <n v="10"/>
    <n v="22"/>
    <n v="6"/>
    <x v="0"/>
    <x v="0"/>
    <x v="0"/>
    <x v="0"/>
    <x v="0"/>
    <n v="0"/>
    <n v="3"/>
    <n v="11"/>
    <x v="1"/>
    <n v="0"/>
  </r>
  <r>
    <x v="6"/>
    <n v="1971"/>
    <n v="55"/>
    <x v="1"/>
    <x v="0"/>
    <x v="3"/>
    <n v="2"/>
    <x v="6"/>
    <n v="0"/>
    <n v="1"/>
    <x v="6"/>
    <n v="34"/>
    <x v="0"/>
    <n v="235"/>
    <n v="65"/>
    <n v="164"/>
    <n v="50"/>
    <n v="49"/>
    <n v="27"/>
    <n v="590"/>
    <n v="4"/>
    <n v="7"/>
    <n v="3"/>
    <n v="7"/>
    <n v="21"/>
    <n v="6"/>
    <x v="0"/>
    <x v="0"/>
    <x v="0"/>
    <x v="0"/>
    <x v="0"/>
    <n v="0"/>
    <n v="3"/>
    <n v="11"/>
    <x v="1"/>
    <n v="0"/>
  </r>
  <r>
    <x v="7"/>
    <n v="1985"/>
    <n v="41"/>
    <x v="2"/>
    <x v="1"/>
    <x v="2"/>
    <n v="3"/>
    <x v="7"/>
    <n v="1"/>
    <n v="0"/>
    <x v="7"/>
    <n v="32"/>
    <x v="0"/>
    <n v="76"/>
    <n v="10"/>
    <n v="56"/>
    <n v="3"/>
    <n v="1"/>
    <n v="23"/>
    <n v="169"/>
    <n v="2"/>
    <n v="4"/>
    <n v="0"/>
    <n v="4"/>
    <n v="10"/>
    <n v="8"/>
    <x v="0"/>
    <x v="0"/>
    <x v="0"/>
    <x v="0"/>
    <x v="0"/>
    <n v="0"/>
    <n v="3"/>
    <n v="11"/>
    <x v="1"/>
    <n v="0"/>
  </r>
  <r>
    <x v="8"/>
    <n v="1974"/>
    <n v="52"/>
    <x v="1"/>
    <x v="1"/>
    <x v="1"/>
    <n v="3"/>
    <x v="8"/>
    <n v="1"/>
    <n v="0"/>
    <x v="8"/>
    <n v="19"/>
    <x v="1"/>
    <n v="14"/>
    <n v="0"/>
    <n v="24"/>
    <n v="3"/>
    <n v="3"/>
    <n v="2"/>
    <n v="46"/>
    <n v="1"/>
    <n v="3"/>
    <n v="0"/>
    <n v="2"/>
    <n v="6"/>
    <n v="9"/>
    <x v="0"/>
    <x v="0"/>
    <x v="0"/>
    <x v="0"/>
    <x v="0"/>
    <n v="0"/>
    <n v="3"/>
    <n v="11"/>
    <x v="0"/>
    <n v="0"/>
  </r>
  <r>
    <x v="9"/>
    <n v="1950"/>
    <n v="76"/>
    <x v="0"/>
    <x v="1"/>
    <x v="1"/>
    <n v="4"/>
    <x v="9"/>
    <n v="1"/>
    <n v="1"/>
    <x v="9"/>
    <n v="68"/>
    <x v="0"/>
    <n v="28"/>
    <n v="0"/>
    <n v="6"/>
    <n v="1"/>
    <n v="1"/>
    <n v="13"/>
    <n v="49"/>
    <n v="1"/>
    <n v="1"/>
    <n v="0"/>
    <n v="0"/>
    <n v="2"/>
    <n v="20"/>
    <x v="1"/>
    <x v="0"/>
    <x v="0"/>
    <x v="0"/>
    <x v="0"/>
    <n v="0"/>
    <n v="3"/>
    <n v="11"/>
    <x v="1"/>
    <n v="1"/>
  </r>
  <r>
    <x v="10"/>
    <n v="1983"/>
    <n v="43"/>
    <x v="2"/>
    <x v="0"/>
    <x v="2"/>
    <n v="3"/>
    <x v="10"/>
    <n v="1"/>
    <n v="0"/>
    <x v="10"/>
    <n v="11"/>
    <x v="2"/>
    <n v="5"/>
    <n v="5"/>
    <n v="6"/>
    <n v="0"/>
    <n v="2"/>
    <n v="1"/>
    <n v="19"/>
    <n v="1"/>
    <n v="1"/>
    <n v="0"/>
    <n v="2"/>
    <n v="4"/>
    <n v="7"/>
    <x v="0"/>
    <x v="0"/>
    <x v="0"/>
    <x v="0"/>
    <x v="0"/>
    <n v="0"/>
    <n v="3"/>
    <n v="11"/>
    <x v="1"/>
    <n v="0"/>
  </r>
  <r>
    <x v="11"/>
    <n v="1976"/>
    <n v="50"/>
    <x v="1"/>
    <x v="3"/>
    <x v="2"/>
    <n v="2"/>
    <x v="11"/>
    <n v="0"/>
    <n v="0"/>
    <x v="6"/>
    <n v="59"/>
    <x v="0"/>
    <n v="6"/>
    <n v="16"/>
    <n v="11"/>
    <n v="11"/>
    <n v="1"/>
    <n v="16"/>
    <n v="61"/>
    <n v="1"/>
    <n v="2"/>
    <n v="0"/>
    <n v="3"/>
    <n v="6"/>
    <n v="8"/>
    <x v="0"/>
    <x v="0"/>
    <x v="0"/>
    <x v="0"/>
    <x v="0"/>
    <n v="0"/>
    <n v="3"/>
    <n v="11"/>
    <x v="1"/>
    <n v="0"/>
  </r>
  <r>
    <x v="12"/>
    <n v="1959"/>
    <n v="67"/>
    <x v="0"/>
    <x v="0"/>
    <x v="3"/>
    <n v="1"/>
    <x v="12"/>
    <n v="0"/>
    <n v="0"/>
    <x v="10"/>
    <n v="82"/>
    <x v="0"/>
    <n v="194"/>
    <n v="61"/>
    <n v="480"/>
    <n v="225"/>
    <n v="112"/>
    <n v="30"/>
    <n v="1102"/>
    <n v="1"/>
    <n v="3"/>
    <n v="4"/>
    <n v="8"/>
    <n v="16"/>
    <n v="2"/>
    <x v="0"/>
    <x v="0"/>
    <x v="0"/>
    <x v="0"/>
    <x v="0"/>
    <n v="0"/>
    <n v="3"/>
    <n v="11"/>
    <x v="1"/>
    <n v="0"/>
  </r>
  <r>
    <x v="13"/>
    <n v="1952"/>
    <n v="74"/>
    <x v="0"/>
    <x v="2"/>
    <x v="3"/>
    <n v="3"/>
    <x v="13"/>
    <n v="1"/>
    <n v="1"/>
    <x v="10"/>
    <n v="53"/>
    <x v="0"/>
    <n v="233"/>
    <n v="2"/>
    <n v="53"/>
    <n v="3"/>
    <n v="5"/>
    <n v="14"/>
    <n v="310"/>
    <n v="3"/>
    <n v="6"/>
    <n v="1"/>
    <n v="5"/>
    <n v="15"/>
    <n v="6"/>
    <x v="0"/>
    <x v="0"/>
    <x v="0"/>
    <x v="0"/>
    <x v="0"/>
    <n v="0"/>
    <n v="3"/>
    <n v="11"/>
    <x v="1"/>
    <n v="0"/>
  </r>
  <r>
    <x v="14"/>
    <n v="1987"/>
    <n v="39"/>
    <x v="2"/>
    <x v="0"/>
    <x v="2"/>
    <n v="2"/>
    <x v="14"/>
    <n v="0"/>
    <n v="0"/>
    <x v="11"/>
    <n v="38"/>
    <x v="0"/>
    <n v="3"/>
    <n v="14"/>
    <n v="17"/>
    <n v="6"/>
    <n v="1"/>
    <n v="5"/>
    <n v="46"/>
    <n v="1"/>
    <n v="1"/>
    <n v="0"/>
    <n v="3"/>
    <n v="5"/>
    <n v="8"/>
    <x v="0"/>
    <x v="0"/>
    <x v="0"/>
    <x v="0"/>
    <x v="0"/>
    <n v="0"/>
    <n v="3"/>
    <n v="11"/>
    <x v="1"/>
    <n v="0"/>
  </r>
  <r>
    <x v="15"/>
    <n v="1946"/>
    <n v="80"/>
    <x v="3"/>
    <x v="1"/>
    <x v="0"/>
    <n v="1"/>
    <x v="15"/>
    <n v="0"/>
    <n v="0"/>
    <x v="12"/>
    <n v="23"/>
    <x v="1"/>
    <n v="1006"/>
    <n v="22"/>
    <n v="115"/>
    <n v="59"/>
    <n v="68"/>
    <n v="45"/>
    <n v="1315"/>
    <n v="1"/>
    <n v="7"/>
    <n v="6"/>
    <n v="12"/>
    <n v="26"/>
    <n v="3"/>
    <x v="0"/>
    <x v="0"/>
    <x v="1"/>
    <x v="1"/>
    <x v="0"/>
    <n v="0"/>
    <n v="3"/>
    <n v="11"/>
    <x v="0"/>
    <n v="2"/>
  </r>
  <r>
    <x v="16"/>
    <n v="1980"/>
    <n v="46"/>
    <x v="1"/>
    <x v="0"/>
    <x v="2"/>
    <n v="4"/>
    <x v="16"/>
    <n v="1"/>
    <n v="1"/>
    <x v="13"/>
    <n v="51"/>
    <x v="0"/>
    <n v="53"/>
    <n v="5"/>
    <n v="19"/>
    <n v="2"/>
    <n v="13"/>
    <n v="4"/>
    <n v="96"/>
    <n v="3"/>
    <n v="3"/>
    <n v="0"/>
    <n v="3"/>
    <n v="9"/>
    <n v="8"/>
    <x v="0"/>
    <x v="0"/>
    <x v="0"/>
    <x v="0"/>
    <x v="0"/>
    <n v="0"/>
    <n v="3"/>
    <n v="11"/>
    <x v="1"/>
    <n v="0"/>
  </r>
  <r>
    <x v="17"/>
    <n v="1946"/>
    <n v="80"/>
    <x v="3"/>
    <x v="0"/>
    <x v="1"/>
    <n v="2"/>
    <x v="17"/>
    <n v="0"/>
    <n v="0"/>
    <x v="14"/>
    <n v="20"/>
    <x v="1"/>
    <n v="84"/>
    <n v="5"/>
    <n v="38"/>
    <n v="150"/>
    <n v="12"/>
    <n v="28"/>
    <n v="317"/>
    <n v="2"/>
    <n v="4"/>
    <n v="1"/>
    <n v="6"/>
    <n v="13"/>
    <n v="7"/>
    <x v="0"/>
    <x v="0"/>
    <x v="0"/>
    <x v="0"/>
    <x v="0"/>
    <n v="0"/>
    <n v="3"/>
    <n v="11"/>
    <x v="1"/>
    <n v="0"/>
  </r>
  <r>
    <x v="18"/>
    <n v="1949"/>
    <n v="77"/>
    <x v="0"/>
    <x v="2"/>
    <x v="2"/>
    <n v="3"/>
    <x v="18"/>
    <n v="0"/>
    <n v="1"/>
    <x v="15"/>
    <n v="91"/>
    <x v="0"/>
    <n v="1012"/>
    <n v="80"/>
    <n v="498"/>
    <n v="0"/>
    <n v="16"/>
    <n v="176"/>
    <n v="1782"/>
    <n v="2"/>
    <n v="11"/>
    <n v="4"/>
    <n v="9"/>
    <n v="26"/>
    <n v="5"/>
    <x v="0"/>
    <x v="0"/>
    <x v="0"/>
    <x v="1"/>
    <x v="0"/>
    <n v="0"/>
    <n v="3"/>
    <n v="11"/>
    <x v="1"/>
    <n v="1"/>
  </r>
  <r>
    <x v="19"/>
    <n v="1985"/>
    <n v="41"/>
    <x v="2"/>
    <x v="4"/>
    <x v="0"/>
    <n v="2"/>
    <x v="19"/>
    <n v="1"/>
    <n v="0"/>
    <x v="16"/>
    <n v="86"/>
    <x v="0"/>
    <n v="4"/>
    <n v="17"/>
    <n v="19"/>
    <n v="30"/>
    <n v="24"/>
    <n v="39"/>
    <n v="133"/>
    <n v="2"/>
    <n v="2"/>
    <n v="1"/>
    <n v="3"/>
    <n v="8"/>
    <n v="6"/>
    <x v="0"/>
    <x v="0"/>
    <x v="0"/>
    <x v="0"/>
    <x v="0"/>
    <n v="0"/>
    <n v="3"/>
    <n v="11"/>
    <x v="1"/>
    <n v="0"/>
  </r>
  <r>
    <x v="20"/>
    <n v="1982"/>
    <n v="44"/>
    <x v="2"/>
    <x v="0"/>
    <x v="2"/>
    <n v="2"/>
    <x v="20"/>
    <n v="0"/>
    <n v="0"/>
    <x v="17"/>
    <n v="41"/>
    <x v="0"/>
    <n v="86"/>
    <n v="2"/>
    <n v="73"/>
    <n v="69"/>
    <n v="38"/>
    <n v="48"/>
    <n v="316"/>
    <n v="1"/>
    <n v="4"/>
    <n v="2"/>
    <n v="5"/>
    <n v="12"/>
    <n v="8"/>
    <x v="0"/>
    <x v="0"/>
    <x v="0"/>
    <x v="0"/>
    <x v="0"/>
    <n v="0"/>
    <n v="3"/>
    <n v="11"/>
    <x v="1"/>
    <n v="0"/>
  </r>
  <r>
    <x v="21"/>
    <n v="1979"/>
    <n v="47"/>
    <x v="1"/>
    <x v="0"/>
    <x v="2"/>
    <n v="3"/>
    <x v="21"/>
    <n v="1"/>
    <n v="0"/>
    <x v="18"/>
    <n v="42"/>
    <x v="0"/>
    <n v="1"/>
    <n v="1"/>
    <n v="1725"/>
    <n v="1"/>
    <n v="1"/>
    <n v="1"/>
    <n v="1730"/>
    <n v="15"/>
    <n v="0"/>
    <n v="28"/>
    <n v="0"/>
    <n v="43"/>
    <n v="1"/>
    <x v="0"/>
    <x v="0"/>
    <x v="0"/>
    <x v="0"/>
    <x v="0"/>
    <n v="0"/>
    <n v="3"/>
    <n v="11"/>
    <x v="1"/>
    <n v="0"/>
  </r>
  <r>
    <x v="22"/>
    <n v="1949"/>
    <n v="77"/>
    <x v="0"/>
    <x v="1"/>
    <x v="2"/>
    <n v="3"/>
    <x v="22"/>
    <n v="0"/>
    <n v="1"/>
    <x v="19"/>
    <n v="63"/>
    <x v="0"/>
    <n v="867"/>
    <n v="0"/>
    <n v="86"/>
    <n v="0"/>
    <n v="0"/>
    <n v="19"/>
    <n v="972"/>
    <n v="3"/>
    <n v="2"/>
    <n v="3"/>
    <n v="9"/>
    <n v="17"/>
    <n v="8"/>
    <x v="0"/>
    <x v="1"/>
    <x v="0"/>
    <x v="0"/>
    <x v="0"/>
    <n v="0"/>
    <n v="3"/>
    <n v="11"/>
    <x v="1"/>
    <n v="1"/>
  </r>
  <r>
    <x v="23"/>
    <n v="1954"/>
    <n v="72"/>
    <x v="0"/>
    <x v="1"/>
    <x v="2"/>
    <n v="3"/>
    <x v="23"/>
    <n v="0"/>
    <n v="1"/>
    <x v="20"/>
    <n v="0"/>
    <x v="2"/>
    <n v="384"/>
    <n v="0"/>
    <n v="102"/>
    <n v="21"/>
    <n v="32"/>
    <n v="5"/>
    <n v="544"/>
    <n v="3"/>
    <n v="6"/>
    <n v="2"/>
    <n v="9"/>
    <n v="20"/>
    <n v="4"/>
    <x v="0"/>
    <x v="0"/>
    <x v="0"/>
    <x v="0"/>
    <x v="0"/>
    <n v="0"/>
    <n v="3"/>
    <n v="11"/>
    <x v="1"/>
    <n v="0"/>
  </r>
  <r>
    <x v="24"/>
    <n v="1951"/>
    <n v="75"/>
    <x v="0"/>
    <x v="0"/>
    <x v="1"/>
    <n v="3"/>
    <x v="24"/>
    <n v="0"/>
    <n v="1"/>
    <x v="21"/>
    <n v="69"/>
    <x v="0"/>
    <n v="270"/>
    <n v="3"/>
    <n v="27"/>
    <n v="39"/>
    <n v="6"/>
    <n v="99"/>
    <n v="444"/>
    <n v="7"/>
    <n v="7"/>
    <n v="1"/>
    <n v="5"/>
    <n v="20"/>
    <n v="8"/>
    <x v="0"/>
    <x v="0"/>
    <x v="0"/>
    <x v="0"/>
    <x v="0"/>
    <n v="0"/>
    <n v="3"/>
    <n v="11"/>
    <x v="1"/>
    <n v="0"/>
  </r>
  <r>
    <x v="25"/>
    <n v="1969"/>
    <n v="57"/>
    <x v="1"/>
    <x v="0"/>
    <x v="0"/>
    <n v="1"/>
    <x v="25"/>
    <n v="0"/>
    <n v="0"/>
    <x v="22"/>
    <n v="89"/>
    <x v="0"/>
    <n v="6"/>
    <n v="4"/>
    <n v="25"/>
    <n v="15"/>
    <n v="12"/>
    <n v="13"/>
    <n v="75"/>
    <n v="2"/>
    <n v="2"/>
    <n v="1"/>
    <n v="3"/>
    <n v="8"/>
    <n v="7"/>
    <x v="0"/>
    <x v="0"/>
    <x v="0"/>
    <x v="0"/>
    <x v="0"/>
    <n v="0"/>
    <n v="3"/>
    <n v="11"/>
    <x v="1"/>
    <n v="0"/>
  </r>
  <r>
    <x v="26"/>
    <n v="1976"/>
    <n v="50"/>
    <x v="1"/>
    <x v="0"/>
    <x v="2"/>
    <n v="4"/>
    <x v="26"/>
    <n v="1"/>
    <n v="1"/>
    <x v="23"/>
    <n v="4"/>
    <x v="2"/>
    <n v="173"/>
    <n v="4"/>
    <n v="30"/>
    <n v="3"/>
    <n v="6"/>
    <n v="41"/>
    <n v="257"/>
    <n v="4"/>
    <n v="5"/>
    <n v="1"/>
    <n v="4"/>
    <n v="14"/>
    <n v="7"/>
    <x v="0"/>
    <x v="0"/>
    <x v="0"/>
    <x v="0"/>
    <x v="0"/>
    <n v="0"/>
    <n v="3"/>
    <n v="11"/>
    <x v="1"/>
    <n v="0"/>
  </r>
  <r>
    <x v="27"/>
    <n v="1986"/>
    <n v="40"/>
    <x v="2"/>
    <x v="0"/>
    <x v="0"/>
    <n v="2"/>
    <x v="10"/>
    <n v="1"/>
    <n v="0"/>
    <x v="24"/>
    <n v="19"/>
    <x v="1"/>
    <n v="5"/>
    <n v="1"/>
    <n v="3"/>
    <n v="3"/>
    <n v="263"/>
    <n v="362"/>
    <n v="637"/>
    <n v="0"/>
    <n v="27"/>
    <n v="0"/>
    <n v="0"/>
    <n v="27"/>
    <n v="1"/>
    <x v="0"/>
    <x v="0"/>
    <x v="0"/>
    <x v="0"/>
    <x v="0"/>
    <n v="0"/>
    <n v="3"/>
    <n v="11"/>
    <x v="1"/>
    <n v="0"/>
  </r>
  <r>
    <x v="28"/>
    <n v="1989"/>
    <n v="37"/>
    <x v="2"/>
    <x v="0"/>
    <x v="2"/>
    <n v="3"/>
    <x v="27"/>
    <n v="1"/>
    <n v="0"/>
    <x v="25"/>
    <n v="26"/>
    <x v="1"/>
    <n v="36"/>
    <n v="2"/>
    <n v="42"/>
    <n v="20"/>
    <n v="21"/>
    <n v="10"/>
    <n v="131"/>
    <n v="2"/>
    <n v="2"/>
    <n v="1"/>
    <n v="4"/>
    <n v="9"/>
    <n v="3"/>
    <x v="0"/>
    <x v="0"/>
    <x v="0"/>
    <x v="0"/>
    <x v="0"/>
    <n v="0"/>
    <n v="3"/>
    <n v="11"/>
    <x v="1"/>
    <n v="0"/>
  </r>
  <r>
    <x v="29"/>
    <n v="1965"/>
    <n v="61"/>
    <x v="1"/>
    <x v="1"/>
    <x v="2"/>
    <n v="2"/>
    <x v="28"/>
    <n v="0"/>
    <n v="0"/>
    <x v="26"/>
    <n v="96"/>
    <x v="0"/>
    <n v="684"/>
    <n v="100"/>
    <n v="801"/>
    <n v="21"/>
    <n v="66"/>
    <n v="0"/>
    <n v="1672"/>
    <n v="1"/>
    <n v="6"/>
    <n v="9"/>
    <n v="10"/>
    <n v="26"/>
    <n v="2"/>
    <x v="0"/>
    <x v="0"/>
    <x v="1"/>
    <x v="0"/>
    <x v="0"/>
    <n v="0"/>
    <n v="3"/>
    <n v="11"/>
    <x v="1"/>
    <n v="1"/>
  </r>
  <r>
    <x v="30"/>
    <n v="1989"/>
    <n v="37"/>
    <x v="2"/>
    <x v="2"/>
    <x v="3"/>
    <n v="1"/>
    <x v="29"/>
    <n v="0"/>
    <n v="0"/>
    <x v="27"/>
    <n v="34"/>
    <x v="0"/>
    <n v="8"/>
    <n v="4"/>
    <n v="10"/>
    <n v="2"/>
    <n v="2"/>
    <n v="4"/>
    <n v="30"/>
    <n v="2"/>
    <n v="3"/>
    <n v="0"/>
    <n v="3"/>
    <n v="8"/>
    <n v="5"/>
    <x v="0"/>
    <x v="0"/>
    <x v="0"/>
    <x v="0"/>
    <x v="0"/>
    <n v="0"/>
    <n v="3"/>
    <n v="11"/>
    <x v="1"/>
    <n v="0"/>
  </r>
  <r>
    <x v="31"/>
    <n v="1963"/>
    <n v="63"/>
    <x v="0"/>
    <x v="2"/>
    <x v="1"/>
    <n v="2"/>
    <x v="30"/>
    <n v="0"/>
    <n v="0"/>
    <x v="28"/>
    <n v="56"/>
    <x v="0"/>
    <n v="112"/>
    <n v="17"/>
    <n v="44"/>
    <n v="34"/>
    <n v="22"/>
    <n v="89"/>
    <n v="318"/>
    <n v="1"/>
    <n v="2"/>
    <n v="5"/>
    <n v="3"/>
    <n v="11"/>
    <n v="3"/>
    <x v="0"/>
    <x v="0"/>
    <x v="0"/>
    <x v="0"/>
    <x v="0"/>
    <n v="0"/>
    <n v="3"/>
    <n v="11"/>
    <x v="1"/>
    <n v="0"/>
  </r>
  <r>
    <x v="32"/>
    <n v="1970"/>
    <n v="56"/>
    <x v="1"/>
    <x v="0"/>
    <x v="1"/>
    <n v="3"/>
    <x v="31"/>
    <n v="0"/>
    <n v="1"/>
    <x v="11"/>
    <n v="31"/>
    <x v="1"/>
    <n v="110"/>
    <n v="0"/>
    <n v="5"/>
    <n v="2"/>
    <n v="0"/>
    <n v="3"/>
    <n v="120"/>
    <n v="2"/>
    <n v="2"/>
    <n v="1"/>
    <n v="4"/>
    <n v="9"/>
    <n v="5"/>
    <x v="0"/>
    <x v="1"/>
    <x v="0"/>
    <x v="0"/>
    <x v="0"/>
    <n v="0"/>
    <n v="3"/>
    <n v="11"/>
    <x v="1"/>
    <n v="1"/>
  </r>
  <r>
    <x v="33"/>
    <n v="1952"/>
    <n v="74"/>
    <x v="0"/>
    <x v="1"/>
    <x v="3"/>
    <n v="3"/>
    <x v="32"/>
    <n v="0"/>
    <n v="2"/>
    <x v="29"/>
    <n v="8"/>
    <x v="2"/>
    <n v="96"/>
    <n v="12"/>
    <n v="96"/>
    <n v="33"/>
    <n v="22"/>
    <n v="43"/>
    <n v="302"/>
    <n v="6"/>
    <n v="4"/>
    <n v="1"/>
    <n v="6"/>
    <n v="17"/>
    <n v="6"/>
    <x v="0"/>
    <x v="0"/>
    <x v="0"/>
    <x v="0"/>
    <x v="0"/>
    <n v="0"/>
    <n v="3"/>
    <n v="11"/>
    <x v="0"/>
    <n v="0"/>
  </r>
  <r>
    <x v="34"/>
    <n v="1946"/>
    <n v="80"/>
    <x v="3"/>
    <x v="2"/>
    <x v="2"/>
    <n v="2"/>
    <x v="33"/>
    <n v="0"/>
    <n v="0"/>
    <x v="24"/>
    <n v="4"/>
    <x v="2"/>
    <n v="482"/>
    <n v="34"/>
    <n v="471"/>
    <n v="119"/>
    <n v="68"/>
    <n v="22"/>
    <n v="1196"/>
    <n v="1"/>
    <n v="3"/>
    <n v="5"/>
    <n v="9"/>
    <n v="18"/>
    <n v="7"/>
    <x v="0"/>
    <x v="0"/>
    <x v="0"/>
    <x v="0"/>
    <x v="0"/>
    <n v="0"/>
    <n v="3"/>
    <n v="11"/>
    <x v="1"/>
    <n v="0"/>
  </r>
  <r>
    <x v="35"/>
    <n v="1951"/>
    <n v="75"/>
    <x v="0"/>
    <x v="2"/>
    <x v="0"/>
    <n v="1"/>
    <x v="34"/>
    <n v="1"/>
    <n v="1"/>
    <x v="30"/>
    <n v="55"/>
    <x v="0"/>
    <n v="40"/>
    <n v="0"/>
    <n v="19"/>
    <n v="2"/>
    <n v="1"/>
    <n v="3"/>
    <n v="65"/>
    <n v="1"/>
    <n v="2"/>
    <n v="0"/>
    <n v="3"/>
    <n v="6"/>
    <n v="7"/>
    <x v="0"/>
    <x v="0"/>
    <x v="0"/>
    <x v="0"/>
    <x v="0"/>
    <n v="0"/>
    <n v="3"/>
    <n v="11"/>
    <x v="1"/>
    <n v="0"/>
  </r>
  <r>
    <x v="36"/>
    <n v="1970"/>
    <n v="56"/>
    <x v="1"/>
    <x v="1"/>
    <x v="2"/>
    <n v="3"/>
    <x v="35"/>
    <n v="0"/>
    <n v="1"/>
    <x v="31"/>
    <n v="37"/>
    <x v="0"/>
    <n v="702"/>
    <n v="17"/>
    <n v="151"/>
    <n v="0"/>
    <n v="8"/>
    <n v="35"/>
    <n v="913"/>
    <n v="5"/>
    <n v="5"/>
    <n v="6"/>
    <n v="12"/>
    <n v="28"/>
    <n v="2"/>
    <x v="0"/>
    <x v="0"/>
    <x v="0"/>
    <x v="0"/>
    <x v="0"/>
    <n v="0"/>
    <n v="3"/>
    <n v="11"/>
    <x v="1"/>
    <n v="0"/>
  </r>
  <r>
    <x v="37"/>
    <n v="1976"/>
    <n v="50"/>
    <x v="1"/>
    <x v="4"/>
    <x v="2"/>
    <n v="3"/>
    <x v="36"/>
    <n v="1"/>
    <n v="0"/>
    <x v="32"/>
    <n v="76"/>
    <x v="0"/>
    <n v="6"/>
    <n v="3"/>
    <n v="14"/>
    <n v="15"/>
    <n v="7"/>
    <n v="36"/>
    <n v="81"/>
    <n v="3"/>
    <n v="3"/>
    <n v="1"/>
    <n v="2"/>
    <n v="9"/>
    <n v="7"/>
    <x v="0"/>
    <x v="0"/>
    <x v="0"/>
    <x v="0"/>
    <x v="0"/>
    <n v="0"/>
    <n v="3"/>
    <n v="11"/>
    <x v="1"/>
    <n v="0"/>
  </r>
  <r>
    <x v="38"/>
    <n v="1973"/>
    <n v="53"/>
    <x v="1"/>
    <x v="0"/>
    <x v="4"/>
    <n v="2"/>
    <x v="37"/>
    <n v="0"/>
    <n v="1"/>
    <x v="33"/>
    <n v="99"/>
    <x v="0"/>
    <n v="55"/>
    <n v="0"/>
    <n v="6"/>
    <n v="2"/>
    <n v="0"/>
    <n v="4"/>
    <n v="67"/>
    <n v="2"/>
    <n v="1"/>
    <n v="1"/>
    <n v="3"/>
    <n v="7"/>
    <n v="5"/>
    <x v="0"/>
    <x v="0"/>
    <x v="0"/>
    <x v="0"/>
    <x v="0"/>
    <n v="0"/>
    <n v="3"/>
    <n v="11"/>
    <x v="1"/>
    <n v="0"/>
  </r>
  <r>
    <x v="39"/>
    <n v="1943"/>
    <n v="83"/>
    <x v="3"/>
    <x v="1"/>
    <x v="3"/>
    <n v="1"/>
    <x v="38"/>
    <n v="0"/>
    <n v="0"/>
    <x v="34"/>
    <n v="53"/>
    <x v="0"/>
    <n v="437"/>
    <n v="8"/>
    <n v="206"/>
    <n v="160"/>
    <n v="49"/>
    <n v="42"/>
    <n v="902"/>
    <n v="2"/>
    <n v="7"/>
    <n v="10"/>
    <n v="5"/>
    <n v="24"/>
    <n v="6"/>
    <x v="1"/>
    <x v="0"/>
    <x v="0"/>
    <x v="0"/>
    <x v="0"/>
    <n v="0"/>
    <n v="3"/>
    <n v="11"/>
    <x v="0"/>
    <n v="1"/>
  </r>
  <r>
    <x v="40"/>
    <n v="1980"/>
    <n v="46"/>
    <x v="1"/>
    <x v="0"/>
    <x v="2"/>
    <n v="3"/>
    <x v="39"/>
    <n v="0"/>
    <n v="1"/>
    <x v="35"/>
    <n v="3"/>
    <x v="2"/>
    <n v="421"/>
    <n v="76"/>
    <n v="536"/>
    <n v="82"/>
    <n v="178"/>
    <n v="102"/>
    <n v="1395"/>
    <n v="2"/>
    <n v="8"/>
    <n v="6"/>
    <n v="5"/>
    <n v="21"/>
    <n v="4"/>
    <x v="0"/>
    <x v="0"/>
    <x v="0"/>
    <x v="0"/>
    <x v="0"/>
    <n v="0"/>
    <n v="3"/>
    <n v="11"/>
    <x v="1"/>
    <n v="0"/>
  </r>
  <r>
    <x v="41"/>
    <n v="1985"/>
    <n v="41"/>
    <x v="2"/>
    <x v="2"/>
    <x v="2"/>
    <n v="3"/>
    <x v="40"/>
    <n v="1"/>
    <n v="0"/>
    <x v="36"/>
    <n v="88"/>
    <x v="0"/>
    <n v="13"/>
    <n v="1"/>
    <n v="29"/>
    <n v="3"/>
    <n v="0"/>
    <n v="7"/>
    <n v="53"/>
    <n v="2"/>
    <n v="2"/>
    <n v="0"/>
    <n v="3"/>
    <n v="7"/>
    <n v="8"/>
    <x v="0"/>
    <x v="0"/>
    <x v="0"/>
    <x v="0"/>
    <x v="0"/>
    <n v="0"/>
    <n v="3"/>
    <n v="11"/>
    <x v="1"/>
    <n v="0"/>
  </r>
  <r>
    <x v="42"/>
    <n v="1957"/>
    <n v="69"/>
    <x v="0"/>
    <x v="0"/>
    <x v="1"/>
    <n v="3"/>
    <x v="41"/>
    <n v="0"/>
    <n v="1"/>
    <x v="13"/>
    <n v="4"/>
    <x v="2"/>
    <n v="9"/>
    <n v="0"/>
    <n v="6"/>
    <n v="3"/>
    <n v="1"/>
    <n v="3"/>
    <n v="22"/>
    <n v="1"/>
    <n v="0"/>
    <n v="0"/>
    <n v="3"/>
    <n v="4"/>
    <n v="5"/>
    <x v="0"/>
    <x v="0"/>
    <x v="0"/>
    <x v="0"/>
    <x v="0"/>
    <n v="0"/>
    <n v="3"/>
    <n v="11"/>
    <x v="1"/>
    <n v="0"/>
  </r>
  <r>
    <x v="43"/>
    <n v="1959"/>
    <n v="67"/>
    <x v="0"/>
    <x v="1"/>
    <x v="0"/>
    <n v="1"/>
    <x v="10"/>
    <n v="0"/>
    <n v="0"/>
    <x v="37"/>
    <n v="80"/>
    <x v="0"/>
    <n v="81"/>
    <n v="11"/>
    <n v="50"/>
    <n v="3"/>
    <n v="2"/>
    <n v="39"/>
    <n v="186"/>
    <n v="1"/>
    <n v="1"/>
    <n v="3"/>
    <n v="4"/>
    <n v="9"/>
    <n v="2"/>
    <x v="0"/>
    <x v="0"/>
    <x v="0"/>
    <x v="0"/>
    <x v="0"/>
    <n v="0"/>
    <n v="3"/>
    <n v="11"/>
    <x v="1"/>
    <n v="0"/>
  </r>
  <r>
    <x v="44"/>
    <n v="1975"/>
    <n v="51"/>
    <x v="1"/>
    <x v="2"/>
    <x v="2"/>
    <n v="3"/>
    <x v="11"/>
    <n v="1"/>
    <n v="0"/>
    <x v="38"/>
    <n v="19"/>
    <x v="1"/>
    <n v="3"/>
    <n v="1"/>
    <n v="10"/>
    <n v="3"/>
    <n v="2"/>
    <n v="12"/>
    <n v="31"/>
    <n v="3"/>
    <n v="2"/>
    <n v="0"/>
    <n v="3"/>
    <n v="8"/>
    <n v="5"/>
    <x v="0"/>
    <x v="0"/>
    <x v="0"/>
    <x v="0"/>
    <x v="0"/>
    <n v="0"/>
    <n v="3"/>
    <n v="11"/>
    <x v="1"/>
    <n v="0"/>
  </r>
  <r>
    <x v="45"/>
    <n v="1976"/>
    <n v="50"/>
    <x v="1"/>
    <x v="0"/>
    <x v="0"/>
    <n v="1"/>
    <x v="42"/>
    <n v="0"/>
    <n v="0"/>
    <x v="39"/>
    <n v="72"/>
    <x v="0"/>
    <n v="123"/>
    <n v="164"/>
    <n v="266"/>
    <n v="227"/>
    <n v="30"/>
    <n v="174"/>
    <n v="984"/>
    <n v="1"/>
    <n v="2"/>
    <n v="4"/>
    <n v="9"/>
    <n v="16"/>
    <n v="1"/>
    <x v="0"/>
    <x v="0"/>
    <x v="0"/>
    <x v="0"/>
    <x v="0"/>
    <n v="0"/>
    <n v="3"/>
    <n v="11"/>
    <x v="1"/>
    <n v="0"/>
  </r>
  <r>
    <x v="46"/>
    <n v="1996"/>
    <n v="30"/>
    <x v="2"/>
    <x v="4"/>
    <x v="2"/>
    <n v="2"/>
    <x v="11"/>
    <n v="0"/>
    <n v="0"/>
    <x v="40"/>
    <n v="24"/>
    <x v="1"/>
    <n v="3"/>
    <n v="18"/>
    <n v="14"/>
    <n v="15"/>
    <n v="22"/>
    <n v="50"/>
    <n v="122"/>
    <n v="3"/>
    <n v="3"/>
    <n v="1"/>
    <n v="3"/>
    <n v="10"/>
    <n v="9"/>
    <x v="0"/>
    <x v="0"/>
    <x v="0"/>
    <x v="0"/>
    <x v="0"/>
    <n v="0"/>
    <n v="3"/>
    <n v="11"/>
    <x v="0"/>
    <n v="0"/>
  </r>
  <r>
    <x v="47"/>
    <n v="1968"/>
    <n v="58"/>
    <x v="1"/>
    <x v="0"/>
    <x v="1"/>
    <n v="3"/>
    <x v="43"/>
    <n v="1"/>
    <n v="0"/>
    <x v="41"/>
    <n v="92"/>
    <x v="0"/>
    <n v="13"/>
    <n v="6"/>
    <n v="15"/>
    <n v="3"/>
    <n v="5"/>
    <n v="13"/>
    <n v="55"/>
    <n v="1"/>
    <n v="2"/>
    <n v="0"/>
    <n v="2"/>
    <n v="5"/>
    <n v="10"/>
    <x v="0"/>
    <x v="0"/>
    <x v="0"/>
    <x v="0"/>
    <x v="0"/>
    <n v="0"/>
    <n v="3"/>
    <n v="11"/>
    <x v="1"/>
    <n v="0"/>
  </r>
  <r>
    <x v="48"/>
    <n v="1951"/>
    <n v="75"/>
    <x v="0"/>
    <x v="0"/>
    <x v="0"/>
    <n v="2"/>
    <x v="10"/>
    <n v="2"/>
    <n v="1"/>
    <x v="42"/>
    <n v="96"/>
    <x v="0"/>
    <n v="48"/>
    <n v="5"/>
    <n v="48"/>
    <n v="6"/>
    <n v="10"/>
    <n v="7"/>
    <n v="124"/>
    <n v="3"/>
    <n v="2"/>
    <n v="1"/>
    <n v="4"/>
    <n v="10"/>
    <n v="6"/>
    <x v="0"/>
    <x v="0"/>
    <x v="0"/>
    <x v="0"/>
    <x v="0"/>
    <n v="0"/>
    <n v="3"/>
    <n v="11"/>
    <x v="1"/>
    <n v="0"/>
  </r>
  <r>
    <x v="49"/>
    <n v="1954"/>
    <n v="72"/>
    <x v="0"/>
    <x v="1"/>
    <x v="2"/>
    <n v="4"/>
    <x v="44"/>
    <n v="1"/>
    <n v="1"/>
    <x v="43"/>
    <n v="39"/>
    <x v="0"/>
    <n v="826"/>
    <n v="50"/>
    <n v="317"/>
    <n v="50"/>
    <n v="38"/>
    <n v="38"/>
    <n v="1319"/>
    <n v="9"/>
    <n v="5"/>
    <n v="2"/>
    <n v="12"/>
    <n v="28"/>
    <n v="8"/>
    <x v="0"/>
    <x v="0"/>
    <x v="0"/>
    <x v="0"/>
    <x v="0"/>
    <n v="0"/>
    <n v="3"/>
    <n v="11"/>
    <x v="1"/>
    <n v="0"/>
  </r>
  <r>
    <x v="50"/>
    <n v="1957"/>
    <n v="69"/>
    <x v="0"/>
    <x v="0"/>
    <x v="4"/>
    <n v="2"/>
    <x v="45"/>
    <n v="0"/>
    <n v="1"/>
    <x v="44"/>
    <n v="29"/>
    <x v="1"/>
    <n v="245"/>
    <n v="19"/>
    <n v="125"/>
    <n v="37"/>
    <n v="67"/>
    <n v="14"/>
    <n v="507"/>
    <n v="1"/>
    <n v="4"/>
    <n v="2"/>
    <n v="10"/>
    <n v="17"/>
    <n v="2"/>
    <x v="0"/>
    <x v="0"/>
    <x v="0"/>
    <x v="0"/>
    <x v="0"/>
    <n v="0"/>
    <n v="3"/>
    <n v="11"/>
    <x v="1"/>
    <n v="0"/>
  </r>
  <r>
    <x v="51"/>
    <n v="1964"/>
    <n v="62"/>
    <x v="0"/>
    <x v="2"/>
    <x v="2"/>
    <n v="2"/>
    <x v="46"/>
    <n v="0"/>
    <n v="0"/>
    <x v="45"/>
    <n v="2"/>
    <x v="2"/>
    <n v="650"/>
    <n v="37"/>
    <n v="780"/>
    <n v="27"/>
    <n v="167"/>
    <n v="32"/>
    <n v="1693"/>
    <n v="1"/>
    <n v="6"/>
    <n v="9"/>
    <n v="13"/>
    <n v="29"/>
    <n v="3"/>
    <x v="0"/>
    <x v="0"/>
    <x v="0"/>
    <x v="0"/>
    <x v="0"/>
    <n v="0"/>
    <n v="3"/>
    <n v="11"/>
    <x v="1"/>
    <n v="0"/>
  </r>
  <r>
    <x v="52"/>
    <n v="1977"/>
    <n v="49"/>
    <x v="1"/>
    <x v="0"/>
    <x v="0"/>
    <n v="2"/>
    <x v="47"/>
    <n v="1"/>
    <n v="0"/>
    <x v="22"/>
    <n v="54"/>
    <x v="0"/>
    <n v="12"/>
    <n v="6"/>
    <n v="20"/>
    <n v="30"/>
    <n v="1"/>
    <n v="3"/>
    <n v="72"/>
    <n v="2"/>
    <n v="2"/>
    <n v="0"/>
    <n v="3"/>
    <n v="7"/>
    <n v="7"/>
    <x v="0"/>
    <x v="0"/>
    <x v="0"/>
    <x v="0"/>
    <x v="0"/>
    <n v="0"/>
    <n v="3"/>
    <n v="11"/>
    <x v="1"/>
    <n v="0"/>
  </r>
  <r>
    <x v="53"/>
    <n v="1977"/>
    <n v="49"/>
    <x v="1"/>
    <x v="0"/>
    <x v="3"/>
    <n v="1"/>
    <x v="48"/>
    <n v="0"/>
    <n v="0"/>
    <x v="46"/>
    <n v="54"/>
    <x v="0"/>
    <n v="510"/>
    <n v="120"/>
    <n v="550"/>
    <n v="156"/>
    <n v="40"/>
    <n v="241"/>
    <n v="1617"/>
    <n v="1"/>
    <n v="4"/>
    <n v="9"/>
    <n v="7"/>
    <n v="21"/>
    <n v="1"/>
    <x v="1"/>
    <x v="0"/>
    <x v="0"/>
    <x v="1"/>
    <x v="0"/>
    <n v="0"/>
    <n v="3"/>
    <n v="11"/>
    <x v="0"/>
    <n v="2"/>
  </r>
  <r>
    <x v="54"/>
    <n v="1978"/>
    <n v="48"/>
    <x v="1"/>
    <x v="0"/>
    <x v="2"/>
    <n v="4"/>
    <x v="49"/>
    <n v="1"/>
    <n v="1"/>
    <x v="47"/>
    <n v="57"/>
    <x v="0"/>
    <n v="328"/>
    <n v="9"/>
    <n v="124"/>
    <n v="12"/>
    <n v="24"/>
    <n v="109"/>
    <n v="606"/>
    <n v="7"/>
    <n v="4"/>
    <n v="2"/>
    <n v="10"/>
    <n v="23"/>
    <n v="3"/>
    <x v="0"/>
    <x v="0"/>
    <x v="0"/>
    <x v="0"/>
    <x v="0"/>
    <n v="0"/>
    <n v="3"/>
    <n v="11"/>
    <x v="1"/>
    <n v="0"/>
  </r>
  <r>
    <x v="55"/>
    <n v="1955"/>
    <n v="71"/>
    <x v="0"/>
    <x v="2"/>
    <x v="1"/>
    <n v="2"/>
    <x v="50"/>
    <n v="0"/>
    <n v="0"/>
    <x v="48"/>
    <n v="55"/>
    <x v="0"/>
    <n v="984"/>
    <n v="51"/>
    <n v="432"/>
    <n v="180"/>
    <n v="120"/>
    <n v="190"/>
    <n v="1957"/>
    <n v="1"/>
    <n v="3"/>
    <n v="10"/>
    <n v="13"/>
    <n v="27"/>
    <n v="1"/>
    <x v="0"/>
    <x v="0"/>
    <x v="1"/>
    <x v="0"/>
    <x v="0"/>
    <n v="0"/>
    <n v="3"/>
    <n v="11"/>
    <x v="0"/>
    <n v="1"/>
  </r>
  <r>
    <x v="56"/>
    <n v="1966"/>
    <n v="60"/>
    <x v="1"/>
    <x v="0"/>
    <x v="3"/>
    <n v="1"/>
    <x v="51"/>
    <n v="0"/>
    <n v="0"/>
    <x v="49"/>
    <n v="30"/>
    <x v="1"/>
    <n v="295"/>
    <n v="35"/>
    <n v="482"/>
    <n v="121"/>
    <n v="120"/>
    <n v="40"/>
    <n v="1093"/>
    <n v="1"/>
    <n v="5"/>
    <n v="5"/>
    <n v="10"/>
    <n v="21"/>
    <n v="3"/>
    <x v="0"/>
    <x v="0"/>
    <x v="0"/>
    <x v="0"/>
    <x v="0"/>
    <n v="0"/>
    <n v="3"/>
    <n v="11"/>
    <x v="0"/>
    <n v="0"/>
  </r>
  <r>
    <x v="57"/>
    <n v="1988"/>
    <n v="38"/>
    <x v="2"/>
    <x v="0"/>
    <x v="0"/>
    <n v="2"/>
    <x v="52"/>
    <n v="1"/>
    <n v="0"/>
    <x v="50"/>
    <n v="31"/>
    <x v="1"/>
    <n v="13"/>
    <n v="0"/>
    <n v="8"/>
    <n v="2"/>
    <n v="1"/>
    <n v="5"/>
    <n v="29"/>
    <n v="1"/>
    <n v="1"/>
    <n v="0"/>
    <n v="4"/>
    <n v="6"/>
    <n v="3"/>
    <x v="0"/>
    <x v="0"/>
    <x v="0"/>
    <x v="0"/>
    <x v="0"/>
    <n v="0"/>
    <n v="3"/>
    <n v="11"/>
    <x v="1"/>
    <n v="0"/>
  </r>
  <r>
    <x v="58"/>
    <n v="1982"/>
    <n v="44"/>
    <x v="2"/>
    <x v="0"/>
    <x v="0"/>
    <n v="2"/>
    <x v="10"/>
    <n v="1"/>
    <n v="0"/>
    <x v="51"/>
    <n v="57"/>
    <x v="0"/>
    <n v="11"/>
    <n v="3"/>
    <n v="22"/>
    <n v="2"/>
    <n v="2"/>
    <n v="6"/>
    <n v="46"/>
    <n v="2"/>
    <n v="2"/>
    <n v="0"/>
    <n v="3"/>
    <n v="7"/>
    <n v="6"/>
    <x v="0"/>
    <x v="0"/>
    <x v="0"/>
    <x v="0"/>
    <x v="0"/>
    <n v="0"/>
    <n v="3"/>
    <n v="11"/>
    <x v="1"/>
    <n v="0"/>
  </r>
  <r>
    <x v="59"/>
    <n v="1968"/>
    <n v="58"/>
    <x v="1"/>
    <x v="1"/>
    <x v="2"/>
    <n v="3"/>
    <x v="53"/>
    <n v="0"/>
    <n v="1"/>
    <x v="52"/>
    <n v="63"/>
    <x v="0"/>
    <n v="447"/>
    <n v="0"/>
    <n v="28"/>
    <n v="0"/>
    <n v="0"/>
    <n v="43"/>
    <n v="518"/>
    <n v="3"/>
    <n v="8"/>
    <n v="2"/>
    <n v="6"/>
    <n v="19"/>
    <n v="7"/>
    <x v="0"/>
    <x v="0"/>
    <x v="0"/>
    <x v="0"/>
    <x v="0"/>
    <n v="0"/>
    <n v="3"/>
    <n v="11"/>
    <x v="1"/>
    <n v="0"/>
  </r>
  <r>
    <x v="60"/>
    <n v="1982"/>
    <n v="44"/>
    <x v="2"/>
    <x v="2"/>
    <x v="0"/>
    <n v="1"/>
    <x v="54"/>
    <n v="0"/>
    <n v="0"/>
    <x v="53"/>
    <n v="12"/>
    <x v="2"/>
    <n v="712"/>
    <n v="26"/>
    <n v="538"/>
    <n v="69"/>
    <n v="13"/>
    <n v="80"/>
    <n v="1438"/>
    <n v="1"/>
    <n v="3"/>
    <n v="6"/>
    <n v="11"/>
    <n v="21"/>
    <n v="1"/>
    <x v="0"/>
    <x v="1"/>
    <x v="1"/>
    <x v="0"/>
    <x v="0"/>
    <n v="0"/>
    <n v="3"/>
    <n v="11"/>
    <x v="0"/>
    <n v="2"/>
  </r>
  <r>
    <x v="61"/>
    <n v="1975"/>
    <n v="51"/>
    <x v="1"/>
    <x v="0"/>
    <x v="1"/>
    <n v="4"/>
    <x v="55"/>
    <n v="1"/>
    <n v="1"/>
    <x v="54"/>
    <n v="18"/>
    <x v="1"/>
    <n v="452"/>
    <n v="18"/>
    <n v="102"/>
    <n v="16"/>
    <n v="18"/>
    <n v="6"/>
    <n v="612"/>
    <n v="4"/>
    <n v="4"/>
    <n v="2"/>
    <n v="12"/>
    <n v="22"/>
    <n v="3"/>
    <x v="0"/>
    <x v="0"/>
    <x v="0"/>
    <x v="0"/>
    <x v="0"/>
    <n v="0"/>
    <n v="3"/>
    <n v="11"/>
    <x v="1"/>
    <n v="0"/>
  </r>
  <r>
    <x v="62"/>
    <n v="1952"/>
    <n v="74"/>
    <x v="0"/>
    <x v="0"/>
    <x v="0"/>
    <n v="0"/>
    <x v="56"/>
    <n v="0"/>
    <n v="1"/>
    <x v="55"/>
    <n v="26"/>
    <x v="1"/>
    <n v="523"/>
    <n v="7"/>
    <n v="134"/>
    <n v="37"/>
    <n v="14"/>
    <n v="169"/>
    <n v="884"/>
    <n v="4"/>
    <n v="8"/>
    <n v="2"/>
    <n v="10"/>
    <n v="24"/>
    <n v="7"/>
    <x v="0"/>
    <x v="0"/>
    <x v="0"/>
    <x v="0"/>
    <x v="0"/>
    <n v="0"/>
    <n v="3"/>
    <n v="11"/>
    <x v="1"/>
    <n v="0"/>
  </r>
  <r>
    <x v="63"/>
    <n v="1951"/>
    <n v="75"/>
    <x v="0"/>
    <x v="1"/>
    <x v="4"/>
    <n v="2"/>
    <x v="57"/>
    <n v="0"/>
    <n v="1"/>
    <x v="56"/>
    <n v="8"/>
    <x v="2"/>
    <n v="546"/>
    <n v="0"/>
    <n v="48"/>
    <n v="0"/>
    <n v="6"/>
    <n v="6"/>
    <n v="606"/>
    <n v="1"/>
    <n v="7"/>
    <n v="3"/>
    <n v="8"/>
    <n v="19"/>
    <n v="5"/>
    <x v="0"/>
    <x v="0"/>
    <x v="0"/>
    <x v="0"/>
    <x v="0"/>
    <n v="0"/>
    <n v="3"/>
    <n v="11"/>
    <x v="1"/>
    <n v="0"/>
  </r>
  <r>
    <x v="64"/>
    <n v="1948"/>
    <n v="78"/>
    <x v="3"/>
    <x v="0"/>
    <x v="1"/>
    <n v="2"/>
    <x v="58"/>
    <n v="0"/>
    <n v="0"/>
    <x v="57"/>
    <n v="29"/>
    <x v="1"/>
    <n v="398"/>
    <n v="40"/>
    <n v="367"/>
    <n v="119"/>
    <n v="122"/>
    <n v="30"/>
    <n v="1076"/>
    <n v="1"/>
    <n v="7"/>
    <n v="4"/>
    <n v="4"/>
    <n v="16"/>
    <n v="4"/>
    <x v="0"/>
    <x v="0"/>
    <x v="0"/>
    <x v="0"/>
    <x v="0"/>
    <n v="0"/>
    <n v="3"/>
    <n v="11"/>
    <x v="1"/>
    <n v="0"/>
  </r>
  <r>
    <x v="65"/>
    <n v="1971"/>
    <n v="55"/>
    <x v="1"/>
    <x v="0"/>
    <x v="2"/>
    <n v="3"/>
    <x v="59"/>
    <n v="1"/>
    <n v="0"/>
    <x v="58"/>
    <n v="75"/>
    <x v="0"/>
    <n v="1"/>
    <n v="3"/>
    <n v="6"/>
    <n v="3"/>
    <n v="6"/>
    <n v="15"/>
    <n v="34"/>
    <n v="1"/>
    <n v="1"/>
    <n v="1"/>
    <n v="2"/>
    <n v="5"/>
    <n v="7"/>
    <x v="0"/>
    <x v="0"/>
    <x v="0"/>
    <x v="0"/>
    <x v="0"/>
    <n v="0"/>
    <n v="3"/>
    <n v="11"/>
    <x v="0"/>
    <n v="0"/>
  </r>
  <r>
    <x v="66"/>
    <n v="1967"/>
    <n v="59"/>
    <x v="1"/>
    <x v="0"/>
    <x v="1"/>
    <n v="4"/>
    <x v="60"/>
    <n v="1"/>
    <n v="1"/>
    <x v="59"/>
    <n v="0"/>
    <x v="2"/>
    <n v="10"/>
    <n v="0"/>
    <n v="1"/>
    <n v="0"/>
    <n v="0"/>
    <n v="0"/>
    <n v="11"/>
    <n v="1"/>
    <n v="1"/>
    <n v="0"/>
    <n v="2"/>
    <n v="4"/>
    <n v="7"/>
    <x v="0"/>
    <x v="0"/>
    <x v="0"/>
    <x v="0"/>
    <x v="0"/>
    <n v="0"/>
    <n v="3"/>
    <n v="11"/>
    <x v="1"/>
    <n v="0"/>
  </r>
  <r>
    <x v="67"/>
    <n v="1979"/>
    <n v="47"/>
    <x v="1"/>
    <x v="4"/>
    <x v="0"/>
    <n v="0"/>
    <x v="61"/>
    <n v="0"/>
    <n v="1"/>
    <x v="60"/>
    <n v="19"/>
    <x v="1"/>
    <n v="688"/>
    <n v="14"/>
    <n v="309"/>
    <n v="201"/>
    <n v="24"/>
    <n v="38"/>
    <n v="1274"/>
    <n v="1"/>
    <n v="11"/>
    <n v="10"/>
    <n v="10"/>
    <n v="32"/>
    <n v="5"/>
    <x v="1"/>
    <x v="0"/>
    <x v="0"/>
    <x v="1"/>
    <x v="0"/>
    <n v="0"/>
    <n v="3"/>
    <n v="11"/>
    <x v="0"/>
    <n v="2"/>
  </r>
  <r>
    <x v="68"/>
    <n v="1958"/>
    <n v="68"/>
    <x v="0"/>
    <x v="0"/>
    <x v="1"/>
    <n v="3"/>
    <x v="62"/>
    <n v="0"/>
    <n v="1"/>
    <x v="61"/>
    <n v="4"/>
    <x v="2"/>
    <n v="247"/>
    <n v="49"/>
    <n v="159"/>
    <n v="7"/>
    <n v="82"/>
    <n v="109"/>
    <n v="653"/>
    <n v="1"/>
    <n v="5"/>
    <n v="2"/>
    <n v="10"/>
    <n v="18"/>
    <n v="4"/>
    <x v="0"/>
    <x v="0"/>
    <x v="0"/>
    <x v="0"/>
    <x v="0"/>
    <n v="0"/>
    <n v="3"/>
    <n v="11"/>
    <x v="1"/>
    <n v="0"/>
  </r>
  <r>
    <x v="69"/>
    <n v="1970"/>
    <n v="56"/>
    <x v="1"/>
    <x v="0"/>
    <x v="1"/>
    <n v="5"/>
    <x v="63"/>
    <n v="1"/>
    <n v="2"/>
    <x v="62"/>
    <n v="90"/>
    <x v="0"/>
    <n v="856"/>
    <n v="59"/>
    <n v="487"/>
    <n v="58"/>
    <n v="29"/>
    <n v="73"/>
    <n v="1562"/>
    <n v="7"/>
    <n v="2"/>
    <n v="5"/>
    <n v="5"/>
    <n v="19"/>
    <n v="5"/>
    <x v="0"/>
    <x v="0"/>
    <x v="0"/>
    <x v="0"/>
    <x v="0"/>
    <n v="0"/>
    <n v="3"/>
    <n v="11"/>
    <x v="1"/>
    <n v="0"/>
  </r>
  <r>
    <x v="70"/>
    <n v="1954"/>
    <n v="72"/>
    <x v="0"/>
    <x v="2"/>
    <x v="2"/>
    <n v="2"/>
    <x v="64"/>
    <n v="0"/>
    <n v="0"/>
    <x v="63"/>
    <n v="1"/>
    <x v="2"/>
    <n v="496"/>
    <n v="36"/>
    <n v="460"/>
    <n v="189"/>
    <n v="60"/>
    <n v="12"/>
    <n v="1253"/>
    <n v="3"/>
    <n v="4"/>
    <n v="8"/>
    <n v="6"/>
    <n v="21"/>
    <n v="3"/>
    <x v="0"/>
    <x v="0"/>
    <x v="0"/>
    <x v="0"/>
    <x v="0"/>
    <n v="0"/>
    <n v="3"/>
    <n v="11"/>
    <x v="1"/>
    <n v="0"/>
  </r>
  <r>
    <x v="71"/>
    <n v="1973"/>
    <n v="53"/>
    <x v="1"/>
    <x v="4"/>
    <x v="2"/>
    <n v="3"/>
    <x v="10"/>
    <n v="1"/>
    <n v="0"/>
    <x v="64"/>
    <n v="25"/>
    <x v="1"/>
    <n v="25"/>
    <n v="3"/>
    <n v="43"/>
    <n v="17"/>
    <n v="4"/>
    <n v="17"/>
    <n v="109"/>
    <n v="3"/>
    <n v="3"/>
    <n v="0"/>
    <n v="3"/>
    <n v="9"/>
    <n v="8"/>
    <x v="0"/>
    <x v="0"/>
    <x v="0"/>
    <x v="0"/>
    <x v="0"/>
    <n v="0"/>
    <n v="3"/>
    <n v="11"/>
    <x v="1"/>
    <n v="0"/>
  </r>
  <r>
    <x v="72"/>
    <n v="1959"/>
    <n v="67"/>
    <x v="0"/>
    <x v="0"/>
    <x v="2"/>
    <n v="3"/>
    <x v="65"/>
    <n v="0"/>
    <n v="1"/>
    <x v="65"/>
    <n v="29"/>
    <x v="1"/>
    <n v="258"/>
    <n v="107"/>
    <n v="291"/>
    <n v="84"/>
    <n v="37"/>
    <n v="86"/>
    <n v="863"/>
    <n v="4"/>
    <n v="10"/>
    <n v="3"/>
    <n v="13"/>
    <n v="30"/>
    <n v="7"/>
    <x v="0"/>
    <x v="0"/>
    <x v="0"/>
    <x v="0"/>
    <x v="0"/>
    <n v="0"/>
    <n v="3"/>
    <n v="11"/>
    <x v="1"/>
    <n v="0"/>
  </r>
  <r>
    <x v="73"/>
    <n v="1975"/>
    <n v="51"/>
    <x v="1"/>
    <x v="1"/>
    <x v="2"/>
    <n v="4"/>
    <x v="66"/>
    <n v="1"/>
    <n v="1"/>
    <x v="66"/>
    <n v="88"/>
    <x v="0"/>
    <n v="565"/>
    <n v="6"/>
    <n v="65"/>
    <n v="0"/>
    <n v="6"/>
    <n v="19"/>
    <n v="661"/>
    <n v="5"/>
    <n v="9"/>
    <n v="2"/>
    <n v="8"/>
    <n v="24"/>
    <n v="7"/>
    <x v="0"/>
    <x v="1"/>
    <x v="0"/>
    <x v="0"/>
    <x v="0"/>
    <n v="0"/>
    <n v="3"/>
    <n v="11"/>
    <x v="1"/>
    <n v="1"/>
  </r>
  <r>
    <x v="74"/>
    <n v="1952"/>
    <n v="74"/>
    <x v="0"/>
    <x v="0"/>
    <x v="2"/>
    <n v="2"/>
    <x v="67"/>
    <n v="0"/>
    <n v="0"/>
    <x v="67"/>
    <n v="58"/>
    <x v="0"/>
    <n v="14"/>
    <n v="10"/>
    <n v="13"/>
    <n v="4"/>
    <n v="15"/>
    <n v="9"/>
    <n v="65"/>
    <n v="1"/>
    <n v="2"/>
    <n v="1"/>
    <n v="4"/>
    <n v="8"/>
    <n v="2"/>
    <x v="0"/>
    <x v="0"/>
    <x v="0"/>
    <x v="0"/>
    <x v="0"/>
    <n v="0"/>
    <n v="3"/>
    <n v="11"/>
    <x v="1"/>
    <n v="0"/>
  </r>
  <r>
    <x v="75"/>
    <n v="1977"/>
    <n v="49"/>
    <x v="1"/>
    <x v="0"/>
    <x v="3"/>
    <n v="2"/>
    <x v="68"/>
    <n v="1"/>
    <n v="0"/>
    <x v="68"/>
    <n v="68"/>
    <x v="0"/>
    <n v="2"/>
    <n v="1"/>
    <n v="6"/>
    <n v="2"/>
    <n v="1"/>
    <n v="1"/>
    <n v="13"/>
    <n v="1"/>
    <n v="1"/>
    <n v="0"/>
    <n v="2"/>
    <n v="4"/>
    <n v="6"/>
    <x v="0"/>
    <x v="0"/>
    <x v="0"/>
    <x v="0"/>
    <x v="0"/>
    <n v="0"/>
    <n v="3"/>
    <n v="11"/>
    <x v="1"/>
    <n v="0"/>
  </r>
  <r>
    <x v="76"/>
    <n v="1972"/>
    <n v="54"/>
    <x v="1"/>
    <x v="2"/>
    <x v="2"/>
    <n v="2"/>
    <x v="69"/>
    <n v="0"/>
    <n v="0"/>
    <x v="69"/>
    <n v="34"/>
    <x v="0"/>
    <n v="721"/>
    <n v="111"/>
    <n v="925"/>
    <n v="97"/>
    <n v="18"/>
    <n v="18"/>
    <n v="1890"/>
    <n v="1"/>
    <n v="7"/>
    <n v="6"/>
    <n v="5"/>
    <n v="19"/>
    <n v="5"/>
    <x v="0"/>
    <x v="0"/>
    <x v="0"/>
    <x v="0"/>
    <x v="0"/>
    <n v="0"/>
    <n v="3"/>
    <n v="11"/>
    <x v="0"/>
    <n v="0"/>
  </r>
  <r>
    <x v="77"/>
    <n v="1976"/>
    <n v="50"/>
    <x v="1"/>
    <x v="0"/>
    <x v="0"/>
    <n v="1"/>
    <x v="70"/>
    <n v="0"/>
    <n v="0"/>
    <x v="70"/>
    <n v="40"/>
    <x v="0"/>
    <n v="1032"/>
    <n v="105"/>
    <n v="779"/>
    <n v="137"/>
    <n v="105"/>
    <n v="51"/>
    <n v="2209"/>
    <n v="0"/>
    <n v="5"/>
    <n v="8"/>
    <n v="9"/>
    <n v="22"/>
    <n v="4"/>
    <x v="1"/>
    <x v="0"/>
    <x v="0"/>
    <x v="0"/>
    <x v="0"/>
    <n v="0"/>
    <n v="3"/>
    <n v="11"/>
    <x v="0"/>
    <n v="1"/>
  </r>
  <r>
    <x v="78"/>
    <n v="1976"/>
    <n v="50"/>
    <x v="1"/>
    <x v="4"/>
    <x v="1"/>
    <n v="2"/>
    <x v="71"/>
    <n v="0"/>
    <n v="0"/>
    <x v="71"/>
    <n v="12"/>
    <x v="2"/>
    <n v="1"/>
    <n v="0"/>
    <n v="5"/>
    <n v="0"/>
    <n v="3"/>
    <n v="9"/>
    <n v="18"/>
    <n v="1"/>
    <n v="0"/>
    <n v="0"/>
    <n v="3"/>
    <n v="4"/>
    <n v="3"/>
    <x v="0"/>
    <x v="0"/>
    <x v="0"/>
    <x v="0"/>
    <x v="0"/>
    <n v="1"/>
    <n v="3"/>
    <n v="11"/>
    <x v="1"/>
    <n v="0"/>
  </r>
  <r>
    <x v="79"/>
    <n v="1965"/>
    <n v="61"/>
    <x v="1"/>
    <x v="0"/>
    <x v="1"/>
    <n v="2"/>
    <x v="72"/>
    <n v="0"/>
    <n v="0"/>
    <x v="22"/>
    <n v="9"/>
    <x v="2"/>
    <n v="577"/>
    <n v="0"/>
    <n v="64"/>
    <n v="0"/>
    <n v="0"/>
    <n v="51"/>
    <n v="692"/>
    <n v="2"/>
    <n v="10"/>
    <n v="1"/>
    <n v="8"/>
    <n v="21"/>
    <n v="8"/>
    <x v="1"/>
    <x v="0"/>
    <x v="0"/>
    <x v="0"/>
    <x v="0"/>
    <n v="0"/>
    <n v="3"/>
    <n v="11"/>
    <x v="0"/>
    <n v="1"/>
  </r>
  <r>
    <x v="80"/>
    <n v="1985"/>
    <n v="41"/>
    <x v="2"/>
    <x v="0"/>
    <x v="0"/>
    <n v="2"/>
    <x v="73"/>
    <n v="1"/>
    <n v="0"/>
    <x v="72"/>
    <n v="87"/>
    <x v="0"/>
    <n v="64"/>
    <n v="4"/>
    <n v="68"/>
    <n v="7"/>
    <n v="5"/>
    <n v="17"/>
    <n v="165"/>
    <n v="4"/>
    <n v="3"/>
    <n v="1"/>
    <n v="4"/>
    <n v="12"/>
    <n v="8"/>
    <x v="0"/>
    <x v="0"/>
    <x v="0"/>
    <x v="0"/>
    <x v="0"/>
    <n v="0"/>
    <n v="3"/>
    <n v="11"/>
    <x v="1"/>
    <n v="0"/>
  </r>
  <r>
    <x v="81"/>
    <n v="1969"/>
    <n v="57"/>
    <x v="1"/>
    <x v="0"/>
    <x v="2"/>
    <n v="3"/>
    <x v="74"/>
    <n v="1"/>
    <n v="0"/>
    <x v="73"/>
    <n v="5"/>
    <x v="2"/>
    <n v="4"/>
    <n v="1"/>
    <n v="5"/>
    <n v="2"/>
    <n v="0"/>
    <n v="4"/>
    <n v="16"/>
    <n v="1"/>
    <n v="1"/>
    <n v="0"/>
    <n v="2"/>
    <n v="4"/>
    <n v="7"/>
    <x v="0"/>
    <x v="0"/>
    <x v="0"/>
    <x v="0"/>
    <x v="0"/>
    <n v="0"/>
    <n v="3"/>
    <n v="11"/>
    <x v="1"/>
    <n v="0"/>
  </r>
  <r>
    <x v="82"/>
    <n v="1973"/>
    <n v="53"/>
    <x v="1"/>
    <x v="4"/>
    <x v="2"/>
    <n v="3"/>
    <x v="75"/>
    <n v="1"/>
    <n v="0"/>
    <x v="74"/>
    <n v="87"/>
    <x v="0"/>
    <n v="25"/>
    <n v="5"/>
    <n v="19"/>
    <n v="7"/>
    <n v="0"/>
    <n v="23"/>
    <n v="79"/>
    <n v="3"/>
    <n v="3"/>
    <n v="0"/>
    <n v="3"/>
    <n v="9"/>
    <n v="7"/>
    <x v="0"/>
    <x v="0"/>
    <x v="0"/>
    <x v="0"/>
    <x v="0"/>
    <n v="0"/>
    <n v="3"/>
    <n v="11"/>
    <x v="1"/>
    <n v="0"/>
  </r>
  <r>
    <x v="83"/>
    <n v="1963"/>
    <n v="63"/>
    <x v="0"/>
    <x v="2"/>
    <x v="1"/>
    <n v="2"/>
    <x v="30"/>
    <n v="0"/>
    <n v="0"/>
    <x v="28"/>
    <n v="56"/>
    <x v="0"/>
    <n v="112"/>
    <n v="17"/>
    <n v="44"/>
    <n v="34"/>
    <n v="22"/>
    <n v="89"/>
    <n v="318"/>
    <n v="1"/>
    <n v="2"/>
    <n v="5"/>
    <n v="3"/>
    <n v="11"/>
    <n v="3"/>
    <x v="0"/>
    <x v="0"/>
    <x v="0"/>
    <x v="0"/>
    <x v="0"/>
    <n v="0"/>
    <n v="3"/>
    <n v="11"/>
    <x v="1"/>
    <n v="0"/>
  </r>
  <r>
    <x v="84"/>
    <n v="1987"/>
    <n v="39"/>
    <x v="2"/>
    <x v="0"/>
    <x v="3"/>
    <n v="1"/>
    <x v="76"/>
    <n v="0"/>
    <n v="0"/>
    <x v="75"/>
    <n v="18"/>
    <x v="1"/>
    <n v="163"/>
    <n v="23"/>
    <n v="424"/>
    <n v="27"/>
    <n v="65"/>
    <n v="76"/>
    <n v="778"/>
    <n v="1"/>
    <n v="3"/>
    <n v="10"/>
    <n v="13"/>
    <n v="27"/>
    <n v="1"/>
    <x v="0"/>
    <x v="0"/>
    <x v="0"/>
    <x v="0"/>
    <x v="0"/>
    <n v="0"/>
    <n v="3"/>
    <n v="11"/>
    <x v="1"/>
    <n v="0"/>
  </r>
  <r>
    <x v="85"/>
    <n v="1960"/>
    <n v="66"/>
    <x v="0"/>
    <x v="0"/>
    <x v="2"/>
    <n v="4"/>
    <x v="77"/>
    <n v="1"/>
    <n v="1"/>
    <x v="76"/>
    <n v="95"/>
    <x v="0"/>
    <n v="17"/>
    <n v="8"/>
    <n v="14"/>
    <n v="10"/>
    <n v="4"/>
    <n v="3"/>
    <n v="56"/>
    <n v="2"/>
    <n v="1"/>
    <n v="0"/>
    <n v="4"/>
    <n v="7"/>
    <n v="7"/>
    <x v="0"/>
    <x v="0"/>
    <x v="0"/>
    <x v="0"/>
    <x v="0"/>
    <n v="0"/>
    <n v="3"/>
    <n v="11"/>
    <x v="1"/>
    <n v="0"/>
  </r>
  <r>
    <x v="86"/>
    <n v="1970"/>
    <n v="56"/>
    <x v="1"/>
    <x v="2"/>
    <x v="2"/>
    <n v="4"/>
    <x v="78"/>
    <n v="1"/>
    <n v="1"/>
    <x v="77"/>
    <n v="48"/>
    <x v="0"/>
    <n v="130"/>
    <n v="0"/>
    <n v="16"/>
    <n v="0"/>
    <n v="0"/>
    <n v="5"/>
    <n v="151"/>
    <n v="5"/>
    <n v="3"/>
    <n v="1"/>
    <n v="4"/>
    <n v="13"/>
    <n v="7"/>
    <x v="0"/>
    <x v="1"/>
    <x v="0"/>
    <x v="0"/>
    <x v="0"/>
    <n v="0"/>
    <n v="3"/>
    <n v="11"/>
    <x v="1"/>
    <n v="1"/>
  </r>
  <r>
    <x v="87"/>
    <n v="1957"/>
    <n v="69"/>
    <x v="0"/>
    <x v="0"/>
    <x v="0"/>
    <n v="0"/>
    <x v="79"/>
    <n v="0"/>
    <n v="1"/>
    <x v="78"/>
    <n v="3"/>
    <x v="2"/>
    <n v="292"/>
    <n v="6"/>
    <n v="37"/>
    <n v="0"/>
    <n v="3"/>
    <n v="34"/>
    <n v="372"/>
    <n v="4"/>
    <n v="6"/>
    <n v="1"/>
    <n v="6"/>
    <n v="17"/>
    <n v="7"/>
    <x v="0"/>
    <x v="1"/>
    <x v="0"/>
    <x v="1"/>
    <x v="0"/>
    <n v="0"/>
    <n v="3"/>
    <n v="11"/>
    <x v="0"/>
    <n v="2"/>
  </r>
  <r>
    <x v="88"/>
    <n v="1973"/>
    <n v="53"/>
    <x v="1"/>
    <x v="0"/>
    <x v="2"/>
    <n v="2"/>
    <x v="80"/>
    <n v="0"/>
    <n v="0"/>
    <x v="44"/>
    <n v="70"/>
    <x v="0"/>
    <n v="350"/>
    <n v="60"/>
    <n v="568"/>
    <n v="110"/>
    <n v="133"/>
    <n v="145"/>
    <n v="1366"/>
    <n v="1"/>
    <n v="5"/>
    <n v="6"/>
    <n v="7"/>
    <n v="19"/>
    <n v="2"/>
    <x v="0"/>
    <x v="0"/>
    <x v="1"/>
    <x v="0"/>
    <x v="0"/>
    <n v="0"/>
    <n v="3"/>
    <n v="11"/>
    <x v="1"/>
    <n v="1"/>
  </r>
  <r>
    <x v="89"/>
    <n v="1967"/>
    <n v="59"/>
    <x v="1"/>
    <x v="0"/>
    <x v="1"/>
    <n v="3"/>
    <x v="81"/>
    <n v="0"/>
    <n v="1"/>
    <x v="79"/>
    <n v="79"/>
    <x v="0"/>
    <n v="135"/>
    <n v="9"/>
    <n v="39"/>
    <n v="4"/>
    <n v="0"/>
    <n v="7"/>
    <n v="194"/>
    <n v="1"/>
    <n v="2"/>
    <n v="2"/>
    <n v="5"/>
    <n v="10"/>
    <n v="2"/>
    <x v="0"/>
    <x v="0"/>
    <x v="0"/>
    <x v="0"/>
    <x v="0"/>
    <n v="0"/>
    <n v="3"/>
    <n v="11"/>
    <x v="1"/>
    <n v="0"/>
  </r>
  <r>
    <x v="90"/>
    <n v="1957"/>
    <n v="69"/>
    <x v="0"/>
    <x v="1"/>
    <x v="2"/>
    <n v="5"/>
    <x v="10"/>
    <n v="2"/>
    <n v="1"/>
    <x v="48"/>
    <n v="4"/>
    <x v="2"/>
    <n v="230"/>
    <n v="42"/>
    <n v="192"/>
    <n v="49"/>
    <n v="37"/>
    <n v="53"/>
    <n v="603"/>
    <n v="12"/>
    <n v="7"/>
    <n v="2"/>
    <n v="8"/>
    <n v="29"/>
    <n v="9"/>
    <x v="0"/>
    <x v="0"/>
    <x v="0"/>
    <x v="0"/>
    <x v="0"/>
    <n v="0"/>
    <n v="3"/>
    <n v="11"/>
    <x v="1"/>
    <n v="0"/>
  </r>
  <r>
    <x v="91"/>
    <n v="1957"/>
    <n v="69"/>
    <x v="0"/>
    <x v="0"/>
    <x v="0"/>
    <n v="1"/>
    <x v="10"/>
    <n v="1"/>
    <n v="1"/>
    <x v="80"/>
    <n v="45"/>
    <x v="0"/>
    <n v="7"/>
    <n v="0"/>
    <n v="8"/>
    <n v="2"/>
    <n v="0"/>
    <n v="1"/>
    <n v="18"/>
    <n v="1"/>
    <n v="1"/>
    <n v="0"/>
    <n v="2"/>
    <n v="4"/>
    <n v="7"/>
    <x v="0"/>
    <x v="0"/>
    <x v="0"/>
    <x v="0"/>
    <x v="0"/>
    <n v="0"/>
    <n v="3"/>
    <n v="11"/>
    <x v="1"/>
    <n v="0"/>
  </r>
  <r>
    <x v="92"/>
    <n v="1973"/>
    <n v="53"/>
    <x v="1"/>
    <x v="2"/>
    <x v="1"/>
    <n v="2"/>
    <x v="10"/>
    <n v="0"/>
    <n v="0"/>
    <x v="81"/>
    <n v="87"/>
    <x v="0"/>
    <n v="445"/>
    <n v="37"/>
    <n v="359"/>
    <n v="98"/>
    <n v="28"/>
    <n v="18"/>
    <n v="985"/>
    <n v="1"/>
    <n v="2"/>
    <n v="4"/>
    <n v="8"/>
    <n v="15"/>
    <n v="1"/>
    <x v="0"/>
    <x v="0"/>
    <x v="0"/>
    <x v="0"/>
    <x v="0"/>
    <n v="0"/>
    <n v="3"/>
    <n v="11"/>
    <x v="1"/>
    <n v="0"/>
  </r>
  <r>
    <x v="93"/>
    <n v="1972"/>
    <n v="54"/>
    <x v="1"/>
    <x v="2"/>
    <x v="0"/>
    <n v="2"/>
    <x v="82"/>
    <n v="1"/>
    <n v="0"/>
    <x v="82"/>
    <n v="69"/>
    <x v="0"/>
    <n v="15"/>
    <n v="2"/>
    <n v="10"/>
    <n v="0"/>
    <n v="1"/>
    <n v="4"/>
    <n v="32"/>
    <n v="1"/>
    <n v="1"/>
    <n v="0"/>
    <n v="3"/>
    <n v="5"/>
    <n v="7"/>
    <x v="0"/>
    <x v="0"/>
    <x v="0"/>
    <x v="0"/>
    <x v="0"/>
    <n v="0"/>
    <n v="3"/>
    <n v="11"/>
    <x v="1"/>
    <n v="0"/>
  </r>
  <r>
    <x v="94"/>
    <n v="1970"/>
    <n v="56"/>
    <x v="1"/>
    <x v="1"/>
    <x v="2"/>
    <n v="3"/>
    <x v="83"/>
    <n v="1"/>
    <n v="0"/>
    <x v="83"/>
    <n v="84"/>
    <x v="0"/>
    <n v="27"/>
    <n v="2"/>
    <n v="14"/>
    <n v="0"/>
    <n v="0"/>
    <n v="0"/>
    <n v="43"/>
    <n v="3"/>
    <n v="3"/>
    <n v="1"/>
    <n v="3"/>
    <n v="10"/>
    <n v="5"/>
    <x v="0"/>
    <x v="0"/>
    <x v="0"/>
    <x v="0"/>
    <x v="0"/>
    <n v="0"/>
    <n v="3"/>
    <n v="11"/>
    <x v="1"/>
    <n v="0"/>
  </r>
  <r>
    <x v="95"/>
    <n v="1983"/>
    <n v="43"/>
    <x v="2"/>
    <x v="0"/>
    <x v="2"/>
    <n v="3"/>
    <x v="84"/>
    <n v="1"/>
    <n v="0"/>
    <x v="27"/>
    <n v="30"/>
    <x v="1"/>
    <n v="5"/>
    <n v="3"/>
    <n v="11"/>
    <n v="12"/>
    <n v="5"/>
    <n v="9"/>
    <n v="45"/>
    <n v="1"/>
    <n v="2"/>
    <n v="0"/>
    <n v="3"/>
    <n v="6"/>
    <n v="6"/>
    <x v="0"/>
    <x v="0"/>
    <x v="0"/>
    <x v="0"/>
    <x v="0"/>
    <n v="0"/>
    <n v="3"/>
    <n v="11"/>
    <x v="1"/>
    <n v="0"/>
  </r>
  <r>
    <x v="96"/>
    <n v="1960"/>
    <n v="66"/>
    <x v="0"/>
    <x v="0"/>
    <x v="4"/>
    <n v="2"/>
    <x v="85"/>
    <n v="0"/>
    <n v="1"/>
    <x v="84"/>
    <n v="72"/>
    <x v="0"/>
    <n v="505"/>
    <n v="0"/>
    <n v="26"/>
    <n v="0"/>
    <n v="0"/>
    <n v="75"/>
    <n v="606"/>
    <n v="5"/>
    <n v="7"/>
    <n v="4"/>
    <n v="6"/>
    <n v="22"/>
    <n v="6"/>
    <x v="0"/>
    <x v="1"/>
    <x v="0"/>
    <x v="0"/>
    <x v="0"/>
    <n v="0"/>
    <n v="3"/>
    <n v="11"/>
    <x v="1"/>
    <n v="1"/>
  </r>
  <r>
    <x v="97"/>
    <n v="1972"/>
    <n v="54"/>
    <x v="1"/>
    <x v="0"/>
    <x v="3"/>
    <n v="3"/>
    <x v="86"/>
    <n v="1"/>
    <n v="1"/>
    <x v="85"/>
    <n v="37"/>
    <x v="0"/>
    <n v="51"/>
    <n v="2"/>
    <n v="7"/>
    <n v="0"/>
    <n v="1"/>
    <n v="2"/>
    <n v="63"/>
    <n v="2"/>
    <n v="2"/>
    <n v="0"/>
    <n v="3"/>
    <n v="7"/>
    <n v="7"/>
    <x v="0"/>
    <x v="0"/>
    <x v="0"/>
    <x v="0"/>
    <x v="0"/>
    <n v="0"/>
    <n v="3"/>
    <n v="11"/>
    <x v="1"/>
    <n v="0"/>
  </r>
  <r>
    <x v="98"/>
    <n v="1951"/>
    <n v="75"/>
    <x v="0"/>
    <x v="4"/>
    <x v="2"/>
    <n v="2"/>
    <x v="87"/>
    <n v="0"/>
    <n v="0"/>
    <x v="86"/>
    <n v="44"/>
    <x v="0"/>
    <n v="207"/>
    <n v="26"/>
    <n v="447"/>
    <n v="75"/>
    <n v="0"/>
    <n v="223"/>
    <n v="978"/>
    <n v="1"/>
    <n v="5"/>
    <n v="7"/>
    <n v="12"/>
    <n v="25"/>
    <n v="2"/>
    <x v="0"/>
    <x v="0"/>
    <x v="0"/>
    <x v="1"/>
    <x v="0"/>
    <n v="0"/>
    <n v="3"/>
    <n v="11"/>
    <x v="1"/>
    <n v="1"/>
  </r>
  <r>
    <x v="99"/>
    <n v="1983"/>
    <n v="43"/>
    <x v="2"/>
    <x v="1"/>
    <x v="2"/>
    <n v="2"/>
    <x v="88"/>
    <n v="0"/>
    <n v="0"/>
    <x v="87"/>
    <n v="32"/>
    <x v="0"/>
    <n v="135"/>
    <n v="46"/>
    <n v="92"/>
    <n v="65"/>
    <n v="61"/>
    <n v="11"/>
    <n v="410"/>
    <n v="2"/>
    <n v="5"/>
    <n v="2"/>
    <n v="7"/>
    <n v="16"/>
    <n v="5"/>
    <x v="0"/>
    <x v="0"/>
    <x v="0"/>
    <x v="0"/>
    <x v="0"/>
    <n v="0"/>
    <n v="3"/>
    <n v="11"/>
    <x v="1"/>
    <n v="0"/>
  </r>
  <r>
    <x v="100"/>
    <n v="1960"/>
    <n v="66"/>
    <x v="0"/>
    <x v="4"/>
    <x v="0"/>
    <n v="0"/>
    <x v="89"/>
    <n v="0"/>
    <n v="1"/>
    <x v="88"/>
    <n v="0"/>
    <x v="2"/>
    <n v="53"/>
    <n v="1"/>
    <n v="5"/>
    <n v="2"/>
    <n v="1"/>
    <n v="10"/>
    <n v="72"/>
    <n v="2"/>
    <n v="2"/>
    <n v="0"/>
    <n v="3"/>
    <n v="7"/>
    <n v="8"/>
    <x v="0"/>
    <x v="0"/>
    <x v="0"/>
    <x v="0"/>
    <x v="0"/>
    <n v="0"/>
    <n v="3"/>
    <n v="11"/>
    <x v="1"/>
    <n v="0"/>
  </r>
  <r>
    <x v="101"/>
    <n v="1959"/>
    <n v="67"/>
    <x v="0"/>
    <x v="1"/>
    <x v="0"/>
    <n v="0"/>
    <x v="90"/>
    <n v="0"/>
    <n v="1"/>
    <x v="89"/>
    <n v="43"/>
    <x v="0"/>
    <n v="41"/>
    <n v="1"/>
    <n v="6"/>
    <n v="2"/>
    <n v="0"/>
    <n v="5"/>
    <n v="55"/>
    <n v="2"/>
    <n v="2"/>
    <n v="0"/>
    <n v="3"/>
    <n v="7"/>
    <n v="6"/>
    <x v="0"/>
    <x v="0"/>
    <x v="0"/>
    <x v="0"/>
    <x v="0"/>
    <n v="0"/>
    <n v="3"/>
    <n v="11"/>
    <x v="1"/>
    <n v="0"/>
  </r>
  <r>
    <x v="102"/>
    <n v="1979"/>
    <n v="47"/>
    <x v="1"/>
    <x v="0"/>
    <x v="1"/>
    <n v="3"/>
    <x v="91"/>
    <n v="0"/>
    <n v="1"/>
    <x v="90"/>
    <n v="59"/>
    <x v="0"/>
    <n v="386"/>
    <n v="172"/>
    <n v="183"/>
    <n v="185"/>
    <n v="132"/>
    <n v="111"/>
    <n v="1169"/>
    <n v="2"/>
    <n v="9"/>
    <n v="5"/>
    <n v="11"/>
    <n v="27"/>
    <n v="5"/>
    <x v="0"/>
    <x v="0"/>
    <x v="0"/>
    <x v="0"/>
    <x v="0"/>
    <n v="0"/>
    <n v="3"/>
    <n v="11"/>
    <x v="1"/>
    <n v="0"/>
  </r>
  <r>
    <x v="103"/>
    <n v="1945"/>
    <n v="81"/>
    <x v="3"/>
    <x v="1"/>
    <x v="2"/>
    <n v="2"/>
    <x v="92"/>
    <n v="0"/>
    <n v="0"/>
    <x v="91"/>
    <n v="68"/>
    <x v="0"/>
    <n v="562"/>
    <n v="81"/>
    <n v="276"/>
    <n v="80"/>
    <n v="40"/>
    <n v="81"/>
    <n v="1120"/>
    <n v="1"/>
    <n v="6"/>
    <n v="3"/>
    <n v="6"/>
    <n v="16"/>
    <n v="4"/>
    <x v="0"/>
    <x v="0"/>
    <x v="0"/>
    <x v="0"/>
    <x v="0"/>
    <n v="0"/>
    <n v="3"/>
    <n v="11"/>
    <x v="1"/>
    <n v="0"/>
  </r>
  <r>
    <x v="104"/>
    <n v="1959"/>
    <n v="67"/>
    <x v="0"/>
    <x v="0"/>
    <x v="2"/>
    <n v="2"/>
    <x v="93"/>
    <n v="0"/>
    <n v="0"/>
    <x v="92"/>
    <n v="35"/>
    <x v="0"/>
    <n v="217"/>
    <n v="76"/>
    <n v="690"/>
    <n v="50"/>
    <n v="26"/>
    <n v="38"/>
    <n v="1097"/>
    <n v="1"/>
    <n v="3"/>
    <n v="11"/>
    <n v="5"/>
    <n v="20"/>
    <n v="1"/>
    <x v="0"/>
    <x v="0"/>
    <x v="0"/>
    <x v="0"/>
    <x v="0"/>
    <n v="0"/>
    <n v="3"/>
    <n v="11"/>
    <x v="0"/>
    <n v="0"/>
  </r>
  <r>
    <x v="105"/>
    <n v="1979"/>
    <n v="47"/>
    <x v="1"/>
    <x v="3"/>
    <x v="1"/>
    <n v="3"/>
    <x v="94"/>
    <n v="1"/>
    <n v="0"/>
    <x v="93"/>
    <n v="94"/>
    <x v="0"/>
    <n v="1"/>
    <n v="3"/>
    <n v="6"/>
    <n v="10"/>
    <n v="0"/>
    <n v="9"/>
    <n v="29"/>
    <n v="1"/>
    <n v="1"/>
    <n v="0"/>
    <n v="3"/>
    <n v="5"/>
    <n v="5"/>
    <x v="0"/>
    <x v="0"/>
    <x v="0"/>
    <x v="0"/>
    <x v="0"/>
    <n v="0"/>
    <n v="3"/>
    <n v="11"/>
    <x v="1"/>
    <n v="0"/>
  </r>
  <r>
    <x v="106"/>
    <n v="1964"/>
    <n v="62"/>
    <x v="0"/>
    <x v="0"/>
    <x v="2"/>
    <n v="4"/>
    <x v="95"/>
    <n v="1"/>
    <n v="1"/>
    <x v="94"/>
    <n v="15"/>
    <x v="1"/>
    <n v="144"/>
    <n v="1"/>
    <n v="32"/>
    <n v="2"/>
    <n v="1"/>
    <n v="7"/>
    <n v="187"/>
    <n v="4"/>
    <n v="4"/>
    <n v="1"/>
    <n v="4"/>
    <n v="13"/>
    <n v="7"/>
    <x v="0"/>
    <x v="0"/>
    <x v="0"/>
    <x v="0"/>
    <x v="0"/>
    <n v="0"/>
    <n v="3"/>
    <n v="11"/>
    <x v="1"/>
    <n v="0"/>
  </r>
  <r>
    <x v="107"/>
    <n v="1969"/>
    <n v="57"/>
    <x v="1"/>
    <x v="0"/>
    <x v="2"/>
    <n v="4"/>
    <x v="96"/>
    <n v="0"/>
    <n v="2"/>
    <x v="95"/>
    <n v="56"/>
    <x v="0"/>
    <n v="295"/>
    <n v="106"/>
    <n v="271"/>
    <n v="75"/>
    <n v="98"/>
    <n v="65"/>
    <n v="910"/>
    <n v="4"/>
    <n v="6"/>
    <n v="4"/>
    <n v="12"/>
    <n v="26"/>
    <n v="6"/>
    <x v="0"/>
    <x v="0"/>
    <x v="0"/>
    <x v="0"/>
    <x v="0"/>
    <n v="0"/>
    <n v="3"/>
    <n v="11"/>
    <x v="1"/>
    <n v="0"/>
  </r>
  <r>
    <x v="108"/>
    <n v="1978"/>
    <n v="48"/>
    <x v="1"/>
    <x v="0"/>
    <x v="0"/>
    <n v="2"/>
    <x v="97"/>
    <n v="1"/>
    <n v="0"/>
    <x v="68"/>
    <n v="17"/>
    <x v="1"/>
    <n v="76"/>
    <n v="3"/>
    <n v="31"/>
    <n v="4"/>
    <n v="4"/>
    <n v="27"/>
    <n v="145"/>
    <n v="2"/>
    <n v="3"/>
    <n v="1"/>
    <n v="3"/>
    <n v="9"/>
    <n v="7"/>
    <x v="0"/>
    <x v="0"/>
    <x v="0"/>
    <x v="0"/>
    <x v="0"/>
    <n v="0"/>
    <n v="3"/>
    <n v="11"/>
    <x v="1"/>
    <n v="0"/>
  </r>
  <r>
    <x v="109"/>
    <n v="1960"/>
    <n v="66"/>
    <x v="0"/>
    <x v="2"/>
    <x v="2"/>
    <n v="2"/>
    <x v="98"/>
    <n v="0"/>
    <n v="0"/>
    <x v="96"/>
    <n v="18"/>
    <x v="1"/>
    <n v="454"/>
    <n v="194"/>
    <n v="106"/>
    <n v="31"/>
    <n v="22"/>
    <n v="43"/>
    <n v="850"/>
    <n v="1"/>
    <n v="5"/>
    <n v="4"/>
    <n v="4"/>
    <n v="14"/>
    <n v="2"/>
    <x v="0"/>
    <x v="0"/>
    <x v="0"/>
    <x v="0"/>
    <x v="0"/>
    <n v="0"/>
    <n v="3"/>
    <n v="11"/>
    <x v="1"/>
    <n v="0"/>
  </r>
  <r>
    <x v="110"/>
    <n v="1979"/>
    <n v="47"/>
    <x v="1"/>
    <x v="0"/>
    <x v="1"/>
    <n v="3"/>
    <x v="99"/>
    <n v="0"/>
    <n v="1"/>
    <x v="97"/>
    <n v="46"/>
    <x v="0"/>
    <n v="425"/>
    <n v="115"/>
    <n v="292"/>
    <n v="23"/>
    <n v="35"/>
    <n v="79"/>
    <n v="969"/>
    <n v="1"/>
    <n v="6"/>
    <n v="6"/>
    <n v="11"/>
    <n v="24"/>
    <n v="3"/>
    <x v="0"/>
    <x v="0"/>
    <x v="0"/>
    <x v="0"/>
    <x v="0"/>
    <n v="0"/>
    <n v="3"/>
    <n v="11"/>
    <x v="1"/>
    <n v="0"/>
  </r>
  <r>
    <x v="111"/>
    <n v="1991"/>
    <n v="35"/>
    <x v="2"/>
    <x v="1"/>
    <x v="0"/>
    <n v="1"/>
    <x v="100"/>
    <n v="0"/>
    <n v="0"/>
    <x v="98"/>
    <n v="40"/>
    <x v="0"/>
    <n v="1332"/>
    <n v="17"/>
    <n v="311"/>
    <n v="23"/>
    <n v="51"/>
    <n v="86"/>
    <n v="1820"/>
    <n v="1"/>
    <n v="7"/>
    <n v="4"/>
    <n v="5"/>
    <n v="17"/>
    <n v="9"/>
    <x v="0"/>
    <x v="1"/>
    <x v="0"/>
    <x v="0"/>
    <x v="0"/>
    <n v="0"/>
    <n v="3"/>
    <n v="11"/>
    <x v="0"/>
    <n v="1"/>
  </r>
  <r>
    <x v="112"/>
    <n v="1963"/>
    <n v="63"/>
    <x v="0"/>
    <x v="2"/>
    <x v="1"/>
    <n v="3"/>
    <x v="101"/>
    <n v="0"/>
    <n v="1"/>
    <x v="99"/>
    <n v="27"/>
    <x v="1"/>
    <n v="527"/>
    <n v="0"/>
    <n v="21"/>
    <n v="0"/>
    <n v="0"/>
    <n v="60"/>
    <n v="608"/>
    <n v="3"/>
    <n v="8"/>
    <n v="1"/>
    <n v="8"/>
    <n v="20"/>
    <n v="6"/>
    <x v="0"/>
    <x v="1"/>
    <x v="0"/>
    <x v="0"/>
    <x v="0"/>
    <n v="0"/>
    <n v="3"/>
    <n v="11"/>
    <x v="1"/>
    <n v="1"/>
  </r>
  <r>
    <x v="113"/>
    <n v="1991"/>
    <n v="35"/>
    <x v="2"/>
    <x v="0"/>
    <x v="0"/>
    <n v="1"/>
    <x v="102"/>
    <n v="0"/>
    <n v="0"/>
    <x v="22"/>
    <n v="95"/>
    <x v="0"/>
    <n v="490"/>
    <n v="44"/>
    <n v="125"/>
    <n v="29"/>
    <n v="20"/>
    <n v="22"/>
    <n v="730"/>
    <n v="1"/>
    <n v="6"/>
    <n v="7"/>
    <n v="11"/>
    <n v="25"/>
    <n v="3"/>
    <x v="0"/>
    <x v="1"/>
    <x v="1"/>
    <x v="0"/>
    <x v="0"/>
    <n v="0"/>
    <n v="3"/>
    <n v="11"/>
    <x v="0"/>
    <n v="2"/>
  </r>
  <r>
    <x v="114"/>
    <n v="1980"/>
    <n v="46"/>
    <x v="1"/>
    <x v="1"/>
    <x v="2"/>
    <n v="3"/>
    <x v="103"/>
    <n v="1"/>
    <n v="0"/>
    <x v="100"/>
    <n v="19"/>
    <x v="1"/>
    <n v="378"/>
    <n v="0"/>
    <n v="101"/>
    <n v="0"/>
    <n v="0"/>
    <n v="72"/>
    <n v="551"/>
    <n v="5"/>
    <n v="6"/>
    <n v="4"/>
    <n v="6"/>
    <n v="21"/>
    <n v="7"/>
    <x v="0"/>
    <x v="0"/>
    <x v="0"/>
    <x v="0"/>
    <x v="0"/>
    <n v="0"/>
    <n v="3"/>
    <n v="11"/>
    <x v="1"/>
    <n v="0"/>
  </r>
  <r>
    <x v="115"/>
    <n v="1962"/>
    <n v="64"/>
    <x v="0"/>
    <x v="0"/>
    <x v="0"/>
    <n v="1"/>
    <x v="104"/>
    <n v="1"/>
    <n v="1"/>
    <x v="101"/>
    <n v="27"/>
    <x v="1"/>
    <n v="64"/>
    <n v="1"/>
    <n v="21"/>
    <n v="0"/>
    <n v="1"/>
    <n v="27"/>
    <n v="114"/>
    <n v="2"/>
    <n v="2"/>
    <n v="1"/>
    <n v="3"/>
    <n v="8"/>
    <n v="6"/>
    <x v="0"/>
    <x v="0"/>
    <x v="0"/>
    <x v="0"/>
    <x v="0"/>
    <n v="0"/>
    <n v="3"/>
    <n v="11"/>
    <x v="1"/>
    <n v="0"/>
  </r>
  <r>
    <x v="116"/>
    <n v="1970"/>
    <n v="56"/>
    <x v="1"/>
    <x v="0"/>
    <x v="2"/>
    <n v="2"/>
    <x v="105"/>
    <n v="0"/>
    <n v="0"/>
    <x v="102"/>
    <n v="25"/>
    <x v="1"/>
    <n v="547"/>
    <n v="99"/>
    <n v="812"/>
    <n v="151"/>
    <n v="82"/>
    <n v="33"/>
    <n v="1724"/>
    <n v="0"/>
    <n v="4"/>
    <n v="6"/>
    <n v="5"/>
    <n v="15"/>
    <n v="1"/>
    <x v="0"/>
    <x v="0"/>
    <x v="1"/>
    <x v="1"/>
    <x v="0"/>
    <n v="0"/>
    <n v="3"/>
    <n v="11"/>
    <x v="1"/>
    <n v="2"/>
  </r>
  <r>
    <x v="117"/>
    <n v="1978"/>
    <n v="48"/>
    <x v="1"/>
    <x v="4"/>
    <x v="2"/>
    <n v="3"/>
    <x v="106"/>
    <n v="1"/>
    <n v="0"/>
    <x v="103"/>
    <n v="74"/>
    <x v="0"/>
    <n v="47"/>
    <n v="90"/>
    <n v="94"/>
    <n v="123"/>
    <n v="103"/>
    <n v="120"/>
    <n v="577"/>
    <n v="5"/>
    <n v="9"/>
    <n v="1"/>
    <n v="5"/>
    <n v="20"/>
    <n v="9"/>
    <x v="0"/>
    <x v="0"/>
    <x v="0"/>
    <x v="0"/>
    <x v="0"/>
    <n v="0"/>
    <n v="3"/>
    <n v="11"/>
    <x v="1"/>
    <n v="0"/>
  </r>
  <r>
    <x v="118"/>
    <n v="1967"/>
    <n v="59"/>
    <x v="1"/>
    <x v="4"/>
    <x v="1"/>
    <n v="4"/>
    <x v="107"/>
    <n v="1"/>
    <n v="1"/>
    <x v="104"/>
    <n v="85"/>
    <x v="0"/>
    <n v="12"/>
    <n v="5"/>
    <n v="25"/>
    <n v="0"/>
    <n v="9"/>
    <n v="30"/>
    <n v="81"/>
    <n v="2"/>
    <n v="1"/>
    <n v="1"/>
    <n v="3"/>
    <n v="7"/>
    <n v="5"/>
    <x v="0"/>
    <x v="0"/>
    <x v="0"/>
    <x v="0"/>
    <x v="0"/>
    <n v="0"/>
    <n v="3"/>
    <n v="11"/>
    <x v="1"/>
    <n v="0"/>
  </r>
  <r>
    <x v="119"/>
    <n v="1969"/>
    <n v="57"/>
    <x v="1"/>
    <x v="0"/>
    <x v="1"/>
    <n v="3"/>
    <x v="108"/>
    <n v="1"/>
    <n v="0"/>
    <x v="105"/>
    <n v="37"/>
    <x v="0"/>
    <n v="1"/>
    <n v="6"/>
    <n v="7"/>
    <n v="11"/>
    <n v="5"/>
    <n v="3"/>
    <n v="33"/>
    <n v="2"/>
    <n v="2"/>
    <n v="0"/>
    <n v="3"/>
    <n v="7"/>
    <n v="6"/>
    <x v="0"/>
    <x v="0"/>
    <x v="0"/>
    <x v="0"/>
    <x v="0"/>
    <n v="0"/>
    <n v="3"/>
    <n v="11"/>
    <x v="1"/>
    <n v="0"/>
  </r>
  <r>
    <x v="120"/>
    <n v="1953"/>
    <n v="73"/>
    <x v="0"/>
    <x v="2"/>
    <x v="1"/>
    <n v="3"/>
    <x v="109"/>
    <n v="0"/>
    <n v="1"/>
    <x v="87"/>
    <n v="65"/>
    <x v="0"/>
    <n v="320"/>
    <n v="48"/>
    <n v="133"/>
    <n v="39"/>
    <n v="72"/>
    <n v="48"/>
    <n v="660"/>
    <n v="4"/>
    <n v="6"/>
    <n v="2"/>
    <n v="10"/>
    <n v="22"/>
    <n v="4"/>
    <x v="0"/>
    <x v="0"/>
    <x v="0"/>
    <x v="0"/>
    <x v="0"/>
    <n v="0"/>
    <n v="3"/>
    <n v="11"/>
    <x v="1"/>
    <n v="0"/>
  </r>
  <r>
    <x v="121"/>
    <n v="1967"/>
    <n v="59"/>
    <x v="1"/>
    <x v="2"/>
    <x v="0"/>
    <n v="2"/>
    <x v="110"/>
    <n v="1"/>
    <n v="0"/>
    <x v="106"/>
    <n v="13"/>
    <x v="2"/>
    <n v="34"/>
    <n v="3"/>
    <n v="29"/>
    <n v="0"/>
    <n v="4"/>
    <n v="10"/>
    <n v="80"/>
    <n v="3"/>
    <n v="2"/>
    <n v="1"/>
    <n v="3"/>
    <n v="9"/>
    <n v="5"/>
    <x v="0"/>
    <x v="0"/>
    <x v="0"/>
    <x v="0"/>
    <x v="0"/>
    <n v="0"/>
    <n v="3"/>
    <n v="11"/>
    <x v="0"/>
    <n v="0"/>
  </r>
  <r>
    <x v="122"/>
    <n v="1985"/>
    <n v="41"/>
    <x v="2"/>
    <x v="2"/>
    <x v="2"/>
    <n v="4"/>
    <x v="111"/>
    <n v="2"/>
    <n v="0"/>
    <x v="71"/>
    <n v="63"/>
    <x v="0"/>
    <n v="9"/>
    <n v="0"/>
    <n v="7"/>
    <n v="3"/>
    <n v="4"/>
    <n v="7"/>
    <n v="30"/>
    <n v="2"/>
    <n v="1"/>
    <n v="0"/>
    <n v="3"/>
    <n v="6"/>
    <n v="7"/>
    <x v="0"/>
    <x v="0"/>
    <x v="0"/>
    <x v="0"/>
    <x v="0"/>
    <n v="0"/>
    <n v="3"/>
    <n v="11"/>
    <x v="1"/>
    <n v="0"/>
  </r>
  <r>
    <x v="123"/>
    <n v="1976"/>
    <n v="50"/>
    <x v="1"/>
    <x v="0"/>
    <x v="3"/>
    <n v="2"/>
    <x v="112"/>
    <n v="1"/>
    <n v="0"/>
    <x v="107"/>
    <n v="83"/>
    <x v="0"/>
    <n v="17"/>
    <n v="0"/>
    <n v="14"/>
    <n v="7"/>
    <n v="3"/>
    <n v="2"/>
    <n v="43"/>
    <n v="1"/>
    <n v="1"/>
    <n v="0"/>
    <n v="3"/>
    <n v="5"/>
    <n v="7"/>
    <x v="0"/>
    <x v="0"/>
    <x v="0"/>
    <x v="0"/>
    <x v="0"/>
    <n v="0"/>
    <n v="3"/>
    <n v="11"/>
    <x v="1"/>
    <n v="0"/>
  </r>
  <r>
    <x v="124"/>
    <n v="1983"/>
    <n v="43"/>
    <x v="2"/>
    <x v="0"/>
    <x v="0"/>
    <n v="1"/>
    <x v="113"/>
    <n v="0"/>
    <n v="0"/>
    <x v="36"/>
    <n v="69"/>
    <x v="0"/>
    <n v="722"/>
    <n v="27"/>
    <n v="102"/>
    <n v="44"/>
    <n v="72"/>
    <n v="168"/>
    <n v="1135"/>
    <n v="0"/>
    <n v="6"/>
    <n v="8"/>
    <n v="13"/>
    <n v="27"/>
    <n v="2"/>
    <x v="0"/>
    <x v="1"/>
    <x v="1"/>
    <x v="1"/>
    <x v="0"/>
    <n v="0"/>
    <n v="3"/>
    <n v="11"/>
    <x v="0"/>
    <n v="3"/>
  </r>
  <r>
    <x v="125"/>
    <n v="1965"/>
    <n v="61"/>
    <x v="1"/>
    <x v="4"/>
    <x v="1"/>
    <n v="2"/>
    <x v="114"/>
    <n v="0"/>
    <n v="0"/>
    <x v="55"/>
    <n v="87"/>
    <x v="0"/>
    <n v="162"/>
    <n v="33"/>
    <n v="124"/>
    <n v="40"/>
    <n v="28"/>
    <n v="172"/>
    <n v="559"/>
    <n v="2"/>
    <n v="3"/>
    <n v="4"/>
    <n v="7"/>
    <n v="16"/>
    <n v="1"/>
    <x v="0"/>
    <x v="0"/>
    <x v="0"/>
    <x v="0"/>
    <x v="0"/>
    <n v="0"/>
    <n v="3"/>
    <n v="11"/>
    <x v="1"/>
    <n v="0"/>
  </r>
  <r>
    <x v="126"/>
    <n v="1984"/>
    <n v="42"/>
    <x v="2"/>
    <x v="0"/>
    <x v="0"/>
    <n v="1"/>
    <x v="115"/>
    <n v="0"/>
    <n v="0"/>
    <x v="108"/>
    <n v="37"/>
    <x v="0"/>
    <n v="450"/>
    <n v="133"/>
    <n v="951"/>
    <n v="173"/>
    <n v="0"/>
    <n v="216"/>
    <n v="1923"/>
    <n v="1"/>
    <n v="3"/>
    <n v="6"/>
    <n v="6"/>
    <n v="16"/>
    <n v="1"/>
    <x v="0"/>
    <x v="0"/>
    <x v="0"/>
    <x v="0"/>
    <x v="0"/>
    <n v="0"/>
    <n v="3"/>
    <n v="11"/>
    <x v="0"/>
    <n v="0"/>
  </r>
  <r>
    <x v="127"/>
    <n v="1953"/>
    <n v="73"/>
    <x v="0"/>
    <x v="2"/>
    <x v="2"/>
    <n v="4"/>
    <x v="116"/>
    <n v="1"/>
    <n v="1"/>
    <x v="109"/>
    <n v="51"/>
    <x v="0"/>
    <n v="70"/>
    <n v="0"/>
    <n v="16"/>
    <n v="0"/>
    <n v="0"/>
    <n v="4"/>
    <n v="90"/>
    <n v="2"/>
    <n v="2"/>
    <n v="0"/>
    <n v="4"/>
    <n v="8"/>
    <n v="6"/>
    <x v="0"/>
    <x v="0"/>
    <x v="0"/>
    <x v="0"/>
    <x v="0"/>
    <n v="0"/>
    <n v="3"/>
    <n v="11"/>
    <x v="1"/>
    <n v="0"/>
  </r>
  <r>
    <x v="128"/>
    <n v="1961"/>
    <n v="65"/>
    <x v="0"/>
    <x v="1"/>
    <x v="2"/>
    <n v="3"/>
    <x v="10"/>
    <n v="0"/>
    <n v="1"/>
    <x v="104"/>
    <n v="23"/>
    <x v="1"/>
    <n v="352"/>
    <n v="0"/>
    <n v="27"/>
    <n v="10"/>
    <n v="0"/>
    <n v="15"/>
    <n v="404"/>
    <n v="3"/>
    <n v="6"/>
    <n v="1"/>
    <n v="7"/>
    <n v="17"/>
    <n v="6"/>
    <x v="0"/>
    <x v="0"/>
    <x v="0"/>
    <x v="0"/>
    <x v="0"/>
    <n v="0"/>
    <n v="3"/>
    <n v="11"/>
    <x v="1"/>
    <n v="0"/>
  </r>
  <r>
    <x v="129"/>
    <n v="1956"/>
    <n v="70"/>
    <x v="0"/>
    <x v="1"/>
    <x v="1"/>
    <n v="4"/>
    <x v="117"/>
    <n v="1"/>
    <n v="1"/>
    <x v="110"/>
    <n v="72"/>
    <x v="0"/>
    <n v="492"/>
    <n v="19"/>
    <n v="110"/>
    <n v="16"/>
    <n v="12"/>
    <n v="12"/>
    <n v="661"/>
    <n v="4"/>
    <n v="6"/>
    <n v="3"/>
    <n v="10"/>
    <n v="23"/>
    <n v="4"/>
    <x v="0"/>
    <x v="0"/>
    <x v="0"/>
    <x v="0"/>
    <x v="0"/>
    <n v="0"/>
    <n v="3"/>
    <n v="11"/>
    <x v="1"/>
    <n v="0"/>
  </r>
  <r>
    <x v="130"/>
    <n v="1952"/>
    <n v="74"/>
    <x v="0"/>
    <x v="0"/>
    <x v="2"/>
    <n v="3"/>
    <x v="118"/>
    <n v="0"/>
    <n v="1"/>
    <x v="111"/>
    <n v="10"/>
    <x v="2"/>
    <n v="120"/>
    <n v="58"/>
    <n v="73"/>
    <n v="65"/>
    <n v="89"/>
    <n v="58"/>
    <n v="463"/>
    <n v="5"/>
    <n v="5"/>
    <n v="4"/>
    <n v="5"/>
    <n v="19"/>
    <n v="5"/>
    <x v="0"/>
    <x v="0"/>
    <x v="0"/>
    <x v="0"/>
    <x v="0"/>
    <n v="0"/>
    <n v="3"/>
    <n v="11"/>
    <x v="1"/>
    <n v="0"/>
  </r>
  <r>
    <x v="131"/>
    <n v="1958"/>
    <n v="68"/>
    <x v="0"/>
    <x v="2"/>
    <x v="5"/>
    <n v="1"/>
    <x v="119"/>
    <n v="1"/>
    <n v="1"/>
    <x v="112"/>
    <n v="42"/>
    <x v="0"/>
    <n v="534"/>
    <n v="5"/>
    <n v="47"/>
    <n v="0"/>
    <n v="5"/>
    <n v="41"/>
    <n v="632"/>
    <n v="5"/>
    <n v="11"/>
    <n v="1"/>
    <n v="6"/>
    <n v="23"/>
    <n v="8"/>
    <x v="0"/>
    <x v="0"/>
    <x v="0"/>
    <x v="0"/>
    <x v="0"/>
    <n v="0"/>
    <n v="3"/>
    <n v="11"/>
    <x v="1"/>
    <n v="0"/>
  </r>
  <r>
    <x v="132"/>
    <n v="1969"/>
    <n v="57"/>
    <x v="1"/>
    <x v="0"/>
    <x v="2"/>
    <n v="2"/>
    <x v="120"/>
    <n v="0"/>
    <n v="0"/>
    <x v="3"/>
    <n v="10"/>
    <x v="2"/>
    <n v="236"/>
    <n v="106"/>
    <n v="189"/>
    <n v="23"/>
    <n v="41"/>
    <n v="130"/>
    <n v="725"/>
    <n v="1"/>
    <n v="7"/>
    <n v="2"/>
    <n v="9"/>
    <n v="19"/>
    <n v="4"/>
    <x v="0"/>
    <x v="0"/>
    <x v="0"/>
    <x v="0"/>
    <x v="0"/>
    <n v="0"/>
    <n v="3"/>
    <n v="11"/>
    <x v="1"/>
    <n v="0"/>
  </r>
  <r>
    <x v="133"/>
    <n v="1963"/>
    <n v="63"/>
    <x v="0"/>
    <x v="0"/>
    <x v="2"/>
    <n v="3"/>
    <x v="10"/>
    <n v="0"/>
    <n v="1"/>
    <x v="76"/>
    <n v="96"/>
    <x v="0"/>
    <n v="231"/>
    <n v="65"/>
    <n v="196"/>
    <n v="38"/>
    <n v="71"/>
    <n v="124"/>
    <n v="725"/>
    <n v="1"/>
    <n v="6"/>
    <n v="5"/>
    <n v="7"/>
    <n v="19"/>
    <n v="4"/>
    <x v="0"/>
    <x v="0"/>
    <x v="0"/>
    <x v="0"/>
    <x v="0"/>
    <n v="0"/>
    <n v="3"/>
    <n v="11"/>
    <x v="1"/>
    <n v="0"/>
  </r>
  <r>
    <x v="134"/>
    <n v="1964"/>
    <n v="62"/>
    <x v="0"/>
    <x v="1"/>
    <x v="2"/>
    <n v="4"/>
    <x v="121"/>
    <n v="1"/>
    <n v="1"/>
    <x v="113"/>
    <n v="51"/>
    <x v="0"/>
    <n v="220"/>
    <n v="0"/>
    <n v="33"/>
    <n v="3"/>
    <n v="0"/>
    <n v="23"/>
    <n v="279"/>
    <n v="5"/>
    <n v="5"/>
    <n v="1"/>
    <n v="5"/>
    <n v="16"/>
    <n v="8"/>
    <x v="0"/>
    <x v="0"/>
    <x v="0"/>
    <x v="0"/>
    <x v="0"/>
    <n v="0"/>
    <n v="3"/>
    <n v="11"/>
    <x v="1"/>
    <n v="0"/>
  </r>
  <r>
    <x v="135"/>
    <n v="1967"/>
    <n v="59"/>
    <x v="1"/>
    <x v="1"/>
    <x v="1"/>
    <n v="2"/>
    <x v="122"/>
    <n v="0"/>
    <n v="0"/>
    <x v="65"/>
    <n v="21"/>
    <x v="1"/>
    <n v="796"/>
    <n v="14"/>
    <n v="590"/>
    <n v="38"/>
    <n v="44"/>
    <n v="0"/>
    <n v="1482"/>
    <n v="1"/>
    <n v="4"/>
    <n v="5"/>
    <n v="13"/>
    <n v="23"/>
    <n v="3"/>
    <x v="0"/>
    <x v="1"/>
    <x v="0"/>
    <x v="0"/>
    <x v="0"/>
    <n v="0"/>
    <n v="3"/>
    <n v="11"/>
    <x v="1"/>
    <n v="1"/>
  </r>
  <r>
    <x v="136"/>
    <n v="1976"/>
    <n v="50"/>
    <x v="1"/>
    <x v="3"/>
    <x v="3"/>
    <n v="2"/>
    <x v="123"/>
    <n v="1"/>
    <n v="0"/>
    <x v="17"/>
    <n v="31"/>
    <x v="1"/>
    <n v="0"/>
    <n v="1"/>
    <n v="3"/>
    <n v="10"/>
    <n v="6"/>
    <n v="9"/>
    <n v="29"/>
    <n v="2"/>
    <n v="1"/>
    <n v="0"/>
    <n v="3"/>
    <n v="6"/>
    <n v="8"/>
    <x v="0"/>
    <x v="0"/>
    <x v="0"/>
    <x v="0"/>
    <x v="0"/>
    <n v="0"/>
    <n v="3"/>
    <n v="11"/>
    <x v="1"/>
    <n v="0"/>
  </r>
  <r>
    <x v="137"/>
    <n v="1959"/>
    <n v="67"/>
    <x v="0"/>
    <x v="1"/>
    <x v="2"/>
    <n v="5"/>
    <x v="124"/>
    <n v="2"/>
    <n v="1"/>
    <x v="114"/>
    <n v="61"/>
    <x v="0"/>
    <n v="53"/>
    <n v="1"/>
    <n v="34"/>
    <n v="2"/>
    <n v="0"/>
    <n v="16"/>
    <n v="106"/>
    <n v="3"/>
    <n v="2"/>
    <n v="2"/>
    <n v="2"/>
    <n v="9"/>
    <n v="8"/>
    <x v="0"/>
    <x v="0"/>
    <x v="0"/>
    <x v="0"/>
    <x v="0"/>
    <n v="0"/>
    <n v="3"/>
    <n v="11"/>
    <x v="1"/>
    <n v="0"/>
  </r>
  <r>
    <x v="138"/>
    <n v="1973"/>
    <n v="53"/>
    <x v="1"/>
    <x v="1"/>
    <x v="5"/>
    <n v="1"/>
    <x v="125"/>
    <n v="1"/>
    <n v="1"/>
    <x v="115"/>
    <n v="37"/>
    <x v="0"/>
    <n v="15"/>
    <n v="0"/>
    <n v="8"/>
    <n v="4"/>
    <n v="2"/>
    <n v="20"/>
    <n v="49"/>
    <n v="2"/>
    <n v="1"/>
    <n v="1"/>
    <n v="2"/>
    <n v="6"/>
    <n v="5"/>
    <x v="1"/>
    <x v="0"/>
    <x v="0"/>
    <x v="0"/>
    <x v="0"/>
    <n v="0"/>
    <n v="3"/>
    <n v="11"/>
    <x v="0"/>
    <n v="1"/>
  </r>
  <r>
    <x v="139"/>
    <n v="1965"/>
    <n v="61"/>
    <x v="1"/>
    <x v="1"/>
    <x v="3"/>
    <n v="3"/>
    <x v="126"/>
    <n v="1"/>
    <n v="1"/>
    <x v="116"/>
    <n v="74"/>
    <x v="0"/>
    <n v="17"/>
    <n v="1"/>
    <n v="12"/>
    <n v="3"/>
    <n v="1"/>
    <n v="4"/>
    <n v="38"/>
    <n v="2"/>
    <n v="2"/>
    <n v="0"/>
    <n v="3"/>
    <n v="7"/>
    <n v="7"/>
    <x v="0"/>
    <x v="0"/>
    <x v="0"/>
    <x v="0"/>
    <x v="0"/>
    <n v="0"/>
    <n v="3"/>
    <n v="11"/>
    <x v="1"/>
    <n v="0"/>
  </r>
  <r>
    <x v="140"/>
    <n v="1992"/>
    <n v="34"/>
    <x v="2"/>
    <x v="2"/>
    <x v="0"/>
    <n v="1"/>
    <x v="127"/>
    <n v="0"/>
    <n v="0"/>
    <x v="117"/>
    <n v="46"/>
    <x v="0"/>
    <n v="962"/>
    <n v="61"/>
    <n v="921"/>
    <n v="52"/>
    <n v="61"/>
    <n v="20"/>
    <n v="2077"/>
    <n v="1"/>
    <n v="5"/>
    <n v="4"/>
    <n v="12"/>
    <n v="22"/>
    <n v="2"/>
    <x v="0"/>
    <x v="0"/>
    <x v="0"/>
    <x v="0"/>
    <x v="0"/>
    <n v="0"/>
    <n v="3"/>
    <n v="11"/>
    <x v="1"/>
    <n v="0"/>
  </r>
  <r>
    <x v="141"/>
    <n v="1976"/>
    <n v="50"/>
    <x v="1"/>
    <x v="2"/>
    <x v="1"/>
    <n v="3"/>
    <x v="128"/>
    <n v="0"/>
    <n v="1"/>
    <x v="105"/>
    <n v="4"/>
    <x v="2"/>
    <n v="738"/>
    <n v="0"/>
    <n v="232"/>
    <n v="13"/>
    <n v="20"/>
    <n v="50"/>
    <n v="1053"/>
    <n v="2"/>
    <n v="3"/>
    <n v="5"/>
    <n v="7"/>
    <n v="17"/>
    <n v="7"/>
    <x v="0"/>
    <x v="0"/>
    <x v="0"/>
    <x v="0"/>
    <x v="0"/>
    <n v="0"/>
    <n v="3"/>
    <n v="11"/>
    <x v="0"/>
    <n v="0"/>
  </r>
  <r>
    <x v="142"/>
    <n v="1962"/>
    <n v="64"/>
    <x v="0"/>
    <x v="0"/>
    <x v="2"/>
    <n v="2"/>
    <x v="129"/>
    <n v="0"/>
    <n v="0"/>
    <x v="118"/>
    <n v="73"/>
    <x v="0"/>
    <n v="399"/>
    <n v="28"/>
    <n v="756"/>
    <n v="36"/>
    <n v="40"/>
    <n v="126"/>
    <n v="1385"/>
    <n v="1"/>
    <n v="5"/>
    <n v="7"/>
    <n v="10"/>
    <n v="23"/>
    <n v="2"/>
    <x v="0"/>
    <x v="0"/>
    <x v="0"/>
    <x v="0"/>
    <x v="0"/>
    <n v="0"/>
    <n v="3"/>
    <n v="11"/>
    <x v="1"/>
    <n v="0"/>
  </r>
  <r>
    <x v="143"/>
    <n v="1974"/>
    <n v="52"/>
    <x v="1"/>
    <x v="1"/>
    <x v="0"/>
    <n v="0"/>
    <x v="130"/>
    <n v="0"/>
    <n v="1"/>
    <x v="119"/>
    <n v="47"/>
    <x v="0"/>
    <n v="614"/>
    <n v="16"/>
    <n v="132"/>
    <n v="43"/>
    <n v="33"/>
    <n v="33"/>
    <n v="871"/>
    <n v="3"/>
    <n v="8"/>
    <n v="5"/>
    <n v="9"/>
    <n v="25"/>
    <n v="6"/>
    <x v="0"/>
    <x v="0"/>
    <x v="0"/>
    <x v="0"/>
    <x v="0"/>
    <n v="0"/>
    <n v="3"/>
    <n v="11"/>
    <x v="1"/>
    <n v="0"/>
  </r>
  <r>
    <x v="144"/>
    <n v="1988"/>
    <n v="38"/>
    <x v="2"/>
    <x v="0"/>
    <x v="1"/>
    <n v="3"/>
    <x v="131"/>
    <n v="1"/>
    <n v="0"/>
    <x v="120"/>
    <n v="13"/>
    <x v="2"/>
    <n v="32"/>
    <n v="34"/>
    <n v="41"/>
    <n v="73"/>
    <n v="16"/>
    <n v="116"/>
    <n v="312"/>
    <n v="3"/>
    <n v="4"/>
    <n v="2"/>
    <n v="3"/>
    <n v="12"/>
    <n v="7"/>
    <x v="0"/>
    <x v="0"/>
    <x v="0"/>
    <x v="0"/>
    <x v="0"/>
    <n v="0"/>
    <n v="3"/>
    <n v="11"/>
    <x v="1"/>
    <n v="0"/>
  </r>
  <r>
    <x v="145"/>
    <n v="1976"/>
    <n v="50"/>
    <x v="1"/>
    <x v="0"/>
    <x v="2"/>
    <n v="4"/>
    <x v="132"/>
    <n v="0"/>
    <n v="2"/>
    <x v="121"/>
    <n v="36"/>
    <x v="0"/>
    <n v="598"/>
    <n v="16"/>
    <n v="141"/>
    <n v="32"/>
    <n v="41"/>
    <n v="49"/>
    <n v="877"/>
    <n v="3"/>
    <n v="3"/>
    <n v="3"/>
    <n v="6"/>
    <n v="15"/>
    <n v="8"/>
    <x v="0"/>
    <x v="0"/>
    <x v="0"/>
    <x v="0"/>
    <x v="0"/>
    <n v="0"/>
    <n v="3"/>
    <n v="11"/>
    <x v="1"/>
    <n v="0"/>
  </r>
  <r>
    <x v="146"/>
    <n v="1975"/>
    <n v="51"/>
    <x v="1"/>
    <x v="0"/>
    <x v="2"/>
    <n v="3"/>
    <x v="133"/>
    <n v="1"/>
    <n v="0"/>
    <x v="122"/>
    <n v="47"/>
    <x v="0"/>
    <n v="2"/>
    <n v="1"/>
    <n v="18"/>
    <n v="20"/>
    <n v="11"/>
    <n v="16"/>
    <n v="68"/>
    <n v="1"/>
    <n v="2"/>
    <n v="0"/>
    <n v="3"/>
    <n v="6"/>
    <n v="6"/>
    <x v="0"/>
    <x v="0"/>
    <x v="0"/>
    <x v="0"/>
    <x v="0"/>
    <n v="0"/>
    <n v="3"/>
    <n v="11"/>
    <x v="0"/>
    <n v="0"/>
  </r>
  <r>
    <x v="147"/>
    <n v="1981"/>
    <n v="45"/>
    <x v="2"/>
    <x v="0"/>
    <x v="1"/>
    <n v="3"/>
    <x v="134"/>
    <n v="1"/>
    <n v="0"/>
    <x v="119"/>
    <n v="49"/>
    <x v="0"/>
    <n v="6"/>
    <n v="1"/>
    <n v="10"/>
    <n v="0"/>
    <n v="1"/>
    <n v="4"/>
    <n v="22"/>
    <n v="1"/>
    <n v="1"/>
    <n v="0"/>
    <n v="2"/>
    <n v="4"/>
    <n v="8"/>
    <x v="0"/>
    <x v="0"/>
    <x v="0"/>
    <x v="0"/>
    <x v="0"/>
    <n v="1"/>
    <n v="3"/>
    <n v="11"/>
    <x v="1"/>
    <n v="0"/>
  </r>
  <r>
    <x v="148"/>
    <n v="1973"/>
    <n v="53"/>
    <x v="1"/>
    <x v="4"/>
    <x v="2"/>
    <n v="5"/>
    <x v="135"/>
    <n v="2"/>
    <n v="1"/>
    <x v="123"/>
    <n v="94"/>
    <x v="0"/>
    <n v="73"/>
    <n v="3"/>
    <n v="90"/>
    <n v="12"/>
    <n v="1"/>
    <n v="32"/>
    <n v="211"/>
    <n v="7"/>
    <n v="4"/>
    <n v="1"/>
    <n v="4"/>
    <n v="16"/>
    <n v="8"/>
    <x v="0"/>
    <x v="0"/>
    <x v="0"/>
    <x v="0"/>
    <x v="0"/>
    <n v="0"/>
    <n v="3"/>
    <n v="11"/>
    <x v="1"/>
    <n v="0"/>
  </r>
  <r>
    <x v="149"/>
    <n v="1966"/>
    <n v="60"/>
    <x v="1"/>
    <x v="2"/>
    <x v="2"/>
    <n v="2"/>
    <x v="136"/>
    <n v="0"/>
    <n v="0"/>
    <x v="124"/>
    <n v="65"/>
    <x v="0"/>
    <n v="42"/>
    <n v="16"/>
    <n v="29"/>
    <n v="12"/>
    <n v="20"/>
    <n v="8"/>
    <n v="127"/>
    <n v="1"/>
    <n v="2"/>
    <n v="1"/>
    <n v="4"/>
    <n v="8"/>
    <n v="3"/>
    <x v="0"/>
    <x v="0"/>
    <x v="0"/>
    <x v="0"/>
    <x v="0"/>
    <n v="0"/>
    <n v="3"/>
    <n v="11"/>
    <x v="1"/>
    <n v="0"/>
  </r>
  <r>
    <x v="150"/>
    <n v="1953"/>
    <n v="73"/>
    <x v="0"/>
    <x v="2"/>
    <x v="2"/>
    <n v="4"/>
    <x v="13"/>
    <n v="0"/>
    <n v="2"/>
    <x v="125"/>
    <n v="59"/>
    <x v="0"/>
    <n v="295"/>
    <n v="21"/>
    <n v="78"/>
    <n v="39"/>
    <n v="13"/>
    <n v="13"/>
    <n v="459"/>
    <n v="1"/>
    <n v="4"/>
    <n v="4"/>
    <n v="7"/>
    <n v="16"/>
    <n v="3"/>
    <x v="0"/>
    <x v="0"/>
    <x v="0"/>
    <x v="0"/>
    <x v="0"/>
    <n v="0"/>
    <n v="3"/>
    <n v="11"/>
    <x v="1"/>
    <n v="0"/>
  </r>
  <r>
    <x v="151"/>
    <n v="1969"/>
    <n v="57"/>
    <x v="1"/>
    <x v="0"/>
    <x v="2"/>
    <n v="3"/>
    <x v="137"/>
    <n v="0"/>
    <n v="1"/>
    <x v="126"/>
    <n v="96"/>
    <x v="0"/>
    <n v="346"/>
    <n v="17"/>
    <n v="48"/>
    <n v="23"/>
    <n v="13"/>
    <n v="13"/>
    <n v="460"/>
    <n v="4"/>
    <n v="8"/>
    <n v="1"/>
    <n v="6"/>
    <n v="19"/>
    <n v="6"/>
    <x v="0"/>
    <x v="1"/>
    <x v="0"/>
    <x v="0"/>
    <x v="0"/>
    <n v="0"/>
    <n v="3"/>
    <n v="11"/>
    <x v="1"/>
    <n v="1"/>
  </r>
  <r>
    <x v="152"/>
    <n v="1972"/>
    <n v="54"/>
    <x v="1"/>
    <x v="4"/>
    <x v="1"/>
    <n v="3"/>
    <x v="1"/>
    <n v="0"/>
    <n v="1"/>
    <x v="127"/>
    <n v="28"/>
    <x v="1"/>
    <n v="233"/>
    <n v="20"/>
    <n v="57"/>
    <n v="8"/>
    <n v="20"/>
    <n v="91"/>
    <n v="429"/>
    <n v="4"/>
    <n v="7"/>
    <n v="1"/>
    <n v="5"/>
    <n v="17"/>
    <n v="7"/>
    <x v="0"/>
    <x v="0"/>
    <x v="0"/>
    <x v="0"/>
    <x v="0"/>
    <n v="0"/>
    <n v="3"/>
    <n v="11"/>
    <x v="1"/>
    <n v="0"/>
  </r>
  <r>
    <x v="153"/>
    <n v="1988"/>
    <n v="38"/>
    <x v="2"/>
    <x v="0"/>
    <x v="5"/>
    <n v="2"/>
    <x v="138"/>
    <n v="1"/>
    <n v="0"/>
    <x v="44"/>
    <n v="12"/>
    <x v="2"/>
    <n v="5"/>
    <n v="7"/>
    <n v="24"/>
    <n v="19"/>
    <n v="14"/>
    <n v="20"/>
    <n v="89"/>
    <n v="4"/>
    <n v="3"/>
    <n v="0"/>
    <n v="4"/>
    <n v="11"/>
    <n v="6"/>
    <x v="0"/>
    <x v="0"/>
    <x v="0"/>
    <x v="0"/>
    <x v="0"/>
    <n v="0"/>
    <n v="3"/>
    <n v="11"/>
    <x v="1"/>
    <n v="0"/>
  </r>
  <r>
    <x v="154"/>
    <n v="1952"/>
    <n v="74"/>
    <x v="0"/>
    <x v="1"/>
    <x v="1"/>
    <n v="3"/>
    <x v="139"/>
    <n v="0"/>
    <n v="1"/>
    <x v="128"/>
    <n v="57"/>
    <x v="0"/>
    <n v="888"/>
    <n v="0"/>
    <n v="57"/>
    <n v="0"/>
    <n v="0"/>
    <n v="76"/>
    <n v="1021"/>
    <n v="2"/>
    <n v="8"/>
    <n v="5"/>
    <n v="11"/>
    <n v="26"/>
    <n v="5"/>
    <x v="0"/>
    <x v="0"/>
    <x v="0"/>
    <x v="0"/>
    <x v="0"/>
    <n v="0"/>
    <n v="3"/>
    <n v="11"/>
    <x v="1"/>
    <n v="0"/>
  </r>
  <r>
    <x v="155"/>
    <n v="1949"/>
    <n v="77"/>
    <x v="0"/>
    <x v="0"/>
    <x v="1"/>
    <n v="2"/>
    <x v="140"/>
    <n v="0"/>
    <n v="0"/>
    <x v="103"/>
    <n v="10"/>
    <x v="2"/>
    <n v="997"/>
    <n v="26"/>
    <n v="269"/>
    <n v="34"/>
    <n v="13"/>
    <n v="42"/>
    <n v="1381"/>
    <n v="1"/>
    <n v="10"/>
    <n v="4"/>
    <n v="6"/>
    <n v="21"/>
    <n v="4"/>
    <x v="0"/>
    <x v="1"/>
    <x v="1"/>
    <x v="0"/>
    <x v="0"/>
    <n v="0"/>
    <n v="3"/>
    <n v="11"/>
    <x v="0"/>
    <n v="2"/>
  </r>
  <r>
    <x v="156"/>
    <n v="1958"/>
    <n v="68"/>
    <x v="0"/>
    <x v="0"/>
    <x v="0"/>
    <n v="0"/>
    <x v="141"/>
    <n v="0"/>
    <n v="1"/>
    <x v="129"/>
    <n v="4"/>
    <x v="2"/>
    <n v="212"/>
    <n v="6"/>
    <n v="69"/>
    <n v="4"/>
    <n v="12"/>
    <n v="3"/>
    <n v="306"/>
    <n v="3"/>
    <n v="6"/>
    <n v="1"/>
    <n v="5"/>
    <n v="15"/>
    <n v="7"/>
    <x v="0"/>
    <x v="0"/>
    <x v="0"/>
    <x v="0"/>
    <x v="0"/>
    <n v="0"/>
    <n v="3"/>
    <n v="11"/>
    <x v="1"/>
    <n v="0"/>
  </r>
  <r>
    <x v="157"/>
    <n v="1978"/>
    <n v="48"/>
    <x v="1"/>
    <x v="0"/>
    <x v="0"/>
    <n v="0"/>
    <x v="142"/>
    <n v="1"/>
    <n v="2"/>
    <x v="130"/>
    <n v="49"/>
    <x v="0"/>
    <n v="8"/>
    <n v="1"/>
    <n v="7"/>
    <n v="2"/>
    <n v="0"/>
    <n v="0"/>
    <n v="18"/>
    <n v="1"/>
    <n v="0"/>
    <n v="0"/>
    <n v="3"/>
    <n v="4"/>
    <n v="4"/>
    <x v="0"/>
    <x v="0"/>
    <x v="0"/>
    <x v="0"/>
    <x v="0"/>
    <n v="0"/>
    <n v="3"/>
    <n v="11"/>
    <x v="1"/>
    <n v="0"/>
  </r>
  <r>
    <x v="158"/>
    <n v="1977"/>
    <n v="49"/>
    <x v="1"/>
    <x v="0"/>
    <x v="1"/>
    <n v="3"/>
    <x v="143"/>
    <n v="0"/>
    <n v="1"/>
    <x v="131"/>
    <n v="3"/>
    <x v="2"/>
    <n v="42"/>
    <n v="11"/>
    <n v="57"/>
    <n v="10"/>
    <n v="28"/>
    <n v="14"/>
    <n v="162"/>
    <n v="1"/>
    <n v="1"/>
    <n v="1"/>
    <n v="6"/>
    <n v="9"/>
    <n v="2"/>
    <x v="0"/>
    <x v="0"/>
    <x v="0"/>
    <x v="0"/>
    <x v="0"/>
    <n v="0"/>
    <n v="3"/>
    <n v="11"/>
    <x v="1"/>
    <n v="0"/>
  </r>
  <r>
    <x v="159"/>
    <n v="1955"/>
    <n v="71"/>
    <x v="0"/>
    <x v="0"/>
    <x v="0"/>
    <n v="1"/>
    <x v="144"/>
    <n v="0"/>
    <n v="0"/>
    <x v="132"/>
    <n v="64"/>
    <x v="0"/>
    <n v="536"/>
    <n v="11"/>
    <n v="387"/>
    <n v="149"/>
    <n v="91"/>
    <n v="57"/>
    <n v="1231"/>
    <n v="1"/>
    <n v="3"/>
    <n v="4"/>
    <n v="10"/>
    <n v="18"/>
    <n v="1"/>
    <x v="0"/>
    <x v="0"/>
    <x v="0"/>
    <x v="0"/>
    <x v="0"/>
    <n v="0"/>
    <n v="3"/>
    <n v="11"/>
    <x v="1"/>
    <n v="0"/>
  </r>
  <r>
    <x v="160"/>
    <n v="1958"/>
    <n v="68"/>
    <x v="0"/>
    <x v="2"/>
    <x v="0"/>
    <n v="2"/>
    <x v="145"/>
    <n v="2"/>
    <n v="1"/>
    <x v="133"/>
    <n v="0"/>
    <x v="2"/>
    <n v="5"/>
    <n v="0"/>
    <n v="3"/>
    <n v="0"/>
    <n v="0"/>
    <n v="5"/>
    <n v="13"/>
    <n v="1"/>
    <n v="1"/>
    <n v="0"/>
    <n v="2"/>
    <n v="4"/>
    <n v="7"/>
    <x v="0"/>
    <x v="0"/>
    <x v="0"/>
    <x v="0"/>
    <x v="0"/>
    <n v="0"/>
    <n v="3"/>
    <n v="11"/>
    <x v="1"/>
    <n v="0"/>
  </r>
  <r>
    <x v="161"/>
    <n v="1945"/>
    <n v="81"/>
    <x v="3"/>
    <x v="1"/>
    <x v="2"/>
    <n v="2"/>
    <x v="146"/>
    <n v="0"/>
    <n v="0"/>
    <x v="134"/>
    <n v="20"/>
    <x v="1"/>
    <n v="1349"/>
    <n v="16"/>
    <n v="249"/>
    <n v="43"/>
    <n v="16"/>
    <n v="33"/>
    <n v="1706"/>
    <n v="2"/>
    <n v="10"/>
    <n v="6"/>
    <n v="9"/>
    <n v="27"/>
    <n v="6"/>
    <x v="0"/>
    <x v="0"/>
    <x v="0"/>
    <x v="0"/>
    <x v="0"/>
    <n v="0"/>
    <n v="3"/>
    <n v="11"/>
    <x v="1"/>
    <n v="0"/>
  </r>
  <r>
    <x v="162"/>
    <n v="1984"/>
    <n v="42"/>
    <x v="2"/>
    <x v="0"/>
    <x v="2"/>
    <n v="3"/>
    <x v="147"/>
    <n v="1"/>
    <n v="0"/>
    <x v="135"/>
    <n v="91"/>
    <x v="0"/>
    <n v="53"/>
    <n v="3"/>
    <n v="49"/>
    <n v="7"/>
    <n v="4"/>
    <n v="5"/>
    <n v="121"/>
    <n v="4"/>
    <n v="3"/>
    <n v="0"/>
    <n v="4"/>
    <n v="11"/>
    <n v="8"/>
    <x v="0"/>
    <x v="0"/>
    <x v="0"/>
    <x v="0"/>
    <x v="0"/>
    <n v="0"/>
    <n v="3"/>
    <n v="11"/>
    <x v="1"/>
    <n v="0"/>
  </r>
  <r>
    <x v="163"/>
    <n v="1975"/>
    <n v="51"/>
    <x v="1"/>
    <x v="1"/>
    <x v="3"/>
    <n v="1"/>
    <x v="148"/>
    <n v="0"/>
    <n v="0"/>
    <x v="136"/>
    <n v="9"/>
    <x v="2"/>
    <n v="1001"/>
    <n v="12"/>
    <n v="240"/>
    <n v="16"/>
    <n v="12"/>
    <n v="12"/>
    <n v="1293"/>
    <n v="1"/>
    <n v="5"/>
    <n v="4"/>
    <n v="10"/>
    <n v="20"/>
    <n v="2"/>
    <x v="0"/>
    <x v="0"/>
    <x v="0"/>
    <x v="0"/>
    <x v="0"/>
    <n v="0"/>
    <n v="3"/>
    <n v="11"/>
    <x v="1"/>
    <n v="0"/>
  </r>
  <r>
    <x v="164"/>
    <n v="1973"/>
    <n v="53"/>
    <x v="1"/>
    <x v="1"/>
    <x v="2"/>
    <n v="3"/>
    <x v="149"/>
    <n v="0"/>
    <n v="1"/>
    <x v="137"/>
    <n v="98"/>
    <x v="0"/>
    <n v="20"/>
    <n v="2"/>
    <n v="1582"/>
    <n v="1"/>
    <n v="2"/>
    <n v="1"/>
    <n v="1608"/>
    <n v="15"/>
    <n v="0"/>
    <n v="22"/>
    <n v="0"/>
    <n v="37"/>
    <n v="0"/>
    <x v="0"/>
    <x v="0"/>
    <x v="0"/>
    <x v="0"/>
    <x v="0"/>
    <n v="0"/>
    <n v="3"/>
    <n v="11"/>
    <x v="1"/>
    <n v="0"/>
  </r>
  <r>
    <x v="165"/>
    <n v="1966"/>
    <n v="60"/>
    <x v="1"/>
    <x v="0"/>
    <x v="1"/>
    <n v="5"/>
    <x v="150"/>
    <n v="2"/>
    <n v="1"/>
    <x v="138"/>
    <n v="83"/>
    <x v="0"/>
    <n v="18"/>
    <n v="1"/>
    <n v="32"/>
    <n v="6"/>
    <n v="3"/>
    <n v="28"/>
    <n v="88"/>
    <n v="3"/>
    <n v="2"/>
    <n v="0"/>
    <n v="4"/>
    <n v="9"/>
    <n v="6"/>
    <x v="0"/>
    <x v="0"/>
    <x v="0"/>
    <x v="0"/>
    <x v="0"/>
    <n v="0"/>
    <n v="3"/>
    <n v="11"/>
    <x v="1"/>
    <n v="0"/>
  </r>
  <r>
    <x v="166"/>
    <n v="1953"/>
    <n v="73"/>
    <x v="0"/>
    <x v="0"/>
    <x v="3"/>
    <n v="1"/>
    <x v="151"/>
    <n v="0"/>
    <n v="0"/>
    <x v="139"/>
    <n v="27"/>
    <x v="1"/>
    <n v="125"/>
    <n v="16"/>
    <n v="98"/>
    <n v="134"/>
    <n v="21"/>
    <n v="27"/>
    <n v="421"/>
    <n v="1"/>
    <n v="6"/>
    <n v="7"/>
    <n v="4"/>
    <n v="18"/>
    <n v="3"/>
    <x v="1"/>
    <x v="0"/>
    <x v="0"/>
    <x v="0"/>
    <x v="0"/>
    <n v="0"/>
    <n v="3"/>
    <n v="11"/>
    <x v="1"/>
    <n v="1"/>
  </r>
  <r>
    <x v="167"/>
    <n v="1959"/>
    <n v="67"/>
    <x v="0"/>
    <x v="0"/>
    <x v="3"/>
    <n v="1"/>
    <x v="152"/>
    <n v="0"/>
    <n v="0"/>
    <x v="119"/>
    <n v="63"/>
    <x v="0"/>
    <n v="212"/>
    <n v="5"/>
    <n v="33"/>
    <n v="7"/>
    <n v="0"/>
    <n v="2"/>
    <n v="259"/>
    <n v="1"/>
    <n v="3"/>
    <n v="2"/>
    <n v="6"/>
    <n v="12"/>
    <n v="4"/>
    <x v="0"/>
    <x v="1"/>
    <x v="0"/>
    <x v="0"/>
    <x v="0"/>
    <n v="0"/>
    <n v="3"/>
    <n v="11"/>
    <x v="1"/>
    <n v="1"/>
  </r>
  <r>
    <x v="168"/>
    <n v="1988"/>
    <n v="38"/>
    <x v="2"/>
    <x v="0"/>
    <x v="0"/>
    <n v="1"/>
    <x v="153"/>
    <n v="0"/>
    <n v="0"/>
    <x v="97"/>
    <n v="46"/>
    <x v="0"/>
    <n v="277"/>
    <n v="162"/>
    <n v="305"/>
    <n v="173"/>
    <n v="76"/>
    <n v="124"/>
    <n v="1117"/>
    <n v="1"/>
    <n v="3"/>
    <n v="4"/>
    <n v="7"/>
    <n v="15"/>
    <n v="1"/>
    <x v="0"/>
    <x v="0"/>
    <x v="0"/>
    <x v="0"/>
    <x v="0"/>
    <n v="0"/>
    <n v="3"/>
    <n v="11"/>
    <x v="1"/>
    <n v="0"/>
  </r>
  <r>
    <x v="169"/>
    <n v="1957"/>
    <n v="69"/>
    <x v="0"/>
    <x v="0"/>
    <x v="1"/>
    <n v="4"/>
    <x v="154"/>
    <n v="1"/>
    <n v="1"/>
    <x v="75"/>
    <n v="84"/>
    <x v="0"/>
    <n v="15"/>
    <n v="10"/>
    <n v="19"/>
    <n v="8"/>
    <n v="17"/>
    <n v="20"/>
    <n v="89"/>
    <n v="3"/>
    <n v="2"/>
    <n v="1"/>
    <n v="3"/>
    <n v="9"/>
    <n v="5"/>
    <x v="0"/>
    <x v="0"/>
    <x v="0"/>
    <x v="0"/>
    <x v="0"/>
    <n v="0"/>
    <n v="3"/>
    <n v="11"/>
    <x v="1"/>
    <n v="0"/>
  </r>
  <r>
    <x v="170"/>
    <n v="1965"/>
    <n v="61"/>
    <x v="1"/>
    <x v="0"/>
    <x v="1"/>
    <n v="4"/>
    <x v="155"/>
    <n v="1"/>
    <n v="1"/>
    <x v="140"/>
    <n v="58"/>
    <x v="0"/>
    <n v="7"/>
    <n v="3"/>
    <n v="10"/>
    <n v="8"/>
    <n v="1"/>
    <n v="7"/>
    <n v="36"/>
    <n v="2"/>
    <n v="1"/>
    <n v="0"/>
    <n v="3"/>
    <n v="6"/>
    <n v="7"/>
    <x v="0"/>
    <x v="0"/>
    <x v="0"/>
    <x v="0"/>
    <x v="0"/>
    <n v="0"/>
    <n v="3"/>
    <n v="11"/>
    <x v="1"/>
    <n v="0"/>
  </r>
  <r>
    <x v="171"/>
    <n v="1982"/>
    <n v="44"/>
    <x v="2"/>
    <x v="0"/>
    <x v="2"/>
    <n v="3"/>
    <x v="156"/>
    <n v="1"/>
    <n v="0"/>
    <x v="141"/>
    <n v="78"/>
    <x v="0"/>
    <n v="12"/>
    <n v="4"/>
    <n v="6"/>
    <n v="11"/>
    <n v="8"/>
    <n v="16"/>
    <n v="57"/>
    <n v="2"/>
    <n v="2"/>
    <n v="0"/>
    <n v="3"/>
    <n v="7"/>
    <n v="8"/>
    <x v="0"/>
    <x v="0"/>
    <x v="0"/>
    <x v="0"/>
    <x v="0"/>
    <n v="0"/>
    <n v="3"/>
    <n v="11"/>
    <x v="1"/>
    <n v="0"/>
  </r>
  <r>
    <x v="172"/>
    <n v="1970"/>
    <n v="56"/>
    <x v="1"/>
    <x v="0"/>
    <x v="2"/>
    <n v="4"/>
    <x v="157"/>
    <n v="2"/>
    <n v="0"/>
    <x v="140"/>
    <n v="4"/>
    <x v="2"/>
    <n v="85"/>
    <n v="7"/>
    <n v="24"/>
    <n v="2"/>
    <n v="3"/>
    <n v="27"/>
    <n v="148"/>
    <n v="1"/>
    <n v="3"/>
    <n v="1"/>
    <n v="3"/>
    <n v="8"/>
    <n v="6"/>
    <x v="0"/>
    <x v="0"/>
    <x v="0"/>
    <x v="0"/>
    <x v="0"/>
    <n v="0"/>
    <n v="3"/>
    <n v="11"/>
    <x v="1"/>
    <n v="0"/>
  </r>
  <r>
    <x v="173"/>
    <n v="1959"/>
    <n v="67"/>
    <x v="0"/>
    <x v="1"/>
    <x v="1"/>
    <n v="4"/>
    <x v="158"/>
    <n v="1"/>
    <n v="1"/>
    <x v="142"/>
    <n v="17"/>
    <x v="1"/>
    <n v="81"/>
    <n v="0"/>
    <n v="6"/>
    <n v="0"/>
    <n v="0"/>
    <n v="6"/>
    <n v="93"/>
    <n v="2"/>
    <n v="2"/>
    <n v="1"/>
    <n v="3"/>
    <n v="8"/>
    <n v="5"/>
    <x v="0"/>
    <x v="0"/>
    <x v="0"/>
    <x v="0"/>
    <x v="0"/>
    <n v="0"/>
    <n v="3"/>
    <n v="11"/>
    <x v="1"/>
    <n v="0"/>
  </r>
  <r>
    <x v="174"/>
    <n v="1967"/>
    <n v="59"/>
    <x v="1"/>
    <x v="0"/>
    <x v="0"/>
    <n v="0"/>
    <x v="159"/>
    <n v="0"/>
    <n v="1"/>
    <x v="143"/>
    <n v="77"/>
    <x v="0"/>
    <n v="59"/>
    <n v="0"/>
    <n v="12"/>
    <n v="0"/>
    <n v="0"/>
    <n v="48"/>
    <n v="119"/>
    <n v="1"/>
    <n v="2"/>
    <n v="2"/>
    <n v="2"/>
    <n v="7"/>
    <n v="4"/>
    <x v="1"/>
    <x v="0"/>
    <x v="0"/>
    <x v="0"/>
    <x v="0"/>
    <n v="0"/>
    <n v="3"/>
    <n v="11"/>
    <x v="1"/>
    <n v="1"/>
  </r>
  <r>
    <x v="175"/>
    <n v="1975"/>
    <n v="51"/>
    <x v="1"/>
    <x v="1"/>
    <x v="2"/>
    <n v="3"/>
    <x v="160"/>
    <n v="0"/>
    <n v="1"/>
    <x v="144"/>
    <n v="56"/>
    <x v="0"/>
    <n v="1149"/>
    <n v="71"/>
    <n v="449"/>
    <n v="69"/>
    <n v="71"/>
    <n v="26"/>
    <n v="1835"/>
    <n v="1"/>
    <n v="11"/>
    <n v="8"/>
    <n v="8"/>
    <n v="28"/>
    <n v="5"/>
    <x v="0"/>
    <x v="0"/>
    <x v="0"/>
    <x v="0"/>
    <x v="0"/>
    <n v="0"/>
    <n v="3"/>
    <n v="11"/>
    <x v="1"/>
    <n v="0"/>
  </r>
  <r>
    <x v="176"/>
    <n v="1948"/>
    <n v="78"/>
    <x v="3"/>
    <x v="1"/>
    <x v="2"/>
    <n v="2"/>
    <x v="161"/>
    <n v="0"/>
    <n v="0"/>
    <x v="145"/>
    <n v="79"/>
    <x v="0"/>
    <n v="847"/>
    <n v="66"/>
    <n v="119"/>
    <n v="86"/>
    <n v="89"/>
    <n v="111"/>
    <n v="1318"/>
    <n v="1"/>
    <n v="9"/>
    <n v="10"/>
    <n v="5"/>
    <n v="25"/>
    <n v="4"/>
    <x v="0"/>
    <x v="1"/>
    <x v="0"/>
    <x v="1"/>
    <x v="0"/>
    <n v="0"/>
    <n v="3"/>
    <n v="11"/>
    <x v="0"/>
    <n v="2"/>
  </r>
  <r>
    <x v="177"/>
    <n v="1970"/>
    <n v="56"/>
    <x v="1"/>
    <x v="1"/>
    <x v="2"/>
    <n v="4"/>
    <x v="162"/>
    <n v="1"/>
    <n v="1"/>
    <x v="146"/>
    <n v="90"/>
    <x v="0"/>
    <n v="29"/>
    <n v="0"/>
    <n v="14"/>
    <n v="0"/>
    <n v="0"/>
    <n v="2"/>
    <n v="45"/>
    <n v="2"/>
    <n v="2"/>
    <n v="0"/>
    <n v="3"/>
    <n v="7"/>
    <n v="7"/>
    <x v="0"/>
    <x v="0"/>
    <x v="0"/>
    <x v="0"/>
    <x v="0"/>
    <n v="0"/>
    <n v="3"/>
    <n v="11"/>
    <x v="1"/>
    <n v="0"/>
  </r>
  <r>
    <x v="178"/>
    <n v="1959"/>
    <n v="67"/>
    <x v="0"/>
    <x v="0"/>
    <x v="1"/>
    <n v="5"/>
    <x v="163"/>
    <n v="2"/>
    <n v="1"/>
    <x v="147"/>
    <n v="96"/>
    <x v="0"/>
    <n v="2"/>
    <n v="0"/>
    <n v="5"/>
    <n v="2"/>
    <n v="0"/>
    <n v="1"/>
    <n v="10"/>
    <n v="1"/>
    <n v="0"/>
    <n v="0"/>
    <n v="3"/>
    <n v="4"/>
    <n v="2"/>
    <x v="0"/>
    <x v="0"/>
    <x v="0"/>
    <x v="0"/>
    <x v="0"/>
    <n v="0"/>
    <n v="3"/>
    <n v="11"/>
    <x v="1"/>
    <n v="0"/>
  </r>
  <r>
    <x v="179"/>
    <n v="1951"/>
    <n v="75"/>
    <x v="0"/>
    <x v="4"/>
    <x v="2"/>
    <n v="2"/>
    <x v="87"/>
    <n v="0"/>
    <n v="0"/>
    <x v="86"/>
    <n v="44"/>
    <x v="0"/>
    <n v="207"/>
    <n v="26"/>
    <n v="447"/>
    <n v="75"/>
    <n v="0"/>
    <n v="223"/>
    <n v="978"/>
    <n v="1"/>
    <n v="5"/>
    <n v="7"/>
    <n v="12"/>
    <n v="25"/>
    <n v="2"/>
    <x v="0"/>
    <x v="0"/>
    <x v="0"/>
    <x v="1"/>
    <x v="0"/>
    <n v="0"/>
    <n v="3"/>
    <n v="11"/>
    <x v="1"/>
    <n v="1"/>
  </r>
  <r>
    <x v="180"/>
    <n v="1976"/>
    <n v="50"/>
    <x v="1"/>
    <x v="1"/>
    <x v="2"/>
    <n v="3"/>
    <x v="164"/>
    <n v="0"/>
    <n v="1"/>
    <x v="59"/>
    <n v="81"/>
    <x v="0"/>
    <n v="152"/>
    <n v="3"/>
    <n v="22"/>
    <n v="2"/>
    <n v="5"/>
    <n v="7"/>
    <n v="191"/>
    <n v="1"/>
    <n v="4"/>
    <n v="1"/>
    <n v="4"/>
    <n v="10"/>
    <n v="5"/>
    <x v="0"/>
    <x v="0"/>
    <x v="0"/>
    <x v="0"/>
    <x v="0"/>
    <n v="0"/>
    <n v="3"/>
    <n v="11"/>
    <x v="1"/>
    <n v="0"/>
  </r>
  <r>
    <x v="181"/>
    <n v="1988"/>
    <n v="38"/>
    <x v="2"/>
    <x v="4"/>
    <x v="2"/>
    <n v="3"/>
    <x v="165"/>
    <n v="1"/>
    <n v="0"/>
    <x v="110"/>
    <n v="77"/>
    <x v="0"/>
    <n v="12"/>
    <n v="11"/>
    <n v="10"/>
    <n v="3"/>
    <n v="12"/>
    <n v="9"/>
    <n v="57"/>
    <n v="3"/>
    <n v="2"/>
    <n v="1"/>
    <n v="3"/>
    <n v="9"/>
    <n v="6"/>
    <x v="0"/>
    <x v="0"/>
    <x v="0"/>
    <x v="0"/>
    <x v="0"/>
    <n v="0"/>
    <n v="3"/>
    <n v="11"/>
    <x v="1"/>
    <n v="0"/>
  </r>
  <r>
    <x v="182"/>
    <n v="1946"/>
    <n v="80"/>
    <x v="3"/>
    <x v="2"/>
    <x v="2"/>
    <n v="2"/>
    <x v="166"/>
    <n v="0"/>
    <n v="0"/>
    <x v="148"/>
    <n v="21"/>
    <x v="1"/>
    <n v="620"/>
    <n v="26"/>
    <n v="195"/>
    <n v="34"/>
    <n v="17"/>
    <n v="141"/>
    <n v="1033"/>
    <n v="1"/>
    <n v="6"/>
    <n v="4"/>
    <n v="13"/>
    <n v="24"/>
    <n v="2"/>
    <x v="0"/>
    <x v="0"/>
    <x v="0"/>
    <x v="0"/>
    <x v="0"/>
    <n v="0"/>
    <n v="3"/>
    <n v="11"/>
    <x v="1"/>
    <n v="0"/>
  </r>
  <r>
    <x v="183"/>
    <n v="1984"/>
    <n v="42"/>
    <x v="2"/>
    <x v="2"/>
    <x v="2"/>
    <n v="3"/>
    <x v="167"/>
    <n v="1"/>
    <n v="0"/>
    <x v="149"/>
    <n v="16"/>
    <x v="1"/>
    <n v="47"/>
    <n v="1"/>
    <n v="6"/>
    <n v="0"/>
    <n v="0"/>
    <n v="12"/>
    <n v="66"/>
    <n v="1"/>
    <n v="1"/>
    <n v="1"/>
    <n v="3"/>
    <n v="6"/>
    <n v="6"/>
    <x v="0"/>
    <x v="0"/>
    <x v="0"/>
    <x v="0"/>
    <x v="0"/>
    <n v="0"/>
    <n v="3"/>
    <n v="11"/>
    <x v="1"/>
    <n v="0"/>
  </r>
  <r>
    <x v="184"/>
    <n v="1961"/>
    <n v="65"/>
    <x v="0"/>
    <x v="3"/>
    <x v="2"/>
    <n v="2"/>
    <x v="168"/>
    <n v="0"/>
    <n v="0"/>
    <x v="150"/>
    <n v="80"/>
    <x v="0"/>
    <n v="1"/>
    <n v="9"/>
    <n v="7"/>
    <n v="2"/>
    <n v="14"/>
    <n v="10"/>
    <n v="43"/>
    <n v="1"/>
    <n v="2"/>
    <n v="0"/>
    <n v="3"/>
    <n v="6"/>
    <n v="6"/>
    <x v="0"/>
    <x v="0"/>
    <x v="0"/>
    <x v="0"/>
    <x v="0"/>
    <n v="0"/>
    <n v="3"/>
    <n v="11"/>
    <x v="1"/>
    <n v="0"/>
  </r>
  <r>
    <x v="185"/>
    <n v="1983"/>
    <n v="43"/>
    <x v="2"/>
    <x v="0"/>
    <x v="2"/>
    <n v="3"/>
    <x v="169"/>
    <n v="1"/>
    <n v="0"/>
    <x v="151"/>
    <n v="45"/>
    <x v="0"/>
    <n v="10"/>
    <n v="1"/>
    <n v="18"/>
    <n v="10"/>
    <n v="4"/>
    <n v="7"/>
    <n v="50"/>
    <n v="1"/>
    <n v="1"/>
    <n v="1"/>
    <n v="2"/>
    <n v="5"/>
    <n v="9"/>
    <x v="0"/>
    <x v="0"/>
    <x v="0"/>
    <x v="0"/>
    <x v="0"/>
    <n v="0"/>
    <n v="3"/>
    <n v="11"/>
    <x v="1"/>
    <n v="0"/>
  </r>
  <r>
    <x v="186"/>
    <n v="1970"/>
    <n v="56"/>
    <x v="1"/>
    <x v="1"/>
    <x v="0"/>
    <n v="0"/>
    <x v="170"/>
    <n v="0"/>
    <n v="1"/>
    <x v="1"/>
    <n v="63"/>
    <x v="0"/>
    <n v="35"/>
    <n v="0"/>
    <n v="2"/>
    <n v="0"/>
    <n v="0"/>
    <n v="2"/>
    <n v="39"/>
    <n v="2"/>
    <n v="1"/>
    <n v="0"/>
    <n v="4"/>
    <n v="7"/>
    <n v="5"/>
    <x v="0"/>
    <x v="0"/>
    <x v="0"/>
    <x v="0"/>
    <x v="0"/>
    <n v="0"/>
    <n v="3"/>
    <n v="11"/>
    <x v="1"/>
    <n v="0"/>
  </r>
  <r>
    <x v="187"/>
    <n v="1966"/>
    <n v="60"/>
    <x v="1"/>
    <x v="0"/>
    <x v="2"/>
    <n v="3"/>
    <x v="171"/>
    <n v="0"/>
    <n v="1"/>
    <x v="152"/>
    <n v="34"/>
    <x v="0"/>
    <n v="356"/>
    <n v="0"/>
    <n v="107"/>
    <n v="19"/>
    <n v="9"/>
    <n v="117"/>
    <n v="608"/>
    <n v="2"/>
    <n v="7"/>
    <n v="1"/>
    <n v="8"/>
    <n v="18"/>
    <n v="5"/>
    <x v="0"/>
    <x v="0"/>
    <x v="0"/>
    <x v="0"/>
    <x v="0"/>
    <n v="0"/>
    <n v="3"/>
    <n v="11"/>
    <x v="1"/>
    <n v="0"/>
  </r>
  <r>
    <x v="188"/>
    <n v="1976"/>
    <n v="50"/>
    <x v="1"/>
    <x v="0"/>
    <x v="2"/>
    <n v="2"/>
    <x v="172"/>
    <n v="0"/>
    <n v="0"/>
    <x v="120"/>
    <n v="14"/>
    <x v="2"/>
    <n v="783"/>
    <n v="30"/>
    <n v="537"/>
    <n v="140"/>
    <n v="76"/>
    <n v="15"/>
    <n v="1581"/>
    <n v="1"/>
    <n v="4"/>
    <n v="10"/>
    <n v="9"/>
    <n v="24"/>
    <n v="2"/>
    <x v="0"/>
    <x v="0"/>
    <x v="0"/>
    <x v="0"/>
    <x v="0"/>
    <n v="0"/>
    <n v="3"/>
    <n v="11"/>
    <x v="1"/>
    <n v="0"/>
  </r>
  <r>
    <x v="189"/>
    <n v="1964"/>
    <n v="62"/>
    <x v="0"/>
    <x v="1"/>
    <x v="2"/>
    <n v="4"/>
    <x v="173"/>
    <n v="1"/>
    <n v="1"/>
    <x v="153"/>
    <n v="13"/>
    <x v="2"/>
    <n v="42"/>
    <n v="1"/>
    <n v="18"/>
    <n v="3"/>
    <n v="0"/>
    <n v="4"/>
    <n v="68"/>
    <n v="2"/>
    <n v="2"/>
    <n v="0"/>
    <n v="3"/>
    <n v="7"/>
    <n v="7"/>
    <x v="0"/>
    <x v="0"/>
    <x v="0"/>
    <x v="0"/>
    <x v="0"/>
    <n v="0"/>
    <n v="3"/>
    <n v="11"/>
    <x v="1"/>
    <n v="0"/>
  </r>
  <r>
    <x v="190"/>
    <n v="1978"/>
    <n v="48"/>
    <x v="1"/>
    <x v="3"/>
    <x v="1"/>
    <n v="3"/>
    <x v="174"/>
    <n v="1"/>
    <n v="0"/>
    <x v="154"/>
    <n v="52"/>
    <x v="0"/>
    <n v="1"/>
    <n v="4"/>
    <n v="10"/>
    <n v="29"/>
    <n v="0"/>
    <n v="36"/>
    <n v="80"/>
    <n v="1"/>
    <n v="1"/>
    <n v="1"/>
    <n v="2"/>
    <n v="5"/>
    <n v="6"/>
    <x v="1"/>
    <x v="0"/>
    <x v="0"/>
    <x v="0"/>
    <x v="0"/>
    <n v="0"/>
    <n v="3"/>
    <n v="11"/>
    <x v="1"/>
    <n v="1"/>
  </r>
  <r>
    <x v="191"/>
    <n v="1989"/>
    <n v="37"/>
    <x v="2"/>
    <x v="1"/>
    <x v="1"/>
    <n v="2"/>
    <x v="175"/>
    <n v="0"/>
    <n v="0"/>
    <x v="91"/>
    <n v="98"/>
    <x v="0"/>
    <n v="466"/>
    <n v="22"/>
    <n v="432"/>
    <n v="147"/>
    <n v="113"/>
    <n v="102"/>
    <n v="1282"/>
    <n v="1"/>
    <n v="8"/>
    <n v="7"/>
    <n v="12"/>
    <n v="28"/>
    <n v="3"/>
    <x v="0"/>
    <x v="0"/>
    <x v="0"/>
    <x v="0"/>
    <x v="0"/>
    <n v="0"/>
    <n v="3"/>
    <n v="11"/>
    <x v="1"/>
    <n v="0"/>
  </r>
  <r>
    <x v="192"/>
    <n v="1900"/>
    <n v="126"/>
    <x v="3"/>
    <x v="4"/>
    <x v="3"/>
    <n v="2"/>
    <x v="176"/>
    <n v="1"/>
    <n v="0"/>
    <x v="155"/>
    <n v="99"/>
    <x v="0"/>
    <n v="15"/>
    <n v="6"/>
    <n v="8"/>
    <n v="7"/>
    <n v="4"/>
    <n v="25"/>
    <n v="65"/>
    <n v="1"/>
    <n v="2"/>
    <n v="1"/>
    <n v="2"/>
    <n v="6"/>
    <n v="5"/>
    <x v="0"/>
    <x v="0"/>
    <x v="0"/>
    <x v="0"/>
    <x v="0"/>
    <n v="1"/>
    <n v="3"/>
    <n v="11"/>
    <x v="1"/>
    <n v="0"/>
  </r>
  <r>
    <x v="193"/>
    <n v="1988"/>
    <n v="38"/>
    <x v="2"/>
    <x v="0"/>
    <x v="2"/>
    <n v="3"/>
    <x v="177"/>
    <n v="1"/>
    <n v="0"/>
    <x v="156"/>
    <n v="93"/>
    <x v="0"/>
    <n v="23"/>
    <n v="3"/>
    <n v="21"/>
    <n v="3"/>
    <n v="19"/>
    <n v="22"/>
    <n v="91"/>
    <n v="2"/>
    <n v="3"/>
    <n v="0"/>
    <n v="3"/>
    <n v="8"/>
    <n v="8"/>
    <x v="0"/>
    <x v="0"/>
    <x v="0"/>
    <x v="0"/>
    <x v="0"/>
    <n v="0"/>
    <n v="3"/>
    <n v="11"/>
    <x v="1"/>
    <n v="0"/>
  </r>
  <r>
    <x v="194"/>
    <n v="1973"/>
    <n v="53"/>
    <x v="1"/>
    <x v="0"/>
    <x v="2"/>
    <n v="4"/>
    <x v="178"/>
    <n v="1"/>
    <n v="1"/>
    <x v="55"/>
    <n v="38"/>
    <x v="0"/>
    <n v="235"/>
    <n v="6"/>
    <n v="45"/>
    <n v="8"/>
    <n v="9"/>
    <n v="12"/>
    <n v="315"/>
    <n v="4"/>
    <n v="5"/>
    <n v="1"/>
    <n v="6"/>
    <n v="16"/>
    <n v="6"/>
    <x v="0"/>
    <x v="0"/>
    <x v="0"/>
    <x v="0"/>
    <x v="0"/>
    <n v="0"/>
    <n v="3"/>
    <n v="11"/>
    <x v="1"/>
    <n v="0"/>
  </r>
  <r>
    <x v="195"/>
    <n v="1977"/>
    <n v="49"/>
    <x v="1"/>
    <x v="0"/>
    <x v="2"/>
    <n v="4"/>
    <x v="179"/>
    <n v="1"/>
    <n v="1"/>
    <x v="157"/>
    <n v="24"/>
    <x v="1"/>
    <n v="10"/>
    <n v="0"/>
    <n v="10"/>
    <n v="3"/>
    <n v="1"/>
    <n v="7"/>
    <n v="31"/>
    <n v="2"/>
    <n v="1"/>
    <n v="1"/>
    <n v="2"/>
    <n v="6"/>
    <n v="8"/>
    <x v="0"/>
    <x v="0"/>
    <x v="0"/>
    <x v="0"/>
    <x v="0"/>
    <n v="0"/>
    <n v="3"/>
    <n v="11"/>
    <x v="1"/>
    <n v="0"/>
  </r>
  <r>
    <x v="196"/>
    <n v="1980"/>
    <n v="46"/>
    <x v="1"/>
    <x v="2"/>
    <x v="2"/>
    <n v="2"/>
    <x v="180"/>
    <n v="0"/>
    <n v="0"/>
    <x v="158"/>
    <n v="80"/>
    <x v="0"/>
    <n v="656"/>
    <n v="16"/>
    <n v="106"/>
    <n v="32"/>
    <n v="16"/>
    <n v="8"/>
    <n v="834"/>
    <n v="1"/>
    <n v="7"/>
    <n v="3"/>
    <n v="12"/>
    <n v="23"/>
    <n v="3"/>
    <x v="0"/>
    <x v="0"/>
    <x v="0"/>
    <x v="0"/>
    <x v="0"/>
    <n v="0"/>
    <n v="3"/>
    <n v="11"/>
    <x v="1"/>
    <n v="0"/>
  </r>
  <r>
    <x v="197"/>
    <n v="1954"/>
    <n v="72"/>
    <x v="0"/>
    <x v="0"/>
    <x v="2"/>
    <n v="2"/>
    <x v="181"/>
    <n v="0"/>
    <n v="0"/>
    <x v="159"/>
    <n v="82"/>
    <x v="0"/>
    <n v="519"/>
    <n v="17"/>
    <n v="813"/>
    <n v="27"/>
    <n v="173"/>
    <n v="51"/>
    <n v="1600"/>
    <n v="1"/>
    <n v="4"/>
    <n v="6"/>
    <n v="6"/>
    <n v="17"/>
    <n v="2"/>
    <x v="0"/>
    <x v="0"/>
    <x v="1"/>
    <x v="0"/>
    <x v="0"/>
    <n v="0"/>
    <n v="3"/>
    <n v="11"/>
    <x v="1"/>
    <n v="1"/>
  </r>
  <r>
    <x v="198"/>
    <n v="1954"/>
    <n v="72"/>
    <x v="0"/>
    <x v="0"/>
    <x v="2"/>
    <n v="2"/>
    <x v="182"/>
    <n v="0"/>
    <n v="0"/>
    <x v="160"/>
    <n v="20"/>
    <x v="1"/>
    <n v="344"/>
    <n v="189"/>
    <n v="482"/>
    <n v="50"/>
    <n v="33"/>
    <n v="172"/>
    <n v="1270"/>
    <n v="1"/>
    <n v="5"/>
    <n v="6"/>
    <n v="5"/>
    <n v="17"/>
    <n v="2"/>
    <x v="0"/>
    <x v="0"/>
    <x v="0"/>
    <x v="0"/>
    <x v="0"/>
    <n v="0"/>
    <n v="3"/>
    <n v="11"/>
    <x v="1"/>
    <n v="0"/>
  </r>
  <r>
    <x v="199"/>
    <n v="1973"/>
    <n v="53"/>
    <x v="1"/>
    <x v="1"/>
    <x v="0"/>
    <n v="1"/>
    <x v="183"/>
    <n v="1"/>
    <n v="1"/>
    <x v="161"/>
    <n v="81"/>
    <x v="0"/>
    <n v="96"/>
    <n v="1"/>
    <n v="79"/>
    <n v="7"/>
    <n v="1"/>
    <n v="79"/>
    <n v="263"/>
    <n v="6"/>
    <n v="5"/>
    <n v="1"/>
    <n v="3"/>
    <n v="15"/>
    <n v="8"/>
    <x v="1"/>
    <x v="0"/>
    <x v="0"/>
    <x v="0"/>
    <x v="0"/>
    <n v="0"/>
    <n v="3"/>
    <n v="11"/>
    <x v="0"/>
    <n v="1"/>
  </r>
  <r>
    <x v="200"/>
    <n v="1952"/>
    <n v="74"/>
    <x v="0"/>
    <x v="0"/>
    <x v="3"/>
    <n v="2"/>
    <x v="184"/>
    <n v="0"/>
    <n v="1"/>
    <x v="162"/>
    <n v="50"/>
    <x v="0"/>
    <n v="448"/>
    <n v="4"/>
    <n v="34"/>
    <n v="6"/>
    <n v="4"/>
    <n v="39"/>
    <n v="535"/>
    <n v="3"/>
    <n v="8"/>
    <n v="1"/>
    <n v="7"/>
    <n v="19"/>
    <n v="5"/>
    <x v="0"/>
    <x v="1"/>
    <x v="0"/>
    <x v="0"/>
    <x v="0"/>
    <n v="0"/>
    <n v="3"/>
    <n v="11"/>
    <x v="1"/>
    <n v="1"/>
  </r>
  <r>
    <x v="201"/>
    <n v="1968"/>
    <n v="58"/>
    <x v="1"/>
    <x v="0"/>
    <x v="0"/>
    <n v="1"/>
    <x v="185"/>
    <n v="0"/>
    <n v="0"/>
    <x v="163"/>
    <n v="60"/>
    <x v="0"/>
    <n v="265"/>
    <n v="138"/>
    <n v="553"/>
    <n v="224"/>
    <n v="23"/>
    <n v="92"/>
    <n v="1295"/>
    <n v="1"/>
    <n v="4"/>
    <n v="4"/>
    <n v="9"/>
    <n v="18"/>
    <n v="1"/>
    <x v="0"/>
    <x v="0"/>
    <x v="0"/>
    <x v="0"/>
    <x v="0"/>
    <n v="0"/>
    <n v="3"/>
    <n v="11"/>
    <x v="1"/>
    <n v="0"/>
  </r>
  <r>
    <x v="202"/>
    <n v="1978"/>
    <n v="48"/>
    <x v="1"/>
    <x v="0"/>
    <x v="3"/>
    <n v="2"/>
    <x v="186"/>
    <n v="0"/>
    <n v="1"/>
    <x v="164"/>
    <n v="63"/>
    <x v="0"/>
    <n v="587"/>
    <n v="43"/>
    <n v="337"/>
    <n v="42"/>
    <n v="87"/>
    <n v="54"/>
    <n v="1150"/>
    <n v="3"/>
    <n v="11"/>
    <n v="6"/>
    <n v="9"/>
    <n v="29"/>
    <n v="6"/>
    <x v="0"/>
    <x v="0"/>
    <x v="0"/>
    <x v="0"/>
    <x v="0"/>
    <n v="0"/>
    <n v="3"/>
    <n v="11"/>
    <x v="1"/>
    <n v="0"/>
  </r>
  <r>
    <x v="203"/>
    <n v="1977"/>
    <n v="49"/>
    <x v="1"/>
    <x v="1"/>
    <x v="1"/>
    <n v="2"/>
    <x v="187"/>
    <n v="0"/>
    <n v="0"/>
    <x v="165"/>
    <n v="54"/>
    <x v="0"/>
    <n v="763"/>
    <n v="29"/>
    <n v="138"/>
    <n v="76"/>
    <n v="176"/>
    <n v="58"/>
    <n v="1240"/>
    <n v="0"/>
    <n v="7"/>
    <n v="9"/>
    <n v="10"/>
    <n v="26"/>
    <n v="4"/>
    <x v="0"/>
    <x v="1"/>
    <x v="1"/>
    <x v="1"/>
    <x v="0"/>
    <n v="0"/>
    <n v="3"/>
    <n v="11"/>
    <x v="0"/>
    <n v="3"/>
  </r>
  <r>
    <x v="204"/>
    <n v="1965"/>
    <n v="61"/>
    <x v="1"/>
    <x v="1"/>
    <x v="0"/>
    <n v="1"/>
    <x v="188"/>
    <n v="1"/>
    <n v="1"/>
    <x v="166"/>
    <n v="72"/>
    <x v="0"/>
    <n v="22"/>
    <n v="0"/>
    <n v="13"/>
    <n v="0"/>
    <n v="0"/>
    <n v="3"/>
    <n v="38"/>
    <n v="2"/>
    <n v="1"/>
    <n v="0"/>
    <n v="3"/>
    <n v="6"/>
    <n v="7"/>
    <x v="0"/>
    <x v="0"/>
    <x v="0"/>
    <x v="0"/>
    <x v="0"/>
    <n v="0"/>
    <n v="3"/>
    <n v="11"/>
    <x v="1"/>
    <n v="0"/>
  </r>
  <r>
    <x v="205"/>
    <n v="1984"/>
    <n v="42"/>
    <x v="2"/>
    <x v="2"/>
    <x v="0"/>
    <n v="1"/>
    <x v="189"/>
    <n v="0"/>
    <n v="0"/>
    <x v="98"/>
    <n v="5"/>
    <x v="2"/>
    <n v="6"/>
    <n v="4"/>
    <n v="1"/>
    <n v="7"/>
    <n v="2"/>
    <n v="15"/>
    <n v="35"/>
    <n v="1"/>
    <n v="0"/>
    <n v="1"/>
    <n v="2"/>
    <n v="4"/>
    <n v="6"/>
    <x v="1"/>
    <x v="0"/>
    <x v="0"/>
    <x v="0"/>
    <x v="0"/>
    <n v="0"/>
    <n v="3"/>
    <n v="11"/>
    <x v="0"/>
    <n v="1"/>
  </r>
  <r>
    <x v="206"/>
    <n v="1988"/>
    <n v="38"/>
    <x v="2"/>
    <x v="0"/>
    <x v="1"/>
    <n v="3"/>
    <x v="190"/>
    <n v="1"/>
    <n v="0"/>
    <x v="167"/>
    <n v="88"/>
    <x v="0"/>
    <n v="7"/>
    <n v="6"/>
    <n v="13"/>
    <n v="7"/>
    <n v="6"/>
    <n v="14"/>
    <n v="53"/>
    <n v="1"/>
    <n v="1"/>
    <n v="0"/>
    <n v="3"/>
    <n v="5"/>
    <n v="9"/>
    <x v="1"/>
    <x v="0"/>
    <x v="0"/>
    <x v="0"/>
    <x v="0"/>
    <n v="0"/>
    <n v="3"/>
    <n v="11"/>
    <x v="1"/>
    <n v="1"/>
  </r>
  <r>
    <x v="207"/>
    <n v="1963"/>
    <n v="63"/>
    <x v="0"/>
    <x v="2"/>
    <x v="3"/>
    <n v="3"/>
    <x v="191"/>
    <n v="1"/>
    <n v="1"/>
    <x v="168"/>
    <n v="50"/>
    <x v="0"/>
    <n v="81"/>
    <n v="18"/>
    <n v="113"/>
    <n v="47"/>
    <n v="13"/>
    <n v="21"/>
    <n v="293"/>
    <n v="6"/>
    <n v="4"/>
    <n v="2"/>
    <n v="5"/>
    <n v="17"/>
    <n v="6"/>
    <x v="0"/>
    <x v="0"/>
    <x v="0"/>
    <x v="0"/>
    <x v="0"/>
    <n v="0"/>
    <n v="3"/>
    <n v="11"/>
    <x v="1"/>
    <n v="0"/>
  </r>
  <r>
    <x v="208"/>
    <n v="1966"/>
    <n v="60"/>
    <x v="1"/>
    <x v="0"/>
    <x v="2"/>
    <n v="3"/>
    <x v="192"/>
    <n v="0"/>
    <n v="1"/>
    <x v="109"/>
    <n v="99"/>
    <x v="0"/>
    <n v="54"/>
    <n v="0"/>
    <n v="7"/>
    <n v="0"/>
    <n v="0"/>
    <n v="4"/>
    <n v="65"/>
    <n v="1"/>
    <n v="2"/>
    <n v="0"/>
    <n v="3"/>
    <n v="6"/>
    <n v="6"/>
    <x v="0"/>
    <x v="0"/>
    <x v="0"/>
    <x v="0"/>
    <x v="0"/>
    <n v="0"/>
    <n v="3"/>
    <n v="11"/>
    <x v="1"/>
    <n v="0"/>
  </r>
  <r>
    <x v="209"/>
    <n v="1954"/>
    <n v="72"/>
    <x v="0"/>
    <x v="0"/>
    <x v="3"/>
    <n v="2"/>
    <x v="193"/>
    <n v="0"/>
    <n v="1"/>
    <x v="169"/>
    <n v="17"/>
    <x v="1"/>
    <n v="1170"/>
    <n v="48"/>
    <n v="320"/>
    <n v="42"/>
    <n v="32"/>
    <n v="192"/>
    <n v="1804"/>
    <n v="5"/>
    <n v="11"/>
    <n v="4"/>
    <n v="9"/>
    <n v="29"/>
    <n v="8"/>
    <x v="1"/>
    <x v="0"/>
    <x v="0"/>
    <x v="0"/>
    <x v="0"/>
    <n v="0"/>
    <n v="3"/>
    <n v="11"/>
    <x v="0"/>
    <n v="1"/>
  </r>
  <r>
    <x v="210"/>
    <n v="1956"/>
    <n v="70"/>
    <x v="0"/>
    <x v="0"/>
    <x v="1"/>
    <n v="3"/>
    <x v="194"/>
    <n v="0"/>
    <n v="1"/>
    <x v="170"/>
    <n v="11"/>
    <x v="2"/>
    <n v="72"/>
    <n v="24"/>
    <n v="68"/>
    <n v="65"/>
    <n v="4"/>
    <n v="8"/>
    <n v="241"/>
    <n v="5"/>
    <n v="3"/>
    <n v="1"/>
    <n v="6"/>
    <n v="15"/>
    <n v="4"/>
    <x v="0"/>
    <x v="0"/>
    <x v="0"/>
    <x v="0"/>
    <x v="0"/>
    <n v="0"/>
    <n v="3"/>
    <n v="11"/>
    <x v="1"/>
    <n v="0"/>
  </r>
  <r>
    <x v="211"/>
    <n v="1954"/>
    <n v="72"/>
    <x v="0"/>
    <x v="0"/>
    <x v="1"/>
    <n v="2"/>
    <x v="195"/>
    <n v="0"/>
    <n v="0"/>
    <x v="171"/>
    <n v="18"/>
    <x v="1"/>
    <n v="613"/>
    <n v="22"/>
    <n v="319"/>
    <n v="33"/>
    <n v="102"/>
    <n v="12"/>
    <n v="1101"/>
    <n v="1"/>
    <n v="4"/>
    <n v="6"/>
    <n v="9"/>
    <n v="20"/>
    <n v="1"/>
    <x v="0"/>
    <x v="0"/>
    <x v="0"/>
    <x v="0"/>
    <x v="0"/>
    <n v="0"/>
    <n v="3"/>
    <n v="11"/>
    <x v="1"/>
    <n v="0"/>
  </r>
  <r>
    <x v="212"/>
    <n v="1968"/>
    <n v="58"/>
    <x v="1"/>
    <x v="1"/>
    <x v="2"/>
    <n v="4"/>
    <x v="196"/>
    <n v="1"/>
    <n v="1"/>
    <x v="172"/>
    <n v="70"/>
    <x v="0"/>
    <n v="224"/>
    <n v="0"/>
    <n v="30"/>
    <n v="0"/>
    <n v="0"/>
    <n v="10"/>
    <n v="264"/>
    <n v="8"/>
    <n v="5"/>
    <n v="1"/>
    <n v="5"/>
    <n v="19"/>
    <n v="8"/>
    <x v="0"/>
    <x v="0"/>
    <x v="0"/>
    <x v="0"/>
    <x v="0"/>
    <n v="0"/>
    <n v="3"/>
    <n v="11"/>
    <x v="1"/>
    <n v="0"/>
  </r>
  <r>
    <x v="213"/>
    <n v="1974"/>
    <n v="52"/>
    <x v="1"/>
    <x v="2"/>
    <x v="1"/>
    <n v="4"/>
    <x v="197"/>
    <n v="1"/>
    <n v="1"/>
    <x v="173"/>
    <n v="21"/>
    <x v="1"/>
    <n v="410"/>
    <n v="0"/>
    <n v="59"/>
    <n v="19"/>
    <n v="9"/>
    <n v="44"/>
    <n v="541"/>
    <n v="10"/>
    <n v="7"/>
    <n v="1"/>
    <n v="8"/>
    <n v="26"/>
    <n v="7"/>
    <x v="0"/>
    <x v="0"/>
    <x v="0"/>
    <x v="0"/>
    <x v="0"/>
    <n v="0"/>
    <n v="3"/>
    <n v="11"/>
    <x v="1"/>
    <n v="0"/>
  </r>
  <r>
    <x v="214"/>
    <n v="1985"/>
    <n v="41"/>
    <x v="2"/>
    <x v="0"/>
    <x v="2"/>
    <n v="2"/>
    <x v="198"/>
    <n v="0"/>
    <n v="0"/>
    <x v="174"/>
    <n v="66"/>
    <x v="0"/>
    <n v="239"/>
    <n v="10"/>
    <n v="554"/>
    <n v="254"/>
    <n v="87"/>
    <n v="54"/>
    <n v="1198"/>
    <n v="1"/>
    <n v="3"/>
    <n v="4"/>
    <n v="9"/>
    <n v="17"/>
    <n v="1"/>
    <x v="0"/>
    <x v="0"/>
    <x v="0"/>
    <x v="0"/>
    <x v="0"/>
    <n v="0"/>
    <n v="3"/>
    <n v="11"/>
    <x v="1"/>
    <n v="0"/>
  </r>
  <r>
    <x v="215"/>
    <n v="1977"/>
    <n v="49"/>
    <x v="1"/>
    <x v="0"/>
    <x v="2"/>
    <n v="3"/>
    <x v="199"/>
    <n v="1"/>
    <n v="0"/>
    <x v="175"/>
    <n v="79"/>
    <x v="0"/>
    <n v="171"/>
    <n v="7"/>
    <n v="171"/>
    <n v="25"/>
    <n v="19"/>
    <n v="89"/>
    <n v="482"/>
    <n v="6"/>
    <n v="8"/>
    <n v="1"/>
    <n v="5"/>
    <n v="20"/>
    <n v="8"/>
    <x v="0"/>
    <x v="0"/>
    <x v="0"/>
    <x v="0"/>
    <x v="0"/>
    <n v="0"/>
    <n v="3"/>
    <n v="11"/>
    <x v="1"/>
    <n v="0"/>
  </r>
  <r>
    <x v="216"/>
    <n v="1978"/>
    <n v="48"/>
    <x v="1"/>
    <x v="4"/>
    <x v="0"/>
    <n v="2"/>
    <x v="200"/>
    <n v="2"/>
    <n v="1"/>
    <x v="44"/>
    <n v="2"/>
    <x v="2"/>
    <n v="12"/>
    <n v="0"/>
    <n v="4"/>
    <n v="0"/>
    <n v="0"/>
    <n v="1"/>
    <n v="17"/>
    <n v="1"/>
    <n v="1"/>
    <n v="0"/>
    <n v="2"/>
    <n v="4"/>
    <n v="8"/>
    <x v="0"/>
    <x v="0"/>
    <x v="0"/>
    <x v="0"/>
    <x v="0"/>
    <n v="0"/>
    <n v="3"/>
    <n v="11"/>
    <x v="1"/>
    <n v="0"/>
  </r>
  <r>
    <x v="217"/>
    <n v="1948"/>
    <n v="78"/>
    <x v="3"/>
    <x v="2"/>
    <x v="2"/>
    <n v="2"/>
    <x v="201"/>
    <n v="0"/>
    <n v="0"/>
    <x v="10"/>
    <n v="81"/>
    <x v="0"/>
    <n v="1076"/>
    <n v="16"/>
    <n v="417"/>
    <n v="42"/>
    <n v="48"/>
    <n v="16"/>
    <n v="1615"/>
    <n v="1"/>
    <n v="8"/>
    <n v="10"/>
    <n v="6"/>
    <n v="25"/>
    <n v="3"/>
    <x v="0"/>
    <x v="1"/>
    <x v="1"/>
    <x v="0"/>
    <x v="0"/>
    <n v="0"/>
    <n v="3"/>
    <n v="11"/>
    <x v="1"/>
    <n v="2"/>
  </r>
  <r>
    <x v="218"/>
    <n v="1954"/>
    <n v="72"/>
    <x v="0"/>
    <x v="2"/>
    <x v="4"/>
    <n v="2"/>
    <x v="202"/>
    <n v="0"/>
    <n v="1"/>
    <x v="176"/>
    <n v="24"/>
    <x v="1"/>
    <n v="182"/>
    <n v="4"/>
    <n v="33"/>
    <n v="0"/>
    <n v="0"/>
    <n v="66"/>
    <n v="285"/>
    <n v="2"/>
    <n v="4"/>
    <n v="1"/>
    <n v="5"/>
    <n v="12"/>
    <n v="7"/>
    <x v="0"/>
    <x v="0"/>
    <x v="0"/>
    <x v="0"/>
    <x v="0"/>
    <n v="0"/>
    <n v="3"/>
    <n v="11"/>
    <x v="1"/>
    <n v="0"/>
  </r>
  <r>
    <x v="219"/>
    <n v="1980"/>
    <n v="46"/>
    <x v="1"/>
    <x v="0"/>
    <x v="1"/>
    <n v="3"/>
    <x v="203"/>
    <n v="1"/>
    <n v="0"/>
    <x v="177"/>
    <n v="48"/>
    <x v="0"/>
    <n v="824"/>
    <n v="32"/>
    <n v="162"/>
    <n v="42"/>
    <n v="32"/>
    <n v="43"/>
    <n v="1135"/>
    <n v="2"/>
    <n v="11"/>
    <n v="4"/>
    <n v="11"/>
    <n v="28"/>
    <n v="6"/>
    <x v="0"/>
    <x v="0"/>
    <x v="0"/>
    <x v="0"/>
    <x v="0"/>
    <n v="0"/>
    <n v="3"/>
    <n v="11"/>
    <x v="1"/>
    <n v="0"/>
  </r>
  <r>
    <x v="220"/>
    <n v="1988"/>
    <n v="38"/>
    <x v="2"/>
    <x v="4"/>
    <x v="1"/>
    <n v="3"/>
    <x v="204"/>
    <n v="1"/>
    <n v="0"/>
    <x v="178"/>
    <n v="93"/>
    <x v="0"/>
    <n v="30"/>
    <n v="11"/>
    <n v="25"/>
    <n v="29"/>
    <n v="1"/>
    <n v="18"/>
    <n v="114"/>
    <n v="1"/>
    <n v="1"/>
    <n v="1"/>
    <n v="4"/>
    <n v="7"/>
    <n v="3"/>
    <x v="0"/>
    <x v="0"/>
    <x v="0"/>
    <x v="0"/>
    <x v="0"/>
    <n v="0"/>
    <n v="3"/>
    <n v="11"/>
    <x v="1"/>
    <n v="0"/>
  </r>
  <r>
    <x v="221"/>
    <n v="1969"/>
    <n v="57"/>
    <x v="1"/>
    <x v="0"/>
    <x v="2"/>
    <n v="2"/>
    <x v="205"/>
    <n v="0"/>
    <n v="0"/>
    <x v="105"/>
    <n v="56"/>
    <x v="0"/>
    <n v="377"/>
    <n v="10"/>
    <n v="540"/>
    <n v="80"/>
    <n v="30"/>
    <n v="10"/>
    <n v="1047"/>
    <n v="1"/>
    <n v="3"/>
    <n v="5"/>
    <n v="7"/>
    <n v="16"/>
    <n v="1"/>
    <x v="0"/>
    <x v="0"/>
    <x v="0"/>
    <x v="0"/>
    <x v="0"/>
    <n v="0"/>
    <n v="3"/>
    <n v="11"/>
    <x v="1"/>
    <n v="0"/>
  </r>
  <r>
    <x v="222"/>
    <n v="1970"/>
    <n v="56"/>
    <x v="1"/>
    <x v="1"/>
    <x v="1"/>
    <n v="4"/>
    <x v="206"/>
    <n v="0"/>
    <n v="2"/>
    <x v="179"/>
    <n v="3"/>
    <x v="2"/>
    <n v="520"/>
    <n v="7"/>
    <n v="154"/>
    <n v="19"/>
    <n v="0"/>
    <n v="14"/>
    <n v="714"/>
    <n v="2"/>
    <n v="6"/>
    <n v="3"/>
    <n v="11"/>
    <n v="22"/>
    <n v="3"/>
    <x v="0"/>
    <x v="0"/>
    <x v="0"/>
    <x v="0"/>
    <x v="0"/>
    <n v="0"/>
    <n v="3"/>
    <n v="11"/>
    <x v="1"/>
    <n v="0"/>
  </r>
  <r>
    <x v="223"/>
    <n v="1980"/>
    <n v="46"/>
    <x v="1"/>
    <x v="1"/>
    <x v="2"/>
    <n v="3"/>
    <x v="207"/>
    <n v="1"/>
    <n v="0"/>
    <x v="180"/>
    <n v="44"/>
    <x v="0"/>
    <n v="155"/>
    <n v="1"/>
    <n v="25"/>
    <n v="0"/>
    <n v="1"/>
    <n v="3"/>
    <n v="185"/>
    <n v="4"/>
    <n v="4"/>
    <n v="1"/>
    <n v="4"/>
    <n v="13"/>
    <n v="8"/>
    <x v="0"/>
    <x v="0"/>
    <x v="0"/>
    <x v="0"/>
    <x v="0"/>
    <n v="0"/>
    <n v="3"/>
    <n v="11"/>
    <x v="1"/>
    <n v="0"/>
  </r>
  <r>
    <x v="224"/>
    <n v="1962"/>
    <n v="64"/>
    <x v="0"/>
    <x v="0"/>
    <x v="3"/>
    <n v="2"/>
    <x v="208"/>
    <n v="0"/>
    <n v="1"/>
    <x v="181"/>
    <n v="38"/>
    <x v="0"/>
    <n v="897"/>
    <n v="23"/>
    <n v="207"/>
    <n v="15"/>
    <n v="11"/>
    <n v="92"/>
    <n v="1245"/>
    <n v="5"/>
    <n v="9"/>
    <n v="6"/>
    <n v="12"/>
    <n v="32"/>
    <n v="6"/>
    <x v="0"/>
    <x v="0"/>
    <x v="0"/>
    <x v="0"/>
    <x v="0"/>
    <n v="0"/>
    <n v="3"/>
    <n v="11"/>
    <x v="1"/>
    <n v="0"/>
  </r>
  <r>
    <x v="225"/>
    <n v="1978"/>
    <n v="48"/>
    <x v="1"/>
    <x v="0"/>
    <x v="1"/>
    <n v="3"/>
    <x v="209"/>
    <n v="1"/>
    <n v="0"/>
    <x v="182"/>
    <n v="46"/>
    <x v="0"/>
    <n v="131"/>
    <n v="0"/>
    <n v="16"/>
    <n v="2"/>
    <n v="1"/>
    <n v="39"/>
    <n v="189"/>
    <n v="4"/>
    <n v="3"/>
    <n v="1"/>
    <n v="4"/>
    <n v="12"/>
    <n v="8"/>
    <x v="0"/>
    <x v="0"/>
    <x v="0"/>
    <x v="0"/>
    <x v="0"/>
    <n v="0"/>
    <n v="3"/>
    <n v="11"/>
    <x v="1"/>
    <n v="0"/>
  </r>
  <r>
    <x v="226"/>
    <n v="1976"/>
    <n v="50"/>
    <x v="1"/>
    <x v="0"/>
    <x v="1"/>
    <n v="3"/>
    <x v="210"/>
    <n v="0"/>
    <n v="1"/>
    <x v="183"/>
    <n v="84"/>
    <x v="0"/>
    <n v="297"/>
    <n v="7"/>
    <n v="79"/>
    <n v="0"/>
    <n v="11"/>
    <n v="182"/>
    <n v="576"/>
    <n v="2"/>
    <n v="8"/>
    <n v="2"/>
    <n v="4"/>
    <n v="16"/>
    <n v="8"/>
    <x v="0"/>
    <x v="0"/>
    <x v="0"/>
    <x v="0"/>
    <x v="0"/>
    <n v="0"/>
    <n v="3"/>
    <n v="11"/>
    <x v="1"/>
    <n v="0"/>
  </r>
  <r>
    <x v="227"/>
    <n v="1952"/>
    <n v="74"/>
    <x v="0"/>
    <x v="0"/>
    <x v="3"/>
    <n v="2"/>
    <x v="211"/>
    <n v="0"/>
    <n v="1"/>
    <x v="184"/>
    <n v="27"/>
    <x v="1"/>
    <n v="787"/>
    <n v="20"/>
    <n v="204"/>
    <n v="0"/>
    <n v="0"/>
    <n v="92"/>
    <n v="1103"/>
    <n v="3"/>
    <n v="2"/>
    <n v="2"/>
    <n v="11"/>
    <n v="18"/>
    <n v="8"/>
    <x v="0"/>
    <x v="0"/>
    <x v="0"/>
    <x v="0"/>
    <x v="0"/>
    <n v="0"/>
    <n v="3"/>
    <n v="11"/>
    <x v="1"/>
    <n v="0"/>
  </r>
  <r>
    <x v="228"/>
    <n v="1972"/>
    <n v="54"/>
    <x v="1"/>
    <x v="1"/>
    <x v="2"/>
    <n v="2"/>
    <x v="212"/>
    <n v="0"/>
    <n v="0"/>
    <x v="17"/>
    <n v="72"/>
    <x v="0"/>
    <n v="792"/>
    <n v="86"/>
    <n v="740"/>
    <n v="67"/>
    <n v="51"/>
    <n v="17"/>
    <n v="1753"/>
    <n v="1"/>
    <n v="3"/>
    <n v="5"/>
    <n v="8"/>
    <n v="17"/>
    <n v="2"/>
    <x v="0"/>
    <x v="0"/>
    <x v="0"/>
    <x v="0"/>
    <x v="0"/>
    <n v="0"/>
    <n v="3"/>
    <n v="11"/>
    <x v="1"/>
    <n v="0"/>
  </r>
  <r>
    <x v="229"/>
    <n v="1986"/>
    <n v="40"/>
    <x v="2"/>
    <x v="1"/>
    <x v="1"/>
    <n v="3"/>
    <x v="213"/>
    <n v="1"/>
    <n v="0"/>
    <x v="185"/>
    <n v="66"/>
    <x v="0"/>
    <n v="4"/>
    <n v="1"/>
    <n v="9"/>
    <n v="3"/>
    <n v="0"/>
    <n v="0"/>
    <n v="17"/>
    <n v="1"/>
    <n v="1"/>
    <n v="0"/>
    <n v="2"/>
    <n v="4"/>
    <n v="8"/>
    <x v="0"/>
    <x v="0"/>
    <x v="0"/>
    <x v="0"/>
    <x v="0"/>
    <n v="0"/>
    <n v="3"/>
    <n v="11"/>
    <x v="1"/>
    <n v="0"/>
  </r>
  <r>
    <x v="230"/>
    <n v="1966"/>
    <n v="60"/>
    <x v="1"/>
    <x v="0"/>
    <x v="0"/>
    <n v="1"/>
    <x v="214"/>
    <n v="1"/>
    <n v="1"/>
    <x v="186"/>
    <n v="30"/>
    <x v="1"/>
    <n v="231"/>
    <n v="7"/>
    <n v="137"/>
    <n v="4"/>
    <n v="15"/>
    <n v="39"/>
    <n v="433"/>
    <n v="9"/>
    <n v="5"/>
    <n v="1"/>
    <n v="8"/>
    <n v="23"/>
    <n v="7"/>
    <x v="0"/>
    <x v="0"/>
    <x v="0"/>
    <x v="0"/>
    <x v="0"/>
    <n v="0"/>
    <n v="3"/>
    <n v="11"/>
    <x v="0"/>
    <n v="0"/>
  </r>
  <r>
    <x v="231"/>
    <n v="1962"/>
    <n v="64"/>
    <x v="0"/>
    <x v="4"/>
    <x v="3"/>
    <n v="2"/>
    <x v="215"/>
    <n v="0"/>
    <n v="1"/>
    <x v="180"/>
    <n v="2"/>
    <x v="2"/>
    <n v="983"/>
    <n v="76"/>
    <n v="184"/>
    <n v="180"/>
    <n v="138"/>
    <n v="27"/>
    <n v="1588"/>
    <n v="1"/>
    <n v="6"/>
    <n v="3"/>
    <n v="4"/>
    <n v="14"/>
    <n v="7"/>
    <x v="0"/>
    <x v="0"/>
    <x v="1"/>
    <x v="0"/>
    <x v="0"/>
    <n v="0"/>
    <n v="3"/>
    <n v="11"/>
    <x v="1"/>
    <n v="1"/>
  </r>
  <r>
    <x v="232"/>
    <n v="1971"/>
    <n v="55"/>
    <x v="1"/>
    <x v="0"/>
    <x v="1"/>
    <n v="3"/>
    <x v="216"/>
    <n v="1"/>
    <n v="0"/>
    <x v="187"/>
    <n v="65"/>
    <x v="0"/>
    <n v="3"/>
    <n v="1"/>
    <n v="8"/>
    <n v="4"/>
    <n v="3"/>
    <n v="3"/>
    <n v="22"/>
    <n v="1"/>
    <n v="1"/>
    <n v="0"/>
    <n v="2"/>
    <n v="4"/>
    <n v="8"/>
    <x v="0"/>
    <x v="0"/>
    <x v="0"/>
    <x v="0"/>
    <x v="0"/>
    <n v="0"/>
    <n v="3"/>
    <n v="11"/>
    <x v="1"/>
    <n v="0"/>
  </r>
  <r>
    <x v="233"/>
    <n v="1951"/>
    <n v="75"/>
    <x v="0"/>
    <x v="0"/>
    <x v="0"/>
    <n v="1"/>
    <x v="217"/>
    <n v="0"/>
    <n v="0"/>
    <x v="188"/>
    <n v="37"/>
    <x v="0"/>
    <n v="0"/>
    <n v="4"/>
    <n v="5"/>
    <n v="6"/>
    <n v="0"/>
    <n v="4"/>
    <n v="19"/>
    <n v="1"/>
    <n v="1"/>
    <n v="0"/>
    <n v="3"/>
    <n v="5"/>
    <n v="3"/>
    <x v="0"/>
    <x v="0"/>
    <x v="0"/>
    <x v="0"/>
    <x v="0"/>
    <n v="0"/>
    <n v="3"/>
    <n v="11"/>
    <x v="1"/>
    <n v="0"/>
  </r>
  <r>
    <x v="234"/>
    <n v="1965"/>
    <n v="61"/>
    <x v="1"/>
    <x v="1"/>
    <x v="2"/>
    <n v="3"/>
    <x v="218"/>
    <n v="0"/>
    <n v="1"/>
    <x v="189"/>
    <n v="89"/>
    <x v="0"/>
    <n v="562"/>
    <n v="21"/>
    <n v="464"/>
    <n v="28"/>
    <n v="10"/>
    <n v="32"/>
    <n v="1117"/>
    <n v="3"/>
    <n v="7"/>
    <n v="8"/>
    <n v="11"/>
    <n v="29"/>
    <n v="5"/>
    <x v="0"/>
    <x v="0"/>
    <x v="0"/>
    <x v="0"/>
    <x v="0"/>
    <n v="0"/>
    <n v="3"/>
    <n v="11"/>
    <x v="1"/>
    <n v="0"/>
  </r>
  <r>
    <x v="235"/>
    <n v="1975"/>
    <n v="51"/>
    <x v="1"/>
    <x v="4"/>
    <x v="2"/>
    <n v="3"/>
    <x v="219"/>
    <n v="1"/>
    <n v="0"/>
    <x v="163"/>
    <n v="49"/>
    <x v="0"/>
    <n v="5"/>
    <n v="9"/>
    <n v="20"/>
    <n v="6"/>
    <n v="8"/>
    <n v="21"/>
    <n v="69"/>
    <n v="2"/>
    <n v="2"/>
    <n v="0"/>
    <n v="4"/>
    <n v="8"/>
    <n v="6"/>
    <x v="0"/>
    <x v="0"/>
    <x v="0"/>
    <x v="0"/>
    <x v="0"/>
    <n v="0"/>
    <n v="3"/>
    <n v="11"/>
    <x v="1"/>
    <n v="0"/>
  </r>
  <r>
    <x v="236"/>
    <n v="1982"/>
    <n v="44"/>
    <x v="2"/>
    <x v="2"/>
    <x v="1"/>
    <n v="3"/>
    <x v="220"/>
    <n v="1"/>
    <n v="0"/>
    <x v="190"/>
    <n v="46"/>
    <x v="0"/>
    <n v="18"/>
    <n v="0"/>
    <n v="4"/>
    <n v="0"/>
    <n v="0"/>
    <n v="1"/>
    <n v="23"/>
    <n v="1"/>
    <n v="1"/>
    <n v="0"/>
    <n v="3"/>
    <n v="5"/>
    <n v="7"/>
    <x v="0"/>
    <x v="0"/>
    <x v="0"/>
    <x v="0"/>
    <x v="0"/>
    <n v="0"/>
    <n v="3"/>
    <n v="11"/>
    <x v="1"/>
    <n v="0"/>
  </r>
  <r>
    <x v="237"/>
    <n v="1958"/>
    <n v="68"/>
    <x v="0"/>
    <x v="1"/>
    <x v="0"/>
    <n v="0"/>
    <x v="221"/>
    <n v="0"/>
    <n v="1"/>
    <x v="191"/>
    <n v="32"/>
    <x v="0"/>
    <n v="415"/>
    <n v="5"/>
    <n v="124"/>
    <n v="15"/>
    <n v="35"/>
    <n v="11"/>
    <n v="605"/>
    <n v="1"/>
    <n v="5"/>
    <n v="2"/>
    <n v="11"/>
    <n v="19"/>
    <n v="3"/>
    <x v="0"/>
    <x v="0"/>
    <x v="0"/>
    <x v="0"/>
    <x v="0"/>
    <n v="0"/>
    <n v="3"/>
    <n v="11"/>
    <x v="1"/>
    <n v="0"/>
  </r>
  <r>
    <x v="238"/>
    <n v="1973"/>
    <n v="53"/>
    <x v="1"/>
    <x v="0"/>
    <x v="0"/>
    <n v="2"/>
    <x v="11"/>
    <n v="1"/>
    <n v="0"/>
    <x v="192"/>
    <n v="54"/>
    <x v="0"/>
    <n v="5"/>
    <n v="3"/>
    <n v="10"/>
    <n v="12"/>
    <n v="7"/>
    <n v="20"/>
    <n v="57"/>
    <n v="4"/>
    <n v="3"/>
    <n v="1"/>
    <n v="3"/>
    <n v="11"/>
    <n v="7"/>
    <x v="0"/>
    <x v="0"/>
    <x v="0"/>
    <x v="0"/>
    <x v="0"/>
    <n v="0"/>
    <n v="3"/>
    <n v="11"/>
    <x v="1"/>
    <n v="0"/>
  </r>
  <r>
    <x v="239"/>
    <n v="1893"/>
    <n v="133"/>
    <x v="3"/>
    <x v="4"/>
    <x v="0"/>
    <n v="0"/>
    <x v="222"/>
    <n v="0"/>
    <n v="1"/>
    <x v="193"/>
    <n v="23"/>
    <x v="1"/>
    <n v="8"/>
    <n v="0"/>
    <n v="5"/>
    <n v="7"/>
    <n v="0"/>
    <n v="2"/>
    <n v="22"/>
    <n v="1"/>
    <n v="1"/>
    <n v="0"/>
    <n v="2"/>
    <n v="4"/>
    <n v="4"/>
    <x v="0"/>
    <x v="0"/>
    <x v="0"/>
    <x v="0"/>
    <x v="0"/>
    <n v="0"/>
    <n v="3"/>
    <n v="11"/>
    <x v="1"/>
    <n v="0"/>
  </r>
  <r>
    <x v="240"/>
    <n v="1968"/>
    <n v="58"/>
    <x v="1"/>
    <x v="0"/>
    <x v="4"/>
    <n v="1"/>
    <x v="223"/>
    <n v="0"/>
    <n v="0"/>
    <x v="194"/>
    <n v="98"/>
    <x v="0"/>
    <n v="901"/>
    <n v="61"/>
    <n v="757"/>
    <n v="186"/>
    <n v="163"/>
    <n v="20"/>
    <n v="2088"/>
    <n v="1"/>
    <n v="6"/>
    <n v="5"/>
    <n v="10"/>
    <n v="22"/>
    <n v="3"/>
    <x v="0"/>
    <x v="1"/>
    <x v="0"/>
    <x v="0"/>
    <x v="0"/>
    <n v="0"/>
    <n v="3"/>
    <n v="11"/>
    <x v="1"/>
    <n v="1"/>
  </r>
  <r>
    <x v="241"/>
    <n v="1958"/>
    <n v="68"/>
    <x v="0"/>
    <x v="0"/>
    <x v="1"/>
    <n v="3"/>
    <x v="224"/>
    <n v="0"/>
    <n v="1"/>
    <x v="19"/>
    <n v="97"/>
    <x v="0"/>
    <n v="382"/>
    <n v="114"/>
    <n v="276"/>
    <n v="75"/>
    <n v="124"/>
    <n v="38"/>
    <n v="1009"/>
    <n v="2"/>
    <n v="6"/>
    <n v="4"/>
    <n v="4"/>
    <n v="16"/>
    <n v="3"/>
    <x v="0"/>
    <x v="0"/>
    <x v="0"/>
    <x v="0"/>
    <x v="0"/>
    <n v="0"/>
    <n v="3"/>
    <n v="11"/>
    <x v="1"/>
    <n v="0"/>
  </r>
  <r>
    <x v="242"/>
    <n v="1971"/>
    <n v="55"/>
    <x v="1"/>
    <x v="0"/>
    <x v="0"/>
    <n v="2"/>
    <x v="225"/>
    <n v="1"/>
    <n v="0"/>
    <x v="195"/>
    <n v="75"/>
    <x v="0"/>
    <n v="14"/>
    <n v="1"/>
    <n v="7"/>
    <n v="2"/>
    <n v="1"/>
    <n v="1"/>
    <n v="26"/>
    <n v="1"/>
    <n v="2"/>
    <n v="0"/>
    <n v="2"/>
    <n v="5"/>
    <n v="9"/>
    <x v="0"/>
    <x v="0"/>
    <x v="0"/>
    <x v="0"/>
    <x v="0"/>
    <n v="0"/>
    <n v="3"/>
    <n v="11"/>
    <x v="1"/>
    <n v="0"/>
  </r>
  <r>
    <x v="243"/>
    <n v="1990"/>
    <n v="36"/>
    <x v="2"/>
    <x v="0"/>
    <x v="2"/>
    <n v="2"/>
    <x v="226"/>
    <n v="0"/>
    <n v="0"/>
    <x v="196"/>
    <n v="8"/>
    <x v="2"/>
    <n v="559"/>
    <n v="153"/>
    <n v="503"/>
    <n v="218"/>
    <n v="13"/>
    <n v="181"/>
    <n v="1627"/>
    <n v="1"/>
    <n v="3"/>
    <n v="9"/>
    <n v="9"/>
    <n v="22"/>
    <n v="2"/>
    <x v="0"/>
    <x v="0"/>
    <x v="0"/>
    <x v="1"/>
    <x v="0"/>
    <n v="0"/>
    <n v="3"/>
    <n v="11"/>
    <x v="0"/>
    <n v="1"/>
  </r>
  <r>
    <x v="244"/>
    <n v="1958"/>
    <n v="68"/>
    <x v="0"/>
    <x v="0"/>
    <x v="2"/>
    <n v="3"/>
    <x v="227"/>
    <n v="0"/>
    <n v="1"/>
    <x v="197"/>
    <n v="37"/>
    <x v="0"/>
    <n v="789"/>
    <n v="0"/>
    <n v="133"/>
    <n v="0"/>
    <n v="28"/>
    <n v="152"/>
    <n v="1102"/>
    <n v="7"/>
    <n v="11"/>
    <n v="5"/>
    <n v="8"/>
    <n v="31"/>
    <n v="7"/>
    <x v="0"/>
    <x v="0"/>
    <x v="0"/>
    <x v="0"/>
    <x v="0"/>
    <n v="0"/>
    <n v="3"/>
    <n v="11"/>
    <x v="1"/>
    <n v="0"/>
  </r>
  <r>
    <x v="245"/>
    <n v="1964"/>
    <n v="62"/>
    <x v="0"/>
    <x v="1"/>
    <x v="2"/>
    <n v="4"/>
    <x v="228"/>
    <n v="1"/>
    <n v="1"/>
    <x v="198"/>
    <n v="31"/>
    <x v="1"/>
    <n v="11"/>
    <n v="0"/>
    <n v="5"/>
    <n v="0"/>
    <n v="0"/>
    <n v="1"/>
    <n v="17"/>
    <n v="2"/>
    <n v="1"/>
    <n v="0"/>
    <n v="3"/>
    <n v="6"/>
    <n v="6"/>
    <x v="0"/>
    <x v="0"/>
    <x v="0"/>
    <x v="0"/>
    <x v="0"/>
    <n v="0"/>
    <n v="3"/>
    <n v="11"/>
    <x v="1"/>
    <n v="0"/>
  </r>
  <r>
    <x v="246"/>
    <n v="1972"/>
    <n v="54"/>
    <x v="1"/>
    <x v="0"/>
    <x v="2"/>
    <n v="3"/>
    <x v="229"/>
    <n v="1"/>
    <n v="0"/>
    <x v="199"/>
    <n v="40"/>
    <x v="0"/>
    <n v="1218"/>
    <n v="16"/>
    <n v="272"/>
    <n v="104"/>
    <n v="0"/>
    <n v="80"/>
    <n v="1690"/>
    <n v="2"/>
    <n v="5"/>
    <n v="3"/>
    <n v="6"/>
    <n v="16"/>
    <n v="6"/>
    <x v="0"/>
    <x v="1"/>
    <x v="1"/>
    <x v="1"/>
    <x v="0"/>
    <n v="0"/>
    <n v="3"/>
    <n v="11"/>
    <x v="0"/>
    <n v="3"/>
  </r>
  <r>
    <x v="247"/>
    <n v="1953"/>
    <n v="73"/>
    <x v="0"/>
    <x v="0"/>
    <x v="2"/>
    <n v="3"/>
    <x v="230"/>
    <n v="0"/>
    <n v="1"/>
    <x v="200"/>
    <n v="74"/>
    <x v="0"/>
    <n v="925"/>
    <n v="64"/>
    <n v="179"/>
    <n v="133"/>
    <n v="12"/>
    <n v="77"/>
    <n v="1390"/>
    <n v="2"/>
    <n v="9"/>
    <n v="4"/>
    <n v="6"/>
    <n v="21"/>
    <n v="5"/>
    <x v="0"/>
    <x v="0"/>
    <x v="0"/>
    <x v="0"/>
    <x v="0"/>
    <n v="0"/>
    <n v="3"/>
    <n v="11"/>
    <x v="1"/>
    <n v="0"/>
  </r>
  <r>
    <x v="248"/>
    <n v="1988"/>
    <n v="38"/>
    <x v="2"/>
    <x v="1"/>
    <x v="2"/>
    <n v="2"/>
    <x v="231"/>
    <n v="0"/>
    <n v="0"/>
    <x v="14"/>
    <n v="90"/>
    <x v="0"/>
    <n v="864"/>
    <n v="134"/>
    <n v="768"/>
    <n v="150"/>
    <n v="38"/>
    <n v="172"/>
    <n v="2126"/>
    <n v="1"/>
    <n v="4"/>
    <n v="10"/>
    <n v="5"/>
    <n v="20"/>
    <n v="3"/>
    <x v="0"/>
    <x v="0"/>
    <x v="0"/>
    <x v="0"/>
    <x v="0"/>
    <n v="0"/>
    <n v="3"/>
    <n v="11"/>
    <x v="1"/>
    <n v="0"/>
  </r>
  <r>
    <x v="249"/>
    <n v="1969"/>
    <n v="57"/>
    <x v="1"/>
    <x v="2"/>
    <x v="1"/>
    <n v="3"/>
    <x v="232"/>
    <n v="0"/>
    <n v="1"/>
    <x v="29"/>
    <n v="57"/>
    <x v="0"/>
    <n v="960"/>
    <n v="28"/>
    <n v="183"/>
    <n v="220"/>
    <n v="70"/>
    <n v="70"/>
    <n v="1531"/>
    <n v="4"/>
    <n v="9"/>
    <n v="6"/>
    <n v="6"/>
    <n v="25"/>
    <n v="6"/>
    <x v="0"/>
    <x v="0"/>
    <x v="0"/>
    <x v="0"/>
    <x v="0"/>
    <n v="0"/>
    <n v="3"/>
    <n v="11"/>
    <x v="1"/>
    <n v="0"/>
  </r>
  <r>
    <x v="250"/>
    <n v="1975"/>
    <n v="51"/>
    <x v="1"/>
    <x v="2"/>
    <x v="0"/>
    <n v="2"/>
    <x v="233"/>
    <n v="1"/>
    <n v="0"/>
    <x v="201"/>
    <n v="59"/>
    <x v="0"/>
    <n v="16"/>
    <n v="3"/>
    <n v="25"/>
    <n v="6"/>
    <n v="1"/>
    <n v="13"/>
    <n v="64"/>
    <n v="2"/>
    <n v="2"/>
    <n v="0"/>
    <n v="3"/>
    <n v="7"/>
    <n v="8"/>
    <x v="0"/>
    <x v="0"/>
    <x v="0"/>
    <x v="0"/>
    <x v="0"/>
    <n v="0"/>
    <n v="3"/>
    <n v="11"/>
    <x v="1"/>
    <n v="0"/>
  </r>
  <r>
    <x v="251"/>
    <n v="1985"/>
    <n v="41"/>
    <x v="2"/>
    <x v="0"/>
    <x v="0"/>
    <n v="2"/>
    <x v="234"/>
    <n v="1"/>
    <n v="0"/>
    <x v="202"/>
    <n v="52"/>
    <x v="0"/>
    <n v="3"/>
    <n v="3"/>
    <n v="7"/>
    <n v="0"/>
    <n v="2"/>
    <n v="11"/>
    <n v="26"/>
    <n v="2"/>
    <n v="1"/>
    <n v="0"/>
    <n v="3"/>
    <n v="6"/>
    <n v="6"/>
    <x v="0"/>
    <x v="0"/>
    <x v="0"/>
    <x v="0"/>
    <x v="0"/>
    <n v="0"/>
    <n v="3"/>
    <n v="11"/>
    <x v="1"/>
    <n v="0"/>
  </r>
  <r>
    <x v="252"/>
    <n v="1974"/>
    <n v="52"/>
    <x v="1"/>
    <x v="0"/>
    <x v="3"/>
    <n v="1"/>
    <x v="235"/>
    <n v="0"/>
    <n v="0"/>
    <x v="66"/>
    <n v="5"/>
    <x v="2"/>
    <n v="168"/>
    <n v="148"/>
    <n v="444"/>
    <n v="32"/>
    <n v="172"/>
    <n v="148"/>
    <n v="1112"/>
    <n v="1"/>
    <n v="6"/>
    <n v="9"/>
    <n v="13"/>
    <n v="29"/>
    <n v="2"/>
    <x v="0"/>
    <x v="1"/>
    <x v="1"/>
    <x v="1"/>
    <x v="1"/>
    <n v="0"/>
    <n v="3"/>
    <n v="11"/>
    <x v="0"/>
    <n v="4"/>
  </r>
  <r>
    <x v="253"/>
    <n v="1958"/>
    <n v="68"/>
    <x v="0"/>
    <x v="4"/>
    <x v="1"/>
    <n v="2"/>
    <x v="236"/>
    <n v="0"/>
    <n v="0"/>
    <x v="203"/>
    <n v="92"/>
    <x v="0"/>
    <n v="45"/>
    <n v="47"/>
    <n v="52"/>
    <n v="21"/>
    <n v="20"/>
    <n v="25"/>
    <n v="210"/>
    <n v="2"/>
    <n v="3"/>
    <n v="1"/>
    <n v="5"/>
    <n v="11"/>
    <n v="6"/>
    <x v="0"/>
    <x v="0"/>
    <x v="0"/>
    <x v="0"/>
    <x v="0"/>
    <n v="0"/>
    <n v="3"/>
    <n v="11"/>
    <x v="1"/>
    <n v="0"/>
  </r>
  <r>
    <x v="254"/>
    <n v="1967"/>
    <n v="59"/>
    <x v="1"/>
    <x v="0"/>
    <x v="1"/>
    <n v="4"/>
    <x v="237"/>
    <n v="1"/>
    <n v="1"/>
    <x v="72"/>
    <n v="77"/>
    <x v="0"/>
    <n v="650"/>
    <n v="28"/>
    <n v="353"/>
    <n v="45"/>
    <n v="42"/>
    <n v="30"/>
    <n v="1148"/>
    <n v="5"/>
    <n v="4"/>
    <n v="6"/>
    <n v="11"/>
    <n v="26"/>
    <n v="8"/>
    <x v="0"/>
    <x v="0"/>
    <x v="0"/>
    <x v="0"/>
    <x v="0"/>
    <n v="0"/>
    <n v="3"/>
    <n v="11"/>
    <x v="1"/>
    <n v="0"/>
  </r>
  <r>
    <x v="255"/>
    <n v="1974"/>
    <n v="52"/>
    <x v="1"/>
    <x v="1"/>
    <x v="0"/>
    <n v="2"/>
    <x v="238"/>
    <n v="1"/>
    <n v="0"/>
    <x v="204"/>
    <n v="35"/>
    <x v="0"/>
    <n v="24"/>
    <n v="0"/>
    <n v="8"/>
    <n v="0"/>
    <n v="0"/>
    <n v="1"/>
    <n v="33"/>
    <n v="2"/>
    <n v="1"/>
    <n v="0"/>
    <n v="3"/>
    <n v="6"/>
    <n v="6"/>
    <x v="0"/>
    <x v="0"/>
    <x v="0"/>
    <x v="0"/>
    <x v="0"/>
    <n v="0"/>
    <n v="3"/>
    <n v="11"/>
    <x v="1"/>
    <n v="0"/>
  </r>
  <r>
    <x v="256"/>
    <n v="1961"/>
    <n v="65"/>
    <x v="0"/>
    <x v="1"/>
    <x v="1"/>
    <n v="3"/>
    <x v="239"/>
    <n v="0"/>
    <n v="1"/>
    <x v="205"/>
    <n v="48"/>
    <x v="0"/>
    <n v="918"/>
    <n v="21"/>
    <n v="118"/>
    <n v="13"/>
    <n v="10"/>
    <n v="21"/>
    <n v="1101"/>
    <n v="3"/>
    <n v="8"/>
    <n v="3"/>
    <n v="5"/>
    <n v="19"/>
    <n v="6"/>
    <x v="0"/>
    <x v="1"/>
    <x v="0"/>
    <x v="0"/>
    <x v="0"/>
    <n v="0"/>
    <n v="3"/>
    <n v="11"/>
    <x v="1"/>
    <n v="1"/>
  </r>
  <r>
    <x v="257"/>
    <n v="1964"/>
    <n v="62"/>
    <x v="0"/>
    <x v="0"/>
    <x v="0"/>
    <n v="0"/>
    <x v="240"/>
    <n v="0"/>
    <n v="1"/>
    <x v="206"/>
    <n v="97"/>
    <x v="0"/>
    <n v="138"/>
    <n v="33"/>
    <n v="87"/>
    <n v="28"/>
    <n v="24"/>
    <n v="12"/>
    <n v="322"/>
    <n v="4"/>
    <n v="3"/>
    <n v="2"/>
    <n v="7"/>
    <n v="16"/>
    <n v="3"/>
    <x v="0"/>
    <x v="0"/>
    <x v="0"/>
    <x v="0"/>
    <x v="0"/>
    <n v="0"/>
    <n v="3"/>
    <n v="11"/>
    <x v="1"/>
    <n v="0"/>
  </r>
  <r>
    <x v="258"/>
    <n v="1964"/>
    <n v="62"/>
    <x v="0"/>
    <x v="0"/>
    <x v="0"/>
    <n v="1"/>
    <x v="241"/>
    <n v="1"/>
    <n v="1"/>
    <x v="207"/>
    <n v="95"/>
    <x v="0"/>
    <n v="12"/>
    <n v="4"/>
    <n v="2"/>
    <n v="10"/>
    <n v="6"/>
    <n v="10"/>
    <n v="44"/>
    <n v="4"/>
    <n v="2"/>
    <n v="0"/>
    <n v="4"/>
    <n v="10"/>
    <n v="5"/>
    <x v="0"/>
    <x v="0"/>
    <x v="0"/>
    <x v="0"/>
    <x v="0"/>
    <n v="0"/>
    <n v="3"/>
    <n v="11"/>
    <x v="1"/>
    <n v="0"/>
  </r>
  <r>
    <x v="259"/>
    <n v="1957"/>
    <n v="69"/>
    <x v="0"/>
    <x v="1"/>
    <x v="0"/>
    <n v="2"/>
    <x v="242"/>
    <n v="2"/>
    <n v="1"/>
    <x v="167"/>
    <n v="24"/>
    <x v="1"/>
    <n v="11"/>
    <n v="0"/>
    <n v="4"/>
    <n v="0"/>
    <n v="0"/>
    <n v="2"/>
    <n v="17"/>
    <n v="1"/>
    <n v="1"/>
    <n v="0"/>
    <n v="2"/>
    <n v="4"/>
    <n v="8"/>
    <x v="0"/>
    <x v="0"/>
    <x v="0"/>
    <x v="0"/>
    <x v="0"/>
    <n v="0"/>
    <n v="3"/>
    <n v="11"/>
    <x v="1"/>
    <n v="0"/>
  </r>
  <r>
    <x v="260"/>
    <n v="1979"/>
    <n v="47"/>
    <x v="1"/>
    <x v="0"/>
    <x v="3"/>
    <n v="2"/>
    <x v="243"/>
    <n v="1"/>
    <n v="0"/>
    <x v="11"/>
    <n v="60"/>
    <x v="0"/>
    <n v="1"/>
    <n v="2"/>
    <n v="8"/>
    <n v="4"/>
    <n v="3"/>
    <n v="13"/>
    <n v="31"/>
    <n v="2"/>
    <n v="1"/>
    <n v="1"/>
    <n v="2"/>
    <n v="6"/>
    <n v="7"/>
    <x v="1"/>
    <x v="0"/>
    <x v="0"/>
    <x v="0"/>
    <x v="0"/>
    <n v="0"/>
    <n v="3"/>
    <n v="11"/>
    <x v="0"/>
    <n v="1"/>
  </r>
  <r>
    <x v="261"/>
    <n v="1968"/>
    <n v="58"/>
    <x v="1"/>
    <x v="1"/>
    <x v="3"/>
    <n v="3"/>
    <x v="244"/>
    <n v="0"/>
    <n v="2"/>
    <x v="208"/>
    <n v="46"/>
    <x v="0"/>
    <n v="554"/>
    <n v="41"/>
    <n v="215"/>
    <n v="11"/>
    <n v="0"/>
    <n v="24"/>
    <n v="845"/>
    <n v="3"/>
    <n v="10"/>
    <n v="2"/>
    <n v="10"/>
    <n v="25"/>
    <n v="5"/>
    <x v="0"/>
    <x v="0"/>
    <x v="0"/>
    <x v="0"/>
    <x v="0"/>
    <n v="0"/>
    <n v="3"/>
    <n v="11"/>
    <x v="1"/>
    <n v="0"/>
  </r>
  <r>
    <x v="262"/>
    <n v="1970"/>
    <n v="56"/>
    <x v="1"/>
    <x v="2"/>
    <x v="2"/>
    <n v="3"/>
    <x v="245"/>
    <n v="1"/>
    <n v="0"/>
    <x v="209"/>
    <n v="85"/>
    <x v="0"/>
    <n v="167"/>
    <n v="2"/>
    <n v="62"/>
    <n v="24"/>
    <n v="13"/>
    <n v="7"/>
    <n v="275"/>
    <n v="4"/>
    <n v="4"/>
    <n v="1"/>
    <n v="6"/>
    <n v="15"/>
    <n v="5"/>
    <x v="0"/>
    <x v="0"/>
    <x v="0"/>
    <x v="0"/>
    <x v="0"/>
    <n v="0"/>
    <n v="3"/>
    <n v="11"/>
    <x v="1"/>
    <n v="0"/>
  </r>
  <r>
    <x v="263"/>
    <n v="1978"/>
    <n v="48"/>
    <x v="1"/>
    <x v="1"/>
    <x v="2"/>
    <n v="3"/>
    <x v="246"/>
    <n v="1"/>
    <n v="0"/>
    <x v="210"/>
    <n v="31"/>
    <x v="1"/>
    <n v="9"/>
    <n v="0"/>
    <n v="6"/>
    <n v="4"/>
    <n v="1"/>
    <n v="5"/>
    <n v="25"/>
    <n v="1"/>
    <n v="1"/>
    <n v="0"/>
    <n v="2"/>
    <n v="4"/>
    <n v="9"/>
    <x v="0"/>
    <x v="0"/>
    <x v="0"/>
    <x v="0"/>
    <x v="0"/>
    <n v="0"/>
    <n v="3"/>
    <n v="11"/>
    <x v="1"/>
    <n v="0"/>
  </r>
  <r>
    <x v="264"/>
    <n v="1952"/>
    <n v="74"/>
    <x v="0"/>
    <x v="2"/>
    <x v="1"/>
    <n v="4"/>
    <x v="247"/>
    <n v="1"/>
    <n v="1"/>
    <x v="211"/>
    <n v="9"/>
    <x v="2"/>
    <n v="177"/>
    <n v="2"/>
    <n v="71"/>
    <n v="3"/>
    <n v="2"/>
    <n v="20"/>
    <n v="275"/>
    <n v="6"/>
    <n v="5"/>
    <n v="2"/>
    <n v="4"/>
    <n v="17"/>
    <n v="8"/>
    <x v="0"/>
    <x v="0"/>
    <x v="0"/>
    <x v="0"/>
    <x v="0"/>
    <n v="0"/>
    <n v="3"/>
    <n v="11"/>
    <x v="0"/>
    <n v="0"/>
  </r>
  <r>
    <x v="265"/>
    <n v="1966"/>
    <n v="60"/>
    <x v="1"/>
    <x v="2"/>
    <x v="2"/>
    <n v="4"/>
    <x v="248"/>
    <n v="1"/>
    <n v="1"/>
    <x v="212"/>
    <n v="30"/>
    <x v="1"/>
    <n v="38"/>
    <n v="4"/>
    <n v="22"/>
    <n v="4"/>
    <n v="2"/>
    <n v="20"/>
    <n v="90"/>
    <n v="4"/>
    <n v="3"/>
    <n v="1"/>
    <n v="3"/>
    <n v="11"/>
    <n v="7"/>
    <x v="0"/>
    <x v="0"/>
    <x v="0"/>
    <x v="0"/>
    <x v="0"/>
    <n v="0"/>
    <n v="3"/>
    <n v="11"/>
    <x v="1"/>
    <n v="0"/>
  </r>
  <r>
    <x v="266"/>
    <n v="1963"/>
    <n v="63"/>
    <x v="0"/>
    <x v="0"/>
    <x v="2"/>
    <n v="2"/>
    <x v="249"/>
    <n v="0"/>
    <n v="0"/>
    <x v="213"/>
    <n v="47"/>
    <x v="0"/>
    <n v="483"/>
    <n v="84"/>
    <n v="398"/>
    <n v="205"/>
    <n v="84"/>
    <n v="241"/>
    <n v="1495"/>
    <n v="1"/>
    <n v="3"/>
    <n v="7"/>
    <n v="8"/>
    <n v="19"/>
    <n v="1"/>
    <x v="1"/>
    <x v="0"/>
    <x v="0"/>
    <x v="0"/>
    <x v="0"/>
    <n v="0"/>
    <n v="3"/>
    <n v="11"/>
    <x v="1"/>
    <n v="1"/>
  </r>
  <r>
    <x v="267"/>
    <n v="1970"/>
    <n v="56"/>
    <x v="1"/>
    <x v="1"/>
    <x v="2"/>
    <n v="4"/>
    <x v="250"/>
    <n v="1"/>
    <n v="1"/>
    <x v="214"/>
    <n v="70"/>
    <x v="0"/>
    <n v="77"/>
    <n v="2"/>
    <n v="35"/>
    <n v="0"/>
    <n v="1"/>
    <n v="69"/>
    <n v="184"/>
    <n v="4"/>
    <n v="3"/>
    <n v="2"/>
    <n v="2"/>
    <n v="11"/>
    <n v="7"/>
    <x v="1"/>
    <x v="0"/>
    <x v="0"/>
    <x v="0"/>
    <x v="0"/>
    <n v="0"/>
    <n v="3"/>
    <n v="11"/>
    <x v="0"/>
    <n v="1"/>
  </r>
  <r>
    <x v="268"/>
    <n v="1970"/>
    <n v="56"/>
    <x v="1"/>
    <x v="0"/>
    <x v="2"/>
    <n v="2"/>
    <x v="251"/>
    <n v="0"/>
    <n v="0"/>
    <x v="215"/>
    <n v="13"/>
    <x v="2"/>
    <n v="182"/>
    <n v="74"/>
    <n v="298"/>
    <n v="162"/>
    <n v="149"/>
    <n v="116"/>
    <n v="981"/>
    <n v="1"/>
    <n v="3"/>
    <n v="3"/>
    <n v="6"/>
    <n v="13"/>
    <n v="1"/>
    <x v="0"/>
    <x v="0"/>
    <x v="0"/>
    <x v="0"/>
    <x v="0"/>
    <n v="0"/>
    <n v="3"/>
    <n v="11"/>
    <x v="1"/>
    <n v="0"/>
  </r>
  <r>
    <x v="269"/>
    <n v="1970"/>
    <n v="56"/>
    <x v="1"/>
    <x v="0"/>
    <x v="1"/>
    <n v="3"/>
    <x v="252"/>
    <n v="1"/>
    <n v="0"/>
    <x v="191"/>
    <n v="11"/>
    <x v="2"/>
    <n v="10"/>
    <n v="7"/>
    <n v="19"/>
    <n v="8"/>
    <n v="2"/>
    <n v="21"/>
    <n v="67"/>
    <n v="2"/>
    <n v="2"/>
    <n v="2"/>
    <n v="2"/>
    <n v="8"/>
    <n v="6"/>
    <x v="0"/>
    <x v="0"/>
    <x v="0"/>
    <x v="0"/>
    <x v="0"/>
    <n v="0"/>
    <n v="3"/>
    <n v="11"/>
    <x v="1"/>
    <n v="0"/>
  </r>
  <r>
    <x v="270"/>
    <n v="1953"/>
    <n v="73"/>
    <x v="0"/>
    <x v="0"/>
    <x v="0"/>
    <n v="1"/>
    <x v="253"/>
    <n v="0"/>
    <n v="0"/>
    <x v="203"/>
    <n v="31"/>
    <x v="1"/>
    <n v="778"/>
    <n v="44"/>
    <n v="499"/>
    <n v="95"/>
    <n v="73"/>
    <n v="146"/>
    <n v="1635"/>
    <n v="2"/>
    <n v="3"/>
    <n v="4"/>
    <n v="5"/>
    <n v="14"/>
    <n v="7"/>
    <x v="0"/>
    <x v="0"/>
    <x v="0"/>
    <x v="0"/>
    <x v="0"/>
    <n v="0"/>
    <n v="3"/>
    <n v="11"/>
    <x v="0"/>
    <n v="0"/>
  </r>
  <r>
    <x v="271"/>
    <n v="1983"/>
    <n v="43"/>
    <x v="2"/>
    <x v="2"/>
    <x v="0"/>
    <n v="2"/>
    <x v="254"/>
    <n v="1"/>
    <n v="0"/>
    <x v="216"/>
    <n v="15"/>
    <x v="1"/>
    <n v="16"/>
    <n v="7"/>
    <n v="23"/>
    <n v="0"/>
    <n v="8"/>
    <n v="6"/>
    <n v="60"/>
    <n v="3"/>
    <n v="3"/>
    <n v="0"/>
    <n v="4"/>
    <n v="10"/>
    <n v="5"/>
    <x v="0"/>
    <x v="0"/>
    <x v="0"/>
    <x v="0"/>
    <x v="0"/>
    <n v="1"/>
    <n v="3"/>
    <n v="11"/>
    <x v="1"/>
    <n v="0"/>
  </r>
  <r>
    <x v="272"/>
    <n v="1975"/>
    <n v="51"/>
    <x v="1"/>
    <x v="1"/>
    <x v="1"/>
    <n v="3"/>
    <x v="255"/>
    <n v="0"/>
    <n v="1"/>
    <x v="217"/>
    <n v="2"/>
    <x v="2"/>
    <n v="167"/>
    <n v="0"/>
    <n v="43"/>
    <n v="6"/>
    <n v="2"/>
    <n v="13"/>
    <n v="231"/>
    <n v="2"/>
    <n v="4"/>
    <n v="2"/>
    <n v="4"/>
    <n v="12"/>
    <n v="5"/>
    <x v="0"/>
    <x v="0"/>
    <x v="0"/>
    <x v="0"/>
    <x v="0"/>
    <n v="0"/>
    <n v="3"/>
    <n v="11"/>
    <x v="1"/>
    <n v="0"/>
  </r>
  <r>
    <x v="273"/>
    <n v="1960"/>
    <n v="66"/>
    <x v="0"/>
    <x v="0"/>
    <x v="2"/>
    <n v="4"/>
    <x v="256"/>
    <n v="1"/>
    <n v="1"/>
    <x v="218"/>
    <n v="55"/>
    <x v="0"/>
    <n v="13"/>
    <n v="2"/>
    <n v="14"/>
    <n v="8"/>
    <n v="7"/>
    <n v="4"/>
    <n v="48"/>
    <n v="4"/>
    <n v="2"/>
    <n v="0"/>
    <n v="4"/>
    <n v="10"/>
    <n v="6"/>
    <x v="0"/>
    <x v="0"/>
    <x v="0"/>
    <x v="0"/>
    <x v="0"/>
    <n v="0"/>
    <n v="3"/>
    <n v="11"/>
    <x v="1"/>
    <n v="0"/>
  </r>
  <r>
    <x v="274"/>
    <n v="1963"/>
    <n v="63"/>
    <x v="0"/>
    <x v="0"/>
    <x v="3"/>
    <n v="3"/>
    <x v="257"/>
    <n v="1"/>
    <n v="1"/>
    <x v="219"/>
    <n v="38"/>
    <x v="0"/>
    <n v="33"/>
    <n v="6"/>
    <n v="40"/>
    <n v="3"/>
    <n v="7"/>
    <n v="10"/>
    <n v="99"/>
    <n v="3"/>
    <n v="2"/>
    <n v="0"/>
    <n v="4"/>
    <n v="9"/>
    <n v="7"/>
    <x v="0"/>
    <x v="0"/>
    <x v="0"/>
    <x v="0"/>
    <x v="0"/>
    <n v="0"/>
    <n v="3"/>
    <n v="11"/>
    <x v="1"/>
    <n v="0"/>
  </r>
  <r>
    <x v="275"/>
    <n v="1963"/>
    <n v="63"/>
    <x v="0"/>
    <x v="1"/>
    <x v="1"/>
    <n v="3"/>
    <x v="258"/>
    <n v="0"/>
    <n v="1"/>
    <x v="201"/>
    <n v="86"/>
    <x v="0"/>
    <n v="625"/>
    <n v="7"/>
    <n v="99"/>
    <n v="10"/>
    <n v="22"/>
    <n v="7"/>
    <n v="770"/>
    <n v="2"/>
    <n v="6"/>
    <n v="3"/>
    <n v="12"/>
    <n v="23"/>
    <n v="4"/>
    <x v="0"/>
    <x v="0"/>
    <x v="0"/>
    <x v="0"/>
    <x v="0"/>
    <n v="0"/>
    <n v="3"/>
    <n v="11"/>
    <x v="1"/>
    <n v="0"/>
  </r>
  <r>
    <x v="276"/>
    <n v="1956"/>
    <n v="70"/>
    <x v="0"/>
    <x v="0"/>
    <x v="0"/>
    <n v="1"/>
    <x v="259"/>
    <n v="0"/>
    <n v="0"/>
    <x v="160"/>
    <n v="56"/>
    <x v="0"/>
    <n v="216"/>
    <n v="162"/>
    <n v="224"/>
    <n v="101"/>
    <n v="92"/>
    <n v="162"/>
    <n v="957"/>
    <n v="2"/>
    <n v="7"/>
    <n v="4"/>
    <n v="10"/>
    <n v="23"/>
    <n v="5"/>
    <x v="0"/>
    <x v="0"/>
    <x v="0"/>
    <x v="0"/>
    <x v="0"/>
    <n v="0"/>
    <n v="3"/>
    <n v="11"/>
    <x v="0"/>
    <n v="0"/>
  </r>
  <r>
    <x v="277"/>
    <n v="1981"/>
    <n v="45"/>
    <x v="2"/>
    <x v="2"/>
    <x v="1"/>
    <n v="2"/>
    <x v="260"/>
    <n v="0"/>
    <n v="0"/>
    <x v="67"/>
    <n v="29"/>
    <x v="1"/>
    <n v="68"/>
    <n v="129"/>
    <n v="396"/>
    <n v="188"/>
    <n v="22"/>
    <n v="15"/>
    <n v="818"/>
    <n v="1"/>
    <n v="3"/>
    <n v="3"/>
    <n v="5"/>
    <n v="12"/>
    <n v="1"/>
    <x v="0"/>
    <x v="0"/>
    <x v="0"/>
    <x v="0"/>
    <x v="0"/>
    <n v="0"/>
    <n v="3"/>
    <n v="11"/>
    <x v="1"/>
    <n v="0"/>
  </r>
  <r>
    <x v="278"/>
    <n v="1986"/>
    <n v="40"/>
    <x v="2"/>
    <x v="1"/>
    <x v="0"/>
    <n v="1"/>
    <x v="261"/>
    <n v="0"/>
    <n v="0"/>
    <x v="49"/>
    <n v="30"/>
    <x v="1"/>
    <n v="196"/>
    <n v="0"/>
    <n v="512"/>
    <n v="33"/>
    <n v="130"/>
    <n v="54"/>
    <n v="925"/>
    <n v="1"/>
    <n v="3"/>
    <n v="5"/>
    <n v="8"/>
    <n v="17"/>
    <n v="1"/>
    <x v="0"/>
    <x v="0"/>
    <x v="0"/>
    <x v="1"/>
    <x v="0"/>
    <n v="0"/>
    <n v="3"/>
    <n v="11"/>
    <x v="0"/>
    <n v="1"/>
  </r>
  <r>
    <x v="279"/>
    <n v="1968"/>
    <n v="58"/>
    <x v="1"/>
    <x v="2"/>
    <x v="3"/>
    <n v="2"/>
    <x v="262"/>
    <n v="0"/>
    <n v="1"/>
    <x v="108"/>
    <n v="64"/>
    <x v="0"/>
    <n v="635"/>
    <n v="15"/>
    <n v="100"/>
    <n v="20"/>
    <n v="7"/>
    <n v="131"/>
    <n v="908"/>
    <n v="1"/>
    <n v="9"/>
    <n v="3"/>
    <n v="9"/>
    <n v="22"/>
    <n v="6"/>
    <x v="0"/>
    <x v="0"/>
    <x v="0"/>
    <x v="0"/>
    <x v="0"/>
    <n v="0"/>
    <n v="3"/>
    <n v="11"/>
    <x v="1"/>
    <n v="0"/>
  </r>
  <r>
    <x v="280"/>
    <n v="1981"/>
    <n v="45"/>
    <x v="2"/>
    <x v="3"/>
    <x v="2"/>
    <n v="3"/>
    <x v="263"/>
    <n v="1"/>
    <n v="0"/>
    <x v="220"/>
    <n v="46"/>
    <x v="0"/>
    <n v="4"/>
    <n v="19"/>
    <n v="9"/>
    <n v="28"/>
    <n v="25"/>
    <n v="17"/>
    <n v="102"/>
    <n v="3"/>
    <n v="3"/>
    <n v="0"/>
    <n v="4"/>
    <n v="10"/>
    <n v="7"/>
    <x v="0"/>
    <x v="0"/>
    <x v="0"/>
    <x v="0"/>
    <x v="0"/>
    <n v="0"/>
    <n v="3"/>
    <n v="11"/>
    <x v="1"/>
    <n v="0"/>
  </r>
  <r>
    <x v="281"/>
    <n v="1976"/>
    <n v="50"/>
    <x v="1"/>
    <x v="0"/>
    <x v="1"/>
    <n v="3"/>
    <x v="210"/>
    <n v="0"/>
    <n v="1"/>
    <x v="183"/>
    <n v="84"/>
    <x v="0"/>
    <n v="297"/>
    <n v="7"/>
    <n v="79"/>
    <n v="0"/>
    <n v="11"/>
    <n v="182"/>
    <n v="576"/>
    <n v="2"/>
    <n v="8"/>
    <n v="2"/>
    <n v="4"/>
    <n v="16"/>
    <n v="8"/>
    <x v="0"/>
    <x v="0"/>
    <x v="0"/>
    <x v="0"/>
    <x v="0"/>
    <n v="0"/>
    <n v="3"/>
    <n v="11"/>
    <x v="1"/>
    <n v="0"/>
  </r>
  <r>
    <x v="282"/>
    <n v="1946"/>
    <n v="80"/>
    <x v="3"/>
    <x v="0"/>
    <x v="1"/>
    <n v="2"/>
    <x v="17"/>
    <n v="0"/>
    <n v="0"/>
    <x v="14"/>
    <n v="20"/>
    <x v="1"/>
    <n v="84"/>
    <n v="5"/>
    <n v="38"/>
    <n v="150"/>
    <n v="12"/>
    <n v="28"/>
    <n v="317"/>
    <n v="2"/>
    <n v="4"/>
    <n v="1"/>
    <n v="6"/>
    <n v="13"/>
    <n v="7"/>
    <x v="0"/>
    <x v="0"/>
    <x v="0"/>
    <x v="0"/>
    <x v="0"/>
    <n v="0"/>
    <n v="3"/>
    <n v="11"/>
    <x v="1"/>
    <n v="0"/>
  </r>
  <r>
    <x v="283"/>
    <n v="1974"/>
    <n v="52"/>
    <x v="1"/>
    <x v="1"/>
    <x v="1"/>
    <n v="3"/>
    <x v="264"/>
    <n v="0"/>
    <n v="1"/>
    <x v="137"/>
    <n v="74"/>
    <x v="0"/>
    <n v="204"/>
    <n v="7"/>
    <n v="149"/>
    <n v="20"/>
    <n v="15"/>
    <n v="66"/>
    <n v="461"/>
    <n v="1"/>
    <n v="5"/>
    <n v="1"/>
    <n v="8"/>
    <n v="15"/>
    <n v="2"/>
    <x v="0"/>
    <x v="0"/>
    <x v="0"/>
    <x v="0"/>
    <x v="0"/>
    <n v="0"/>
    <n v="3"/>
    <n v="11"/>
    <x v="1"/>
    <n v="0"/>
  </r>
  <r>
    <x v="284"/>
    <n v="1975"/>
    <n v="51"/>
    <x v="1"/>
    <x v="2"/>
    <x v="2"/>
    <n v="4"/>
    <x v="265"/>
    <n v="1"/>
    <n v="1"/>
    <x v="221"/>
    <n v="18"/>
    <x v="1"/>
    <n v="26"/>
    <n v="0"/>
    <n v="8"/>
    <n v="0"/>
    <n v="0"/>
    <n v="3"/>
    <n v="37"/>
    <n v="2"/>
    <n v="2"/>
    <n v="0"/>
    <n v="3"/>
    <n v="7"/>
    <n v="5"/>
    <x v="0"/>
    <x v="0"/>
    <x v="0"/>
    <x v="0"/>
    <x v="0"/>
    <n v="0"/>
    <n v="3"/>
    <n v="11"/>
    <x v="1"/>
    <n v="0"/>
  </r>
  <r>
    <x v="285"/>
    <n v="1974"/>
    <n v="52"/>
    <x v="1"/>
    <x v="0"/>
    <x v="2"/>
    <n v="3"/>
    <x v="266"/>
    <n v="1"/>
    <n v="0"/>
    <x v="222"/>
    <n v="75"/>
    <x v="0"/>
    <n v="15"/>
    <n v="6"/>
    <n v="20"/>
    <n v="4"/>
    <n v="5"/>
    <n v="20"/>
    <n v="70"/>
    <n v="1"/>
    <n v="3"/>
    <n v="1"/>
    <n v="2"/>
    <n v="7"/>
    <n v="7"/>
    <x v="0"/>
    <x v="0"/>
    <x v="0"/>
    <x v="0"/>
    <x v="0"/>
    <n v="0"/>
    <n v="3"/>
    <n v="11"/>
    <x v="1"/>
    <n v="0"/>
  </r>
  <r>
    <x v="286"/>
    <n v="1952"/>
    <n v="74"/>
    <x v="0"/>
    <x v="0"/>
    <x v="1"/>
    <n v="2"/>
    <x v="267"/>
    <n v="0"/>
    <n v="0"/>
    <x v="223"/>
    <n v="17"/>
    <x v="1"/>
    <n v="304"/>
    <n v="98"/>
    <n v="230"/>
    <n v="150"/>
    <n v="74"/>
    <n v="74"/>
    <n v="930"/>
    <n v="1"/>
    <n v="6"/>
    <n v="3"/>
    <n v="13"/>
    <n v="23"/>
    <n v="3"/>
    <x v="0"/>
    <x v="0"/>
    <x v="0"/>
    <x v="0"/>
    <x v="0"/>
    <n v="0"/>
    <n v="3"/>
    <n v="11"/>
    <x v="1"/>
    <n v="0"/>
  </r>
  <r>
    <x v="287"/>
    <n v="1956"/>
    <n v="70"/>
    <x v="0"/>
    <x v="2"/>
    <x v="1"/>
    <n v="4"/>
    <x v="268"/>
    <n v="1"/>
    <n v="1"/>
    <x v="224"/>
    <n v="88"/>
    <x v="0"/>
    <n v="285"/>
    <n v="28"/>
    <n v="242"/>
    <n v="55"/>
    <n v="114"/>
    <n v="135"/>
    <n v="859"/>
    <n v="13"/>
    <n v="6"/>
    <n v="2"/>
    <n v="12"/>
    <n v="33"/>
    <n v="5"/>
    <x v="0"/>
    <x v="0"/>
    <x v="0"/>
    <x v="0"/>
    <x v="0"/>
    <n v="0"/>
    <n v="3"/>
    <n v="11"/>
    <x v="1"/>
    <n v="0"/>
  </r>
  <r>
    <x v="288"/>
    <n v="1966"/>
    <n v="60"/>
    <x v="1"/>
    <x v="0"/>
    <x v="4"/>
    <n v="1"/>
    <x v="269"/>
    <n v="0"/>
    <n v="0"/>
    <x v="44"/>
    <n v="19"/>
    <x v="1"/>
    <n v="395"/>
    <n v="183"/>
    <n v="565"/>
    <n v="166"/>
    <n v="141"/>
    <n v="28"/>
    <n v="1478"/>
    <n v="1"/>
    <n v="5"/>
    <n v="11"/>
    <n v="5"/>
    <n v="22"/>
    <n v="3"/>
    <x v="0"/>
    <x v="0"/>
    <x v="0"/>
    <x v="0"/>
    <x v="0"/>
    <n v="0"/>
    <n v="3"/>
    <n v="11"/>
    <x v="1"/>
    <n v="0"/>
  </r>
  <r>
    <x v="289"/>
    <n v="1949"/>
    <n v="77"/>
    <x v="0"/>
    <x v="2"/>
    <x v="3"/>
    <n v="1"/>
    <x v="270"/>
    <n v="0"/>
    <n v="0"/>
    <x v="225"/>
    <n v="62"/>
    <x v="0"/>
    <n v="248"/>
    <n v="3"/>
    <n v="81"/>
    <n v="4"/>
    <n v="3"/>
    <n v="51"/>
    <n v="390"/>
    <n v="3"/>
    <n v="7"/>
    <n v="1"/>
    <n v="5"/>
    <n v="16"/>
    <n v="8"/>
    <x v="0"/>
    <x v="0"/>
    <x v="0"/>
    <x v="0"/>
    <x v="0"/>
    <n v="0"/>
    <n v="3"/>
    <n v="11"/>
    <x v="1"/>
    <n v="0"/>
  </r>
  <r>
    <x v="290"/>
    <n v="1984"/>
    <n v="42"/>
    <x v="2"/>
    <x v="4"/>
    <x v="1"/>
    <n v="2"/>
    <x v="271"/>
    <n v="0"/>
    <n v="0"/>
    <x v="53"/>
    <n v="11"/>
    <x v="2"/>
    <n v="20"/>
    <n v="6"/>
    <n v="5"/>
    <n v="0"/>
    <n v="9"/>
    <n v="12"/>
    <n v="52"/>
    <n v="1"/>
    <n v="1"/>
    <n v="0"/>
    <n v="3"/>
    <n v="5"/>
    <n v="7"/>
    <x v="1"/>
    <x v="0"/>
    <x v="0"/>
    <x v="0"/>
    <x v="0"/>
    <n v="0"/>
    <n v="3"/>
    <n v="11"/>
    <x v="1"/>
    <n v="1"/>
  </r>
  <r>
    <x v="291"/>
    <n v="1969"/>
    <n v="57"/>
    <x v="1"/>
    <x v="0"/>
    <x v="1"/>
    <n v="3"/>
    <x v="272"/>
    <n v="1"/>
    <n v="0"/>
    <x v="226"/>
    <n v="74"/>
    <x v="0"/>
    <n v="39"/>
    <n v="0"/>
    <n v="56"/>
    <n v="20"/>
    <n v="8"/>
    <n v="14"/>
    <n v="137"/>
    <n v="3"/>
    <n v="3"/>
    <n v="1"/>
    <n v="3"/>
    <n v="10"/>
    <n v="7"/>
    <x v="0"/>
    <x v="0"/>
    <x v="0"/>
    <x v="0"/>
    <x v="0"/>
    <n v="0"/>
    <n v="3"/>
    <n v="11"/>
    <x v="1"/>
    <n v="0"/>
  </r>
  <r>
    <x v="292"/>
    <n v="1980"/>
    <n v="46"/>
    <x v="1"/>
    <x v="0"/>
    <x v="2"/>
    <n v="2"/>
    <x v="273"/>
    <n v="0"/>
    <n v="0"/>
    <x v="227"/>
    <n v="32"/>
    <x v="0"/>
    <n v="777"/>
    <n v="129"/>
    <n v="573"/>
    <n v="216"/>
    <n v="21"/>
    <n v="203"/>
    <n v="1919"/>
    <n v="1"/>
    <n v="2"/>
    <n v="7"/>
    <n v="9"/>
    <n v="19"/>
    <n v="4"/>
    <x v="0"/>
    <x v="0"/>
    <x v="1"/>
    <x v="0"/>
    <x v="0"/>
    <n v="0"/>
    <n v="3"/>
    <n v="11"/>
    <x v="1"/>
    <n v="1"/>
  </r>
  <r>
    <x v="293"/>
    <n v="1971"/>
    <n v="55"/>
    <x v="1"/>
    <x v="0"/>
    <x v="1"/>
    <n v="4"/>
    <x v="274"/>
    <n v="2"/>
    <n v="0"/>
    <x v="228"/>
    <n v="76"/>
    <x v="0"/>
    <n v="8"/>
    <n v="3"/>
    <n v="22"/>
    <n v="21"/>
    <n v="1"/>
    <n v="13"/>
    <n v="68"/>
    <n v="3"/>
    <n v="3"/>
    <n v="0"/>
    <n v="3"/>
    <n v="9"/>
    <n v="9"/>
    <x v="0"/>
    <x v="0"/>
    <x v="0"/>
    <x v="0"/>
    <x v="0"/>
    <n v="0"/>
    <n v="3"/>
    <n v="11"/>
    <x v="1"/>
    <n v="0"/>
  </r>
  <r>
    <x v="294"/>
    <n v="1965"/>
    <n v="61"/>
    <x v="1"/>
    <x v="0"/>
    <x v="1"/>
    <n v="4"/>
    <x v="275"/>
    <n v="1"/>
    <n v="1"/>
    <x v="36"/>
    <n v="6"/>
    <x v="2"/>
    <n v="9"/>
    <n v="1"/>
    <n v="3"/>
    <n v="0"/>
    <n v="4"/>
    <n v="8"/>
    <n v="25"/>
    <n v="1"/>
    <n v="0"/>
    <n v="0"/>
    <n v="3"/>
    <n v="4"/>
    <n v="6"/>
    <x v="0"/>
    <x v="0"/>
    <x v="0"/>
    <x v="0"/>
    <x v="0"/>
    <n v="0"/>
    <n v="3"/>
    <n v="11"/>
    <x v="1"/>
    <n v="0"/>
  </r>
  <r>
    <x v="295"/>
    <n v="1952"/>
    <n v="74"/>
    <x v="0"/>
    <x v="2"/>
    <x v="1"/>
    <n v="3"/>
    <x v="276"/>
    <n v="0"/>
    <n v="1"/>
    <x v="229"/>
    <n v="62"/>
    <x v="0"/>
    <n v="1241"/>
    <n v="0"/>
    <n v="80"/>
    <n v="0"/>
    <n v="13"/>
    <n v="40"/>
    <n v="1374"/>
    <n v="3"/>
    <n v="3"/>
    <n v="6"/>
    <n v="11"/>
    <n v="23"/>
    <n v="8"/>
    <x v="0"/>
    <x v="1"/>
    <x v="0"/>
    <x v="0"/>
    <x v="1"/>
    <n v="0"/>
    <n v="3"/>
    <n v="11"/>
    <x v="1"/>
    <n v="2"/>
  </r>
  <r>
    <x v="296"/>
    <n v="1988"/>
    <n v="38"/>
    <x v="2"/>
    <x v="4"/>
    <x v="3"/>
    <n v="2"/>
    <x v="277"/>
    <n v="1"/>
    <n v="0"/>
    <x v="230"/>
    <n v="20"/>
    <x v="1"/>
    <n v="6"/>
    <n v="4"/>
    <n v="7"/>
    <n v="4"/>
    <n v="3"/>
    <n v="8"/>
    <n v="32"/>
    <n v="1"/>
    <n v="1"/>
    <n v="0"/>
    <n v="3"/>
    <n v="5"/>
    <n v="7"/>
    <x v="0"/>
    <x v="0"/>
    <x v="0"/>
    <x v="0"/>
    <x v="0"/>
    <n v="0"/>
    <n v="3"/>
    <n v="11"/>
    <x v="1"/>
    <n v="0"/>
  </r>
  <r>
    <x v="297"/>
    <n v="1986"/>
    <n v="40"/>
    <x v="2"/>
    <x v="2"/>
    <x v="1"/>
    <n v="3"/>
    <x v="278"/>
    <n v="1"/>
    <n v="0"/>
    <x v="231"/>
    <n v="43"/>
    <x v="0"/>
    <n v="65"/>
    <n v="4"/>
    <n v="16"/>
    <n v="0"/>
    <n v="4"/>
    <n v="11"/>
    <n v="100"/>
    <n v="1"/>
    <n v="3"/>
    <n v="0"/>
    <n v="3"/>
    <n v="7"/>
    <n v="8"/>
    <x v="0"/>
    <x v="0"/>
    <x v="0"/>
    <x v="0"/>
    <x v="0"/>
    <n v="0"/>
    <n v="3"/>
    <n v="11"/>
    <x v="1"/>
    <n v="0"/>
  </r>
  <r>
    <x v="298"/>
    <n v="1982"/>
    <n v="44"/>
    <x v="2"/>
    <x v="0"/>
    <x v="0"/>
    <n v="1"/>
    <x v="279"/>
    <n v="0"/>
    <n v="0"/>
    <x v="232"/>
    <n v="45"/>
    <x v="0"/>
    <n v="395"/>
    <n v="15"/>
    <n v="263"/>
    <n v="60"/>
    <n v="54"/>
    <n v="38"/>
    <n v="825"/>
    <n v="1"/>
    <n v="2"/>
    <n v="3"/>
    <n v="6"/>
    <n v="12"/>
    <n v="1"/>
    <x v="0"/>
    <x v="0"/>
    <x v="0"/>
    <x v="0"/>
    <x v="0"/>
    <n v="0"/>
    <n v="3"/>
    <n v="11"/>
    <x v="1"/>
    <n v="0"/>
  </r>
  <r>
    <x v="299"/>
    <n v="1965"/>
    <n v="61"/>
    <x v="1"/>
    <x v="1"/>
    <x v="3"/>
    <n v="2"/>
    <x v="280"/>
    <n v="0"/>
    <n v="1"/>
    <x v="233"/>
    <n v="34"/>
    <x v="0"/>
    <n v="801"/>
    <n v="0"/>
    <n v="80"/>
    <n v="0"/>
    <n v="0"/>
    <n v="35"/>
    <n v="916"/>
    <n v="5"/>
    <n v="8"/>
    <n v="3"/>
    <n v="12"/>
    <n v="28"/>
    <n v="5"/>
    <x v="0"/>
    <x v="1"/>
    <x v="0"/>
    <x v="0"/>
    <x v="0"/>
    <n v="0"/>
    <n v="3"/>
    <n v="11"/>
    <x v="1"/>
    <n v="1"/>
  </r>
  <r>
    <x v="300"/>
    <n v="1958"/>
    <n v="68"/>
    <x v="0"/>
    <x v="0"/>
    <x v="3"/>
    <n v="3"/>
    <x v="281"/>
    <n v="1"/>
    <n v="1"/>
    <x v="188"/>
    <n v="53"/>
    <x v="0"/>
    <n v="36"/>
    <n v="0"/>
    <n v="12"/>
    <n v="2"/>
    <n v="2"/>
    <n v="10"/>
    <n v="62"/>
    <n v="4"/>
    <n v="3"/>
    <n v="1"/>
    <n v="3"/>
    <n v="11"/>
    <n v="5"/>
    <x v="0"/>
    <x v="0"/>
    <x v="0"/>
    <x v="0"/>
    <x v="0"/>
    <n v="0"/>
    <n v="3"/>
    <n v="11"/>
    <x v="1"/>
    <n v="0"/>
  </r>
  <r>
    <x v="301"/>
    <n v="1956"/>
    <n v="70"/>
    <x v="0"/>
    <x v="4"/>
    <x v="1"/>
    <n v="3"/>
    <x v="282"/>
    <n v="0"/>
    <n v="1"/>
    <x v="234"/>
    <n v="44"/>
    <x v="0"/>
    <n v="513"/>
    <n v="14"/>
    <n v="154"/>
    <n v="19"/>
    <n v="0"/>
    <n v="28"/>
    <n v="728"/>
    <n v="1"/>
    <n v="9"/>
    <n v="2"/>
    <n v="9"/>
    <n v="21"/>
    <n v="6"/>
    <x v="0"/>
    <x v="0"/>
    <x v="0"/>
    <x v="0"/>
    <x v="0"/>
    <n v="0"/>
    <n v="3"/>
    <n v="11"/>
    <x v="1"/>
    <n v="0"/>
  </r>
  <r>
    <x v="302"/>
    <n v="1978"/>
    <n v="48"/>
    <x v="1"/>
    <x v="1"/>
    <x v="2"/>
    <n v="3"/>
    <x v="283"/>
    <n v="1"/>
    <n v="0"/>
    <x v="137"/>
    <n v="89"/>
    <x v="0"/>
    <n v="37"/>
    <n v="0"/>
    <n v="46"/>
    <n v="4"/>
    <n v="3"/>
    <n v="0"/>
    <n v="90"/>
    <n v="1"/>
    <n v="2"/>
    <n v="1"/>
    <n v="3"/>
    <n v="7"/>
    <n v="4"/>
    <x v="0"/>
    <x v="0"/>
    <x v="0"/>
    <x v="0"/>
    <x v="0"/>
    <n v="0"/>
    <n v="3"/>
    <n v="11"/>
    <x v="1"/>
    <n v="0"/>
  </r>
  <r>
    <x v="303"/>
    <n v="1988"/>
    <n v="38"/>
    <x v="2"/>
    <x v="0"/>
    <x v="0"/>
    <n v="2"/>
    <x v="284"/>
    <n v="1"/>
    <n v="0"/>
    <x v="235"/>
    <n v="43"/>
    <x v="0"/>
    <n v="80"/>
    <n v="15"/>
    <n v="93"/>
    <n v="20"/>
    <n v="13"/>
    <n v="52"/>
    <n v="273"/>
    <n v="3"/>
    <n v="5"/>
    <n v="1"/>
    <n v="4"/>
    <n v="13"/>
    <n v="8"/>
    <x v="0"/>
    <x v="0"/>
    <x v="0"/>
    <x v="0"/>
    <x v="0"/>
    <n v="0"/>
    <n v="3"/>
    <n v="11"/>
    <x v="1"/>
    <n v="0"/>
  </r>
  <r>
    <x v="304"/>
    <n v="1984"/>
    <n v="42"/>
    <x v="2"/>
    <x v="0"/>
    <x v="1"/>
    <n v="3"/>
    <x v="285"/>
    <n v="1"/>
    <n v="0"/>
    <x v="226"/>
    <n v="68"/>
    <x v="0"/>
    <n v="14"/>
    <n v="1"/>
    <n v="21"/>
    <n v="2"/>
    <n v="3"/>
    <n v="25"/>
    <n v="66"/>
    <n v="3"/>
    <n v="3"/>
    <n v="1"/>
    <n v="3"/>
    <n v="10"/>
    <n v="7"/>
    <x v="0"/>
    <x v="0"/>
    <x v="0"/>
    <x v="0"/>
    <x v="0"/>
    <n v="0"/>
    <n v="3"/>
    <n v="11"/>
    <x v="1"/>
    <n v="0"/>
  </r>
  <r>
    <x v="305"/>
    <n v="1961"/>
    <n v="65"/>
    <x v="0"/>
    <x v="2"/>
    <x v="2"/>
    <n v="2"/>
    <x v="286"/>
    <n v="0"/>
    <n v="0"/>
    <x v="15"/>
    <n v="44"/>
    <x v="0"/>
    <n v="525"/>
    <n v="147"/>
    <n v="112"/>
    <n v="219"/>
    <n v="147"/>
    <n v="63"/>
    <n v="1213"/>
    <n v="1"/>
    <n v="6"/>
    <n v="7"/>
    <n v="9"/>
    <n v="23"/>
    <n v="2"/>
    <x v="0"/>
    <x v="0"/>
    <x v="0"/>
    <x v="1"/>
    <x v="0"/>
    <n v="0"/>
    <n v="3"/>
    <n v="11"/>
    <x v="1"/>
    <n v="1"/>
  </r>
  <r>
    <x v="306"/>
    <n v="1966"/>
    <n v="60"/>
    <x v="1"/>
    <x v="0"/>
    <x v="4"/>
    <n v="1"/>
    <x v="287"/>
    <n v="0"/>
    <n v="0"/>
    <x v="236"/>
    <n v="64"/>
    <x v="0"/>
    <n v="1"/>
    <n v="26"/>
    <n v="25"/>
    <n v="17"/>
    <n v="23"/>
    <n v="15"/>
    <n v="107"/>
    <n v="1"/>
    <n v="3"/>
    <n v="0"/>
    <n v="3"/>
    <n v="7"/>
    <n v="9"/>
    <x v="0"/>
    <x v="0"/>
    <x v="0"/>
    <x v="0"/>
    <x v="0"/>
    <n v="0"/>
    <n v="3"/>
    <n v="11"/>
    <x v="0"/>
    <n v="0"/>
  </r>
  <r>
    <x v="307"/>
    <n v="1947"/>
    <n v="79"/>
    <x v="3"/>
    <x v="0"/>
    <x v="0"/>
    <n v="1"/>
    <x v="288"/>
    <n v="0"/>
    <n v="0"/>
    <x v="237"/>
    <n v="85"/>
    <x v="0"/>
    <n v="675"/>
    <n v="11"/>
    <n v="400"/>
    <n v="15"/>
    <n v="45"/>
    <n v="11"/>
    <n v="1157"/>
    <n v="1"/>
    <n v="2"/>
    <n v="5"/>
    <n v="10"/>
    <n v="18"/>
    <n v="1"/>
    <x v="0"/>
    <x v="0"/>
    <x v="1"/>
    <x v="0"/>
    <x v="0"/>
    <n v="0"/>
    <n v="3"/>
    <n v="11"/>
    <x v="1"/>
    <n v="1"/>
  </r>
  <r>
    <x v="308"/>
    <n v="1964"/>
    <n v="62"/>
    <x v="0"/>
    <x v="2"/>
    <x v="2"/>
    <n v="3"/>
    <x v="289"/>
    <n v="0"/>
    <n v="1"/>
    <x v="101"/>
    <n v="93"/>
    <x v="0"/>
    <n v="509"/>
    <n v="0"/>
    <n v="27"/>
    <n v="0"/>
    <n v="0"/>
    <n v="10"/>
    <n v="546"/>
    <n v="1"/>
    <n v="8"/>
    <n v="3"/>
    <n v="6"/>
    <n v="18"/>
    <n v="7"/>
    <x v="0"/>
    <x v="1"/>
    <x v="0"/>
    <x v="0"/>
    <x v="0"/>
    <n v="0"/>
    <n v="3"/>
    <n v="11"/>
    <x v="1"/>
    <n v="1"/>
  </r>
  <r>
    <x v="309"/>
    <n v="1992"/>
    <n v="34"/>
    <x v="2"/>
    <x v="2"/>
    <x v="1"/>
    <n v="2"/>
    <x v="290"/>
    <n v="0"/>
    <n v="0"/>
    <x v="238"/>
    <n v="12"/>
    <x v="2"/>
    <n v="154"/>
    <n v="2"/>
    <n v="46"/>
    <n v="20"/>
    <n v="4"/>
    <n v="15"/>
    <n v="241"/>
    <n v="1"/>
    <n v="4"/>
    <n v="2"/>
    <n v="4"/>
    <n v="11"/>
    <n v="4"/>
    <x v="0"/>
    <x v="0"/>
    <x v="0"/>
    <x v="0"/>
    <x v="0"/>
    <n v="0"/>
    <n v="3"/>
    <n v="11"/>
    <x v="1"/>
    <n v="0"/>
  </r>
  <r>
    <x v="310"/>
    <n v="1976"/>
    <n v="50"/>
    <x v="1"/>
    <x v="0"/>
    <x v="3"/>
    <n v="2"/>
    <x v="291"/>
    <n v="1"/>
    <n v="0"/>
    <x v="239"/>
    <n v="86"/>
    <x v="0"/>
    <n v="3"/>
    <n v="5"/>
    <n v="14"/>
    <n v="2"/>
    <n v="12"/>
    <n v="17"/>
    <n v="53"/>
    <n v="4"/>
    <n v="3"/>
    <n v="1"/>
    <n v="3"/>
    <n v="11"/>
    <n v="6"/>
    <x v="0"/>
    <x v="0"/>
    <x v="0"/>
    <x v="0"/>
    <x v="0"/>
    <n v="0"/>
    <n v="3"/>
    <n v="11"/>
    <x v="1"/>
    <n v="0"/>
  </r>
  <r>
    <x v="311"/>
    <n v="1967"/>
    <n v="59"/>
    <x v="1"/>
    <x v="0"/>
    <x v="2"/>
    <n v="5"/>
    <x v="292"/>
    <n v="2"/>
    <n v="1"/>
    <x v="194"/>
    <n v="28"/>
    <x v="1"/>
    <n v="25"/>
    <n v="0"/>
    <n v="8"/>
    <n v="2"/>
    <n v="0"/>
    <n v="2"/>
    <n v="37"/>
    <n v="2"/>
    <n v="2"/>
    <n v="0"/>
    <n v="3"/>
    <n v="7"/>
    <n v="7"/>
    <x v="0"/>
    <x v="0"/>
    <x v="0"/>
    <x v="0"/>
    <x v="0"/>
    <n v="0"/>
    <n v="3"/>
    <n v="11"/>
    <x v="1"/>
    <n v="0"/>
  </r>
  <r>
    <x v="312"/>
    <n v="1989"/>
    <n v="37"/>
    <x v="2"/>
    <x v="0"/>
    <x v="2"/>
    <n v="2"/>
    <x v="10"/>
    <n v="0"/>
    <n v="0"/>
    <x v="240"/>
    <n v="69"/>
    <x v="0"/>
    <n v="861"/>
    <n v="138"/>
    <n v="461"/>
    <n v="60"/>
    <n v="30"/>
    <n v="61"/>
    <n v="1611"/>
    <n v="1"/>
    <n v="6"/>
    <n v="5"/>
    <n v="12"/>
    <n v="24"/>
    <n v="3"/>
    <x v="0"/>
    <x v="1"/>
    <x v="0"/>
    <x v="1"/>
    <x v="0"/>
    <n v="0"/>
    <n v="3"/>
    <n v="11"/>
    <x v="1"/>
    <n v="2"/>
  </r>
  <r>
    <x v="313"/>
    <n v="1976"/>
    <n v="50"/>
    <x v="1"/>
    <x v="2"/>
    <x v="0"/>
    <n v="1"/>
    <x v="293"/>
    <n v="0"/>
    <n v="0"/>
    <x v="219"/>
    <n v="42"/>
    <x v="0"/>
    <n v="768"/>
    <n v="44"/>
    <n v="561"/>
    <n v="77"/>
    <n v="44"/>
    <n v="14"/>
    <n v="1508"/>
    <n v="1"/>
    <n v="6"/>
    <n v="6"/>
    <n v="10"/>
    <n v="23"/>
    <n v="3"/>
    <x v="0"/>
    <x v="0"/>
    <x v="0"/>
    <x v="0"/>
    <x v="0"/>
    <n v="0"/>
    <n v="3"/>
    <n v="11"/>
    <x v="1"/>
    <n v="0"/>
  </r>
  <r>
    <x v="314"/>
    <n v="1966"/>
    <n v="60"/>
    <x v="1"/>
    <x v="0"/>
    <x v="2"/>
    <n v="4"/>
    <x v="294"/>
    <n v="1"/>
    <n v="1"/>
    <x v="241"/>
    <n v="13"/>
    <x v="2"/>
    <n v="185"/>
    <n v="0"/>
    <n v="28"/>
    <n v="3"/>
    <n v="2"/>
    <n v="17"/>
    <n v="235"/>
    <n v="6"/>
    <n v="3"/>
    <n v="1"/>
    <n v="6"/>
    <n v="16"/>
    <n v="4"/>
    <x v="0"/>
    <x v="0"/>
    <x v="0"/>
    <x v="0"/>
    <x v="0"/>
    <n v="0"/>
    <n v="3"/>
    <n v="11"/>
    <x v="1"/>
    <n v="0"/>
  </r>
  <r>
    <x v="315"/>
    <n v="1956"/>
    <n v="70"/>
    <x v="0"/>
    <x v="2"/>
    <x v="1"/>
    <n v="4"/>
    <x v="295"/>
    <n v="1"/>
    <n v="1"/>
    <x v="242"/>
    <n v="86"/>
    <x v="0"/>
    <n v="24"/>
    <n v="0"/>
    <n v="7"/>
    <n v="0"/>
    <n v="0"/>
    <n v="1"/>
    <n v="32"/>
    <n v="2"/>
    <n v="2"/>
    <n v="0"/>
    <n v="3"/>
    <n v="7"/>
    <n v="5"/>
    <x v="0"/>
    <x v="0"/>
    <x v="0"/>
    <x v="0"/>
    <x v="0"/>
    <n v="0"/>
    <n v="3"/>
    <n v="11"/>
    <x v="1"/>
    <n v="0"/>
  </r>
  <r>
    <x v="316"/>
    <n v="1972"/>
    <n v="54"/>
    <x v="1"/>
    <x v="0"/>
    <x v="2"/>
    <n v="4"/>
    <x v="296"/>
    <n v="1"/>
    <n v="1"/>
    <x v="243"/>
    <n v="59"/>
    <x v="0"/>
    <n v="44"/>
    <n v="4"/>
    <n v="21"/>
    <n v="6"/>
    <n v="0"/>
    <n v="27"/>
    <n v="102"/>
    <n v="2"/>
    <n v="3"/>
    <n v="0"/>
    <n v="3"/>
    <n v="8"/>
    <n v="7"/>
    <x v="0"/>
    <x v="0"/>
    <x v="0"/>
    <x v="0"/>
    <x v="0"/>
    <n v="0"/>
    <n v="3"/>
    <n v="11"/>
    <x v="1"/>
    <n v="0"/>
  </r>
  <r>
    <x v="317"/>
    <n v="1985"/>
    <n v="41"/>
    <x v="2"/>
    <x v="0"/>
    <x v="0"/>
    <n v="2"/>
    <x v="297"/>
    <n v="1"/>
    <n v="0"/>
    <x v="244"/>
    <n v="30"/>
    <x v="1"/>
    <n v="91"/>
    <n v="64"/>
    <n v="128"/>
    <n v="65"/>
    <n v="3"/>
    <n v="50"/>
    <n v="401"/>
    <n v="2"/>
    <n v="4"/>
    <n v="3"/>
    <n v="6"/>
    <n v="15"/>
    <n v="3"/>
    <x v="0"/>
    <x v="0"/>
    <x v="0"/>
    <x v="0"/>
    <x v="0"/>
    <n v="0"/>
    <n v="3"/>
    <n v="11"/>
    <x v="1"/>
    <n v="0"/>
  </r>
  <r>
    <x v="318"/>
    <n v="1951"/>
    <n v="75"/>
    <x v="0"/>
    <x v="0"/>
    <x v="2"/>
    <n v="4"/>
    <x v="298"/>
    <n v="1"/>
    <n v="1"/>
    <x v="77"/>
    <n v="33"/>
    <x v="0"/>
    <n v="11"/>
    <n v="0"/>
    <n v="7"/>
    <n v="3"/>
    <n v="1"/>
    <n v="6"/>
    <n v="28"/>
    <n v="2"/>
    <n v="1"/>
    <n v="0"/>
    <n v="3"/>
    <n v="6"/>
    <n v="5"/>
    <x v="0"/>
    <x v="0"/>
    <x v="0"/>
    <x v="0"/>
    <x v="0"/>
    <n v="0"/>
    <n v="3"/>
    <n v="11"/>
    <x v="1"/>
    <n v="0"/>
  </r>
  <r>
    <x v="319"/>
    <n v="1970"/>
    <n v="56"/>
    <x v="1"/>
    <x v="0"/>
    <x v="0"/>
    <n v="0"/>
    <x v="10"/>
    <n v="1"/>
    <n v="2"/>
    <x v="245"/>
    <n v="67"/>
    <x v="0"/>
    <n v="738"/>
    <n v="20"/>
    <n v="172"/>
    <n v="52"/>
    <n v="50"/>
    <n v="20"/>
    <n v="1052"/>
    <n v="6"/>
    <n v="2"/>
    <n v="3"/>
    <n v="10"/>
    <n v="21"/>
    <n v="7"/>
    <x v="0"/>
    <x v="1"/>
    <x v="0"/>
    <x v="1"/>
    <x v="0"/>
    <n v="0"/>
    <n v="3"/>
    <n v="11"/>
    <x v="1"/>
    <n v="2"/>
  </r>
  <r>
    <x v="320"/>
    <n v="1971"/>
    <n v="55"/>
    <x v="1"/>
    <x v="0"/>
    <x v="2"/>
    <n v="3"/>
    <x v="299"/>
    <n v="0"/>
    <n v="1"/>
    <x v="160"/>
    <n v="23"/>
    <x v="1"/>
    <n v="412"/>
    <n v="5"/>
    <n v="119"/>
    <n v="38"/>
    <n v="29"/>
    <n v="77"/>
    <n v="680"/>
    <n v="3"/>
    <n v="3"/>
    <n v="3"/>
    <n v="12"/>
    <n v="21"/>
    <n v="2"/>
    <x v="0"/>
    <x v="0"/>
    <x v="0"/>
    <x v="0"/>
    <x v="0"/>
    <n v="0"/>
    <n v="3"/>
    <n v="11"/>
    <x v="1"/>
    <n v="0"/>
  </r>
  <r>
    <x v="321"/>
    <n v="1974"/>
    <n v="52"/>
    <x v="1"/>
    <x v="0"/>
    <x v="2"/>
    <n v="3"/>
    <x v="300"/>
    <n v="1"/>
    <n v="0"/>
    <x v="133"/>
    <n v="81"/>
    <x v="0"/>
    <n v="3"/>
    <n v="3"/>
    <n v="7"/>
    <n v="6"/>
    <n v="2"/>
    <n v="9"/>
    <n v="30"/>
    <n v="1"/>
    <n v="1"/>
    <n v="0"/>
    <n v="2"/>
    <n v="4"/>
    <n v="7"/>
    <x v="0"/>
    <x v="0"/>
    <x v="0"/>
    <x v="0"/>
    <x v="0"/>
    <n v="0"/>
    <n v="3"/>
    <n v="11"/>
    <x v="1"/>
    <n v="0"/>
  </r>
  <r>
    <x v="322"/>
    <n v="1965"/>
    <n v="61"/>
    <x v="1"/>
    <x v="1"/>
    <x v="3"/>
    <n v="3"/>
    <x v="301"/>
    <n v="1"/>
    <n v="1"/>
    <x v="246"/>
    <n v="6"/>
    <x v="2"/>
    <n v="16"/>
    <n v="0"/>
    <n v="3"/>
    <n v="0"/>
    <n v="0"/>
    <n v="1"/>
    <n v="20"/>
    <n v="1"/>
    <n v="1"/>
    <n v="0"/>
    <n v="2"/>
    <n v="4"/>
    <n v="7"/>
    <x v="0"/>
    <x v="0"/>
    <x v="0"/>
    <x v="0"/>
    <x v="0"/>
    <n v="0"/>
    <n v="3"/>
    <n v="11"/>
    <x v="1"/>
    <n v="0"/>
  </r>
  <r>
    <x v="323"/>
    <n v="1961"/>
    <n v="65"/>
    <x v="0"/>
    <x v="1"/>
    <x v="3"/>
    <n v="2"/>
    <x v="302"/>
    <n v="0"/>
    <n v="1"/>
    <x v="247"/>
    <n v="41"/>
    <x v="0"/>
    <n v="731"/>
    <n v="60"/>
    <n v="353"/>
    <n v="78"/>
    <n v="12"/>
    <n v="73"/>
    <n v="1307"/>
    <n v="5"/>
    <n v="10"/>
    <n v="3"/>
    <n v="5"/>
    <n v="23"/>
    <n v="7"/>
    <x v="0"/>
    <x v="0"/>
    <x v="0"/>
    <x v="0"/>
    <x v="0"/>
    <n v="0"/>
    <n v="3"/>
    <n v="11"/>
    <x v="1"/>
    <n v="0"/>
  </r>
  <r>
    <x v="324"/>
    <n v="1953"/>
    <n v="73"/>
    <x v="0"/>
    <x v="0"/>
    <x v="0"/>
    <n v="0"/>
    <x v="303"/>
    <n v="0"/>
    <n v="1"/>
    <x v="248"/>
    <n v="78"/>
    <x v="0"/>
    <n v="424"/>
    <n v="17"/>
    <n v="118"/>
    <n v="7"/>
    <n v="23"/>
    <n v="41"/>
    <n v="630"/>
    <n v="6"/>
    <n v="8"/>
    <n v="2"/>
    <n v="8"/>
    <n v="24"/>
    <n v="8"/>
    <x v="0"/>
    <x v="0"/>
    <x v="0"/>
    <x v="0"/>
    <x v="0"/>
    <n v="0"/>
    <n v="3"/>
    <n v="11"/>
    <x v="1"/>
    <n v="0"/>
  </r>
  <r>
    <x v="325"/>
    <n v="1957"/>
    <n v="69"/>
    <x v="0"/>
    <x v="0"/>
    <x v="2"/>
    <n v="2"/>
    <x v="304"/>
    <n v="0"/>
    <n v="0"/>
    <x v="249"/>
    <n v="49"/>
    <x v="0"/>
    <n v="792"/>
    <n v="0"/>
    <n v="275"/>
    <n v="45"/>
    <n v="45"/>
    <n v="126"/>
    <n v="1283"/>
    <n v="1"/>
    <n v="4"/>
    <n v="8"/>
    <n v="5"/>
    <n v="18"/>
    <n v="3"/>
    <x v="0"/>
    <x v="0"/>
    <x v="0"/>
    <x v="0"/>
    <x v="0"/>
    <n v="0"/>
    <n v="3"/>
    <n v="11"/>
    <x v="1"/>
    <n v="0"/>
  </r>
  <r>
    <x v="326"/>
    <n v="1976"/>
    <n v="50"/>
    <x v="1"/>
    <x v="1"/>
    <x v="3"/>
    <n v="2"/>
    <x v="305"/>
    <n v="1"/>
    <n v="0"/>
    <x v="250"/>
    <n v="39"/>
    <x v="0"/>
    <n v="21"/>
    <n v="2"/>
    <n v="28"/>
    <n v="3"/>
    <n v="2"/>
    <n v="9"/>
    <n v="65"/>
    <n v="3"/>
    <n v="2"/>
    <n v="0"/>
    <n v="4"/>
    <n v="9"/>
    <n v="8"/>
    <x v="0"/>
    <x v="0"/>
    <x v="0"/>
    <x v="0"/>
    <x v="0"/>
    <n v="0"/>
    <n v="3"/>
    <n v="11"/>
    <x v="1"/>
    <n v="0"/>
  </r>
  <r>
    <x v="327"/>
    <n v="1984"/>
    <n v="42"/>
    <x v="2"/>
    <x v="0"/>
    <x v="2"/>
    <n v="3"/>
    <x v="306"/>
    <n v="1"/>
    <n v="0"/>
    <x v="251"/>
    <n v="3"/>
    <x v="2"/>
    <n v="22"/>
    <n v="1"/>
    <n v="11"/>
    <n v="0"/>
    <n v="1"/>
    <n v="2"/>
    <n v="37"/>
    <n v="1"/>
    <n v="1"/>
    <n v="0"/>
    <n v="3"/>
    <n v="5"/>
    <n v="7"/>
    <x v="0"/>
    <x v="0"/>
    <x v="0"/>
    <x v="0"/>
    <x v="0"/>
    <n v="0"/>
    <n v="3"/>
    <n v="11"/>
    <x v="1"/>
    <n v="0"/>
  </r>
  <r>
    <x v="328"/>
    <n v="1950"/>
    <n v="76"/>
    <x v="0"/>
    <x v="1"/>
    <x v="2"/>
    <n v="5"/>
    <x v="307"/>
    <n v="2"/>
    <n v="1"/>
    <x v="252"/>
    <n v="37"/>
    <x v="0"/>
    <n v="33"/>
    <n v="0"/>
    <n v="5"/>
    <n v="0"/>
    <n v="0"/>
    <n v="0"/>
    <n v="38"/>
    <n v="1"/>
    <n v="1"/>
    <n v="0"/>
    <n v="3"/>
    <n v="5"/>
    <n v="4"/>
    <x v="0"/>
    <x v="0"/>
    <x v="0"/>
    <x v="0"/>
    <x v="0"/>
    <n v="0"/>
    <n v="3"/>
    <n v="11"/>
    <x v="1"/>
    <n v="0"/>
  </r>
  <r>
    <x v="329"/>
    <n v="1986"/>
    <n v="40"/>
    <x v="2"/>
    <x v="1"/>
    <x v="0"/>
    <n v="2"/>
    <x v="308"/>
    <n v="1"/>
    <n v="0"/>
    <x v="253"/>
    <n v="22"/>
    <x v="1"/>
    <n v="68"/>
    <n v="7"/>
    <n v="59"/>
    <n v="10"/>
    <n v="5"/>
    <n v="11"/>
    <n v="160"/>
    <n v="4"/>
    <n v="3"/>
    <n v="1"/>
    <n v="4"/>
    <n v="12"/>
    <n v="8"/>
    <x v="0"/>
    <x v="0"/>
    <x v="0"/>
    <x v="0"/>
    <x v="0"/>
    <n v="0"/>
    <n v="3"/>
    <n v="11"/>
    <x v="1"/>
    <n v="0"/>
  </r>
  <r>
    <x v="330"/>
    <n v="1983"/>
    <n v="43"/>
    <x v="2"/>
    <x v="0"/>
    <x v="0"/>
    <n v="2"/>
    <x v="309"/>
    <n v="1"/>
    <n v="0"/>
    <x v="254"/>
    <n v="79"/>
    <x v="0"/>
    <n v="9"/>
    <n v="1"/>
    <n v="6"/>
    <n v="3"/>
    <n v="0"/>
    <n v="4"/>
    <n v="23"/>
    <n v="1"/>
    <n v="1"/>
    <n v="0"/>
    <n v="2"/>
    <n v="4"/>
    <n v="8"/>
    <x v="0"/>
    <x v="0"/>
    <x v="0"/>
    <x v="0"/>
    <x v="0"/>
    <n v="0"/>
    <n v="3"/>
    <n v="11"/>
    <x v="1"/>
    <n v="0"/>
  </r>
  <r>
    <x v="331"/>
    <n v="1989"/>
    <n v="37"/>
    <x v="2"/>
    <x v="1"/>
    <x v="0"/>
    <n v="1"/>
    <x v="310"/>
    <n v="0"/>
    <n v="0"/>
    <x v="255"/>
    <n v="46"/>
    <x v="0"/>
    <n v="40"/>
    <n v="2"/>
    <n v="15"/>
    <n v="8"/>
    <n v="0"/>
    <n v="6"/>
    <n v="71"/>
    <n v="1"/>
    <n v="1"/>
    <n v="1"/>
    <n v="3"/>
    <n v="6"/>
    <n v="4"/>
    <x v="0"/>
    <x v="0"/>
    <x v="0"/>
    <x v="0"/>
    <x v="0"/>
    <n v="0"/>
    <n v="3"/>
    <n v="11"/>
    <x v="1"/>
    <n v="0"/>
  </r>
  <r>
    <x v="332"/>
    <n v="1956"/>
    <n v="70"/>
    <x v="0"/>
    <x v="1"/>
    <x v="2"/>
    <n v="3"/>
    <x v="311"/>
    <n v="0"/>
    <n v="1"/>
    <x v="256"/>
    <n v="82"/>
    <x v="0"/>
    <n v="909"/>
    <n v="11"/>
    <n v="218"/>
    <n v="0"/>
    <n v="0"/>
    <n v="23"/>
    <n v="1161"/>
    <n v="2"/>
    <n v="9"/>
    <n v="3"/>
    <n v="5"/>
    <n v="19"/>
    <n v="5"/>
    <x v="0"/>
    <x v="0"/>
    <x v="0"/>
    <x v="0"/>
    <x v="0"/>
    <n v="0"/>
    <n v="3"/>
    <n v="11"/>
    <x v="0"/>
    <n v="0"/>
  </r>
  <r>
    <x v="333"/>
    <n v="1971"/>
    <n v="55"/>
    <x v="1"/>
    <x v="2"/>
    <x v="2"/>
    <n v="3"/>
    <x v="312"/>
    <n v="1"/>
    <n v="0"/>
    <x v="257"/>
    <n v="10"/>
    <x v="2"/>
    <n v="23"/>
    <n v="1"/>
    <n v="13"/>
    <n v="2"/>
    <n v="2"/>
    <n v="18"/>
    <n v="59"/>
    <n v="1"/>
    <n v="1"/>
    <n v="1"/>
    <n v="2"/>
    <n v="5"/>
    <n v="7"/>
    <x v="1"/>
    <x v="0"/>
    <x v="0"/>
    <x v="0"/>
    <x v="0"/>
    <n v="0"/>
    <n v="3"/>
    <n v="11"/>
    <x v="0"/>
    <n v="1"/>
  </r>
  <r>
    <x v="334"/>
    <n v="1983"/>
    <n v="43"/>
    <x v="2"/>
    <x v="0"/>
    <x v="1"/>
    <n v="3"/>
    <x v="313"/>
    <n v="1"/>
    <n v="0"/>
    <x v="258"/>
    <n v="51"/>
    <x v="0"/>
    <n v="11"/>
    <n v="2"/>
    <n v="9"/>
    <n v="3"/>
    <n v="0"/>
    <n v="8"/>
    <n v="33"/>
    <n v="2"/>
    <n v="2"/>
    <n v="0"/>
    <n v="3"/>
    <n v="7"/>
    <n v="8"/>
    <x v="0"/>
    <x v="0"/>
    <x v="0"/>
    <x v="0"/>
    <x v="0"/>
    <n v="0"/>
    <n v="3"/>
    <n v="11"/>
    <x v="1"/>
    <n v="0"/>
  </r>
  <r>
    <x v="335"/>
    <n v="1960"/>
    <n v="66"/>
    <x v="0"/>
    <x v="0"/>
    <x v="3"/>
    <n v="3"/>
    <x v="314"/>
    <n v="0"/>
    <n v="2"/>
    <x v="144"/>
    <n v="38"/>
    <x v="0"/>
    <n v="317"/>
    <n v="46"/>
    <n v="247"/>
    <n v="151"/>
    <n v="46"/>
    <n v="139"/>
    <n v="946"/>
    <n v="1"/>
    <n v="4"/>
    <n v="5"/>
    <n v="12"/>
    <n v="22"/>
    <n v="3"/>
    <x v="0"/>
    <x v="0"/>
    <x v="0"/>
    <x v="0"/>
    <x v="0"/>
    <n v="0"/>
    <n v="3"/>
    <n v="11"/>
    <x v="1"/>
    <n v="0"/>
  </r>
  <r>
    <x v="336"/>
    <n v="1968"/>
    <n v="58"/>
    <x v="1"/>
    <x v="0"/>
    <x v="3"/>
    <n v="1"/>
    <x v="315"/>
    <n v="0"/>
    <n v="0"/>
    <x v="259"/>
    <n v="10"/>
    <x v="2"/>
    <n v="797"/>
    <n v="153"/>
    <n v="293"/>
    <n v="72"/>
    <n v="97"/>
    <n v="30"/>
    <n v="1442"/>
    <n v="1"/>
    <n v="11"/>
    <n v="4"/>
    <n v="6"/>
    <n v="22"/>
    <n v="4"/>
    <x v="0"/>
    <x v="1"/>
    <x v="1"/>
    <x v="1"/>
    <x v="0"/>
    <n v="0"/>
    <n v="3"/>
    <n v="11"/>
    <x v="0"/>
    <n v="3"/>
  </r>
  <r>
    <x v="337"/>
    <n v="1972"/>
    <n v="54"/>
    <x v="1"/>
    <x v="0"/>
    <x v="2"/>
    <n v="3"/>
    <x v="316"/>
    <n v="1"/>
    <n v="0"/>
    <x v="260"/>
    <n v="14"/>
    <x v="2"/>
    <n v="10"/>
    <n v="2"/>
    <n v="16"/>
    <n v="11"/>
    <n v="2"/>
    <n v="21"/>
    <n v="62"/>
    <n v="1"/>
    <n v="1"/>
    <n v="0"/>
    <n v="3"/>
    <n v="5"/>
    <n v="8"/>
    <x v="0"/>
    <x v="0"/>
    <x v="0"/>
    <x v="0"/>
    <x v="0"/>
    <n v="0"/>
    <n v="3"/>
    <n v="11"/>
    <x v="1"/>
    <n v="0"/>
  </r>
  <r>
    <x v="338"/>
    <n v="1965"/>
    <n v="61"/>
    <x v="1"/>
    <x v="0"/>
    <x v="1"/>
    <n v="2"/>
    <x v="317"/>
    <n v="0"/>
    <n v="0"/>
    <x v="261"/>
    <n v="18"/>
    <x v="1"/>
    <n v="856"/>
    <n v="61"/>
    <n v="570"/>
    <n v="40"/>
    <n v="25"/>
    <n v="122"/>
    <n v="1674"/>
    <n v="1"/>
    <n v="7"/>
    <n v="6"/>
    <n v="8"/>
    <n v="22"/>
    <n v="3"/>
    <x v="0"/>
    <x v="0"/>
    <x v="1"/>
    <x v="0"/>
    <x v="0"/>
    <n v="0"/>
    <n v="3"/>
    <n v="11"/>
    <x v="0"/>
    <n v="1"/>
  </r>
  <r>
    <x v="339"/>
    <n v="1899"/>
    <n v="127"/>
    <x v="3"/>
    <x v="1"/>
    <x v="1"/>
    <n v="2"/>
    <x v="318"/>
    <n v="0"/>
    <n v="0"/>
    <x v="155"/>
    <n v="36"/>
    <x v="0"/>
    <n v="755"/>
    <n v="144"/>
    <n v="562"/>
    <n v="104"/>
    <n v="64"/>
    <n v="224"/>
    <n v="1853"/>
    <n v="1"/>
    <n v="4"/>
    <n v="6"/>
    <n v="4"/>
    <n v="15"/>
    <n v="1"/>
    <x v="0"/>
    <x v="0"/>
    <x v="1"/>
    <x v="0"/>
    <x v="0"/>
    <n v="0"/>
    <n v="3"/>
    <n v="11"/>
    <x v="1"/>
    <n v="1"/>
  </r>
  <r>
    <x v="340"/>
    <n v="1988"/>
    <n v="38"/>
    <x v="2"/>
    <x v="0"/>
    <x v="0"/>
    <n v="1"/>
    <x v="319"/>
    <n v="0"/>
    <n v="0"/>
    <x v="262"/>
    <n v="95"/>
    <x v="0"/>
    <n v="456"/>
    <n v="19"/>
    <n v="832"/>
    <n v="75"/>
    <n v="118"/>
    <n v="38"/>
    <n v="1538"/>
    <n v="1"/>
    <n v="4"/>
    <n v="5"/>
    <n v="11"/>
    <n v="21"/>
    <n v="3"/>
    <x v="0"/>
    <x v="0"/>
    <x v="0"/>
    <x v="0"/>
    <x v="0"/>
    <n v="0"/>
    <n v="3"/>
    <n v="11"/>
    <x v="1"/>
    <n v="0"/>
  </r>
  <r>
    <x v="341"/>
    <n v="1986"/>
    <n v="40"/>
    <x v="2"/>
    <x v="0"/>
    <x v="3"/>
    <n v="1"/>
    <x v="320"/>
    <n v="0"/>
    <n v="0"/>
    <x v="263"/>
    <n v="11"/>
    <x v="2"/>
    <n v="37"/>
    <n v="32"/>
    <n v="38"/>
    <n v="11"/>
    <n v="3"/>
    <n v="18"/>
    <n v="139"/>
    <n v="1"/>
    <n v="2"/>
    <n v="1"/>
    <n v="4"/>
    <n v="8"/>
    <n v="6"/>
    <x v="0"/>
    <x v="0"/>
    <x v="0"/>
    <x v="0"/>
    <x v="0"/>
    <n v="0"/>
    <n v="3"/>
    <n v="11"/>
    <x v="1"/>
    <n v="0"/>
  </r>
  <r>
    <x v="342"/>
    <n v="1969"/>
    <n v="57"/>
    <x v="1"/>
    <x v="1"/>
    <x v="2"/>
    <n v="3"/>
    <x v="321"/>
    <n v="0"/>
    <n v="1"/>
    <x v="210"/>
    <n v="65"/>
    <x v="0"/>
    <n v="1103"/>
    <n v="0"/>
    <n v="45"/>
    <n v="0"/>
    <n v="0"/>
    <n v="34"/>
    <n v="1182"/>
    <n v="3"/>
    <n v="4"/>
    <n v="2"/>
    <n v="11"/>
    <n v="20"/>
    <n v="8"/>
    <x v="0"/>
    <x v="1"/>
    <x v="0"/>
    <x v="0"/>
    <x v="1"/>
    <n v="0"/>
    <n v="3"/>
    <n v="11"/>
    <x v="1"/>
    <n v="2"/>
  </r>
  <r>
    <x v="343"/>
    <n v="1950"/>
    <n v="76"/>
    <x v="0"/>
    <x v="1"/>
    <x v="1"/>
    <n v="3"/>
    <x v="322"/>
    <n v="0"/>
    <n v="1"/>
    <x v="225"/>
    <n v="71"/>
    <x v="0"/>
    <n v="378"/>
    <n v="14"/>
    <n v="68"/>
    <n v="19"/>
    <n v="14"/>
    <n v="14"/>
    <n v="507"/>
    <n v="2"/>
    <n v="3"/>
    <n v="5"/>
    <n v="8"/>
    <n v="18"/>
    <n v="3"/>
    <x v="0"/>
    <x v="0"/>
    <x v="0"/>
    <x v="0"/>
    <x v="0"/>
    <n v="0"/>
    <n v="3"/>
    <n v="11"/>
    <x v="1"/>
    <n v="0"/>
  </r>
  <r>
    <x v="344"/>
    <n v="1973"/>
    <n v="53"/>
    <x v="1"/>
    <x v="3"/>
    <x v="1"/>
    <n v="3"/>
    <x v="323"/>
    <n v="1"/>
    <n v="0"/>
    <x v="264"/>
    <n v="13"/>
    <x v="2"/>
    <n v="1"/>
    <n v="6"/>
    <n v="7"/>
    <n v="0"/>
    <n v="1"/>
    <n v="3"/>
    <n v="18"/>
    <n v="1"/>
    <n v="1"/>
    <n v="0"/>
    <n v="2"/>
    <n v="4"/>
    <n v="8"/>
    <x v="1"/>
    <x v="0"/>
    <x v="0"/>
    <x v="0"/>
    <x v="0"/>
    <n v="0"/>
    <n v="3"/>
    <n v="11"/>
    <x v="0"/>
    <n v="1"/>
  </r>
  <r>
    <x v="345"/>
    <n v="1952"/>
    <n v="74"/>
    <x v="0"/>
    <x v="0"/>
    <x v="3"/>
    <n v="1"/>
    <x v="324"/>
    <n v="0"/>
    <n v="0"/>
    <x v="265"/>
    <n v="58"/>
    <x v="0"/>
    <n v="204"/>
    <n v="34"/>
    <n v="204"/>
    <n v="172"/>
    <n v="153"/>
    <n v="173"/>
    <n v="940"/>
    <n v="1"/>
    <n v="2"/>
    <n v="9"/>
    <n v="4"/>
    <n v="16"/>
    <n v="1"/>
    <x v="0"/>
    <x v="0"/>
    <x v="0"/>
    <x v="0"/>
    <x v="0"/>
    <n v="0"/>
    <n v="3"/>
    <n v="11"/>
    <x v="1"/>
    <n v="0"/>
  </r>
  <r>
    <x v="346"/>
    <n v="1965"/>
    <n v="61"/>
    <x v="1"/>
    <x v="0"/>
    <x v="2"/>
    <n v="4"/>
    <x v="325"/>
    <n v="1"/>
    <n v="1"/>
    <x v="73"/>
    <n v="65"/>
    <x v="0"/>
    <n v="30"/>
    <n v="0"/>
    <n v="9"/>
    <n v="0"/>
    <n v="0"/>
    <n v="3"/>
    <n v="42"/>
    <n v="2"/>
    <n v="1"/>
    <n v="0"/>
    <n v="3"/>
    <n v="6"/>
    <n v="6"/>
    <x v="0"/>
    <x v="0"/>
    <x v="0"/>
    <x v="0"/>
    <x v="0"/>
    <n v="0"/>
    <n v="3"/>
    <n v="11"/>
    <x v="1"/>
    <n v="0"/>
  </r>
  <r>
    <x v="347"/>
    <n v="1970"/>
    <n v="56"/>
    <x v="1"/>
    <x v="0"/>
    <x v="3"/>
    <n v="1"/>
    <x v="326"/>
    <n v="0"/>
    <n v="0"/>
    <x v="266"/>
    <n v="0"/>
    <x v="2"/>
    <n v="189"/>
    <n v="104"/>
    <n v="379"/>
    <n v="111"/>
    <n v="189"/>
    <n v="218"/>
    <n v="1190"/>
    <n v="1"/>
    <n v="4"/>
    <n v="4"/>
    <n v="6"/>
    <n v="15"/>
    <n v="1"/>
    <x v="0"/>
    <x v="0"/>
    <x v="0"/>
    <x v="0"/>
    <x v="0"/>
    <n v="0"/>
    <n v="3"/>
    <n v="11"/>
    <x v="0"/>
    <n v="0"/>
  </r>
  <r>
    <x v="348"/>
    <n v="1971"/>
    <n v="55"/>
    <x v="1"/>
    <x v="0"/>
    <x v="4"/>
    <n v="3"/>
    <x v="327"/>
    <n v="1"/>
    <n v="1"/>
    <x v="267"/>
    <n v="33"/>
    <x v="0"/>
    <n v="15"/>
    <n v="0"/>
    <n v="12"/>
    <n v="7"/>
    <n v="3"/>
    <n v="7"/>
    <n v="44"/>
    <n v="3"/>
    <n v="2"/>
    <n v="0"/>
    <n v="3"/>
    <n v="8"/>
    <n v="7"/>
    <x v="0"/>
    <x v="0"/>
    <x v="0"/>
    <x v="0"/>
    <x v="0"/>
    <n v="0"/>
    <n v="3"/>
    <n v="11"/>
    <x v="1"/>
    <n v="0"/>
  </r>
  <r>
    <x v="349"/>
    <n v="1976"/>
    <n v="50"/>
    <x v="1"/>
    <x v="2"/>
    <x v="2"/>
    <n v="3"/>
    <x v="328"/>
    <n v="1"/>
    <n v="0"/>
    <x v="268"/>
    <n v="90"/>
    <x v="0"/>
    <n v="9"/>
    <n v="0"/>
    <n v="3"/>
    <n v="0"/>
    <n v="0"/>
    <n v="4"/>
    <n v="16"/>
    <n v="1"/>
    <n v="1"/>
    <n v="0"/>
    <n v="2"/>
    <n v="4"/>
    <n v="6"/>
    <x v="1"/>
    <x v="0"/>
    <x v="0"/>
    <x v="0"/>
    <x v="0"/>
    <n v="0"/>
    <n v="3"/>
    <n v="11"/>
    <x v="1"/>
    <n v="1"/>
  </r>
  <r>
    <x v="350"/>
    <n v="1957"/>
    <n v="69"/>
    <x v="0"/>
    <x v="0"/>
    <x v="2"/>
    <n v="3"/>
    <x v="329"/>
    <n v="0"/>
    <n v="1"/>
    <x v="241"/>
    <n v="95"/>
    <x v="0"/>
    <n v="495"/>
    <n v="33"/>
    <n v="255"/>
    <n v="11"/>
    <n v="33"/>
    <n v="8"/>
    <n v="835"/>
    <n v="4"/>
    <n v="6"/>
    <n v="7"/>
    <n v="9"/>
    <n v="26"/>
    <n v="4"/>
    <x v="0"/>
    <x v="0"/>
    <x v="0"/>
    <x v="0"/>
    <x v="0"/>
    <n v="0"/>
    <n v="3"/>
    <n v="11"/>
    <x v="1"/>
    <n v="0"/>
  </r>
  <r>
    <x v="351"/>
    <n v="1986"/>
    <n v="40"/>
    <x v="2"/>
    <x v="0"/>
    <x v="2"/>
    <n v="3"/>
    <x v="330"/>
    <n v="1"/>
    <n v="0"/>
    <x v="257"/>
    <n v="93"/>
    <x v="0"/>
    <n v="656"/>
    <n v="80"/>
    <n v="455"/>
    <n v="52"/>
    <n v="107"/>
    <n v="93"/>
    <n v="1443"/>
    <n v="2"/>
    <n v="8"/>
    <n v="4"/>
    <n v="8"/>
    <n v="22"/>
    <n v="4"/>
    <x v="1"/>
    <x v="0"/>
    <x v="1"/>
    <x v="0"/>
    <x v="0"/>
    <n v="0"/>
    <n v="3"/>
    <n v="11"/>
    <x v="1"/>
    <n v="2"/>
  </r>
  <r>
    <x v="352"/>
    <n v="1966"/>
    <n v="60"/>
    <x v="1"/>
    <x v="1"/>
    <x v="0"/>
    <n v="1"/>
    <x v="331"/>
    <n v="0"/>
    <n v="0"/>
    <x v="194"/>
    <n v="38"/>
    <x v="0"/>
    <n v="452"/>
    <n v="20"/>
    <n v="514"/>
    <n v="13"/>
    <n v="30"/>
    <n v="0"/>
    <n v="1029"/>
    <n v="3"/>
    <n v="4"/>
    <n v="6"/>
    <n v="5"/>
    <n v="18"/>
    <n v="3"/>
    <x v="0"/>
    <x v="0"/>
    <x v="0"/>
    <x v="0"/>
    <x v="0"/>
    <n v="0"/>
    <n v="3"/>
    <n v="11"/>
    <x v="0"/>
    <n v="0"/>
  </r>
  <r>
    <x v="353"/>
    <n v="1974"/>
    <n v="52"/>
    <x v="1"/>
    <x v="0"/>
    <x v="2"/>
    <n v="2"/>
    <x v="332"/>
    <n v="0"/>
    <n v="0"/>
    <x v="269"/>
    <n v="18"/>
    <x v="1"/>
    <n v="546"/>
    <n v="91"/>
    <n v="410"/>
    <n v="119"/>
    <n v="0"/>
    <n v="22"/>
    <n v="1188"/>
    <n v="1"/>
    <n v="3"/>
    <n v="4"/>
    <n v="10"/>
    <n v="18"/>
    <n v="1"/>
    <x v="0"/>
    <x v="0"/>
    <x v="0"/>
    <x v="0"/>
    <x v="0"/>
    <n v="0"/>
    <n v="3"/>
    <n v="11"/>
    <x v="1"/>
    <n v="0"/>
  </r>
  <r>
    <x v="354"/>
    <n v="1976"/>
    <n v="50"/>
    <x v="1"/>
    <x v="1"/>
    <x v="0"/>
    <n v="0"/>
    <x v="333"/>
    <n v="0"/>
    <n v="1"/>
    <x v="270"/>
    <n v="57"/>
    <x v="0"/>
    <n v="1048"/>
    <n v="0"/>
    <n v="217"/>
    <n v="0"/>
    <n v="0"/>
    <n v="12"/>
    <n v="1277"/>
    <n v="5"/>
    <n v="11"/>
    <n v="3"/>
    <n v="5"/>
    <n v="24"/>
    <n v="6"/>
    <x v="0"/>
    <x v="0"/>
    <x v="0"/>
    <x v="0"/>
    <x v="0"/>
    <n v="0"/>
    <n v="3"/>
    <n v="11"/>
    <x v="1"/>
    <n v="0"/>
  </r>
  <r>
    <x v="355"/>
    <n v="1978"/>
    <n v="48"/>
    <x v="1"/>
    <x v="0"/>
    <x v="0"/>
    <n v="1"/>
    <x v="334"/>
    <n v="1"/>
    <n v="1"/>
    <x v="271"/>
    <n v="45"/>
    <x v="0"/>
    <n v="22"/>
    <n v="2"/>
    <n v="14"/>
    <n v="0"/>
    <n v="1"/>
    <n v="10"/>
    <n v="49"/>
    <n v="2"/>
    <n v="2"/>
    <n v="0"/>
    <n v="3"/>
    <n v="7"/>
    <n v="7"/>
    <x v="0"/>
    <x v="0"/>
    <x v="0"/>
    <x v="0"/>
    <x v="0"/>
    <n v="1"/>
    <n v="3"/>
    <n v="11"/>
    <x v="1"/>
    <n v="0"/>
  </r>
  <r>
    <x v="356"/>
    <n v="1955"/>
    <n v="71"/>
    <x v="0"/>
    <x v="0"/>
    <x v="2"/>
    <n v="3"/>
    <x v="335"/>
    <n v="0"/>
    <n v="1"/>
    <x v="28"/>
    <n v="61"/>
    <x v="0"/>
    <n v="78"/>
    <n v="0"/>
    <n v="11"/>
    <n v="0"/>
    <n v="0"/>
    <n v="10"/>
    <n v="99"/>
    <n v="1"/>
    <n v="2"/>
    <n v="0"/>
    <n v="4"/>
    <n v="7"/>
    <n v="6"/>
    <x v="0"/>
    <x v="1"/>
    <x v="0"/>
    <x v="0"/>
    <x v="0"/>
    <n v="0"/>
    <n v="3"/>
    <n v="11"/>
    <x v="1"/>
    <n v="1"/>
  </r>
  <r>
    <x v="357"/>
    <n v="1969"/>
    <n v="57"/>
    <x v="1"/>
    <x v="1"/>
    <x v="2"/>
    <n v="2"/>
    <x v="336"/>
    <n v="0"/>
    <n v="0"/>
    <x v="100"/>
    <n v="6"/>
    <x v="2"/>
    <n v="561"/>
    <n v="64"/>
    <n v="785"/>
    <n v="84"/>
    <n v="128"/>
    <n v="48"/>
    <n v="1670"/>
    <n v="1"/>
    <n v="3"/>
    <n v="3"/>
    <n v="8"/>
    <n v="15"/>
    <n v="1"/>
    <x v="0"/>
    <x v="0"/>
    <x v="0"/>
    <x v="0"/>
    <x v="0"/>
    <n v="0"/>
    <n v="3"/>
    <n v="11"/>
    <x v="1"/>
    <n v="0"/>
  </r>
  <r>
    <x v="358"/>
    <n v="1943"/>
    <n v="83"/>
    <x v="3"/>
    <x v="2"/>
    <x v="2"/>
    <n v="2"/>
    <x v="337"/>
    <n v="0"/>
    <n v="0"/>
    <x v="132"/>
    <n v="65"/>
    <x v="0"/>
    <n v="629"/>
    <n v="17"/>
    <n v="177"/>
    <n v="69"/>
    <n v="0"/>
    <n v="8"/>
    <n v="900"/>
    <n v="1"/>
    <n v="5"/>
    <n v="3"/>
    <n v="5"/>
    <n v="14"/>
    <n v="2"/>
    <x v="0"/>
    <x v="0"/>
    <x v="0"/>
    <x v="0"/>
    <x v="0"/>
    <n v="1"/>
    <n v="3"/>
    <n v="11"/>
    <x v="1"/>
    <n v="0"/>
  </r>
  <r>
    <x v="359"/>
    <n v="1948"/>
    <n v="78"/>
    <x v="3"/>
    <x v="1"/>
    <x v="1"/>
    <n v="4"/>
    <x v="338"/>
    <n v="0"/>
    <n v="2"/>
    <x v="272"/>
    <n v="52"/>
    <x v="0"/>
    <n v="269"/>
    <n v="15"/>
    <n v="69"/>
    <n v="15"/>
    <n v="19"/>
    <n v="38"/>
    <n v="425"/>
    <n v="2"/>
    <n v="4"/>
    <n v="6"/>
    <n v="4"/>
    <n v="16"/>
    <n v="5"/>
    <x v="0"/>
    <x v="0"/>
    <x v="0"/>
    <x v="0"/>
    <x v="0"/>
    <n v="0"/>
    <n v="3"/>
    <n v="11"/>
    <x v="1"/>
    <n v="0"/>
  </r>
  <r>
    <x v="360"/>
    <n v="1957"/>
    <n v="69"/>
    <x v="0"/>
    <x v="0"/>
    <x v="2"/>
    <n v="2"/>
    <x v="339"/>
    <n v="0"/>
    <n v="0"/>
    <x v="273"/>
    <n v="87"/>
    <x v="0"/>
    <n v="736"/>
    <n v="163"/>
    <n v="818"/>
    <n v="212"/>
    <n v="163"/>
    <n v="61"/>
    <n v="2153"/>
    <n v="1"/>
    <n v="4"/>
    <n v="7"/>
    <n v="10"/>
    <n v="22"/>
    <n v="2"/>
    <x v="0"/>
    <x v="1"/>
    <x v="0"/>
    <x v="0"/>
    <x v="0"/>
    <n v="0"/>
    <n v="3"/>
    <n v="11"/>
    <x v="1"/>
    <n v="1"/>
  </r>
  <r>
    <x v="361"/>
    <n v="1969"/>
    <n v="57"/>
    <x v="1"/>
    <x v="1"/>
    <x v="4"/>
    <n v="2"/>
    <x v="304"/>
    <n v="0"/>
    <n v="1"/>
    <x v="274"/>
    <n v="38"/>
    <x v="0"/>
    <n v="512"/>
    <n v="0"/>
    <n v="83"/>
    <n v="0"/>
    <n v="0"/>
    <n v="41"/>
    <n v="636"/>
    <n v="3"/>
    <n v="6"/>
    <n v="2"/>
    <n v="10"/>
    <n v="21"/>
    <n v="4"/>
    <x v="0"/>
    <x v="0"/>
    <x v="0"/>
    <x v="0"/>
    <x v="0"/>
    <n v="0"/>
    <n v="3"/>
    <n v="11"/>
    <x v="1"/>
    <n v="0"/>
  </r>
  <r>
    <x v="362"/>
    <n v="1978"/>
    <n v="48"/>
    <x v="1"/>
    <x v="0"/>
    <x v="2"/>
    <n v="4"/>
    <x v="340"/>
    <n v="2"/>
    <n v="0"/>
    <x v="106"/>
    <n v="53"/>
    <x v="0"/>
    <n v="19"/>
    <n v="3"/>
    <n v="10"/>
    <n v="11"/>
    <n v="8"/>
    <n v="6"/>
    <n v="57"/>
    <n v="3"/>
    <n v="2"/>
    <n v="1"/>
    <n v="4"/>
    <n v="10"/>
    <n v="4"/>
    <x v="0"/>
    <x v="0"/>
    <x v="0"/>
    <x v="0"/>
    <x v="0"/>
    <n v="0"/>
    <n v="3"/>
    <n v="11"/>
    <x v="1"/>
    <n v="0"/>
  </r>
  <r>
    <x v="363"/>
    <n v="1978"/>
    <n v="48"/>
    <x v="1"/>
    <x v="1"/>
    <x v="2"/>
    <n v="3"/>
    <x v="246"/>
    <n v="1"/>
    <n v="0"/>
    <x v="210"/>
    <n v="31"/>
    <x v="1"/>
    <n v="9"/>
    <n v="0"/>
    <n v="6"/>
    <n v="4"/>
    <n v="1"/>
    <n v="5"/>
    <n v="25"/>
    <n v="1"/>
    <n v="1"/>
    <n v="0"/>
    <n v="2"/>
    <n v="4"/>
    <n v="9"/>
    <x v="0"/>
    <x v="0"/>
    <x v="0"/>
    <x v="0"/>
    <x v="0"/>
    <n v="0"/>
    <n v="3"/>
    <n v="11"/>
    <x v="1"/>
    <n v="0"/>
  </r>
  <r>
    <x v="364"/>
    <n v="1967"/>
    <n v="59"/>
    <x v="1"/>
    <x v="0"/>
    <x v="2"/>
    <n v="4"/>
    <x v="341"/>
    <n v="1"/>
    <n v="1"/>
    <x v="275"/>
    <n v="67"/>
    <x v="0"/>
    <n v="247"/>
    <n v="8"/>
    <n v="160"/>
    <n v="6"/>
    <n v="8"/>
    <n v="65"/>
    <n v="494"/>
    <n v="7"/>
    <n v="6"/>
    <n v="3"/>
    <n v="6"/>
    <n v="22"/>
    <n v="7"/>
    <x v="0"/>
    <x v="0"/>
    <x v="0"/>
    <x v="0"/>
    <x v="0"/>
    <n v="0"/>
    <n v="3"/>
    <n v="11"/>
    <x v="1"/>
    <n v="0"/>
  </r>
  <r>
    <x v="365"/>
    <n v="1969"/>
    <n v="57"/>
    <x v="1"/>
    <x v="0"/>
    <x v="0"/>
    <n v="0"/>
    <x v="342"/>
    <n v="0"/>
    <n v="1"/>
    <x v="276"/>
    <n v="65"/>
    <x v="0"/>
    <n v="404"/>
    <n v="0"/>
    <n v="92"/>
    <n v="28"/>
    <n v="27"/>
    <n v="142"/>
    <n v="693"/>
    <n v="2"/>
    <n v="6"/>
    <n v="2"/>
    <n v="9"/>
    <n v="19"/>
    <n v="4"/>
    <x v="0"/>
    <x v="0"/>
    <x v="0"/>
    <x v="0"/>
    <x v="0"/>
    <n v="0"/>
    <n v="3"/>
    <n v="11"/>
    <x v="1"/>
    <n v="0"/>
  </r>
  <r>
    <x v="366"/>
    <n v="1960"/>
    <n v="66"/>
    <x v="0"/>
    <x v="0"/>
    <x v="2"/>
    <n v="2"/>
    <x v="343"/>
    <n v="0"/>
    <n v="0"/>
    <x v="91"/>
    <n v="64"/>
    <x v="0"/>
    <n v="333"/>
    <n v="0"/>
    <n v="815"/>
    <n v="129"/>
    <n v="42"/>
    <n v="29"/>
    <n v="1348"/>
    <n v="1"/>
    <n v="4"/>
    <n v="10"/>
    <n v="11"/>
    <n v="26"/>
    <n v="2"/>
    <x v="0"/>
    <x v="0"/>
    <x v="0"/>
    <x v="0"/>
    <x v="0"/>
    <n v="0"/>
    <n v="3"/>
    <n v="11"/>
    <x v="1"/>
    <n v="0"/>
  </r>
  <r>
    <x v="367"/>
    <n v="1976"/>
    <n v="50"/>
    <x v="1"/>
    <x v="0"/>
    <x v="3"/>
    <n v="2"/>
    <x v="344"/>
    <n v="1"/>
    <n v="0"/>
    <x v="277"/>
    <n v="82"/>
    <x v="0"/>
    <n v="2"/>
    <n v="3"/>
    <n v="20"/>
    <n v="6"/>
    <n v="11"/>
    <n v="9"/>
    <n v="51"/>
    <n v="2"/>
    <n v="2"/>
    <n v="0"/>
    <n v="3"/>
    <n v="7"/>
    <n v="7"/>
    <x v="0"/>
    <x v="0"/>
    <x v="0"/>
    <x v="0"/>
    <x v="0"/>
    <n v="0"/>
    <n v="3"/>
    <n v="11"/>
    <x v="1"/>
    <n v="0"/>
  </r>
  <r>
    <x v="368"/>
    <n v="1962"/>
    <n v="64"/>
    <x v="0"/>
    <x v="0"/>
    <x v="1"/>
    <n v="2"/>
    <x v="345"/>
    <n v="0"/>
    <n v="0"/>
    <x v="278"/>
    <n v="27"/>
    <x v="1"/>
    <n v="833"/>
    <n v="33"/>
    <n v="549"/>
    <n v="151"/>
    <n v="133"/>
    <n v="233"/>
    <n v="1932"/>
    <n v="1"/>
    <n v="4"/>
    <n v="3"/>
    <n v="8"/>
    <n v="16"/>
    <n v="3"/>
    <x v="0"/>
    <x v="0"/>
    <x v="0"/>
    <x v="0"/>
    <x v="0"/>
    <n v="0"/>
    <n v="3"/>
    <n v="11"/>
    <x v="1"/>
    <n v="0"/>
  </r>
  <r>
    <x v="369"/>
    <n v="1975"/>
    <n v="51"/>
    <x v="1"/>
    <x v="1"/>
    <x v="0"/>
    <n v="0"/>
    <x v="346"/>
    <n v="0"/>
    <n v="1"/>
    <x v="279"/>
    <n v="63"/>
    <x v="0"/>
    <n v="789"/>
    <n v="0"/>
    <n v="142"/>
    <n v="12"/>
    <n v="9"/>
    <n v="38"/>
    <n v="990"/>
    <n v="2"/>
    <n v="2"/>
    <n v="4"/>
    <n v="8"/>
    <n v="16"/>
    <n v="8"/>
    <x v="0"/>
    <x v="0"/>
    <x v="0"/>
    <x v="0"/>
    <x v="0"/>
    <n v="0"/>
    <n v="3"/>
    <n v="11"/>
    <x v="1"/>
    <n v="0"/>
  </r>
  <r>
    <x v="370"/>
    <n v="1984"/>
    <n v="42"/>
    <x v="2"/>
    <x v="4"/>
    <x v="2"/>
    <n v="3"/>
    <x v="347"/>
    <n v="1"/>
    <n v="0"/>
    <x v="280"/>
    <n v="66"/>
    <x v="0"/>
    <n v="10"/>
    <n v="4"/>
    <n v="7"/>
    <n v="0"/>
    <n v="6"/>
    <n v="3"/>
    <n v="30"/>
    <n v="1"/>
    <n v="1"/>
    <n v="0"/>
    <n v="3"/>
    <n v="5"/>
    <n v="6"/>
    <x v="0"/>
    <x v="0"/>
    <x v="0"/>
    <x v="0"/>
    <x v="0"/>
    <n v="0"/>
    <n v="3"/>
    <n v="11"/>
    <x v="1"/>
    <n v="0"/>
  </r>
  <r>
    <x v="371"/>
    <n v="1975"/>
    <n v="51"/>
    <x v="1"/>
    <x v="0"/>
    <x v="2"/>
    <n v="4"/>
    <x v="348"/>
    <n v="1"/>
    <n v="1"/>
    <x v="122"/>
    <n v="69"/>
    <x v="0"/>
    <n v="159"/>
    <n v="4"/>
    <n v="45"/>
    <n v="6"/>
    <n v="2"/>
    <n v="38"/>
    <n v="254"/>
    <n v="6"/>
    <n v="5"/>
    <n v="1"/>
    <n v="4"/>
    <n v="16"/>
    <n v="8"/>
    <x v="0"/>
    <x v="0"/>
    <x v="0"/>
    <x v="0"/>
    <x v="0"/>
    <n v="0"/>
    <n v="3"/>
    <n v="11"/>
    <x v="1"/>
    <n v="0"/>
  </r>
  <r>
    <x v="372"/>
    <n v="1970"/>
    <n v="56"/>
    <x v="1"/>
    <x v="2"/>
    <x v="0"/>
    <n v="2"/>
    <x v="349"/>
    <n v="1"/>
    <n v="0"/>
    <x v="30"/>
    <n v="52"/>
    <x v="0"/>
    <n v="7"/>
    <n v="1"/>
    <n v="6"/>
    <n v="3"/>
    <n v="1"/>
    <n v="11"/>
    <n v="29"/>
    <n v="1"/>
    <n v="1"/>
    <n v="1"/>
    <n v="2"/>
    <n v="5"/>
    <n v="4"/>
    <x v="1"/>
    <x v="0"/>
    <x v="0"/>
    <x v="0"/>
    <x v="0"/>
    <n v="0"/>
    <n v="3"/>
    <n v="11"/>
    <x v="1"/>
    <n v="1"/>
  </r>
  <r>
    <x v="373"/>
    <n v="1966"/>
    <n v="60"/>
    <x v="1"/>
    <x v="0"/>
    <x v="0"/>
    <n v="0"/>
    <x v="350"/>
    <n v="0"/>
    <n v="1"/>
    <x v="281"/>
    <n v="45"/>
    <x v="0"/>
    <n v="977"/>
    <n v="12"/>
    <n v="253"/>
    <n v="16"/>
    <n v="12"/>
    <n v="101"/>
    <n v="1371"/>
    <n v="4"/>
    <n v="4"/>
    <n v="3"/>
    <n v="12"/>
    <n v="23"/>
    <n v="8"/>
    <x v="0"/>
    <x v="1"/>
    <x v="0"/>
    <x v="0"/>
    <x v="0"/>
    <n v="0"/>
    <n v="3"/>
    <n v="11"/>
    <x v="1"/>
    <n v="1"/>
  </r>
  <r>
    <x v="374"/>
    <n v="1972"/>
    <n v="54"/>
    <x v="1"/>
    <x v="1"/>
    <x v="0"/>
    <n v="1"/>
    <x v="351"/>
    <n v="1"/>
    <n v="1"/>
    <x v="282"/>
    <n v="2"/>
    <x v="2"/>
    <n v="38"/>
    <n v="4"/>
    <n v="22"/>
    <n v="3"/>
    <n v="3"/>
    <n v="3"/>
    <n v="73"/>
    <n v="3"/>
    <n v="3"/>
    <n v="0"/>
    <n v="3"/>
    <n v="9"/>
    <n v="8"/>
    <x v="0"/>
    <x v="0"/>
    <x v="0"/>
    <x v="0"/>
    <x v="0"/>
    <n v="0"/>
    <n v="3"/>
    <n v="11"/>
    <x v="0"/>
    <n v="0"/>
  </r>
  <r>
    <x v="375"/>
    <n v="1975"/>
    <n v="51"/>
    <x v="1"/>
    <x v="2"/>
    <x v="0"/>
    <n v="1"/>
    <x v="352"/>
    <n v="1"/>
    <n v="1"/>
    <x v="283"/>
    <n v="86"/>
    <x v="0"/>
    <n v="57"/>
    <n v="0"/>
    <n v="27"/>
    <n v="0"/>
    <n v="0"/>
    <n v="36"/>
    <n v="120"/>
    <n v="4"/>
    <n v="3"/>
    <n v="2"/>
    <n v="2"/>
    <n v="11"/>
    <n v="8"/>
    <x v="0"/>
    <x v="0"/>
    <x v="0"/>
    <x v="0"/>
    <x v="0"/>
    <n v="0"/>
    <n v="3"/>
    <n v="11"/>
    <x v="1"/>
    <n v="0"/>
  </r>
  <r>
    <x v="376"/>
    <n v="1970"/>
    <n v="56"/>
    <x v="1"/>
    <x v="0"/>
    <x v="0"/>
    <n v="1"/>
    <x v="353"/>
    <n v="0"/>
    <n v="0"/>
    <x v="21"/>
    <n v="23"/>
    <x v="1"/>
    <n v="3"/>
    <n v="9"/>
    <n v="15"/>
    <n v="13"/>
    <n v="2"/>
    <n v="39"/>
    <n v="81"/>
    <n v="1"/>
    <n v="1"/>
    <n v="1"/>
    <n v="2"/>
    <n v="5"/>
    <n v="9"/>
    <x v="1"/>
    <x v="0"/>
    <x v="0"/>
    <x v="0"/>
    <x v="0"/>
    <n v="0"/>
    <n v="3"/>
    <n v="11"/>
    <x v="0"/>
    <n v="1"/>
  </r>
  <r>
    <x v="377"/>
    <n v="1989"/>
    <n v="37"/>
    <x v="2"/>
    <x v="0"/>
    <x v="0"/>
    <n v="2"/>
    <x v="354"/>
    <n v="1"/>
    <n v="0"/>
    <x v="284"/>
    <n v="13"/>
    <x v="2"/>
    <n v="10"/>
    <n v="4"/>
    <n v="14"/>
    <n v="4"/>
    <n v="4"/>
    <n v="1"/>
    <n v="37"/>
    <n v="1"/>
    <n v="1"/>
    <n v="0"/>
    <n v="3"/>
    <n v="5"/>
    <n v="8"/>
    <x v="0"/>
    <x v="0"/>
    <x v="0"/>
    <x v="0"/>
    <x v="0"/>
    <n v="0"/>
    <n v="3"/>
    <n v="11"/>
    <x v="1"/>
    <n v="0"/>
  </r>
  <r>
    <x v="378"/>
    <n v="1961"/>
    <n v="65"/>
    <x v="0"/>
    <x v="1"/>
    <x v="1"/>
    <n v="3"/>
    <x v="355"/>
    <n v="0"/>
    <n v="1"/>
    <x v="38"/>
    <n v="14"/>
    <x v="2"/>
    <n v="1043"/>
    <n v="24"/>
    <n v="97"/>
    <n v="32"/>
    <n v="24"/>
    <n v="157"/>
    <n v="1377"/>
    <n v="2"/>
    <n v="3"/>
    <n v="5"/>
    <n v="10"/>
    <n v="20"/>
    <n v="6"/>
    <x v="0"/>
    <x v="0"/>
    <x v="0"/>
    <x v="0"/>
    <x v="0"/>
    <n v="0"/>
    <n v="3"/>
    <n v="11"/>
    <x v="1"/>
    <n v="0"/>
  </r>
  <r>
    <x v="379"/>
    <n v="1969"/>
    <n v="57"/>
    <x v="1"/>
    <x v="0"/>
    <x v="0"/>
    <n v="2"/>
    <x v="356"/>
    <n v="1"/>
    <n v="0"/>
    <x v="285"/>
    <n v="92"/>
    <x v="0"/>
    <n v="3"/>
    <n v="9"/>
    <n v="13"/>
    <n v="2"/>
    <n v="12"/>
    <n v="12"/>
    <n v="51"/>
    <n v="1"/>
    <n v="1"/>
    <n v="0"/>
    <n v="3"/>
    <n v="5"/>
    <n v="7"/>
    <x v="0"/>
    <x v="0"/>
    <x v="0"/>
    <x v="0"/>
    <x v="0"/>
    <n v="0"/>
    <n v="3"/>
    <n v="11"/>
    <x v="1"/>
    <n v="0"/>
  </r>
  <r>
    <x v="380"/>
    <n v="1969"/>
    <n v="57"/>
    <x v="1"/>
    <x v="1"/>
    <x v="2"/>
    <n v="4"/>
    <x v="357"/>
    <n v="2"/>
    <n v="0"/>
    <x v="224"/>
    <n v="38"/>
    <x v="0"/>
    <n v="11"/>
    <n v="0"/>
    <n v="5"/>
    <n v="0"/>
    <n v="0"/>
    <n v="1"/>
    <n v="17"/>
    <n v="1"/>
    <n v="1"/>
    <n v="0"/>
    <n v="2"/>
    <n v="4"/>
    <n v="8"/>
    <x v="0"/>
    <x v="0"/>
    <x v="0"/>
    <x v="0"/>
    <x v="0"/>
    <n v="0"/>
    <n v="3"/>
    <n v="11"/>
    <x v="1"/>
    <n v="0"/>
  </r>
  <r>
    <x v="381"/>
    <n v="1985"/>
    <n v="41"/>
    <x v="2"/>
    <x v="0"/>
    <x v="2"/>
    <n v="3"/>
    <x v="358"/>
    <n v="1"/>
    <n v="0"/>
    <x v="105"/>
    <n v="74"/>
    <x v="0"/>
    <n v="3"/>
    <n v="6"/>
    <n v="5"/>
    <n v="0"/>
    <n v="2"/>
    <n v="6"/>
    <n v="22"/>
    <n v="1"/>
    <n v="0"/>
    <n v="0"/>
    <n v="3"/>
    <n v="4"/>
    <n v="7"/>
    <x v="0"/>
    <x v="0"/>
    <x v="0"/>
    <x v="0"/>
    <x v="0"/>
    <n v="0"/>
    <n v="3"/>
    <n v="11"/>
    <x v="1"/>
    <n v="0"/>
  </r>
  <r>
    <x v="382"/>
    <n v="1954"/>
    <n v="72"/>
    <x v="0"/>
    <x v="0"/>
    <x v="4"/>
    <n v="1"/>
    <x v="359"/>
    <n v="0"/>
    <n v="0"/>
    <x v="100"/>
    <n v="14"/>
    <x v="2"/>
    <n v="43"/>
    <n v="12"/>
    <n v="96"/>
    <n v="78"/>
    <n v="40"/>
    <n v="55"/>
    <n v="324"/>
    <n v="3"/>
    <n v="4"/>
    <n v="1"/>
    <n v="6"/>
    <n v="14"/>
    <n v="7"/>
    <x v="0"/>
    <x v="0"/>
    <x v="0"/>
    <x v="0"/>
    <x v="0"/>
    <n v="0"/>
    <n v="3"/>
    <n v="11"/>
    <x v="1"/>
    <n v="0"/>
  </r>
  <r>
    <x v="383"/>
    <n v="1973"/>
    <n v="53"/>
    <x v="1"/>
    <x v="4"/>
    <x v="2"/>
    <n v="5"/>
    <x v="135"/>
    <n v="2"/>
    <n v="1"/>
    <x v="123"/>
    <n v="94"/>
    <x v="0"/>
    <n v="73"/>
    <n v="3"/>
    <n v="90"/>
    <n v="12"/>
    <n v="1"/>
    <n v="32"/>
    <n v="211"/>
    <n v="7"/>
    <n v="4"/>
    <n v="1"/>
    <n v="4"/>
    <n v="16"/>
    <n v="8"/>
    <x v="0"/>
    <x v="0"/>
    <x v="0"/>
    <x v="0"/>
    <x v="0"/>
    <n v="0"/>
    <n v="3"/>
    <n v="11"/>
    <x v="1"/>
    <n v="0"/>
  </r>
  <r>
    <x v="384"/>
    <n v="1981"/>
    <n v="45"/>
    <x v="2"/>
    <x v="2"/>
    <x v="0"/>
    <n v="2"/>
    <x v="360"/>
    <n v="1"/>
    <n v="0"/>
    <x v="89"/>
    <n v="33"/>
    <x v="0"/>
    <n v="12"/>
    <n v="0"/>
    <n v="1"/>
    <n v="0"/>
    <n v="0"/>
    <n v="6"/>
    <n v="19"/>
    <n v="1"/>
    <n v="0"/>
    <n v="1"/>
    <n v="2"/>
    <n v="4"/>
    <n v="3"/>
    <x v="0"/>
    <x v="0"/>
    <x v="0"/>
    <x v="0"/>
    <x v="0"/>
    <n v="0"/>
    <n v="3"/>
    <n v="11"/>
    <x v="1"/>
    <n v="0"/>
  </r>
  <r>
    <x v="385"/>
    <n v="1971"/>
    <n v="55"/>
    <x v="1"/>
    <x v="0"/>
    <x v="0"/>
    <n v="2"/>
    <x v="361"/>
    <n v="1"/>
    <n v="0"/>
    <x v="187"/>
    <n v="32"/>
    <x v="0"/>
    <n v="4"/>
    <n v="7"/>
    <n v="7"/>
    <n v="6"/>
    <n v="4"/>
    <n v="13"/>
    <n v="41"/>
    <n v="3"/>
    <n v="1"/>
    <n v="2"/>
    <n v="2"/>
    <n v="8"/>
    <n v="5"/>
    <x v="0"/>
    <x v="0"/>
    <x v="0"/>
    <x v="0"/>
    <x v="0"/>
    <n v="0"/>
    <n v="3"/>
    <n v="11"/>
    <x v="1"/>
    <n v="0"/>
  </r>
  <r>
    <x v="386"/>
    <n v="1968"/>
    <n v="58"/>
    <x v="1"/>
    <x v="2"/>
    <x v="1"/>
    <n v="3"/>
    <x v="362"/>
    <n v="0"/>
    <n v="1"/>
    <x v="286"/>
    <n v="11"/>
    <x v="2"/>
    <n v="314"/>
    <n v="11"/>
    <n v="53"/>
    <n v="4"/>
    <n v="3"/>
    <n v="107"/>
    <n v="492"/>
    <n v="3"/>
    <n v="7"/>
    <n v="3"/>
    <n v="4"/>
    <n v="17"/>
    <n v="7"/>
    <x v="0"/>
    <x v="1"/>
    <x v="0"/>
    <x v="0"/>
    <x v="0"/>
    <n v="0"/>
    <n v="3"/>
    <n v="11"/>
    <x v="0"/>
    <n v="1"/>
  </r>
  <r>
    <x v="387"/>
    <n v="1960"/>
    <n v="66"/>
    <x v="0"/>
    <x v="0"/>
    <x v="1"/>
    <n v="3"/>
    <x v="363"/>
    <n v="0"/>
    <n v="1"/>
    <x v="172"/>
    <n v="78"/>
    <x v="0"/>
    <n v="571"/>
    <n v="50"/>
    <n v="142"/>
    <n v="33"/>
    <n v="50"/>
    <n v="159"/>
    <n v="1005"/>
    <n v="4"/>
    <n v="4"/>
    <n v="5"/>
    <n v="13"/>
    <n v="26"/>
    <n v="2"/>
    <x v="0"/>
    <x v="0"/>
    <x v="0"/>
    <x v="0"/>
    <x v="0"/>
    <n v="0"/>
    <n v="3"/>
    <n v="11"/>
    <x v="1"/>
    <n v="0"/>
  </r>
  <r>
    <x v="388"/>
    <n v="1949"/>
    <n v="77"/>
    <x v="0"/>
    <x v="0"/>
    <x v="1"/>
    <n v="3"/>
    <x v="364"/>
    <n v="0"/>
    <n v="1"/>
    <x v="287"/>
    <n v="56"/>
    <x v="0"/>
    <n v="70"/>
    <n v="0"/>
    <n v="11"/>
    <n v="2"/>
    <n v="8"/>
    <n v="23"/>
    <n v="114"/>
    <n v="1"/>
    <n v="2"/>
    <n v="1"/>
    <n v="3"/>
    <n v="7"/>
    <n v="6"/>
    <x v="0"/>
    <x v="0"/>
    <x v="0"/>
    <x v="0"/>
    <x v="0"/>
    <n v="0"/>
    <n v="3"/>
    <n v="11"/>
    <x v="1"/>
    <n v="0"/>
  </r>
  <r>
    <x v="389"/>
    <n v="1968"/>
    <n v="58"/>
    <x v="1"/>
    <x v="1"/>
    <x v="3"/>
    <n v="3"/>
    <x v="365"/>
    <n v="1"/>
    <n v="1"/>
    <x v="7"/>
    <n v="57"/>
    <x v="0"/>
    <n v="866"/>
    <n v="21"/>
    <n v="151"/>
    <n v="28"/>
    <n v="21"/>
    <n v="86"/>
    <n v="1173"/>
    <n v="3"/>
    <n v="2"/>
    <n v="2"/>
    <n v="12"/>
    <n v="19"/>
    <n v="5"/>
    <x v="0"/>
    <x v="0"/>
    <x v="0"/>
    <x v="0"/>
    <x v="0"/>
    <n v="0"/>
    <n v="3"/>
    <n v="11"/>
    <x v="1"/>
    <n v="0"/>
  </r>
  <r>
    <x v="390"/>
    <n v="1979"/>
    <n v="47"/>
    <x v="1"/>
    <x v="0"/>
    <x v="1"/>
    <n v="2"/>
    <x v="366"/>
    <n v="0"/>
    <n v="0"/>
    <x v="268"/>
    <n v="7"/>
    <x v="2"/>
    <n v="594"/>
    <n v="134"/>
    <n v="786"/>
    <n v="33"/>
    <n v="134"/>
    <n v="57"/>
    <n v="1738"/>
    <n v="0"/>
    <n v="5"/>
    <n v="6"/>
    <n v="8"/>
    <n v="19"/>
    <n v="1"/>
    <x v="0"/>
    <x v="0"/>
    <x v="1"/>
    <x v="0"/>
    <x v="0"/>
    <n v="0"/>
    <n v="3"/>
    <n v="11"/>
    <x v="1"/>
    <n v="1"/>
  </r>
  <r>
    <x v="391"/>
    <n v="1979"/>
    <n v="47"/>
    <x v="1"/>
    <x v="2"/>
    <x v="1"/>
    <n v="3"/>
    <x v="367"/>
    <n v="1"/>
    <n v="0"/>
    <x v="163"/>
    <n v="0"/>
    <x v="2"/>
    <n v="140"/>
    <n v="4"/>
    <n v="61"/>
    <n v="0"/>
    <n v="13"/>
    <n v="4"/>
    <n v="222"/>
    <n v="2"/>
    <n v="3"/>
    <n v="1"/>
    <n v="6"/>
    <n v="12"/>
    <n v="4"/>
    <x v="0"/>
    <x v="0"/>
    <x v="0"/>
    <x v="0"/>
    <x v="0"/>
    <n v="0"/>
    <n v="3"/>
    <n v="11"/>
    <x v="1"/>
    <n v="0"/>
  </r>
  <r>
    <x v="392"/>
    <n v="1993"/>
    <n v="33"/>
    <x v="2"/>
    <x v="0"/>
    <x v="0"/>
    <n v="1"/>
    <x v="368"/>
    <n v="0"/>
    <n v="0"/>
    <x v="288"/>
    <n v="66"/>
    <x v="0"/>
    <n v="375"/>
    <n v="152"/>
    <n v="335"/>
    <n v="93"/>
    <n v="91"/>
    <n v="81"/>
    <n v="1127"/>
    <n v="1"/>
    <n v="5"/>
    <n v="4"/>
    <n v="6"/>
    <n v="16"/>
    <n v="2"/>
    <x v="0"/>
    <x v="0"/>
    <x v="0"/>
    <x v="0"/>
    <x v="0"/>
    <n v="0"/>
    <n v="3"/>
    <n v="11"/>
    <x v="1"/>
    <n v="0"/>
  </r>
  <r>
    <x v="393"/>
    <n v="1946"/>
    <n v="80"/>
    <x v="3"/>
    <x v="1"/>
    <x v="2"/>
    <n v="2"/>
    <x v="369"/>
    <n v="0"/>
    <n v="0"/>
    <x v="289"/>
    <n v="86"/>
    <x v="0"/>
    <n v="102"/>
    <n v="9"/>
    <n v="63"/>
    <n v="2"/>
    <n v="9"/>
    <n v="24"/>
    <n v="209"/>
    <n v="1"/>
    <n v="4"/>
    <n v="1"/>
    <n v="4"/>
    <n v="10"/>
    <n v="6"/>
    <x v="0"/>
    <x v="0"/>
    <x v="0"/>
    <x v="0"/>
    <x v="0"/>
    <n v="0"/>
    <n v="3"/>
    <n v="11"/>
    <x v="1"/>
    <n v="0"/>
  </r>
  <r>
    <x v="394"/>
    <n v="1968"/>
    <n v="58"/>
    <x v="1"/>
    <x v="2"/>
    <x v="2"/>
    <n v="3"/>
    <x v="370"/>
    <n v="0"/>
    <n v="1"/>
    <x v="75"/>
    <n v="80"/>
    <x v="0"/>
    <n v="554"/>
    <n v="35"/>
    <n v="113"/>
    <n v="0"/>
    <n v="7"/>
    <n v="78"/>
    <n v="787"/>
    <n v="3"/>
    <n v="5"/>
    <n v="3"/>
    <n v="12"/>
    <n v="23"/>
    <n v="3"/>
    <x v="0"/>
    <x v="0"/>
    <x v="0"/>
    <x v="0"/>
    <x v="0"/>
    <n v="0"/>
    <n v="3"/>
    <n v="11"/>
    <x v="1"/>
    <n v="0"/>
  </r>
  <r>
    <x v="395"/>
    <n v="1991"/>
    <n v="35"/>
    <x v="2"/>
    <x v="1"/>
    <x v="1"/>
    <n v="2"/>
    <x v="371"/>
    <n v="0"/>
    <n v="0"/>
    <x v="290"/>
    <n v="56"/>
    <x v="0"/>
    <n v="919"/>
    <n v="0"/>
    <n v="505"/>
    <n v="99"/>
    <n v="30"/>
    <n v="45"/>
    <n v="1598"/>
    <n v="1"/>
    <n v="4"/>
    <n v="9"/>
    <n v="10"/>
    <n v="24"/>
    <n v="2"/>
    <x v="0"/>
    <x v="0"/>
    <x v="0"/>
    <x v="0"/>
    <x v="0"/>
    <n v="0"/>
    <n v="3"/>
    <n v="11"/>
    <x v="1"/>
    <n v="0"/>
  </r>
  <r>
    <x v="396"/>
    <n v="1971"/>
    <n v="55"/>
    <x v="1"/>
    <x v="0"/>
    <x v="2"/>
    <n v="4"/>
    <x v="372"/>
    <n v="1"/>
    <n v="1"/>
    <x v="291"/>
    <n v="18"/>
    <x v="1"/>
    <n v="96"/>
    <n v="1"/>
    <n v="42"/>
    <n v="12"/>
    <n v="3"/>
    <n v="32"/>
    <n v="186"/>
    <n v="4"/>
    <n v="3"/>
    <n v="1"/>
    <n v="4"/>
    <n v="12"/>
    <n v="8"/>
    <x v="0"/>
    <x v="0"/>
    <x v="0"/>
    <x v="0"/>
    <x v="0"/>
    <n v="0"/>
    <n v="3"/>
    <n v="11"/>
    <x v="1"/>
    <n v="0"/>
  </r>
  <r>
    <x v="397"/>
    <n v="1984"/>
    <n v="42"/>
    <x v="2"/>
    <x v="0"/>
    <x v="1"/>
    <n v="3"/>
    <x v="373"/>
    <n v="1"/>
    <n v="0"/>
    <x v="14"/>
    <n v="51"/>
    <x v="0"/>
    <n v="5"/>
    <n v="2"/>
    <n v="16"/>
    <n v="3"/>
    <n v="2"/>
    <n v="19"/>
    <n v="47"/>
    <n v="2"/>
    <n v="1"/>
    <n v="1"/>
    <n v="2"/>
    <n v="6"/>
    <n v="8"/>
    <x v="0"/>
    <x v="0"/>
    <x v="0"/>
    <x v="0"/>
    <x v="0"/>
    <n v="0"/>
    <n v="3"/>
    <n v="11"/>
    <x v="0"/>
    <n v="0"/>
  </r>
  <r>
    <x v="398"/>
    <n v="1987"/>
    <n v="39"/>
    <x v="2"/>
    <x v="0"/>
    <x v="0"/>
    <n v="2"/>
    <x v="374"/>
    <n v="1"/>
    <n v="0"/>
    <x v="13"/>
    <n v="71"/>
    <x v="0"/>
    <n v="2"/>
    <n v="0"/>
    <n v="6"/>
    <n v="8"/>
    <n v="6"/>
    <n v="5"/>
    <n v="27"/>
    <n v="1"/>
    <n v="1"/>
    <n v="0"/>
    <n v="3"/>
    <n v="5"/>
    <n v="7"/>
    <x v="0"/>
    <x v="0"/>
    <x v="0"/>
    <x v="0"/>
    <x v="0"/>
    <n v="0"/>
    <n v="3"/>
    <n v="11"/>
    <x v="1"/>
    <n v="0"/>
  </r>
  <r>
    <x v="399"/>
    <n v="1980"/>
    <n v="46"/>
    <x v="1"/>
    <x v="4"/>
    <x v="1"/>
    <n v="3"/>
    <x v="375"/>
    <n v="1"/>
    <n v="0"/>
    <x v="40"/>
    <n v="71"/>
    <x v="0"/>
    <n v="6"/>
    <n v="4"/>
    <n v="9"/>
    <n v="6"/>
    <n v="36"/>
    <n v="35"/>
    <n v="96"/>
    <n v="4"/>
    <n v="2"/>
    <n v="2"/>
    <n v="3"/>
    <n v="11"/>
    <n v="7"/>
    <x v="0"/>
    <x v="0"/>
    <x v="0"/>
    <x v="0"/>
    <x v="0"/>
    <n v="0"/>
    <n v="3"/>
    <n v="11"/>
    <x v="0"/>
    <n v="0"/>
  </r>
  <r>
    <x v="400"/>
    <n v="1956"/>
    <n v="70"/>
    <x v="0"/>
    <x v="4"/>
    <x v="3"/>
    <n v="3"/>
    <x v="376"/>
    <n v="1"/>
    <n v="1"/>
    <x v="189"/>
    <n v="80"/>
    <x v="0"/>
    <n v="23"/>
    <n v="1"/>
    <n v="25"/>
    <n v="0"/>
    <n v="8"/>
    <n v="7"/>
    <n v="64"/>
    <n v="4"/>
    <n v="2"/>
    <n v="1"/>
    <n v="3"/>
    <n v="10"/>
    <n v="6"/>
    <x v="0"/>
    <x v="0"/>
    <x v="0"/>
    <x v="0"/>
    <x v="0"/>
    <n v="0"/>
    <n v="3"/>
    <n v="11"/>
    <x v="1"/>
    <n v="0"/>
  </r>
  <r>
    <x v="401"/>
    <n v="1965"/>
    <n v="61"/>
    <x v="1"/>
    <x v="0"/>
    <x v="1"/>
    <n v="2"/>
    <x v="377"/>
    <n v="0"/>
    <n v="0"/>
    <x v="292"/>
    <n v="2"/>
    <x v="2"/>
    <n v="610"/>
    <n v="105"/>
    <n v="125"/>
    <n v="137"/>
    <n v="42"/>
    <n v="21"/>
    <n v="1040"/>
    <n v="1"/>
    <n v="9"/>
    <n v="4"/>
    <n v="9"/>
    <n v="23"/>
    <n v="5"/>
    <x v="0"/>
    <x v="0"/>
    <x v="0"/>
    <x v="0"/>
    <x v="0"/>
    <n v="0"/>
    <n v="3"/>
    <n v="11"/>
    <x v="1"/>
    <n v="0"/>
  </r>
  <r>
    <x v="402"/>
    <n v="1974"/>
    <n v="52"/>
    <x v="1"/>
    <x v="0"/>
    <x v="0"/>
    <n v="1"/>
    <x v="378"/>
    <n v="1"/>
    <n v="1"/>
    <x v="264"/>
    <n v="83"/>
    <x v="0"/>
    <n v="67"/>
    <n v="5"/>
    <n v="61"/>
    <n v="3"/>
    <n v="8"/>
    <n v="19"/>
    <n v="163"/>
    <n v="5"/>
    <n v="2"/>
    <n v="1"/>
    <n v="5"/>
    <n v="13"/>
    <n v="5"/>
    <x v="0"/>
    <x v="0"/>
    <x v="0"/>
    <x v="0"/>
    <x v="0"/>
    <n v="0"/>
    <n v="3"/>
    <n v="11"/>
    <x v="1"/>
    <n v="0"/>
  </r>
  <r>
    <x v="403"/>
    <n v="1960"/>
    <n v="66"/>
    <x v="0"/>
    <x v="0"/>
    <x v="1"/>
    <n v="2"/>
    <x v="379"/>
    <n v="0"/>
    <n v="0"/>
    <x v="293"/>
    <n v="29"/>
    <x v="1"/>
    <n v="65"/>
    <n v="36"/>
    <n v="74"/>
    <n v="38"/>
    <n v="20"/>
    <n v="110"/>
    <n v="343"/>
    <n v="1"/>
    <n v="5"/>
    <n v="1"/>
    <n v="4"/>
    <n v="11"/>
    <n v="7"/>
    <x v="0"/>
    <x v="0"/>
    <x v="0"/>
    <x v="0"/>
    <x v="0"/>
    <n v="0"/>
    <n v="3"/>
    <n v="11"/>
    <x v="1"/>
    <n v="0"/>
  </r>
  <r>
    <x v="404"/>
    <n v="1955"/>
    <n v="71"/>
    <x v="0"/>
    <x v="1"/>
    <x v="0"/>
    <n v="0"/>
    <x v="380"/>
    <n v="1"/>
    <n v="2"/>
    <x v="294"/>
    <n v="11"/>
    <x v="2"/>
    <n v="416"/>
    <n v="0"/>
    <n v="26"/>
    <n v="0"/>
    <n v="0"/>
    <n v="4"/>
    <n v="446"/>
    <n v="9"/>
    <n v="6"/>
    <n v="3"/>
    <n v="6"/>
    <n v="24"/>
    <n v="7"/>
    <x v="0"/>
    <x v="1"/>
    <x v="0"/>
    <x v="0"/>
    <x v="0"/>
    <n v="0"/>
    <n v="3"/>
    <n v="11"/>
    <x v="0"/>
    <n v="1"/>
  </r>
  <r>
    <x v="405"/>
    <n v="1965"/>
    <n v="61"/>
    <x v="1"/>
    <x v="0"/>
    <x v="2"/>
    <n v="4"/>
    <x v="381"/>
    <n v="1"/>
    <n v="1"/>
    <x v="295"/>
    <n v="55"/>
    <x v="0"/>
    <n v="23"/>
    <n v="0"/>
    <n v="11"/>
    <n v="3"/>
    <n v="2"/>
    <n v="2"/>
    <n v="41"/>
    <n v="1"/>
    <n v="1"/>
    <n v="0"/>
    <n v="3"/>
    <n v="5"/>
    <n v="6"/>
    <x v="0"/>
    <x v="0"/>
    <x v="0"/>
    <x v="0"/>
    <x v="0"/>
    <n v="0"/>
    <n v="3"/>
    <n v="11"/>
    <x v="1"/>
    <n v="0"/>
  </r>
  <r>
    <x v="406"/>
    <n v="1972"/>
    <n v="54"/>
    <x v="1"/>
    <x v="1"/>
    <x v="0"/>
    <n v="2"/>
    <x v="382"/>
    <n v="1"/>
    <n v="0"/>
    <x v="287"/>
    <n v="19"/>
    <x v="1"/>
    <n v="19"/>
    <n v="3"/>
    <n v="26"/>
    <n v="10"/>
    <n v="9"/>
    <n v="3"/>
    <n v="70"/>
    <n v="3"/>
    <n v="2"/>
    <n v="0"/>
    <n v="4"/>
    <n v="9"/>
    <n v="8"/>
    <x v="0"/>
    <x v="0"/>
    <x v="0"/>
    <x v="0"/>
    <x v="0"/>
    <n v="0"/>
    <n v="3"/>
    <n v="11"/>
    <x v="0"/>
    <n v="0"/>
  </r>
  <r>
    <x v="407"/>
    <n v="1971"/>
    <n v="55"/>
    <x v="1"/>
    <x v="1"/>
    <x v="3"/>
    <n v="3"/>
    <x v="383"/>
    <n v="1"/>
    <n v="1"/>
    <x v="296"/>
    <n v="1"/>
    <x v="2"/>
    <n v="155"/>
    <n v="7"/>
    <n v="80"/>
    <n v="13"/>
    <n v="7"/>
    <n v="10"/>
    <n v="272"/>
    <n v="3"/>
    <n v="5"/>
    <n v="1"/>
    <n v="5"/>
    <n v="14"/>
    <n v="6"/>
    <x v="0"/>
    <x v="0"/>
    <x v="0"/>
    <x v="0"/>
    <x v="0"/>
    <n v="0"/>
    <n v="3"/>
    <n v="11"/>
    <x v="1"/>
    <n v="0"/>
  </r>
  <r>
    <x v="408"/>
    <n v="1974"/>
    <n v="52"/>
    <x v="1"/>
    <x v="1"/>
    <x v="1"/>
    <n v="3"/>
    <x v="8"/>
    <n v="1"/>
    <n v="0"/>
    <x v="8"/>
    <n v="19"/>
    <x v="1"/>
    <n v="14"/>
    <n v="0"/>
    <n v="24"/>
    <n v="3"/>
    <n v="3"/>
    <n v="2"/>
    <n v="46"/>
    <n v="1"/>
    <n v="3"/>
    <n v="0"/>
    <n v="2"/>
    <n v="6"/>
    <n v="9"/>
    <x v="0"/>
    <x v="0"/>
    <x v="0"/>
    <x v="0"/>
    <x v="0"/>
    <n v="0"/>
    <n v="3"/>
    <n v="11"/>
    <x v="1"/>
    <n v="0"/>
  </r>
  <r>
    <x v="409"/>
    <n v="1963"/>
    <n v="63"/>
    <x v="0"/>
    <x v="0"/>
    <x v="2"/>
    <n v="4"/>
    <x v="384"/>
    <n v="0"/>
    <n v="2"/>
    <x v="297"/>
    <n v="28"/>
    <x v="1"/>
    <n v="370"/>
    <n v="9"/>
    <n v="92"/>
    <n v="6"/>
    <n v="9"/>
    <n v="4"/>
    <n v="490"/>
    <n v="3"/>
    <n v="7"/>
    <n v="1"/>
    <n v="8"/>
    <n v="19"/>
    <n v="7"/>
    <x v="0"/>
    <x v="0"/>
    <x v="0"/>
    <x v="0"/>
    <x v="0"/>
    <n v="0"/>
    <n v="3"/>
    <n v="11"/>
    <x v="1"/>
    <n v="0"/>
  </r>
  <r>
    <x v="410"/>
    <n v="1982"/>
    <n v="44"/>
    <x v="2"/>
    <x v="4"/>
    <x v="0"/>
    <n v="2"/>
    <x v="385"/>
    <n v="1"/>
    <n v="0"/>
    <x v="278"/>
    <n v="76"/>
    <x v="0"/>
    <n v="4"/>
    <n v="22"/>
    <n v="11"/>
    <n v="3"/>
    <n v="7"/>
    <n v="32"/>
    <n v="79"/>
    <n v="2"/>
    <n v="3"/>
    <n v="0"/>
    <n v="3"/>
    <n v="8"/>
    <n v="8"/>
    <x v="0"/>
    <x v="0"/>
    <x v="0"/>
    <x v="0"/>
    <x v="0"/>
    <n v="0"/>
    <n v="3"/>
    <n v="11"/>
    <x v="0"/>
    <n v="0"/>
  </r>
  <r>
    <x v="411"/>
    <n v="1976"/>
    <n v="50"/>
    <x v="1"/>
    <x v="0"/>
    <x v="2"/>
    <n v="3"/>
    <x v="386"/>
    <n v="0"/>
    <n v="1"/>
    <x v="40"/>
    <n v="50"/>
    <x v="0"/>
    <n v="407"/>
    <n v="53"/>
    <n v="221"/>
    <n v="58"/>
    <n v="150"/>
    <n v="26"/>
    <n v="915"/>
    <n v="4"/>
    <n v="4"/>
    <n v="3"/>
    <n v="6"/>
    <n v="17"/>
    <n v="4"/>
    <x v="0"/>
    <x v="0"/>
    <x v="0"/>
    <x v="0"/>
    <x v="0"/>
    <n v="0"/>
    <n v="3"/>
    <n v="11"/>
    <x v="1"/>
    <n v="0"/>
  </r>
  <r>
    <x v="412"/>
    <n v="1955"/>
    <n v="71"/>
    <x v="0"/>
    <x v="1"/>
    <x v="2"/>
    <n v="3"/>
    <x v="387"/>
    <n v="0"/>
    <n v="1"/>
    <x v="298"/>
    <n v="1"/>
    <x v="2"/>
    <n v="1200"/>
    <n v="0"/>
    <n v="204"/>
    <n v="38"/>
    <n v="29"/>
    <n v="14"/>
    <n v="1485"/>
    <n v="3"/>
    <n v="11"/>
    <n v="9"/>
    <n v="12"/>
    <n v="35"/>
    <n v="6"/>
    <x v="0"/>
    <x v="0"/>
    <x v="0"/>
    <x v="1"/>
    <x v="0"/>
    <n v="0"/>
    <n v="3"/>
    <n v="11"/>
    <x v="1"/>
    <n v="1"/>
  </r>
  <r>
    <x v="413"/>
    <n v="1987"/>
    <n v="39"/>
    <x v="2"/>
    <x v="0"/>
    <x v="0"/>
    <n v="2"/>
    <x v="388"/>
    <n v="1"/>
    <n v="0"/>
    <x v="123"/>
    <n v="90"/>
    <x v="0"/>
    <n v="85"/>
    <n v="44"/>
    <n v="54"/>
    <n v="102"/>
    <n v="78"/>
    <n v="6"/>
    <n v="369"/>
    <n v="3"/>
    <n v="5"/>
    <n v="1"/>
    <n v="7"/>
    <n v="16"/>
    <n v="7"/>
    <x v="0"/>
    <x v="0"/>
    <x v="0"/>
    <x v="0"/>
    <x v="0"/>
    <n v="0"/>
    <n v="3"/>
    <n v="11"/>
    <x v="1"/>
    <n v="0"/>
  </r>
  <r>
    <x v="414"/>
    <n v="1962"/>
    <n v="64"/>
    <x v="0"/>
    <x v="0"/>
    <x v="1"/>
    <n v="3"/>
    <x v="389"/>
    <n v="0"/>
    <n v="1"/>
    <x v="299"/>
    <n v="83"/>
    <x v="0"/>
    <n v="583"/>
    <n v="34"/>
    <n v="309"/>
    <n v="0"/>
    <n v="22"/>
    <n v="125"/>
    <n v="1073"/>
    <n v="2"/>
    <n v="5"/>
    <n v="4"/>
    <n v="8"/>
    <n v="19"/>
    <n v="3"/>
    <x v="0"/>
    <x v="0"/>
    <x v="0"/>
    <x v="0"/>
    <x v="0"/>
    <n v="0"/>
    <n v="3"/>
    <n v="11"/>
    <x v="1"/>
    <n v="0"/>
  </r>
  <r>
    <x v="415"/>
    <n v="1943"/>
    <n v="83"/>
    <x v="3"/>
    <x v="1"/>
    <x v="2"/>
    <n v="2"/>
    <x v="390"/>
    <n v="0"/>
    <n v="0"/>
    <x v="161"/>
    <n v="73"/>
    <x v="0"/>
    <n v="483"/>
    <n v="0"/>
    <n v="591"/>
    <n v="156"/>
    <n v="0"/>
    <n v="12"/>
    <n v="1242"/>
    <n v="1"/>
    <n v="3"/>
    <n v="5"/>
    <n v="10"/>
    <n v="19"/>
    <n v="1"/>
    <x v="0"/>
    <x v="0"/>
    <x v="0"/>
    <x v="0"/>
    <x v="0"/>
    <n v="0"/>
    <n v="3"/>
    <n v="11"/>
    <x v="1"/>
    <n v="0"/>
  </r>
  <r>
    <x v="416"/>
    <n v="1975"/>
    <n v="51"/>
    <x v="1"/>
    <x v="4"/>
    <x v="1"/>
    <n v="3"/>
    <x v="391"/>
    <n v="1"/>
    <n v="0"/>
    <x v="300"/>
    <n v="24"/>
    <x v="1"/>
    <n v="2"/>
    <n v="5"/>
    <n v="9"/>
    <n v="28"/>
    <n v="6"/>
    <n v="28"/>
    <n v="78"/>
    <n v="3"/>
    <n v="2"/>
    <n v="1"/>
    <n v="3"/>
    <n v="9"/>
    <n v="5"/>
    <x v="1"/>
    <x v="0"/>
    <x v="0"/>
    <x v="0"/>
    <x v="0"/>
    <n v="0"/>
    <n v="3"/>
    <n v="11"/>
    <x v="1"/>
    <n v="1"/>
  </r>
  <r>
    <x v="417"/>
    <n v="1994"/>
    <n v="32"/>
    <x v="2"/>
    <x v="0"/>
    <x v="1"/>
    <n v="2"/>
    <x v="229"/>
    <n v="0"/>
    <n v="0"/>
    <x v="301"/>
    <n v="11"/>
    <x v="2"/>
    <n v="966"/>
    <n v="26"/>
    <n v="282"/>
    <n v="52"/>
    <n v="26"/>
    <n v="26"/>
    <n v="1378"/>
    <n v="1"/>
    <n v="2"/>
    <n v="7"/>
    <n v="11"/>
    <n v="21"/>
    <n v="5"/>
    <x v="0"/>
    <x v="1"/>
    <x v="1"/>
    <x v="1"/>
    <x v="1"/>
    <n v="0"/>
    <n v="3"/>
    <n v="11"/>
    <x v="1"/>
    <n v="4"/>
  </r>
  <r>
    <x v="418"/>
    <n v="1981"/>
    <n v="45"/>
    <x v="2"/>
    <x v="0"/>
    <x v="0"/>
    <n v="1"/>
    <x v="392"/>
    <n v="0"/>
    <n v="0"/>
    <x v="302"/>
    <n v="33"/>
    <x v="0"/>
    <n v="822"/>
    <n v="114"/>
    <n v="108"/>
    <n v="179"/>
    <n v="137"/>
    <n v="114"/>
    <n v="1474"/>
    <n v="1"/>
    <n v="7"/>
    <n v="9"/>
    <n v="9"/>
    <n v="26"/>
    <n v="3"/>
    <x v="0"/>
    <x v="0"/>
    <x v="1"/>
    <x v="1"/>
    <x v="0"/>
    <n v="0"/>
    <n v="3"/>
    <n v="11"/>
    <x v="0"/>
    <n v="2"/>
  </r>
  <r>
    <x v="419"/>
    <n v="1971"/>
    <n v="55"/>
    <x v="1"/>
    <x v="2"/>
    <x v="2"/>
    <n v="4"/>
    <x v="393"/>
    <n v="1"/>
    <n v="1"/>
    <x v="303"/>
    <n v="4"/>
    <x v="2"/>
    <n v="604"/>
    <n v="0"/>
    <n v="100"/>
    <n v="19"/>
    <n v="0"/>
    <n v="28"/>
    <n v="751"/>
    <n v="9"/>
    <n v="10"/>
    <n v="2"/>
    <n v="8"/>
    <n v="29"/>
    <n v="8"/>
    <x v="0"/>
    <x v="0"/>
    <x v="0"/>
    <x v="0"/>
    <x v="0"/>
    <n v="0"/>
    <n v="3"/>
    <n v="11"/>
    <x v="1"/>
    <n v="0"/>
  </r>
  <r>
    <x v="420"/>
    <n v="1973"/>
    <n v="53"/>
    <x v="1"/>
    <x v="1"/>
    <x v="2"/>
    <n v="3"/>
    <x v="394"/>
    <n v="1"/>
    <n v="0"/>
    <x v="304"/>
    <n v="14"/>
    <x v="2"/>
    <n v="19"/>
    <n v="3"/>
    <n v="19"/>
    <n v="3"/>
    <n v="1"/>
    <n v="3"/>
    <n v="48"/>
    <n v="2"/>
    <n v="2"/>
    <n v="0"/>
    <n v="3"/>
    <n v="7"/>
    <n v="7"/>
    <x v="0"/>
    <x v="0"/>
    <x v="0"/>
    <x v="0"/>
    <x v="0"/>
    <n v="0"/>
    <n v="3"/>
    <n v="11"/>
    <x v="1"/>
    <n v="0"/>
  </r>
  <r>
    <x v="421"/>
    <n v="1983"/>
    <n v="43"/>
    <x v="2"/>
    <x v="0"/>
    <x v="2"/>
    <n v="3"/>
    <x v="84"/>
    <n v="1"/>
    <n v="0"/>
    <x v="27"/>
    <n v="30"/>
    <x v="1"/>
    <n v="5"/>
    <n v="3"/>
    <n v="11"/>
    <n v="12"/>
    <n v="5"/>
    <n v="9"/>
    <n v="45"/>
    <n v="1"/>
    <n v="2"/>
    <n v="0"/>
    <n v="3"/>
    <n v="6"/>
    <n v="6"/>
    <x v="0"/>
    <x v="0"/>
    <x v="0"/>
    <x v="0"/>
    <x v="0"/>
    <n v="0"/>
    <n v="3"/>
    <n v="11"/>
    <x v="1"/>
    <n v="0"/>
  </r>
  <r>
    <x v="422"/>
    <n v="1982"/>
    <n v="44"/>
    <x v="2"/>
    <x v="2"/>
    <x v="1"/>
    <n v="3"/>
    <x v="395"/>
    <n v="1"/>
    <n v="0"/>
    <x v="198"/>
    <n v="75"/>
    <x v="0"/>
    <n v="2"/>
    <n v="2"/>
    <n v="2"/>
    <n v="2"/>
    <n v="1"/>
    <n v="1"/>
    <n v="10"/>
    <n v="1"/>
    <n v="1"/>
    <n v="0"/>
    <n v="2"/>
    <n v="4"/>
    <n v="8"/>
    <x v="0"/>
    <x v="0"/>
    <x v="0"/>
    <x v="0"/>
    <x v="0"/>
    <n v="0"/>
    <n v="3"/>
    <n v="11"/>
    <x v="1"/>
    <n v="0"/>
  </r>
  <r>
    <x v="423"/>
    <n v="1974"/>
    <n v="52"/>
    <x v="1"/>
    <x v="2"/>
    <x v="2"/>
    <n v="2"/>
    <x v="396"/>
    <n v="0"/>
    <n v="0"/>
    <x v="207"/>
    <n v="26"/>
    <x v="1"/>
    <n v="1076"/>
    <n v="68"/>
    <n v="103"/>
    <n v="29"/>
    <n v="91"/>
    <n v="68"/>
    <n v="1435"/>
    <n v="1"/>
    <n v="3"/>
    <n v="4"/>
    <n v="8"/>
    <n v="16"/>
    <n v="1"/>
    <x v="0"/>
    <x v="1"/>
    <x v="1"/>
    <x v="0"/>
    <x v="0"/>
    <n v="0"/>
    <n v="3"/>
    <n v="11"/>
    <x v="0"/>
    <n v="2"/>
  </r>
  <r>
    <x v="424"/>
    <n v="1941"/>
    <n v="85"/>
    <x v="3"/>
    <x v="1"/>
    <x v="2"/>
    <n v="2"/>
    <x v="397"/>
    <n v="0"/>
    <n v="0"/>
    <x v="305"/>
    <n v="77"/>
    <x v="0"/>
    <n v="1285"/>
    <n v="42"/>
    <n v="716"/>
    <n v="55"/>
    <n v="0"/>
    <n v="21"/>
    <n v="2119"/>
    <n v="0"/>
    <n v="7"/>
    <n v="10"/>
    <n v="5"/>
    <n v="22"/>
    <n v="2"/>
    <x v="0"/>
    <x v="0"/>
    <x v="1"/>
    <x v="0"/>
    <x v="0"/>
    <n v="0"/>
    <n v="3"/>
    <n v="11"/>
    <x v="1"/>
    <n v="1"/>
  </r>
  <r>
    <x v="425"/>
    <n v="1953"/>
    <n v="73"/>
    <x v="0"/>
    <x v="0"/>
    <x v="2"/>
    <n v="5"/>
    <x v="398"/>
    <n v="1"/>
    <n v="2"/>
    <x v="190"/>
    <n v="8"/>
    <x v="2"/>
    <n v="10"/>
    <n v="0"/>
    <n v="7"/>
    <n v="2"/>
    <n v="0"/>
    <n v="1"/>
    <n v="20"/>
    <n v="1"/>
    <n v="1"/>
    <n v="0"/>
    <n v="2"/>
    <n v="4"/>
    <n v="8"/>
    <x v="0"/>
    <x v="0"/>
    <x v="0"/>
    <x v="0"/>
    <x v="0"/>
    <n v="0"/>
    <n v="3"/>
    <n v="11"/>
    <x v="1"/>
    <n v="0"/>
  </r>
  <r>
    <x v="426"/>
    <n v="1986"/>
    <n v="40"/>
    <x v="2"/>
    <x v="0"/>
    <x v="2"/>
    <n v="2"/>
    <x v="399"/>
    <n v="0"/>
    <n v="0"/>
    <x v="125"/>
    <n v="42"/>
    <x v="0"/>
    <n v="551"/>
    <n v="137"/>
    <n v="792"/>
    <n v="179"/>
    <n v="103"/>
    <n v="33"/>
    <n v="1795"/>
    <n v="1"/>
    <n v="6"/>
    <n v="7"/>
    <n v="13"/>
    <n v="27"/>
    <n v="1"/>
    <x v="0"/>
    <x v="1"/>
    <x v="1"/>
    <x v="1"/>
    <x v="0"/>
    <n v="0"/>
    <n v="3"/>
    <n v="11"/>
    <x v="1"/>
    <n v="3"/>
  </r>
  <r>
    <x v="427"/>
    <n v="1989"/>
    <n v="37"/>
    <x v="2"/>
    <x v="0"/>
    <x v="2"/>
    <n v="3"/>
    <x v="400"/>
    <n v="1"/>
    <n v="0"/>
    <x v="306"/>
    <n v="28"/>
    <x v="1"/>
    <n v="800"/>
    <n v="0"/>
    <n v="297"/>
    <n v="0"/>
    <n v="34"/>
    <n v="57"/>
    <n v="1188"/>
    <n v="2"/>
    <n v="2"/>
    <n v="5"/>
    <n v="10"/>
    <n v="19"/>
    <n v="6"/>
    <x v="0"/>
    <x v="1"/>
    <x v="0"/>
    <x v="1"/>
    <x v="0"/>
    <n v="0"/>
    <n v="3"/>
    <n v="11"/>
    <x v="1"/>
    <n v="2"/>
  </r>
  <r>
    <x v="428"/>
    <n v="1989"/>
    <n v="37"/>
    <x v="2"/>
    <x v="4"/>
    <x v="1"/>
    <n v="3"/>
    <x v="401"/>
    <n v="1"/>
    <n v="0"/>
    <x v="288"/>
    <n v="52"/>
    <x v="0"/>
    <n v="2"/>
    <n v="2"/>
    <n v="11"/>
    <n v="10"/>
    <n v="6"/>
    <n v="12"/>
    <n v="43"/>
    <n v="2"/>
    <n v="1"/>
    <n v="0"/>
    <n v="4"/>
    <n v="7"/>
    <n v="5"/>
    <x v="0"/>
    <x v="0"/>
    <x v="0"/>
    <x v="0"/>
    <x v="0"/>
    <n v="0"/>
    <n v="3"/>
    <n v="11"/>
    <x v="1"/>
    <n v="0"/>
  </r>
  <r>
    <x v="429"/>
    <n v="1968"/>
    <n v="58"/>
    <x v="1"/>
    <x v="0"/>
    <x v="2"/>
    <n v="3"/>
    <x v="402"/>
    <n v="0"/>
    <n v="1"/>
    <x v="307"/>
    <n v="1"/>
    <x v="2"/>
    <n v="378"/>
    <n v="0"/>
    <n v="189"/>
    <n v="97"/>
    <n v="172"/>
    <n v="172"/>
    <n v="1008"/>
    <n v="2"/>
    <n v="5"/>
    <n v="5"/>
    <n v="12"/>
    <n v="24"/>
    <n v="3"/>
    <x v="0"/>
    <x v="0"/>
    <x v="0"/>
    <x v="0"/>
    <x v="0"/>
    <n v="0"/>
    <n v="3"/>
    <n v="11"/>
    <x v="1"/>
    <n v="0"/>
  </r>
  <r>
    <x v="430"/>
    <n v="1961"/>
    <n v="65"/>
    <x v="0"/>
    <x v="1"/>
    <x v="0"/>
    <n v="1"/>
    <x v="403"/>
    <n v="0"/>
    <n v="0"/>
    <x v="252"/>
    <n v="1"/>
    <x v="2"/>
    <n v="1248"/>
    <n v="16"/>
    <n v="349"/>
    <n v="43"/>
    <n v="16"/>
    <n v="16"/>
    <n v="1688"/>
    <n v="1"/>
    <n v="2"/>
    <n v="4"/>
    <n v="9"/>
    <n v="16"/>
    <n v="4"/>
    <x v="0"/>
    <x v="1"/>
    <x v="1"/>
    <x v="1"/>
    <x v="1"/>
    <n v="0"/>
    <n v="3"/>
    <n v="11"/>
    <x v="0"/>
    <n v="4"/>
  </r>
  <r>
    <x v="431"/>
    <n v="1989"/>
    <n v="37"/>
    <x v="2"/>
    <x v="0"/>
    <x v="2"/>
    <n v="3"/>
    <x v="404"/>
    <n v="1"/>
    <n v="0"/>
    <x v="29"/>
    <n v="42"/>
    <x v="0"/>
    <n v="235"/>
    <n v="0"/>
    <n v="235"/>
    <n v="19"/>
    <n v="4"/>
    <n v="191"/>
    <n v="684"/>
    <n v="5"/>
    <n v="8"/>
    <n v="1"/>
    <n v="7"/>
    <n v="21"/>
    <n v="8"/>
    <x v="0"/>
    <x v="0"/>
    <x v="0"/>
    <x v="0"/>
    <x v="0"/>
    <n v="0"/>
    <n v="3"/>
    <n v="11"/>
    <x v="1"/>
    <n v="0"/>
  </r>
  <r>
    <x v="432"/>
    <n v="1967"/>
    <n v="59"/>
    <x v="1"/>
    <x v="4"/>
    <x v="1"/>
    <n v="4"/>
    <x v="405"/>
    <n v="1"/>
    <n v="1"/>
    <x v="299"/>
    <n v="76"/>
    <x v="0"/>
    <n v="515"/>
    <n v="47"/>
    <n v="181"/>
    <n v="149"/>
    <n v="95"/>
    <n v="95"/>
    <n v="1082"/>
    <n v="15"/>
    <n v="9"/>
    <n v="6"/>
    <n v="9"/>
    <n v="39"/>
    <n v="7"/>
    <x v="0"/>
    <x v="0"/>
    <x v="0"/>
    <x v="0"/>
    <x v="0"/>
    <n v="0"/>
    <n v="3"/>
    <n v="11"/>
    <x v="1"/>
    <n v="0"/>
  </r>
  <r>
    <x v="433"/>
    <n v="1964"/>
    <n v="62"/>
    <x v="0"/>
    <x v="0"/>
    <x v="2"/>
    <n v="3"/>
    <x v="406"/>
    <n v="0"/>
    <n v="1"/>
    <x v="308"/>
    <n v="27"/>
    <x v="1"/>
    <n v="438"/>
    <n v="66"/>
    <n v="400"/>
    <n v="12"/>
    <n v="38"/>
    <n v="114"/>
    <n v="1068"/>
    <n v="1"/>
    <n v="8"/>
    <n v="3"/>
    <n v="13"/>
    <n v="25"/>
    <n v="4"/>
    <x v="0"/>
    <x v="0"/>
    <x v="0"/>
    <x v="0"/>
    <x v="0"/>
    <n v="0"/>
    <n v="3"/>
    <n v="11"/>
    <x v="1"/>
    <n v="0"/>
  </r>
  <r>
    <x v="434"/>
    <n v="1970"/>
    <n v="56"/>
    <x v="1"/>
    <x v="0"/>
    <x v="0"/>
    <n v="2"/>
    <x v="407"/>
    <n v="1"/>
    <n v="0"/>
    <x v="309"/>
    <n v="28"/>
    <x v="1"/>
    <n v="25"/>
    <n v="0"/>
    <n v="22"/>
    <n v="2"/>
    <n v="3"/>
    <n v="5"/>
    <n v="57"/>
    <n v="2"/>
    <n v="1"/>
    <n v="0"/>
    <n v="4"/>
    <n v="7"/>
    <n v="5"/>
    <x v="0"/>
    <x v="0"/>
    <x v="0"/>
    <x v="0"/>
    <x v="0"/>
    <n v="0"/>
    <n v="3"/>
    <n v="11"/>
    <x v="1"/>
    <n v="0"/>
  </r>
  <r>
    <x v="435"/>
    <n v="1956"/>
    <n v="70"/>
    <x v="0"/>
    <x v="2"/>
    <x v="1"/>
    <n v="3"/>
    <x v="408"/>
    <n v="0"/>
    <n v="1"/>
    <x v="310"/>
    <n v="49"/>
    <x v="0"/>
    <n v="31"/>
    <n v="0"/>
    <n v="7"/>
    <n v="2"/>
    <n v="0"/>
    <n v="6"/>
    <n v="46"/>
    <n v="1"/>
    <n v="1"/>
    <n v="0"/>
    <n v="3"/>
    <n v="5"/>
    <n v="5"/>
    <x v="0"/>
    <x v="0"/>
    <x v="0"/>
    <x v="0"/>
    <x v="0"/>
    <n v="0"/>
    <n v="3"/>
    <n v="11"/>
    <x v="1"/>
    <n v="0"/>
  </r>
  <r>
    <x v="436"/>
    <n v="1966"/>
    <n v="60"/>
    <x v="1"/>
    <x v="0"/>
    <x v="3"/>
    <n v="2"/>
    <x v="409"/>
    <n v="0"/>
    <n v="1"/>
    <x v="311"/>
    <n v="12"/>
    <x v="2"/>
    <n v="357"/>
    <n v="35"/>
    <n v="271"/>
    <n v="28"/>
    <n v="28"/>
    <n v="14"/>
    <n v="733"/>
    <n v="3"/>
    <n v="6"/>
    <n v="2"/>
    <n v="12"/>
    <n v="23"/>
    <n v="5"/>
    <x v="0"/>
    <x v="0"/>
    <x v="0"/>
    <x v="0"/>
    <x v="0"/>
    <n v="0"/>
    <n v="3"/>
    <n v="11"/>
    <x v="1"/>
    <n v="0"/>
  </r>
  <r>
    <x v="437"/>
    <n v="1949"/>
    <n v="77"/>
    <x v="0"/>
    <x v="2"/>
    <x v="4"/>
    <n v="2"/>
    <x v="410"/>
    <n v="0"/>
    <n v="1"/>
    <x v="312"/>
    <n v="14"/>
    <x v="2"/>
    <n v="400"/>
    <n v="4"/>
    <n v="35"/>
    <n v="6"/>
    <n v="0"/>
    <n v="22"/>
    <n v="467"/>
    <n v="2"/>
    <n v="9"/>
    <n v="1"/>
    <n v="5"/>
    <n v="17"/>
    <n v="8"/>
    <x v="0"/>
    <x v="0"/>
    <x v="0"/>
    <x v="0"/>
    <x v="0"/>
    <n v="0"/>
    <n v="3"/>
    <n v="11"/>
    <x v="1"/>
    <n v="0"/>
  </r>
  <r>
    <x v="438"/>
    <n v="1971"/>
    <n v="55"/>
    <x v="1"/>
    <x v="1"/>
    <x v="2"/>
    <n v="3"/>
    <x v="411"/>
    <n v="1"/>
    <n v="0"/>
    <x v="313"/>
    <n v="89"/>
    <x v="0"/>
    <n v="99"/>
    <n v="0"/>
    <n v="15"/>
    <n v="2"/>
    <n v="1"/>
    <n v="5"/>
    <n v="122"/>
    <n v="3"/>
    <n v="2"/>
    <n v="1"/>
    <n v="4"/>
    <n v="10"/>
    <n v="7"/>
    <x v="0"/>
    <x v="0"/>
    <x v="0"/>
    <x v="0"/>
    <x v="0"/>
    <n v="0"/>
    <n v="3"/>
    <n v="11"/>
    <x v="1"/>
    <n v="0"/>
  </r>
  <r>
    <x v="439"/>
    <n v="1986"/>
    <n v="40"/>
    <x v="2"/>
    <x v="4"/>
    <x v="2"/>
    <n v="3"/>
    <x v="11"/>
    <n v="1"/>
    <n v="0"/>
    <x v="247"/>
    <n v="96"/>
    <x v="0"/>
    <n v="1"/>
    <n v="11"/>
    <n v="5"/>
    <n v="4"/>
    <n v="6"/>
    <n v="9"/>
    <n v="36"/>
    <n v="2"/>
    <n v="2"/>
    <n v="0"/>
    <n v="3"/>
    <n v="7"/>
    <n v="8"/>
    <x v="0"/>
    <x v="0"/>
    <x v="0"/>
    <x v="0"/>
    <x v="0"/>
    <n v="0"/>
    <n v="3"/>
    <n v="11"/>
    <x v="1"/>
    <n v="0"/>
  </r>
  <r>
    <x v="440"/>
    <n v="1989"/>
    <n v="37"/>
    <x v="2"/>
    <x v="0"/>
    <x v="2"/>
    <n v="3"/>
    <x v="412"/>
    <n v="1"/>
    <n v="0"/>
    <x v="53"/>
    <n v="56"/>
    <x v="0"/>
    <n v="5"/>
    <n v="4"/>
    <n v="13"/>
    <n v="8"/>
    <n v="0"/>
    <n v="4"/>
    <n v="34"/>
    <n v="1"/>
    <n v="1"/>
    <n v="0"/>
    <n v="3"/>
    <n v="5"/>
    <n v="8"/>
    <x v="0"/>
    <x v="0"/>
    <x v="0"/>
    <x v="0"/>
    <x v="0"/>
    <n v="0"/>
    <n v="3"/>
    <n v="11"/>
    <x v="1"/>
    <n v="0"/>
  </r>
  <r>
    <x v="441"/>
    <n v="1948"/>
    <n v="78"/>
    <x v="3"/>
    <x v="1"/>
    <x v="2"/>
    <n v="3"/>
    <x v="413"/>
    <n v="0"/>
    <n v="1"/>
    <x v="314"/>
    <n v="72"/>
    <x v="0"/>
    <n v="77"/>
    <n v="28"/>
    <n v="31"/>
    <n v="16"/>
    <n v="0"/>
    <n v="4"/>
    <n v="156"/>
    <n v="2"/>
    <n v="2"/>
    <n v="1"/>
    <n v="5"/>
    <n v="10"/>
    <n v="4"/>
    <x v="0"/>
    <x v="0"/>
    <x v="0"/>
    <x v="0"/>
    <x v="0"/>
    <n v="0"/>
    <n v="3"/>
    <n v="11"/>
    <x v="1"/>
    <n v="0"/>
  </r>
  <r>
    <x v="442"/>
    <n v="1946"/>
    <n v="80"/>
    <x v="3"/>
    <x v="0"/>
    <x v="2"/>
    <n v="2"/>
    <x v="414"/>
    <n v="0"/>
    <n v="0"/>
    <x v="315"/>
    <n v="14"/>
    <x v="2"/>
    <n v="3"/>
    <n v="1"/>
    <n v="2"/>
    <n v="4"/>
    <n v="3"/>
    <n v="1"/>
    <n v="14"/>
    <n v="1"/>
    <n v="0"/>
    <n v="0"/>
    <n v="3"/>
    <n v="4"/>
    <n v="5"/>
    <x v="0"/>
    <x v="0"/>
    <x v="0"/>
    <x v="0"/>
    <x v="0"/>
    <n v="0"/>
    <n v="3"/>
    <n v="11"/>
    <x v="1"/>
    <n v="0"/>
  </r>
  <r>
    <x v="443"/>
    <n v="1989"/>
    <n v="37"/>
    <x v="2"/>
    <x v="0"/>
    <x v="0"/>
    <n v="2"/>
    <x v="354"/>
    <n v="1"/>
    <n v="0"/>
    <x v="284"/>
    <n v="13"/>
    <x v="2"/>
    <n v="10"/>
    <n v="4"/>
    <n v="14"/>
    <n v="4"/>
    <n v="4"/>
    <n v="1"/>
    <n v="37"/>
    <n v="1"/>
    <n v="1"/>
    <n v="0"/>
    <n v="3"/>
    <n v="5"/>
    <n v="8"/>
    <x v="0"/>
    <x v="0"/>
    <x v="0"/>
    <x v="0"/>
    <x v="0"/>
    <n v="0"/>
    <n v="3"/>
    <n v="11"/>
    <x v="1"/>
    <n v="0"/>
  </r>
  <r>
    <x v="444"/>
    <n v="1974"/>
    <n v="52"/>
    <x v="1"/>
    <x v="4"/>
    <x v="2"/>
    <n v="2"/>
    <x v="415"/>
    <n v="0"/>
    <n v="0"/>
    <x v="233"/>
    <n v="99"/>
    <x v="0"/>
    <n v="0"/>
    <n v="6"/>
    <n v="3"/>
    <n v="7"/>
    <n v="6"/>
    <n v="12"/>
    <n v="34"/>
    <n v="1"/>
    <n v="1"/>
    <n v="0"/>
    <n v="3"/>
    <n v="5"/>
    <n v="8"/>
    <x v="0"/>
    <x v="0"/>
    <x v="0"/>
    <x v="0"/>
    <x v="0"/>
    <n v="0"/>
    <n v="3"/>
    <n v="11"/>
    <x v="1"/>
    <n v="0"/>
  </r>
  <r>
    <x v="445"/>
    <n v="1959"/>
    <n v="67"/>
    <x v="0"/>
    <x v="0"/>
    <x v="3"/>
    <n v="1"/>
    <x v="416"/>
    <n v="0"/>
    <n v="0"/>
    <x v="141"/>
    <n v="72"/>
    <x v="0"/>
    <n v="0"/>
    <n v="0"/>
    <n v="1"/>
    <n v="2"/>
    <n v="12"/>
    <n v="5"/>
    <n v="20"/>
    <n v="1"/>
    <n v="1"/>
    <n v="0"/>
    <n v="2"/>
    <n v="4"/>
    <n v="8"/>
    <x v="0"/>
    <x v="0"/>
    <x v="0"/>
    <x v="0"/>
    <x v="0"/>
    <n v="0"/>
    <n v="3"/>
    <n v="11"/>
    <x v="1"/>
    <n v="0"/>
  </r>
  <r>
    <x v="446"/>
    <n v="1972"/>
    <n v="54"/>
    <x v="1"/>
    <x v="2"/>
    <x v="3"/>
    <n v="2"/>
    <x v="417"/>
    <n v="1"/>
    <n v="0"/>
    <x v="316"/>
    <n v="92"/>
    <x v="0"/>
    <n v="76"/>
    <n v="14"/>
    <n v="74"/>
    <n v="13"/>
    <n v="5"/>
    <n v="10"/>
    <n v="192"/>
    <n v="2"/>
    <n v="5"/>
    <n v="0"/>
    <n v="4"/>
    <n v="11"/>
    <n v="8"/>
    <x v="0"/>
    <x v="0"/>
    <x v="0"/>
    <x v="0"/>
    <x v="0"/>
    <n v="0"/>
    <n v="3"/>
    <n v="11"/>
    <x v="1"/>
    <n v="0"/>
  </r>
  <r>
    <x v="447"/>
    <n v="1964"/>
    <n v="62"/>
    <x v="0"/>
    <x v="0"/>
    <x v="0"/>
    <n v="1"/>
    <x v="418"/>
    <n v="0"/>
    <n v="0"/>
    <x v="157"/>
    <n v="87"/>
    <x v="0"/>
    <n v="398"/>
    <n v="190"/>
    <n v="537"/>
    <n v="61"/>
    <n v="156"/>
    <n v="37"/>
    <n v="1379"/>
    <n v="1"/>
    <n v="4"/>
    <n v="5"/>
    <n v="7"/>
    <n v="17"/>
    <n v="1"/>
    <x v="1"/>
    <x v="0"/>
    <x v="0"/>
    <x v="1"/>
    <x v="0"/>
    <n v="0"/>
    <n v="3"/>
    <n v="11"/>
    <x v="1"/>
    <n v="2"/>
  </r>
  <r>
    <x v="448"/>
    <n v="1976"/>
    <n v="50"/>
    <x v="1"/>
    <x v="0"/>
    <x v="2"/>
    <n v="3"/>
    <x v="419"/>
    <n v="1"/>
    <n v="0"/>
    <x v="317"/>
    <n v="7"/>
    <x v="2"/>
    <n v="14"/>
    <n v="7"/>
    <n v="11"/>
    <n v="11"/>
    <n v="0"/>
    <n v="5"/>
    <n v="48"/>
    <n v="2"/>
    <n v="2"/>
    <n v="0"/>
    <n v="3"/>
    <n v="7"/>
    <n v="8"/>
    <x v="0"/>
    <x v="0"/>
    <x v="0"/>
    <x v="0"/>
    <x v="0"/>
    <n v="0"/>
    <n v="3"/>
    <n v="11"/>
    <x v="1"/>
    <n v="0"/>
  </r>
  <r>
    <x v="449"/>
    <n v="1953"/>
    <n v="73"/>
    <x v="0"/>
    <x v="1"/>
    <x v="2"/>
    <n v="3"/>
    <x v="420"/>
    <n v="0"/>
    <n v="1"/>
    <x v="318"/>
    <n v="91"/>
    <x v="0"/>
    <n v="208"/>
    <n v="7"/>
    <n v="82"/>
    <n v="30"/>
    <n v="66"/>
    <n v="35"/>
    <n v="428"/>
    <n v="2"/>
    <n v="3"/>
    <n v="2"/>
    <n v="9"/>
    <n v="16"/>
    <n v="3"/>
    <x v="0"/>
    <x v="0"/>
    <x v="0"/>
    <x v="0"/>
    <x v="0"/>
    <n v="0"/>
    <n v="3"/>
    <n v="11"/>
    <x v="1"/>
    <n v="0"/>
  </r>
  <r>
    <x v="450"/>
    <n v="1955"/>
    <n v="71"/>
    <x v="0"/>
    <x v="0"/>
    <x v="0"/>
    <n v="0"/>
    <x v="421"/>
    <n v="0"/>
    <n v="1"/>
    <x v="319"/>
    <n v="71"/>
    <x v="0"/>
    <n v="430"/>
    <n v="16"/>
    <n v="322"/>
    <n v="43"/>
    <n v="24"/>
    <n v="33"/>
    <n v="868"/>
    <n v="5"/>
    <n v="4"/>
    <n v="7"/>
    <n v="11"/>
    <n v="27"/>
    <n v="3"/>
    <x v="0"/>
    <x v="0"/>
    <x v="0"/>
    <x v="0"/>
    <x v="0"/>
    <n v="0"/>
    <n v="3"/>
    <n v="11"/>
    <x v="1"/>
    <n v="0"/>
  </r>
  <r>
    <x v="451"/>
    <n v="1969"/>
    <n v="57"/>
    <x v="1"/>
    <x v="0"/>
    <x v="2"/>
    <n v="3"/>
    <x v="422"/>
    <n v="0"/>
    <n v="1"/>
    <x v="320"/>
    <n v="24"/>
    <x v="1"/>
    <n v="656"/>
    <n v="38"/>
    <n v="161"/>
    <n v="62"/>
    <n v="47"/>
    <n v="37"/>
    <n v="1001"/>
    <n v="3"/>
    <n v="8"/>
    <n v="9"/>
    <n v="7"/>
    <n v="27"/>
    <n v="7"/>
    <x v="0"/>
    <x v="0"/>
    <x v="0"/>
    <x v="0"/>
    <x v="0"/>
    <n v="0"/>
    <n v="3"/>
    <n v="11"/>
    <x v="1"/>
    <n v="0"/>
  </r>
  <r>
    <x v="452"/>
    <n v="1971"/>
    <n v="55"/>
    <x v="1"/>
    <x v="2"/>
    <x v="0"/>
    <n v="2"/>
    <x v="423"/>
    <n v="1"/>
    <n v="0"/>
    <x v="131"/>
    <n v="17"/>
    <x v="1"/>
    <n v="14"/>
    <n v="2"/>
    <n v="30"/>
    <n v="8"/>
    <n v="2"/>
    <n v="3"/>
    <n v="59"/>
    <n v="1"/>
    <n v="2"/>
    <n v="0"/>
    <n v="4"/>
    <n v="7"/>
    <n v="5"/>
    <x v="0"/>
    <x v="0"/>
    <x v="0"/>
    <x v="0"/>
    <x v="0"/>
    <n v="0"/>
    <n v="3"/>
    <n v="11"/>
    <x v="1"/>
    <n v="0"/>
  </r>
  <r>
    <x v="453"/>
    <n v="1980"/>
    <n v="46"/>
    <x v="1"/>
    <x v="4"/>
    <x v="2"/>
    <n v="4"/>
    <x v="424"/>
    <n v="1"/>
    <n v="1"/>
    <x v="86"/>
    <n v="87"/>
    <x v="0"/>
    <n v="141"/>
    <n v="70"/>
    <n v="106"/>
    <n v="72"/>
    <n v="19"/>
    <n v="23"/>
    <n v="431"/>
    <n v="2"/>
    <n v="4"/>
    <n v="2"/>
    <n v="8"/>
    <n v="16"/>
    <n v="3"/>
    <x v="0"/>
    <x v="0"/>
    <x v="0"/>
    <x v="0"/>
    <x v="0"/>
    <n v="0"/>
    <n v="3"/>
    <n v="11"/>
    <x v="1"/>
    <n v="0"/>
  </r>
  <r>
    <x v="454"/>
    <n v="1976"/>
    <n v="50"/>
    <x v="1"/>
    <x v="0"/>
    <x v="2"/>
    <n v="3"/>
    <x v="425"/>
    <n v="0"/>
    <n v="1"/>
    <x v="54"/>
    <n v="21"/>
    <x v="1"/>
    <n v="507"/>
    <n v="19"/>
    <n v="364"/>
    <n v="25"/>
    <n v="47"/>
    <n v="9"/>
    <n v="971"/>
    <n v="3"/>
    <n v="9"/>
    <n v="5"/>
    <n v="10"/>
    <n v="27"/>
    <n v="7"/>
    <x v="0"/>
    <x v="0"/>
    <x v="0"/>
    <x v="0"/>
    <x v="0"/>
    <n v="0"/>
    <n v="3"/>
    <n v="11"/>
    <x v="1"/>
    <n v="0"/>
  </r>
  <r>
    <x v="455"/>
    <n v="1972"/>
    <n v="54"/>
    <x v="1"/>
    <x v="0"/>
    <x v="2"/>
    <n v="5"/>
    <x v="426"/>
    <n v="1"/>
    <n v="2"/>
    <x v="321"/>
    <n v="90"/>
    <x v="0"/>
    <n v="164"/>
    <n v="24"/>
    <n v="103"/>
    <n v="12"/>
    <n v="3"/>
    <n v="42"/>
    <n v="348"/>
    <n v="7"/>
    <n v="5"/>
    <n v="1"/>
    <n v="6"/>
    <n v="19"/>
    <n v="8"/>
    <x v="0"/>
    <x v="0"/>
    <x v="0"/>
    <x v="0"/>
    <x v="0"/>
    <n v="0"/>
    <n v="3"/>
    <n v="11"/>
    <x v="1"/>
    <n v="0"/>
  </r>
  <r>
    <x v="456"/>
    <n v="1966"/>
    <n v="60"/>
    <x v="1"/>
    <x v="4"/>
    <x v="0"/>
    <n v="1"/>
    <x v="427"/>
    <n v="0"/>
    <n v="0"/>
    <x v="291"/>
    <n v="44"/>
    <x v="0"/>
    <n v="606"/>
    <n v="24"/>
    <n v="974"/>
    <n v="197"/>
    <n v="194"/>
    <n v="64"/>
    <n v="2059"/>
    <n v="1"/>
    <n v="7"/>
    <n v="7"/>
    <n v="9"/>
    <n v="24"/>
    <n v="4"/>
    <x v="0"/>
    <x v="1"/>
    <x v="0"/>
    <x v="1"/>
    <x v="0"/>
    <n v="0"/>
    <n v="3"/>
    <n v="11"/>
    <x v="0"/>
    <n v="2"/>
  </r>
  <r>
    <x v="457"/>
    <n v="1984"/>
    <n v="42"/>
    <x v="2"/>
    <x v="2"/>
    <x v="2"/>
    <n v="3"/>
    <x v="428"/>
    <n v="1"/>
    <n v="0"/>
    <x v="322"/>
    <n v="71"/>
    <x v="0"/>
    <n v="116"/>
    <n v="11"/>
    <n v="72"/>
    <n v="3"/>
    <n v="17"/>
    <n v="46"/>
    <n v="265"/>
    <n v="4"/>
    <n v="4"/>
    <n v="1"/>
    <n v="5"/>
    <n v="14"/>
    <n v="6"/>
    <x v="1"/>
    <x v="0"/>
    <x v="0"/>
    <x v="0"/>
    <x v="0"/>
    <n v="0"/>
    <n v="3"/>
    <n v="11"/>
    <x v="0"/>
    <n v="1"/>
  </r>
  <r>
    <x v="458"/>
    <n v="1952"/>
    <n v="74"/>
    <x v="0"/>
    <x v="0"/>
    <x v="2"/>
    <n v="3"/>
    <x v="429"/>
    <n v="0"/>
    <n v="1"/>
    <x v="323"/>
    <n v="52"/>
    <x v="0"/>
    <n v="143"/>
    <n v="15"/>
    <n v="60"/>
    <n v="24"/>
    <n v="23"/>
    <n v="5"/>
    <n v="270"/>
    <n v="2"/>
    <n v="2"/>
    <n v="1"/>
    <n v="8"/>
    <n v="13"/>
    <n v="2"/>
    <x v="0"/>
    <x v="0"/>
    <x v="0"/>
    <x v="0"/>
    <x v="0"/>
    <n v="0"/>
    <n v="3"/>
    <n v="11"/>
    <x v="1"/>
    <n v="0"/>
  </r>
  <r>
    <x v="459"/>
    <n v="1982"/>
    <n v="44"/>
    <x v="2"/>
    <x v="4"/>
    <x v="1"/>
    <n v="2"/>
    <x v="430"/>
    <n v="0"/>
    <n v="0"/>
    <x v="324"/>
    <n v="78"/>
    <x v="0"/>
    <n v="398"/>
    <n v="96"/>
    <n v="447"/>
    <n v="220"/>
    <n v="96"/>
    <n v="32"/>
    <n v="1289"/>
    <n v="1"/>
    <n v="5"/>
    <n v="7"/>
    <n v="6"/>
    <n v="19"/>
    <n v="3"/>
    <x v="0"/>
    <x v="0"/>
    <x v="0"/>
    <x v="0"/>
    <x v="0"/>
    <n v="0"/>
    <n v="3"/>
    <n v="11"/>
    <x v="1"/>
    <n v="0"/>
  </r>
  <r>
    <x v="460"/>
    <n v="1964"/>
    <n v="62"/>
    <x v="0"/>
    <x v="0"/>
    <x v="2"/>
    <n v="3"/>
    <x v="431"/>
    <n v="0"/>
    <n v="1"/>
    <x v="42"/>
    <n v="2"/>
    <x v="2"/>
    <n v="522"/>
    <n v="0"/>
    <n v="257"/>
    <n v="32"/>
    <n v="16"/>
    <n v="66"/>
    <n v="893"/>
    <n v="4"/>
    <n v="2"/>
    <n v="2"/>
    <n v="8"/>
    <n v="16"/>
    <n v="7"/>
    <x v="0"/>
    <x v="0"/>
    <x v="0"/>
    <x v="1"/>
    <x v="0"/>
    <n v="0"/>
    <n v="3"/>
    <n v="11"/>
    <x v="0"/>
    <n v="1"/>
  </r>
  <r>
    <x v="461"/>
    <n v="1949"/>
    <n v="77"/>
    <x v="0"/>
    <x v="0"/>
    <x v="4"/>
    <n v="1"/>
    <x v="432"/>
    <n v="0"/>
    <n v="0"/>
    <x v="325"/>
    <n v="60"/>
    <x v="0"/>
    <n v="161"/>
    <n v="0"/>
    <n v="253"/>
    <n v="199"/>
    <n v="191"/>
    <n v="122"/>
    <n v="926"/>
    <n v="1"/>
    <n v="3"/>
    <n v="7"/>
    <n v="11"/>
    <n v="22"/>
    <n v="1"/>
    <x v="0"/>
    <x v="0"/>
    <x v="0"/>
    <x v="0"/>
    <x v="0"/>
    <n v="0"/>
    <n v="3"/>
    <n v="11"/>
    <x v="1"/>
    <n v="0"/>
  </r>
  <r>
    <x v="462"/>
    <n v="1958"/>
    <n v="68"/>
    <x v="0"/>
    <x v="1"/>
    <x v="4"/>
    <n v="2"/>
    <x v="433"/>
    <n v="0"/>
    <n v="1"/>
    <x v="326"/>
    <n v="25"/>
    <x v="1"/>
    <n v="112"/>
    <n v="0"/>
    <n v="6"/>
    <n v="2"/>
    <n v="1"/>
    <n v="14"/>
    <n v="135"/>
    <n v="2"/>
    <n v="3"/>
    <n v="1"/>
    <n v="3"/>
    <n v="9"/>
    <n v="6"/>
    <x v="0"/>
    <x v="0"/>
    <x v="0"/>
    <x v="0"/>
    <x v="0"/>
    <n v="0"/>
    <n v="3"/>
    <n v="11"/>
    <x v="1"/>
    <n v="0"/>
  </r>
  <r>
    <x v="463"/>
    <n v="1963"/>
    <n v="63"/>
    <x v="0"/>
    <x v="0"/>
    <x v="2"/>
    <n v="2"/>
    <x v="249"/>
    <n v="0"/>
    <n v="0"/>
    <x v="213"/>
    <n v="47"/>
    <x v="0"/>
    <n v="483"/>
    <n v="84"/>
    <n v="398"/>
    <n v="205"/>
    <n v="84"/>
    <n v="241"/>
    <n v="1495"/>
    <n v="1"/>
    <n v="3"/>
    <n v="7"/>
    <n v="8"/>
    <n v="19"/>
    <n v="1"/>
    <x v="1"/>
    <x v="0"/>
    <x v="0"/>
    <x v="0"/>
    <x v="0"/>
    <n v="0"/>
    <n v="3"/>
    <n v="11"/>
    <x v="1"/>
    <n v="1"/>
  </r>
  <r>
    <x v="464"/>
    <n v="1975"/>
    <n v="51"/>
    <x v="1"/>
    <x v="0"/>
    <x v="2"/>
    <n v="3"/>
    <x v="434"/>
    <n v="1"/>
    <n v="0"/>
    <x v="106"/>
    <n v="46"/>
    <x v="0"/>
    <n v="7"/>
    <n v="5"/>
    <n v="39"/>
    <n v="17"/>
    <n v="15"/>
    <n v="37"/>
    <n v="120"/>
    <n v="2"/>
    <n v="4"/>
    <n v="0"/>
    <n v="3"/>
    <n v="9"/>
    <n v="7"/>
    <x v="0"/>
    <x v="0"/>
    <x v="0"/>
    <x v="0"/>
    <x v="0"/>
    <n v="0"/>
    <n v="3"/>
    <n v="11"/>
    <x v="1"/>
    <n v="0"/>
  </r>
  <r>
    <x v="465"/>
    <n v="1969"/>
    <n v="57"/>
    <x v="1"/>
    <x v="1"/>
    <x v="0"/>
    <n v="1"/>
    <x v="435"/>
    <n v="0"/>
    <n v="0"/>
    <x v="52"/>
    <n v="83"/>
    <x v="0"/>
    <n v="789"/>
    <n v="25"/>
    <n v="420"/>
    <n v="16"/>
    <n v="38"/>
    <n v="0"/>
    <n v="1288"/>
    <n v="1"/>
    <n v="2"/>
    <n v="8"/>
    <n v="9"/>
    <n v="20"/>
    <n v="1"/>
    <x v="0"/>
    <x v="0"/>
    <x v="0"/>
    <x v="0"/>
    <x v="0"/>
    <n v="0"/>
    <n v="3"/>
    <n v="11"/>
    <x v="1"/>
    <n v="0"/>
  </r>
  <r>
    <x v="466"/>
    <n v="1955"/>
    <n v="71"/>
    <x v="0"/>
    <x v="1"/>
    <x v="1"/>
    <n v="2"/>
    <x v="436"/>
    <n v="0"/>
    <n v="0"/>
    <x v="327"/>
    <n v="17"/>
    <x v="1"/>
    <n v="1239"/>
    <n v="17"/>
    <n v="413"/>
    <n v="23"/>
    <n v="34"/>
    <n v="17"/>
    <n v="1743"/>
    <n v="1"/>
    <n v="5"/>
    <n v="6"/>
    <n v="5"/>
    <n v="17"/>
    <n v="2"/>
    <x v="0"/>
    <x v="1"/>
    <x v="1"/>
    <x v="0"/>
    <x v="0"/>
    <n v="0"/>
    <n v="3"/>
    <n v="11"/>
    <x v="0"/>
    <n v="2"/>
  </r>
  <r>
    <x v="467"/>
    <n v="1970"/>
    <n v="56"/>
    <x v="1"/>
    <x v="0"/>
    <x v="4"/>
    <n v="2"/>
    <x v="437"/>
    <n v="1"/>
    <n v="0"/>
    <x v="227"/>
    <n v="13"/>
    <x v="2"/>
    <n v="4"/>
    <n v="1"/>
    <n v="5"/>
    <n v="2"/>
    <n v="0"/>
    <n v="3"/>
    <n v="15"/>
    <n v="1"/>
    <n v="1"/>
    <n v="0"/>
    <n v="2"/>
    <n v="4"/>
    <n v="8"/>
    <x v="0"/>
    <x v="0"/>
    <x v="0"/>
    <x v="0"/>
    <x v="0"/>
    <n v="0"/>
    <n v="3"/>
    <n v="11"/>
    <x v="1"/>
    <n v="0"/>
  </r>
  <r>
    <x v="468"/>
    <n v="1951"/>
    <n v="75"/>
    <x v="0"/>
    <x v="0"/>
    <x v="2"/>
    <n v="4"/>
    <x v="438"/>
    <n v="0"/>
    <n v="2"/>
    <x v="328"/>
    <n v="86"/>
    <x v="0"/>
    <n v="335"/>
    <n v="42"/>
    <n v="127"/>
    <n v="28"/>
    <n v="5"/>
    <n v="5"/>
    <n v="542"/>
    <n v="3"/>
    <n v="7"/>
    <n v="2"/>
    <n v="8"/>
    <n v="20"/>
    <n v="6"/>
    <x v="0"/>
    <x v="0"/>
    <x v="0"/>
    <x v="0"/>
    <x v="0"/>
    <n v="0"/>
    <n v="3"/>
    <n v="11"/>
    <x v="1"/>
    <n v="0"/>
  </r>
  <r>
    <x v="469"/>
    <n v="1971"/>
    <n v="55"/>
    <x v="1"/>
    <x v="1"/>
    <x v="1"/>
    <n v="3"/>
    <x v="439"/>
    <n v="1"/>
    <n v="0"/>
    <x v="329"/>
    <n v="92"/>
    <x v="0"/>
    <n v="639"/>
    <n v="8"/>
    <n v="166"/>
    <n v="11"/>
    <n v="8"/>
    <n v="58"/>
    <n v="890"/>
    <n v="3"/>
    <n v="7"/>
    <n v="3"/>
    <n v="12"/>
    <n v="25"/>
    <n v="7"/>
    <x v="0"/>
    <x v="0"/>
    <x v="0"/>
    <x v="0"/>
    <x v="0"/>
    <n v="0"/>
    <n v="3"/>
    <n v="11"/>
    <x v="1"/>
    <n v="0"/>
  </r>
  <r>
    <x v="470"/>
    <n v="1975"/>
    <n v="51"/>
    <x v="1"/>
    <x v="0"/>
    <x v="2"/>
    <n v="3"/>
    <x v="440"/>
    <n v="0"/>
    <n v="1"/>
    <x v="330"/>
    <n v="47"/>
    <x v="0"/>
    <n v="563"/>
    <n v="76"/>
    <n v="384"/>
    <n v="84"/>
    <n v="192"/>
    <n v="89"/>
    <n v="1388"/>
    <n v="4"/>
    <n v="6"/>
    <n v="10"/>
    <n v="13"/>
    <n v="33"/>
    <n v="4"/>
    <x v="0"/>
    <x v="0"/>
    <x v="0"/>
    <x v="0"/>
    <x v="0"/>
    <n v="0"/>
    <n v="3"/>
    <n v="11"/>
    <x v="1"/>
    <n v="0"/>
  </r>
  <r>
    <x v="471"/>
    <n v="1980"/>
    <n v="46"/>
    <x v="1"/>
    <x v="0"/>
    <x v="2"/>
    <n v="3"/>
    <x v="441"/>
    <n v="1"/>
    <n v="0"/>
    <x v="331"/>
    <n v="18"/>
    <x v="1"/>
    <n v="2"/>
    <n v="0"/>
    <n v="8"/>
    <n v="2"/>
    <n v="2"/>
    <n v="3"/>
    <n v="17"/>
    <n v="1"/>
    <n v="1"/>
    <n v="0"/>
    <n v="2"/>
    <n v="4"/>
    <n v="8"/>
    <x v="0"/>
    <x v="0"/>
    <x v="0"/>
    <x v="0"/>
    <x v="0"/>
    <n v="0"/>
    <n v="3"/>
    <n v="11"/>
    <x v="0"/>
    <n v="0"/>
  </r>
  <r>
    <x v="472"/>
    <n v="1981"/>
    <n v="45"/>
    <x v="2"/>
    <x v="1"/>
    <x v="1"/>
    <n v="3"/>
    <x v="442"/>
    <n v="1"/>
    <n v="0"/>
    <x v="332"/>
    <n v="81"/>
    <x v="0"/>
    <n v="746"/>
    <n v="8"/>
    <n v="125"/>
    <n v="11"/>
    <n v="8"/>
    <n v="8"/>
    <n v="906"/>
    <n v="7"/>
    <n v="8"/>
    <n v="6"/>
    <n v="9"/>
    <n v="30"/>
    <n v="6"/>
    <x v="0"/>
    <x v="1"/>
    <x v="0"/>
    <x v="0"/>
    <x v="0"/>
    <n v="0"/>
    <n v="3"/>
    <n v="11"/>
    <x v="0"/>
    <n v="1"/>
  </r>
  <r>
    <x v="473"/>
    <n v="1978"/>
    <n v="48"/>
    <x v="1"/>
    <x v="0"/>
    <x v="2"/>
    <n v="4"/>
    <x v="443"/>
    <n v="1"/>
    <n v="1"/>
    <x v="22"/>
    <n v="91"/>
    <x v="0"/>
    <n v="22"/>
    <n v="1"/>
    <n v="13"/>
    <n v="4"/>
    <n v="0"/>
    <n v="4"/>
    <n v="44"/>
    <n v="2"/>
    <n v="1"/>
    <n v="0"/>
    <n v="3"/>
    <n v="6"/>
    <n v="7"/>
    <x v="0"/>
    <x v="0"/>
    <x v="0"/>
    <x v="0"/>
    <x v="0"/>
    <n v="0"/>
    <n v="3"/>
    <n v="11"/>
    <x v="1"/>
    <n v="0"/>
  </r>
  <r>
    <x v="474"/>
    <n v="1988"/>
    <n v="38"/>
    <x v="2"/>
    <x v="0"/>
    <x v="0"/>
    <n v="2"/>
    <x v="444"/>
    <n v="1"/>
    <n v="0"/>
    <x v="333"/>
    <n v="58"/>
    <x v="0"/>
    <n v="4"/>
    <n v="1"/>
    <n v="6"/>
    <n v="4"/>
    <n v="1"/>
    <n v="9"/>
    <n v="25"/>
    <n v="1"/>
    <n v="1"/>
    <n v="1"/>
    <n v="2"/>
    <n v="5"/>
    <n v="5"/>
    <x v="0"/>
    <x v="0"/>
    <x v="0"/>
    <x v="0"/>
    <x v="0"/>
    <n v="0"/>
    <n v="3"/>
    <n v="11"/>
    <x v="1"/>
    <n v="0"/>
  </r>
  <r>
    <x v="475"/>
    <n v="1956"/>
    <n v="70"/>
    <x v="0"/>
    <x v="0"/>
    <x v="2"/>
    <n v="3"/>
    <x v="445"/>
    <n v="0"/>
    <n v="1"/>
    <x v="55"/>
    <n v="40"/>
    <x v="0"/>
    <n v="478"/>
    <n v="0"/>
    <n v="193"/>
    <n v="110"/>
    <n v="75"/>
    <n v="117"/>
    <n v="973"/>
    <n v="4"/>
    <n v="8"/>
    <n v="3"/>
    <n v="11"/>
    <n v="26"/>
    <n v="5"/>
    <x v="0"/>
    <x v="0"/>
    <x v="0"/>
    <x v="0"/>
    <x v="0"/>
    <n v="0"/>
    <n v="3"/>
    <n v="11"/>
    <x v="1"/>
    <n v="0"/>
  </r>
  <r>
    <x v="476"/>
    <n v="1972"/>
    <n v="54"/>
    <x v="1"/>
    <x v="1"/>
    <x v="0"/>
    <n v="1"/>
    <x v="446"/>
    <n v="1"/>
    <n v="1"/>
    <x v="334"/>
    <n v="67"/>
    <x v="0"/>
    <n v="20"/>
    <n v="3"/>
    <n v="4"/>
    <n v="2"/>
    <n v="0"/>
    <n v="2"/>
    <n v="31"/>
    <n v="2"/>
    <n v="1"/>
    <n v="0"/>
    <n v="3"/>
    <n v="6"/>
    <n v="3"/>
    <x v="0"/>
    <x v="0"/>
    <x v="0"/>
    <x v="0"/>
    <x v="0"/>
    <n v="0"/>
    <n v="3"/>
    <n v="11"/>
    <x v="1"/>
    <n v="0"/>
  </r>
  <r>
    <x v="477"/>
    <n v="1977"/>
    <n v="49"/>
    <x v="1"/>
    <x v="2"/>
    <x v="2"/>
    <n v="3"/>
    <x v="447"/>
    <n v="0"/>
    <n v="1"/>
    <x v="146"/>
    <n v="19"/>
    <x v="1"/>
    <n v="451"/>
    <n v="0"/>
    <n v="39"/>
    <n v="0"/>
    <n v="4"/>
    <n v="24"/>
    <n v="518"/>
    <n v="1"/>
    <n v="7"/>
    <n v="1"/>
    <n v="8"/>
    <n v="17"/>
    <n v="5"/>
    <x v="0"/>
    <x v="0"/>
    <x v="0"/>
    <x v="0"/>
    <x v="0"/>
    <n v="0"/>
    <n v="3"/>
    <n v="11"/>
    <x v="1"/>
    <n v="0"/>
  </r>
  <r>
    <x v="478"/>
    <n v="1972"/>
    <n v="54"/>
    <x v="1"/>
    <x v="1"/>
    <x v="2"/>
    <n v="3"/>
    <x v="448"/>
    <n v="0"/>
    <n v="1"/>
    <x v="335"/>
    <n v="93"/>
    <x v="0"/>
    <n v="371"/>
    <n v="22"/>
    <n v="39"/>
    <n v="6"/>
    <n v="0"/>
    <n v="92"/>
    <n v="530"/>
    <n v="4"/>
    <n v="6"/>
    <n v="2"/>
    <n v="7"/>
    <n v="19"/>
    <n v="5"/>
    <x v="0"/>
    <x v="0"/>
    <x v="0"/>
    <x v="0"/>
    <x v="0"/>
    <n v="0"/>
    <n v="3"/>
    <n v="11"/>
    <x v="1"/>
    <n v="0"/>
  </r>
  <r>
    <x v="479"/>
    <n v="1977"/>
    <n v="49"/>
    <x v="1"/>
    <x v="0"/>
    <x v="2"/>
    <n v="3"/>
    <x v="449"/>
    <n v="1"/>
    <n v="0"/>
    <x v="227"/>
    <n v="41"/>
    <x v="0"/>
    <n v="281"/>
    <n v="7"/>
    <n v="84"/>
    <n v="15"/>
    <n v="0"/>
    <n v="119"/>
    <n v="506"/>
    <n v="7"/>
    <n v="7"/>
    <n v="3"/>
    <n v="4"/>
    <n v="21"/>
    <n v="8"/>
    <x v="0"/>
    <x v="0"/>
    <x v="0"/>
    <x v="0"/>
    <x v="0"/>
    <n v="0"/>
    <n v="3"/>
    <n v="11"/>
    <x v="1"/>
    <n v="0"/>
  </r>
  <r>
    <x v="480"/>
    <n v="1973"/>
    <n v="53"/>
    <x v="1"/>
    <x v="2"/>
    <x v="2"/>
    <n v="3"/>
    <x v="450"/>
    <n v="1"/>
    <n v="0"/>
    <x v="336"/>
    <n v="60"/>
    <x v="0"/>
    <n v="19"/>
    <n v="7"/>
    <n v="19"/>
    <n v="0"/>
    <n v="1"/>
    <n v="24"/>
    <n v="70"/>
    <n v="1"/>
    <n v="2"/>
    <n v="1"/>
    <n v="2"/>
    <n v="6"/>
    <n v="7"/>
    <x v="0"/>
    <x v="0"/>
    <x v="0"/>
    <x v="0"/>
    <x v="0"/>
    <n v="0"/>
    <n v="3"/>
    <n v="11"/>
    <x v="1"/>
    <n v="0"/>
  </r>
  <r>
    <x v="481"/>
    <n v="1972"/>
    <n v="54"/>
    <x v="1"/>
    <x v="2"/>
    <x v="3"/>
    <n v="2"/>
    <x v="17"/>
    <n v="1"/>
    <n v="0"/>
    <x v="76"/>
    <n v="54"/>
    <x v="0"/>
    <n v="26"/>
    <n v="3"/>
    <n v="13"/>
    <n v="2"/>
    <n v="10"/>
    <n v="0"/>
    <n v="54"/>
    <n v="1"/>
    <n v="2"/>
    <n v="0"/>
    <n v="3"/>
    <n v="6"/>
    <n v="6"/>
    <x v="0"/>
    <x v="0"/>
    <x v="0"/>
    <x v="0"/>
    <x v="0"/>
    <n v="0"/>
    <n v="3"/>
    <n v="11"/>
    <x v="1"/>
    <n v="0"/>
  </r>
  <r>
    <x v="482"/>
    <n v="1974"/>
    <n v="52"/>
    <x v="1"/>
    <x v="0"/>
    <x v="0"/>
    <n v="2"/>
    <x v="451"/>
    <n v="1"/>
    <n v="0"/>
    <x v="337"/>
    <n v="26"/>
    <x v="1"/>
    <n v="138"/>
    <n v="15"/>
    <n v="35"/>
    <n v="25"/>
    <n v="11"/>
    <n v="72"/>
    <n v="296"/>
    <n v="2"/>
    <n v="6"/>
    <n v="2"/>
    <n v="2"/>
    <n v="12"/>
    <n v="9"/>
    <x v="1"/>
    <x v="0"/>
    <x v="0"/>
    <x v="0"/>
    <x v="0"/>
    <n v="0"/>
    <n v="3"/>
    <n v="11"/>
    <x v="0"/>
    <n v="1"/>
  </r>
  <r>
    <x v="483"/>
    <n v="1975"/>
    <n v="51"/>
    <x v="1"/>
    <x v="0"/>
    <x v="2"/>
    <n v="3"/>
    <x v="452"/>
    <n v="0"/>
    <n v="1"/>
    <x v="338"/>
    <n v="30"/>
    <x v="1"/>
    <n v="213"/>
    <n v="2"/>
    <n v="44"/>
    <n v="0"/>
    <n v="2"/>
    <n v="5"/>
    <n v="266"/>
    <n v="4"/>
    <n v="4"/>
    <n v="2"/>
    <n v="5"/>
    <n v="15"/>
    <n v="5"/>
    <x v="0"/>
    <x v="0"/>
    <x v="0"/>
    <x v="0"/>
    <x v="0"/>
    <n v="0"/>
    <n v="3"/>
    <n v="11"/>
    <x v="1"/>
    <n v="0"/>
  </r>
  <r>
    <x v="484"/>
    <n v="1960"/>
    <n v="66"/>
    <x v="0"/>
    <x v="2"/>
    <x v="1"/>
    <n v="2"/>
    <x v="453"/>
    <n v="0"/>
    <n v="0"/>
    <x v="11"/>
    <n v="93"/>
    <x v="0"/>
    <n v="407"/>
    <n v="28"/>
    <n v="100"/>
    <n v="120"/>
    <n v="74"/>
    <n v="18"/>
    <n v="747"/>
    <n v="1"/>
    <n v="5"/>
    <n v="9"/>
    <n v="4"/>
    <n v="19"/>
    <n v="3"/>
    <x v="0"/>
    <x v="0"/>
    <x v="0"/>
    <x v="0"/>
    <x v="0"/>
    <n v="0"/>
    <n v="3"/>
    <n v="11"/>
    <x v="1"/>
    <n v="0"/>
  </r>
  <r>
    <x v="485"/>
    <n v="1964"/>
    <n v="62"/>
    <x v="0"/>
    <x v="1"/>
    <x v="3"/>
    <n v="1"/>
    <x v="454"/>
    <n v="0"/>
    <n v="0"/>
    <x v="64"/>
    <n v="35"/>
    <x v="0"/>
    <n v="483"/>
    <n v="74"/>
    <n v="114"/>
    <n v="169"/>
    <n v="37"/>
    <n v="18"/>
    <n v="895"/>
    <n v="1"/>
    <n v="5"/>
    <n v="10"/>
    <n v="13"/>
    <n v="29"/>
    <n v="3"/>
    <x v="0"/>
    <x v="0"/>
    <x v="0"/>
    <x v="0"/>
    <x v="0"/>
    <n v="0"/>
    <n v="3"/>
    <n v="11"/>
    <x v="0"/>
    <n v="0"/>
  </r>
  <r>
    <x v="486"/>
    <n v="1976"/>
    <n v="50"/>
    <x v="1"/>
    <x v="2"/>
    <x v="1"/>
    <n v="3"/>
    <x v="128"/>
    <n v="0"/>
    <n v="1"/>
    <x v="105"/>
    <n v="4"/>
    <x v="2"/>
    <n v="738"/>
    <n v="0"/>
    <n v="232"/>
    <n v="13"/>
    <n v="20"/>
    <n v="50"/>
    <n v="1053"/>
    <n v="2"/>
    <n v="3"/>
    <n v="5"/>
    <n v="7"/>
    <n v="17"/>
    <n v="7"/>
    <x v="0"/>
    <x v="0"/>
    <x v="0"/>
    <x v="0"/>
    <x v="0"/>
    <n v="0"/>
    <n v="3"/>
    <n v="11"/>
    <x v="1"/>
    <n v="0"/>
  </r>
  <r>
    <x v="487"/>
    <n v="1974"/>
    <n v="52"/>
    <x v="1"/>
    <x v="0"/>
    <x v="2"/>
    <n v="3"/>
    <x v="455"/>
    <n v="0"/>
    <n v="1"/>
    <x v="339"/>
    <n v="92"/>
    <x v="0"/>
    <n v="502"/>
    <n v="12"/>
    <n v="109"/>
    <n v="16"/>
    <n v="6"/>
    <n v="90"/>
    <n v="735"/>
    <n v="2"/>
    <n v="7"/>
    <n v="2"/>
    <n v="10"/>
    <n v="21"/>
    <n v="6"/>
    <x v="0"/>
    <x v="0"/>
    <x v="0"/>
    <x v="0"/>
    <x v="0"/>
    <n v="0"/>
    <n v="3"/>
    <n v="11"/>
    <x v="1"/>
    <n v="0"/>
  </r>
  <r>
    <x v="488"/>
    <n v="1969"/>
    <n v="57"/>
    <x v="1"/>
    <x v="0"/>
    <x v="2"/>
    <n v="3"/>
    <x v="456"/>
    <n v="1"/>
    <n v="0"/>
    <x v="340"/>
    <n v="24"/>
    <x v="1"/>
    <n v="11"/>
    <n v="0"/>
    <n v="5"/>
    <n v="2"/>
    <n v="1"/>
    <n v="1"/>
    <n v="20"/>
    <n v="1"/>
    <n v="1"/>
    <n v="0"/>
    <n v="3"/>
    <n v="5"/>
    <n v="7"/>
    <x v="0"/>
    <x v="0"/>
    <x v="0"/>
    <x v="0"/>
    <x v="0"/>
    <n v="0"/>
    <n v="3"/>
    <n v="11"/>
    <x v="1"/>
    <n v="0"/>
  </r>
  <r>
    <x v="489"/>
    <n v="1952"/>
    <n v="74"/>
    <x v="0"/>
    <x v="4"/>
    <x v="4"/>
    <n v="1"/>
    <x v="457"/>
    <n v="0"/>
    <n v="0"/>
    <x v="122"/>
    <n v="96"/>
    <x v="0"/>
    <n v="24"/>
    <n v="1"/>
    <n v="108"/>
    <n v="29"/>
    <n v="29"/>
    <n v="14"/>
    <n v="205"/>
    <n v="1"/>
    <n v="4"/>
    <n v="1"/>
    <n v="4"/>
    <n v="10"/>
    <n v="8"/>
    <x v="0"/>
    <x v="0"/>
    <x v="0"/>
    <x v="0"/>
    <x v="0"/>
    <n v="0"/>
    <n v="3"/>
    <n v="11"/>
    <x v="1"/>
    <n v="0"/>
  </r>
  <r>
    <x v="490"/>
    <n v="1958"/>
    <n v="68"/>
    <x v="0"/>
    <x v="1"/>
    <x v="1"/>
    <n v="3"/>
    <x v="458"/>
    <n v="0"/>
    <n v="1"/>
    <x v="341"/>
    <n v="11"/>
    <x v="2"/>
    <n v="1170"/>
    <n v="19"/>
    <n v="594"/>
    <n v="99"/>
    <n v="76"/>
    <n v="134"/>
    <n v="2092"/>
    <n v="2"/>
    <n v="2"/>
    <n v="5"/>
    <n v="12"/>
    <n v="21"/>
    <n v="6"/>
    <x v="0"/>
    <x v="0"/>
    <x v="0"/>
    <x v="0"/>
    <x v="0"/>
    <n v="0"/>
    <n v="3"/>
    <n v="11"/>
    <x v="1"/>
    <n v="0"/>
  </r>
  <r>
    <x v="491"/>
    <n v="1976"/>
    <n v="50"/>
    <x v="1"/>
    <x v="0"/>
    <x v="3"/>
    <n v="2"/>
    <x v="459"/>
    <n v="1"/>
    <n v="0"/>
    <x v="342"/>
    <n v="99"/>
    <x v="0"/>
    <n v="185"/>
    <n v="2"/>
    <n v="88"/>
    <n v="15"/>
    <n v="5"/>
    <n v="14"/>
    <n v="309"/>
    <n v="2"/>
    <n v="6"/>
    <n v="1"/>
    <n v="5"/>
    <n v="14"/>
    <n v="8"/>
    <x v="0"/>
    <x v="0"/>
    <x v="0"/>
    <x v="0"/>
    <x v="0"/>
    <n v="0"/>
    <n v="3"/>
    <n v="11"/>
    <x v="1"/>
    <n v="0"/>
  </r>
  <r>
    <x v="492"/>
    <n v="1955"/>
    <n v="71"/>
    <x v="0"/>
    <x v="0"/>
    <x v="1"/>
    <n v="2"/>
    <x v="460"/>
    <n v="0"/>
    <n v="0"/>
    <x v="302"/>
    <n v="72"/>
    <x v="0"/>
    <n v="983"/>
    <n v="20"/>
    <n v="389"/>
    <n v="240"/>
    <n v="50"/>
    <n v="40"/>
    <n v="1722"/>
    <n v="1"/>
    <n v="3"/>
    <n v="5"/>
    <n v="13"/>
    <n v="22"/>
    <n v="6"/>
    <x v="0"/>
    <x v="0"/>
    <x v="0"/>
    <x v="1"/>
    <x v="0"/>
    <n v="0"/>
    <n v="3"/>
    <n v="11"/>
    <x v="1"/>
    <n v="1"/>
  </r>
  <r>
    <x v="493"/>
    <n v="1964"/>
    <n v="62"/>
    <x v="0"/>
    <x v="2"/>
    <x v="0"/>
    <n v="0"/>
    <x v="461"/>
    <n v="0"/>
    <n v="1"/>
    <x v="232"/>
    <n v="77"/>
    <x v="0"/>
    <n v="691"/>
    <n v="0"/>
    <n v="69"/>
    <n v="10"/>
    <n v="0"/>
    <n v="130"/>
    <n v="900"/>
    <n v="4"/>
    <n v="2"/>
    <n v="6"/>
    <n v="3"/>
    <n v="15"/>
    <n v="8"/>
    <x v="0"/>
    <x v="0"/>
    <x v="0"/>
    <x v="0"/>
    <x v="0"/>
    <n v="0"/>
    <n v="3"/>
    <n v="11"/>
    <x v="1"/>
    <n v="0"/>
  </r>
  <r>
    <x v="494"/>
    <n v="1944"/>
    <n v="82"/>
    <x v="3"/>
    <x v="1"/>
    <x v="3"/>
    <n v="1"/>
    <x v="462"/>
    <n v="0"/>
    <n v="0"/>
    <x v="343"/>
    <n v="85"/>
    <x v="0"/>
    <n v="504"/>
    <n v="13"/>
    <n v="131"/>
    <n v="8"/>
    <n v="0"/>
    <n v="26"/>
    <n v="682"/>
    <n v="1"/>
    <n v="9"/>
    <n v="4"/>
    <n v="6"/>
    <n v="20"/>
    <n v="7"/>
    <x v="0"/>
    <x v="1"/>
    <x v="0"/>
    <x v="0"/>
    <x v="0"/>
    <n v="0"/>
    <n v="3"/>
    <n v="11"/>
    <x v="1"/>
    <n v="1"/>
  </r>
  <r>
    <x v="495"/>
    <n v="1962"/>
    <n v="64"/>
    <x v="0"/>
    <x v="2"/>
    <x v="3"/>
    <n v="2"/>
    <x v="463"/>
    <n v="0"/>
    <n v="1"/>
    <x v="305"/>
    <n v="88"/>
    <x v="0"/>
    <n v="317"/>
    <n v="25"/>
    <n v="265"/>
    <n v="25"/>
    <n v="19"/>
    <n v="12"/>
    <n v="663"/>
    <n v="3"/>
    <n v="5"/>
    <n v="3"/>
    <n v="11"/>
    <n v="22"/>
    <n v="5"/>
    <x v="0"/>
    <x v="0"/>
    <x v="0"/>
    <x v="0"/>
    <x v="0"/>
    <n v="0"/>
    <n v="3"/>
    <n v="11"/>
    <x v="1"/>
    <n v="0"/>
  </r>
  <r>
    <x v="496"/>
    <n v="1978"/>
    <n v="48"/>
    <x v="1"/>
    <x v="0"/>
    <x v="3"/>
    <n v="2"/>
    <x v="464"/>
    <n v="0"/>
    <n v="1"/>
    <x v="306"/>
    <n v="22"/>
    <x v="1"/>
    <n v="29"/>
    <n v="1"/>
    <n v="9"/>
    <n v="2"/>
    <n v="0"/>
    <n v="2"/>
    <n v="43"/>
    <n v="1"/>
    <n v="2"/>
    <n v="0"/>
    <n v="3"/>
    <n v="6"/>
    <n v="3"/>
    <x v="0"/>
    <x v="0"/>
    <x v="0"/>
    <x v="0"/>
    <x v="0"/>
    <n v="0"/>
    <n v="3"/>
    <n v="11"/>
    <x v="1"/>
    <n v="0"/>
  </r>
  <r>
    <x v="497"/>
    <n v="1971"/>
    <n v="55"/>
    <x v="1"/>
    <x v="1"/>
    <x v="1"/>
    <n v="3"/>
    <x v="465"/>
    <n v="0"/>
    <n v="1"/>
    <x v="108"/>
    <n v="83"/>
    <x v="0"/>
    <n v="1396"/>
    <n v="0"/>
    <n v="322"/>
    <n v="46"/>
    <n v="35"/>
    <n v="17"/>
    <n v="1816"/>
    <n v="1"/>
    <n v="4"/>
    <n v="9"/>
    <n v="4"/>
    <n v="18"/>
    <n v="6"/>
    <x v="0"/>
    <x v="0"/>
    <x v="0"/>
    <x v="0"/>
    <x v="0"/>
    <n v="0"/>
    <n v="3"/>
    <n v="11"/>
    <x v="1"/>
    <n v="0"/>
  </r>
  <r>
    <x v="498"/>
    <n v="1949"/>
    <n v="77"/>
    <x v="0"/>
    <x v="1"/>
    <x v="1"/>
    <n v="3"/>
    <x v="466"/>
    <n v="0"/>
    <n v="1"/>
    <x v="27"/>
    <n v="63"/>
    <x v="0"/>
    <n v="529"/>
    <n v="0"/>
    <n v="356"/>
    <n v="63"/>
    <n v="28"/>
    <n v="0"/>
    <n v="976"/>
    <n v="3"/>
    <n v="6"/>
    <n v="7"/>
    <n v="11"/>
    <n v="27"/>
    <n v="3"/>
    <x v="0"/>
    <x v="0"/>
    <x v="0"/>
    <x v="0"/>
    <x v="0"/>
    <n v="0"/>
    <n v="3"/>
    <n v="11"/>
    <x v="1"/>
    <n v="0"/>
  </r>
  <r>
    <x v="499"/>
    <n v="1944"/>
    <n v="82"/>
    <x v="3"/>
    <x v="0"/>
    <x v="2"/>
    <n v="2"/>
    <x v="467"/>
    <n v="0"/>
    <n v="0"/>
    <x v="256"/>
    <n v="9"/>
    <x v="2"/>
    <n v="388"/>
    <n v="14"/>
    <n v="218"/>
    <n v="91"/>
    <n v="14"/>
    <n v="21"/>
    <n v="746"/>
    <n v="1"/>
    <n v="4"/>
    <n v="3"/>
    <n v="13"/>
    <n v="21"/>
    <n v="2"/>
    <x v="0"/>
    <x v="0"/>
    <x v="0"/>
    <x v="0"/>
    <x v="0"/>
    <n v="0"/>
    <n v="3"/>
    <n v="11"/>
    <x v="1"/>
    <n v="0"/>
  </r>
  <r>
    <x v="500"/>
    <n v="1950"/>
    <n v="76"/>
    <x v="0"/>
    <x v="0"/>
    <x v="1"/>
    <n v="4"/>
    <x v="468"/>
    <n v="1"/>
    <n v="1"/>
    <x v="344"/>
    <n v="92"/>
    <x v="0"/>
    <n v="13"/>
    <n v="2"/>
    <n v="21"/>
    <n v="4"/>
    <n v="0"/>
    <n v="24"/>
    <n v="64"/>
    <n v="2"/>
    <n v="1"/>
    <n v="1"/>
    <n v="2"/>
    <n v="6"/>
    <n v="8"/>
    <x v="0"/>
    <x v="0"/>
    <x v="0"/>
    <x v="0"/>
    <x v="0"/>
    <n v="0"/>
    <n v="3"/>
    <n v="11"/>
    <x v="1"/>
    <n v="0"/>
  </r>
  <r>
    <x v="501"/>
    <n v="1961"/>
    <n v="65"/>
    <x v="0"/>
    <x v="2"/>
    <x v="1"/>
    <n v="3"/>
    <x v="469"/>
    <n v="0"/>
    <n v="1"/>
    <x v="10"/>
    <n v="2"/>
    <x v="2"/>
    <n v="28"/>
    <n v="0"/>
    <n v="4"/>
    <n v="0"/>
    <n v="0"/>
    <n v="0"/>
    <n v="32"/>
    <n v="1"/>
    <n v="1"/>
    <n v="0"/>
    <n v="3"/>
    <n v="5"/>
    <n v="5"/>
    <x v="0"/>
    <x v="0"/>
    <x v="0"/>
    <x v="0"/>
    <x v="0"/>
    <n v="0"/>
    <n v="3"/>
    <n v="11"/>
    <x v="1"/>
    <n v="0"/>
  </r>
  <r>
    <x v="502"/>
    <n v="1990"/>
    <n v="36"/>
    <x v="2"/>
    <x v="3"/>
    <x v="2"/>
    <n v="2"/>
    <x v="470"/>
    <n v="0"/>
    <n v="0"/>
    <x v="345"/>
    <n v="6"/>
    <x v="2"/>
    <n v="16"/>
    <n v="36"/>
    <n v="21"/>
    <n v="20"/>
    <n v="62"/>
    <n v="108"/>
    <n v="263"/>
    <n v="1"/>
    <n v="4"/>
    <n v="1"/>
    <n v="3"/>
    <n v="9"/>
    <n v="8"/>
    <x v="0"/>
    <x v="0"/>
    <x v="0"/>
    <x v="0"/>
    <x v="0"/>
    <n v="0"/>
    <n v="3"/>
    <n v="11"/>
    <x v="1"/>
    <n v="0"/>
  </r>
  <r>
    <x v="503"/>
    <n v="1985"/>
    <n v="41"/>
    <x v="2"/>
    <x v="1"/>
    <x v="2"/>
    <n v="3"/>
    <x v="471"/>
    <n v="1"/>
    <n v="0"/>
    <x v="346"/>
    <n v="66"/>
    <x v="0"/>
    <n v="1047"/>
    <n v="0"/>
    <n v="140"/>
    <n v="67"/>
    <n v="38"/>
    <n v="153"/>
    <n v="1445"/>
    <n v="2"/>
    <n v="4"/>
    <n v="3"/>
    <n v="12"/>
    <n v="21"/>
    <n v="8"/>
    <x v="0"/>
    <x v="0"/>
    <x v="0"/>
    <x v="0"/>
    <x v="0"/>
    <n v="0"/>
    <n v="3"/>
    <n v="11"/>
    <x v="1"/>
    <n v="0"/>
  </r>
  <r>
    <x v="504"/>
    <n v="1956"/>
    <n v="70"/>
    <x v="0"/>
    <x v="2"/>
    <x v="1"/>
    <n v="3"/>
    <x v="408"/>
    <n v="0"/>
    <n v="1"/>
    <x v="310"/>
    <n v="49"/>
    <x v="0"/>
    <n v="31"/>
    <n v="0"/>
    <n v="7"/>
    <n v="2"/>
    <n v="0"/>
    <n v="6"/>
    <n v="46"/>
    <n v="1"/>
    <n v="1"/>
    <n v="0"/>
    <n v="3"/>
    <n v="5"/>
    <n v="5"/>
    <x v="0"/>
    <x v="0"/>
    <x v="0"/>
    <x v="0"/>
    <x v="0"/>
    <n v="0"/>
    <n v="3"/>
    <n v="11"/>
    <x v="1"/>
    <n v="0"/>
  </r>
  <r>
    <x v="505"/>
    <n v="1953"/>
    <n v="73"/>
    <x v="0"/>
    <x v="0"/>
    <x v="4"/>
    <n v="1"/>
    <x v="472"/>
    <n v="0"/>
    <n v="0"/>
    <x v="347"/>
    <n v="29"/>
    <x v="1"/>
    <n v="815"/>
    <n v="10"/>
    <n v="239"/>
    <n v="28"/>
    <n v="10"/>
    <n v="108"/>
    <n v="1210"/>
    <n v="2"/>
    <n v="10"/>
    <n v="4"/>
    <n v="12"/>
    <n v="28"/>
    <n v="6"/>
    <x v="0"/>
    <x v="0"/>
    <x v="0"/>
    <x v="0"/>
    <x v="0"/>
    <n v="0"/>
    <n v="3"/>
    <n v="11"/>
    <x v="1"/>
    <n v="0"/>
  </r>
  <r>
    <x v="506"/>
    <n v="1976"/>
    <n v="50"/>
    <x v="1"/>
    <x v="0"/>
    <x v="2"/>
    <n v="3"/>
    <x v="473"/>
    <n v="0"/>
    <n v="1"/>
    <x v="348"/>
    <n v="77"/>
    <x v="0"/>
    <n v="225"/>
    <n v="162"/>
    <n v="387"/>
    <n v="106"/>
    <n v="36"/>
    <n v="29"/>
    <n v="945"/>
    <n v="1"/>
    <n v="5"/>
    <n v="10"/>
    <n v="8"/>
    <n v="24"/>
    <n v="3"/>
    <x v="0"/>
    <x v="0"/>
    <x v="0"/>
    <x v="0"/>
    <x v="0"/>
    <n v="0"/>
    <n v="3"/>
    <n v="11"/>
    <x v="1"/>
    <n v="0"/>
  </r>
  <r>
    <x v="507"/>
    <n v="1989"/>
    <n v="37"/>
    <x v="2"/>
    <x v="0"/>
    <x v="0"/>
    <n v="1"/>
    <x v="474"/>
    <n v="0"/>
    <n v="0"/>
    <x v="349"/>
    <n v="77"/>
    <x v="0"/>
    <n v="493"/>
    <n v="70"/>
    <n v="324"/>
    <n v="146"/>
    <n v="40"/>
    <n v="84"/>
    <n v="1157"/>
    <n v="1"/>
    <n v="3"/>
    <n v="7"/>
    <n v="11"/>
    <n v="22"/>
    <n v="1"/>
    <x v="0"/>
    <x v="0"/>
    <x v="0"/>
    <x v="0"/>
    <x v="0"/>
    <n v="0"/>
    <n v="3"/>
    <n v="11"/>
    <x v="1"/>
    <n v="0"/>
  </r>
  <r>
    <x v="508"/>
    <n v="1992"/>
    <n v="34"/>
    <x v="2"/>
    <x v="0"/>
    <x v="2"/>
    <n v="2"/>
    <x v="475"/>
    <n v="0"/>
    <n v="0"/>
    <x v="310"/>
    <n v="71"/>
    <x v="0"/>
    <n v="34"/>
    <n v="4"/>
    <n v="66"/>
    <n v="3"/>
    <n v="10"/>
    <n v="20"/>
    <n v="137"/>
    <n v="1"/>
    <n v="2"/>
    <n v="1"/>
    <n v="4"/>
    <n v="8"/>
    <n v="7"/>
    <x v="0"/>
    <x v="0"/>
    <x v="0"/>
    <x v="0"/>
    <x v="0"/>
    <n v="0"/>
    <n v="3"/>
    <n v="11"/>
    <x v="1"/>
    <n v="0"/>
  </r>
  <r>
    <x v="509"/>
    <n v="1959"/>
    <n v="67"/>
    <x v="0"/>
    <x v="0"/>
    <x v="3"/>
    <n v="2"/>
    <x v="476"/>
    <n v="0"/>
    <n v="1"/>
    <x v="145"/>
    <n v="49"/>
    <x v="0"/>
    <n v="382"/>
    <n v="138"/>
    <n v="65"/>
    <n v="60"/>
    <n v="26"/>
    <n v="59"/>
    <n v="730"/>
    <n v="6"/>
    <n v="5"/>
    <n v="2"/>
    <n v="12"/>
    <n v="25"/>
    <n v="5"/>
    <x v="0"/>
    <x v="0"/>
    <x v="0"/>
    <x v="0"/>
    <x v="0"/>
    <n v="0"/>
    <n v="3"/>
    <n v="11"/>
    <x v="1"/>
    <n v="0"/>
  </r>
  <r>
    <x v="510"/>
    <n v="1981"/>
    <n v="45"/>
    <x v="2"/>
    <x v="1"/>
    <x v="1"/>
    <n v="3"/>
    <x v="477"/>
    <n v="1"/>
    <n v="0"/>
    <x v="350"/>
    <n v="97"/>
    <x v="0"/>
    <n v="127"/>
    <n v="1"/>
    <n v="56"/>
    <n v="0"/>
    <n v="1"/>
    <n v="31"/>
    <n v="216"/>
    <n v="3"/>
    <n v="4"/>
    <n v="2"/>
    <n v="3"/>
    <n v="12"/>
    <n v="7"/>
    <x v="1"/>
    <x v="0"/>
    <x v="0"/>
    <x v="0"/>
    <x v="0"/>
    <n v="0"/>
    <n v="3"/>
    <n v="11"/>
    <x v="1"/>
    <n v="1"/>
  </r>
  <r>
    <x v="511"/>
    <n v="1979"/>
    <n v="47"/>
    <x v="1"/>
    <x v="0"/>
    <x v="0"/>
    <n v="0"/>
    <x v="478"/>
    <n v="0"/>
    <n v="1"/>
    <x v="15"/>
    <n v="6"/>
    <x v="2"/>
    <n v="325"/>
    <n v="83"/>
    <n v="300"/>
    <n v="86"/>
    <n v="58"/>
    <n v="91"/>
    <n v="943"/>
    <n v="1"/>
    <n v="6"/>
    <n v="4"/>
    <n v="12"/>
    <n v="23"/>
    <n v="3"/>
    <x v="0"/>
    <x v="0"/>
    <x v="0"/>
    <x v="0"/>
    <x v="0"/>
    <n v="0"/>
    <n v="3"/>
    <n v="11"/>
    <x v="1"/>
    <n v="0"/>
  </r>
  <r>
    <x v="512"/>
    <n v="1964"/>
    <n v="62"/>
    <x v="0"/>
    <x v="0"/>
    <x v="2"/>
    <n v="4"/>
    <x v="479"/>
    <n v="0"/>
    <n v="2"/>
    <x v="351"/>
    <n v="93"/>
    <x v="0"/>
    <n v="238"/>
    <n v="17"/>
    <n v="68"/>
    <n v="8"/>
    <n v="10"/>
    <n v="6"/>
    <n v="347"/>
    <n v="3"/>
    <n v="6"/>
    <n v="2"/>
    <n v="5"/>
    <n v="16"/>
    <n v="7"/>
    <x v="0"/>
    <x v="1"/>
    <x v="0"/>
    <x v="0"/>
    <x v="0"/>
    <n v="0"/>
    <n v="3"/>
    <n v="11"/>
    <x v="1"/>
    <n v="1"/>
  </r>
  <r>
    <x v="513"/>
    <n v="1959"/>
    <n v="67"/>
    <x v="0"/>
    <x v="2"/>
    <x v="1"/>
    <n v="2"/>
    <x v="480"/>
    <n v="0"/>
    <n v="0"/>
    <x v="233"/>
    <n v="78"/>
    <x v="0"/>
    <n v="1168"/>
    <n v="92"/>
    <n v="408"/>
    <n v="72"/>
    <n v="129"/>
    <n v="55"/>
    <n v="1924"/>
    <n v="1"/>
    <n v="5"/>
    <n v="6"/>
    <n v="7"/>
    <n v="19"/>
    <n v="1"/>
    <x v="0"/>
    <x v="0"/>
    <x v="1"/>
    <x v="0"/>
    <x v="0"/>
    <n v="0"/>
    <n v="3"/>
    <n v="11"/>
    <x v="1"/>
    <n v="1"/>
  </r>
  <r>
    <x v="514"/>
    <n v="1946"/>
    <n v="80"/>
    <x v="3"/>
    <x v="1"/>
    <x v="1"/>
    <n v="3"/>
    <x v="481"/>
    <n v="0"/>
    <n v="1"/>
    <x v="28"/>
    <n v="62"/>
    <x v="0"/>
    <n v="284"/>
    <n v="0"/>
    <n v="55"/>
    <n v="0"/>
    <n v="6"/>
    <n v="52"/>
    <n v="397"/>
    <n v="4"/>
    <n v="6"/>
    <n v="2"/>
    <n v="5"/>
    <n v="17"/>
    <n v="8"/>
    <x v="0"/>
    <x v="0"/>
    <x v="0"/>
    <x v="0"/>
    <x v="0"/>
    <n v="0"/>
    <n v="3"/>
    <n v="11"/>
    <x v="1"/>
    <n v="0"/>
  </r>
  <r>
    <x v="515"/>
    <n v="1975"/>
    <n v="51"/>
    <x v="1"/>
    <x v="2"/>
    <x v="0"/>
    <n v="1"/>
    <x v="482"/>
    <n v="0"/>
    <n v="0"/>
    <x v="352"/>
    <n v="47"/>
    <x v="0"/>
    <n v="1288"/>
    <n v="20"/>
    <n v="613"/>
    <n v="80"/>
    <n v="61"/>
    <n v="27"/>
    <n v="2089"/>
    <n v="1"/>
    <n v="5"/>
    <n v="7"/>
    <n v="9"/>
    <n v="22"/>
    <n v="2"/>
    <x v="0"/>
    <x v="0"/>
    <x v="0"/>
    <x v="0"/>
    <x v="0"/>
    <n v="0"/>
    <n v="3"/>
    <n v="11"/>
    <x v="1"/>
    <n v="0"/>
  </r>
  <r>
    <x v="516"/>
    <n v="1961"/>
    <n v="65"/>
    <x v="0"/>
    <x v="0"/>
    <x v="2"/>
    <n v="4"/>
    <x v="483"/>
    <n v="1"/>
    <n v="1"/>
    <x v="211"/>
    <n v="9"/>
    <x v="2"/>
    <n v="65"/>
    <n v="0"/>
    <n v="46"/>
    <n v="4"/>
    <n v="3"/>
    <n v="20"/>
    <n v="138"/>
    <n v="4"/>
    <n v="3"/>
    <n v="1"/>
    <n v="3"/>
    <n v="11"/>
    <n v="8"/>
    <x v="0"/>
    <x v="0"/>
    <x v="0"/>
    <x v="0"/>
    <x v="0"/>
    <n v="0"/>
    <n v="3"/>
    <n v="11"/>
    <x v="1"/>
    <n v="0"/>
  </r>
  <r>
    <x v="517"/>
    <n v="1990"/>
    <n v="36"/>
    <x v="2"/>
    <x v="0"/>
    <x v="0"/>
    <n v="2"/>
    <x v="484"/>
    <n v="1"/>
    <n v="0"/>
    <x v="258"/>
    <n v="77"/>
    <x v="0"/>
    <n v="11"/>
    <n v="7"/>
    <n v="9"/>
    <n v="3"/>
    <n v="1"/>
    <n v="11"/>
    <n v="42"/>
    <n v="1"/>
    <n v="1"/>
    <n v="0"/>
    <n v="3"/>
    <n v="5"/>
    <n v="7"/>
    <x v="0"/>
    <x v="0"/>
    <x v="0"/>
    <x v="0"/>
    <x v="0"/>
    <n v="0"/>
    <n v="3"/>
    <n v="11"/>
    <x v="1"/>
    <n v="0"/>
  </r>
  <r>
    <x v="518"/>
    <n v="1959"/>
    <n v="67"/>
    <x v="0"/>
    <x v="0"/>
    <x v="1"/>
    <n v="2"/>
    <x v="485"/>
    <n v="0"/>
    <n v="0"/>
    <x v="245"/>
    <n v="24"/>
    <x v="1"/>
    <n v="227"/>
    <n v="23"/>
    <n v="389"/>
    <n v="42"/>
    <n v="21"/>
    <n v="75"/>
    <n v="777"/>
    <n v="1"/>
    <n v="4"/>
    <n v="5"/>
    <n v="7"/>
    <n v="17"/>
    <n v="2"/>
    <x v="0"/>
    <x v="0"/>
    <x v="0"/>
    <x v="0"/>
    <x v="0"/>
    <n v="0"/>
    <n v="3"/>
    <n v="11"/>
    <x v="1"/>
    <n v="0"/>
  </r>
  <r>
    <x v="519"/>
    <n v="1944"/>
    <n v="82"/>
    <x v="3"/>
    <x v="2"/>
    <x v="2"/>
    <n v="2"/>
    <x v="486"/>
    <n v="0"/>
    <n v="0"/>
    <x v="137"/>
    <n v="19"/>
    <x v="1"/>
    <n v="1035"/>
    <n v="134"/>
    <n v="670"/>
    <n v="25"/>
    <n v="38"/>
    <n v="0"/>
    <n v="1902"/>
    <n v="1"/>
    <n v="6"/>
    <n v="3"/>
    <n v="10"/>
    <n v="20"/>
    <n v="3"/>
    <x v="0"/>
    <x v="0"/>
    <x v="1"/>
    <x v="1"/>
    <x v="0"/>
    <n v="0"/>
    <n v="3"/>
    <n v="11"/>
    <x v="1"/>
    <n v="2"/>
  </r>
  <r>
    <x v="520"/>
    <n v="1965"/>
    <n v="61"/>
    <x v="1"/>
    <x v="0"/>
    <x v="3"/>
    <n v="3"/>
    <x v="487"/>
    <n v="1"/>
    <n v="1"/>
    <x v="353"/>
    <n v="67"/>
    <x v="0"/>
    <n v="27"/>
    <n v="1"/>
    <n v="12"/>
    <n v="2"/>
    <n v="0"/>
    <n v="10"/>
    <n v="52"/>
    <n v="2"/>
    <n v="2"/>
    <n v="0"/>
    <n v="3"/>
    <n v="7"/>
    <n v="7"/>
    <x v="0"/>
    <x v="0"/>
    <x v="0"/>
    <x v="0"/>
    <x v="0"/>
    <n v="0"/>
    <n v="3"/>
    <n v="11"/>
    <x v="1"/>
    <n v="0"/>
  </r>
  <r>
    <x v="521"/>
    <n v="1987"/>
    <n v="39"/>
    <x v="2"/>
    <x v="2"/>
    <x v="0"/>
    <n v="1"/>
    <x v="488"/>
    <n v="0"/>
    <n v="0"/>
    <x v="137"/>
    <n v="95"/>
    <x v="0"/>
    <n v="982"/>
    <n v="73"/>
    <n v="351"/>
    <n v="56"/>
    <n v="14"/>
    <n v="175"/>
    <n v="1651"/>
    <n v="1"/>
    <n v="2"/>
    <n v="4"/>
    <n v="6"/>
    <n v="13"/>
    <n v="5"/>
    <x v="1"/>
    <x v="0"/>
    <x v="0"/>
    <x v="0"/>
    <x v="0"/>
    <n v="0"/>
    <n v="3"/>
    <n v="11"/>
    <x v="1"/>
    <n v="1"/>
  </r>
  <r>
    <x v="522"/>
    <n v="1991"/>
    <n v="35"/>
    <x v="2"/>
    <x v="0"/>
    <x v="2"/>
    <n v="2"/>
    <x v="489"/>
    <n v="0"/>
    <n v="0"/>
    <x v="354"/>
    <n v="48"/>
    <x v="0"/>
    <n v="179"/>
    <n v="2"/>
    <n v="64"/>
    <n v="38"/>
    <n v="17"/>
    <n v="58"/>
    <n v="358"/>
    <n v="1"/>
    <n v="5"/>
    <n v="1"/>
    <n v="6"/>
    <n v="13"/>
    <n v="5"/>
    <x v="0"/>
    <x v="0"/>
    <x v="0"/>
    <x v="0"/>
    <x v="0"/>
    <n v="0"/>
    <n v="3"/>
    <n v="11"/>
    <x v="1"/>
    <n v="0"/>
  </r>
  <r>
    <x v="523"/>
    <n v="1953"/>
    <n v="73"/>
    <x v="0"/>
    <x v="0"/>
    <x v="2"/>
    <n v="2"/>
    <x v="490"/>
    <n v="0"/>
    <n v="0"/>
    <x v="355"/>
    <n v="73"/>
    <x v="0"/>
    <n v="1379"/>
    <n v="33"/>
    <n v="216"/>
    <n v="0"/>
    <n v="33"/>
    <n v="66"/>
    <n v="1727"/>
    <n v="1"/>
    <n v="2"/>
    <n v="4"/>
    <n v="9"/>
    <n v="16"/>
    <n v="6"/>
    <x v="0"/>
    <x v="1"/>
    <x v="1"/>
    <x v="0"/>
    <x v="0"/>
    <n v="0"/>
    <n v="3"/>
    <n v="11"/>
    <x v="1"/>
    <n v="2"/>
  </r>
  <r>
    <x v="524"/>
    <n v="1987"/>
    <n v="39"/>
    <x v="2"/>
    <x v="0"/>
    <x v="2"/>
    <n v="3"/>
    <x v="491"/>
    <n v="1"/>
    <n v="0"/>
    <x v="181"/>
    <n v="35"/>
    <x v="0"/>
    <n v="32"/>
    <n v="1"/>
    <n v="64"/>
    <n v="16"/>
    <n v="12"/>
    <n v="85"/>
    <n v="210"/>
    <n v="3"/>
    <n v="2"/>
    <n v="2"/>
    <n v="3"/>
    <n v="10"/>
    <n v="6"/>
    <x v="0"/>
    <x v="0"/>
    <x v="0"/>
    <x v="0"/>
    <x v="0"/>
    <n v="0"/>
    <n v="3"/>
    <n v="11"/>
    <x v="0"/>
    <n v="0"/>
  </r>
  <r>
    <x v="525"/>
    <n v="1986"/>
    <n v="40"/>
    <x v="2"/>
    <x v="0"/>
    <x v="2"/>
    <n v="3"/>
    <x v="492"/>
    <n v="1"/>
    <n v="0"/>
    <x v="356"/>
    <n v="76"/>
    <x v="0"/>
    <n v="8"/>
    <n v="4"/>
    <n v="15"/>
    <n v="7"/>
    <n v="6"/>
    <n v="2"/>
    <n v="42"/>
    <n v="1"/>
    <n v="1"/>
    <n v="0"/>
    <n v="3"/>
    <n v="5"/>
    <n v="8"/>
    <x v="0"/>
    <x v="0"/>
    <x v="0"/>
    <x v="0"/>
    <x v="0"/>
    <n v="0"/>
    <n v="3"/>
    <n v="11"/>
    <x v="1"/>
    <n v="0"/>
  </r>
  <r>
    <x v="526"/>
    <n v="1958"/>
    <n v="68"/>
    <x v="0"/>
    <x v="1"/>
    <x v="1"/>
    <n v="2"/>
    <x v="493"/>
    <n v="0"/>
    <n v="0"/>
    <x v="343"/>
    <n v="20"/>
    <x v="1"/>
    <n v="881"/>
    <n v="38"/>
    <n v="319"/>
    <n v="16"/>
    <n v="25"/>
    <n v="12"/>
    <n v="1291"/>
    <n v="1"/>
    <n v="4"/>
    <n v="5"/>
    <n v="10"/>
    <n v="20"/>
    <n v="2"/>
    <x v="0"/>
    <x v="0"/>
    <x v="0"/>
    <x v="0"/>
    <x v="0"/>
    <n v="0"/>
    <n v="3"/>
    <n v="11"/>
    <x v="1"/>
    <n v="0"/>
  </r>
  <r>
    <x v="527"/>
    <n v="1977"/>
    <n v="49"/>
    <x v="1"/>
    <x v="2"/>
    <x v="2"/>
    <n v="2"/>
    <x v="494"/>
    <n v="0"/>
    <n v="0"/>
    <x v="109"/>
    <n v="72"/>
    <x v="0"/>
    <n v="141"/>
    <n v="15"/>
    <n v="153"/>
    <n v="67"/>
    <n v="31"/>
    <n v="35"/>
    <n v="442"/>
    <n v="1"/>
    <n v="4"/>
    <n v="4"/>
    <n v="6"/>
    <n v="15"/>
    <n v="3"/>
    <x v="0"/>
    <x v="0"/>
    <x v="0"/>
    <x v="0"/>
    <x v="0"/>
    <n v="0"/>
    <n v="3"/>
    <n v="11"/>
    <x v="1"/>
    <n v="0"/>
  </r>
  <r>
    <x v="528"/>
    <n v="1964"/>
    <n v="62"/>
    <x v="0"/>
    <x v="0"/>
    <x v="0"/>
    <n v="1"/>
    <x v="495"/>
    <n v="0"/>
    <n v="0"/>
    <x v="357"/>
    <n v="20"/>
    <x v="1"/>
    <n v="1000"/>
    <n v="155"/>
    <n v="379"/>
    <n v="224"/>
    <n v="17"/>
    <n v="120"/>
    <n v="1895"/>
    <n v="1"/>
    <n v="4"/>
    <n v="8"/>
    <n v="4"/>
    <n v="17"/>
    <n v="8"/>
    <x v="0"/>
    <x v="0"/>
    <x v="0"/>
    <x v="0"/>
    <x v="0"/>
    <n v="0"/>
    <n v="3"/>
    <n v="11"/>
    <x v="1"/>
    <n v="0"/>
  </r>
  <r>
    <x v="529"/>
    <n v="1960"/>
    <n v="66"/>
    <x v="0"/>
    <x v="1"/>
    <x v="2"/>
    <n v="4"/>
    <x v="496"/>
    <n v="1"/>
    <n v="1"/>
    <x v="358"/>
    <n v="69"/>
    <x v="0"/>
    <n v="206"/>
    <n v="10"/>
    <n v="67"/>
    <n v="30"/>
    <n v="27"/>
    <n v="71"/>
    <n v="411"/>
    <n v="6"/>
    <n v="4"/>
    <n v="1"/>
    <n v="8"/>
    <n v="19"/>
    <n v="6"/>
    <x v="0"/>
    <x v="0"/>
    <x v="0"/>
    <x v="0"/>
    <x v="0"/>
    <n v="0"/>
    <n v="3"/>
    <n v="11"/>
    <x v="1"/>
    <n v="0"/>
  </r>
  <r>
    <x v="530"/>
    <n v="1975"/>
    <n v="51"/>
    <x v="1"/>
    <x v="4"/>
    <x v="4"/>
    <n v="2"/>
    <x v="497"/>
    <n v="0"/>
    <n v="1"/>
    <x v="359"/>
    <n v="80"/>
    <x v="0"/>
    <n v="162"/>
    <n v="61"/>
    <n v="83"/>
    <n v="97"/>
    <n v="57"/>
    <n v="61"/>
    <n v="521"/>
    <n v="4"/>
    <n v="4"/>
    <n v="3"/>
    <n v="8"/>
    <n v="19"/>
    <n v="5"/>
    <x v="0"/>
    <x v="0"/>
    <x v="0"/>
    <x v="0"/>
    <x v="0"/>
    <n v="0"/>
    <n v="3"/>
    <n v="11"/>
    <x v="1"/>
    <n v="0"/>
  </r>
  <r>
    <x v="531"/>
    <n v="1969"/>
    <n v="57"/>
    <x v="1"/>
    <x v="0"/>
    <x v="0"/>
    <n v="0"/>
    <x v="498"/>
    <n v="0"/>
    <n v="1"/>
    <x v="360"/>
    <n v="65"/>
    <x v="0"/>
    <n v="619"/>
    <n v="54"/>
    <n v="260"/>
    <n v="127"/>
    <n v="54"/>
    <n v="54"/>
    <n v="1168"/>
    <n v="1"/>
    <n v="4"/>
    <n v="7"/>
    <n v="5"/>
    <n v="17"/>
    <n v="1"/>
    <x v="0"/>
    <x v="0"/>
    <x v="0"/>
    <x v="0"/>
    <x v="0"/>
    <n v="0"/>
    <n v="3"/>
    <n v="11"/>
    <x v="1"/>
    <n v="0"/>
  </r>
  <r>
    <x v="532"/>
    <n v="1977"/>
    <n v="49"/>
    <x v="1"/>
    <x v="2"/>
    <x v="1"/>
    <n v="4"/>
    <x v="499"/>
    <n v="1"/>
    <n v="1"/>
    <x v="361"/>
    <n v="52"/>
    <x v="0"/>
    <n v="456"/>
    <n v="4"/>
    <n v="24"/>
    <n v="0"/>
    <n v="0"/>
    <n v="9"/>
    <n v="493"/>
    <n v="7"/>
    <n v="8"/>
    <n v="2"/>
    <n v="6"/>
    <n v="23"/>
    <n v="7"/>
    <x v="0"/>
    <x v="1"/>
    <x v="0"/>
    <x v="0"/>
    <x v="0"/>
    <n v="0"/>
    <n v="3"/>
    <n v="11"/>
    <x v="1"/>
    <n v="1"/>
  </r>
  <r>
    <x v="533"/>
    <n v="1962"/>
    <n v="64"/>
    <x v="0"/>
    <x v="0"/>
    <x v="2"/>
    <n v="4"/>
    <x v="500"/>
    <n v="1"/>
    <n v="1"/>
    <x v="362"/>
    <n v="65"/>
    <x v="0"/>
    <n v="112"/>
    <n v="6"/>
    <n v="92"/>
    <n v="3"/>
    <n v="9"/>
    <n v="38"/>
    <n v="260"/>
    <n v="2"/>
    <n v="3"/>
    <n v="2"/>
    <n v="5"/>
    <n v="12"/>
    <n v="4"/>
    <x v="0"/>
    <x v="0"/>
    <x v="0"/>
    <x v="0"/>
    <x v="0"/>
    <n v="0"/>
    <n v="3"/>
    <n v="11"/>
    <x v="1"/>
    <n v="0"/>
  </r>
  <r>
    <x v="534"/>
    <n v="1982"/>
    <n v="44"/>
    <x v="2"/>
    <x v="0"/>
    <x v="0"/>
    <n v="2"/>
    <x v="501"/>
    <n v="1"/>
    <n v="0"/>
    <x v="51"/>
    <n v="57"/>
    <x v="0"/>
    <n v="11"/>
    <n v="3"/>
    <n v="22"/>
    <n v="2"/>
    <n v="2"/>
    <n v="6"/>
    <n v="46"/>
    <n v="2"/>
    <n v="2"/>
    <n v="0"/>
    <n v="3"/>
    <n v="7"/>
    <n v="6"/>
    <x v="0"/>
    <x v="0"/>
    <x v="0"/>
    <x v="0"/>
    <x v="0"/>
    <n v="0"/>
    <n v="3"/>
    <n v="11"/>
    <x v="1"/>
    <n v="0"/>
  </r>
  <r>
    <x v="535"/>
    <n v="1951"/>
    <n v="75"/>
    <x v="0"/>
    <x v="2"/>
    <x v="1"/>
    <n v="3"/>
    <x v="502"/>
    <n v="0"/>
    <n v="1"/>
    <x v="85"/>
    <n v="70"/>
    <x v="0"/>
    <n v="172"/>
    <n v="12"/>
    <n v="112"/>
    <n v="8"/>
    <n v="0"/>
    <n v="15"/>
    <n v="319"/>
    <n v="4"/>
    <n v="6"/>
    <n v="1"/>
    <n v="5"/>
    <n v="16"/>
    <n v="7"/>
    <x v="0"/>
    <x v="0"/>
    <x v="0"/>
    <x v="0"/>
    <x v="0"/>
    <n v="0"/>
    <n v="3"/>
    <n v="11"/>
    <x v="1"/>
    <n v="0"/>
  </r>
  <r>
    <x v="536"/>
    <n v="1967"/>
    <n v="59"/>
    <x v="1"/>
    <x v="0"/>
    <x v="1"/>
    <n v="3"/>
    <x v="503"/>
    <n v="0"/>
    <n v="1"/>
    <x v="239"/>
    <n v="0"/>
    <x v="2"/>
    <n v="78"/>
    <n v="0"/>
    <n v="11"/>
    <n v="0"/>
    <n v="0"/>
    <n v="7"/>
    <n v="96"/>
    <n v="1"/>
    <n v="2"/>
    <n v="1"/>
    <n v="3"/>
    <n v="7"/>
    <n v="5"/>
    <x v="0"/>
    <x v="0"/>
    <x v="0"/>
    <x v="0"/>
    <x v="0"/>
    <n v="0"/>
    <n v="3"/>
    <n v="11"/>
    <x v="1"/>
    <n v="0"/>
  </r>
  <r>
    <x v="537"/>
    <n v="1967"/>
    <n v="59"/>
    <x v="1"/>
    <x v="0"/>
    <x v="3"/>
    <n v="1"/>
    <x v="504"/>
    <n v="0"/>
    <n v="0"/>
    <x v="363"/>
    <n v="19"/>
    <x v="1"/>
    <n v="464"/>
    <n v="151"/>
    <n v="292"/>
    <n v="65"/>
    <n v="60"/>
    <n v="30"/>
    <n v="1062"/>
    <n v="1"/>
    <n v="8"/>
    <n v="3"/>
    <n v="4"/>
    <n v="16"/>
    <n v="4"/>
    <x v="0"/>
    <x v="0"/>
    <x v="1"/>
    <x v="0"/>
    <x v="0"/>
    <n v="0"/>
    <n v="3"/>
    <n v="11"/>
    <x v="0"/>
    <n v="1"/>
  </r>
  <r>
    <x v="538"/>
    <n v="1952"/>
    <n v="74"/>
    <x v="0"/>
    <x v="4"/>
    <x v="1"/>
    <n v="3"/>
    <x v="505"/>
    <n v="0"/>
    <n v="1"/>
    <x v="364"/>
    <n v="50"/>
    <x v="0"/>
    <n v="99"/>
    <n v="4"/>
    <n v="32"/>
    <n v="37"/>
    <n v="54"/>
    <n v="6"/>
    <n v="232"/>
    <n v="2"/>
    <n v="2"/>
    <n v="1"/>
    <n v="7"/>
    <n v="12"/>
    <n v="2"/>
    <x v="0"/>
    <x v="0"/>
    <x v="0"/>
    <x v="0"/>
    <x v="0"/>
    <n v="0"/>
    <n v="3"/>
    <n v="11"/>
    <x v="1"/>
    <n v="0"/>
  </r>
  <r>
    <x v="539"/>
    <n v="1981"/>
    <n v="45"/>
    <x v="2"/>
    <x v="2"/>
    <x v="0"/>
    <n v="2"/>
    <x v="506"/>
    <n v="1"/>
    <n v="0"/>
    <x v="365"/>
    <n v="67"/>
    <x v="0"/>
    <n v="19"/>
    <n v="3"/>
    <n v="19"/>
    <n v="4"/>
    <n v="5"/>
    <n v="26"/>
    <n v="76"/>
    <n v="3"/>
    <n v="3"/>
    <n v="0"/>
    <n v="3"/>
    <n v="9"/>
    <n v="7"/>
    <x v="0"/>
    <x v="0"/>
    <x v="0"/>
    <x v="0"/>
    <x v="0"/>
    <n v="0"/>
    <n v="3"/>
    <n v="11"/>
    <x v="1"/>
    <n v="0"/>
  </r>
  <r>
    <x v="540"/>
    <n v="1977"/>
    <n v="49"/>
    <x v="1"/>
    <x v="4"/>
    <x v="1"/>
    <n v="3"/>
    <x v="507"/>
    <n v="1"/>
    <n v="0"/>
    <x v="251"/>
    <n v="46"/>
    <x v="0"/>
    <n v="1"/>
    <n v="9"/>
    <n v="8"/>
    <n v="11"/>
    <n v="3"/>
    <n v="22"/>
    <n v="54"/>
    <n v="3"/>
    <n v="3"/>
    <n v="0"/>
    <n v="3"/>
    <n v="9"/>
    <n v="8"/>
    <x v="0"/>
    <x v="0"/>
    <x v="0"/>
    <x v="0"/>
    <x v="0"/>
    <n v="0"/>
    <n v="3"/>
    <n v="11"/>
    <x v="1"/>
    <n v="0"/>
  </r>
  <r>
    <x v="541"/>
    <n v="1969"/>
    <n v="57"/>
    <x v="1"/>
    <x v="0"/>
    <x v="4"/>
    <n v="2"/>
    <x v="508"/>
    <n v="0"/>
    <n v="1"/>
    <x v="344"/>
    <n v="37"/>
    <x v="0"/>
    <n v="63"/>
    <n v="10"/>
    <n v="83"/>
    <n v="7"/>
    <n v="19"/>
    <n v="19"/>
    <n v="201"/>
    <n v="2"/>
    <n v="4"/>
    <n v="1"/>
    <n v="4"/>
    <n v="11"/>
    <n v="7"/>
    <x v="0"/>
    <x v="0"/>
    <x v="0"/>
    <x v="0"/>
    <x v="0"/>
    <n v="0"/>
    <n v="3"/>
    <n v="11"/>
    <x v="1"/>
    <n v="0"/>
  </r>
  <r>
    <x v="542"/>
    <n v="1984"/>
    <n v="42"/>
    <x v="2"/>
    <x v="1"/>
    <x v="0"/>
    <n v="2"/>
    <x v="509"/>
    <n v="1"/>
    <n v="0"/>
    <x v="366"/>
    <n v="38"/>
    <x v="0"/>
    <n v="252"/>
    <n v="3"/>
    <n v="42"/>
    <n v="4"/>
    <n v="3"/>
    <n v="102"/>
    <n v="406"/>
    <n v="2"/>
    <n v="4"/>
    <n v="5"/>
    <n v="3"/>
    <n v="14"/>
    <n v="6"/>
    <x v="0"/>
    <x v="0"/>
    <x v="0"/>
    <x v="0"/>
    <x v="0"/>
    <n v="0"/>
    <n v="3"/>
    <n v="11"/>
    <x v="1"/>
    <n v="0"/>
  </r>
  <r>
    <x v="543"/>
    <n v="1982"/>
    <n v="44"/>
    <x v="2"/>
    <x v="1"/>
    <x v="2"/>
    <n v="2"/>
    <x v="510"/>
    <n v="0"/>
    <n v="0"/>
    <x v="367"/>
    <n v="9"/>
    <x v="2"/>
    <n v="1478"/>
    <n v="19"/>
    <n v="403"/>
    <n v="0"/>
    <n v="19"/>
    <n v="0"/>
    <n v="1919"/>
    <n v="1"/>
    <n v="7"/>
    <n v="6"/>
    <n v="6"/>
    <n v="20"/>
    <n v="3"/>
    <x v="0"/>
    <x v="1"/>
    <x v="1"/>
    <x v="0"/>
    <x v="0"/>
    <n v="0"/>
    <n v="3"/>
    <n v="11"/>
    <x v="0"/>
    <n v="2"/>
  </r>
  <r>
    <x v="544"/>
    <n v="1976"/>
    <n v="50"/>
    <x v="1"/>
    <x v="0"/>
    <x v="1"/>
    <n v="3"/>
    <x v="511"/>
    <n v="0"/>
    <n v="1"/>
    <x v="207"/>
    <n v="56"/>
    <x v="0"/>
    <n v="198"/>
    <n v="18"/>
    <n v="252"/>
    <n v="32"/>
    <n v="108"/>
    <n v="54"/>
    <n v="662"/>
    <n v="2"/>
    <n v="4"/>
    <n v="6"/>
    <n v="8"/>
    <n v="20"/>
    <n v="3"/>
    <x v="0"/>
    <x v="0"/>
    <x v="0"/>
    <x v="0"/>
    <x v="0"/>
    <n v="0"/>
    <n v="3"/>
    <n v="11"/>
    <x v="1"/>
    <n v="0"/>
  </r>
  <r>
    <x v="545"/>
    <n v="1990"/>
    <n v="36"/>
    <x v="2"/>
    <x v="4"/>
    <x v="2"/>
    <n v="3"/>
    <x v="512"/>
    <n v="1"/>
    <n v="0"/>
    <x v="1"/>
    <n v="98"/>
    <x v="0"/>
    <n v="8"/>
    <n v="4"/>
    <n v="10"/>
    <n v="6"/>
    <n v="7"/>
    <n v="6"/>
    <n v="41"/>
    <n v="2"/>
    <n v="2"/>
    <n v="0"/>
    <n v="4"/>
    <n v="8"/>
    <n v="5"/>
    <x v="0"/>
    <x v="0"/>
    <x v="0"/>
    <x v="0"/>
    <x v="0"/>
    <n v="0"/>
    <n v="3"/>
    <n v="11"/>
    <x v="1"/>
    <n v="0"/>
  </r>
  <r>
    <x v="546"/>
    <n v="1964"/>
    <n v="62"/>
    <x v="0"/>
    <x v="0"/>
    <x v="4"/>
    <n v="1"/>
    <x v="513"/>
    <n v="0"/>
    <n v="0"/>
    <x v="368"/>
    <n v="68"/>
    <x v="0"/>
    <n v="416"/>
    <n v="46"/>
    <n v="925"/>
    <n v="60"/>
    <n v="107"/>
    <n v="46"/>
    <n v="1600"/>
    <n v="1"/>
    <n v="3"/>
    <n v="6"/>
    <n v="4"/>
    <n v="14"/>
    <n v="1"/>
    <x v="0"/>
    <x v="0"/>
    <x v="0"/>
    <x v="0"/>
    <x v="0"/>
    <n v="0"/>
    <n v="3"/>
    <n v="11"/>
    <x v="0"/>
    <n v="0"/>
  </r>
  <r>
    <x v="547"/>
    <n v="1980"/>
    <n v="46"/>
    <x v="1"/>
    <x v="0"/>
    <x v="2"/>
    <n v="3"/>
    <x v="514"/>
    <n v="1"/>
    <n v="0"/>
    <x v="369"/>
    <n v="72"/>
    <x v="0"/>
    <n v="42"/>
    <n v="7"/>
    <n v="43"/>
    <n v="20"/>
    <n v="12"/>
    <n v="10"/>
    <n v="134"/>
    <n v="1"/>
    <n v="3"/>
    <n v="0"/>
    <n v="4"/>
    <n v="8"/>
    <n v="6"/>
    <x v="0"/>
    <x v="0"/>
    <x v="0"/>
    <x v="0"/>
    <x v="0"/>
    <n v="0"/>
    <n v="3"/>
    <n v="11"/>
    <x v="1"/>
    <n v="0"/>
  </r>
  <r>
    <x v="548"/>
    <n v="1968"/>
    <n v="58"/>
    <x v="1"/>
    <x v="0"/>
    <x v="2"/>
    <n v="4"/>
    <x v="515"/>
    <n v="1"/>
    <n v="1"/>
    <x v="340"/>
    <n v="47"/>
    <x v="0"/>
    <n v="14"/>
    <n v="3"/>
    <n v="21"/>
    <n v="2"/>
    <n v="1"/>
    <n v="28"/>
    <n v="69"/>
    <n v="4"/>
    <n v="3"/>
    <n v="1"/>
    <n v="2"/>
    <n v="10"/>
    <n v="8"/>
    <x v="1"/>
    <x v="0"/>
    <x v="0"/>
    <x v="0"/>
    <x v="0"/>
    <n v="0"/>
    <n v="3"/>
    <n v="11"/>
    <x v="0"/>
    <n v="1"/>
  </r>
  <r>
    <x v="549"/>
    <n v="1973"/>
    <n v="53"/>
    <x v="1"/>
    <x v="2"/>
    <x v="2"/>
    <n v="4"/>
    <x v="516"/>
    <n v="1"/>
    <n v="1"/>
    <x v="370"/>
    <n v="33"/>
    <x v="0"/>
    <n v="17"/>
    <n v="0"/>
    <n v="3"/>
    <n v="0"/>
    <n v="0"/>
    <n v="1"/>
    <n v="21"/>
    <n v="2"/>
    <n v="1"/>
    <n v="0"/>
    <n v="3"/>
    <n v="6"/>
    <n v="6"/>
    <x v="0"/>
    <x v="0"/>
    <x v="0"/>
    <x v="0"/>
    <x v="0"/>
    <n v="0"/>
    <n v="3"/>
    <n v="11"/>
    <x v="1"/>
    <n v="0"/>
  </r>
  <r>
    <x v="550"/>
    <n v="1963"/>
    <n v="63"/>
    <x v="0"/>
    <x v="4"/>
    <x v="0"/>
    <n v="1"/>
    <x v="517"/>
    <n v="1"/>
    <n v="1"/>
    <x v="161"/>
    <n v="87"/>
    <x v="0"/>
    <n v="15"/>
    <n v="4"/>
    <n v="10"/>
    <n v="3"/>
    <n v="4"/>
    <n v="18"/>
    <n v="54"/>
    <n v="2"/>
    <n v="1"/>
    <n v="1"/>
    <n v="3"/>
    <n v="7"/>
    <n v="3"/>
    <x v="0"/>
    <x v="0"/>
    <x v="0"/>
    <x v="0"/>
    <x v="0"/>
    <n v="0"/>
    <n v="3"/>
    <n v="11"/>
    <x v="1"/>
    <n v="0"/>
  </r>
  <r>
    <x v="551"/>
    <n v="1989"/>
    <n v="37"/>
    <x v="2"/>
    <x v="0"/>
    <x v="0"/>
    <n v="2"/>
    <x v="518"/>
    <n v="1"/>
    <n v="0"/>
    <x v="371"/>
    <n v="0"/>
    <x v="2"/>
    <n v="6"/>
    <n v="16"/>
    <n v="24"/>
    <n v="11"/>
    <n v="0"/>
    <n v="34"/>
    <n v="91"/>
    <n v="2"/>
    <n v="3"/>
    <n v="1"/>
    <n v="2"/>
    <n v="8"/>
    <n v="7"/>
    <x v="1"/>
    <x v="0"/>
    <x v="0"/>
    <x v="0"/>
    <x v="0"/>
    <n v="0"/>
    <n v="3"/>
    <n v="11"/>
    <x v="0"/>
    <n v="1"/>
  </r>
  <r>
    <x v="552"/>
    <n v="1971"/>
    <n v="55"/>
    <x v="1"/>
    <x v="1"/>
    <x v="0"/>
    <n v="0"/>
    <x v="519"/>
    <n v="0"/>
    <n v="1"/>
    <x v="372"/>
    <n v="73"/>
    <x v="0"/>
    <n v="458"/>
    <n v="0"/>
    <n v="24"/>
    <n v="6"/>
    <n v="4"/>
    <n v="34"/>
    <n v="526"/>
    <n v="2"/>
    <n v="6"/>
    <n v="2"/>
    <n v="8"/>
    <n v="18"/>
    <n v="6"/>
    <x v="0"/>
    <x v="0"/>
    <x v="0"/>
    <x v="0"/>
    <x v="0"/>
    <n v="0"/>
    <n v="3"/>
    <n v="11"/>
    <x v="1"/>
    <n v="0"/>
  </r>
  <r>
    <x v="553"/>
    <n v="1963"/>
    <n v="63"/>
    <x v="0"/>
    <x v="0"/>
    <x v="2"/>
    <n v="2"/>
    <x v="520"/>
    <n v="0"/>
    <n v="0"/>
    <x v="289"/>
    <n v="74"/>
    <x v="0"/>
    <n v="30"/>
    <n v="3"/>
    <n v="47"/>
    <n v="19"/>
    <n v="21"/>
    <n v="42"/>
    <n v="162"/>
    <n v="1"/>
    <n v="3"/>
    <n v="2"/>
    <n v="2"/>
    <n v="8"/>
    <n v="8"/>
    <x v="0"/>
    <x v="0"/>
    <x v="0"/>
    <x v="0"/>
    <x v="0"/>
    <n v="0"/>
    <n v="3"/>
    <n v="11"/>
    <x v="1"/>
    <n v="0"/>
  </r>
  <r>
    <x v="554"/>
    <n v="1949"/>
    <n v="77"/>
    <x v="0"/>
    <x v="2"/>
    <x v="2"/>
    <n v="2"/>
    <x v="521"/>
    <n v="0"/>
    <n v="0"/>
    <x v="373"/>
    <n v="4"/>
    <x v="2"/>
    <n v="179"/>
    <n v="28"/>
    <n v="520"/>
    <n v="111"/>
    <n v="123"/>
    <n v="47"/>
    <n v="1008"/>
    <n v="1"/>
    <n v="3"/>
    <n v="8"/>
    <n v="13"/>
    <n v="25"/>
    <n v="1"/>
    <x v="0"/>
    <x v="0"/>
    <x v="0"/>
    <x v="0"/>
    <x v="0"/>
    <n v="0"/>
    <n v="3"/>
    <n v="11"/>
    <x v="0"/>
    <n v="0"/>
  </r>
  <r>
    <x v="555"/>
    <n v="1952"/>
    <n v="74"/>
    <x v="0"/>
    <x v="0"/>
    <x v="1"/>
    <n v="4"/>
    <x v="522"/>
    <n v="1"/>
    <n v="1"/>
    <x v="144"/>
    <n v="50"/>
    <x v="0"/>
    <n v="90"/>
    <n v="17"/>
    <n v="97"/>
    <n v="15"/>
    <n v="6"/>
    <n v="15"/>
    <n v="240"/>
    <n v="6"/>
    <n v="4"/>
    <n v="1"/>
    <n v="5"/>
    <n v="16"/>
    <n v="8"/>
    <x v="0"/>
    <x v="0"/>
    <x v="0"/>
    <x v="0"/>
    <x v="0"/>
    <n v="0"/>
    <n v="3"/>
    <n v="11"/>
    <x v="1"/>
    <n v="0"/>
  </r>
  <r>
    <x v="556"/>
    <n v="1978"/>
    <n v="48"/>
    <x v="1"/>
    <x v="1"/>
    <x v="0"/>
    <n v="2"/>
    <x v="523"/>
    <n v="1"/>
    <n v="0"/>
    <x v="374"/>
    <n v="57"/>
    <x v="0"/>
    <n v="308"/>
    <n v="85"/>
    <n v="137"/>
    <n v="102"/>
    <n v="45"/>
    <n v="118"/>
    <n v="795"/>
    <n v="2"/>
    <n v="6"/>
    <n v="2"/>
    <n v="11"/>
    <n v="21"/>
    <n v="5"/>
    <x v="0"/>
    <x v="0"/>
    <x v="0"/>
    <x v="0"/>
    <x v="0"/>
    <n v="0"/>
    <n v="3"/>
    <n v="11"/>
    <x v="1"/>
    <n v="0"/>
  </r>
  <r>
    <x v="557"/>
    <n v="1982"/>
    <n v="44"/>
    <x v="2"/>
    <x v="0"/>
    <x v="2"/>
    <n v="2"/>
    <x v="524"/>
    <n v="0"/>
    <n v="0"/>
    <x v="66"/>
    <n v="30"/>
    <x v="1"/>
    <n v="557"/>
    <n v="129"/>
    <n v="761"/>
    <n v="29"/>
    <n v="185"/>
    <n v="111"/>
    <n v="1772"/>
    <n v="1"/>
    <n v="5"/>
    <n v="6"/>
    <n v="7"/>
    <n v="19"/>
    <n v="2"/>
    <x v="0"/>
    <x v="0"/>
    <x v="1"/>
    <x v="0"/>
    <x v="0"/>
    <n v="0"/>
    <n v="3"/>
    <n v="11"/>
    <x v="1"/>
    <n v="1"/>
  </r>
  <r>
    <x v="558"/>
    <n v="1970"/>
    <n v="56"/>
    <x v="1"/>
    <x v="4"/>
    <x v="2"/>
    <n v="2"/>
    <x v="525"/>
    <n v="0"/>
    <n v="0"/>
    <x v="375"/>
    <n v="27"/>
    <x v="1"/>
    <n v="7"/>
    <n v="4"/>
    <n v="13"/>
    <n v="15"/>
    <n v="8"/>
    <n v="17"/>
    <n v="64"/>
    <n v="2"/>
    <n v="2"/>
    <n v="0"/>
    <n v="4"/>
    <n v="8"/>
    <n v="5"/>
    <x v="0"/>
    <x v="0"/>
    <x v="0"/>
    <x v="0"/>
    <x v="0"/>
    <n v="0"/>
    <n v="3"/>
    <n v="11"/>
    <x v="1"/>
    <n v="0"/>
  </r>
  <r>
    <x v="559"/>
    <n v="1959"/>
    <n v="67"/>
    <x v="0"/>
    <x v="0"/>
    <x v="1"/>
    <n v="3"/>
    <x v="526"/>
    <n v="0"/>
    <n v="1"/>
    <x v="208"/>
    <n v="61"/>
    <x v="0"/>
    <n v="1492"/>
    <n v="38"/>
    <n v="287"/>
    <n v="50"/>
    <n v="57"/>
    <n v="33"/>
    <n v="1957"/>
    <n v="1"/>
    <n v="5"/>
    <n v="10"/>
    <n v="4"/>
    <n v="20"/>
    <n v="6"/>
    <x v="0"/>
    <x v="1"/>
    <x v="1"/>
    <x v="1"/>
    <x v="1"/>
    <n v="0"/>
    <n v="3"/>
    <n v="11"/>
    <x v="0"/>
    <n v="4"/>
  </r>
  <r>
    <x v="560"/>
    <n v="1978"/>
    <n v="48"/>
    <x v="1"/>
    <x v="0"/>
    <x v="2"/>
    <n v="3"/>
    <x v="527"/>
    <n v="1"/>
    <n v="0"/>
    <x v="5"/>
    <n v="4"/>
    <x v="2"/>
    <n v="30"/>
    <n v="8"/>
    <n v="12"/>
    <n v="8"/>
    <n v="8"/>
    <n v="12"/>
    <n v="78"/>
    <n v="1"/>
    <n v="2"/>
    <n v="0"/>
    <n v="4"/>
    <n v="7"/>
    <n v="5"/>
    <x v="0"/>
    <x v="0"/>
    <x v="0"/>
    <x v="0"/>
    <x v="0"/>
    <n v="0"/>
    <n v="3"/>
    <n v="11"/>
    <x v="1"/>
    <n v="0"/>
  </r>
  <r>
    <x v="561"/>
    <n v="1980"/>
    <n v="46"/>
    <x v="1"/>
    <x v="0"/>
    <x v="0"/>
    <n v="1"/>
    <x v="528"/>
    <n v="0"/>
    <n v="0"/>
    <x v="376"/>
    <n v="75"/>
    <x v="0"/>
    <n v="249"/>
    <n v="153"/>
    <n v="940"/>
    <n v="58"/>
    <n v="134"/>
    <n v="38"/>
    <n v="1572"/>
    <n v="0"/>
    <n v="6"/>
    <n v="6"/>
    <n v="7"/>
    <n v="19"/>
    <n v="2"/>
    <x v="0"/>
    <x v="0"/>
    <x v="0"/>
    <x v="0"/>
    <x v="0"/>
    <n v="0"/>
    <n v="3"/>
    <n v="11"/>
    <x v="1"/>
    <n v="0"/>
  </r>
  <r>
    <x v="562"/>
    <n v="1971"/>
    <n v="55"/>
    <x v="1"/>
    <x v="2"/>
    <x v="1"/>
    <n v="3"/>
    <x v="529"/>
    <n v="0"/>
    <n v="1"/>
    <x v="377"/>
    <n v="12"/>
    <x v="2"/>
    <n v="465"/>
    <n v="25"/>
    <n v="132"/>
    <n v="136"/>
    <n v="0"/>
    <n v="37"/>
    <n v="795"/>
    <n v="2"/>
    <n v="8"/>
    <n v="3"/>
    <n v="13"/>
    <n v="26"/>
    <n v="4"/>
    <x v="0"/>
    <x v="0"/>
    <x v="0"/>
    <x v="0"/>
    <x v="0"/>
    <n v="0"/>
    <n v="3"/>
    <n v="11"/>
    <x v="1"/>
    <n v="0"/>
  </r>
  <r>
    <x v="563"/>
    <n v="1970"/>
    <n v="56"/>
    <x v="1"/>
    <x v="4"/>
    <x v="2"/>
    <n v="3"/>
    <x v="530"/>
    <n v="0"/>
    <n v="1"/>
    <x v="228"/>
    <n v="13"/>
    <x v="2"/>
    <n v="129"/>
    <n v="129"/>
    <n v="259"/>
    <n v="168"/>
    <n v="121"/>
    <n v="83"/>
    <n v="889"/>
    <n v="5"/>
    <n v="6"/>
    <n v="3"/>
    <n v="12"/>
    <n v="26"/>
    <n v="4"/>
    <x v="0"/>
    <x v="0"/>
    <x v="0"/>
    <x v="0"/>
    <x v="0"/>
    <n v="0"/>
    <n v="3"/>
    <n v="11"/>
    <x v="1"/>
    <n v="0"/>
  </r>
  <r>
    <x v="564"/>
    <n v="1963"/>
    <n v="63"/>
    <x v="0"/>
    <x v="1"/>
    <x v="3"/>
    <n v="2"/>
    <x v="531"/>
    <n v="0"/>
    <n v="1"/>
    <x v="37"/>
    <n v="9"/>
    <x v="2"/>
    <n v="174"/>
    <n v="18"/>
    <n v="81"/>
    <n v="28"/>
    <n v="6"/>
    <n v="24"/>
    <n v="331"/>
    <n v="3"/>
    <n v="3"/>
    <n v="2"/>
    <n v="7"/>
    <n v="15"/>
    <n v="3"/>
    <x v="0"/>
    <x v="0"/>
    <x v="0"/>
    <x v="0"/>
    <x v="0"/>
    <n v="0"/>
    <n v="3"/>
    <n v="11"/>
    <x v="1"/>
    <n v="0"/>
  </r>
  <r>
    <x v="565"/>
    <n v="1950"/>
    <n v="76"/>
    <x v="0"/>
    <x v="1"/>
    <x v="1"/>
    <n v="3"/>
    <x v="532"/>
    <n v="0"/>
    <n v="1"/>
    <x v="46"/>
    <n v="48"/>
    <x v="0"/>
    <n v="189"/>
    <n v="2"/>
    <n v="29"/>
    <n v="3"/>
    <n v="2"/>
    <n v="40"/>
    <n v="265"/>
    <n v="2"/>
    <n v="3"/>
    <n v="2"/>
    <n v="5"/>
    <n v="12"/>
    <n v="4"/>
    <x v="0"/>
    <x v="0"/>
    <x v="0"/>
    <x v="0"/>
    <x v="0"/>
    <n v="0"/>
    <n v="3"/>
    <n v="11"/>
    <x v="1"/>
    <n v="0"/>
  </r>
  <r>
    <x v="566"/>
    <n v="1962"/>
    <n v="64"/>
    <x v="0"/>
    <x v="0"/>
    <x v="0"/>
    <n v="0"/>
    <x v="533"/>
    <n v="0"/>
    <n v="1"/>
    <x v="151"/>
    <n v="80"/>
    <x v="0"/>
    <n v="747"/>
    <n v="10"/>
    <n v="161"/>
    <n v="65"/>
    <n v="40"/>
    <n v="42"/>
    <n v="1065"/>
    <n v="4"/>
    <n v="4"/>
    <n v="2"/>
    <n v="9"/>
    <n v="19"/>
    <n v="8"/>
    <x v="0"/>
    <x v="0"/>
    <x v="0"/>
    <x v="0"/>
    <x v="0"/>
    <n v="0"/>
    <n v="3"/>
    <n v="11"/>
    <x v="1"/>
    <n v="0"/>
  </r>
  <r>
    <x v="567"/>
    <n v="1951"/>
    <n v="75"/>
    <x v="0"/>
    <x v="2"/>
    <x v="1"/>
    <n v="4"/>
    <x v="534"/>
    <n v="1"/>
    <n v="1"/>
    <x v="312"/>
    <n v="60"/>
    <x v="0"/>
    <n v="6"/>
    <n v="0"/>
    <n v="2"/>
    <n v="2"/>
    <n v="0"/>
    <n v="1"/>
    <n v="11"/>
    <n v="1"/>
    <n v="1"/>
    <n v="0"/>
    <n v="2"/>
    <n v="4"/>
    <n v="5"/>
    <x v="0"/>
    <x v="0"/>
    <x v="0"/>
    <x v="0"/>
    <x v="0"/>
    <n v="0"/>
    <n v="3"/>
    <n v="11"/>
    <x v="1"/>
    <n v="0"/>
  </r>
  <r>
    <x v="568"/>
    <n v="1979"/>
    <n v="47"/>
    <x v="1"/>
    <x v="0"/>
    <x v="0"/>
    <n v="0"/>
    <x v="535"/>
    <n v="0"/>
    <n v="1"/>
    <x v="249"/>
    <n v="43"/>
    <x v="0"/>
    <n v="14"/>
    <n v="0"/>
    <n v="3"/>
    <n v="0"/>
    <n v="0"/>
    <n v="4"/>
    <n v="21"/>
    <n v="1"/>
    <n v="1"/>
    <n v="0"/>
    <n v="2"/>
    <n v="4"/>
    <n v="6"/>
    <x v="0"/>
    <x v="0"/>
    <x v="0"/>
    <x v="0"/>
    <x v="0"/>
    <n v="0"/>
    <n v="3"/>
    <n v="11"/>
    <x v="1"/>
    <n v="0"/>
  </r>
  <r>
    <x v="569"/>
    <n v="1970"/>
    <n v="56"/>
    <x v="1"/>
    <x v="0"/>
    <x v="1"/>
    <n v="4"/>
    <x v="536"/>
    <n v="1"/>
    <n v="1"/>
    <x v="96"/>
    <n v="19"/>
    <x v="1"/>
    <n v="12"/>
    <n v="0"/>
    <n v="4"/>
    <n v="0"/>
    <n v="0"/>
    <n v="1"/>
    <n v="17"/>
    <n v="1"/>
    <n v="1"/>
    <n v="0"/>
    <n v="2"/>
    <n v="4"/>
    <n v="7"/>
    <x v="0"/>
    <x v="0"/>
    <x v="0"/>
    <x v="0"/>
    <x v="0"/>
    <n v="0"/>
    <n v="3"/>
    <n v="11"/>
    <x v="1"/>
    <n v="0"/>
  </r>
  <r>
    <x v="570"/>
    <n v="1974"/>
    <n v="52"/>
    <x v="1"/>
    <x v="0"/>
    <x v="2"/>
    <n v="3"/>
    <x v="537"/>
    <n v="0"/>
    <n v="1"/>
    <x v="144"/>
    <n v="26"/>
    <x v="1"/>
    <n v="98"/>
    <n v="0"/>
    <n v="106"/>
    <n v="49"/>
    <n v="10"/>
    <n v="106"/>
    <n v="369"/>
    <n v="5"/>
    <n v="5"/>
    <n v="1"/>
    <n v="5"/>
    <n v="16"/>
    <n v="6"/>
    <x v="0"/>
    <x v="0"/>
    <x v="0"/>
    <x v="0"/>
    <x v="0"/>
    <n v="0"/>
    <n v="3"/>
    <n v="11"/>
    <x v="1"/>
    <n v="0"/>
  </r>
  <r>
    <x v="571"/>
    <n v="1968"/>
    <n v="58"/>
    <x v="1"/>
    <x v="1"/>
    <x v="2"/>
    <n v="4"/>
    <x v="538"/>
    <n v="1"/>
    <n v="1"/>
    <x v="353"/>
    <n v="58"/>
    <x v="0"/>
    <n v="32"/>
    <n v="0"/>
    <n v="5"/>
    <n v="0"/>
    <n v="0"/>
    <n v="1"/>
    <n v="38"/>
    <n v="2"/>
    <n v="1"/>
    <n v="0"/>
    <n v="3"/>
    <n v="6"/>
    <n v="7"/>
    <x v="0"/>
    <x v="0"/>
    <x v="0"/>
    <x v="0"/>
    <x v="0"/>
    <n v="0"/>
    <n v="3"/>
    <n v="11"/>
    <x v="1"/>
    <n v="0"/>
  </r>
  <r>
    <x v="572"/>
    <n v="1978"/>
    <n v="48"/>
    <x v="1"/>
    <x v="4"/>
    <x v="0"/>
    <n v="2"/>
    <x v="539"/>
    <n v="1"/>
    <n v="0"/>
    <x v="378"/>
    <n v="42"/>
    <x v="0"/>
    <n v="51"/>
    <n v="12"/>
    <n v="49"/>
    <n v="17"/>
    <n v="24"/>
    <n v="24"/>
    <n v="177"/>
    <n v="3"/>
    <n v="4"/>
    <n v="1"/>
    <n v="3"/>
    <n v="11"/>
    <n v="8"/>
    <x v="0"/>
    <x v="0"/>
    <x v="0"/>
    <x v="0"/>
    <x v="0"/>
    <n v="0"/>
    <n v="3"/>
    <n v="11"/>
    <x v="1"/>
    <n v="0"/>
  </r>
  <r>
    <x v="573"/>
    <n v="1970"/>
    <n v="56"/>
    <x v="1"/>
    <x v="1"/>
    <x v="1"/>
    <n v="3"/>
    <x v="540"/>
    <n v="0"/>
    <n v="1"/>
    <x v="379"/>
    <n v="27"/>
    <x v="1"/>
    <n v="200"/>
    <n v="5"/>
    <n v="44"/>
    <n v="0"/>
    <n v="10"/>
    <n v="20"/>
    <n v="279"/>
    <n v="1"/>
    <n v="5"/>
    <n v="1"/>
    <n v="5"/>
    <n v="12"/>
    <n v="5"/>
    <x v="0"/>
    <x v="0"/>
    <x v="0"/>
    <x v="0"/>
    <x v="0"/>
    <n v="0"/>
    <n v="3"/>
    <n v="11"/>
    <x v="1"/>
    <n v="0"/>
  </r>
  <r>
    <x v="574"/>
    <n v="1981"/>
    <n v="45"/>
    <x v="2"/>
    <x v="2"/>
    <x v="2"/>
    <n v="3"/>
    <x v="541"/>
    <n v="1"/>
    <n v="0"/>
    <x v="38"/>
    <n v="56"/>
    <x v="0"/>
    <n v="25"/>
    <n v="6"/>
    <n v="25"/>
    <n v="6"/>
    <n v="0"/>
    <n v="0"/>
    <n v="62"/>
    <n v="2"/>
    <n v="2"/>
    <n v="0"/>
    <n v="3"/>
    <n v="7"/>
    <n v="8"/>
    <x v="0"/>
    <x v="0"/>
    <x v="0"/>
    <x v="0"/>
    <x v="0"/>
    <n v="0"/>
    <n v="3"/>
    <n v="11"/>
    <x v="1"/>
    <n v="0"/>
  </r>
  <r>
    <x v="575"/>
    <n v="1977"/>
    <n v="49"/>
    <x v="1"/>
    <x v="1"/>
    <x v="2"/>
    <n v="3"/>
    <x v="542"/>
    <n v="0"/>
    <n v="1"/>
    <x v="380"/>
    <n v="27"/>
    <x v="1"/>
    <n v="1050"/>
    <n v="12"/>
    <n v="144"/>
    <n v="0"/>
    <n v="0"/>
    <n v="24"/>
    <n v="1230"/>
    <n v="3"/>
    <n v="6"/>
    <n v="4"/>
    <n v="8"/>
    <n v="21"/>
    <n v="5"/>
    <x v="0"/>
    <x v="1"/>
    <x v="0"/>
    <x v="1"/>
    <x v="1"/>
    <n v="0"/>
    <n v="3"/>
    <n v="11"/>
    <x v="0"/>
    <n v="3"/>
  </r>
  <r>
    <x v="576"/>
    <n v="1968"/>
    <n v="58"/>
    <x v="1"/>
    <x v="0"/>
    <x v="2"/>
    <n v="4"/>
    <x v="543"/>
    <n v="1"/>
    <n v="1"/>
    <x v="175"/>
    <n v="10"/>
    <x v="2"/>
    <n v="117"/>
    <n v="0"/>
    <n v="22"/>
    <n v="13"/>
    <n v="0"/>
    <n v="30"/>
    <n v="182"/>
    <n v="3"/>
    <n v="4"/>
    <n v="1"/>
    <n v="3"/>
    <n v="11"/>
    <n v="7"/>
    <x v="0"/>
    <x v="0"/>
    <x v="0"/>
    <x v="0"/>
    <x v="0"/>
    <n v="0"/>
    <n v="3"/>
    <n v="11"/>
    <x v="1"/>
    <n v="0"/>
  </r>
  <r>
    <x v="577"/>
    <n v="1970"/>
    <n v="56"/>
    <x v="1"/>
    <x v="0"/>
    <x v="2"/>
    <n v="4"/>
    <x v="544"/>
    <n v="1"/>
    <n v="1"/>
    <x v="245"/>
    <n v="48"/>
    <x v="0"/>
    <n v="9"/>
    <n v="4"/>
    <n v="17"/>
    <n v="10"/>
    <n v="2"/>
    <n v="7"/>
    <n v="49"/>
    <n v="4"/>
    <n v="3"/>
    <n v="0"/>
    <n v="3"/>
    <n v="10"/>
    <n v="8"/>
    <x v="0"/>
    <x v="0"/>
    <x v="0"/>
    <x v="0"/>
    <x v="0"/>
    <n v="0"/>
    <n v="3"/>
    <n v="11"/>
    <x v="1"/>
    <n v="0"/>
  </r>
  <r>
    <x v="578"/>
    <n v="1966"/>
    <n v="60"/>
    <x v="1"/>
    <x v="1"/>
    <x v="1"/>
    <n v="4"/>
    <x v="545"/>
    <n v="1"/>
    <n v="1"/>
    <x v="201"/>
    <n v="39"/>
    <x v="0"/>
    <n v="56"/>
    <n v="0"/>
    <n v="11"/>
    <n v="0"/>
    <n v="0"/>
    <n v="8"/>
    <n v="75"/>
    <n v="2"/>
    <n v="2"/>
    <n v="0"/>
    <n v="4"/>
    <n v="8"/>
    <n v="5"/>
    <x v="0"/>
    <x v="0"/>
    <x v="0"/>
    <x v="0"/>
    <x v="0"/>
    <n v="0"/>
    <n v="3"/>
    <n v="11"/>
    <x v="1"/>
    <n v="0"/>
  </r>
  <r>
    <x v="579"/>
    <n v="1956"/>
    <n v="70"/>
    <x v="0"/>
    <x v="2"/>
    <x v="1"/>
    <n v="4"/>
    <x v="546"/>
    <n v="1"/>
    <n v="1"/>
    <x v="381"/>
    <n v="85"/>
    <x v="0"/>
    <n v="145"/>
    <n v="13"/>
    <n v="46"/>
    <n v="17"/>
    <n v="2"/>
    <n v="4"/>
    <n v="227"/>
    <n v="6"/>
    <n v="4"/>
    <n v="2"/>
    <n v="4"/>
    <n v="16"/>
    <n v="7"/>
    <x v="0"/>
    <x v="0"/>
    <x v="0"/>
    <x v="0"/>
    <x v="0"/>
    <n v="0"/>
    <n v="3"/>
    <n v="11"/>
    <x v="1"/>
    <n v="0"/>
  </r>
  <r>
    <x v="580"/>
    <n v="1974"/>
    <n v="52"/>
    <x v="1"/>
    <x v="1"/>
    <x v="2"/>
    <n v="4"/>
    <x v="547"/>
    <n v="1"/>
    <n v="1"/>
    <x v="98"/>
    <n v="64"/>
    <x v="0"/>
    <n v="203"/>
    <n v="0"/>
    <n v="10"/>
    <n v="0"/>
    <n v="0"/>
    <n v="2"/>
    <n v="215"/>
    <n v="5"/>
    <n v="3"/>
    <n v="1"/>
    <n v="6"/>
    <n v="15"/>
    <n v="6"/>
    <x v="0"/>
    <x v="1"/>
    <x v="0"/>
    <x v="0"/>
    <x v="0"/>
    <n v="0"/>
    <n v="3"/>
    <n v="11"/>
    <x v="1"/>
    <n v="1"/>
  </r>
  <r>
    <x v="581"/>
    <n v="1951"/>
    <n v="75"/>
    <x v="0"/>
    <x v="0"/>
    <x v="1"/>
    <n v="3"/>
    <x v="24"/>
    <n v="0"/>
    <n v="1"/>
    <x v="21"/>
    <n v="69"/>
    <x v="0"/>
    <n v="270"/>
    <n v="3"/>
    <n v="27"/>
    <n v="39"/>
    <n v="6"/>
    <n v="99"/>
    <n v="444"/>
    <n v="7"/>
    <n v="7"/>
    <n v="1"/>
    <n v="5"/>
    <n v="20"/>
    <n v="8"/>
    <x v="0"/>
    <x v="0"/>
    <x v="0"/>
    <x v="0"/>
    <x v="0"/>
    <n v="0"/>
    <n v="3"/>
    <n v="11"/>
    <x v="1"/>
    <n v="0"/>
  </r>
  <r>
    <x v="582"/>
    <n v="1967"/>
    <n v="59"/>
    <x v="1"/>
    <x v="4"/>
    <x v="1"/>
    <n v="4"/>
    <x v="548"/>
    <n v="1"/>
    <n v="1"/>
    <x v="351"/>
    <n v="54"/>
    <x v="0"/>
    <n v="9"/>
    <n v="0"/>
    <n v="16"/>
    <n v="6"/>
    <n v="6"/>
    <n v="10"/>
    <n v="47"/>
    <n v="1"/>
    <n v="1"/>
    <n v="0"/>
    <n v="3"/>
    <n v="5"/>
    <n v="8"/>
    <x v="0"/>
    <x v="0"/>
    <x v="0"/>
    <x v="0"/>
    <x v="0"/>
    <n v="0"/>
    <n v="3"/>
    <n v="11"/>
    <x v="1"/>
    <n v="0"/>
  </r>
  <r>
    <x v="583"/>
    <n v="1951"/>
    <n v="75"/>
    <x v="0"/>
    <x v="2"/>
    <x v="2"/>
    <n v="2"/>
    <x v="549"/>
    <n v="0"/>
    <n v="0"/>
    <x v="382"/>
    <n v="57"/>
    <x v="0"/>
    <n v="37"/>
    <n v="12"/>
    <n v="23"/>
    <n v="8"/>
    <n v="11"/>
    <n v="52"/>
    <n v="143"/>
    <n v="1"/>
    <n v="2"/>
    <n v="1"/>
    <n v="3"/>
    <n v="7"/>
    <n v="7"/>
    <x v="0"/>
    <x v="0"/>
    <x v="0"/>
    <x v="0"/>
    <x v="0"/>
    <n v="0"/>
    <n v="3"/>
    <n v="11"/>
    <x v="1"/>
    <n v="0"/>
  </r>
  <r>
    <x v="584"/>
    <n v="1983"/>
    <n v="43"/>
    <x v="2"/>
    <x v="0"/>
    <x v="1"/>
    <n v="3"/>
    <x v="550"/>
    <n v="1"/>
    <n v="0"/>
    <x v="383"/>
    <n v="64"/>
    <x v="0"/>
    <n v="46"/>
    <n v="0"/>
    <n v="7"/>
    <n v="0"/>
    <n v="0"/>
    <n v="2"/>
    <n v="55"/>
    <n v="2"/>
    <n v="2"/>
    <n v="0"/>
    <n v="3"/>
    <n v="7"/>
    <n v="6"/>
    <x v="0"/>
    <x v="0"/>
    <x v="0"/>
    <x v="0"/>
    <x v="0"/>
    <n v="0"/>
    <n v="3"/>
    <n v="11"/>
    <x v="1"/>
    <n v="0"/>
  </r>
  <r>
    <x v="585"/>
    <n v="1971"/>
    <n v="55"/>
    <x v="1"/>
    <x v="4"/>
    <x v="1"/>
    <n v="4"/>
    <x v="551"/>
    <n v="1"/>
    <n v="1"/>
    <x v="384"/>
    <n v="10"/>
    <x v="2"/>
    <n v="31"/>
    <n v="1"/>
    <n v="13"/>
    <n v="7"/>
    <n v="2"/>
    <n v="9"/>
    <n v="63"/>
    <n v="4"/>
    <n v="2"/>
    <n v="1"/>
    <n v="4"/>
    <n v="11"/>
    <n v="4"/>
    <x v="0"/>
    <x v="0"/>
    <x v="0"/>
    <x v="0"/>
    <x v="0"/>
    <n v="0"/>
    <n v="3"/>
    <n v="11"/>
    <x v="1"/>
    <n v="0"/>
  </r>
  <r>
    <x v="586"/>
    <n v="1955"/>
    <n v="71"/>
    <x v="0"/>
    <x v="0"/>
    <x v="4"/>
    <n v="1"/>
    <x v="552"/>
    <n v="0"/>
    <n v="0"/>
    <x v="385"/>
    <n v="65"/>
    <x v="0"/>
    <n v="1060"/>
    <n v="21"/>
    <n v="530"/>
    <n v="32"/>
    <n v="0"/>
    <n v="224"/>
    <n v="1867"/>
    <n v="1"/>
    <n v="5"/>
    <n v="11"/>
    <n v="5"/>
    <n v="22"/>
    <n v="3"/>
    <x v="1"/>
    <x v="0"/>
    <x v="1"/>
    <x v="1"/>
    <x v="0"/>
    <n v="0"/>
    <n v="3"/>
    <n v="11"/>
    <x v="0"/>
    <n v="3"/>
  </r>
  <r>
    <x v="587"/>
    <n v="1961"/>
    <n v="65"/>
    <x v="0"/>
    <x v="2"/>
    <x v="2"/>
    <n v="3"/>
    <x v="553"/>
    <n v="0"/>
    <n v="1"/>
    <x v="386"/>
    <n v="74"/>
    <x v="0"/>
    <n v="264"/>
    <n v="47"/>
    <n v="188"/>
    <n v="54"/>
    <n v="47"/>
    <n v="11"/>
    <n v="611"/>
    <n v="2"/>
    <n v="4"/>
    <n v="4"/>
    <n v="10"/>
    <n v="20"/>
    <n v="2"/>
    <x v="0"/>
    <x v="0"/>
    <x v="0"/>
    <x v="0"/>
    <x v="0"/>
    <n v="0"/>
    <n v="3"/>
    <n v="11"/>
    <x v="1"/>
    <n v="0"/>
  </r>
  <r>
    <x v="588"/>
    <n v="1955"/>
    <n v="71"/>
    <x v="0"/>
    <x v="0"/>
    <x v="1"/>
    <n v="3"/>
    <x v="554"/>
    <n v="0"/>
    <n v="1"/>
    <x v="193"/>
    <n v="4"/>
    <x v="2"/>
    <n v="399"/>
    <n v="4"/>
    <n v="30"/>
    <n v="6"/>
    <n v="4"/>
    <n v="30"/>
    <n v="473"/>
    <n v="3"/>
    <n v="7"/>
    <n v="1"/>
    <n v="7"/>
    <n v="18"/>
    <n v="7"/>
    <x v="0"/>
    <x v="1"/>
    <x v="0"/>
    <x v="0"/>
    <x v="0"/>
    <n v="0"/>
    <n v="3"/>
    <n v="11"/>
    <x v="1"/>
    <n v="1"/>
  </r>
  <r>
    <x v="589"/>
    <n v="1959"/>
    <n v="67"/>
    <x v="0"/>
    <x v="0"/>
    <x v="1"/>
    <n v="2"/>
    <x v="555"/>
    <n v="0"/>
    <n v="0"/>
    <x v="132"/>
    <n v="94"/>
    <x v="0"/>
    <n v="8"/>
    <n v="9"/>
    <n v="9"/>
    <n v="2"/>
    <n v="5"/>
    <n v="22"/>
    <n v="55"/>
    <n v="1"/>
    <n v="1"/>
    <n v="1"/>
    <n v="3"/>
    <n v="6"/>
    <n v="4"/>
    <x v="0"/>
    <x v="0"/>
    <x v="0"/>
    <x v="0"/>
    <x v="0"/>
    <n v="0"/>
    <n v="3"/>
    <n v="11"/>
    <x v="1"/>
    <n v="0"/>
  </r>
  <r>
    <x v="590"/>
    <n v="1984"/>
    <n v="42"/>
    <x v="2"/>
    <x v="1"/>
    <x v="0"/>
    <n v="2"/>
    <x v="556"/>
    <n v="1"/>
    <n v="0"/>
    <x v="70"/>
    <n v="41"/>
    <x v="0"/>
    <n v="19"/>
    <n v="0"/>
    <n v="35"/>
    <n v="6"/>
    <n v="4"/>
    <n v="17"/>
    <n v="81"/>
    <n v="2"/>
    <n v="2"/>
    <n v="1"/>
    <n v="2"/>
    <n v="7"/>
    <n v="7"/>
    <x v="0"/>
    <x v="0"/>
    <x v="0"/>
    <x v="0"/>
    <x v="0"/>
    <n v="1"/>
    <n v="3"/>
    <n v="11"/>
    <x v="0"/>
    <n v="0"/>
  </r>
  <r>
    <x v="591"/>
    <n v="1975"/>
    <n v="51"/>
    <x v="1"/>
    <x v="2"/>
    <x v="2"/>
    <n v="2"/>
    <x v="557"/>
    <n v="0"/>
    <n v="0"/>
    <x v="100"/>
    <n v="25"/>
    <x v="1"/>
    <n v="817"/>
    <n v="183"/>
    <n v="797"/>
    <n v="106"/>
    <n v="163"/>
    <n v="20"/>
    <n v="2086"/>
    <n v="0"/>
    <n v="5"/>
    <n v="11"/>
    <n v="5"/>
    <n v="21"/>
    <n v="2"/>
    <x v="0"/>
    <x v="0"/>
    <x v="1"/>
    <x v="1"/>
    <x v="0"/>
    <n v="0"/>
    <n v="3"/>
    <n v="11"/>
    <x v="0"/>
    <n v="2"/>
  </r>
  <r>
    <x v="592"/>
    <n v="1965"/>
    <n v="61"/>
    <x v="1"/>
    <x v="2"/>
    <x v="0"/>
    <n v="1"/>
    <x v="558"/>
    <n v="0"/>
    <n v="0"/>
    <x v="265"/>
    <n v="94"/>
    <x v="0"/>
    <n v="292"/>
    <n v="127"/>
    <n v="635"/>
    <n v="132"/>
    <n v="127"/>
    <n v="165"/>
    <n v="1478"/>
    <n v="1"/>
    <n v="3"/>
    <n v="7"/>
    <n v="9"/>
    <n v="20"/>
    <n v="1"/>
    <x v="0"/>
    <x v="0"/>
    <x v="0"/>
    <x v="0"/>
    <x v="0"/>
    <n v="0"/>
    <n v="3"/>
    <n v="11"/>
    <x v="1"/>
    <n v="0"/>
  </r>
  <r>
    <x v="593"/>
    <n v="1977"/>
    <n v="49"/>
    <x v="1"/>
    <x v="0"/>
    <x v="1"/>
    <n v="3"/>
    <x v="559"/>
    <n v="1"/>
    <n v="0"/>
    <x v="142"/>
    <n v="9"/>
    <x v="2"/>
    <n v="12"/>
    <n v="6"/>
    <n v="2"/>
    <n v="11"/>
    <n v="2"/>
    <n v="16"/>
    <n v="49"/>
    <n v="1"/>
    <n v="1"/>
    <n v="0"/>
    <n v="3"/>
    <n v="5"/>
    <n v="4"/>
    <x v="0"/>
    <x v="0"/>
    <x v="0"/>
    <x v="0"/>
    <x v="0"/>
    <n v="0"/>
    <n v="3"/>
    <n v="11"/>
    <x v="1"/>
    <n v="0"/>
  </r>
  <r>
    <x v="594"/>
    <n v="1972"/>
    <n v="54"/>
    <x v="1"/>
    <x v="1"/>
    <x v="2"/>
    <n v="2"/>
    <x v="560"/>
    <n v="0"/>
    <n v="0"/>
    <x v="255"/>
    <n v="47"/>
    <x v="0"/>
    <n v="130"/>
    <n v="30"/>
    <n v="168"/>
    <n v="20"/>
    <n v="34"/>
    <n v="0"/>
    <n v="382"/>
    <n v="1"/>
    <n v="3"/>
    <n v="4"/>
    <n v="7"/>
    <n v="15"/>
    <n v="1"/>
    <x v="0"/>
    <x v="0"/>
    <x v="0"/>
    <x v="0"/>
    <x v="0"/>
    <n v="0"/>
    <n v="3"/>
    <n v="11"/>
    <x v="1"/>
    <n v="0"/>
  </r>
  <r>
    <x v="595"/>
    <n v="1975"/>
    <n v="51"/>
    <x v="1"/>
    <x v="2"/>
    <x v="1"/>
    <n v="3"/>
    <x v="561"/>
    <n v="1"/>
    <n v="0"/>
    <x v="159"/>
    <n v="12"/>
    <x v="2"/>
    <n v="6"/>
    <n v="4"/>
    <n v="16"/>
    <n v="3"/>
    <n v="10"/>
    <n v="30"/>
    <n v="69"/>
    <n v="3"/>
    <n v="3"/>
    <n v="1"/>
    <n v="2"/>
    <n v="9"/>
    <n v="7"/>
    <x v="0"/>
    <x v="0"/>
    <x v="0"/>
    <x v="0"/>
    <x v="0"/>
    <n v="0"/>
    <n v="3"/>
    <n v="11"/>
    <x v="0"/>
    <n v="0"/>
  </r>
  <r>
    <x v="596"/>
    <n v="1969"/>
    <n v="57"/>
    <x v="1"/>
    <x v="0"/>
    <x v="3"/>
    <n v="2"/>
    <x v="562"/>
    <n v="1"/>
    <n v="0"/>
    <x v="387"/>
    <n v="80"/>
    <x v="0"/>
    <n v="16"/>
    <n v="12"/>
    <n v="18"/>
    <n v="7"/>
    <n v="1"/>
    <n v="13"/>
    <n v="67"/>
    <n v="1"/>
    <n v="2"/>
    <n v="0"/>
    <n v="3"/>
    <n v="6"/>
    <n v="7"/>
    <x v="0"/>
    <x v="0"/>
    <x v="0"/>
    <x v="0"/>
    <x v="0"/>
    <n v="0"/>
    <n v="3"/>
    <n v="11"/>
    <x v="1"/>
    <n v="0"/>
  </r>
  <r>
    <x v="597"/>
    <n v="1969"/>
    <n v="57"/>
    <x v="1"/>
    <x v="2"/>
    <x v="2"/>
    <n v="4"/>
    <x v="563"/>
    <n v="1"/>
    <n v="1"/>
    <x v="388"/>
    <n v="20"/>
    <x v="1"/>
    <n v="19"/>
    <n v="0"/>
    <n v="9"/>
    <n v="0"/>
    <n v="0"/>
    <n v="2"/>
    <n v="30"/>
    <n v="2"/>
    <n v="1"/>
    <n v="0"/>
    <n v="3"/>
    <n v="6"/>
    <n v="8"/>
    <x v="0"/>
    <x v="0"/>
    <x v="0"/>
    <x v="0"/>
    <x v="0"/>
    <n v="0"/>
    <n v="3"/>
    <n v="11"/>
    <x v="1"/>
    <n v="0"/>
  </r>
  <r>
    <x v="598"/>
    <n v="1978"/>
    <n v="48"/>
    <x v="1"/>
    <x v="4"/>
    <x v="2"/>
    <n v="3"/>
    <x v="564"/>
    <n v="1"/>
    <n v="0"/>
    <x v="207"/>
    <n v="39"/>
    <x v="0"/>
    <n v="4"/>
    <n v="7"/>
    <n v="15"/>
    <n v="13"/>
    <n v="9"/>
    <n v="15"/>
    <n v="63"/>
    <n v="3"/>
    <n v="2"/>
    <n v="1"/>
    <n v="3"/>
    <n v="9"/>
    <n v="6"/>
    <x v="0"/>
    <x v="0"/>
    <x v="0"/>
    <x v="0"/>
    <x v="0"/>
    <n v="0"/>
    <n v="3"/>
    <n v="11"/>
    <x v="1"/>
    <n v="0"/>
  </r>
  <r>
    <x v="599"/>
    <n v="1981"/>
    <n v="45"/>
    <x v="2"/>
    <x v="0"/>
    <x v="1"/>
    <n v="3"/>
    <x v="565"/>
    <n v="1"/>
    <n v="0"/>
    <x v="197"/>
    <n v="57"/>
    <x v="0"/>
    <n v="31"/>
    <n v="3"/>
    <n v="31"/>
    <n v="2"/>
    <n v="8"/>
    <n v="4"/>
    <n v="79"/>
    <n v="3"/>
    <n v="3"/>
    <n v="0"/>
    <n v="4"/>
    <n v="10"/>
    <n v="8"/>
    <x v="0"/>
    <x v="0"/>
    <x v="0"/>
    <x v="0"/>
    <x v="0"/>
    <n v="0"/>
    <n v="3"/>
    <n v="11"/>
    <x v="1"/>
    <n v="0"/>
  </r>
  <r>
    <x v="600"/>
    <n v="1961"/>
    <n v="65"/>
    <x v="0"/>
    <x v="0"/>
    <x v="0"/>
    <n v="0"/>
    <x v="566"/>
    <n v="0"/>
    <n v="1"/>
    <x v="389"/>
    <n v="27"/>
    <x v="1"/>
    <n v="36"/>
    <n v="0"/>
    <n v="2"/>
    <n v="0"/>
    <n v="0"/>
    <n v="4"/>
    <n v="42"/>
    <n v="1"/>
    <n v="1"/>
    <n v="0"/>
    <n v="3"/>
    <n v="5"/>
    <n v="7"/>
    <x v="0"/>
    <x v="0"/>
    <x v="0"/>
    <x v="0"/>
    <x v="0"/>
    <n v="0"/>
    <n v="3"/>
    <n v="11"/>
    <x v="1"/>
    <n v="0"/>
  </r>
  <r>
    <x v="601"/>
    <n v="1960"/>
    <n v="66"/>
    <x v="0"/>
    <x v="0"/>
    <x v="1"/>
    <n v="3"/>
    <x v="567"/>
    <n v="0"/>
    <n v="1"/>
    <x v="14"/>
    <n v="83"/>
    <x v="0"/>
    <n v="526"/>
    <n v="28"/>
    <n v="135"/>
    <n v="10"/>
    <n v="21"/>
    <n v="99"/>
    <n v="819"/>
    <n v="3"/>
    <n v="5"/>
    <n v="3"/>
    <n v="12"/>
    <n v="23"/>
    <n v="5"/>
    <x v="0"/>
    <x v="0"/>
    <x v="0"/>
    <x v="0"/>
    <x v="0"/>
    <n v="0"/>
    <n v="3"/>
    <n v="11"/>
    <x v="1"/>
    <n v="0"/>
  </r>
  <r>
    <x v="602"/>
    <n v="1955"/>
    <n v="71"/>
    <x v="0"/>
    <x v="0"/>
    <x v="0"/>
    <n v="1"/>
    <x v="568"/>
    <n v="0"/>
    <n v="0"/>
    <x v="390"/>
    <n v="79"/>
    <x v="0"/>
    <n v="400"/>
    <n v="32"/>
    <n v="519"/>
    <n v="71"/>
    <n v="75"/>
    <n v="54"/>
    <n v="1151"/>
    <n v="1"/>
    <n v="3"/>
    <n v="4"/>
    <n v="9"/>
    <n v="17"/>
    <n v="1"/>
    <x v="0"/>
    <x v="0"/>
    <x v="0"/>
    <x v="0"/>
    <x v="0"/>
    <n v="0"/>
    <n v="3"/>
    <n v="11"/>
    <x v="1"/>
    <n v="0"/>
  </r>
  <r>
    <x v="603"/>
    <n v="1948"/>
    <n v="78"/>
    <x v="3"/>
    <x v="1"/>
    <x v="2"/>
    <n v="4"/>
    <x v="569"/>
    <n v="0"/>
    <n v="2"/>
    <x v="184"/>
    <n v="69"/>
    <x v="0"/>
    <n v="410"/>
    <n v="16"/>
    <n v="114"/>
    <n v="0"/>
    <n v="5"/>
    <n v="49"/>
    <n v="594"/>
    <n v="3"/>
    <n v="5"/>
    <n v="2"/>
    <n v="10"/>
    <n v="20"/>
    <n v="5"/>
    <x v="0"/>
    <x v="0"/>
    <x v="0"/>
    <x v="0"/>
    <x v="0"/>
    <n v="0"/>
    <n v="3"/>
    <n v="11"/>
    <x v="1"/>
    <n v="0"/>
  </r>
  <r>
    <x v="604"/>
    <n v="1966"/>
    <n v="60"/>
    <x v="1"/>
    <x v="2"/>
    <x v="1"/>
    <n v="4"/>
    <x v="570"/>
    <n v="1"/>
    <n v="1"/>
    <x v="391"/>
    <n v="77"/>
    <x v="0"/>
    <n v="80"/>
    <n v="3"/>
    <n v="26"/>
    <n v="4"/>
    <n v="2"/>
    <n v="14"/>
    <n v="129"/>
    <n v="4"/>
    <n v="3"/>
    <n v="1"/>
    <n v="3"/>
    <n v="11"/>
    <n v="7"/>
    <x v="0"/>
    <x v="0"/>
    <x v="0"/>
    <x v="0"/>
    <x v="0"/>
    <n v="0"/>
    <n v="3"/>
    <n v="11"/>
    <x v="1"/>
    <n v="0"/>
  </r>
  <r>
    <x v="605"/>
    <n v="1986"/>
    <n v="40"/>
    <x v="2"/>
    <x v="2"/>
    <x v="0"/>
    <n v="2"/>
    <x v="571"/>
    <n v="1"/>
    <n v="0"/>
    <x v="345"/>
    <n v="15"/>
    <x v="1"/>
    <n v="88"/>
    <n v="10"/>
    <n v="46"/>
    <n v="2"/>
    <n v="3"/>
    <n v="64"/>
    <n v="213"/>
    <n v="4"/>
    <n v="5"/>
    <n v="1"/>
    <n v="2"/>
    <n v="12"/>
    <n v="10"/>
    <x v="0"/>
    <x v="0"/>
    <x v="0"/>
    <x v="0"/>
    <x v="0"/>
    <n v="0"/>
    <n v="3"/>
    <n v="11"/>
    <x v="0"/>
    <n v="0"/>
  </r>
  <r>
    <x v="606"/>
    <n v="1973"/>
    <n v="53"/>
    <x v="1"/>
    <x v="0"/>
    <x v="4"/>
    <n v="2"/>
    <x v="37"/>
    <n v="0"/>
    <n v="1"/>
    <x v="33"/>
    <n v="99"/>
    <x v="0"/>
    <n v="55"/>
    <n v="0"/>
    <n v="6"/>
    <n v="2"/>
    <n v="0"/>
    <n v="4"/>
    <n v="67"/>
    <n v="2"/>
    <n v="1"/>
    <n v="1"/>
    <n v="3"/>
    <n v="7"/>
    <n v="5"/>
    <x v="0"/>
    <x v="0"/>
    <x v="0"/>
    <x v="0"/>
    <x v="0"/>
    <n v="0"/>
    <n v="3"/>
    <n v="11"/>
    <x v="1"/>
    <n v="0"/>
  </r>
  <r>
    <x v="607"/>
    <n v="1956"/>
    <n v="70"/>
    <x v="0"/>
    <x v="0"/>
    <x v="3"/>
    <n v="4"/>
    <x v="572"/>
    <n v="2"/>
    <n v="1"/>
    <x v="293"/>
    <n v="61"/>
    <x v="0"/>
    <n v="5"/>
    <n v="1"/>
    <n v="13"/>
    <n v="3"/>
    <n v="5"/>
    <n v="1"/>
    <n v="28"/>
    <n v="1"/>
    <n v="1"/>
    <n v="0"/>
    <n v="3"/>
    <n v="5"/>
    <n v="7"/>
    <x v="0"/>
    <x v="0"/>
    <x v="0"/>
    <x v="0"/>
    <x v="0"/>
    <n v="0"/>
    <n v="3"/>
    <n v="11"/>
    <x v="1"/>
    <n v="0"/>
  </r>
  <r>
    <x v="608"/>
    <n v="1975"/>
    <n v="51"/>
    <x v="1"/>
    <x v="3"/>
    <x v="2"/>
    <n v="3"/>
    <x v="573"/>
    <n v="0"/>
    <n v="1"/>
    <x v="387"/>
    <n v="23"/>
    <x v="1"/>
    <n v="8"/>
    <n v="4"/>
    <n v="5"/>
    <n v="15"/>
    <n v="2"/>
    <n v="11"/>
    <n v="45"/>
    <n v="2"/>
    <n v="1"/>
    <n v="0"/>
    <n v="3"/>
    <n v="6"/>
    <n v="7"/>
    <x v="0"/>
    <x v="0"/>
    <x v="0"/>
    <x v="0"/>
    <x v="0"/>
    <n v="0"/>
    <n v="3"/>
    <n v="11"/>
    <x v="1"/>
    <n v="0"/>
  </r>
  <r>
    <x v="609"/>
    <n v="1965"/>
    <n v="61"/>
    <x v="1"/>
    <x v="0"/>
    <x v="2"/>
    <n v="2"/>
    <x v="574"/>
    <n v="0"/>
    <n v="0"/>
    <x v="392"/>
    <n v="84"/>
    <x v="0"/>
    <n v="410"/>
    <n v="0"/>
    <n v="592"/>
    <n v="147"/>
    <n v="22"/>
    <n v="22"/>
    <n v="1193"/>
    <n v="1"/>
    <n v="6"/>
    <n v="4"/>
    <n v="7"/>
    <n v="18"/>
    <n v="3"/>
    <x v="0"/>
    <x v="0"/>
    <x v="0"/>
    <x v="1"/>
    <x v="0"/>
    <n v="0"/>
    <n v="3"/>
    <n v="11"/>
    <x v="1"/>
    <n v="1"/>
  </r>
  <r>
    <x v="610"/>
    <n v="1969"/>
    <n v="57"/>
    <x v="1"/>
    <x v="2"/>
    <x v="0"/>
    <n v="1"/>
    <x v="575"/>
    <n v="0"/>
    <n v="0"/>
    <x v="393"/>
    <n v="74"/>
    <x v="0"/>
    <n v="101"/>
    <n v="13"/>
    <n v="76"/>
    <n v="20"/>
    <n v="18"/>
    <n v="40"/>
    <n v="268"/>
    <n v="2"/>
    <n v="3"/>
    <n v="1"/>
    <n v="6"/>
    <n v="12"/>
    <n v="6"/>
    <x v="0"/>
    <x v="0"/>
    <x v="0"/>
    <x v="0"/>
    <x v="0"/>
    <n v="0"/>
    <n v="3"/>
    <n v="11"/>
    <x v="1"/>
    <n v="0"/>
  </r>
  <r>
    <x v="611"/>
    <n v="1944"/>
    <n v="82"/>
    <x v="3"/>
    <x v="2"/>
    <x v="4"/>
    <n v="1"/>
    <x v="576"/>
    <n v="0"/>
    <n v="0"/>
    <x v="394"/>
    <n v="90"/>
    <x v="0"/>
    <n v="162"/>
    <n v="25"/>
    <n v="53"/>
    <n v="16"/>
    <n v="0"/>
    <n v="10"/>
    <n v="266"/>
    <n v="1"/>
    <n v="3"/>
    <n v="1"/>
    <n v="7"/>
    <n v="12"/>
    <n v="3"/>
    <x v="0"/>
    <x v="0"/>
    <x v="0"/>
    <x v="0"/>
    <x v="0"/>
    <n v="0"/>
    <n v="3"/>
    <n v="11"/>
    <x v="1"/>
    <n v="0"/>
  </r>
  <r>
    <x v="612"/>
    <n v="1973"/>
    <n v="53"/>
    <x v="1"/>
    <x v="3"/>
    <x v="2"/>
    <n v="3"/>
    <x v="577"/>
    <n v="1"/>
    <n v="0"/>
    <x v="395"/>
    <n v="41"/>
    <x v="0"/>
    <n v="2"/>
    <n v="8"/>
    <n v="1"/>
    <n v="4"/>
    <n v="7"/>
    <n v="15"/>
    <n v="37"/>
    <n v="1"/>
    <n v="1"/>
    <n v="0"/>
    <n v="3"/>
    <n v="5"/>
    <n v="8"/>
    <x v="0"/>
    <x v="0"/>
    <x v="0"/>
    <x v="0"/>
    <x v="0"/>
    <n v="0"/>
    <n v="3"/>
    <n v="11"/>
    <x v="1"/>
    <n v="0"/>
  </r>
  <r>
    <x v="613"/>
    <n v="1967"/>
    <n v="59"/>
    <x v="1"/>
    <x v="0"/>
    <x v="2"/>
    <n v="5"/>
    <x v="292"/>
    <n v="2"/>
    <n v="1"/>
    <x v="194"/>
    <n v="28"/>
    <x v="1"/>
    <n v="25"/>
    <n v="0"/>
    <n v="8"/>
    <n v="2"/>
    <n v="0"/>
    <n v="2"/>
    <n v="37"/>
    <n v="2"/>
    <n v="2"/>
    <n v="0"/>
    <n v="3"/>
    <n v="7"/>
    <n v="7"/>
    <x v="0"/>
    <x v="0"/>
    <x v="0"/>
    <x v="0"/>
    <x v="0"/>
    <n v="0"/>
    <n v="3"/>
    <n v="11"/>
    <x v="1"/>
    <n v="0"/>
  </r>
  <r>
    <x v="614"/>
    <n v="1969"/>
    <n v="57"/>
    <x v="1"/>
    <x v="1"/>
    <x v="0"/>
    <n v="1"/>
    <x v="578"/>
    <n v="0"/>
    <n v="0"/>
    <x v="40"/>
    <n v="73"/>
    <x v="0"/>
    <n v="389"/>
    <n v="91"/>
    <n v="248"/>
    <n v="64"/>
    <n v="49"/>
    <n v="41"/>
    <n v="882"/>
    <n v="3"/>
    <n v="6"/>
    <n v="3"/>
    <n v="13"/>
    <n v="25"/>
    <n v="5"/>
    <x v="0"/>
    <x v="0"/>
    <x v="0"/>
    <x v="0"/>
    <x v="0"/>
    <n v="0"/>
    <n v="3"/>
    <n v="11"/>
    <x v="0"/>
    <n v="0"/>
  </r>
  <r>
    <x v="615"/>
    <n v="1974"/>
    <n v="52"/>
    <x v="1"/>
    <x v="0"/>
    <x v="2"/>
    <n v="4"/>
    <x v="579"/>
    <n v="1"/>
    <n v="1"/>
    <x v="396"/>
    <n v="88"/>
    <x v="0"/>
    <n v="215"/>
    <n v="13"/>
    <n v="87"/>
    <n v="17"/>
    <n v="17"/>
    <n v="24"/>
    <n v="373"/>
    <n v="5"/>
    <n v="6"/>
    <n v="2"/>
    <n v="5"/>
    <n v="18"/>
    <n v="7"/>
    <x v="0"/>
    <x v="0"/>
    <x v="0"/>
    <x v="0"/>
    <x v="0"/>
    <n v="0"/>
    <n v="3"/>
    <n v="11"/>
    <x v="1"/>
    <n v="0"/>
  </r>
  <r>
    <x v="616"/>
    <n v="1965"/>
    <n v="61"/>
    <x v="1"/>
    <x v="2"/>
    <x v="0"/>
    <n v="2"/>
    <x v="580"/>
    <n v="2"/>
    <n v="1"/>
    <x v="397"/>
    <n v="94"/>
    <x v="0"/>
    <n v="27"/>
    <n v="0"/>
    <n v="5"/>
    <n v="0"/>
    <n v="0"/>
    <n v="3"/>
    <n v="35"/>
    <n v="2"/>
    <n v="1"/>
    <n v="0"/>
    <n v="3"/>
    <n v="6"/>
    <n v="8"/>
    <x v="0"/>
    <x v="0"/>
    <x v="0"/>
    <x v="0"/>
    <x v="0"/>
    <n v="0"/>
    <n v="3"/>
    <n v="11"/>
    <x v="1"/>
    <n v="0"/>
  </r>
  <r>
    <x v="617"/>
    <n v="1976"/>
    <n v="50"/>
    <x v="1"/>
    <x v="1"/>
    <x v="1"/>
    <n v="4"/>
    <x v="581"/>
    <n v="1"/>
    <n v="1"/>
    <x v="240"/>
    <n v="31"/>
    <x v="1"/>
    <n v="85"/>
    <n v="1"/>
    <n v="16"/>
    <n v="2"/>
    <n v="1"/>
    <n v="2"/>
    <n v="107"/>
    <n v="0"/>
    <n v="0"/>
    <n v="0"/>
    <n v="1"/>
    <n v="1"/>
    <n v="1"/>
    <x v="0"/>
    <x v="0"/>
    <x v="0"/>
    <x v="0"/>
    <x v="0"/>
    <n v="0"/>
    <n v="3"/>
    <n v="11"/>
    <x v="1"/>
    <n v="0"/>
  </r>
  <r>
    <x v="618"/>
    <n v="1978"/>
    <n v="48"/>
    <x v="1"/>
    <x v="0"/>
    <x v="4"/>
    <n v="3"/>
    <x v="582"/>
    <n v="1"/>
    <n v="1"/>
    <x v="21"/>
    <n v="31"/>
    <x v="1"/>
    <n v="5"/>
    <n v="6"/>
    <n v="10"/>
    <n v="6"/>
    <n v="5"/>
    <n v="10"/>
    <n v="42"/>
    <n v="1"/>
    <n v="1"/>
    <n v="0"/>
    <n v="3"/>
    <n v="5"/>
    <n v="4"/>
    <x v="0"/>
    <x v="0"/>
    <x v="0"/>
    <x v="0"/>
    <x v="0"/>
    <n v="0"/>
    <n v="3"/>
    <n v="11"/>
    <x v="1"/>
    <n v="0"/>
  </r>
  <r>
    <x v="619"/>
    <n v="1960"/>
    <n v="66"/>
    <x v="0"/>
    <x v="2"/>
    <x v="2"/>
    <n v="3"/>
    <x v="583"/>
    <n v="0"/>
    <n v="1"/>
    <x v="197"/>
    <n v="6"/>
    <x v="2"/>
    <n v="179"/>
    <n v="8"/>
    <n v="83"/>
    <n v="19"/>
    <n v="11"/>
    <n v="26"/>
    <n v="326"/>
    <n v="5"/>
    <n v="1"/>
    <n v="2"/>
    <n v="9"/>
    <n v="17"/>
    <n v="2"/>
    <x v="0"/>
    <x v="0"/>
    <x v="0"/>
    <x v="0"/>
    <x v="0"/>
    <n v="0"/>
    <n v="3"/>
    <n v="11"/>
    <x v="1"/>
    <n v="0"/>
  </r>
  <r>
    <x v="620"/>
    <n v="1961"/>
    <n v="65"/>
    <x v="0"/>
    <x v="1"/>
    <x v="2"/>
    <n v="3"/>
    <x v="584"/>
    <n v="0"/>
    <n v="1"/>
    <x v="104"/>
    <n v="23"/>
    <x v="1"/>
    <n v="352"/>
    <n v="0"/>
    <n v="27"/>
    <n v="10"/>
    <n v="0"/>
    <n v="15"/>
    <n v="404"/>
    <n v="3"/>
    <n v="6"/>
    <n v="1"/>
    <n v="7"/>
    <n v="17"/>
    <n v="6"/>
    <x v="0"/>
    <x v="0"/>
    <x v="0"/>
    <x v="0"/>
    <x v="0"/>
    <n v="0"/>
    <n v="3"/>
    <n v="11"/>
    <x v="1"/>
    <n v="0"/>
  </r>
  <r>
    <x v="621"/>
    <n v="1971"/>
    <n v="55"/>
    <x v="1"/>
    <x v="0"/>
    <x v="0"/>
    <n v="1"/>
    <x v="585"/>
    <n v="0"/>
    <n v="0"/>
    <x v="398"/>
    <n v="92"/>
    <x v="0"/>
    <n v="17"/>
    <n v="8"/>
    <n v="12"/>
    <n v="11"/>
    <n v="15"/>
    <n v="32"/>
    <n v="95"/>
    <n v="1"/>
    <n v="2"/>
    <n v="1"/>
    <n v="2"/>
    <n v="6"/>
    <n v="7"/>
    <x v="0"/>
    <x v="0"/>
    <x v="0"/>
    <x v="0"/>
    <x v="0"/>
    <n v="0"/>
    <n v="3"/>
    <n v="11"/>
    <x v="1"/>
    <n v="0"/>
  </r>
  <r>
    <x v="622"/>
    <n v="1949"/>
    <n v="77"/>
    <x v="0"/>
    <x v="0"/>
    <x v="4"/>
    <n v="1"/>
    <x v="586"/>
    <n v="0"/>
    <n v="0"/>
    <x v="399"/>
    <n v="52"/>
    <x v="0"/>
    <n v="625"/>
    <n v="35"/>
    <n v="169"/>
    <n v="58"/>
    <n v="17"/>
    <n v="35"/>
    <n v="939"/>
    <n v="1"/>
    <n v="4"/>
    <n v="3"/>
    <n v="6"/>
    <n v="14"/>
    <n v="1"/>
    <x v="0"/>
    <x v="1"/>
    <x v="1"/>
    <x v="0"/>
    <x v="0"/>
    <n v="0"/>
    <n v="3"/>
    <n v="11"/>
    <x v="1"/>
    <n v="2"/>
  </r>
  <r>
    <x v="623"/>
    <n v="1978"/>
    <n v="48"/>
    <x v="1"/>
    <x v="4"/>
    <x v="0"/>
    <n v="2"/>
    <x v="587"/>
    <n v="1"/>
    <n v="0"/>
    <x v="400"/>
    <n v="50"/>
    <x v="0"/>
    <n v="10"/>
    <n v="6"/>
    <n v="11"/>
    <n v="0"/>
    <n v="4"/>
    <n v="2"/>
    <n v="33"/>
    <n v="1"/>
    <n v="1"/>
    <n v="0"/>
    <n v="3"/>
    <n v="5"/>
    <n v="7"/>
    <x v="0"/>
    <x v="0"/>
    <x v="0"/>
    <x v="0"/>
    <x v="0"/>
    <n v="0"/>
    <n v="3"/>
    <n v="11"/>
    <x v="1"/>
    <n v="0"/>
  </r>
  <r>
    <x v="624"/>
    <n v="1955"/>
    <n v="71"/>
    <x v="0"/>
    <x v="4"/>
    <x v="2"/>
    <n v="2"/>
    <x v="588"/>
    <n v="0"/>
    <n v="0"/>
    <x v="240"/>
    <n v="54"/>
    <x v="0"/>
    <n v="390"/>
    <n v="22"/>
    <n v="323"/>
    <n v="104"/>
    <n v="35"/>
    <n v="107"/>
    <n v="981"/>
    <n v="1"/>
    <n v="6"/>
    <n v="8"/>
    <n v="6"/>
    <n v="21"/>
    <n v="3"/>
    <x v="0"/>
    <x v="0"/>
    <x v="0"/>
    <x v="1"/>
    <x v="0"/>
    <n v="0"/>
    <n v="3"/>
    <n v="11"/>
    <x v="1"/>
    <n v="1"/>
  </r>
  <r>
    <x v="625"/>
    <n v="1976"/>
    <n v="50"/>
    <x v="1"/>
    <x v="0"/>
    <x v="2"/>
    <n v="3"/>
    <x v="589"/>
    <n v="1"/>
    <n v="0"/>
    <x v="401"/>
    <n v="93"/>
    <x v="0"/>
    <n v="10"/>
    <n v="2"/>
    <n v="15"/>
    <n v="2"/>
    <n v="1"/>
    <n v="6"/>
    <n v="36"/>
    <n v="2"/>
    <n v="2"/>
    <n v="0"/>
    <n v="3"/>
    <n v="7"/>
    <n v="6"/>
    <x v="0"/>
    <x v="0"/>
    <x v="0"/>
    <x v="0"/>
    <x v="0"/>
    <n v="0"/>
    <n v="3"/>
    <n v="11"/>
    <x v="1"/>
    <n v="0"/>
  </r>
  <r>
    <x v="626"/>
    <n v="1975"/>
    <n v="51"/>
    <x v="1"/>
    <x v="0"/>
    <x v="0"/>
    <n v="0"/>
    <x v="590"/>
    <n v="0"/>
    <n v="1"/>
    <x v="240"/>
    <n v="56"/>
    <x v="0"/>
    <n v="215"/>
    <n v="63"/>
    <n v="507"/>
    <n v="231"/>
    <n v="31"/>
    <n v="190"/>
    <n v="1237"/>
    <n v="1"/>
    <n v="8"/>
    <n v="4"/>
    <n v="7"/>
    <n v="20"/>
    <n v="3"/>
    <x v="0"/>
    <x v="0"/>
    <x v="0"/>
    <x v="0"/>
    <x v="0"/>
    <n v="0"/>
    <n v="3"/>
    <n v="11"/>
    <x v="1"/>
    <n v="0"/>
  </r>
  <r>
    <x v="627"/>
    <n v="1960"/>
    <n v="66"/>
    <x v="0"/>
    <x v="0"/>
    <x v="1"/>
    <n v="3"/>
    <x v="591"/>
    <n v="0"/>
    <n v="1"/>
    <x v="402"/>
    <n v="28"/>
    <x v="1"/>
    <n v="1001"/>
    <n v="17"/>
    <n v="572"/>
    <n v="93"/>
    <n v="125"/>
    <n v="17"/>
    <n v="1825"/>
    <n v="7"/>
    <n v="11"/>
    <n v="11"/>
    <n v="5"/>
    <n v="34"/>
    <n v="7"/>
    <x v="0"/>
    <x v="0"/>
    <x v="0"/>
    <x v="0"/>
    <x v="0"/>
    <n v="0"/>
    <n v="3"/>
    <n v="11"/>
    <x v="0"/>
    <n v="0"/>
  </r>
  <r>
    <x v="628"/>
    <n v="1977"/>
    <n v="49"/>
    <x v="1"/>
    <x v="1"/>
    <x v="3"/>
    <n v="3"/>
    <x v="592"/>
    <n v="1"/>
    <n v="1"/>
    <x v="403"/>
    <n v="94"/>
    <x v="0"/>
    <n v="19"/>
    <n v="18"/>
    <n v="33"/>
    <n v="24"/>
    <n v="1"/>
    <n v="8"/>
    <n v="103"/>
    <n v="3"/>
    <n v="3"/>
    <n v="0"/>
    <n v="3"/>
    <n v="9"/>
    <n v="9"/>
    <x v="0"/>
    <x v="0"/>
    <x v="0"/>
    <x v="0"/>
    <x v="0"/>
    <n v="0"/>
    <n v="3"/>
    <n v="11"/>
    <x v="1"/>
    <n v="0"/>
  </r>
  <r>
    <x v="629"/>
    <n v="1977"/>
    <n v="49"/>
    <x v="1"/>
    <x v="0"/>
    <x v="0"/>
    <n v="2"/>
    <x v="593"/>
    <n v="1"/>
    <n v="0"/>
    <x v="404"/>
    <n v="76"/>
    <x v="0"/>
    <n v="41"/>
    <n v="5"/>
    <n v="129"/>
    <n v="10"/>
    <n v="3"/>
    <n v="3"/>
    <n v="191"/>
    <n v="3"/>
    <n v="4"/>
    <n v="1"/>
    <n v="4"/>
    <n v="12"/>
    <n v="9"/>
    <x v="0"/>
    <x v="0"/>
    <x v="0"/>
    <x v="0"/>
    <x v="0"/>
    <n v="0"/>
    <n v="3"/>
    <n v="11"/>
    <x v="1"/>
    <n v="0"/>
  </r>
  <r>
    <x v="630"/>
    <n v="1970"/>
    <n v="56"/>
    <x v="1"/>
    <x v="1"/>
    <x v="2"/>
    <n v="3"/>
    <x v="594"/>
    <n v="1"/>
    <n v="0"/>
    <x v="405"/>
    <n v="43"/>
    <x v="0"/>
    <n v="1181"/>
    <n v="107"/>
    <n v="199"/>
    <n v="39"/>
    <n v="30"/>
    <n v="30"/>
    <n v="1586"/>
    <n v="2"/>
    <n v="7"/>
    <n v="3"/>
    <n v="13"/>
    <n v="25"/>
    <n v="8"/>
    <x v="0"/>
    <x v="0"/>
    <x v="0"/>
    <x v="0"/>
    <x v="0"/>
    <n v="0"/>
    <n v="3"/>
    <n v="11"/>
    <x v="1"/>
    <n v="0"/>
  </r>
  <r>
    <x v="631"/>
    <n v="1958"/>
    <n v="68"/>
    <x v="0"/>
    <x v="1"/>
    <x v="1"/>
    <n v="2"/>
    <x v="595"/>
    <n v="0"/>
    <n v="0"/>
    <x v="406"/>
    <n v="46"/>
    <x v="0"/>
    <n v="603"/>
    <n v="45"/>
    <n v="207"/>
    <n v="36"/>
    <n v="18"/>
    <n v="54"/>
    <n v="963"/>
    <n v="1"/>
    <n v="3"/>
    <n v="4"/>
    <n v="6"/>
    <n v="14"/>
    <n v="1"/>
    <x v="0"/>
    <x v="0"/>
    <x v="0"/>
    <x v="0"/>
    <x v="0"/>
    <n v="0"/>
    <n v="3"/>
    <n v="11"/>
    <x v="1"/>
    <n v="0"/>
  </r>
  <r>
    <x v="632"/>
    <n v="1970"/>
    <n v="56"/>
    <x v="1"/>
    <x v="4"/>
    <x v="2"/>
    <n v="3"/>
    <x v="530"/>
    <n v="0"/>
    <n v="1"/>
    <x v="228"/>
    <n v="13"/>
    <x v="2"/>
    <n v="129"/>
    <n v="129"/>
    <n v="259"/>
    <n v="168"/>
    <n v="121"/>
    <n v="83"/>
    <n v="889"/>
    <n v="5"/>
    <n v="6"/>
    <n v="3"/>
    <n v="12"/>
    <n v="26"/>
    <n v="4"/>
    <x v="0"/>
    <x v="0"/>
    <x v="0"/>
    <x v="0"/>
    <x v="0"/>
    <n v="0"/>
    <n v="3"/>
    <n v="11"/>
    <x v="1"/>
    <n v="0"/>
  </r>
  <r>
    <x v="633"/>
    <n v="1960"/>
    <n v="66"/>
    <x v="0"/>
    <x v="4"/>
    <x v="0"/>
    <n v="1"/>
    <x v="596"/>
    <n v="0"/>
    <n v="0"/>
    <x v="363"/>
    <n v="27"/>
    <x v="1"/>
    <n v="10"/>
    <n v="24"/>
    <n v="15"/>
    <n v="13"/>
    <n v="1"/>
    <n v="30"/>
    <n v="93"/>
    <n v="1"/>
    <n v="2"/>
    <n v="1"/>
    <n v="3"/>
    <n v="7"/>
    <n v="7"/>
    <x v="1"/>
    <x v="0"/>
    <x v="0"/>
    <x v="0"/>
    <x v="0"/>
    <n v="0"/>
    <n v="3"/>
    <n v="11"/>
    <x v="0"/>
    <n v="1"/>
  </r>
  <r>
    <x v="634"/>
    <n v="1973"/>
    <n v="53"/>
    <x v="1"/>
    <x v="0"/>
    <x v="0"/>
    <n v="1"/>
    <x v="597"/>
    <n v="0"/>
    <n v="0"/>
    <x v="289"/>
    <n v="12"/>
    <x v="2"/>
    <n v="514"/>
    <n v="22"/>
    <n v="732"/>
    <n v="42"/>
    <n v="198"/>
    <n v="79"/>
    <n v="1587"/>
    <n v="1"/>
    <n v="6"/>
    <n v="7"/>
    <n v="7"/>
    <n v="21"/>
    <n v="3"/>
    <x v="0"/>
    <x v="0"/>
    <x v="0"/>
    <x v="0"/>
    <x v="0"/>
    <n v="0"/>
    <n v="3"/>
    <n v="11"/>
    <x v="0"/>
    <n v="0"/>
  </r>
  <r>
    <x v="635"/>
    <n v="1962"/>
    <n v="64"/>
    <x v="0"/>
    <x v="0"/>
    <x v="3"/>
    <n v="4"/>
    <x v="598"/>
    <n v="2"/>
    <n v="1"/>
    <x v="399"/>
    <n v="3"/>
    <x v="2"/>
    <n v="14"/>
    <n v="0"/>
    <n v="1"/>
    <n v="0"/>
    <n v="0"/>
    <n v="1"/>
    <n v="16"/>
    <n v="1"/>
    <n v="1"/>
    <n v="0"/>
    <n v="2"/>
    <n v="4"/>
    <n v="7"/>
    <x v="0"/>
    <x v="0"/>
    <x v="0"/>
    <x v="0"/>
    <x v="0"/>
    <n v="0"/>
    <n v="3"/>
    <n v="11"/>
    <x v="1"/>
    <n v="0"/>
  </r>
  <r>
    <x v="636"/>
    <n v="1952"/>
    <n v="74"/>
    <x v="0"/>
    <x v="0"/>
    <x v="0"/>
    <n v="1"/>
    <x v="599"/>
    <n v="0"/>
    <n v="0"/>
    <x v="207"/>
    <n v="72"/>
    <x v="0"/>
    <n v="387"/>
    <n v="20"/>
    <n v="713"/>
    <n v="38"/>
    <n v="54"/>
    <n v="163"/>
    <n v="1375"/>
    <n v="1"/>
    <n v="9"/>
    <n v="11"/>
    <n v="11"/>
    <n v="32"/>
    <n v="5"/>
    <x v="0"/>
    <x v="0"/>
    <x v="0"/>
    <x v="0"/>
    <x v="0"/>
    <n v="0"/>
    <n v="3"/>
    <n v="11"/>
    <x v="1"/>
    <n v="0"/>
  </r>
  <r>
    <x v="637"/>
    <n v="1962"/>
    <n v="64"/>
    <x v="0"/>
    <x v="0"/>
    <x v="2"/>
    <n v="3"/>
    <x v="600"/>
    <n v="0"/>
    <n v="1"/>
    <x v="224"/>
    <n v="6"/>
    <x v="2"/>
    <n v="121"/>
    <n v="103"/>
    <n v="69"/>
    <n v="8"/>
    <n v="44"/>
    <n v="48"/>
    <n v="393"/>
    <n v="1"/>
    <n v="4"/>
    <n v="2"/>
    <n v="7"/>
    <n v="14"/>
    <n v="4"/>
    <x v="0"/>
    <x v="0"/>
    <x v="0"/>
    <x v="0"/>
    <x v="0"/>
    <n v="0"/>
    <n v="3"/>
    <n v="11"/>
    <x v="1"/>
    <n v="0"/>
  </r>
  <r>
    <x v="638"/>
    <n v="1950"/>
    <n v="76"/>
    <x v="0"/>
    <x v="2"/>
    <x v="3"/>
    <n v="2"/>
    <x v="601"/>
    <n v="0"/>
    <n v="1"/>
    <x v="273"/>
    <n v="53"/>
    <x v="0"/>
    <n v="965"/>
    <n v="69"/>
    <n v="279"/>
    <n v="54"/>
    <n v="41"/>
    <n v="69"/>
    <n v="1477"/>
    <n v="5"/>
    <n v="8"/>
    <n v="4"/>
    <n v="9"/>
    <n v="26"/>
    <n v="7"/>
    <x v="0"/>
    <x v="0"/>
    <x v="0"/>
    <x v="0"/>
    <x v="0"/>
    <n v="0"/>
    <n v="3"/>
    <n v="11"/>
    <x v="0"/>
    <n v="0"/>
  </r>
  <r>
    <x v="639"/>
    <n v="1971"/>
    <n v="55"/>
    <x v="1"/>
    <x v="0"/>
    <x v="2"/>
    <n v="3"/>
    <x v="602"/>
    <n v="0"/>
    <n v="1"/>
    <x v="373"/>
    <n v="58"/>
    <x v="0"/>
    <n v="707"/>
    <n v="21"/>
    <n v="250"/>
    <n v="85"/>
    <n v="43"/>
    <n v="73"/>
    <n v="1179"/>
    <n v="2"/>
    <n v="6"/>
    <n v="2"/>
    <n v="8"/>
    <n v="18"/>
    <n v="2"/>
    <x v="1"/>
    <x v="0"/>
    <x v="0"/>
    <x v="0"/>
    <x v="0"/>
    <n v="0"/>
    <n v="3"/>
    <n v="11"/>
    <x v="1"/>
    <n v="1"/>
  </r>
  <r>
    <x v="640"/>
    <n v="1960"/>
    <n v="66"/>
    <x v="0"/>
    <x v="0"/>
    <x v="1"/>
    <n v="3"/>
    <x v="363"/>
    <n v="0"/>
    <n v="1"/>
    <x v="172"/>
    <n v="78"/>
    <x v="0"/>
    <n v="571"/>
    <n v="50"/>
    <n v="142"/>
    <n v="33"/>
    <n v="50"/>
    <n v="159"/>
    <n v="1005"/>
    <n v="4"/>
    <n v="4"/>
    <n v="5"/>
    <n v="13"/>
    <n v="26"/>
    <n v="2"/>
    <x v="0"/>
    <x v="0"/>
    <x v="0"/>
    <x v="0"/>
    <x v="0"/>
    <n v="0"/>
    <n v="3"/>
    <n v="11"/>
    <x v="1"/>
    <n v="0"/>
  </r>
  <r>
    <x v="641"/>
    <n v="1948"/>
    <n v="78"/>
    <x v="3"/>
    <x v="1"/>
    <x v="1"/>
    <n v="2"/>
    <x v="603"/>
    <n v="0"/>
    <n v="0"/>
    <x v="158"/>
    <n v="57"/>
    <x v="0"/>
    <n v="586"/>
    <n v="66"/>
    <n v="653"/>
    <n v="17"/>
    <n v="0"/>
    <n v="26"/>
    <n v="1348"/>
    <n v="1"/>
    <n v="5"/>
    <n v="9"/>
    <n v="6"/>
    <n v="21"/>
    <n v="2"/>
    <x v="0"/>
    <x v="0"/>
    <x v="0"/>
    <x v="0"/>
    <x v="0"/>
    <n v="0"/>
    <n v="3"/>
    <n v="11"/>
    <x v="1"/>
    <n v="0"/>
  </r>
  <r>
    <x v="642"/>
    <n v="1959"/>
    <n v="67"/>
    <x v="0"/>
    <x v="1"/>
    <x v="3"/>
    <n v="2"/>
    <x v="604"/>
    <n v="0"/>
    <n v="1"/>
    <x v="284"/>
    <n v="37"/>
    <x v="0"/>
    <n v="1063"/>
    <n v="89"/>
    <n v="102"/>
    <n v="16"/>
    <n v="12"/>
    <n v="25"/>
    <n v="1307"/>
    <n v="4"/>
    <n v="9"/>
    <n v="4"/>
    <n v="6"/>
    <n v="23"/>
    <n v="6"/>
    <x v="0"/>
    <x v="0"/>
    <x v="0"/>
    <x v="0"/>
    <x v="0"/>
    <n v="0"/>
    <n v="3"/>
    <n v="11"/>
    <x v="1"/>
    <n v="0"/>
  </r>
  <r>
    <x v="643"/>
    <n v="1964"/>
    <n v="62"/>
    <x v="0"/>
    <x v="0"/>
    <x v="0"/>
    <n v="0"/>
    <x v="605"/>
    <n v="0"/>
    <n v="1"/>
    <x v="407"/>
    <n v="20"/>
    <x v="1"/>
    <n v="305"/>
    <n v="3"/>
    <n v="27"/>
    <n v="4"/>
    <n v="3"/>
    <n v="144"/>
    <n v="486"/>
    <n v="2"/>
    <n v="5"/>
    <n v="4"/>
    <n v="4"/>
    <n v="15"/>
    <n v="5"/>
    <x v="1"/>
    <x v="0"/>
    <x v="0"/>
    <x v="0"/>
    <x v="0"/>
    <n v="0"/>
    <n v="3"/>
    <n v="11"/>
    <x v="1"/>
    <n v="1"/>
  </r>
  <r>
    <x v="644"/>
    <n v="1947"/>
    <n v="79"/>
    <x v="3"/>
    <x v="2"/>
    <x v="1"/>
    <n v="2"/>
    <x v="606"/>
    <n v="0"/>
    <n v="0"/>
    <x v="112"/>
    <n v="73"/>
    <x v="0"/>
    <n v="1200"/>
    <n v="105"/>
    <n v="758"/>
    <n v="0"/>
    <n v="42"/>
    <n v="147"/>
    <n v="2252"/>
    <n v="1"/>
    <n v="4"/>
    <n v="2"/>
    <n v="6"/>
    <n v="13"/>
    <n v="2"/>
    <x v="0"/>
    <x v="1"/>
    <x v="1"/>
    <x v="0"/>
    <x v="0"/>
    <n v="0"/>
    <n v="3"/>
    <n v="11"/>
    <x v="0"/>
    <n v="2"/>
  </r>
  <r>
    <x v="645"/>
    <n v="1971"/>
    <n v="55"/>
    <x v="1"/>
    <x v="1"/>
    <x v="2"/>
    <n v="4"/>
    <x v="607"/>
    <n v="1"/>
    <n v="1"/>
    <x v="408"/>
    <n v="56"/>
    <x v="0"/>
    <n v="163"/>
    <n v="2"/>
    <n v="40"/>
    <n v="8"/>
    <n v="11"/>
    <n v="11"/>
    <n v="235"/>
    <n v="7"/>
    <n v="3"/>
    <n v="1"/>
    <n v="6"/>
    <n v="17"/>
    <n v="6"/>
    <x v="0"/>
    <x v="0"/>
    <x v="0"/>
    <x v="0"/>
    <x v="0"/>
    <n v="0"/>
    <n v="3"/>
    <n v="11"/>
    <x v="1"/>
    <n v="0"/>
  </r>
  <r>
    <x v="646"/>
    <n v="1970"/>
    <n v="56"/>
    <x v="1"/>
    <x v="0"/>
    <x v="1"/>
    <n v="2"/>
    <x v="608"/>
    <n v="0"/>
    <n v="0"/>
    <x v="173"/>
    <n v="36"/>
    <x v="0"/>
    <n v="1009"/>
    <n v="181"/>
    <n v="104"/>
    <n v="202"/>
    <n v="21"/>
    <n v="207"/>
    <n v="1724"/>
    <n v="0"/>
    <n v="9"/>
    <n v="8"/>
    <n v="13"/>
    <n v="30"/>
    <n v="3"/>
    <x v="0"/>
    <x v="0"/>
    <x v="1"/>
    <x v="1"/>
    <x v="0"/>
    <n v="0"/>
    <n v="3"/>
    <n v="11"/>
    <x v="0"/>
    <n v="2"/>
  </r>
  <r>
    <x v="647"/>
    <n v="1970"/>
    <n v="56"/>
    <x v="1"/>
    <x v="2"/>
    <x v="3"/>
    <n v="2"/>
    <x v="609"/>
    <n v="1"/>
    <n v="0"/>
    <x v="409"/>
    <n v="9"/>
    <x v="2"/>
    <n v="125"/>
    <n v="6"/>
    <n v="73"/>
    <n v="8"/>
    <n v="4"/>
    <n v="19"/>
    <n v="235"/>
    <n v="1"/>
    <n v="3"/>
    <n v="1"/>
    <n v="6"/>
    <n v="11"/>
    <n v="4"/>
    <x v="0"/>
    <x v="0"/>
    <x v="0"/>
    <x v="0"/>
    <x v="0"/>
    <n v="0"/>
    <n v="3"/>
    <n v="11"/>
    <x v="1"/>
    <n v="0"/>
  </r>
  <r>
    <x v="648"/>
    <n v="1977"/>
    <n v="49"/>
    <x v="1"/>
    <x v="2"/>
    <x v="2"/>
    <n v="3"/>
    <x v="610"/>
    <n v="0"/>
    <n v="1"/>
    <x v="146"/>
    <n v="42"/>
    <x v="0"/>
    <n v="721"/>
    <n v="0"/>
    <n v="152"/>
    <n v="119"/>
    <n v="50"/>
    <n v="50"/>
    <n v="1092"/>
    <n v="3"/>
    <n v="7"/>
    <n v="6"/>
    <n v="12"/>
    <n v="28"/>
    <n v="4"/>
    <x v="0"/>
    <x v="0"/>
    <x v="0"/>
    <x v="0"/>
    <x v="0"/>
    <n v="0"/>
    <n v="3"/>
    <n v="11"/>
    <x v="1"/>
    <n v="0"/>
  </r>
  <r>
    <x v="649"/>
    <n v="1958"/>
    <n v="68"/>
    <x v="0"/>
    <x v="0"/>
    <x v="1"/>
    <n v="3"/>
    <x v="611"/>
    <n v="0"/>
    <n v="1"/>
    <x v="201"/>
    <n v="28"/>
    <x v="1"/>
    <n v="315"/>
    <n v="4"/>
    <n v="62"/>
    <n v="41"/>
    <n v="31"/>
    <n v="146"/>
    <n v="599"/>
    <n v="2"/>
    <n v="7"/>
    <n v="1"/>
    <n v="7"/>
    <n v="17"/>
    <n v="5"/>
    <x v="0"/>
    <x v="0"/>
    <x v="0"/>
    <x v="0"/>
    <x v="0"/>
    <n v="0"/>
    <n v="3"/>
    <n v="11"/>
    <x v="1"/>
    <n v="0"/>
  </r>
  <r>
    <x v="650"/>
    <n v="1960"/>
    <n v="66"/>
    <x v="0"/>
    <x v="2"/>
    <x v="0"/>
    <n v="1"/>
    <x v="612"/>
    <n v="0"/>
    <n v="0"/>
    <x v="410"/>
    <n v="23"/>
    <x v="1"/>
    <n v="1000"/>
    <n v="19"/>
    <n v="711"/>
    <n v="125"/>
    <n v="115"/>
    <n v="38"/>
    <n v="2008"/>
    <n v="0"/>
    <n v="4"/>
    <n v="6"/>
    <n v="9"/>
    <n v="19"/>
    <n v="1"/>
    <x v="0"/>
    <x v="1"/>
    <x v="0"/>
    <x v="0"/>
    <x v="0"/>
    <n v="0"/>
    <n v="3"/>
    <n v="11"/>
    <x v="1"/>
    <n v="1"/>
  </r>
  <r>
    <x v="651"/>
    <n v="1985"/>
    <n v="41"/>
    <x v="2"/>
    <x v="0"/>
    <x v="1"/>
    <n v="3"/>
    <x v="613"/>
    <n v="1"/>
    <n v="0"/>
    <x v="69"/>
    <n v="38"/>
    <x v="0"/>
    <n v="16"/>
    <n v="0"/>
    <n v="17"/>
    <n v="6"/>
    <n v="3"/>
    <n v="6"/>
    <n v="48"/>
    <n v="2"/>
    <n v="1"/>
    <n v="0"/>
    <n v="3"/>
    <n v="6"/>
    <n v="9"/>
    <x v="0"/>
    <x v="0"/>
    <x v="0"/>
    <x v="0"/>
    <x v="0"/>
    <n v="0"/>
    <n v="3"/>
    <n v="11"/>
    <x v="1"/>
    <n v="0"/>
  </r>
  <r>
    <x v="652"/>
    <n v="1974"/>
    <n v="52"/>
    <x v="1"/>
    <x v="0"/>
    <x v="2"/>
    <n v="3"/>
    <x v="614"/>
    <n v="0"/>
    <n v="1"/>
    <x v="357"/>
    <n v="63"/>
    <x v="0"/>
    <n v="757"/>
    <n v="80"/>
    <n v="217"/>
    <n v="29"/>
    <n v="80"/>
    <n v="11"/>
    <n v="1174"/>
    <n v="5"/>
    <n v="9"/>
    <n v="6"/>
    <n v="12"/>
    <n v="32"/>
    <n v="6"/>
    <x v="0"/>
    <x v="0"/>
    <x v="0"/>
    <x v="0"/>
    <x v="0"/>
    <n v="0"/>
    <n v="3"/>
    <n v="11"/>
    <x v="1"/>
    <n v="0"/>
  </r>
  <r>
    <x v="653"/>
    <n v="1950"/>
    <n v="76"/>
    <x v="0"/>
    <x v="1"/>
    <x v="1"/>
    <n v="3"/>
    <x v="615"/>
    <n v="0"/>
    <n v="1"/>
    <x v="235"/>
    <n v="71"/>
    <x v="0"/>
    <n v="30"/>
    <n v="2"/>
    <n v="25"/>
    <n v="0"/>
    <n v="1"/>
    <n v="9"/>
    <n v="67"/>
    <n v="1"/>
    <n v="1"/>
    <n v="1"/>
    <n v="4"/>
    <n v="7"/>
    <n v="2"/>
    <x v="0"/>
    <x v="0"/>
    <x v="0"/>
    <x v="0"/>
    <x v="0"/>
    <n v="0"/>
    <n v="3"/>
    <n v="11"/>
    <x v="1"/>
    <n v="0"/>
  </r>
  <r>
    <x v="654"/>
    <n v="1955"/>
    <n v="71"/>
    <x v="0"/>
    <x v="0"/>
    <x v="3"/>
    <n v="2"/>
    <x v="616"/>
    <n v="0"/>
    <n v="1"/>
    <x v="411"/>
    <n v="9"/>
    <x v="2"/>
    <n v="219"/>
    <n v="3"/>
    <n v="100"/>
    <n v="26"/>
    <n v="0"/>
    <n v="17"/>
    <n v="365"/>
    <n v="2"/>
    <n v="7"/>
    <n v="1"/>
    <n v="5"/>
    <n v="15"/>
    <n v="8"/>
    <x v="0"/>
    <x v="0"/>
    <x v="0"/>
    <x v="0"/>
    <x v="0"/>
    <n v="0"/>
    <n v="3"/>
    <n v="11"/>
    <x v="1"/>
    <n v="0"/>
  </r>
  <r>
    <x v="655"/>
    <n v="1975"/>
    <n v="51"/>
    <x v="1"/>
    <x v="0"/>
    <x v="3"/>
    <n v="1"/>
    <x v="617"/>
    <n v="0"/>
    <n v="0"/>
    <x v="372"/>
    <n v="81"/>
    <x v="0"/>
    <n v="1"/>
    <n v="1"/>
    <n v="1"/>
    <n v="1"/>
    <n v="1"/>
    <n v="1"/>
    <n v="6"/>
    <n v="0"/>
    <n v="0"/>
    <n v="0"/>
    <n v="0"/>
    <n v="0"/>
    <n v="0"/>
    <x v="0"/>
    <x v="0"/>
    <x v="0"/>
    <x v="0"/>
    <x v="0"/>
    <n v="0"/>
    <n v="3"/>
    <n v="11"/>
    <x v="1"/>
    <n v="0"/>
  </r>
  <r>
    <x v="656"/>
    <n v="1953"/>
    <n v="73"/>
    <x v="0"/>
    <x v="0"/>
    <x v="1"/>
    <n v="3"/>
    <x v="618"/>
    <n v="0"/>
    <n v="1"/>
    <x v="412"/>
    <n v="87"/>
    <x v="0"/>
    <n v="111"/>
    <n v="3"/>
    <n v="28"/>
    <n v="2"/>
    <n v="6"/>
    <n v="15"/>
    <n v="165"/>
    <n v="2"/>
    <n v="3"/>
    <n v="1"/>
    <n v="4"/>
    <n v="10"/>
    <n v="6"/>
    <x v="0"/>
    <x v="0"/>
    <x v="0"/>
    <x v="0"/>
    <x v="0"/>
    <n v="0"/>
    <n v="3"/>
    <n v="11"/>
    <x v="1"/>
    <n v="0"/>
  </r>
  <r>
    <x v="657"/>
    <n v="1958"/>
    <n v="68"/>
    <x v="0"/>
    <x v="4"/>
    <x v="1"/>
    <n v="2"/>
    <x v="236"/>
    <n v="0"/>
    <n v="0"/>
    <x v="203"/>
    <n v="92"/>
    <x v="0"/>
    <n v="45"/>
    <n v="47"/>
    <n v="52"/>
    <n v="21"/>
    <n v="20"/>
    <n v="25"/>
    <n v="210"/>
    <n v="2"/>
    <n v="3"/>
    <n v="1"/>
    <n v="5"/>
    <n v="11"/>
    <n v="6"/>
    <x v="0"/>
    <x v="0"/>
    <x v="0"/>
    <x v="0"/>
    <x v="0"/>
    <n v="0"/>
    <n v="3"/>
    <n v="11"/>
    <x v="1"/>
    <n v="0"/>
  </r>
  <r>
    <x v="658"/>
    <n v="1947"/>
    <n v="79"/>
    <x v="3"/>
    <x v="1"/>
    <x v="1"/>
    <n v="3"/>
    <x v="619"/>
    <n v="0"/>
    <n v="1"/>
    <x v="176"/>
    <n v="36"/>
    <x v="0"/>
    <n v="410"/>
    <n v="112"/>
    <n v="420"/>
    <n v="0"/>
    <n v="82"/>
    <n v="71"/>
    <n v="1095"/>
    <n v="1"/>
    <n v="9"/>
    <n v="3"/>
    <n v="13"/>
    <n v="26"/>
    <n v="4"/>
    <x v="0"/>
    <x v="0"/>
    <x v="0"/>
    <x v="0"/>
    <x v="0"/>
    <n v="0"/>
    <n v="3"/>
    <n v="11"/>
    <x v="1"/>
    <n v="0"/>
  </r>
  <r>
    <x v="659"/>
    <n v="1966"/>
    <n v="60"/>
    <x v="1"/>
    <x v="1"/>
    <x v="0"/>
    <n v="0"/>
    <x v="620"/>
    <n v="1"/>
    <n v="2"/>
    <x v="413"/>
    <n v="86"/>
    <x v="0"/>
    <n v="100"/>
    <n v="1"/>
    <n v="39"/>
    <n v="6"/>
    <n v="1"/>
    <n v="76"/>
    <n v="223"/>
    <n v="4"/>
    <n v="3"/>
    <n v="2"/>
    <n v="3"/>
    <n v="12"/>
    <n v="6"/>
    <x v="1"/>
    <x v="0"/>
    <x v="0"/>
    <x v="0"/>
    <x v="0"/>
    <n v="0"/>
    <n v="3"/>
    <n v="11"/>
    <x v="1"/>
    <n v="1"/>
  </r>
  <r>
    <x v="660"/>
    <n v="1963"/>
    <n v="63"/>
    <x v="0"/>
    <x v="0"/>
    <x v="1"/>
    <n v="3"/>
    <x v="621"/>
    <n v="0"/>
    <n v="1"/>
    <x v="96"/>
    <n v="83"/>
    <x v="0"/>
    <n v="509"/>
    <n v="0"/>
    <n v="65"/>
    <n v="7"/>
    <n v="11"/>
    <n v="5"/>
    <n v="597"/>
    <n v="4"/>
    <n v="7"/>
    <n v="2"/>
    <n v="9"/>
    <n v="22"/>
    <n v="6"/>
    <x v="0"/>
    <x v="0"/>
    <x v="0"/>
    <x v="0"/>
    <x v="0"/>
    <n v="0"/>
    <n v="3"/>
    <n v="11"/>
    <x v="1"/>
    <n v="0"/>
  </r>
  <r>
    <x v="661"/>
    <n v="1985"/>
    <n v="41"/>
    <x v="2"/>
    <x v="0"/>
    <x v="2"/>
    <n v="3"/>
    <x v="358"/>
    <n v="1"/>
    <n v="0"/>
    <x v="105"/>
    <n v="74"/>
    <x v="0"/>
    <n v="3"/>
    <n v="6"/>
    <n v="5"/>
    <n v="0"/>
    <n v="2"/>
    <n v="6"/>
    <n v="22"/>
    <n v="1"/>
    <n v="0"/>
    <n v="0"/>
    <n v="3"/>
    <n v="4"/>
    <n v="7"/>
    <x v="0"/>
    <x v="0"/>
    <x v="0"/>
    <x v="0"/>
    <x v="0"/>
    <n v="0"/>
    <n v="3"/>
    <n v="11"/>
    <x v="1"/>
    <n v="0"/>
  </r>
  <r>
    <x v="662"/>
    <n v="1975"/>
    <n v="51"/>
    <x v="1"/>
    <x v="0"/>
    <x v="4"/>
    <n v="2"/>
    <x v="622"/>
    <n v="0"/>
    <n v="1"/>
    <x v="414"/>
    <n v="87"/>
    <x v="0"/>
    <n v="445"/>
    <n v="53"/>
    <n v="213"/>
    <n v="104"/>
    <n v="98"/>
    <n v="151"/>
    <n v="1064"/>
    <n v="1"/>
    <n v="6"/>
    <n v="4"/>
    <n v="13"/>
    <n v="24"/>
    <n v="4"/>
    <x v="0"/>
    <x v="0"/>
    <x v="0"/>
    <x v="0"/>
    <x v="0"/>
    <n v="0"/>
    <n v="3"/>
    <n v="11"/>
    <x v="1"/>
    <n v="0"/>
  </r>
  <r>
    <x v="663"/>
    <n v="1980"/>
    <n v="46"/>
    <x v="1"/>
    <x v="3"/>
    <x v="2"/>
    <n v="2"/>
    <x v="623"/>
    <n v="0"/>
    <n v="0"/>
    <x v="54"/>
    <n v="29"/>
    <x v="1"/>
    <n v="2"/>
    <n v="2"/>
    <n v="11"/>
    <n v="41"/>
    <n v="7"/>
    <n v="11"/>
    <n v="74"/>
    <n v="1"/>
    <n v="2"/>
    <n v="0"/>
    <n v="3"/>
    <n v="6"/>
    <n v="8"/>
    <x v="0"/>
    <x v="0"/>
    <x v="0"/>
    <x v="0"/>
    <x v="0"/>
    <n v="0"/>
    <n v="3"/>
    <n v="11"/>
    <x v="1"/>
    <n v="0"/>
  </r>
  <r>
    <x v="664"/>
    <n v="1956"/>
    <n v="70"/>
    <x v="0"/>
    <x v="2"/>
    <x v="1"/>
    <n v="2"/>
    <x v="624"/>
    <n v="0"/>
    <n v="0"/>
    <x v="415"/>
    <n v="88"/>
    <x v="0"/>
    <n v="4"/>
    <n v="1"/>
    <n v="11"/>
    <n v="6"/>
    <n v="2"/>
    <n v="2"/>
    <n v="26"/>
    <n v="1"/>
    <n v="1"/>
    <n v="0"/>
    <n v="3"/>
    <n v="5"/>
    <n v="6"/>
    <x v="0"/>
    <x v="0"/>
    <x v="0"/>
    <x v="0"/>
    <x v="0"/>
    <n v="0"/>
    <n v="3"/>
    <n v="11"/>
    <x v="1"/>
    <n v="0"/>
  </r>
  <r>
    <x v="665"/>
    <n v="1959"/>
    <n v="67"/>
    <x v="0"/>
    <x v="0"/>
    <x v="2"/>
    <n v="2"/>
    <x v="625"/>
    <n v="0"/>
    <n v="0"/>
    <x v="275"/>
    <n v="77"/>
    <x v="0"/>
    <n v="6"/>
    <n v="1"/>
    <n v="7"/>
    <n v="23"/>
    <n v="4"/>
    <n v="19"/>
    <n v="60"/>
    <n v="1"/>
    <n v="1"/>
    <n v="1"/>
    <n v="2"/>
    <n v="5"/>
    <n v="8"/>
    <x v="0"/>
    <x v="0"/>
    <x v="0"/>
    <x v="0"/>
    <x v="0"/>
    <n v="0"/>
    <n v="3"/>
    <n v="11"/>
    <x v="1"/>
    <n v="0"/>
  </r>
  <r>
    <x v="666"/>
    <n v="1974"/>
    <n v="52"/>
    <x v="1"/>
    <x v="1"/>
    <x v="1"/>
    <n v="3"/>
    <x v="626"/>
    <n v="0"/>
    <n v="1"/>
    <x v="416"/>
    <n v="25"/>
    <x v="1"/>
    <n v="14"/>
    <n v="0"/>
    <n v="3"/>
    <n v="0"/>
    <n v="0"/>
    <n v="3"/>
    <n v="20"/>
    <n v="1"/>
    <n v="1"/>
    <n v="0"/>
    <n v="2"/>
    <n v="4"/>
    <n v="7"/>
    <x v="0"/>
    <x v="0"/>
    <x v="0"/>
    <x v="0"/>
    <x v="0"/>
    <n v="0"/>
    <n v="3"/>
    <n v="11"/>
    <x v="1"/>
    <n v="0"/>
  </r>
  <r>
    <x v="667"/>
    <n v="1987"/>
    <n v="39"/>
    <x v="2"/>
    <x v="3"/>
    <x v="0"/>
    <n v="2"/>
    <x v="627"/>
    <n v="1"/>
    <n v="0"/>
    <x v="417"/>
    <n v="34"/>
    <x v="0"/>
    <n v="1"/>
    <n v="10"/>
    <n v="11"/>
    <n v="19"/>
    <n v="3"/>
    <n v="15"/>
    <n v="59"/>
    <n v="2"/>
    <n v="2"/>
    <n v="0"/>
    <n v="3"/>
    <n v="7"/>
    <n v="6"/>
    <x v="0"/>
    <x v="0"/>
    <x v="0"/>
    <x v="0"/>
    <x v="0"/>
    <n v="0"/>
    <n v="3"/>
    <n v="11"/>
    <x v="1"/>
    <n v="0"/>
  </r>
  <r>
    <x v="668"/>
    <n v="1968"/>
    <n v="58"/>
    <x v="1"/>
    <x v="1"/>
    <x v="2"/>
    <n v="3"/>
    <x v="628"/>
    <n v="1"/>
    <n v="0"/>
    <x v="252"/>
    <n v="43"/>
    <x v="0"/>
    <n v="26"/>
    <n v="0"/>
    <n v="6"/>
    <n v="0"/>
    <n v="0"/>
    <n v="2"/>
    <n v="34"/>
    <n v="1"/>
    <n v="1"/>
    <n v="0"/>
    <n v="3"/>
    <n v="5"/>
    <n v="8"/>
    <x v="0"/>
    <x v="0"/>
    <x v="0"/>
    <x v="0"/>
    <x v="0"/>
    <n v="0"/>
    <n v="3"/>
    <n v="11"/>
    <x v="1"/>
    <n v="0"/>
  </r>
  <r>
    <x v="669"/>
    <n v="1971"/>
    <n v="55"/>
    <x v="1"/>
    <x v="4"/>
    <x v="2"/>
    <n v="4"/>
    <x v="629"/>
    <n v="1"/>
    <n v="1"/>
    <x v="251"/>
    <n v="76"/>
    <x v="0"/>
    <n v="111"/>
    <n v="16"/>
    <n v="37"/>
    <n v="7"/>
    <n v="9"/>
    <n v="18"/>
    <n v="198"/>
    <n v="3"/>
    <n v="3"/>
    <n v="1"/>
    <n v="5"/>
    <n v="12"/>
    <n v="3"/>
    <x v="0"/>
    <x v="0"/>
    <x v="0"/>
    <x v="0"/>
    <x v="0"/>
    <n v="0"/>
    <n v="3"/>
    <n v="11"/>
    <x v="1"/>
    <n v="0"/>
  </r>
  <r>
    <x v="670"/>
    <n v="1964"/>
    <n v="62"/>
    <x v="0"/>
    <x v="1"/>
    <x v="2"/>
    <n v="3"/>
    <x v="630"/>
    <n v="0"/>
    <n v="1"/>
    <x v="243"/>
    <n v="81"/>
    <x v="0"/>
    <n v="418"/>
    <n v="61"/>
    <n v="428"/>
    <n v="80"/>
    <n v="51"/>
    <n v="10"/>
    <n v="1048"/>
    <n v="3"/>
    <n v="7"/>
    <n v="8"/>
    <n v="10"/>
    <n v="28"/>
    <n v="5"/>
    <x v="0"/>
    <x v="0"/>
    <x v="0"/>
    <x v="0"/>
    <x v="0"/>
    <n v="0"/>
    <n v="3"/>
    <n v="11"/>
    <x v="1"/>
    <n v="0"/>
  </r>
  <r>
    <x v="671"/>
    <n v="1962"/>
    <n v="64"/>
    <x v="0"/>
    <x v="2"/>
    <x v="0"/>
    <n v="-1"/>
    <x v="631"/>
    <n v="0"/>
    <n v="2"/>
    <x v="418"/>
    <n v="87"/>
    <x v="0"/>
    <n v="327"/>
    <n v="9"/>
    <n v="122"/>
    <n v="19"/>
    <n v="14"/>
    <n v="83"/>
    <n v="574"/>
    <n v="5"/>
    <n v="5"/>
    <n v="2"/>
    <n v="9"/>
    <n v="21"/>
    <n v="6"/>
    <x v="0"/>
    <x v="0"/>
    <x v="0"/>
    <x v="0"/>
    <x v="0"/>
    <n v="0"/>
    <n v="3"/>
    <n v="11"/>
    <x v="1"/>
    <n v="0"/>
  </r>
  <r>
    <x v="672"/>
    <n v="1970"/>
    <n v="56"/>
    <x v="1"/>
    <x v="0"/>
    <x v="4"/>
    <n v="2"/>
    <x v="632"/>
    <n v="0"/>
    <n v="1"/>
    <x v="144"/>
    <n v="33"/>
    <x v="0"/>
    <n v="371"/>
    <n v="159"/>
    <n v="194"/>
    <n v="58"/>
    <n v="106"/>
    <n v="141"/>
    <n v="1029"/>
    <n v="4"/>
    <n v="4"/>
    <n v="3"/>
    <n v="6"/>
    <n v="17"/>
    <n v="3"/>
    <x v="0"/>
    <x v="0"/>
    <x v="0"/>
    <x v="0"/>
    <x v="0"/>
    <n v="0"/>
    <n v="3"/>
    <n v="11"/>
    <x v="1"/>
    <n v="0"/>
  </r>
  <r>
    <x v="673"/>
    <n v="1980"/>
    <n v="46"/>
    <x v="1"/>
    <x v="0"/>
    <x v="2"/>
    <n v="3"/>
    <x v="633"/>
    <n v="0"/>
    <n v="1"/>
    <x v="419"/>
    <n v="38"/>
    <x v="0"/>
    <n v="275"/>
    <n v="59"/>
    <n v="107"/>
    <n v="69"/>
    <n v="101"/>
    <n v="59"/>
    <n v="670"/>
    <n v="2"/>
    <n v="6"/>
    <n v="4"/>
    <n v="8"/>
    <n v="20"/>
    <n v="4"/>
    <x v="0"/>
    <x v="0"/>
    <x v="0"/>
    <x v="0"/>
    <x v="0"/>
    <n v="0"/>
    <n v="3"/>
    <n v="11"/>
    <x v="1"/>
    <n v="0"/>
  </r>
  <r>
    <x v="674"/>
    <n v="1975"/>
    <n v="51"/>
    <x v="1"/>
    <x v="1"/>
    <x v="0"/>
    <n v="0"/>
    <x v="346"/>
    <n v="0"/>
    <n v="1"/>
    <x v="279"/>
    <n v="63"/>
    <x v="0"/>
    <n v="789"/>
    <n v="0"/>
    <n v="142"/>
    <n v="12"/>
    <n v="9"/>
    <n v="38"/>
    <n v="990"/>
    <n v="2"/>
    <n v="2"/>
    <n v="4"/>
    <n v="8"/>
    <n v="16"/>
    <n v="8"/>
    <x v="0"/>
    <x v="0"/>
    <x v="0"/>
    <x v="0"/>
    <x v="0"/>
    <n v="0"/>
    <n v="3"/>
    <n v="11"/>
    <x v="1"/>
    <n v="0"/>
  </r>
  <r>
    <x v="675"/>
    <n v="1974"/>
    <n v="52"/>
    <x v="1"/>
    <x v="0"/>
    <x v="2"/>
    <n v="4"/>
    <x v="634"/>
    <n v="2"/>
    <n v="0"/>
    <x v="27"/>
    <n v="26"/>
    <x v="1"/>
    <n v="1"/>
    <n v="1"/>
    <n v="5"/>
    <n v="0"/>
    <n v="3"/>
    <n v="1"/>
    <n v="11"/>
    <n v="1"/>
    <n v="1"/>
    <n v="0"/>
    <n v="2"/>
    <n v="4"/>
    <n v="8"/>
    <x v="0"/>
    <x v="0"/>
    <x v="0"/>
    <x v="0"/>
    <x v="0"/>
    <n v="0"/>
    <n v="3"/>
    <n v="11"/>
    <x v="1"/>
    <n v="0"/>
  </r>
  <r>
    <x v="676"/>
    <n v="1963"/>
    <n v="63"/>
    <x v="0"/>
    <x v="1"/>
    <x v="2"/>
    <n v="3"/>
    <x v="635"/>
    <n v="0"/>
    <n v="1"/>
    <x v="420"/>
    <n v="17"/>
    <x v="1"/>
    <n v="1004"/>
    <n v="12"/>
    <n v="145"/>
    <n v="32"/>
    <n v="12"/>
    <n v="36"/>
    <n v="1241"/>
    <n v="3"/>
    <n v="10"/>
    <n v="3"/>
    <n v="5"/>
    <n v="21"/>
    <n v="5"/>
    <x v="0"/>
    <x v="0"/>
    <x v="0"/>
    <x v="1"/>
    <x v="0"/>
    <n v="0"/>
    <n v="3"/>
    <n v="11"/>
    <x v="0"/>
    <n v="1"/>
  </r>
  <r>
    <x v="677"/>
    <n v="1979"/>
    <n v="47"/>
    <x v="1"/>
    <x v="0"/>
    <x v="0"/>
    <n v="1"/>
    <x v="636"/>
    <n v="0"/>
    <n v="0"/>
    <x v="421"/>
    <n v="75"/>
    <x v="0"/>
    <n v="187"/>
    <n v="81"/>
    <n v="149"/>
    <n v="25"/>
    <n v="43"/>
    <n v="91"/>
    <n v="576"/>
    <n v="1"/>
    <n v="2"/>
    <n v="2"/>
    <n v="12"/>
    <n v="17"/>
    <n v="1"/>
    <x v="0"/>
    <x v="0"/>
    <x v="0"/>
    <x v="0"/>
    <x v="0"/>
    <n v="0"/>
    <n v="3"/>
    <n v="11"/>
    <x v="1"/>
    <n v="0"/>
  </r>
  <r>
    <x v="678"/>
    <n v="1985"/>
    <n v="41"/>
    <x v="2"/>
    <x v="4"/>
    <x v="2"/>
    <n v="3"/>
    <x v="637"/>
    <n v="1"/>
    <n v="0"/>
    <x v="376"/>
    <n v="13"/>
    <x v="2"/>
    <n v="56"/>
    <n v="4"/>
    <n v="76"/>
    <n v="17"/>
    <n v="1"/>
    <n v="18"/>
    <n v="172"/>
    <n v="4"/>
    <n v="4"/>
    <n v="1"/>
    <n v="3"/>
    <n v="12"/>
    <n v="9"/>
    <x v="1"/>
    <x v="0"/>
    <x v="0"/>
    <x v="0"/>
    <x v="0"/>
    <n v="0"/>
    <n v="3"/>
    <n v="11"/>
    <x v="0"/>
    <n v="1"/>
  </r>
  <r>
    <x v="679"/>
    <n v="1980"/>
    <n v="46"/>
    <x v="1"/>
    <x v="1"/>
    <x v="0"/>
    <n v="1"/>
    <x v="638"/>
    <n v="0"/>
    <n v="0"/>
    <x v="365"/>
    <n v="19"/>
    <x v="1"/>
    <n v="365"/>
    <n v="32"/>
    <n v="117"/>
    <n v="34"/>
    <n v="110"/>
    <n v="6"/>
    <n v="664"/>
    <n v="1"/>
    <n v="3"/>
    <n v="3"/>
    <n v="13"/>
    <n v="20"/>
    <n v="2"/>
    <x v="0"/>
    <x v="0"/>
    <x v="0"/>
    <x v="0"/>
    <x v="0"/>
    <n v="0"/>
    <n v="3"/>
    <n v="11"/>
    <x v="1"/>
    <n v="0"/>
  </r>
  <r>
    <x v="680"/>
    <n v="1963"/>
    <n v="63"/>
    <x v="0"/>
    <x v="0"/>
    <x v="3"/>
    <n v="2"/>
    <x v="639"/>
    <n v="0"/>
    <n v="1"/>
    <x v="422"/>
    <n v="51"/>
    <x v="0"/>
    <n v="595"/>
    <n v="23"/>
    <n v="123"/>
    <n v="10"/>
    <n v="23"/>
    <n v="154"/>
    <n v="928"/>
    <n v="2"/>
    <n v="8"/>
    <n v="9"/>
    <n v="4"/>
    <n v="23"/>
    <n v="6"/>
    <x v="0"/>
    <x v="0"/>
    <x v="0"/>
    <x v="0"/>
    <x v="0"/>
    <n v="0"/>
    <n v="3"/>
    <n v="11"/>
    <x v="1"/>
    <n v="0"/>
  </r>
  <r>
    <x v="681"/>
    <n v="1967"/>
    <n v="59"/>
    <x v="1"/>
    <x v="0"/>
    <x v="3"/>
    <n v="1"/>
    <x v="640"/>
    <n v="0"/>
    <n v="0"/>
    <x v="287"/>
    <n v="81"/>
    <x v="0"/>
    <n v="1132"/>
    <n v="134"/>
    <n v="384"/>
    <n v="175"/>
    <n v="134"/>
    <n v="115"/>
    <n v="2074"/>
    <n v="1"/>
    <n v="11"/>
    <n v="5"/>
    <n v="13"/>
    <n v="30"/>
    <n v="7"/>
    <x v="0"/>
    <x v="0"/>
    <x v="0"/>
    <x v="0"/>
    <x v="0"/>
    <n v="0"/>
    <n v="3"/>
    <n v="11"/>
    <x v="1"/>
    <n v="0"/>
  </r>
  <r>
    <x v="682"/>
    <n v="1982"/>
    <n v="44"/>
    <x v="2"/>
    <x v="4"/>
    <x v="1"/>
    <n v="2"/>
    <x v="641"/>
    <n v="0"/>
    <n v="0"/>
    <x v="423"/>
    <n v="32"/>
    <x v="0"/>
    <n v="34"/>
    <n v="11"/>
    <n v="137"/>
    <n v="179"/>
    <n v="61"/>
    <n v="45"/>
    <n v="467"/>
    <n v="1"/>
    <n v="8"/>
    <n v="1"/>
    <n v="5"/>
    <n v="15"/>
    <n v="8"/>
    <x v="0"/>
    <x v="0"/>
    <x v="0"/>
    <x v="0"/>
    <x v="0"/>
    <n v="0"/>
    <n v="3"/>
    <n v="11"/>
    <x v="1"/>
    <n v="0"/>
  </r>
  <r>
    <x v="683"/>
    <n v="1955"/>
    <n v="71"/>
    <x v="0"/>
    <x v="0"/>
    <x v="1"/>
    <n v="3"/>
    <x v="642"/>
    <n v="0"/>
    <n v="1"/>
    <x v="424"/>
    <n v="84"/>
    <x v="0"/>
    <n v="116"/>
    <n v="6"/>
    <n v="82"/>
    <n v="6"/>
    <n v="6"/>
    <n v="41"/>
    <n v="257"/>
    <n v="2"/>
    <n v="3"/>
    <n v="1"/>
    <n v="6"/>
    <n v="12"/>
    <n v="5"/>
    <x v="0"/>
    <x v="0"/>
    <x v="0"/>
    <x v="0"/>
    <x v="0"/>
    <n v="0"/>
    <n v="3"/>
    <n v="11"/>
    <x v="1"/>
    <n v="0"/>
  </r>
  <r>
    <x v="684"/>
    <n v="1967"/>
    <n v="59"/>
    <x v="1"/>
    <x v="0"/>
    <x v="1"/>
    <n v="2"/>
    <x v="643"/>
    <n v="0"/>
    <n v="0"/>
    <x v="425"/>
    <n v="87"/>
    <x v="0"/>
    <n v="565"/>
    <n v="32"/>
    <n v="435"/>
    <n v="28"/>
    <n v="32"/>
    <n v="54"/>
    <n v="1146"/>
    <n v="1"/>
    <n v="2"/>
    <n v="8"/>
    <n v="6"/>
    <n v="17"/>
    <n v="1"/>
    <x v="0"/>
    <x v="0"/>
    <x v="0"/>
    <x v="0"/>
    <x v="0"/>
    <n v="0"/>
    <n v="3"/>
    <n v="11"/>
    <x v="1"/>
    <n v="0"/>
  </r>
  <r>
    <x v="685"/>
    <n v="1976"/>
    <n v="50"/>
    <x v="1"/>
    <x v="1"/>
    <x v="3"/>
    <n v="2"/>
    <x v="644"/>
    <n v="0"/>
    <n v="1"/>
    <x v="230"/>
    <n v="99"/>
    <x v="0"/>
    <n v="372"/>
    <n v="18"/>
    <n v="126"/>
    <n v="47"/>
    <n v="48"/>
    <n v="78"/>
    <n v="689"/>
    <n v="2"/>
    <n v="5"/>
    <n v="2"/>
    <n v="11"/>
    <n v="20"/>
    <n v="4"/>
    <x v="0"/>
    <x v="0"/>
    <x v="0"/>
    <x v="0"/>
    <x v="0"/>
    <n v="0"/>
    <n v="3"/>
    <n v="11"/>
    <x v="1"/>
    <n v="0"/>
  </r>
  <r>
    <x v="686"/>
    <n v="1972"/>
    <n v="54"/>
    <x v="1"/>
    <x v="1"/>
    <x v="0"/>
    <n v="1"/>
    <x v="645"/>
    <n v="0"/>
    <n v="0"/>
    <x v="144"/>
    <n v="96"/>
    <x v="0"/>
    <n v="899"/>
    <n v="102"/>
    <n v="838"/>
    <n v="133"/>
    <n v="102"/>
    <n v="40"/>
    <n v="2114"/>
    <n v="1"/>
    <n v="5"/>
    <n v="6"/>
    <n v="10"/>
    <n v="22"/>
    <n v="2"/>
    <x v="0"/>
    <x v="0"/>
    <x v="0"/>
    <x v="0"/>
    <x v="0"/>
    <n v="0"/>
    <n v="3"/>
    <n v="11"/>
    <x v="0"/>
    <n v="0"/>
  </r>
  <r>
    <x v="687"/>
    <n v="1982"/>
    <n v="44"/>
    <x v="2"/>
    <x v="1"/>
    <x v="2"/>
    <n v="2"/>
    <x v="646"/>
    <n v="0"/>
    <n v="0"/>
    <x v="332"/>
    <n v="21"/>
    <x v="1"/>
    <n v="55"/>
    <n v="16"/>
    <n v="1622"/>
    <n v="17"/>
    <n v="3"/>
    <n v="4"/>
    <n v="1717"/>
    <n v="15"/>
    <n v="0"/>
    <n v="28"/>
    <n v="1"/>
    <n v="44"/>
    <n v="0"/>
    <x v="0"/>
    <x v="0"/>
    <x v="0"/>
    <x v="0"/>
    <x v="0"/>
    <n v="0"/>
    <n v="3"/>
    <n v="11"/>
    <x v="1"/>
    <n v="0"/>
  </r>
  <r>
    <x v="688"/>
    <n v="1989"/>
    <n v="37"/>
    <x v="2"/>
    <x v="1"/>
    <x v="1"/>
    <n v="2"/>
    <x v="647"/>
    <n v="0"/>
    <n v="0"/>
    <x v="426"/>
    <n v="40"/>
    <x v="0"/>
    <n v="760"/>
    <n v="40"/>
    <n v="480"/>
    <n v="0"/>
    <n v="40"/>
    <n v="26"/>
    <n v="1346"/>
    <n v="1"/>
    <n v="3"/>
    <n v="5"/>
    <n v="12"/>
    <n v="21"/>
    <n v="1"/>
    <x v="0"/>
    <x v="0"/>
    <x v="1"/>
    <x v="1"/>
    <x v="0"/>
    <n v="0"/>
    <n v="3"/>
    <n v="11"/>
    <x v="1"/>
    <n v="2"/>
  </r>
  <r>
    <x v="689"/>
    <n v="1969"/>
    <n v="57"/>
    <x v="1"/>
    <x v="1"/>
    <x v="1"/>
    <n v="2"/>
    <x v="648"/>
    <n v="0"/>
    <n v="0"/>
    <x v="111"/>
    <n v="3"/>
    <x v="2"/>
    <n v="260"/>
    <n v="86"/>
    <n v="559"/>
    <n v="63"/>
    <n v="9"/>
    <n v="67"/>
    <n v="1044"/>
    <n v="1"/>
    <n v="4"/>
    <n v="6"/>
    <n v="4"/>
    <n v="15"/>
    <n v="2"/>
    <x v="0"/>
    <x v="0"/>
    <x v="0"/>
    <x v="0"/>
    <x v="0"/>
    <n v="0"/>
    <n v="3"/>
    <n v="11"/>
    <x v="1"/>
    <n v="0"/>
  </r>
  <r>
    <x v="690"/>
    <n v="1960"/>
    <n v="66"/>
    <x v="0"/>
    <x v="1"/>
    <x v="3"/>
    <n v="2"/>
    <x v="649"/>
    <n v="0"/>
    <n v="1"/>
    <x v="427"/>
    <n v="98"/>
    <x v="0"/>
    <n v="459"/>
    <n v="0"/>
    <n v="24"/>
    <n v="6"/>
    <n v="0"/>
    <n v="4"/>
    <n v="493"/>
    <n v="6"/>
    <n v="4"/>
    <n v="5"/>
    <n v="7"/>
    <n v="22"/>
    <n v="6"/>
    <x v="0"/>
    <x v="1"/>
    <x v="0"/>
    <x v="0"/>
    <x v="0"/>
    <n v="0"/>
    <n v="3"/>
    <n v="11"/>
    <x v="0"/>
    <n v="1"/>
  </r>
  <r>
    <x v="691"/>
    <n v="1970"/>
    <n v="56"/>
    <x v="1"/>
    <x v="0"/>
    <x v="0"/>
    <n v="1"/>
    <x v="650"/>
    <n v="0"/>
    <n v="0"/>
    <x v="428"/>
    <n v="73"/>
    <x v="0"/>
    <n v="466"/>
    <n v="0"/>
    <n v="224"/>
    <n v="119"/>
    <n v="49"/>
    <n v="99"/>
    <n v="957"/>
    <n v="1"/>
    <n v="5"/>
    <n v="3"/>
    <n v="4"/>
    <n v="13"/>
    <n v="2"/>
    <x v="0"/>
    <x v="0"/>
    <x v="0"/>
    <x v="0"/>
    <x v="0"/>
    <n v="0"/>
    <n v="3"/>
    <n v="11"/>
    <x v="1"/>
    <n v="0"/>
  </r>
  <r>
    <x v="692"/>
    <n v="1958"/>
    <n v="68"/>
    <x v="0"/>
    <x v="2"/>
    <x v="1"/>
    <n v="3"/>
    <x v="651"/>
    <n v="0"/>
    <n v="1"/>
    <x v="222"/>
    <n v="90"/>
    <x v="0"/>
    <n v="67"/>
    <n v="15"/>
    <n v="80"/>
    <n v="17"/>
    <n v="11"/>
    <n v="80"/>
    <n v="270"/>
    <n v="3"/>
    <n v="1"/>
    <n v="4"/>
    <n v="4"/>
    <n v="12"/>
    <n v="3"/>
    <x v="0"/>
    <x v="0"/>
    <x v="0"/>
    <x v="0"/>
    <x v="0"/>
    <n v="0"/>
    <n v="3"/>
    <n v="11"/>
    <x v="1"/>
    <n v="0"/>
  </r>
  <r>
    <x v="693"/>
    <n v="1952"/>
    <n v="74"/>
    <x v="0"/>
    <x v="3"/>
    <x v="1"/>
    <n v="2"/>
    <x v="652"/>
    <n v="0"/>
    <n v="0"/>
    <x v="97"/>
    <n v="29"/>
    <x v="1"/>
    <n v="2"/>
    <n v="0"/>
    <n v="7"/>
    <n v="3"/>
    <n v="7"/>
    <n v="10"/>
    <n v="29"/>
    <n v="1"/>
    <n v="1"/>
    <n v="0"/>
    <n v="3"/>
    <n v="5"/>
    <n v="6"/>
    <x v="0"/>
    <x v="0"/>
    <x v="0"/>
    <x v="0"/>
    <x v="0"/>
    <n v="0"/>
    <n v="3"/>
    <n v="11"/>
    <x v="1"/>
    <n v="0"/>
  </r>
  <r>
    <x v="694"/>
    <n v="1949"/>
    <n v="77"/>
    <x v="0"/>
    <x v="2"/>
    <x v="4"/>
    <n v="3"/>
    <x v="653"/>
    <n v="1"/>
    <n v="1"/>
    <x v="429"/>
    <n v="3"/>
    <x v="2"/>
    <n v="67"/>
    <n v="1"/>
    <n v="20"/>
    <n v="0"/>
    <n v="2"/>
    <n v="31"/>
    <n v="121"/>
    <n v="3"/>
    <n v="2"/>
    <n v="2"/>
    <n v="2"/>
    <n v="9"/>
    <n v="7"/>
    <x v="0"/>
    <x v="0"/>
    <x v="0"/>
    <x v="0"/>
    <x v="0"/>
    <n v="0"/>
    <n v="3"/>
    <n v="11"/>
    <x v="0"/>
    <n v="0"/>
  </r>
  <r>
    <x v="695"/>
    <n v="1961"/>
    <n v="65"/>
    <x v="0"/>
    <x v="2"/>
    <x v="2"/>
    <n v="4"/>
    <x v="654"/>
    <n v="0"/>
    <n v="2"/>
    <x v="396"/>
    <n v="94"/>
    <x v="0"/>
    <n v="92"/>
    <n v="4"/>
    <n v="18"/>
    <n v="3"/>
    <n v="3"/>
    <n v="6"/>
    <n v="126"/>
    <n v="1"/>
    <n v="2"/>
    <n v="1"/>
    <n v="4"/>
    <n v="8"/>
    <n v="3"/>
    <x v="0"/>
    <x v="0"/>
    <x v="0"/>
    <x v="0"/>
    <x v="0"/>
    <n v="0"/>
    <n v="3"/>
    <n v="11"/>
    <x v="1"/>
    <n v="0"/>
  </r>
  <r>
    <x v="696"/>
    <n v="1995"/>
    <n v="31"/>
    <x v="2"/>
    <x v="0"/>
    <x v="0"/>
    <n v="1"/>
    <x v="655"/>
    <n v="0"/>
    <n v="0"/>
    <x v="430"/>
    <n v="65"/>
    <x v="0"/>
    <n v="4"/>
    <n v="2"/>
    <n v="11"/>
    <n v="2"/>
    <n v="0"/>
    <n v="4"/>
    <n v="23"/>
    <n v="1"/>
    <n v="1"/>
    <n v="0"/>
    <n v="2"/>
    <n v="4"/>
    <n v="6"/>
    <x v="0"/>
    <x v="0"/>
    <x v="0"/>
    <x v="0"/>
    <x v="0"/>
    <n v="0"/>
    <n v="3"/>
    <n v="11"/>
    <x v="1"/>
    <n v="0"/>
  </r>
  <r>
    <x v="697"/>
    <n v="1949"/>
    <n v="77"/>
    <x v="0"/>
    <x v="1"/>
    <x v="0"/>
    <n v="1"/>
    <x v="656"/>
    <n v="1"/>
    <n v="1"/>
    <x v="62"/>
    <n v="33"/>
    <x v="0"/>
    <n v="20"/>
    <n v="1"/>
    <n v="28"/>
    <n v="3"/>
    <n v="3"/>
    <n v="2"/>
    <n v="57"/>
    <n v="3"/>
    <n v="2"/>
    <n v="0"/>
    <n v="3"/>
    <n v="8"/>
    <n v="8"/>
    <x v="0"/>
    <x v="0"/>
    <x v="0"/>
    <x v="0"/>
    <x v="0"/>
    <n v="0"/>
    <n v="3"/>
    <n v="11"/>
    <x v="0"/>
    <n v="0"/>
  </r>
  <r>
    <x v="698"/>
    <n v="1961"/>
    <n v="65"/>
    <x v="0"/>
    <x v="0"/>
    <x v="0"/>
    <n v="1"/>
    <x v="657"/>
    <n v="0"/>
    <n v="0"/>
    <x v="358"/>
    <n v="46"/>
    <x v="0"/>
    <n v="273"/>
    <n v="11"/>
    <n v="178"/>
    <n v="62"/>
    <n v="83"/>
    <n v="29"/>
    <n v="636"/>
    <n v="2"/>
    <n v="8"/>
    <n v="4"/>
    <n v="6"/>
    <n v="20"/>
    <n v="6"/>
    <x v="0"/>
    <x v="0"/>
    <x v="0"/>
    <x v="0"/>
    <x v="0"/>
    <n v="0"/>
    <n v="3"/>
    <n v="11"/>
    <x v="1"/>
    <n v="0"/>
  </r>
  <r>
    <x v="699"/>
    <n v="1960"/>
    <n v="66"/>
    <x v="0"/>
    <x v="0"/>
    <x v="1"/>
    <n v="2"/>
    <x v="658"/>
    <n v="0"/>
    <n v="0"/>
    <x v="431"/>
    <n v="29"/>
    <x v="1"/>
    <n v="434"/>
    <n v="22"/>
    <n v="388"/>
    <n v="104"/>
    <n v="22"/>
    <n v="34"/>
    <n v="1004"/>
    <n v="1"/>
    <n v="10"/>
    <n v="7"/>
    <n v="10"/>
    <n v="28"/>
    <n v="4"/>
    <x v="0"/>
    <x v="0"/>
    <x v="0"/>
    <x v="1"/>
    <x v="0"/>
    <n v="0"/>
    <n v="3"/>
    <n v="11"/>
    <x v="1"/>
    <n v="1"/>
  </r>
  <r>
    <x v="700"/>
    <n v="1973"/>
    <n v="53"/>
    <x v="1"/>
    <x v="0"/>
    <x v="3"/>
    <n v="2"/>
    <x v="659"/>
    <n v="0"/>
    <n v="1"/>
    <x v="390"/>
    <n v="99"/>
    <x v="0"/>
    <n v="321"/>
    <n v="11"/>
    <n v="309"/>
    <n v="33"/>
    <n v="26"/>
    <n v="34"/>
    <n v="734"/>
    <n v="3"/>
    <n v="9"/>
    <n v="3"/>
    <n v="5"/>
    <n v="20"/>
    <n v="4"/>
    <x v="0"/>
    <x v="0"/>
    <x v="0"/>
    <x v="0"/>
    <x v="0"/>
    <n v="0"/>
    <n v="3"/>
    <n v="11"/>
    <x v="1"/>
    <n v="0"/>
  </r>
  <r>
    <x v="701"/>
    <n v="1978"/>
    <n v="48"/>
    <x v="1"/>
    <x v="0"/>
    <x v="2"/>
    <n v="4"/>
    <x v="660"/>
    <n v="2"/>
    <n v="0"/>
    <x v="432"/>
    <n v="26"/>
    <x v="1"/>
    <n v="212"/>
    <n v="123"/>
    <n v="177"/>
    <n v="15"/>
    <n v="64"/>
    <n v="23"/>
    <n v="614"/>
    <n v="2"/>
    <n v="8"/>
    <n v="2"/>
    <n v="8"/>
    <n v="20"/>
    <n v="4"/>
    <x v="0"/>
    <x v="0"/>
    <x v="0"/>
    <x v="0"/>
    <x v="0"/>
    <n v="0"/>
    <n v="3"/>
    <n v="11"/>
    <x v="1"/>
    <n v="0"/>
  </r>
  <r>
    <x v="702"/>
    <n v="1978"/>
    <n v="48"/>
    <x v="1"/>
    <x v="0"/>
    <x v="3"/>
    <n v="2"/>
    <x v="661"/>
    <n v="0"/>
    <n v="1"/>
    <x v="33"/>
    <n v="30"/>
    <x v="1"/>
    <n v="909"/>
    <n v="12"/>
    <n v="278"/>
    <n v="0"/>
    <n v="12"/>
    <n v="242"/>
    <n v="1453"/>
    <n v="3"/>
    <n v="5"/>
    <n v="2"/>
    <n v="11"/>
    <n v="21"/>
    <n v="8"/>
    <x v="1"/>
    <x v="0"/>
    <x v="0"/>
    <x v="0"/>
    <x v="0"/>
    <n v="0"/>
    <n v="3"/>
    <n v="11"/>
    <x v="1"/>
    <n v="1"/>
  </r>
  <r>
    <x v="703"/>
    <n v="1988"/>
    <n v="38"/>
    <x v="2"/>
    <x v="2"/>
    <x v="0"/>
    <n v="1"/>
    <x v="662"/>
    <n v="0"/>
    <n v="0"/>
    <x v="433"/>
    <n v="27"/>
    <x v="1"/>
    <n v="1184"/>
    <n v="32"/>
    <n v="352"/>
    <n v="21"/>
    <n v="16"/>
    <n v="16"/>
    <n v="1621"/>
    <n v="1"/>
    <n v="3"/>
    <n v="4"/>
    <n v="7"/>
    <n v="15"/>
    <n v="1"/>
    <x v="0"/>
    <x v="1"/>
    <x v="1"/>
    <x v="1"/>
    <x v="0"/>
    <n v="0"/>
    <n v="3"/>
    <n v="11"/>
    <x v="0"/>
    <n v="3"/>
  </r>
  <r>
    <x v="704"/>
    <n v="1968"/>
    <n v="58"/>
    <x v="1"/>
    <x v="2"/>
    <x v="3"/>
    <n v="2"/>
    <x v="663"/>
    <n v="1"/>
    <n v="0"/>
    <x v="192"/>
    <n v="24"/>
    <x v="1"/>
    <n v="112"/>
    <n v="19"/>
    <n v="21"/>
    <n v="16"/>
    <n v="14"/>
    <n v="5"/>
    <n v="187"/>
    <n v="3"/>
    <n v="4"/>
    <n v="1"/>
    <n v="4"/>
    <n v="12"/>
    <n v="7"/>
    <x v="0"/>
    <x v="0"/>
    <x v="0"/>
    <x v="0"/>
    <x v="0"/>
    <n v="0"/>
    <n v="3"/>
    <n v="11"/>
    <x v="1"/>
    <n v="0"/>
  </r>
  <r>
    <x v="705"/>
    <n v="1986"/>
    <n v="40"/>
    <x v="2"/>
    <x v="0"/>
    <x v="2"/>
    <n v="3"/>
    <x v="330"/>
    <n v="1"/>
    <n v="0"/>
    <x v="257"/>
    <n v="93"/>
    <x v="0"/>
    <n v="656"/>
    <n v="80"/>
    <n v="455"/>
    <n v="52"/>
    <n v="107"/>
    <n v="93"/>
    <n v="1443"/>
    <n v="2"/>
    <n v="8"/>
    <n v="4"/>
    <n v="8"/>
    <n v="22"/>
    <n v="4"/>
    <x v="1"/>
    <x v="0"/>
    <x v="1"/>
    <x v="0"/>
    <x v="0"/>
    <n v="0"/>
    <n v="3"/>
    <n v="11"/>
    <x v="1"/>
    <n v="2"/>
  </r>
  <r>
    <x v="706"/>
    <n v="1970"/>
    <n v="56"/>
    <x v="1"/>
    <x v="1"/>
    <x v="3"/>
    <n v="2"/>
    <x v="664"/>
    <n v="1"/>
    <n v="0"/>
    <x v="434"/>
    <n v="34"/>
    <x v="0"/>
    <n v="23"/>
    <n v="0"/>
    <n v="8"/>
    <n v="6"/>
    <n v="2"/>
    <n v="18"/>
    <n v="57"/>
    <n v="1"/>
    <n v="1"/>
    <n v="1"/>
    <n v="3"/>
    <n v="6"/>
    <n v="2"/>
    <x v="0"/>
    <x v="0"/>
    <x v="0"/>
    <x v="0"/>
    <x v="0"/>
    <n v="0"/>
    <n v="3"/>
    <n v="11"/>
    <x v="1"/>
    <n v="0"/>
  </r>
  <r>
    <x v="707"/>
    <n v="1951"/>
    <n v="75"/>
    <x v="0"/>
    <x v="0"/>
    <x v="3"/>
    <n v="2"/>
    <x v="665"/>
    <n v="0"/>
    <n v="1"/>
    <x v="435"/>
    <n v="88"/>
    <x v="0"/>
    <n v="537"/>
    <n v="6"/>
    <n v="42"/>
    <n v="16"/>
    <n v="6"/>
    <n v="30"/>
    <n v="637"/>
    <n v="2"/>
    <n v="9"/>
    <n v="3"/>
    <n v="6"/>
    <n v="20"/>
    <n v="8"/>
    <x v="0"/>
    <x v="0"/>
    <x v="0"/>
    <x v="0"/>
    <x v="0"/>
    <n v="0"/>
    <n v="3"/>
    <n v="11"/>
    <x v="1"/>
    <n v="0"/>
  </r>
  <r>
    <x v="708"/>
    <n v="1948"/>
    <n v="78"/>
    <x v="3"/>
    <x v="1"/>
    <x v="1"/>
    <n v="3"/>
    <x v="666"/>
    <n v="0"/>
    <n v="1"/>
    <x v="436"/>
    <n v="96"/>
    <x v="0"/>
    <n v="712"/>
    <n v="0"/>
    <n v="45"/>
    <n v="0"/>
    <n v="0"/>
    <n v="191"/>
    <n v="948"/>
    <n v="3"/>
    <n v="2"/>
    <n v="4"/>
    <n v="5"/>
    <n v="14"/>
    <n v="7"/>
    <x v="1"/>
    <x v="0"/>
    <x v="0"/>
    <x v="0"/>
    <x v="0"/>
    <n v="0"/>
    <n v="3"/>
    <n v="11"/>
    <x v="1"/>
    <n v="1"/>
  </r>
  <r>
    <x v="709"/>
    <n v="1971"/>
    <n v="55"/>
    <x v="1"/>
    <x v="2"/>
    <x v="2"/>
    <n v="3"/>
    <x v="312"/>
    <n v="1"/>
    <n v="0"/>
    <x v="257"/>
    <n v="10"/>
    <x v="2"/>
    <n v="23"/>
    <n v="1"/>
    <n v="13"/>
    <n v="2"/>
    <n v="2"/>
    <n v="18"/>
    <n v="59"/>
    <n v="1"/>
    <n v="1"/>
    <n v="1"/>
    <n v="2"/>
    <n v="5"/>
    <n v="7"/>
    <x v="1"/>
    <x v="0"/>
    <x v="0"/>
    <x v="0"/>
    <x v="0"/>
    <n v="0"/>
    <n v="3"/>
    <n v="11"/>
    <x v="0"/>
    <n v="1"/>
  </r>
  <r>
    <x v="710"/>
    <n v="1986"/>
    <n v="40"/>
    <x v="2"/>
    <x v="0"/>
    <x v="2"/>
    <n v="3"/>
    <x v="667"/>
    <n v="1"/>
    <n v="0"/>
    <x v="222"/>
    <n v="26"/>
    <x v="1"/>
    <n v="1"/>
    <n v="3"/>
    <n v="4"/>
    <n v="2"/>
    <n v="2"/>
    <n v="6"/>
    <n v="18"/>
    <n v="1"/>
    <n v="1"/>
    <n v="0"/>
    <n v="2"/>
    <n v="4"/>
    <n v="8"/>
    <x v="0"/>
    <x v="0"/>
    <x v="0"/>
    <x v="0"/>
    <x v="0"/>
    <n v="0"/>
    <n v="3"/>
    <n v="11"/>
    <x v="1"/>
    <n v="0"/>
  </r>
  <r>
    <x v="711"/>
    <n v="1965"/>
    <n v="61"/>
    <x v="1"/>
    <x v="2"/>
    <x v="0"/>
    <n v="0"/>
    <x v="668"/>
    <n v="0"/>
    <n v="1"/>
    <x v="437"/>
    <n v="49"/>
    <x v="0"/>
    <n v="664"/>
    <n v="58"/>
    <n v="83"/>
    <n v="32"/>
    <n v="0"/>
    <n v="66"/>
    <n v="903"/>
    <n v="4"/>
    <n v="7"/>
    <n v="5"/>
    <n v="10"/>
    <n v="26"/>
    <n v="5"/>
    <x v="0"/>
    <x v="0"/>
    <x v="0"/>
    <x v="0"/>
    <x v="0"/>
    <n v="0"/>
    <n v="3"/>
    <n v="11"/>
    <x v="1"/>
    <n v="0"/>
  </r>
  <r>
    <x v="712"/>
    <n v="1975"/>
    <n v="51"/>
    <x v="1"/>
    <x v="0"/>
    <x v="0"/>
    <n v="2"/>
    <x v="669"/>
    <n v="1"/>
    <n v="0"/>
    <x v="24"/>
    <n v="11"/>
    <x v="2"/>
    <n v="6"/>
    <n v="10"/>
    <n v="21"/>
    <n v="19"/>
    <n v="14"/>
    <n v="42"/>
    <n v="112"/>
    <n v="2"/>
    <n v="2"/>
    <n v="1"/>
    <n v="3"/>
    <n v="8"/>
    <n v="6"/>
    <x v="0"/>
    <x v="0"/>
    <x v="0"/>
    <x v="0"/>
    <x v="0"/>
    <n v="0"/>
    <n v="3"/>
    <n v="11"/>
    <x v="1"/>
    <n v="0"/>
  </r>
  <r>
    <x v="713"/>
    <n v="1953"/>
    <n v="73"/>
    <x v="0"/>
    <x v="0"/>
    <x v="1"/>
    <n v="2"/>
    <x v="670"/>
    <n v="0"/>
    <n v="0"/>
    <x v="438"/>
    <n v="44"/>
    <x v="0"/>
    <n v="299"/>
    <n v="5"/>
    <n v="201"/>
    <n v="21"/>
    <n v="21"/>
    <n v="49"/>
    <n v="596"/>
    <n v="3"/>
    <n v="5"/>
    <n v="4"/>
    <n v="8"/>
    <n v="20"/>
    <n v="4"/>
    <x v="0"/>
    <x v="0"/>
    <x v="0"/>
    <x v="0"/>
    <x v="0"/>
    <n v="0"/>
    <n v="3"/>
    <n v="11"/>
    <x v="1"/>
    <n v="0"/>
  </r>
  <r>
    <x v="714"/>
    <n v="1982"/>
    <n v="44"/>
    <x v="2"/>
    <x v="0"/>
    <x v="1"/>
    <n v="3"/>
    <x v="671"/>
    <n v="1"/>
    <n v="0"/>
    <x v="367"/>
    <n v="75"/>
    <x v="0"/>
    <n v="99"/>
    <n v="13"/>
    <n v="66"/>
    <n v="43"/>
    <n v="8"/>
    <n v="4"/>
    <n v="233"/>
    <n v="3"/>
    <n v="4"/>
    <n v="1"/>
    <n v="5"/>
    <n v="13"/>
    <n v="7"/>
    <x v="0"/>
    <x v="0"/>
    <x v="0"/>
    <x v="0"/>
    <x v="0"/>
    <n v="0"/>
    <n v="3"/>
    <n v="11"/>
    <x v="1"/>
    <n v="0"/>
  </r>
  <r>
    <x v="715"/>
    <n v="1975"/>
    <n v="51"/>
    <x v="1"/>
    <x v="1"/>
    <x v="2"/>
    <n v="2"/>
    <x v="672"/>
    <n v="0"/>
    <n v="0"/>
    <x v="96"/>
    <n v="64"/>
    <x v="0"/>
    <n v="749"/>
    <n v="40"/>
    <n v="294"/>
    <n v="121"/>
    <n v="160"/>
    <n v="147"/>
    <n v="1511"/>
    <n v="1"/>
    <n v="3"/>
    <n v="2"/>
    <n v="5"/>
    <n v="11"/>
    <n v="1"/>
    <x v="0"/>
    <x v="0"/>
    <x v="0"/>
    <x v="0"/>
    <x v="0"/>
    <n v="0"/>
    <n v="3"/>
    <n v="11"/>
    <x v="1"/>
    <n v="0"/>
  </r>
  <r>
    <x v="716"/>
    <n v="1960"/>
    <n v="66"/>
    <x v="0"/>
    <x v="4"/>
    <x v="3"/>
    <n v="1"/>
    <x v="673"/>
    <n v="0"/>
    <n v="0"/>
    <x v="385"/>
    <n v="19"/>
    <x v="1"/>
    <n v="345"/>
    <n v="25"/>
    <n v="501"/>
    <n v="63"/>
    <n v="138"/>
    <n v="80"/>
    <n v="1152"/>
    <n v="1"/>
    <n v="5"/>
    <n v="3"/>
    <n v="8"/>
    <n v="17"/>
    <n v="2"/>
    <x v="0"/>
    <x v="0"/>
    <x v="1"/>
    <x v="0"/>
    <x v="0"/>
    <n v="0"/>
    <n v="3"/>
    <n v="11"/>
    <x v="0"/>
    <n v="1"/>
  </r>
  <r>
    <x v="717"/>
    <n v="1978"/>
    <n v="48"/>
    <x v="1"/>
    <x v="0"/>
    <x v="1"/>
    <n v="3"/>
    <x v="674"/>
    <n v="1"/>
    <n v="0"/>
    <x v="220"/>
    <n v="45"/>
    <x v="0"/>
    <n v="9"/>
    <n v="4"/>
    <n v="18"/>
    <n v="7"/>
    <n v="5"/>
    <n v="5"/>
    <n v="48"/>
    <n v="2"/>
    <n v="2"/>
    <n v="0"/>
    <n v="3"/>
    <n v="7"/>
    <n v="7"/>
    <x v="0"/>
    <x v="0"/>
    <x v="0"/>
    <x v="0"/>
    <x v="0"/>
    <n v="0"/>
    <n v="3"/>
    <n v="11"/>
    <x v="1"/>
    <n v="0"/>
  </r>
  <r>
    <x v="718"/>
    <n v="1970"/>
    <n v="56"/>
    <x v="1"/>
    <x v="0"/>
    <x v="3"/>
    <n v="2"/>
    <x v="675"/>
    <n v="0"/>
    <n v="1"/>
    <x v="170"/>
    <n v="77"/>
    <x v="0"/>
    <n v="440"/>
    <n v="81"/>
    <n v="368"/>
    <n v="0"/>
    <n v="122"/>
    <n v="174"/>
    <n v="1185"/>
    <n v="6"/>
    <n v="11"/>
    <n v="5"/>
    <n v="9"/>
    <n v="31"/>
    <n v="6"/>
    <x v="0"/>
    <x v="0"/>
    <x v="0"/>
    <x v="0"/>
    <x v="0"/>
    <n v="0"/>
    <n v="3"/>
    <n v="11"/>
    <x v="1"/>
    <n v="0"/>
  </r>
  <r>
    <x v="719"/>
    <n v="1958"/>
    <n v="68"/>
    <x v="0"/>
    <x v="0"/>
    <x v="0"/>
    <n v="1"/>
    <x v="676"/>
    <n v="1"/>
    <n v="1"/>
    <x v="370"/>
    <n v="9"/>
    <x v="2"/>
    <n v="8"/>
    <n v="2"/>
    <n v="5"/>
    <n v="3"/>
    <n v="0"/>
    <n v="3"/>
    <n v="21"/>
    <n v="1"/>
    <n v="1"/>
    <n v="0"/>
    <n v="2"/>
    <n v="4"/>
    <n v="7"/>
    <x v="0"/>
    <x v="0"/>
    <x v="0"/>
    <x v="0"/>
    <x v="0"/>
    <n v="0"/>
    <n v="3"/>
    <n v="11"/>
    <x v="1"/>
    <n v="0"/>
  </r>
  <r>
    <x v="720"/>
    <n v="1965"/>
    <n v="61"/>
    <x v="1"/>
    <x v="2"/>
    <x v="2"/>
    <n v="3"/>
    <x v="677"/>
    <n v="0"/>
    <n v="1"/>
    <x v="68"/>
    <n v="1"/>
    <x v="2"/>
    <n v="670"/>
    <n v="9"/>
    <n v="249"/>
    <n v="0"/>
    <n v="28"/>
    <n v="9"/>
    <n v="965"/>
    <n v="2"/>
    <n v="5"/>
    <n v="4"/>
    <n v="5"/>
    <n v="16"/>
    <n v="4"/>
    <x v="0"/>
    <x v="0"/>
    <x v="0"/>
    <x v="0"/>
    <x v="0"/>
    <n v="0"/>
    <n v="3"/>
    <n v="11"/>
    <x v="1"/>
    <n v="0"/>
  </r>
  <r>
    <x v="721"/>
    <n v="1954"/>
    <n v="72"/>
    <x v="0"/>
    <x v="0"/>
    <x v="2"/>
    <n v="2"/>
    <x v="678"/>
    <n v="0"/>
    <n v="0"/>
    <x v="319"/>
    <n v="90"/>
    <x v="0"/>
    <n v="524"/>
    <n v="0"/>
    <n v="134"/>
    <n v="28"/>
    <n v="28"/>
    <n v="155"/>
    <n v="869"/>
    <n v="1"/>
    <n v="11"/>
    <n v="1"/>
    <n v="8"/>
    <n v="21"/>
    <n v="7"/>
    <x v="0"/>
    <x v="0"/>
    <x v="0"/>
    <x v="0"/>
    <x v="0"/>
    <n v="0"/>
    <n v="3"/>
    <n v="11"/>
    <x v="1"/>
    <n v="0"/>
  </r>
  <r>
    <x v="722"/>
    <n v="1984"/>
    <n v="42"/>
    <x v="2"/>
    <x v="1"/>
    <x v="2"/>
    <n v="3"/>
    <x v="679"/>
    <n v="1"/>
    <n v="0"/>
    <x v="146"/>
    <n v="43"/>
    <x v="0"/>
    <n v="6"/>
    <n v="0"/>
    <n v="6"/>
    <n v="2"/>
    <n v="1"/>
    <n v="1"/>
    <n v="16"/>
    <n v="2"/>
    <n v="1"/>
    <n v="0"/>
    <n v="3"/>
    <n v="6"/>
    <n v="7"/>
    <x v="0"/>
    <x v="0"/>
    <x v="0"/>
    <x v="0"/>
    <x v="0"/>
    <n v="0"/>
    <n v="3"/>
    <n v="11"/>
    <x v="1"/>
    <n v="0"/>
  </r>
  <r>
    <x v="723"/>
    <n v="1965"/>
    <n v="61"/>
    <x v="1"/>
    <x v="0"/>
    <x v="2"/>
    <n v="2"/>
    <x v="680"/>
    <n v="0"/>
    <n v="0"/>
    <x v="253"/>
    <n v="79"/>
    <x v="0"/>
    <n v="597"/>
    <n v="166"/>
    <n v="597"/>
    <n v="172"/>
    <n v="166"/>
    <n v="249"/>
    <n v="1947"/>
    <n v="1"/>
    <n v="5"/>
    <n v="6"/>
    <n v="4"/>
    <n v="16"/>
    <n v="3"/>
    <x v="0"/>
    <x v="0"/>
    <x v="0"/>
    <x v="0"/>
    <x v="0"/>
    <n v="0"/>
    <n v="3"/>
    <n v="11"/>
    <x v="1"/>
    <n v="0"/>
  </r>
  <r>
    <x v="724"/>
    <n v="1976"/>
    <n v="50"/>
    <x v="1"/>
    <x v="0"/>
    <x v="2"/>
    <n v="3"/>
    <x v="11"/>
    <n v="1"/>
    <n v="0"/>
    <x v="439"/>
    <n v="19"/>
    <x v="1"/>
    <n v="7"/>
    <n v="0"/>
    <n v="12"/>
    <n v="13"/>
    <n v="7"/>
    <n v="32"/>
    <n v="71"/>
    <n v="5"/>
    <n v="4"/>
    <n v="1"/>
    <n v="2"/>
    <n v="12"/>
    <n v="9"/>
    <x v="1"/>
    <x v="0"/>
    <x v="0"/>
    <x v="0"/>
    <x v="0"/>
    <n v="0"/>
    <n v="3"/>
    <n v="11"/>
    <x v="0"/>
    <n v="1"/>
  </r>
  <r>
    <x v="725"/>
    <n v="1966"/>
    <n v="60"/>
    <x v="1"/>
    <x v="0"/>
    <x v="2"/>
    <n v="3"/>
    <x v="192"/>
    <n v="0"/>
    <n v="1"/>
    <x v="109"/>
    <n v="99"/>
    <x v="0"/>
    <n v="54"/>
    <n v="0"/>
    <n v="7"/>
    <n v="0"/>
    <n v="0"/>
    <n v="4"/>
    <n v="65"/>
    <n v="1"/>
    <n v="2"/>
    <n v="0"/>
    <n v="3"/>
    <n v="6"/>
    <n v="6"/>
    <x v="0"/>
    <x v="0"/>
    <x v="0"/>
    <x v="0"/>
    <x v="0"/>
    <n v="0"/>
    <n v="3"/>
    <n v="11"/>
    <x v="1"/>
    <n v="0"/>
  </r>
  <r>
    <x v="726"/>
    <n v="1955"/>
    <n v="71"/>
    <x v="0"/>
    <x v="0"/>
    <x v="2"/>
    <n v="2"/>
    <x v="681"/>
    <n v="0"/>
    <n v="0"/>
    <x v="81"/>
    <n v="62"/>
    <x v="0"/>
    <n v="445"/>
    <n v="25"/>
    <n v="706"/>
    <n v="80"/>
    <n v="76"/>
    <n v="48"/>
    <n v="1380"/>
    <n v="1"/>
    <n v="6"/>
    <n v="5"/>
    <n v="12"/>
    <n v="24"/>
    <n v="2"/>
    <x v="0"/>
    <x v="0"/>
    <x v="0"/>
    <x v="1"/>
    <x v="0"/>
    <n v="0"/>
    <n v="3"/>
    <n v="11"/>
    <x v="1"/>
    <n v="1"/>
  </r>
  <r>
    <x v="727"/>
    <n v="1976"/>
    <n v="50"/>
    <x v="1"/>
    <x v="2"/>
    <x v="3"/>
    <n v="1"/>
    <x v="682"/>
    <n v="0"/>
    <n v="0"/>
    <x v="440"/>
    <n v="41"/>
    <x v="0"/>
    <n v="294"/>
    <n v="142"/>
    <n v="218"/>
    <n v="164"/>
    <n v="58"/>
    <n v="151"/>
    <n v="1027"/>
    <n v="1"/>
    <n v="3"/>
    <n v="8"/>
    <n v="11"/>
    <n v="23"/>
    <n v="1"/>
    <x v="0"/>
    <x v="0"/>
    <x v="0"/>
    <x v="0"/>
    <x v="0"/>
    <n v="0"/>
    <n v="3"/>
    <n v="11"/>
    <x v="1"/>
    <n v="0"/>
  </r>
  <r>
    <x v="728"/>
    <n v="1965"/>
    <n v="61"/>
    <x v="1"/>
    <x v="2"/>
    <x v="2"/>
    <n v="5"/>
    <x v="683"/>
    <n v="2"/>
    <n v="1"/>
    <x v="441"/>
    <n v="60"/>
    <x v="0"/>
    <n v="292"/>
    <n v="3"/>
    <n v="77"/>
    <n v="10"/>
    <n v="3"/>
    <n v="26"/>
    <n v="411"/>
    <n v="7"/>
    <n v="6"/>
    <n v="3"/>
    <n v="5"/>
    <n v="21"/>
    <n v="7"/>
    <x v="0"/>
    <x v="0"/>
    <x v="0"/>
    <x v="0"/>
    <x v="0"/>
    <n v="0"/>
    <n v="3"/>
    <n v="11"/>
    <x v="1"/>
    <n v="0"/>
  </r>
  <r>
    <x v="729"/>
    <n v="1991"/>
    <n v="35"/>
    <x v="2"/>
    <x v="0"/>
    <x v="1"/>
    <n v="2"/>
    <x v="684"/>
    <n v="0"/>
    <n v="0"/>
    <x v="382"/>
    <n v="17"/>
    <x v="1"/>
    <n v="412"/>
    <n v="22"/>
    <n v="132"/>
    <n v="59"/>
    <n v="28"/>
    <n v="183"/>
    <n v="836"/>
    <n v="1"/>
    <n v="11"/>
    <n v="6"/>
    <n v="8"/>
    <n v="26"/>
    <n v="4"/>
    <x v="0"/>
    <x v="0"/>
    <x v="1"/>
    <x v="0"/>
    <x v="0"/>
    <n v="0"/>
    <n v="3"/>
    <n v="11"/>
    <x v="1"/>
    <n v="1"/>
  </r>
  <r>
    <x v="730"/>
    <n v="1949"/>
    <n v="77"/>
    <x v="0"/>
    <x v="1"/>
    <x v="3"/>
    <n v="3"/>
    <x v="685"/>
    <n v="1"/>
    <n v="1"/>
    <x v="61"/>
    <n v="24"/>
    <x v="1"/>
    <n v="8"/>
    <n v="0"/>
    <n v="3"/>
    <n v="0"/>
    <n v="0"/>
    <n v="0"/>
    <n v="11"/>
    <n v="1"/>
    <n v="0"/>
    <n v="0"/>
    <n v="3"/>
    <n v="4"/>
    <n v="5"/>
    <x v="0"/>
    <x v="0"/>
    <x v="0"/>
    <x v="0"/>
    <x v="0"/>
    <n v="0"/>
    <n v="3"/>
    <n v="11"/>
    <x v="1"/>
    <n v="0"/>
  </r>
  <r>
    <x v="731"/>
    <n v="1953"/>
    <n v="73"/>
    <x v="0"/>
    <x v="1"/>
    <x v="1"/>
    <n v="4"/>
    <x v="686"/>
    <n v="1"/>
    <n v="1"/>
    <x v="442"/>
    <n v="60"/>
    <x v="0"/>
    <n v="349"/>
    <n v="4"/>
    <n v="78"/>
    <n v="6"/>
    <n v="0"/>
    <n v="43"/>
    <n v="480"/>
    <n v="8"/>
    <n v="7"/>
    <n v="2"/>
    <n v="6"/>
    <n v="23"/>
    <n v="8"/>
    <x v="0"/>
    <x v="0"/>
    <x v="0"/>
    <x v="0"/>
    <x v="0"/>
    <n v="0"/>
    <n v="3"/>
    <n v="11"/>
    <x v="1"/>
    <n v="0"/>
  </r>
  <r>
    <x v="732"/>
    <n v="1978"/>
    <n v="48"/>
    <x v="1"/>
    <x v="0"/>
    <x v="2"/>
    <n v="4"/>
    <x v="49"/>
    <n v="1"/>
    <n v="1"/>
    <x v="47"/>
    <n v="57"/>
    <x v="0"/>
    <n v="328"/>
    <n v="9"/>
    <n v="124"/>
    <n v="12"/>
    <n v="24"/>
    <n v="109"/>
    <n v="606"/>
    <n v="7"/>
    <n v="4"/>
    <n v="2"/>
    <n v="10"/>
    <n v="23"/>
    <n v="3"/>
    <x v="0"/>
    <x v="0"/>
    <x v="0"/>
    <x v="0"/>
    <x v="0"/>
    <n v="0"/>
    <n v="3"/>
    <n v="11"/>
    <x v="1"/>
    <n v="0"/>
  </r>
  <r>
    <x v="733"/>
    <n v="1948"/>
    <n v="78"/>
    <x v="3"/>
    <x v="1"/>
    <x v="3"/>
    <n v="4"/>
    <x v="687"/>
    <n v="1"/>
    <n v="2"/>
    <x v="286"/>
    <n v="74"/>
    <x v="0"/>
    <n v="144"/>
    <n v="2"/>
    <n v="99"/>
    <n v="7"/>
    <n v="2"/>
    <n v="30"/>
    <n v="284"/>
    <n v="5"/>
    <n v="6"/>
    <n v="1"/>
    <n v="4"/>
    <n v="16"/>
    <n v="8"/>
    <x v="0"/>
    <x v="0"/>
    <x v="0"/>
    <x v="0"/>
    <x v="0"/>
    <n v="0"/>
    <n v="3"/>
    <n v="11"/>
    <x v="1"/>
    <n v="0"/>
  </r>
  <r>
    <x v="734"/>
    <n v="1973"/>
    <n v="53"/>
    <x v="1"/>
    <x v="0"/>
    <x v="3"/>
    <n v="3"/>
    <x v="688"/>
    <n v="1"/>
    <n v="1"/>
    <x v="316"/>
    <n v="22"/>
    <x v="1"/>
    <n v="1126"/>
    <n v="28"/>
    <n v="211"/>
    <n v="37"/>
    <n v="28"/>
    <n v="42"/>
    <n v="1472"/>
    <n v="3"/>
    <n v="4"/>
    <n v="3"/>
    <n v="4"/>
    <n v="14"/>
    <n v="5"/>
    <x v="0"/>
    <x v="1"/>
    <x v="1"/>
    <x v="1"/>
    <x v="0"/>
    <n v="0"/>
    <n v="3"/>
    <n v="11"/>
    <x v="1"/>
    <n v="3"/>
  </r>
  <r>
    <x v="735"/>
    <n v="1949"/>
    <n v="77"/>
    <x v="0"/>
    <x v="0"/>
    <x v="2"/>
    <n v="2"/>
    <x v="345"/>
    <n v="0"/>
    <n v="0"/>
    <x v="433"/>
    <n v="46"/>
    <x v="0"/>
    <n v="967"/>
    <n v="0"/>
    <n v="617"/>
    <n v="43"/>
    <n v="50"/>
    <n v="0"/>
    <n v="1677"/>
    <n v="1"/>
    <n v="4"/>
    <n v="8"/>
    <n v="13"/>
    <n v="26"/>
    <n v="2"/>
    <x v="0"/>
    <x v="1"/>
    <x v="1"/>
    <x v="1"/>
    <x v="0"/>
    <n v="0"/>
    <n v="3"/>
    <n v="11"/>
    <x v="0"/>
    <n v="3"/>
  </r>
  <r>
    <x v="736"/>
    <n v="1973"/>
    <n v="53"/>
    <x v="1"/>
    <x v="0"/>
    <x v="2"/>
    <n v="3"/>
    <x v="689"/>
    <n v="0"/>
    <n v="1"/>
    <x v="443"/>
    <n v="69"/>
    <x v="0"/>
    <n v="432"/>
    <n v="79"/>
    <n v="341"/>
    <n v="177"/>
    <n v="136"/>
    <n v="170"/>
    <n v="1335"/>
    <n v="2"/>
    <n v="8"/>
    <n v="5"/>
    <n v="4"/>
    <n v="19"/>
    <n v="4"/>
    <x v="0"/>
    <x v="0"/>
    <x v="0"/>
    <x v="0"/>
    <x v="0"/>
    <n v="0"/>
    <n v="3"/>
    <n v="11"/>
    <x v="1"/>
    <n v="0"/>
  </r>
  <r>
    <x v="737"/>
    <n v="1952"/>
    <n v="74"/>
    <x v="0"/>
    <x v="2"/>
    <x v="1"/>
    <n v="3"/>
    <x v="690"/>
    <n v="0"/>
    <n v="1"/>
    <x v="444"/>
    <n v="29"/>
    <x v="1"/>
    <n v="138"/>
    <n v="39"/>
    <n v="63"/>
    <n v="55"/>
    <n v="18"/>
    <n v="21"/>
    <n v="334"/>
    <n v="1"/>
    <n v="4"/>
    <n v="1"/>
    <n v="7"/>
    <n v="13"/>
    <n v="2"/>
    <x v="0"/>
    <x v="0"/>
    <x v="0"/>
    <x v="0"/>
    <x v="0"/>
    <n v="0"/>
    <n v="3"/>
    <n v="11"/>
    <x v="1"/>
    <n v="0"/>
  </r>
  <r>
    <x v="738"/>
    <n v="1989"/>
    <n v="37"/>
    <x v="2"/>
    <x v="3"/>
    <x v="2"/>
    <n v="3"/>
    <x v="691"/>
    <n v="1"/>
    <n v="0"/>
    <x v="21"/>
    <n v="37"/>
    <x v="0"/>
    <n v="0"/>
    <n v="0"/>
    <n v="1"/>
    <n v="7"/>
    <n v="4"/>
    <n v="6"/>
    <n v="18"/>
    <n v="1"/>
    <n v="1"/>
    <n v="0"/>
    <n v="2"/>
    <n v="4"/>
    <n v="7"/>
    <x v="0"/>
    <x v="0"/>
    <x v="0"/>
    <x v="0"/>
    <x v="0"/>
    <n v="0"/>
    <n v="3"/>
    <n v="11"/>
    <x v="1"/>
    <n v="0"/>
  </r>
  <r>
    <x v="739"/>
    <n v="1969"/>
    <n v="57"/>
    <x v="1"/>
    <x v="0"/>
    <x v="1"/>
    <n v="3"/>
    <x v="692"/>
    <n v="0"/>
    <n v="1"/>
    <x v="445"/>
    <n v="26"/>
    <x v="1"/>
    <n v="509"/>
    <n v="133"/>
    <n v="497"/>
    <n v="78"/>
    <n v="24"/>
    <n v="97"/>
    <n v="1338"/>
    <n v="2"/>
    <n v="7"/>
    <n v="5"/>
    <n v="6"/>
    <n v="20"/>
    <n v="4"/>
    <x v="0"/>
    <x v="0"/>
    <x v="0"/>
    <x v="0"/>
    <x v="0"/>
    <n v="0"/>
    <n v="3"/>
    <n v="11"/>
    <x v="1"/>
    <n v="0"/>
  </r>
  <r>
    <x v="740"/>
    <n v="1953"/>
    <n v="73"/>
    <x v="0"/>
    <x v="1"/>
    <x v="0"/>
    <n v="0"/>
    <x v="693"/>
    <n v="0"/>
    <n v="1"/>
    <x v="189"/>
    <n v="8"/>
    <x v="2"/>
    <n v="948"/>
    <n v="10"/>
    <n v="86"/>
    <n v="13"/>
    <n v="21"/>
    <n v="21"/>
    <n v="1099"/>
    <n v="4"/>
    <n v="6"/>
    <n v="9"/>
    <n v="11"/>
    <n v="30"/>
    <n v="5"/>
    <x v="0"/>
    <x v="0"/>
    <x v="0"/>
    <x v="0"/>
    <x v="0"/>
    <n v="0"/>
    <n v="3"/>
    <n v="11"/>
    <x v="1"/>
    <n v="0"/>
  </r>
  <r>
    <x v="741"/>
    <n v="1956"/>
    <n v="70"/>
    <x v="0"/>
    <x v="2"/>
    <x v="1"/>
    <n v="4"/>
    <x v="694"/>
    <n v="1"/>
    <n v="1"/>
    <x v="446"/>
    <n v="26"/>
    <x v="1"/>
    <n v="39"/>
    <n v="2"/>
    <n v="25"/>
    <n v="4"/>
    <n v="3"/>
    <n v="24"/>
    <n v="97"/>
    <n v="2"/>
    <n v="3"/>
    <n v="0"/>
    <n v="3"/>
    <n v="8"/>
    <n v="8"/>
    <x v="0"/>
    <x v="0"/>
    <x v="0"/>
    <x v="0"/>
    <x v="0"/>
    <n v="0"/>
    <n v="3"/>
    <n v="11"/>
    <x v="1"/>
    <n v="0"/>
  </r>
  <r>
    <x v="742"/>
    <n v="1950"/>
    <n v="76"/>
    <x v="0"/>
    <x v="1"/>
    <x v="0"/>
    <n v="0"/>
    <x v="695"/>
    <n v="1"/>
    <n v="2"/>
    <x v="42"/>
    <n v="79"/>
    <x v="0"/>
    <n v="28"/>
    <n v="1"/>
    <n v="21"/>
    <n v="3"/>
    <n v="0"/>
    <n v="10"/>
    <n v="63"/>
    <n v="3"/>
    <n v="2"/>
    <n v="1"/>
    <n v="3"/>
    <n v="9"/>
    <n v="5"/>
    <x v="0"/>
    <x v="0"/>
    <x v="0"/>
    <x v="0"/>
    <x v="0"/>
    <n v="0"/>
    <n v="3"/>
    <n v="11"/>
    <x v="1"/>
    <n v="0"/>
  </r>
  <r>
    <x v="743"/>
    <n v="1978"/>
    <n v="48"/>
    <x v="1"/>
    <x v="4"/>
    <x v="1"/>
    <n v="3"/>
    <x v="696"/>
    <n v="1"/>
    <n v="0"/>
    <x v="379"/>
    <n v="71"/>
    <x v="0"/>
    <n v="13"/>
    <n v="11"/>
    <n v="24"/>
    <n v="13"/>
    <n v="8"/>
    <n v="40"/>
    <n v="109"/>
    <n v="2"/>
    <n v="3"/>
    <n v="0"/>
    <n v="4"/>
    <n v="9"/>
    <n v="6"/>
    <x v="0"/>
    <x v="0"/>
    <x v="0"/>
    <x v="0"/>
    <x v="0"/>
    <n v="0"/>
    <n v="3"/>
    <n v="11"/>
    <x v="1"/>
    <n v="0"/>
  </r>
  <r>
    <x v="744"/>
    <n v="1964"/>
    <n v="62"/>
    <x v="0"/>
    <x v="0"/>
    <x v="2"/>
    <n v="2"/>
    <x v="697"/>
    <n v="0"/>
    <n v="0"/>
    <x v="440"/>
    <n v="83"/>
    <x v="0"/>
    <n v="307"/>
    <n v="26"/>
    <n v="360"/>
    <n v="138"/>
    <n v="31"/>
    <n v="40"/>
    <n v="902"/>
    <n v="1"/>
    <n v="6"/>
    <n v="9"/>
    <n v="5"/>
    <n v="21"/>
    <n v="3"/>
    <x v="0"/>
    <x v="0"/>
    <x v="0"/>
    <x v="1"/>
    <x v="0"/>
    <n v="0"/>
    <n v="3"/>
    <n v="11"/>
    <x v="1"/>
    <n v="1"/>
  </r>
  <r>
    <x v="745"/>
    <n v="1952"/>
    <n v="74"/>
    <x v="0"/>
    <x v="0"/>
    <x v="1"/>
    <n v="2"/>
    <x v="698"/>
    <n v="0"/>
    <n v="0"/>
    <x v="447"/>
    <n v="57"/>
    <x v="0"/>
    <n v="901"/>
    <n v="31"/>
    <n v="345"/>
    <n v="75"/>
    <n v="31"/>
    <n v="191"/>
    <n v="1574"/>
    <n v="1"/>
    <n v="4"/>
    <n v="4"/>
    <n v="11"/>
    <n v="20"/>
    <n v="1"/>
    <x v="0"/>
    <x v="0"/>
    <x v="1"/>
    <x v="0"/>
    <x v="0"/>
    <n v="0"/>
    <n v="3"/>
    <n v="11"/>
    <x v="1"/>
    <n v="1"/>
  </r>
  <r>
    <x v="746"/>
    <n v="1975"/>
    <n v="51"/>
    <x v="1"/>
    <x v="4"/>
    <x v="2"/>
    <n v="3"/>
    <x v="699"/>
    <n v="1"/>
    <n v="0"/>
    <x v="163"/>
    <n v="37"/>
    <x v="0"/>
    <n v="2"/>
    <n v="5"/>
    <n v="12"/>
    <n v="4"/>
    <n v="8"/>
    <n v="7"/>
    <n v="38"/>
    <n v="3"/>
    <n v="2"/>
    <n v="0"/>
    <n v="4"/>
    <n v="9"/>
    <n v="5"/>
    <x v="0"/>
    <x v="0"/>
    <x v="0"/>
    <x v="0"/>
    <x v="0"/>
    <n v="0"/>
    <n v="3"/>
    <n v="11"/>
    <x v="1"/>
    <n v="0"/>
  </r>
  <r>
    <x v="747"/>
    <n v="1995"/>
    <n v="31"/>
    <x v="2"/>
    <x v="0"/>
    <x v="0"/>
    <n v="1"/>
    <x v="700"/>
    <n v="0"/>
    <n v="0"/>
    <x v="448"/>
    <n v="30"/>
    <x v="1"/>
    <n v="283"/>
    <n v="17"/>
    <n v="372"/>
    <n v="138"/>
    <n v="106"/>
    <n v="44"/>
    <n v="960"/>
    <n v="1"/>
    <n v="3"/>
    <n v="8"/>
    <n v="12"/>
    <n v="24"/>
    <n v="1"/>
    <x v="0"/>
    <x v="0"/>
    <x v="0"/>
    <x v="0"/>
    <x v="0"/>
    <n v="0"/>
    <n v="3"/>
    <n v="11"/>
    <x v="1"/>
    <n v="0"/>
  </r>
  <r>
    <x v="748"/>
    <n v="1970"/>
    <n v="56"/>
    <x v="1"/>
    <x v="0"/>
    <x v="0"/>
    <n v="2"/>
    <x v="701"/>
    <n v="1"/>
    <n v="0"/>
    <x v="449"/>
    <n v="34"/>
    <x v="0"/>
    <n v="4"/>
    <n v="3"/>
    <n v="7"/>
    <n v="0"/>
    <n v="3"/>
    <n v="11"/>
    <n v="28"/>
    <n v="1"/>
    <n v="1"/>
    <n v="0"/>
    <n v="2"/>
    <n v="4"/>
    <n v="7"/>
    <x v="1"/>
    <x v="0"/>
    <x v="0"/>
    <x v="0"/>
    <x v="0"/>
    <n v="0"/>
    <n v="3"/>
    <n v="11"/>
    <x v="1"/>
    <n v="1"/>
  </r>
  <r>
    <x v="749"/>
    <n v="1954"/>
    <n v="72"/>
    <x v="0"/>
    <x v="4"/>
    <x v="2"/>
    <n v="2"/>
    <x v="702"/>
    <n v="0"/>
    <n v="0"/>
    <x v="450"/>
    <n v="0"/>
    <x v="2"/>
    <n v="769"/>
    <n v="80"/>
    <n v="252"/>
    <n v="15"/>
    <n v="34"/>
    <n v="65"/>
    <n v="1215"/>
    <n v="1"/>
    <n v="10"/>
    <n v="10"/>
    <n v="7"/>
    <n v="28"/>
    <n v="6"/>
    <x v="1"/>
    <x v="0"/>
    <x v="0"/>
    <x v="0"/>
    <x v="0"/>
    <n v="0"/>
    <n v="3"/>
    <n v="11"/>
    <x v="0"/>
    <n v="1"/>
  </r>
  <r>
    <x v="750"/>
    <n v="1972"/>
    <n v="54"/>
    <x v="1"/>
    <x v="1"/>
    <x v="1"/>
    <n v="2"/>
    <x v="703"/>
    <n v="0"/>
    <n v="0"/>
    <x v="31"/>
    <n v="89"/>
    <x v="0"/>
    <n v="518"/>
    <n v="42"/>
    <n v="742"/>
    <n v="55"/>
    <n v="56"/>
    <n v="84"/>
    <n v="1497"/>
    <n v="1"/>
    <n v="6"/>
    <n v="10"/>
    <n v="5"/>
    <n v="22"/>
    <n v="2"/>
    <x v="0"/>
    <x v="0"/>
    <x v="0"/>
    <x v="0"/>
    <x v="0"/>
    <n v="0"/>
    <n v="3"/>
    <n v="11"/>
    <x v="1"/>
    <n v="0"/>
  </r>
  <r>
    <x v="751"/>
    <n v="1958"/>
    <n v="68"/>
    <x v="0"/>
    <x v="1"/>
    <x v="1"/>
    <n v="3"/>
    <x v="704"/>
    <n v="0"/>
    <n v="1"/>
    <x v="451"/>
    <n v="92"/>
    <x v="0"/>
    <n v="350"/>
    <n v="8"/>
    <n v="66"/>
    <n v="17"/>
    <n v="4"/>
    <n v="4"/>
    <n v="449"/>
    <n v="2"/>
    <n v="3"/>
    <n v="2"/>
    <n v="10"/>
    <n v="17"/>
    <n v="3"/>
    <x v="0"/>
    <x v="0"/>
    <x v="0"/>
    <x v="0"/>
    <x v="0"/>
    <n v="0"/>
    <n v="3"/>
    <n v="11"/>
    <x v="1"/>
    <n v="0"/>
  </r>
  <r>
    <x v="752"/>
    <n v="1975"/>
    <n v="51"/>
    <x v="1"/>
    <x v="0"/>
    <x v="4"/>
    <n v="2"/>
    <x v="622"/>
    <n v="0"/>
    <n v="1"/>
    <x v="414"/>
    <n v="87"/>
    <x v="0"/>
    <n v="445"/>
    <n v="53"/>
    <n v="213"/>
    <n v="104"/>
    <n v="98"/>
    <n v="151"/>
    <n v="1064"/>
    <n v="1"/>
    <n v="6"/>
    <n v="4"/>
    <n v="13"/>
    <n v="24"/>
    <n v="4"/>
    <x v="0"/>
    <x v="0"/>
    <x v="0"/>
    <x v="0"/>
    <x v="0"/>
    <n v="0"/>
    <n v="3"/>
    <n v="11"/>
    <x v="1"/>
    <n v="0"/>
  </r>
  <r>
    <x v="753"/>
    <n v="1969"/>
    <n v="57"/>
    <x v="1"/>
    <x v="0"/>
    <x v="2"/>
    <n v="2"/>
    <x v="705"/>
    <n v="0"/>
    <n v="0"/>
    <x v="452"/>
    <n v="20"/>
    <x v="1"/>
    <n v="778"/>
    <n v="178"/>
    <n v="689"/>
    <n v="41"/>
    <n v="27"/>
    <n v="44"/>
    <n v="1757"/>
    <n v="1"/>
    <n v="8"/>
    <n v="5"/>
    <n v="11"/>
    <n v="25"/>
    <n v="8"/>
    <x v="0"/>
    <x v="1"/>
    <x v="1"/>
    <x v="1"/>
    <x v="0"/>
    <n v="0"/>
    <n v="3"/>
    <n v="11"/>
    <x v="0"/>
    <n v="3"/>
  </r>
  <r>
    <x v="754"/>
    <n v="1979"/>
    <n v="47"/>
    <x v="1"/>
    <x v="0"/>
    <x v="1"/>
    <n v="2"/>
    <x v="706"/>
    <n v="0"/>
    <n v="0"/>
    <x v="453"/>
    <n v="56"/>
    <x v="0"/>
    <n v="709"/>
    <n v="93"/>
    <n v="374"/>
    <n v="104"/>
    <n v="80"/>
    <n v="80"/>
    <n v="1440"/>
    <n v="1"/>
    <n v="8"/>
    <n v="6"/>
    <n v="6"/>
    <n v="21"/>
    <n v="3"/>
    <x v="0"/>
    <x v="0"/>
    <x v="0"/>
    <x v="0"/>
    <x v="0"/>
    <n v="0"/>
    <n v="3"/>
    <n v="11"/>
    <x v="1"/>
    <n v="0"/>
  </r>
  <r>
    <x v="755"/>
    <n v="1978"/>
    <n v="48"/>
    <x v="1"/>
    <x v="4"/>
    <x v="1"/>
    <n v="2"/>
    <x v="707"/>
    <n v="0"/>
    <n v="0"/>
    <x v="454"/>
    <n v="28"/>
    <x v="1"/>
    <n v="359"/>
    <n v="35"/>
    <n v="314"/>
    <n v="93"/>
    <n v="116"/>
    <n v="89"/>
    <n v="1006"/>
    <n v="1"/>
    <n v="7"/>
    <n v="3"/>
    <n v="13"/>
    <n v="24"/>
    <n v="4"/>
    <x v="0"/>
    <x v="0"/>
    <x v="0"/>
    <x v="0"/>
    <x v="0"/>
    <n v="0"/>
    <n v="3"/>
    <n v="11"/>
    <x v="1"/>
    <n v="0"/>
  </r>
  <r>
    <x v="756"/>
    <n v="1972"/>
    <n v="54"/>
    <x v="1"/>
    <x v="1"/>
    <x v="1"/>
    <n v="3"/>
    <x v="708"/>
    <n v="0"/>
    <n v="1"/>
    <x v="45"/>
    <n v="55"/>
    <x v="0"/>
    <n v="799"/>
    <n v="12"/>
    <n v="375"/>
    <n v="16"/>
    <n v="12"/>
    <n v="12"/>
    <n v="1226"/>
    <n v="5"/>
    <n v="7"/>
    <n v="6"/>
    <n v="5"/>
    <n v="23"/>
    <n v="6"/>
    <x v="0"/>
    <x v="0"/>
    <x v="0"/>
    <x v="0"/>
    <x v="0"/>
    <n v="0"/>
    <n v="3"/>
    <n v="11"/>
    <x v="0"/>
    <n v="0"/>
  </r>
  <r>
    <x v="757"/>
    <n v="1964"/>
    <n v="62"/>
    <x v="0"/>
    <x v="0"/>
    <x v="2"/>
    <n v="3"/>
    <x v="709"/>
    <n v="0"/>
    <n v="1"/>
    <x v="159"/>
    <n v="25"/>
    <x v="1"/>
    <n v="895"/>
    <n v="10"/>
    <n v="101"/>
    <n v="13"/>
    <n v="0"/>
    <n v="152"/>
    <n v="1171"/>
    <n v="5"/>
    <n v="3"/>
    <n v="4"/>
    <n v="8"/>
    <n v="20"/>
    <n v="8"/>
    <x v="0"/>
    <x v="0"/>
    <x v="0"/>
    <x v="0"/>
    <x v="0"/>
    <n v="0"/>
    <n v="3"/>
    <n v="11"/>
    <x v="1"/>
    <n v="0"/>
  </r>
  <r>
    <x v="758"/>
    <n v="1979"/>
    <n v="47"/>
    <x v="1"/>
    <x v="2"/>
    <x v="2"/>
    <n v="3"/>
    <x v="710"/>
    <n v="1"/>
    <n v="0"/>
    <x v="455"/>
    <n v="0"/>
    <x v="2"/>
    <n v="40"/>
    <n v="2"/>
    <n v="23"/>
    <n v="0"/>
    <n v="4"/>
    <n v="23"/>
    <n v="92"/>
    <n v="2"/>
    <n v="2"/>
    <n v="1"/>
    <n v="3"/>
    <n v="8"/>
    <n v="4"/>
    <x v="0"/>
    <x v="0"/>
    <x v="0"/>
    <x v="0"/>
    <x v="0"/>
    <n v="0"/>
    <n v="3"/>
    <n v="11"/>
    <x v="1"/>
    <n v="0"/>
  </r>
  <r>
    <x v="759"/>
    <n v="1959"/>
    <n v="67"/>
    <x v="0"/>
    <x v="1"/>
    <x v="2"/>
    <n v="3"/>
    <x v="711"/>
    <n v="0"/>
    <n v="1"/>
    <x v="218"/>
    <n v="86"/>
    <x v="0"/>
    <n v="76"/>
    <n v="0"/>
    <n v="7"/>
    <n v="0"/>
    <n v="0"/>
    <n v="16"/>
    <n v="99"/>
    <n v="1"/>
    <n v="3"/>
    <n v="2"/>
    <n v="2"/>
    <n v="8"/>
    <n v="5"/>
    <x v="0"/>
    <x v="0"/>
    <x v="0"/>
    <x v="0"/>
    <x v="0"/>
    <n v="0"/>
    <n v="3"/>
    <n v="11"/>
    <x v="1"/>
    <n v="0"/>
  </r>
  <r>
    <x v="760"/>
    <n v="1981"/>
    <n v="45"/>
    <x v="2"/>
    <x v="4"/>
    <x v="2"/>
    <n v="3"/>
    <x v="712"/>
    <n v="1"/>
    <n v="0"/>
    <x v="451"/>
    <n v="8"/>
    <x v="2"/>
    <n v="11"/>
    <n v="5"/>
    <n v="22"/>
    <n v="12"/>
    <n v="5"/>
    <n v="11"/>
    <n v="66"/>
    <n v="2"/>
    <n v="3"/>
    <n v="0"/>
    <n v="3"/>
    <n v="8"/>
    <n v="7"/>
    <x v="0"/>
    <x v="0"/>
    <x v="0"/>
    <x v="0"/>
    <x v="0"/>
    <n v="0"/>
    <n v="3"/>
    <n v="11"/>
    <x v="1"/>
    <n v="0"/>
  </r>
  <r>
    <x v="761"/>
    <n v="1967"/>
    <n v="59"/>
    <x v="1"/>
    <x v="0"/>
    <x v="0"/>
    <n v="1"/>
    <x v="713"/>
    <n v="1"/>
    <n v="1"/>
    <x v="125"/>
    <n v="33"/>
    <x v="0"/>
    <n v="245"/>
    <n v="16"/>
    <n v="223"/>
    <n v="21"/>
    <n v="43"/>
    <n v="16"/>
    <n v="564"/>
    <n v="2"/>
    <n v="8"/>
    <n v="1"/>
    <n v="8"/>
    <n v="19"/>
    <n v="6"/>
    <x v="0"/>
    <x v="0"/>
    <x v="0"/>
    <x v="0"/>
    <x v="0"/>
    <n v="0"/>
    <n v="3"/>
    <n v="11"/>
    <x v="1"/>
    <n v="0"/>
  </r>
  <r>
    <x v="762"/>
    <n v="1988"/>
    <n v="38"/>
    <x v="2"/>
    <x v="2"/>
    <x v="2"/>
    <n v="2"/>
    <x v="714"/>
    <n v="0"/>
    <n v="0"/>
    <x v="194"/>
    <n v="13"/>
    <x v="2"/>
    <n v="647"/>
    <n v="107"/>
    <n v="391"/>
    <n v="175"/>
    <n v="67"/>
    <n v="40"/>
    <n v="1427"/>
    <n v="1"/>
    <n v="6"/>
    <n v="4"/>
    <n v="10"/>
    <n v="21"/>
    <n v="3"/>
    <x v="0"/>
    <x v="0"/>
    <x v="0"/>
    <x v="0"/>
    <x v="0"/>
    <n v="0"/>
    <n v="3"/>
    <n v="11"/>
    <x v="1"/>
    <n v="0"/>
  </r>
  <r>
    <x v="763"/>
    <n v="1978"/>
    <n v="48"/>
    <x v="1"/>
    <x v="1"/>
    <x v="0"/>
    <n v="2"/>
    <x v="715"/>
    <n v="1"/>
    <n v="0"/>
    <x v="456"/>
    <n v="12"/>
    <x v="2"/>
    <n v="39"/>
    <n v="1"/>
    <n v="9"/>
    <n v="2"/>
    <n v="1"/>
    <n v="34"/>
    <n v="86"/>
    <n v="1"/>
    <n v="2"/>
    <n v="1"/>
    <n v="2"/>
    <n v="6"/>
    <n v="7"/>
    <x v="1"/>
    <x v="0"/>
    <x v="0"/>
    <x v="0"/>
    <x v="0"/>
    <n v="0"/>
    <n v="3"/>
    <n v="11"/>
    <x v="0"/>
    <n v="1"/>
  </r>
  <r>
    <x v="764"/>
    <n v="1952"/>
    <n v="74"/>
    <x v="0"/>
    <x v="0"/>
    <x v="0"/>
    <n v="1"/>
    <x v="716"/>
    <n v="0"/>
    <n v="0"/>
    <x v="27"/>
    <n v="92"/>
    <x v="0"/>
    <n v="203"/>
    <n v="35"/>
    <n v="305"/>
    <n v="46"/>
    <n v="17"/>
    <n v="227"/>
    <n v="833"/>
    <n v="1"/>
    <n v="2"/>
    <n v="11"/>
    <n v="5"/>
    <n v="19"/>
    <n v="1"/>
    <x v="0"/>
    <x v="0"/>
    <x v="0"/>
    <x v="0"/>
    <x v="0"/>
    <n v="0"/>
    <n v="3"/>
    <n v="11"/>
    <x v="1"/>
    <n v="0"/>
  </r>
  <r>
    <x v="765"/>
    <n v="1955"/>
    <n v="71"/>
    <x v="0"/>
    <x v="0"/>
    <x v="2"/>
    <n v="3"/>
    <x v="717"/>
    <n v="0"/>
    <n v="1"/>
    <x v="238"/>
    <n v="90"/>
    <x v="0"/>
    <n v="138"/>
    <n v="3"/>
    <n v="38"/>
    <n v="4"/>
    <n v="0"/>
    <n v="59"/>
    <n v="242"/>
    <n v="3"/>
    <n v="3"/>
    <n v="2"/>
    <n v="4"/>
    <n v="12"/>
    <n v="6"/>
    <x v="0"/>
    <x v="0"/>
    <x v="0"/>
    <x v="0"/>
    <x v="0"/>
    <n v="0"/>
    <n v="3"/>
    <n v="11"/>
    <x v="1"/>
    <n v="0"/>
  </r>
  <r>
    <x v="766"/>
    <n v="1977"/>
    <n v="49"/>
    <x v="1"/>
    <x v="0"/>
    <x v="2"/>
    <n v="2"/>
    <x v="718"/>
    <n v="0"/>
    <n v="0"/>
    <x v="63"/>
    <n v="8"/>
    <x v="2"/>
    <n v="587"/>
    <n v="51"/>
    <n v="898"/>
    <n v="247"/>
    <n v="0"/>
    <n v="86"/>
    <n v="1869"/>
    <n v="1"/>
    <n v="3"/>
    <n v="6"/>
    <n v="7"/>
    <n v="17"/>
    <n v="2"/>
    <x v="0"/>
    <x v="0"/>
    <x v="0"/>
    <x v="0"/>
    <x v="0"/>
    <n v="0"/>
    <n v="3"/>
    <n v="11"/>
    <x v="1"/>
    <n v="0"/>
  </r>
  <r>
    <x v="767"/>
    <n v="1987"/>
    <n v="39"/>
    <x v="2"/>
    <x v="0"/>
    <x v="1"/>
    <n v="2"/>
    <x v="719"/>
    <n v="0"/>
    <n v="0"/>
    <x v="457"/>
    <n v="6"/>
    <x v="2"/>
    <n v="595"/>
    <n v="97"/>
    <n v="291"/>
    <n v="127"/>
    <n v="133"/>
    <n v="121"/>
    <n v="1364"/>
    <n v="1"/>
    <n v="11"/>
    <n v="5"/>
    <n v="12"/>
    <n v="29"/>
    <n v="6"/>
    <x v="0"/>
    <x v="0"/>
    <x v="0"/>
    <x v="0"/>
    <x v="0"/>
    <n v="0"/>
    <n v="3"/>
    <n v="11"/>
    <x v="1"/>
    <n v="0"/>
  </r>
  <r>
    <x v="768"/>
    <n v="1965"/>
    <n v="61"/>
    <x v="1"/>
    <x v="4"/>
    <x v="2"/>
    <n v="3"/>
    <x v="720"/>
    <n v="0"/>
    <n v="1"/>
    <x v="458"/>
    <n v="91"/>
    <x v="0"/>
    <n v="43"/>
    <n v="12"/>
    <n v="23"/>
    <n v="29"/>
    <n v="15"/>
    <n v="61"/>
    <n v="183"/>
    <n v="1"/>
    <n v="2"/>
    <n v="1"/>
    <n v="4"/>
    <n v="8"/>
    <n v="4"/>
    <x v="0"/>
    <x v="0"/>
    <x v="0"/>
    <x v="0"/>
    <x v="0"/>
    <n v="0"/>
    <n v="3"/>
    <n v="11"/>
    <x v="1"/>
    <n v="0"/>
  </r>
  <r>
    <x v="769"/>
    <n v="1956"/>
    <n v="70"/>
    <x v="0"/>
    <x v="2"/>
    <x v="2"/>
    <n v="3"/>
    <x v="721"/>
    <n v="0"/>
    <n v="1"/>
    <x v="459"/>
    <n v="52"/>
    <x v="0"/>
    <n v="301"/>
    <n v="7"/>
    <n v="74"/>
    <n v="10"/>
    <n v="0"/>
    <n v="58"/>
    <n v="450"/>
    <n v="4"/>
    <n v="6"/>
    <n v="1"/>
    <n v="7"/>
    <n v="18"/>
    <n v="6"/>
    <x v="0"/>
    <x v="0"/>
    <x v="0"/>
    <x v="0"/>
    <x v="0"/>
    <n v="0"/>
    <n v="3"/>
    <n v="11"/>
    <x v="1"/>
    <n v="0"/>
  </r>
  <r>
    <x v="770"/>
    <n v="1979"/>
    <n v="47"/>
    <x v="1"/>
    <x v="0"/>
    <x v="2"/>
    <n v="3"/>
    <x v="722"/>
    <n v="0"/>
    <n v="1"/>
    <x v="74"/>
    <n v="3"/>
    <x v="2"/>
    <n v="180"/>
    <n v="32"/>
    <n v="348"/>
    <n v="76"/>
    <n v="32"/>
    <n v="90"/>
    <n v="758"/>
    <n v="2"/>
    <n v="5"/>
    <n v="2"/>
    <n v="12"/>
    <n v="21"/>
    <n v="2"/>
    <x v="0"/>
    <x v="0"/>
    <x v="0"/>
    <x v="0"/>
    <x v="0"/>
    <n v="0"/>
    <n v="3"/>
    <n v="11"/>
    <x v="1"/>
    <n v="0"/>
  </r>
  <r>
    <x v="771"/>
    <n v="1951"/>
    <n v="75"/>
    <x v="0"/>
    <x v="1"/>
    <x v="2"/>
    <n v="2"/>
    <x v="723"/>
    <n v="0"/>
    <n v="0"/>
    <x v="460"/>
    <n v="57"/>
    <x v="0"/>
    <n v="794"/>
    <n v="115"/>
    <n v="243"/>
    <n v="150"/>
    <n v="0"/>
    <n v="205"/>
    <n v="1507"/>
    <n v="1"/>
    <n v="8"/>
    <n v="5"/>
    <n v="6"/>
    <n v="20"/>
    <n v="3"/>
    <x v="0"/>
    <x v="0"/>
    <x v="0"/>
    <x v="0"/>
    <x v="0"/>
    <n v="0"/>
    <n v="3"/>
    <n v="11"/>
    <x v="1"/>
    <n v="0"/>
  </r>
  <r>
    <x v="772"/>
    <n v="1965"/>
    <n v="61"/>
    <x v="1"/>
    <x v="0"/>
    <x v="0"/>
    <n v="1"/>
    <x v="724"/>
    <n v="1"/>
    <n v="1"/>
    <x v="362"/>
    <n v="9"/>
    <x v="2"/>
    <n v="392"/>
    <n v="5"/>
    <n v="91"/>
    <n v="28"/>
    <n v="26"/>
    <n v="112"/>
    <n v="654"/>
    <n v="8"/>
    <n v="7"/>
    <n v="3"/>
    <n v="7"/>
    <n v="25"/>
    <n v="8"/>
    <x v="0"/>
    <x v="0"/>
    <x v="0"/>
    <x v="0"/>
    <x v="0"/>
    <n v="0"/>
    <n v="3"/>
    <n v="11"/>
    <x v="0"/>
    <n v="0"/>
  </r>
  <r>
    <x v="773"/>
    <n v="1972"/>
    <n v="54"/>
    <x v="1"/>
    <x v="0"/>
    <x v="2"/>
    <n v="4"/>
    <x v="725"/>
    <n v="1"/>
    <n v="1"/>
    <x v="305"/>
    <n v="22"/>
    <x v="1"/>
    <n v="39"/>
    <n v="1"/>
    <n v="22"/>
    <n v="3"/>
    <n v="4"/>
    <n v="12"/>
    <n v="81"/>
    <n v="3"/>
    <n v="2"/>
    <n v="0"/>
    <n v="4"/>
    <n v="9"/>
    <n v="7"/>
    <x v="0"/>
    <x v="0"/>
    <x v="0"/>
    <x v="0"/>
    <x v="0"/>
    <n v="0"/>
    <n v="3"/>
    <n v="11"/>
    <x v="1"/>
    <n v="0"/>
  </r>
  <r>
    <x v="774"/>
    <n v="1957"/>
    <n v="69"/>
    <x v="0"/>
    <x v="1"/>
    <x v="1"/>
    <n v="3"/>
    <x v="726"/>
    <n v="0"/>
    <n v="1"/>
    <x v="461"/>
    <n v="76"/>
    <x v="0"/>
    <n v="107"/>
    <n v="2"/>
    <n v="12"/>
    <n v="2"/>
    <n v="2"/>
    <n v="12"/>
    <n v="137"/>
    <n v="0"/>
    <n v="0"/>
    <n v="0"/>
    <n v="1"/>
    <n v="1"/>
    <n v="20"/>
    <x v="0"/>
    <x v="0"/>
    <x v="0"/>
    <x v="0"/>
    <x v="0"/>
    <n v="0"/>
    <n v="3"/>
    <n v="11"/>
    <x v="1"/>
    <n v="0"/>
  </r>
  <r>
    <x v="775"/>
    <n v="1953"/>
    <n v="73"/>
    <x v="0"/>
    <x v="0"/>
    <x v="1"/>
    <n v="4"/>
    <x v="727"/>
    <n v="1"/>
    <n v="1"/>
    <x v="446"/>
    <n v="86"/>
    <x v="0"/>
    <n v="13"/>
    <n v="0"/>
    <n v="3"/>
    <n v="0"/>
    <n v="0"/>
    <n v="0"/>
    <n v="16"/>
    <n v="1"/>
    <n v="1"/>
    <n v="0"/>
    <n v="2"/>
    <n v="4"/>
    <n v="7"/>
    <x v="0"/>
    <x v="0"/>
    <x v="0"/>
    <x v="0"/>
    <x v="0"/>
    <n v="0"/>
    <n v="3"/>
    <n v="11"/>
    <x v="1"/>
    <n v="0"/>
  </r>
  <r>
    <x v="776"/>
    <n v="1965"/>
    <n v="61"/>
    <x v="1"/>
    <x v="1"/>
    <x v="0"/>
    <n v="0"/>
    <x v="728"/>
    <n v="0"/>
    <n v="1"/>
    <x v="462"/>
    <n v="64"/>
    <x v="0"/>
    <n v="70"/>
    <n v="0"/>
    <n v="17"/>
    <n v="0"/>
    <n v="0"/>
    <n v="6"/>
    <n v="93"/>
    <n v="2"/>
    <n v="2"/>
    <n v="1"/>
    <n v="3"/>
    <n v="8"/>
    <n v="6"/>
    <x v="0"/>
    <x v="0"/>
    <x v="0"/>
    <x v="0"/>
    <x v="0"/>
    <n v="0"/>
    <n v="3"/>
    <n v="11"/>
    <x v="1"/>
    <n v="0"/>
  </r>
  <r>
    <x v="777"/>
    <n v="1958"/>
    <n v="68"/>
    <x v="0"/>
    <x v="1"/>
    <x v="1"/>
    <n v="2"/>
    <x v="729"/>
    <n v="0"/>
    <n v="0"/>
    <x v="340"/>
    <n v="90"/>
    <x v="0"/>
    <n v="680"/>
    <n v="11"/>
    <n v="392"/>
    <n v="75"/>
    <n v="0"/>
    <n v="0"/>
    <n v="1158"/>
    <n v="1"/>
    <n v="2"/>
    <n v="11"/>
    <n v="4"/>
    <n v="18"/>
    <n v="1"/>
    <x v="0"/>
    <x v="0"/>
    <x v="0"/>
    <x v="0"/>
    <x v="0"/>
    <n v="0"/>
    <n v="3"/>
    <n v="11"/>
    <x v="1"/>
    <n v="0"/>
  </r>
  <r>
    <x v="778"/>
    <n v="1955"/>
    <n v="71"/>
    <x v="0"/>
    <x v="2"/>
    <x v="0"/>
    <n v="1"/>
    <x v="730"/>
    <n v="1"/>
    <n v="1"/>
    <x v="463"/>
    <n v="79"/>
    <x v="0"/>
    <n v="26"/>
    <n v="1"/>
    <n v="11"/>
    <n v="0"/>
    <n v="1"/>
    <n v="4"/>
    <n v="43"/>
    <n v="2"/>
    <n v="1"/>
    <n v="0"/>
    <n v="3"/>
    <n v="6"/>
    <n v="3"/>
    <x v="0"/>
    <x v="0"/>
    <x v="0"/>
    <x v="0"/>
    <x v="0"/>
    <n v="0"/>
    <n v="3"/>
    <n v="11"/>
    <x v="1"/>
    <n v="0"/>
  </r>
  <r>
    <x v="779"/>
    <n v="1971"/>
    <n v="55"/>
    <x v="1"/>
    <x v="0"/>
    <x v="0"/>
    <n v="0"/>
    <x v="731"/>
    <n v="0"/>
    <n v="1"/>
    <x v="130"/>
    <n v="28"/>
    <x v="1"/>
    <n v="522"/>
    <n v="0"/>
    <n v="522"/>
    <n v="227"/>
    <n v="120"/>
    <n v="134"/>
    <n v="1525"/>
    <n v="2"/>
    <n v="6"/>
    <n v="9"/>
    <n v="5"/>
    <n v="22"/>
    <n v="2"/>
    <x v="0"/>
    <x v="0"/>
    <x v="0"/>
    <x v="0"/>
    <x v="0"/>
    <n v="0"/>
    <n v="3"/>
    <n v="11"/>
    <x v="1"/>
    <n v="0"/>
  </r>
  <r>
    <x v="780"/>
    <n v="1974"/>
    <n v="52"/>
    <x v="1"/>
    <x v="1"/>
    <x v="0"/>
    <n v="1"/>
    <x v="732"/>
    <n v="0"/>
    <n v="0"/>
    <x v="306"/>
    <n v="86"/>
    <x v="0"/>
    <n v="412"/>
    <n v="12"/>
    <n v="546"/>
    <n v="78"/>
    <n v="182"/>
    <n v="0"/>
    <n v="1230"/>
    <n v="1"/>
    <n v="4"/>
    <n v="4"/>
    <n v="10"/>
    <n v="19"/>
    <n v="1"/>
    <x v="0"/>
    <x v="0"/>
    <x v="0"/>
    <x v="0"/>
    <x v="0"/>
    <n v="0"/>
    <n v="3"/>
    <n v="11"/>
    <x v="1"/>
    <n v="0"/>
  </r>
  <r>
    <x v="781"/>
    <n v="1976"/>
    <n v="50"/>
    <x v="1"/>
    <x v="0"/>
    <x v="1"/>
    <n v="4"/>
    <x v="733"/>
    <n v="1"/>
    <n v="1"/>
    <x v="179"/>
    <n v="42"/>
    <x v="0"/>
    <n v="6"/>
    <n v="5"/>
    <n v="5"/>
    <n v="8"/>
    <n v="0"/>
    <n v="5"/>
    <n v="29"/>
    <n v="2"/>
    <n v="1"/>
    <n v="0"/>
    <n v="3"/>
    <n v="6"/>
    <n v="4"/>
    <x v="0"/>
    <x v="0"/>
    <x v="0"/>
    <x v="0"/>
    <x v="0"/>
    <n v="0"/>
    <n v="3"/>
    <n v="11"/>
    <x v="1"/>
    <n v="0"/>
  </r>
  <r>
    <x v="782"/>
    <n v="1970"/>
    <n v="56"/>
    <x v="1"/>
    <x v="0"/>
    <x v="0"/>
    <n v="2"/>
    <x v="734"/>
    <n v="1"/>
    <n v="0"/>
    <x v="59"/>
    <n v="39"/>
    <x v="0"/>
    <n v="2"/>
    <n v="3"/>
    <n v="6"/>
    <n v="4"/>
    <n v="1"/>
    <n v="9"/>
    <n v="25"/>
    <n v="1"/>
    <n v="1"/>
    <n v="1"/>
    <n v="2"/>
    <n v="5"/>
    <n v="7"/>
    <x v="0"/>
    <x v="0"/>
    <x v="0"/>
    <x v="0"/>
    <x v="0"/>
    <n v="0"/>
    <n v="3"/>
    <n v="11"/>
    <x v="1"/>
    <n v="0"/>
  </r>
  <r>
    <x v="783"/>
    <n v="1972"/>
    <n v="54"/>
    <x v="1"/>
    <x v="0"/>
    <x v="2"/>
    <n v="3"/>
    <x v="735"/>
    <n v="1"/>
    <n v="0"/>
    <x v="60"/>
    <n v="8"/>
    <x v="2"/>
    <n v="1"/>
    <n v="3"/>
    <n v="8"/>
    <n v="2"/>
    <n v="5"/>
    <n v="5"/>
    <n v="24"/>
    <n v="1"/>
    <n v="1"/>
    <n v="0"/>
    <n v="2"/>
    <n v="4"/>
    <n v="7"/>
    <x v="0"/>
    <x v="0"/>
    <x v="0"/>
    <x v="0"/>
    <x v="0"/>
    <n v="0"/>
    <n v="3"/>
    <n v="11"/>
    <x v="1"/>
    <n v="0"/>
  </r>
  <r>
    <x v="784"/>
    <n v="1972"/>
    <n v="54"/>
    <x v="1"/>
    <x v="0"/>
    <x v="1"/>
    <n v="3"/>
    <x v="736"/>
    <n v="1"/>
    <n v="0"/>
    <x v="464"/>
    <n v="40"/>
    <x v="0"/>
    <n v="6"/>
    <n v="2"/>
    <n v="15"/>
    <n v="6"/>
    <n v="6"/>
    <n v="3"/>
    <n v="38"/>
    <n v="1"/>
    <n v="1"/>
    <n v="0"/>
    <n v="3"/>
    <n v="5"/>
    <n v="8"/>
    <x v="0"/>
    <x v="0"/>
    <x v="0"/>
    <x v="0"/>
    <x v="0"/>
    <n v="0"/>
    <n v="3"/>
    <n v="11"/>
    <x v="1"/>
    <n v="0"/>
  </r>
  <r>
    <x v="785"/>
    <n v="1986"/>
    <n v="40"/>
    <x v="2"/>
    <x v="3"/>
    <x v="2"/>
    <n v="3"/>
    <x v="737"/>
    <n v="1"/>
    <n v="0"/>
    <x v="29"/>
    <n v="5"/>
    <x v="2"/>
    <n v="4"/>
    <n v="12"/>
    <n v="5"/>
    <n v="3"/>
    <n v="16"/>
    <n v="17"/>
    <n v="57"/>
    <n v="2"/>
    <n v="2"/>
    <n v="0"/>
    <n v="3"/>
    <n v="7"/>
    <n v="7"/>
    <x v="0"/>
    <x v="0"/>
    <x v="0"/>
    <x v="0"/>
    <x v="0"/>
    <n v="0"/>
    <n v="3"/>
    <n v="11"/>
    <x v="1"/>
    <n v="0"/>
  </r>
  <r>
    <x v="786"/>
    <n v="1960"/>
    <n v="66"/>
    <x v="0"/>
    <x v="2"/>
    <x v="1"/>
    <n v="4"/>
    <x v="738"/>
    <n v="1"/>
    <n v="1"/>
    <x v="363"/>
    <n v="96"/>
    <x v="0"/>
    <n v="18"/>
    <n v="2"/>
    <n v="19"/>
    <n v="0"/>
    <n v="2"/>
    <n v="6"/>
    <n v="47"/>
    <n v="5"/>
    <n v="3"/>
    <n v="0"/>
    <n v="4"/>
    <n v="12"/>
    <n v="7"/>
    <x v="0"/>
    <x v="0"/>
    <x v="0"/>
    <x v="0"/>
    <x v="0"/>
    <n v="0"/>
    <n v="3"/>
    <n v="11"/>
    <x v="1"/>
    <n v="0"/>
  </r>
  <r>
    <x v="787"/>
    <n v="1968"/>
    <n v="58"/>
    <x v="1"/>
    <x v="1"/>
    <x v="3"/>
    <n v="2"/>
    <x v="739"/>
    <n v="0"/>
    <n v="1"/>
    <x v="22"/>
    <n v="28"/>
    <x v="1"/>
    <n v="324"/>
    <n v="48"/>
    <n v="186"/>
    <n v="39"/>
    <n v="18"/>
    <n v="198"/>
    <n v="813"/>
    <n v="6"/>
    <n v="6"/>
    <n v="8"/>
    <n v="4"/>
    <n v="24"/>
    <n v="7"/>
    <x v="1"/>
    <x v="0"/>
    <x v="0"/>
    <x v="0"/>
    <x v="0"/>
    <n v="0"/>
    <n v="3"/>
    <n v="11"/>
    <x v="0"/>
    <n v="1"/>
  </r>
  <r>
    <x v="788"/>
    <n v="1978"/>
    <n v="48"/>
    <x v="1"/>
    <x v="2"/>
    <x v="2"/>
    <n v="3"/>
    <x v="740"/>
    <n v="1"/>
    <n v="0"/>
    <x v="465"/>
    <n v="22"/>
    <x v="1"/>
    <n v="327"/>
    <n v="9"/>
    <n v="125"/>
    <n v="25"/>
    <n v="4"/>
    <n v="139"/>
    <n v="629"/>
    <n v="6"/>
    <n v="7"/>
    <n v="1"/>
    <n v="8"/>
    <n v="22"/>
    <n v="7"/>
    <x v="1"/>
    <x v="0"/>
    <x v="0"/>
    <x v="0"/>
    <x v="0"/>
    <n v="0"/>
    <n v="3"/>
    <n v="11"/>
    <x v="1"/>
    <n v="1"/>
  </r>
  <r>
    <x v="789"/>
    <n v="1976"/>
    <n v="50"/>
    <x v="1"/>
    <x v="0"/>
    <x v="3"/>
    <n v="2"/>
    <x v="741"/>
    <n v="0"/>
    <n v="1"/>
    <x v="181"/>
    <n v="30"/>
    <x v="1"/>
    <n v="229"/>
    <n v="27"/>
    <n v="71"/>
    <n v="13"/>
    <n v="3"/>
    <n v="34"/>
    <n v="377"/>
    <n v="4"/>
    <n v="7"/>
    <n v="1"/>
    <n v="5"/>
    <n v="17"/>
    <n v="9"/>
    <x v="0"/>
    <x v="0"/>
    <x v="0"/>
    <x v="0"/>
    <x v="0"/>
    <n v="0"/>
    <n v="3"/>
    <n v="11"/>
    <x v="1"/>
    <n v="0"/>
  </r>
  <r>
    <x v="790"/>
    <n v="1945"/>
    <n v="81"/>
    <x v="3"/>
    <x v="2"/>
    <x v="1"/>
    <n v="2"/>
    <x v="742"/>
    <n v="0"/>
    <n v="0"/>
    <x v="466"/>
    <n v="45"/>
    <x v="0"/>
    <n v="521"/>
    <n v="168"/>
    <n v="706"/>
    <n v="80"/>
    <n v="76"/>
    <n v="61"/>
    <n v="1612"/>
    <n v="1"/>
    <n v="3"/>
    <n v="6"/>
    <n v="4"/>
    <n v="14"/>
    <n v="2"/>
    <x v="0"/>
    <x v="0"/>
    <x v="0"/>
    <x v="0"/>
    <x v="0"/>
    <n v="0"/>
    <n v="3"/>
    <n v="11"/>
    <x v="1"/>
    <n v="0"/>
  </r>
  <r>
    <x v="791"/>
    <n v="1957"/>
    <n v="69"/>
    <x v="0"/>
    <x v="1"/>
    <x v="2"/>
    <n v="2"/>
    <x v="743"/>
    <n v="0"/>
    <n v="0"/>
    <x v="347"/>
    <n v="58"/>
    <x v="0"/>
    <n v="184"/>
    <n v="23"/>
    <n v="446"/>
    <n v="30"/>
    <n v="23"/>
    <n v="23"/>
    <n v="729"/>
    <n v="1"/>
    <n v="5"/>
    <n v="4"/>
    <n v="7"/>
    <n v="17"/>
    <n v="2"/>
    <x v="0"/>
    <x v="1"/>
    <x v="1"/>
    <x v="1"/>
    <x v="0"/>
    <n v="0"/>
    <n v="3"/>
    <n v="11"/>
    <x v="0"/>
    <n v="3"/>
  </r>
  <r>
    <x v="792"/>
    <n v="1950"/>
    <n v="76"/>
    <x v="0"/>
    <x v="0"/>
    <x v="0"/>
    <n v="1"/>
    <x v="744"/>
    <n v="0"/>
    <n v="0"/>
    <x v="349"/>
    <n v="49"/>
    <x v="0"/>
    <n v="4"/>
    <n v="8"/>
    <n v="11"/>
    <n v="12"/>
    <n v="2"/>
    <n v="13"/>
    <n v="50"/>
    <n v="1"/>
    <n v="2"/>
    <n v="0"/>
    <n v="3"/>
    <n v="6"/>
    <n v="7"/>
    <x v="1"/>
    <x v="0"/>
    <x v="0"/>
    <x v="0"/>
    <x v="0"/>
    <n v="0"/>
    <n v="3"/>
    <n v="11"/>
    <x v="1"/>
    <n v="1"/>
  </r>
  <r>
    <x v="793"/>
    <n v="1978"/>
    <n v="48"/>
    <x v="1"/>
    <x v="0"/>
    <x v="2"/>
    <n v="4"/>
    <x v="745"/>
    <n v="1"/>
    <n v="1"/>
    <x v="467"/>
    <n v="37"/>
    <x v="0"/>
    <n v="183"/>
    <n v="2"/>
    <n v="64"/>
    <n v="7"/>
    <n v="2"/>
    <n v="12"/>
    <n v="270"/>
    <n v="4"/>
    <n v="3"/>
    <n v="3"/>
    <n v="5"/>
    <n v="15"/>
    <n v="4"/>
    <x v="0"/>
    <x v="0"/>
    <x v="0"/>
    <x v="0"/>
    <x v="0"/>
    <n v="0"/>
    <n v="3"/>
    <n v="11"/>
    <x v="1"/>
    <n v="0"/>
  </r>
  <r>
    <x v="794"/>
    <n v="1961"/>
    <n v="65"/>
    <x v="0"/>
    <x v="0"/>
    <x v="0"/>
    <n v="0"/>
    <x v="746"/>
    <n v="0"/>
    <n v="1"/>
    <x v="66"/>
    <n v="70"/>
    <x v="0"/>
    <n v="31"/>
    <n v="19"/>
    <n v="35"/>
    <n v="26"/>
    <n v="14"/>
    <n v="52"/>
    <n v="177"/>
    <n v="2"/>
    <n v="1"/>
    <n v="1"/>
    <n v="5"/>
    <n v="9"/>
    <n v="3"/>
    <x v="0"/>
    <x v="0"/>
    <x v="0"/>
    <x v="0"/>
    <x v="0"/>
    <n v="0"/>
    <n v="3"/>
    <n v="11"/>
    <x v="1"/>
    <n v="0"/>
  </r>
  <r>
    <x v="795"/>
    <n v="1962"/>
    <n v="64"/>
    <x v="0"/>
    <x v="2"/>
    <x v="0"/>
    <n v="1"/>
    <x v="747"/>
    <n v="0"/>
    <n v="0"/>
    <x v="401"/>
    <n v="33"/>
    <x v="0"/>
    <n v="219"/>
    <n v="3"/>
    <n v="60"/>
    <n v="12"/>
    <n v="9"/>
    <n v="12"/>
    <n v="315"/>
    <n v="1"/>
    <n v="4"/>
    <n v="1"/>
    <n v="7"/>
    <n v="13"/>
    <n v="7"/>
    <x v="0"/>
    <x v="1"/>
    <x v="0"/>
    <x v="0"/>
    <x v="0"/>
    <n v="0"/>
    <n v="3"/>
    <n v="11"/>
    <x v="1"/>
    <n v="1"/>
  </r>
  <r>
    <x v="796"/>
    <n v="1954"/>
    <n v="72"/>
    <x v="0"/>
    <x v="1"/>
    <x v="2"/>
    <n v="3"/>
    <x v="748"/>
    <n v="0"/>
    <n v="1"/>
    <x v="39"/>
    <n v="98"/>
    <x v="0"/>
    <n v="479"/>
    <n v="28"/>
    <n v="136"/>
    <n v="75"/>
    <n v="14"/>
    <n v="35"/>
    <n v="767"/>
    <n v="3"/>
    <n v="10"/>
    <n v="3"/>
    <n v="7"/>
    <n v="23"/>
    <n v="6"/>
    <x v="0"/>
    <x v="0"/>
    <x v="0"/>
    <x v="0"/>
    <x v="0"/>
    <n v="0"/>
    <n v="3"/>
    <n v="11"/>
    <x v="1"/>
    <n v="0"/>
  </r>
  <r>
    <x v="797"/>
    <n v="1965"/>
    <n v="61"/>
    <x v="1"/>
    <x v="4"/>
    <x v="3"/>
    <n v="2"/>
    <x v="749"/>
    <n v="0"/>
    <n v="1"/>
    <x v="335"/>
    <n v="17"/>
    <x v="1"/>
    <n v="584"/>
    <n v="44"/>
    <n v="212"/>
    <n v="46"/>
    <n v="8"/>
    <n v="177"/>
    <n v="1071"/>
    <n v="3"/>
    <n v="11"/>
    <n v="4"/>
    <n v="8"/>
    <n v="26"/>
    <n v="8"/>
    <x v="0"/>
    <x v="0"/>
    <x v="0"/>
    <x v="0"/>
    <x v="0"/>
    <n v="0"/>
    <n v="3"/>
    <n v="11"/>
    <x v="1"/>
    <n v="0"/>
  </r>
  <r>
    <x v="798"/>
    <n v="1973"/>
    <n v="53"/>
    <x v="1"/>
    <x v="0"/>
    <x v="1"/>
    <n v="2"/>
    <x v="750"/>
    <n v="0"/>
    <n v="0"/>
    <x v="468"/>
    <n v="54"/>
    <x v="0"/>
    <n v="627"/>
    <n v="91"/>
    <n v="597"/>
    <n v="159"/>
    <n v="91"/>
    <n v="15"/>
    <n v="1580"/>
    <n v="1"/>
    <n v="6"/>
    <n v="5"/>
    <n v="12"/>
    <n v="24"/>
    <n v="3"/>
    <x v="0"/>
    <x v="0"/>
    <x v="0"/>
    <x v="0"/>
    <x v="0"/>
    <n v="0"/>
    <n v="3"/>
    <n v="11"/>
    <x v="1"/>
    <n v="0"/>
  </r>
  <r>
    <x v="799"/>
    <n v="1968"/>
    <n v="58"/>
    <x v="1"/>
    <x v="0"/>
    <x v="2"/>
    <n v="3"/>
    <x v="751"/>
    <n v="1"/>
    <n v="0"/>
    <x v="469"/>
    <n v="39"/>
    <x v="0"/>
    <n v="24"/>
    <n v="1"/>
    <n v="16"/>
    <n v="12"/>
    <n v="2"/>
    <n v="5"/>
    <n v="60"/>
    <n v="3"/>
    <n v="4"/>
    <n v="0"/>
    <n v="3"/>
    <n v="10"/>
    <n v="8"/>
    <x v="0"/>
    <x v="0"/>
    <x v="0"/>
    <x v="0"/>
    <x v="0"/>
    <n v="0"/>
    <n v="3"/>
    <n v="11"/>
    <x v="1"/>
    <n v="0"/>
  </r>
  <r>
    <x v="800"/>
    <n v="1970"/>
    <n v="56"/>
    <x v="1"/>
    <x v="2"/>
    <x v="2"/>
    <n v="3"/>
    <x v="752"/>
    <n v="0"/>
    <n v="1"/>
    <x v="409"/>
    <n v="81"/>
    <x v="0"/>
    <n v="330"/>
    <n v="5"/>
    <n v="159"/>
    <n v="36"/>
    <n v="27"/>
    <n v="16"/>
    <n v="573"/>
    <n v="4"/>
    <n v="4"/>
    <n v="4"/>
    <n v="9"/>
    <n v="21"/>
    <n v="4"/>
    <x v="0"/>
    <x v="0"/>
    <x v="0"/>
    <x v="0"/>
    <x v="0"/>
    <n v="0"/>
    <n v="3"/>
    <n v="11"/>
    <x v="1"/>
    <n v="0"/>
  </r>
  <r>
    <x v="801"/>
    <n v="1956"/>
    <n v="70"/>
    <x v="0"/>
    <x v="0"/>
    <x v="4"/>
    <n v="3"/>
    <x v="753"/>
    <n v="1"/>
    <n v="1"/>
    <x v="182"/>
    <n v="71"/>
    <x v="0"/>
    <n v="19"/>
    <n v="1"/>
    <n v="10"/>
    <n v="2"/>
    <n v="1"/>
    <n v="8"/>
    <n v="41"/>
    <n v="1"/>
    <n v="1"/>
    <n v="0"/>
    <n v="3"/>
    <n v="5"/>
    <n v="5"/>
    <x v="0"/>
    <x v="0"/>
    <x v="0"/>
    <x v="0"/>
    <x v="0"/>
    <n v="0"/>
    <n v="3"/>
    <n v="11"/>
    <x v="1"/>
    <n v="0"/>
  </r>
  <r>
    <x v="802"/>
    <n v="1951"/>
    <n v="75"/>
    <x v="0"/>
    <x v="0"/>
    <x v="2"/>
    <n v="4"/>
    <x v="754"/>
    <n v="1"/>
    <n v="1"/>
    <x v="470"/>
    <n v="62"/>
    <x v="0"/>
    <n v="28"/>
    <n v="23"/>
    <n v="29"/>
    <n v="29"/>
    <n v="14"/>
    <n v="47"/>
    <n v="170"/>
    <n v="3"/>
    <n v="2"/>
    <n v="1"/>
    <n v="4"/>
    <n v="10"/>
    <n v="6"/>
    <x v="0"/>
    <x v="0"/>
    <x v="0"/>
    <x v="0"/>
    <x v="0"/>
    <n v="0"/>
    <n v="3"/>
    <n v="11"/>
    <x v="1"/>
    <n v="0"/>
  </r>
  <r>
    <x v="803"/>
    <n v="1944"/>
    <n v="82"/>
    <x v="3"/>
    <x v="1"/>
    <x v="0"/>
    <n v="1"/>
    <x v="755"/>
    <n v="0"/>
    <n v="0"/>
    <x v="37"/>
    <n v="8"/>
    <x v="2"/>
    <n v="606"/>
    <n v="148"/>
    <n v="228"/>
    <n v="15"/>
    <n v="148"/>
    <n v="22"/>
    <n v="1167"/>
    <n v="1"/>
    <n v="6"/>
    <n v="8"/>
    <n v="13"/>
    <n v="28"/>
    <n v="2"/>
    <x v="0"/>
    <x v="0"/>
    <x v="0"/>
    <x v="0"/>
    <x v="0"/>
    <n v="0"/>
    <n v="3"/>
    <n v="11"/>
    <x v="1"/>
    <n v="0"/>
  </r>
  <r>
    <x v="804"/>
    <n v="1958"/>
    <n v="68"/>
    <x v="0"/>
    <x v="0"/>
    <x v="2"/>
    <n v="2"/>
    <x v="756"/>
    <n v="0"/>
    <n v="0"/>
    <x v="471"/>
    <n v="76"/>
    <x v="0"/>
    <n v="1039"/>
    <n v="43"/>
    <n v="204"/>
    <n v="153"/>
    <n v="58"/>
    <n v="29"/>
    <n v="1526"/>
    <n v="3"/>
    <n v="2"/>
    <n v="8"/>
    <n v="12"/>
    <n v="25"/>
    <n v="8"/>
    <x v="0"/>
    <x v="1"/>
    <x v="0"/>
    <x v="1"/>
    <x v="1"/>
    <n v="0"/>
    <n v="3"/>
    <n v="11"/>
    <x v="0"/>
    <n v="3"/>
  </r>
  <r>
    <x v="805"/>
    <n v="1976"/>
    <n v="50"/>
    <x v="1"/>
    <x v="2"/>
    <x v="2"/>
    <n v="4"/>
    <x v="757"/>
    <n v="0"/>
    <n v="2"/>
    <x v="472"/>
    <n v="66"/>
    <x v="0"/>
    <n v="411"/>
    <n v="0"/>
    <n v="26"/>
    <n v="0"/>
    <n v="0"/>
    <n v="21"/>
    <n v="458"/>
    <n v="6"/>
    <n v="7"/>
    <n v="1"/>
    <n v="7"/>
    <n v="21"/>
    <n v="7"/>
    <x v="0"/>
    <x v="0"/>
    <x v="0"/>
    <x v="0"/>
    <x v="0"/>
    <n v="0"/>
    <n v="3"/>
    <n v="11"/>
    <x v="1"/>
    <n v="0"/>
  </r>
  <r>
    <x v="806"/>
    <n v="1971"/>
    <n v="55"/>
    <x v="1"/>
    <x v="2"/>
    <x v="2"/>
    <n v="3"/>
    <x v="758"/>
    <n v="0"/>
    <n v="1"/>
    <x v="82"/>
    <n v="83"/>
    <x v="0"/>
    <n v="34"/>
    <n v="1"/>
    <n v="19"/>
    <n v="2"/>
    <n v="7"/>
    <n v="0"/>
    <n v="63"/>
    <n v="1"/>
    <n v="1"/>
    <n v="1"/>
    <n v="3"/>
    <n v="6"/>
    <n v="2"/>
    <x v="0"/>
    <x v="0"/>
    <x v="0"/>
    <x v="0"/>
    <x v="0"/>
    <n v="0"/>
    <n v="3"/>
    <n v="11"/>
    <x v="1"/>
    <n v="0"/>
  </r>
  <r>
    <x v="807"/>
    <n v="1957"/>
    <n v="69"/>
    <x v="0"/>
    <x v="0"/>
    <x v="2"/>
    <n v="3"/>
    <x v="759"/>
    <n v="0"/>
    <n v="1"/>
    <x v="413"/>
    <n v="28"/>
    <x v="1"/>
    <n v="161"/>
    <n v="28"/>
    <n v="136"/>
    <n v="32"/>
    <n v="3"/>
    <n v="45"/>
    <n v="405"/>
    <n v="4"/>
    <n v="3"/>
    <n v="4"/>
    <n v="6"/>
    <n v="17"/>
    <n v="3"/>
    <x v="0"/>
    <x v="0"/>
    <x v="0"/>
    <x v="0"/>
    <x v="0"/>
    <n v="0"/>
    <n v="3"/>
    <n v="11"/>
    <x v="1"/>
    <n v="0"/>
  </r>
  <r>
    <x v="808"/>
    <n v="1972"/>
    <n v="54"/>
    <x v="1"/>
    <x v="0"/>
    <x v="2"/>
    <n v="4"/>
    <x v="760"/>
    <n v="1"/>
    <n v="1"/>
    <x v="473"/>
    <n v="87"/>
    <x v="0"/>
    <n v="623"/>
    <n v="53"/>
    <n v="178"/>
    <n v="23"/>
    <n v="17"/>
    <n v="133"/>
    <n v="1027"/>
    <n v="7"/>
    <n v="3"/>
    <n v="2"/>
    <n v="8"/>
    <n v="20"/>
    <n v="8"/>
    <x v="0"/>
    <x v="1"/>
    <x v="0"/>
    <x v="0"/>
    <x v="0"/>
    <n v="0"/>
    <n v="3"/>
    <n v="11"/>
    <x v="1"/>
    <n v="1"/>
  </r>
  <r>
    <x v="809"/>
    <n v="1972"/>
    <n v="54"/>
    <x v="1"/>
    <x v="0"/>
    <x v="0"/>
    <n v="0"/>
    <x v="761"/>
    <n v="0"/>
    <n v="1"/>
    <x v="471"/>
    <n v="43"/>
    <x v="0"/>
    <n v="604"/>
    <n v="26"/>
    <n v="470"/>
    <n v="123"/>
    <n v="161"/>
    <n v="94"/>
    <n v="1478"/>
    <n v="2"/>
    <n v="5"/>
    <n v="9"/>
    <n v="6"/>
    <n v="22"/>
    <n v="2"/>
    <x v="0"/>
    <x v="0"/>
    <x v="0"/>
    <x v="0"/>
    <x v="0"/>
    <n v="0"/>
    <n v="3"/>
    <n v="11"/>
    <x v="1"/>
    <n v="0"/>
  </r>
  <r>
    <x v="810"/>
    <n v="1981"/>
    <n v="45"/>
    <x v="2"/>
    <x v="0"/>
    <x v="2"/>
    <n v="2"/>
    <x v="762"/>
    <n v="0"/>
    <n v="0"/>
    <x v="286"/>
    <n v="0"/>
    <x v="2"/>
    <n v="3"/>
    <n v="10"/>
    <n v="8"/>
    <n v="3"/>
    <n v="16"/>
    <n v="32"/>
    <n v="72"/>
    <n v="1"/>
    <n v="1"/>
    <n v="1"/>
    <n v="2"/>
    <n v="5"/>
    <n v="6"/>
    <x v="0"/>
    <x v="0"/>
    <x v="0"/>
    <x v="0"/>
    <x v="0"/>
    <n v="0"/>
    <n v="3"/>
    <n v="11"/>
    <x v="1"/>
    <n v="0"/>
  </r>
  <r>
    <x v="811"/>
    <n v="1972"/>
    <n v="54"/>
    <x v="1"/>
    <x v="0"/>
    <x v="0"/>
    <n v="2"/>
    <x v="763"/>
    <n v="1"/>
    <n v="0"/>
    <x v="90"/>
    <n v="1"/>
    <x v="2"/>
    <n v="12"/>
    <n v="2"/>
    <n v="17"/>
    <n v="6"/>
    <n v="1"/>
    <n v="10"/>
    <n v="48"/>
    <n v="2"/>
    <n v="2"/>
    <n v="0"/>
    <n v="3"/>
    <n v="7"/>
    <n v="8"/>
    <x v="0"/>
    <x v="0"/>
    <x v="0"/>
    <x v="0"/>
    <x v="0"/>
    <n v="0"/>
    <n v="3"/>
    <n v="11"/>
    <x v="0"/>
    <n v="0"/>
  </r>
  <r>
    <x v="812"/>
    <n v="1975"/>
    <n v="51"/>
    <x v="1"/>
    <x v="0"/>
    <x v="0"/>
    <n v="1"/>
    <x v="764"/>
    <n v="0"/>
    <n v="0"/>
    <x v="474"/>
    <n v="1"/>
    <x v="2"/>
    <n v="184"/>
    <n v="174"/>
    <n v="256"/>
    <n v="50"/>
    <n v="30"/>
    <n v="32"/>
    <n v="726"/>
    <n v="1"/>
    <n v="5"/>
    <n v="4"/>
    <n v="6"/>
    <n v="16"/>
    <n v="2"/>
    <x v="0"/>
    <x v="0"/>
    <x v="0"/>
    <x v="0"/>
    <x v="0"/>
    <n v="0"/>
    <n v="3"/>
    <n v="11"/>
    <x v="1"/>
    <n v="0"/>
  </r>
  <r>
    <x v="813"/>
    <n v="1955"/>
    <n v="71"/>
    <x v="0"/>
    <x v="2"/>
    <x v="2"/>
    <n v="3"/>
    <x v="765"/>
    <n v="0"/>
    <n v="1"/>
    <x v="475"/>
    <n v="72"/>
    <x v="0"/>
    <n v="393"/>
    <n v="0"/>
    <n v="239"/>
    <n v="90"/>
    <n v="69"/>
    <n v="69"/>
    <n v="860"/>
    <n v="6"/>
    <n v="5"/>
    <n v="7"/>
    <n v="9"/>
    <n v="27"/>
    <n v="4"/>
    <x v="0"/>
    <x v="0"/>
    <x v="0"/>
    <x v="0"/>
    <x v="0"/>
    <n v="0"/>
    <n v="3"/>
    <n v="11"/>
    <x v="1"/>
    <n v="0"/>
  </r>
  <r>
    <x v="814"/>
    <n v="1986"/>
    <n v="40"/>
    <x v="2"/>
    <x v="1"/>
    <x v="1"/>
    <n v="2"/>
    <x v="766"/>
    <n v="0"/>
    <n v="0"/>
    <x v="81"/>
    <n v="72"/>
    <x v="0"/>
    <n v="410"/>
    <n v="73"/>
    <n v="747"/>
    <n v="76"/>
    <n v="161"/>
    <n v="30"/>
    <n v="1497"/>
    <n v="0"/>
    <n v="5"/>
    <n v="5"/>
    <n v="12"/>
    <n v="22"/>
    <n v="1"/>
    <x v="0"/>
    <x v="0"/>
    <x v="0"/>
    <x v="0"/>
    <x v="0"/>
    <n v="0"/>
    <n v="3"/>
    <n v="11"/>
    <x v="1"/>
    <n v="0"/>
  </r>
  <r>
    <x v="815"/>
    <n v="1970"/>
    <n v="56"/>
    <x v="1"/>
    <x v="1"/>
    <x v="1"/>
    <n v="3"/>
    <x v="767"/>
    <n v="0"/>
    <n v="1"/>
    <x v="44"/>
    <n v="12"/>
    <x v="2"/>
    <n v="376"/>
    <n v="9"/>
    <n v="83"/>
    <n v="19"/>
    <n v="4"/>
    <n v="4"/>
    <n v="495"/>
    <n v="2"/>
    <n v="5"/>
    <n v="4"/>
    <n v="7"/>
    <n v="18"/>
    <n v="3"/>
    <x v="0"/>
    <x v="0"/>
    <x v="0"/>
    <x v="0"/>
    <x v="0"/>
    <n v="0"/>
    <n v="3"/>
    <n v="11"/>
    <x v="1"/>
    <n v="0"/>
  </r>
  <r>
    <x v="816"/>
    <n v="1976"/>
    <n v="50"/>
    <x v="1"/>
    <x v="0"/>
    <x v="2"/>
    <n v="4"/>
    <x v="768"/>
    <n v="1"/>
    <n v="1"/>
    <x v="432"/>
    <n v="89"/>
    <x v="0"/>
    <n v="7"/>
    <n v="2"/>
    <n v="4"/>
    <n v="2"/>
    <n v="1"/>
    <n v="4"/>
    <n v="20"/>
    <n v="1"/>
    <n v="1"/>
    <n v="0"/>
    <n v="2"/>
    <n v="4"/>
    <n v="6"/>
    <x v="0"/>
    <x v="0"/>
    <x v="0"/>
    <x v="0"/>
    <x v="0"/>
    <n v="0"/>
    <n v="3"/>
    <n v="11"/>
    <x v="1"/>
    <n v="0"/>
  </r>
  <r>
    <x v="817"/>
    <n v="1954"/>
    <n v="72"/>
    <x v="0"/>
    <x v="0"/>
    <x v="0"/>
    <n v="1"/>
    <x v="769"/>
    <n v="0"/>
    <n v="0"/>
    <x v="12"/>
    <n v="67"/>
    <x v="0"/>
    <n v="68"/>
    <n v="0"/>
    <n v="226"/>
    <n v="51"/>
    <n v="157"/>
    <n v="68"/>
    <n v="570"/>
    <n v="3"/>
    <n v="10"/>
    <n v="2"/>
    <n v="4"/>
    <n v="19"/>
    <n v="9"/>
    <x v="0"/>
    <x v="0"/>
    <x v="0"/>
    <x v="0"/>
    <x v="0"/>
    <n v="0"/>
    <n v="3"/>
    <n v="11"/>
    <x v="1"/>
    <n v="0"/>
  </r>
  <r>
    <x v="818"/>
    <n v="1972"/>
    <n v="54"/>
    <x v="1"/>
    <x v="0"/>
    <x v="2"/>
    <n v="3"/>
    <x v="770"/>
    <n v="0"/>
    <n v="1"/>
    <x v="370"/>
    <n v="54"/>
    <x v="0"/>
    <n v="642"/>
    <n v="14"/>
    <n v="49"/>
    <n v="0"/>
    <n v="7"/>
    <n v="57"/>
    <n v="769"/>
    <n v="1"/>
    <n v="9"/>
    <n v="2"/>
    <n v="9"/>
    <n v="21"/>
    <n v="5"/>
    <x v="0"/>
    <x v="0"/>
    <x v="0"/>
    <x v="0"/>
    <x v="0"/>
    <n v="0"/>
    <n v="3"/>
    <n v="11"/>
    <x v="1"/>
    <n v="0"/>
  </r>
  <r>
    <x v="819"/>
    <n v="1978"/>
    <n v="48"/>
    <x v="1"/>
    <x v="4"/>
    <x v="2"/>
    <n v="3"/>
    <x v="771"/>
    <n v="1"/>
    <n v="0"/>
    <x v="458"/>
    <n v="34"/>
    <x v="0"/>
    <n v="8"/>
    <n v="7"/>
    <n v="9"/>
    <n v="13"/>
    <n v="6"/>
    <n v="12"/>
    <n v="55"/>
    <n v="2"/>
    <n v="2"/>
    <n v="0"/>
    <n v="3"/>
    <n v="7"/>
    <n v="8"/>
    <x v="0"/>
    <x v="0"/>
    <x v="0"/>
    <x v="0"/>
    <x v="0"/>
    <n v="0"/>
    <n v="3"/>
    <n v="11"/>
    <x v="1"/>
    <n v="0"/>
  </r>
  <r>
    <x v="820"/>
    <n v="1980"/>
    <n v="46"/>
    <x v="1"/>
    <x v="1"/>
    <x v="0"/>
    <n v="1"/>
    <x v="772"/>
    <n v="0"/>
    <n v="0"/>
    <x v="476"/>
    <n v="15"/>
    <x v="1"/>
    <n v="840"/>
    <n v="53"/>
    <n v="804"/>
    <n v="23"/>
    <n v="71"/>
    <n v="17"/>
    <n v="1808"/>
    <n v="1"/>
    <n v="5"/>
    <n v="4"/>
    <n v="8"/>
    <n v="18"/>
    <n v="3"/>
    <x v="0"/>
    <x v="0"/>
    <x v="1"/>
    <x v="1"/>
    <x v="0"/>
    <n v="0"/>
    <n v="3"/>
    <n v="11"/>
    <x v="0"/>
    <n v="2"/>
  </r>
  <r>
    <x v="821"/>
    <n v="1972"/>
    <n v="54"/>
    <x v="1"/>
    <x v="0"/>
    <x v="2"/>
    <n v="3"/>
    <x v="773"/>
    <n v="1"/>
    <n v="0"/>
    <x v="364"/>
    <n v="43"/>
    <x v="0"/>
    <n v="7"/>
    <n v="10"/>
    <n v="13"/>
    <n v="3"/>
    <n v="11"/>
    <n v="11"/>
    <n v="55"/>
    <n v="2"/>
    <n v="2"/>
    <n v="0"/>
    <n v="3"/>
    <n v="7"/>
    <n v="7"/>
    <x v="0"/>
    <x v="0"/>
    <x v="0"/>
    <x v="0"/>
    <x v="0"/>
    <n v="0"/>
    <n v="3"/>
    <n v="11"/>
    <x v="1"/>
    <n v="0"/>
  </r>
  <r>
    <x v="822"/>
    <n v="1961"/>
    <n v="65"/>
    <x v="0"/>
    <x v="0"/>
    <x v="0"/>
    <n v="1"/>
    <x v="774"/>
    <n v="0"/>
    <n v="0"/>
    <x v="150"/>
    <n v="0"/>
    <x v="2"/>
    <n v="464"/>
    <n v="5"/>
    <n v="64"/>
    <n v="7"/>
    <n v="0"/>
    <n v="37"/>
    <n v="577"/>
    <n v="1"/>
    <n v="7"/>
    <n v="3"/>
    <n v="7"/>
    <n v="18"/>
    <n v="5"/>
    <x v="0"/>
    <x v="0"/>
    <x v="0"/>
    <x v="0"/>
    <x v="1"/>
    <n v="0"/>
    <n v="3"/>
    <n v="11"/>
    <x v="0"/>
    <n v="1"/>
  </r>
  <r>
    <x v="823"/>
    <n v="1963"/>
    <n v="63"/>
    <x v="0"/>
    <x v="0"/>
    <x v="2"/>
    <n v="2"/>
    <x v="520"/>
    <n v="0"/>
    <n v="0"/>
    <x v="289"/>
    <n v="74"/>
    <x v="0"/>
    <n v="30"/>
    <n v="3"/>
    <n v="47"/>
    <n v="19"/>
    <n v="21"/>
    <n v="42"/>
    <n v="162"/>
    <n v="1"/>
    <n v="3"/>
    <n v="2"/>
    <n v="2"/>
    <n v="8"/>
    <n v="8"/>
    <x v="0"/>
    <x v="0"/>
    <x v="0"/>
    <x v="0"/>
    <x v="0"/>
    <n v="0"/>
    <n v="3"/>
    <n v="11"/>
    <x v="1"/>
    <n v="0"/>
  </r>
  <r>
    <x v="824"/>
    <n v="1959"/>
    <n v="67"/>
    <x v="0"/>
    <x v="0"/>
    <x v="1"/>
    <n v="3"/>
    <x v="526"/>
    <n v="0"/>
    <n v="1"/>
    <x v="208"/>
    <n v="61"/>
    <x v="0"/>
    <n v="1492"/>
    <n v="38"/>
    <n v="287"/>
    <n v="50"/>
    <n v="57"/>
    <n v="33"/>
    <n v="1957"/>
    <n v="1"/>
    <n v="5"/>
    <n v="10"/>
    <n v="4"/>
    <n v="20"/>
    <n v="6"/>
    <x v="0"/>
    <x v="1"/>
    <x v="1"/>
    <x v="1"/>
    <x v="1"/>
    <n v="0"/>
    <n v="3"/>
    <n v="11"/>
    <x v="0"/>
    <n v="4"/>
  </r>
  <r>
    <x v="825"/>
    <n v="1959"/>
    <n v="67"/>
    <x v="0"/>
    <x v="4"/>
    <x v="3"/>
    <n v="2"/>
    <x v="775"/>
    <n v="0"/>
    <n v="1"/>
    <x v="254"/>
    <n v="51"/>
    <x v="0"/>
    <n v="752"/>
    <n v="122"/>
    <n v="476"/>
    <n v="39"/>
    <n v="153"/>
    <n v="34"/>
    <n v="1576"/>
    <n v="1"/>
    <n v="10"/>
    <n v="2"/>
    <n v="11"/>
    <n v="24"/>
    <n v="8"/>
    <x v="0"/>
    <x v="0"/>
    <x v="0"/>
    <x v="0"/>
    <x v="0"/>
    <n v="0"/>
    <n v="3"/>
    <n v="11"/>
    <x v="1"/>
    <n v="0"/>
  </r>
  <r>
    <x v="826"/>
    <n v="1954"/>
    <n v="72"/>
    <x v="0"/>
    <x v="0"/>
    <x v="2"/>
    <n v="5"/>
    <x v="776"/>
    <n v="1"/>
    <n v="2"/>
    <x v="407"/>
    <n v="97"/>
    <x v="0"/>
    <n v="1279"/>
    <n v="15"/>
    <n v="287"/>
    <n v="20"/>
    <n v="0"/>
    <n v="15"/>
    <n v="1616"/>
    <n v="3"/>
    <n v="3"/>
    <n v="4"/>
    <n v="7"/>
    <n v="17"/>
    <n v="5"/>
    <x v="0"/>
    <x v="1"/>
    <x v="1"/>
    <x v="0"/>
    <x v="0"/>
    <n v="0"/>
    <n v="3"/>
    <n v="11"/>
    <x v="1"/>
    <n v="2"/>
  </r>
  <r>
    <x v="827"/>
    <n v="1962"/>
    <n v="64"/>
    <x v="0"/>
    <x v="0"/>
    <x v="3"/>
    <n v="4"/>
    <x v="777"/>
    <n v="1"/>
    <n v="2"/>
    <x v="232"/>
    <n v="75"/>
    <x v="0"/>
    <n v="22"/>
    <n v="1"/>
    <n v="8"/>
    <n v="2"/>
    <n v="1"/>
    <n v="2"/>
    <n v="36"/>
    <n v="2"/>
    <n v="1"/>
    <n v="0"/>
    <n v="3"/>
    <n v="6"/>
    <n v="8"/>
    <x v="0"/>
    <x v="0"/>
    <x v="0"/>
    <x v="0"/>
    <x v="0"/>
    <n v="0"/>
    <n v="3"/>
    <n v="11"/>
    <x v="1"/>
    <n v="0"/>
  </r>
  <r>
    <x v="828"/>
    <n v="1958"/>
    <n v="68"/>
    <x v="0"/>
    <x v="1"/>
    <x v="4"/>
    <n v="2"/>
    <x v="778"/>
    <n v="0"/>
    <n v="1"/>
    <x v="28"/>
    <n v="83"/>
    <x v="0"/>
    <n v="860"/>
    <n v="28"/>
    <n v="409"/>
    <n v="73"/>
    <n v="56"/>
    <n v="56"/>
    <n v="1482"/>
    <n v="1"/>
    <n v="8"/>
    <n v="9"/>
    <n v="4"/>
    <n v="22"/>
    <n v="4"/>
    <x v="0"/>
    <x v="0"/>
    <x v="0"/>
    <x v="0"/>
    <x v="0"/>
    <n v="0"/>
    <n v="3"/>
    <n v="11"/>
    <x v="1"/>
    <n v="0"/>
  </r>
  <r>
    <x v="829"/>
    <n v="1984"/>
    <n v="42"/>
    <x v="2"/>
    <x v="0"/>
    <x v="1"/>
    <n v="3"/>
    <x v="779"/>
    <n v="1"/>
    <n v="0"/>
    <x v="137"/>
    <n v="23"/>
    <x v="1"/>
    <n v="3"/>
    <n v="0"/>
    <n v="5"/>
    <n v="13"/>
    <n v="0"/>
    <n v="1"/>
    <n v="22"/>
    <n v="1"/>
    <n v="1"/>
    <n v="0"/>
    <n v="3"/>
    <n v="5"/>
    <n v="6"/>
    <x v="0"/>
    <x v="0"/>
    <x v="0"/>
    <x v="0"/>
    <x v="0"/>
    <n v="0"/>
    <n v="3"/>
    <n v="11"/>
    <x v="1"/>
    <n v="0"/>
  </r>
  <r>
    <x v="830"/>
    <n v="1976"/>
    <n v="50"/>
    <x v="1"/>
    <x v="1"/>
    <x v="3"/>
    <n v="3"/>
    <x v="780"/>
    <n v="1"/>
    <n v="1"/>
    <x v="26"/>
    <n v="65"/>
    <x v="0"/>
    <n v="10"/>
    <n v="5"/>
    <n v="28"/>
    <n v="11"/>
    <n v="1"/>
    <n v="8"/>
    <n v="63"/>
    <n v="1"/>
    <n v="2"/>
    <n v="0"/>
    <n v="3"/>
    <n v="6"/>
    <n v="5"/>
    <x v="0"/>
    <x v="0"/>
    <x v="0"/>
    <x v="0"/>
    <x v="0"/>
    <n v="0"/>
    <n v="3"/>
    <n v="11"/>
    <x v="1"/>
    <n v="0"/>
  </r>
  <r>
    <x v="831"/>
    <n v="1992"/>
    <n v="34"/>
    <x v="2"/>
    <x v="0"/>
    <x v="0"/>
    <n v="1"/>
    <x v="781"/>
    <n v="0"/>
    <n v="0"/>
    <x v="169"/>
    <n v="94"/>
    <x v="0"/>
    <n v="351"/>
    <n v="16"/>
    <n v="156"/>
    <n v="7"/>
    <n v="5"/>
    <n v="145"/>
    <n v="680"/>
    <n v="1"/>
    <n v="6"/>
    <n v="4"/>
    <n v="7"/>
    <n v="18"/>
    <n v="6"/>
    <x v="0"/>
    <x v="0"/>
    <x v="0"/>
    <x v="0"/>
    <x v="0"/>
    <n v="0"/>
    <n v="3"/>
    <n v="11"/>
    <x v="1"/>
    <n v="0"/>
  </r>
  <r>
    <x v="832"/>
    <n v="1967"/>
    <n v="59"/>
    <x v="1"/>
    <x v="1"/>
    <x v="1"/>
    <n v="4"/>
    <x v="782"/>
    <n v="0"/>
    <n v="2"/>
    <x v="476"/>
    <n v="42"/>
    <x v="0"/>
    <n v="421"/>
    <n v="5"/>
    <n v="90"/>
    <n v="0"/>
    <n v="16"/>
    <n v="10"/>
    <n v="542"/>
    <n v="3"/>
    <n v="7"/>
    <n v="3"/>
    <n v="7"/>
    <n v="20"/>
    <n v="5"/>
    <x v="0"/>
    <x v="0"/>
    <x v="0"/>
    <x v="0"/>
    <x v="0"/>
    <n v="0"/>
    <n v="3"/>
    <n v="11"/>
    <x v="1"/>
    <n v="0"/>
  </r>
  <r>
    <x v="833"/>
    <n v="1980"/>
    <n v="46"/>
    <x v="1"/>
    <x v="4"/>
    <x v="1"/>
    <n v="3"/>
    <x v="783"/>
    <n v="1"/>
    <n v="0"/>
    <x v="38"/>
    <n v="10"/>
    <x v="2"/>
    <n v="2"/>
    <n v="5"/>
    <n v="7"/>
    <n v="0"/>
    <n v="18"/>
    <n v="18"/>
    <n v="50"/>
    <n v="2"/>
    <n v="2"/>
    <n v="0"/>
    <n v="3"/>
    <n v="7"/>
    <n v="7"/>
    <x v="0"/>
    <x v="0"/>
    <x v="0"/>
    <x v="0"/>
    <x v="0"/>
    <n v="0"/>
    <n v="3"/>
    <n v="11"/>
    <x v="1"/>
    <n v="0"/>
  </r>
  <r>
    <x v="834"/>
    <n v="1967"/>
    <n v="59"/>
    <x v="1"/>
    <x v="0"/>
    <x v="2"/>
    <n v="4"/>
    <x v="784"/>
    <n v="1"/>
    <n v="1"/>
    <x v="477"/>
    <n v="94"/>
    <x v="0"/>
    <n v="25"/>
    <n v="1"/>
    <n v="9"/>
    <n v="2"/>
    <n v="1"/>
    <n v="1"/>
    <n v="39"/>
    <n v="2"/>
    <n v="1"/>
    <n v="0"/>
    <n v="3"/>
    <n v="6"/>
    <n v="8"/>
    <x v="0"/>
    <x v="0"/>
    <x v="0"/>
    <x v="0"/>
    <x v="0"/>
    <n v="0"/>
    <n v="3"/>
    <n v="11"/>
    <x v="1"/>
    <n v="0"/>
  </r>
  <r>
    <x v="835"/>
    <n v="1956"/>
    <n v="70"/>
    <x v="0"/>
    <x v="0"/>
    <x v="2"/>
    <n v="3"/>
    <x v="785"/>
    <n v="0"/>
    <n v="1"/>
    <x v="443"/>
    <n v="50"/>
    <x v="0"/>
    <n v="336"/>
    <n v="123"/>
    <n v="274"/>
    <n v="46"/>
    <n v="123"/>
    <n v="141"/>
    <n v="1043"/>
    <n v="5"/>
    <n v="6"/>
    <n v="5"/>
    <n v="12"/>
    <n v="28"/>
    <n v="3"/>
    <x v="0"/>
    <x v="0"/>
    <x v="0"/>
    <x v="0"/>
    <x v="0"/>
    <n v="0"/>
    <n v="3"/>
    <n v="11"/>
    <x v="1"/>
    <n v="0"/>
  </r>
  <r>
    <x v="836"/>
    <n v="1972"/>
    <n v="54"/>
    <x v="1"/>
    <x v="2"/>
    <x v="0"/>
    <n v="2"/>
    <x v="786"/>
    <n v="1"/>
    <n v="0"/>
    <x v="307"/>
    <n v="46"/>
    <x v="0"/>
    <n v="191"/>
    <n v="9"/>
    <n v="97"/>
    <n v="0"/>
    <n v="6"/>
    <n v="82"/>
    <n v="385"/>
    <n v="2"/>
    <n v="6"/>
    <n v="1"/>
    <n v="5"/>
    <n v="14"/>
    <n v="7"/>
    <x v="0"/>
    <x v="0"/>
    <x v="0"/>
    <x v="0"/>
    <x v="0"/>
    <n v="0"/>
    <n v="3"/>
    <n v="11"/>
    <x v="1"/>
    <n v="0"/>
  </r>
  <r>
    <x v="837"/>
    <n v="1980"/>
    <n v="46"/>
    <x v="1"/>
    <x v="0"/>
    <x v="3"/>
    <n v="1"/>
    <x v="787"/>
    <n v="0"/>
    <n v="0"/>
    <x v="385"/>
    <n v="98"/>
    <x v="0"/>
    <n v="563"/>
    <n v="50"/>
    <n v="774"/>
    <n v="28"/>
    <n v="31"/>
    <n v="187"/>
    <n v="1633"/>
    <n v="1"/>
    <n v="7"/>
    <n v="7"/>
    <n v="12"/>
    <n v="27"/>
    <n v="3"/>
    <x v="0"/>
    <x v="0"/>
    <x v="0"/>
    <x v="0"/>
    <x v="0"/>
    <n v="0"/>
    <n v="3"/>
    <n v="11"/>
    <x v="1"/>
    <n v="0"/>
  </r>
  <r>
    <x v="838"/>
    <n v="1980"/>
    <n v="46"/>
    <x v="1"/>
    <x v="4"/>
    <x v="0"/>
    <n v="0"/>
    <x v="788"/>
    <n v="0"/>
    <n v="1"/>
    <x v="250"/>
    <n v="42"/>
    <x v="0"/>
    <n v="31"/>
    <n v="0"/>
    <n v="6"/>
    <n v="0"/>
    <n v="1"/>
    <n v="8"/>
    <n v="46"/>
    <n v="1"/>
    <n v="1"/>
    <n v="0"/>
    <n v="3"/>
    <n v="5"/>
    <n v="6"/>
    <x v="0"/>
    <x v="0"/>
    <x v="0"/>
    <x v="0"/>
    <x v="0"/>
    <n v="0"/>
    <n v="3"/>
    <n v="11"/>
    <x v="1"/>
    <n v="0"/>
  </r>
  <r>
    <x v="839"/>
    <n v="1977"/>
    <n v="49"/>
    <x v="1"/>
    <x v="0"/>
    <x v="0"/>
    <n v="0"/>
    <x v="789"/>
    <n v="0"/>
    <n v="1"/>
    <x v="478"/>
    <n v="30"/>
    <x v="1"/>
    <n v="479"/>
    <n v="5"/>
    <n v="82"/>
    <n v="7"/>
    <n v="17"/>
    <n v="171"/>
    <n v="761"/>
    <n v="2"/>
    <n v="7"/>
    <n v="6"/>
    <n v="5"/>
    <n v="20"/>
    <n v="5"/>
    <x v="1"/>
    <x v="0"/>
    <x v="0"/>
    <x v="0"/>
    <x v="0"/>
    <n v="0"/>
    <n v="3"/>
    <n v="11"/>
    <x v="1"/>
    <n v="1"/>
  </r>
  <r>
    <x v="840"/>
    <n v="1950"/>
    <n v="76"/>
    <x v="0"/>
    <x v="0"/>
    <x v="1"/>
    <n v="4"/>
    <x v="790"/>
    <n v="1"/>
    <n v="1"/>
    <x v="479"/>
    <n v="11"/>
    <x v="2"/>
    <n v="18"/>
    <n v="6"/>
    <n v="15"/>
    <n v="12"/>
    <n v="8"/>
    <n v="17"/>
    <n v="76"/>
    <n v="3"/>
    <n v="2"/>
    <n v="1"/>
    <n v="3"/>
    <n v="9"/>
    <n v="5"/>
    <x v="0"/>
    <x v="0"/>
    <x v="0"/>
    <x v="0"/>
    <x v="0"/>
    <n v="0"/>
    <n v="3"/>
    <n v="11"/>
    <x v="1"/>
    <n v="0"/>
  </r>
  <r>
    <x v="841"/>
    <n v="1974"/>
    <n v="52"/>
    <x v="1"/>
    <x v="0"/>
    <x v="2"/>
    <n v="3"/>
    <x v="791"/>
    <n v="0"/>
    <n v="1"/>
    <x v="480"/>
    <n v="61"/>
    <x v="0"/>
    <n v="91"/>
    <n v="65"/>
    <n v="52"/>
    <n v="10"/>
    <n v="44"/>
    <n v="28"/>
    <n v="290"/>
    <n v="3"/>
    <n v="3"/>
    <n v="2"/>
    <n v="6"/>
    <n v="14"/>
    <n v="5"/>
    <x v="0"/>
    <x v="0"/>
    <x v="0"/>
    <x v="0"/>
    <x v="0"/>
    <n v="0"/>
    <n v="3"/>
    <n v="11"/>
    <x v="1"/>
    <n v="0"/>
  </r>
  <r>
    <x v="842"/>
    <n v="1988"/>
    <n v="38"/>
    <x v="2"/>
    <x v="0"/>
    <x v="0"/>
    <n v="2"/>
    <x v="138"/>
    <n v="1"/>
    <n v="0"/>
    <x v="44"/>
    <n v="12"/>
    <x v="2"/>
    <n v="5"/>
    <n v="7"/>
    <n v="24"/>
    <n v="19"/>
    <n v="14"/>
    <n v="20"/>
    <n v="89"/>
    <n v="4"/>
    <n v="3"/>
    <n v="0"/>
    <n v="4"/>
    <n v="11"/>
    <n v="6"/>
    <x v="0"/>
    <x v="0"/>
    <x v="0"/>
    <x v="0"/>
    <x v="0"/>
    <n v="0"/>
    <n v="3"/>
    <n v="11"/>
    <x v="1"/>
    <n v="0"/>
  </r>
  <r>
    <x v="843"/>
    <n v="1981"/>
    <n v="45"/>
    <x v="2"/>
    <x v="0"/>
    <x v="2"/>
    <n v="3"/>
    <x v="792"/>
    <n v="1"/>
    <n v="0"/>
    <x v="98"/>
    <n v="76"/>
    <x v="0"/>
    <n v="2"/>
    <n v="14"/>
    <n v="28"/>
    <n v="16"/>
    <n v="3"/>
    <n v="7"/>
    <n v="70"/>
    <n v="4"/>
    <n v="4"/>
    <n v="0"/>
    <n v="3"/>
    <n v="11"/>
    <n v="9"/>
    <x v="0"/>
    <x v="0"/>
    <x v="0"/>
    <x v="0"/>
    <x v="0"/>
    <n v="0"/>
    <n v="3"/>
    <n v="11"/>
    <x v="1"/>
    <n v="0"/>
  </r>
  <r>
    <x v="844"/>
    <n v="1960"/>
    <n v="66"/>
    <x v="0"/>
    <x v="4"/>
    <x v="2"/>
    <n v="2"/>
    <x v="793"/>
    <n v="0"/>
    <n v="0"/>
    <x v="481"/>
    <n v="2"/>
    <x v="2"/>
    <n v="362"/>
    <n v="50"/>
    <n v="431"/>
    <n v="134"/>
    <n v="35"/>
    <n v="54"/>
    <n v="1066"/>
    <n v="1"/>
    <n v="3"/>
    <n v="6"/>
    <n v="7"/>
    <n v="17"/>
    <n v="1"/>
    <x v="0"/>
    <x v="0"/>
    <x v="0"/>
    <x v="0"/>
    <x v="0"/>
    <n v="0"/>
    <n v="3"/>
    <n v="11"/>
    <x v="1"/>
    <n v="0"/>
  </r>
  <r>
    <x v="845"/>
    <n v="1970"/>
    <n v="56"/>
    <x v="1"/>
    <x v="0"/>
    <x v="1"/>
    <n v="2"/>
    <x v="794"/>
    <n v="0"/>
    <n v="0"/>
    <x v="482"/>
    <n v="43"/>
    <x v="0"/>
    <n v="724"/>
    <n v="74"/>
    <n v="929"/>
    <n v="97"/>
    <n v="55"/>
    <n v="130"/>
    <n v="2009"/>
    <n v="1"/>
    <n v="5"/>
    <n v="6"/>
    <n v="7"/>
    <n v="19"/>
    <n v="2"/>
    <x v="1"/>
    <x v="0"/>
    <x v="1"/>
    <x v="0"/>
    <x v="1"/>
    <n v="0"/>
    <n v="3"/>
    <n v="11"/>
    <x v="0"/>
    <n v="3"/>
  </r>
  <r>
    <x v="846"/>
    <n v="1991"/>
    <n v="35"/>
    <x v="2"/>
    <x v="4"/>
    <x v="0"/>
    <n v="1"/>
    <x v="795"/>
    <n v="0"/>
    <n v="0"/>
    <x v="483"/>
    <n v="27"/>
    <x v="1"/>
    <n v="605"/>
    <n v="91"/>
    <n v="399"/>
    <n v="0"/>
    <n v="45"/>
    <n v="205"/>
    <n v="1345"/>
    <n v="2"/>
    <n v="3"/>
    <n v="6"/>
    <n v="8"/>
    <n v="19"/>
    <n v="3"/>
    <x v="0"/>
    <x v="0"/>
    <x v="0"/>
    <x v="0"/>
    <x v="0"/>
    <n v="0"/>
    <n v="3"/>
    <n v="11"/>
    <x v="1"/>
    <n v="0"/>
  </r>
  <r>
    <x v="847"/>
    <n v="1956"/>
    <n v="70"/>
    <x v="0"/>
    <x v="2"/>
    <x v="0"/>
    <n v="0"/>
    <x v="796"/>
    <n v="0"/>
    <n v="1"/>
    <x v="13"/>
    <n v="60"/>
    <x v="0"/>
    <n v="547"/>
    <n v="7"/>
    <n v="140"/>
    <n v="0"/>
    <n v="7"/>
    <n v="63"/>
    <n v="764"/>
    <n v="3"/>
    <n v="7"/>
    <n v="5"/>
    <n v="8"/>
    <n v="23"/>
    <n v="5"/>
    <x v="0"/>
    <x v="0"/>
    <x v="0"/>
    <x v="0"/>
    <x v="0"/>
    <n v="0"/>
    <n v="3"/>
    <n v="11"/>
    <x v="1"/>
    <n v="0"/>
  </r>
  <r>
    <x v="848"/>
    <n v="1963"/>
    <n v="63"/>
    <x v="0"/>
    <x v="0"/>
    <x v="0"/>
    <n v="0"/>
    <x v="797"/>
    <n v="0"/>
    <n v="1"/>
    <x v="484"/>
    <n v="79"/>
    <x v="0"/>
    <n v="104"/>
    <n v="1"/>
    <n v="54"/>
    <n v="13"/>
    <n v="9"/>
    <n v="14"/>
    <n v="195"/>
    <n v="2"/>
    <n v="3"/>
    <n v="1"/>
    <n v="5"/>
    <n v="11"/>
    <n v="5"/>
    <x v="0"/>
    <x v="0"/>
    <x v="0"/>
    <x v="0"/>
    <x v="0"/>
    <n v="0"/>
    <n v="3"/>
    <n v="11"/>
    <x v="1"/>
    <n v="0"/>
  </r>
  <r>
    <x v="849"/>
    <n v="1980"/>
    <n v="46"/>
    <x v="1"/>
    <x v="0"/>
    <x v="2"/>
    <n v="4"/>
    <x v="798"/>
    <n v="2"/>
    <n v="0"/>
    <x v="456"/>
    <n v="96"/>
    <x v="0"/>
    <n v="8"/>
    <n v="2"/>
    <n v="15"/>
    <n v="0"/>
    <n v="10"/>
    <n v="18"/>
    <n v="53"/>
    <n v="4"/>
    <n v="3"/>
    <n v="1"/>
    <n v="3"/>
    <n v="11"/>
    <n v="5"/>
    <x v="0"/>
    <x v="0"/>
    <x v="0"/>
    <x v="0"/>
    <x v="0"/>
    <n v="0"/>
    <n v="3"/>
    <n v="11"/>
    <x v="1"/>
    <n v="0"/>
  </r>
  <r>
    <x v="850"/>
    <n v="1974"/>
    <n v="52"/>
    <x v="1"/>
    <x v="0"/>
    <x v="0"/>
    <n v="0"/>
    <x v="799"/>
    <n v="0"/>
    <n v="1"/>
    <x v="225"/>
    <n v="17"/>
    <x v="1"/>
    <n v="224"/>
    <n v="2"/>
    <n v="25"/>
    <n v="7"/>
    <n v="0"/>
    <n v="110"/>
    <n v="368"/>
    <n v="2"/>
    <n v="5"/>
    <n v="3"/>
    <n v="3"/>
    <n v="13"/>
    <n v="6"/>
    <x v="0"/>
    <x v="0"/>
    <x v="0"/>
    <x v="0"/>
    <x v="0"/>
    <n v="0"/>
    <n v="3"/>
    <n v="11"/>
    <x v="1"/>
    <n v="0"/>
  </r>
  <r>
    <x v="851"/>
    <n v="1954"/>
    <n v="72"/>
    <x v="0"/>
    <x v="1"/>
    <x v="2"/>
    <n v="3"/>
    <x v="23"/>
    <n v="0"/>
    <n v="1"/>
    <x v="20"/>
    <n v="0"/>
    <x v="2"/>
    <n v="384"/>
    <n v="0"/>
    <n v="102"/>
    <n v="21"/>
    <n v="32"/>
    <n v="5"/>
    <n v="544"/>
    <n v="3"/>
    <n v="6"/>
    <n v="2"/>
    <n v="9"/>
    <n v="20"/>
    <n v="4"/>
    <x v="0"/>
    <x v="0"/>
    <x v="0"/>
    <x v="0"/>
    <x v="0"/>
    <n v="0"/>
    <n v="3"/>
    <n v="11"/>
    <x v="1"/>
    <n v="0"/>
  </r>
  <r>
    <x v="852"/>
    <n v="1957"/>
    <n v="69"/>
    <x v="0"/>
    <x v="4"/>
    <x v="2"/>
    <n v="2"/>
    <x v="800"/>
    <n v="0"/>
    <n v="0"/>
    <x v="485"/>
    <n v="38"/>
    <x v="0"/>
    <n v="556"/>
    <n v="54"/>
    <n v="845"/>
    <n v="202"/>
    <n v="133"/>
    <n v="63"/>
    <n v="1853"/>
    <n v="1"/>
    <n v="7"/>
    <n v="7"/>
    <n v="10"/>
    <n v="25"/>
    <n v="3"/>
    <x v="1"/>
    <x v="0"/>
    <x v="0"/>
    <x v="1"/>
    <x v="0"/>
    <n v="0"/>
    <n v="3"/>
    <n v="11"/>
    <x v="1"/>
    <n v="2"/>
  </r>
  <r>
    <x v="853"/>
    <n v="1966"/>
    <n v="60"/>
    <x v="1"/>
    <x v="1"/>
    <x v="1"/>
    <n v="4"/>
    <x v="801"/>
    <n v="1"/>
    <n v="1"/>
    <x v="486"/>
    <n v="43"/>
    <x v="0"/>
    <n v="24"/>
    <n v="0"/>
    <n v="2"/>
    <n v="0"/>
    <n v="0"/>
    <n v="9"/>
    <n v="35"/>
    <n v="2"/>
    <n v="1"/>
    <n v="1"/>
    <n v="2"/>
    <n v="6"/>
    <n v="5"/>
    <x v="1"/>
    <x v="0"/>
    <x v="0"/>
    <x v="0"/>
    <x v="0"/>
    <n v="0"/>
    <n v="3"/>
    <n v="11"/>
    <x v="1"/>
    <n v="1"/>
  </r>
  <r>
    <x v="854"/>
    <n v="1974"/>
    <n v="52"/>
    <x v="1"/>
    <x v="1"/>
    <x v="2"/>
    <n v="3"/>
    <x v="802"/>
    <n v="0"/>
    <n v="1"/>
    <x v="233"/>
    <n v="1"/>
    <x v="2"/>
    <n v="408"/>
    <n v="0"/>
    <n v="21"/>
    <n v="0"/>
    <n v="0"/>
    <n v="17"/>
    <n v="446"/>
    <n v="3"/>
    <n v="7"/>
    <n v="1"/>
    <n v="7"/>
    <n v="18"/>
    <n v="8"/>
    <x v="0"/>
    <x v="1"/>
    <x v="0"/>
    <x v="1"/>
    <x v="0"/>
    <n v="0"/>
    <n v="3"/>
    <n v="11"/>
    <x v="0"/>
    <n v="2"/>
  </r>
  <r>
    <x v="855"/>
    <n v="1979"/>
    <n v="47"/>
    <x v="1"/>
    <x v="0"/>
    <x v="0"/>
    <n v="0"/>
    <x v="803"/>
    <n v="0"/>
    <n v="1"/>
    <x v="322"/>
    <n v="25"/>
    <x v="1"/>
    <n v="265"/>
    <n v="199"/>
    <n v="303"/>
    <n v="234"/>
    <n v="9"/>
    <n v="170"/>
    <n v="1180"/>
    <n v="7"/>
    <n v="10"/>
    <n v="2"/>
    <n v="12"/>
    <n v="31"/>
    <n v="7"/>
    <x v="0"/>
    <x v="0"/>
    <x v="0"/>
    <x v="0"/>
    <x v="0"/>
    <n v="0"/>
    <n v="3"/>
    <n v="11"/>
    <x v="1"/>
    <n v="0"/>
  </r>
  <r>
    <x v="856"/>
    <n v="1973"/>
    <n v="53"/>
    <x v="1"/>
    <x v="2"/>
    <x v="2"/>
    <n v="3"/>
    <x v="804"/>
    <n v="0"/>
    <n v="1"/>
    <x v="487"/>
    <n v="2"/>
    <x v="2"/>
    <n v="34"/>
    <n v="0"/>
    <n v="7"/>
    <n v="0"/>
    <n v="0"/>
    <n v="0"/>
    <n v="41"/>
    <n v="1"/>
    <n v="1"/>
    <n v="0"/>
    <n v="3"/>
    <n v="5"/>
    <n v="7"/>
    <x v="0"/>
    <x v="0"/>
    <x v="0"/>
    <x v="0"/>
    <x v="0"/>
    <n v="0"/>
    <n v="3"/>
    <n v="11"/>
    <x v="1"/>
    <n v="0"/>
  </r>
  <r>
    <x v="857"/>
    <n v="1985"/>
    <n v="41"/>
    <x v="2"/>
    <x v="0"/>
    <x v="2"/>
    <n v="4"/>
    <x v="805"/>
    <n v="2"/>
    <n v="0"/>
    <x v="103"/>
    <n v="66"/>
    <x v="0"/>
    <n v="374"/>
    <n v="64"/>
    <n v="116"/>
    <n v="84"/>
    <n v="25"/>
    <n v="64"/>
    <n v="727"/>
    <n v="3"/>
    <n v="6"/>
    <n v="2"/>
    <n v="11"/>
    <n v="22"/>
    <n v="5"/>
    <x v="0"/>
    <x v="0"/>
    <x v="0"/>
    <x v="0"/>
    <x v="0"/>
    <n v="0"/>
    <n v="3"/>
    <n v="11"/>
    <x v="1"/>
    <n v="0"/>
  </r>
  <r>
    <x v="858"/>
    <n v="1966"/>
    <n v="60"/>
    <x v="1"/>
    <x v="0"/>
    <x v="1"/>
    <n v="4"/>
    <x v="806"/>
    <n v="1"/>
    <n v="1"/>
    <x v="427"/>
    <n v="49"/>
    <x v="0"/>
    <n v="27"/>
    <n v="2"/>
    <n v="10"/>
    <n v="0"/>
    <n v="0"/>
    <n v="1"/>
    <n v="40"/>
    <n v="2"/>
    <n v="1"/>
    <n v="0"/>
    <n v="3"/>
    <n v="6"/>
    <n v="8"/>
    <x v="0"/>
    <x v="0"/>
    <x v="0"/>
    <x v="0"/>
    <x v="0"/>
    <n v="0"/>
    <n v="3"/>
    <n v="11"/>
    <x v="1"/>
    <n v="0"/>
  </r>
  <r>
    <x v="859"/>
    <n v="1989"/>
    <n v="37"/>
    <x v="2"/>
    <x v="4"/>
    <x v="2"/>
    <n v="2"/>
    <x v="807"/>
    <n v="0"/>
    <n v="0"/>
    <x v="476"/>
    <n v="5"/>
    <x v="2"/>
    <n v="600"/>
    <n v="20"/>
    <n v="350"/>
    <n v="29"/>
    <n v="30"/>
    <n v="33"/>
    <n v="1062"/>
    <n v="1"/>
    <n v="6"/>
    <n v="9"/>
    <n v="10"/>
    <n v="26"/>
    <n v="2"/>
    <x v="0"/>
    <x v="0"/>
    <x v="1"/>
    <x v="0"/>
    <x v="0"/>
    <n v="0"/>
    <n v="3"/>
    <n v="11"/>
    <x v="1"/>
    <n v="1"/>
  </r>
  <r>
    <x v="860"/>
    <n v="1969"/>
    <n v="57"/>
    <x v="1"/>
    <x v="0"/>
    <x v="1"/>
    <n v="3"/>
    <x v="147"/>
    <n v="1"/>
    <n v="0"/>
    <x v="340"/>
    <n v="71"/>
    <x v="0"/>
    <n v="13"/>
    <n v="2"/>
    <n v="18"/>
    <n v="6"/>
    <n v="1"/>
    <n v="0"/>
    <n v="40"/>
    <n v="2"/>
    <n v="2"/>
    <n v="0"/>
    <n v="3"/>
    <n v="7"/>
    <n v="8"/>
    <x v="0"/>
    <x v="0"/>
    <x v="0"/>
    <x v="0"/>
    <x v="0"/>
    <n v="0"/>
    <n v="3"/>
    <n v="11"/>
    <x v="1"/>
    <n v="0"/>
  </r>
  <r>
    <x v="861"/>
    <n v="1969"/>
    <n v="57"/>
    <x v="1"/>
    <x v="2"/>
    <x v="1"/>
    <n v="4"/>
    <x v="808"/>
    <n v="1"/>
    <n v="1"/>
    <x v="363"/>
    <n v="35"/>
    <x v="0"/>
    <n v="167"/>
    <n v="2"/>
    <n v="89"/>
    <n v="0"/>
    <n v="0"/>
    <n v="34"/>
    <n v="292"/>
    <n v="6"/>
    <n v="6"/>
    <n v="1"/>
    <n v="4"/>
    <n v="17"/>
    <n v="8"/>
    <x v="0"/>
    <x v="0"/>
    <x v="0"/>
    <x v="0"/>
    <x v="0"/>
    <n v="0"/>
    <n v="3"/>
    <n v="11"/>
    <x v="1"/>
    <n v="0"/>
  </r>
  <r>
    <x v="862"/>
    <n v="1987"/>
    <n v="39"/>
    <x v="2"/>
    <x v="0"/>
    <x v="2"/>
    <n v="2"/>
    <x v="11"/>
    <n v="0"/>
    <n v="0"/>
    <x v="200"/>
    <n v="94"/>
    <x v="0"/>
    <n v="0"/>
    <n v="2"/>
    <n v="3"/>
    <n v="4"/>
    <n v="1"/>
    <n v="5"/>
    <n v="15"/>
    <n v="1"/>
    <n v="0"/>
    <n v="0"/>
    <n v="3"/>
    <n v="4"/>
    <n v="6"/>
    <x v="0"/>
    <x v="0"/>
    <x v="0"/>
    <x v="0"/>
    <x v="0"/>
    <n v="0"/>
    <n v="3"/>
    <n v="11"/>
    <x v="1"/>
    <n v="0"/>
  </r>
  <r>
    <x v="863"/>
    <n v="1989"/>
    <n v="37"/>
    <x v="2"/>
    <x v="4"/>
    <x v="1"/>
    <n v="3"/>
    <x v="809"/>
    <n v="1"/>
    <n v="0"/>
    <x v="427"/>
    <n v="80"/>
    <x v="0"/>
    <n v="46"/>
    <n v="35"/>
    <n v="69"/>
    <n v="84"/>
    <n v="41"/>
    <n v="66"/>
    <n v="341"/>
    <n v="6"/>
    <n v="4"/>
    <n v="1"/>
    <n v="6"/>
    <n v="17"/>
    <n v="7"/>
    <x v="0"/>
    <x v="0"/>
    <x v="0"/>
    <x v="0"/>
    <x v="0"/>
    <n v="0"/>
    <n v="3"/>
    <n v="11"/>
    <x v="1"/>
    <n v="0"/>
  </r>
  <r>
    <x v="864"/>
    <n v="1975"/>
    <n v="51"/>
    <x v="1"/>
    <x v="4"/>
    <x v="0"/>
    <n v="2"/>
    <x v="810"/>
    <n v="1"/>
    <n v="0"/>
    <x v="241"/>
    <n v="61"/>
    <x v="0"/>
    <n v="88"/>
    <n v="39"/>
    <n v="78"/>
    <n v="58"/>
    <n v="13"/>
    <n v="93"/>
    <n v="369"/>
    <n v="2"/>
    <n v="6"/>
    <n v="1"/>
    <n v="4"/>
    <n v="13"/>
    <n v="7"/>
    <x v="0"/>
    <x v="0"/>
    <x v="0"/>
    <x v="0"/>
    <x v="0"/>
    <n v="0"/>
    <n v="3"/>
    <n v="11"/>
    <x v="1"/>
    <n v="0"/>
  </r>
  <r>
    <x v="865"/>
    <n v="1973"/>
    <n v="53"/>
    <x v="1"/>
    <x v="1"/>
    <x v="1"/>
    <n v="3"/>
    <x v="811"/>
    <n v="0"/>
    <n v="1"/>
    <x v="56"/>
    <n v="29"/>
    <x v="1"/>
    <n v="243"/>
    <n v="11"/>
    <n v="119"/>
    <n v="10"/>
    <n v="3"/>
    <n v="15"/>
    <n v="401"/>
    <n v="3"/>
    <n v="4"/>
    <n v="2"/>
    <n v="8"/>
    <n v="17"/>
    <n v="4"/>
    <x v="0"/>
    <x v="0"/>
    <x v="0"/>
    <x v="0"/>
    <x v="0"/>
    <n v="0"/>
    <n v="3"/>
    <n v="11"/>
    <x v="1"/>
    <n v="0"/>
  </r>
  <r>
    <x v="866"/>
    <n v="1966"/>
    <n v="60"/>
    <x v="1"/>
    <x v="2"/>
    <x v="0"/>
    <n v="0"/>
    <x v="812"/>
    <n v="0"/>
    <n v="1"/>
    <x v="182"/>
    <n v="0"/>
    <x v="2"/>
    <n v="275"/>
    <n v="11"/>
    <n v="68"/>
    <n v="25"/>
    <n v="7"/>
    <n v="7"/>
    <n v="393"/>
    <n v="3"/>
    <n v="5"/>
    <n v="1"/>
    <n v="8"/>
    <n v="17"/>
    <n v="5"/>
    <x v="0"/>
    <x v="0"/>
    <x v="0"/>
    <x v="0"/>
    <x v="0"/>
    <n v="0"/>
    <n v="3"/>
    <n v="11"/>
    <x v="1"/>
    <n v="0"/>
  </r>
  <r>
    <x v="867"/>
    <n v="1986"/>
    <n v="40"/>
    <x v="2"/>
    <x v="2"/>
    <x v="0"/>
    <n v="3"/>
    <x v="813"/>
    <n v="2"/>
    <n v="0"/>
    <x v="94"/>
    <n v="80"/>
    <x v="0"/>
    <n v="6"/>
    <n v="0"/>
    <n v="4"/>
    <n v="0"/>
    <n v="0"/>
    <n v="0"/>
    <n v="10"/>
    <n v="1"/>
    <n v="1"/>
    <n v="0"/>
    <n v="2"/>
    <n v="4"/>
    <n v="7"/>
    <x v="0"/>
    <x v="0"/>
    <x v="0"/>
    <x v="0"/>
    <x v="0"/>
    <n v="0"/>
    <n v="3"/>
    <n v="11"/>
    <x v="1"/>
    <n v="0"/>
  </r>
  <r>
    <x v="868"/>
    <n v="1978"/>
    <n v="48"/>
    <x v="1"/>
    <x v="0"/>
    <x v="1"/>
    <n v="3"/>
    <x v="814"/>
    <n v="0"/>
    <n v="1"/>
    <x v="397"/>
    <n v="54"/>
    <x v="0"/>
    <n v="121"/>
    <n v="62"/>
    <n v="90"/>
    <n v="68"/>
    <n v="20"/>
    <n v="125"/>
    <n v="486"/>
    <n v="3"/>
    <n v="2"/>
    <n v="3"/>
    <n v="8"/>
    <n v="16"/>
    <n v="3"/>
    <x v="0"/>
    <x v="0"/>
    <x v="0"/>
    <x v="0"/>
    <x v="0"/>
    <n v="0"/>
    <n v="3"/>
    <n v="11"/>
    <x v="1"/>
    <n v="0"/>
  </r>
  <r>
    <x v="869"/>
    <n v="1979"/>
    <n v="47"/>
    <x v="1"/>
    <x v="0"/>
    <x v="1"/>
    <n v="3"/>
    <x v="815"/>
    <n v="1"/>
    <n v="0"/>
    <x v="297"/>
    <n v="71"/>
    <x v="0"/>
    <n v="4"/>
    <n v="12"/>
    <n v="15"/>
    <n v="19"/>
    <n v="7"/>
    <n v="12"/>
    <n v="69"/>
    <n v="2"/>
    <n v="2"/>
    <n v="0"/>
    <n v="3"/>
    <n v="7"/>
    <n v="7"/>
    <x v="0"/>
    <x v="0"/>
    <x v="0"/>
    <x v="0"/>
    <x v="0"/>
    <n v="0"/>
    <n v="3"/>
    <n v="11"/>
    <x v="1"/>
    <n v="0"/>
  </r>
  <r>
    <x v="870"/>
    <n v="1983"/>
    <n v="43"/>
    <x v="2"/>
    <x v="1"/>
    <x v="1"/>
    <n v="2"/>
    <x v="816"/>
    <n v="0"/>
    <n v="0"/>
    <x v="148"/>
    <n v="27"/>
    <x v="1"/>
    <n v="1308"/>
    <n v="0"/>
    <n v="396"/>
    <n v="23"/>
    <n v="0"/>
    <n v="0"/>
    <n v="1727"/>
    <n v="1"/>
    <n v="5"/>
    <n v="7"/>
    <n v="4"/>
    <n v="17"/>
    <n v="3"/>
    <x v="0"/>
    <x v="1"/>
    <x v="0"/>
    <x v="0"/>
    <x v="1"/>
    <n v="0"/>
    <n v="3"/>
    <n v="11"/>
    <x v="1"/>
    <n v="2"/>
  </r>
  <r>
    <x v="871"/>
    <n v="1959"/>
    <n v="67"/>
    <x v="0"/>
    <x v="0"/>
    <x v="0"/>
    <n v="0"/>
    <x v="817"/>
    <n v="0"/>
    <n v="1"/>
    <x v="488"/>
    <n v="61"/>
    <x v="0"/>
    <n v="515"/>
    <n v="47"/>
    <n v="267"/>
    <n v="62"/>
    <n v="66"/>
    <n v="38"/>
    <n v="995"/>
    <n v="2"/>
    <n v="5"/>
    <n v="5"/>
    <n v="4"/>
    <n v="16"/>
    <n v="3"/>
    <x v="0"/>
    <x v="1"/>
    <x v="0"/>
    <x v="0"/>
    <x v="0"/>
    <n v="0"/>
    <n v="3"/>
    <n v="11"/>
    <x v="1"/>
    <n v="1"/>
  </r>
  <r>
    <x v="872"/>
    <n v="1976"/>
    <n v="50"/>
    <x v="1"/>
    <x v="0"/>
    <x v="1"/>
    <n v="3"/>
    <x v="818"/>
    <n v="1"/>
    <n v="0"/>
    <x v="489"/>
    <n v="55"/>
    <x v="0"/>
    <n v="4"/>
    <n v="0"/>
    <n v="16"/>
    <n v="17"/>
    <n v="4"/>
    <n v="4"/>
    <n v="45"/>
    <n v="3"/>
    <n v="4"/>
    <n v="0"/>
    <n v="3"/>
    <n v="10"/>
    <n v="7"/>
    <x v="0"/>
    <x v="0"/>
    <x v="0"/>
    <x v="0"/>
    <x v="0"/>
    <n v="0"/>
    <n v="3"/>
    <n v="11"/>
    <x v="1"/>
    <n v="0"/>
  </r>
  <r>
    <x v="873"/>
    <n v="1981"/>
    <n v="45"/>
    <x v="2"/>
    <x v="4"/>
    <x v="0"/>
    <n v="1"/>
    <x v="819"/>
    <n v="1"/>
    <n v="1"/>
    <x v="143"/>
    <n v="35"/>
    <x v="0"/>
    <n v="48"/>
    <n v="13"/>
    <n v="57"/>
    <n v="24"/>
    <n v="15"/>
    <n v="25"/>
    <n v="182"/>
    <n v="4"/>
    <n v="3"/>
    <n v="1"/>
    <n v="4"/>
    <n v="12"/>
    <n v="7"/>
    <x v="0"/>
    <x v="0"/>
    <x v="0"/>
    <x v="0"/>
    <x v="0"/>
    <n v="0"/>
    <n v="3"/>
    <n v="11"/>
    <x v="1"/>
    <n v="0"/>
  </r>
  <r>
    <x v="874"/>
    <n v="1978"/>
    <n v="48"/>
    <x v="1"/>
    <x v="2"/>
    <x v="1"/>
    <n v="3"/>
    <x v="820"/>
    <n v="1"/>
    <n v="0"/>
    <x v="290"/>
    <n v="34"/>
    <x v="0"/>
    <n v="562"/>
    <n v="58"/>
    <n v="168"/>
    <n v="43"/>
    <n v="16"/>
    <n v="142"/>
    <n v="989"/>
    <n v="1"/>
    <n v="5"/>
    <n v="7"/>
    <n v="10"/>
    <n v="23"/>
    <n v="3"/>
    <x v="0"/>
    <x v="0"/>
    <x v="0"/>
    <x v="0"/>
    <x v="0"/>
    <n v="0"/>
    <n v="3"/>
    <n v="11"/>
    <x v="1"/>
    <n v="0"/>
  </r>
  <r>
    <x v="875"/>
    <n v="1953"/>
    <n v="73"/>
    <x v="0"/>
    <x v="0"/>
    <x v="1"/>
    <n v="2"/>
    <x v="821"/>
    <n v="0"/>
    <n v="0"/>
    <x v="390"/>
    <n v="95"/>
    <x v="0"/>
    <n v="769"/>
    <n v="22"/>
    <n v="500"/>
    <n v="210"/>
    <n v="143"/>
    <n v="33"/>
    <n v="1677"/>
    <n v="1"/>
    <n v="4"/>
    <n v="8"/>
    <n v="5"/>
    <n v="18"/>
    <n v="2"/>
    <x v="1"/>
    <x v="0"/>
    <x v="1"/>
    <x v="1"/>
    <x v="0"/>
    <n v="0"/>
    <n v="3"/>
    <n v="11"/>
    <x v="1"/>
    <n v="3"/>
  </r>
  <r>
    <x v="876"/>
    <n v="1971"/>
    <n v="55"/>
    <x v="1"/>
    <x v="2"/>
    <x v="3"/>
    <n v="3"/>
    <x v="822"/>
    <n v="1"/>
    <n v="1"/>
    <x v="258"/>
    <n v="64"/>
    <x v="0"/>
    <n v="379"/>
    <n v="4"/>
    <n v="93"/>
    <n v="12"/>
    <n v="9"/>
    <n v="98"/>
    <n v="595"/>
    <n v="7"/>
    <n v="6"/>
    <n v="6"/>
    <n v="4"/>
    <n v="23"/>
    <n v="6"/>
    <x v="0"/>
    <x v="0"/>
    <x v="0"/>
    <x v="0"/>
    <x v="0"/>
    <n v="0"/>
    <n v="3"/>
    <n v="11"/>
    <x v="1"/>
    <n v="0"/>
  </r>
  <r>
    <x v="877"/>
    <n v="1983"/>
    <n v="43"/>
    <x v="2"/>
    <x v="0"/>
    <x v="2"/>
    <n v="3"/>
    <x v="823"/>
    <n v="1"/>
    <n v="0"/>
    <x v="477"/>
    <n v="30"/>
    <x v="1"/>
    <n v="29"/>
    <n v="12"/>
    <n v="59"/>
    <n v="19"/>
    <n v="1"/>
    <n v="36"/>
    <n v="156"/>
    <n v="2"/>
    <n v="3"/>
    <n v="0"/>
    <n v="4"/>
    <n v="9"/>
    <n v="8"/>
    <x v="0"/>
    <x v="0"/>
    <x v="0"/>
    <x v="0"/>
    <x v="0"/>
    <n v="0"/>
    <n v="3"/>
    <n v="11"/>
    <x v="1"/>
    <n v="0"/>
  </r>
  <r>
    <x v="878"/>
    <n v="1956"/>
    <n v="70"/>
    <x v="0"/>
    <x v="2"/>
    <x v="0"/>
    <n v="1"/>
    <x v="824"/>
    <n v="0"/>
    <n v="0"/>
    <x v="306"/>
    <n v="12"/>
    <x v="2"/>
    <n v="387"/>
    <n v="68"/>
    <n v="569"/>
    <n v="89"/>
    <n v="45"/>
    <n v="68"/>
    <n v="1226"/>
    <n v="1"/>
    <n v="6"/>
    <n v="9"/>
    <n v="12"/>
    <n v="28"/>
    <n v="1"/>
    <x v="0"/>
    <x v="0"/>
    <x v="0"/>
    <x v="0"/>
    <x v="0"/>
    <n v="0"/>
    <n v="3"/>
    <n v="11"/>
    <x v="1"/>
    <n v="0"/>
  </r>
  <r>
    <x v="879"/>
    <n v="1978"/>
    <n v="48"/>
    <x v="1"/>
    <x v="4"/>
    <x v="1"/>
    <n v="3"/>
    <x v="825"/>
    <n v="1"/>
    <n v="0"/>
    <x v="160"/>
    <n v="96"/>
    <x v="0"/>
    <n v="12"/>
    <n v="23"/>
    <n v="38"/>
    <n v="30"/>
    <n v="18"/>
    <n v="7"/>
    <n v="128"/>
    <n v="4"/>
    <n v="3"/>
    <n v="1"/>
    <n v="3"/>
    <n v="11"/>
    <n v="9"/>
    <x v="0"/>
    <x v="0"/>
    <x v="0"/>
    <x v="0"/>
    <x v="0"/>
    <n v="0"/>
    <n v="3"/>
    <n v="11"/>
    <x v="1"/>
    <n v="0"/>
  </r>
  <r>
    <x v="880"/>
    <n v="1972"/>
    <n v="54"/>
    <x v="1"/>
    <x v="0"/>
    <x v="0"/>
    <n v="2"/>
    <x v="826"/>
    <n v="1"/>
    <n v="0"/>
    <x v="3"/>
    <n v="16"/>
    <x v="1"/>
    <n v="6"/>
    <n v="10"/>
    <n v="12"/>
    <n v="3"/>
    <n v="15"/>
    <n v="40"/>
    <n v="86"/>
    <n v="3"/>
    <n v="3"/>
    <n v="1"/>
    <n v="2"/>
    <n v="9"/>
    <n v="8"/>
    <x v="1"/>
    <x v="0"/>
    <x v="0"/>
    <x v="0"/>
    <x v="0"/>
    <n v="0"/>
    <n v="3"/>
    <n v="11"/>
    <x v="0"/>
    <n v="1"/>
  </r>
  <r>
    <x v="881"/>
    <n v="1975"/>
    <n v="51"/>
    <x v="1"/>
    <x v="0"/>
    <x v="2"/>
    <n v="3"/>
    <x v="827"/>
    <n v="0"/>
    <n v="1"/>
    <x v="205"/>
    <n v="16"/>
    <x v="1"/>
    <n v="27"/>
    <n v="1"/>
    <n v="14"/>
    <n v="4"/>
    <n v="1"/>
    <n v="21"/>
    <n v="68"/>
    <n v="2"/>
    <n v="2"/>
    <n v="0"/>
    <n v="3"/>
    <n v="7"/>
    <n v="8"/>
    <x v="0"/>
    <x v="0"/>
    <x v="0"/>
    <x v="0"/>
    <x v="0"/>
    <n v="0"/>
    <n v="3"/>
    <n v="11"/>
    <x v="1"/>
    <n v="0"/>
  </r>
  <r>
    <x v="882"/>
    <n v="1975"/>
    <n v="51"/>
    <x v="1"/>
    <x v="0"/>
    <x v="3"/>
    <n v="3"/>
    <x v="828"/>
    <n v="2"/>
    <n v="0"/>
    <x v="88"/>
    <n v="78"/>
    <x v="0"/>
    <n v="9"/>
    <n v="1"/>
    <n v="5"/>
    <n v="0"/>
    <n v="0"/>
    <n v="1"/>
    <n v="16"/>
    <n v="1"/>
    <n v="0"/>
    <n v="0"/>
    <n v="3"/>
    <n v="4"/>
    <n v="5"/>
    <x v="0"/>
    <x v="0"/>
    <x v="0"/>
    <x v="0"/>
    <x v="0"/>
    <n v="0"/>
    <n v="3"/>
    <n v="11"/>
    <x v="1"/>
    <n v="0"/>
  </r>
  <r>
    <x v="883"/>
    <n v="1981"/>
    <n v="45"/>
    <x v="2"/>
    <x v="4"/>
    <x v="2"/>
    <n v="4"/>
    <x v="829"/>
    <n v="1"/>
    <n v="1"/>
    <x v="490"/>
    <n v="83"/>
    <x v="0"/>
    <n v="22"/>
    <n v="0"/>
    <n v="19"/>
    <n v="6"/>
    <n v="5"/>
    <n v="3"/>
    <n v="55"/>
    <n v="2"/>
    <n v="2"/>
    <n v="0"/>
    <n v="3"/>
    <n v="7"/>
    <n v="6"/>
    <x v="0"/>
    <x v="0"/>
    <x v="0"/>
    <x v="0"/>
    <x v="0"/>
    <n v="0"/>
    <n v="3"/>
    <n v="11"/>
    <x v="1"/>
    <n v="0"/>
  </r>
  <r>
    <x v="884"/>
    <n v="1972"/>
    <n v="54"/>
    <x v="1"/>
    <x v="1"/>
    <x v="0"/>
    <n v="1"/>
    <x v="645"/>
    <n v="0"/>
    <n v="0"/>
    <x v="144"/>
    <n v="96"/>
    <x v="0"/>
    <n v="899"/>
    <n v="102"/>
    <n v="838"/>
    <n v="133"/>
    <n v="102"/>
    <n v="40"/>
    <n v="2114"/>
    <n v="1"/>
    <n v="5"/>
    <n v="6"/>
    <n v="10"/>
    <n v="22"/>
    <n v="2"/>
    <x v="0"/>
    <x v="0"/>
    <x v="0"/>
    <x v="0"/>
    <x v="0"/>
    <n v="0"/>
    <n v="3"/>
    <n v="11"/>
    <x v="0"/>
    <n v="0"/>
  </r>
  <r>
    <x v="885"/>
    <n v="1970"/>
    <n v="56"/>
    <x v="1"/>
    <x v="1"/>
    <x v="1"/>
    <n v="2"/>
    <x v="830"/>
    <n v="0"/>
    <n v="0"/>
    <x v="250"/>
    <n v="67"/>
    <x v="0"/>
    <n v="889"/>
    <n v="55"/>
    <n v="685"/>
    <n v="168"/>
    <n v="92"/>
    <n v="129"/>
    <n v="2018"/>
    <n v="1"/>
    <n v="3"/>
    <n v="2"/>
    <n v="13"/>
    <n v="19"/>
    <n v="1"/>
    <x v="0"/>
    <x v="0"/>
    <x v="0"/>
    <x v="0"/>
    <x v="0"/>
    <n v="0"/>
    <n v="3"/>
    <n v="11"/>
    <x v="1"/>
    <n v="0"/>
  </r>
  <r>
    <x v="886"/>
    <n v="1953"/>
    <n v="73"/>
    <x v="0"/>
    <x v="1"/>
    <x v="0"/>
    <n v="2"/>
    <x v="831"/>
    <n v="2"/>
    <n v="1"/>
    <x v="491"/>
    <n v="87"/>
    <x v="0"/>
    <n v="189"/>
    <n v="2"/>
    <n v="55"/>
    <n v="0"/>
    <n v="5"/>
    <n v="12"/>
    <n v="263"/>
    <n v="4"/>
    <n v="6"/>
    <n v="1"/>
    <n v="4"/>
    <n v="15"/>
    <n v="9"/>
    <x v="0"/>
    <x v="0"/>
    <x v="0"/>
    <x v="0"/>
    <x v="0"/>
    <n v="0"/>
    <n v="3"/>
    <n v="11"/>
    <x v="1"/>
    <n v="0"/>
  </r>
  <r>
    <x v="887"/>
    <n v="1959"/>
    <n v="67"/>
    <x v="0"/>
    <x v="0"/>
    <x v="2"/>
    <n v="4"/>
    <x v="832"/>
    <n v="1"/>
    <n v="1"/>
    <x v="492"/>
    <n v="34"/>
    <x v="0"/>
    <n v="48"/>
    <n v="0"/>
    <n v="2"/>
    <n v="0"/>
    <n v="0"/>
    <n v="5"/>
    <n v="55"/>
    <n v="2"/>
    <n v="2"/>
    <n v="0"/>
    <n v="3"/>
    <n v="7"/>
    <n v="7"/>
    <x v="0"/>
    <x v="0"/>
    <x v="0"/>
    <x v="0"/>
    <x v="0"/>
    <n v="0"/>
    <n v="3"/>
    <n v="11"/>
    <x v="1"/>
    <n v="0"/>
  </r>
  <r>
    <x v="888"/>
    <n v="1962"/>
    <n v="64"/>
    <x v="0"/>
    <x v="0"/>
    <x v="1"/>
    <n v="4"/>
    <x v="833"/>
    <n v="1"/>
    <n v="1"/>
    <x v="322"/>
    <n v="46"/>
    <x v="0"/>
    <n v="230"/>
    <n v="14"/>
    <n v="156"/>
    <n v="82"/>
    <n v="24"/>
    <n v="58"/>
    <n v="564"/>
    <n v="8"/>
    <n v="9"/>
    <n v="2"/>
    <n v="5"/>
    <n v="24"/>
    <n v="8"/>
    <x v="0"/>
    <x v="0"/>
    <x v="0"/>
    <x v="0"/>
    <x v="0"/>
    <n v="0"/>
    <n v="3"/>
    <n v="11"/>
    <x v="1"/>
    <n v="0"/>
  </r>
  <r>
    <x v="889"/>
    <n v="1978"/>
    <n v="48"/>
    <x v="1"/>
    <x v="2"/>
    <x v="0"/>
    <n v="1"/>
    <x v="834"/>
    <n v="0"/>
    <n v="0"/>
    <x v="419"/>
    <n v="7"/>
    <x v="2"/>
    <n v="852"/>
    <n v="60"/>
    <n v="207"/>
    <n v="78"/>
    <n v="36"/>
    <n v="48"/>
    <n v="1281"/>
    <n v="2"/>
    <n v="2"/>
    <n v="6"/>
    <n v="10"/>
    <n v="20"/>
    <n v="5"/>
    <x v="0"/>
    <x v="0"/>
    <x v="0"/>
    <x v="0"/>
    <x v="0"/>
    <n v="0"/>
    <n v="3"/>
    <n v="11"/>
    <x v="1"/>
    <n v="0"/>
  </r>
  <r>
    <x v="890"/>
    <n v="1973"/>
    <n v="53"/>
    <x v="1"/>
    <x v="0"/>
    <x v="2"/>
    <n v="3"/>
    <x v="835"/>
    <n v="1"/>
    <n v="0"/>
    <x v="454"/>
    <n v="73"/>
    <x v="0"/>
    <n v="35"/>
    <n v="3"/>
    <n v="20"/>
    <n v="4"/>
    <n v="1"/>
    <n v="20"/>
    <n v="83"/>
    <n v="2"/>
    <n v="2"/>
    <n v="0"/>
    <n v="3"/>
    <n v="7"/>
    <n v="9"/>
    <x v="1"/>
    <x v="0"/>
    <x v="0"/>
    <x v="0"/>
    <x v="0"/>
    <n v="0"/>
    <n v="3"/>
    <n v="11"/>
    <x v="1"/>
    <n v="1"/>
  </r>
  <r>
    <x v="891"/>
    <n v="1965"/>
    <n v="61"/>
    <x v="1"/>
    <x v="2"/>
    <x v="4"/>
    <n v="3"/>
    <x v="836"/>
    <n v="1"/>
    <n v="1"/>
    <x v="181"/>
    <n v="54"/>
    <x v="0"/>
    <n v="205"/>
    <n v="20"/>
    <n v="47"/>
    <n v="23"/>
    <n v="2"/>
    <n v="56"/>
    <n v="353"/>
    <n v="6"/>
    <n v="5"/>
    <n v="2"/>
    <n v="5"/>
    <n v="18"/>
    <n v="5"/>
    <x v="0"/>
    <x v="0"/>
    <x v="0"/>
    <x v="0"/>
    <x v="0"/>
    <n v="0"/>
    <n v="3"/>
    <n v="11"/>
    <x v="1"/>
    <n v="0"/>
  </r>
  <r>
    <x v="892"/>
    <n v="1983"/>
    <n v="43"/>
    <x v="2"/>
    <x v="0"/>
    <x v="2"/>
    <n v="2"/>
    <x v="837"/>
    <n v="0"/>
    <n v="0"/>
    <x v="493"/>
    <n v="93"/>
    <x v="0"/>
    <n v="255"/>
    <n v="31"/>
    <n v="446"/>
    <n v="40"/>
    <n v="56"/>
    <n v="175"/>
    <n v="1003"/>
    <n v="1"/>
    <n v="3"/>
    <n v="10"/>
    <n v="11"/>
    <n v="25"/>
    <n v="1"/>
    <x v="0"/>
    <x v="0"/>
    <x v="0"/>
    <x v="0"/>
    <x v="0"/>
    <n v="0"/>
    <n v="3"/>
    <n v="11"/>
    <x v="1"/>
    <n v="0"/>
  </r>
  <r>
    <x v="893"/>
    <n v="1991"/>
    <n v="35"/>
    <x v="2"/>
    <x v="3"/>
    <x v="0"/>
    <n v="2"/>
    <x v="838"/>
    <n v="1"/>
    <n v="0"/>
    <x v="67"/>
    <n v="52"/>
    <x v="0"/>
    <n v="0"/>
    <n v="0"/>
    <n v="1"/>
    <n v="8"/>
    <n v="3"/>
    <n v="2"/>
    <n v="14"/>
    <n v="1"/>
    <n v="1"/>
    <n v="0"/>
    <n v="2"/>
    <n v="4"/>
    <n v="7"/>
    <x v="0"/>
    <x v="0"/>
    <x v="0"/>
    <x v="0"/>
    <x v="0"/>
    <n v="0"/>
    <n v="3"/>
    <n v="11"/>
    <x v="1"/>
    <n v="0"/>
  </r>
  <r>
    <x v="894"/>
    <n v="1943"/>
    <n v="83"/>
    <x v="3"/>
    <x v="1"/>
    <x v="3"/>
    <n v="1"/>
    <x v="38"/>
    <n v="0"/>
    <n v="0"/>
    <x v="34"/>
    <n v="53"/>
    <x v="0"/>
    <n v="437"/>
    <n v="8"/>
    <n v="206"/>
    <n v="160"/>
    <n v="49"/>
    <n v="42"/>
    <n v="902"/>
    <n v="2"/>
    <n v="7"/>
    <n v="10"/>
    <n v="5"/>
    <n v="24"/>
    <n v="6"/>
    <x v="1"/>
    <x v="0"/>
    <x v="0"/>
    <x v="0"/>
    <x v="0"/>
    <n v="0"/>
    <n v="3"/>
    <n v="11"/>
    <x v="0"/>
    <n v="1"/>
  </r>
  <r>
    <x v="895"/>
    <n v="1972"/>
    <n v="54"/>
    <x v="1"/>
    <x v="1"/>
    <x v="0"/>
    <n v="0"/>
    <x v="839"/>
    <n v="0"/>
    <n v="1"/>
    <x v="100"/>
    <n v="81"/>
    <x v="0"/>
    <n v="825"/>
    <n v="8"/>
    <n v="53"/>
    <n v="11"/>
    <n v="0"/>
    <n v="242"/>
    <n v="1139"/>
    <n v="2"/>
    <n v="8"/>
    <n v="10"/>
    <n v="5"/>
    <n v="25"/>
    <n v="6"/>
    <x v="0"/>
    <x v="0"/>
    <x v="0"/>
    <x v="0"/>
    <x v="0"/>
    <n v="0"/>
    <n v="3"/>
    <n v="11"/>
    <x v="1"/>
    <n v="0"/>
  </r>
  <r>
    <x v="896"/>
    <n v="1956"/>
    <n v="70"/>
    <x v="0"/>
    <x v="0"/>
    <x v="1"/>
    <n v="3"/>
    <x v="840"/>
    <n v="0"/>
    <n v="1"/>
    <x v="367"/>
    <n v="8"/>
    <x v="2"/>
    <n v="316"/>
    <n v="58"/>
    <n v="161"/>
    <n v="76"/>
    <n v="51"/>
    <n v="135"/>
    <n v="797"/>
    <n v="1"/>
    <n v="6"/>
    <n v="9"/>
    <n v="4"/>
    <n v="20"/>
    <n v="5"/>
    <x v="0"/>
    <x v="0"/>
    <x v="0"/>
    <x v="0"/>
    <x v="0"/>
    <n v="0"/>
    <n v="3"/>
    <n v="11"/>
    <x v="0"/>
    <n v="0"/>
  </r>
  <r>
    <x v="897"/>
    <n v="1958"/>
    <n v="68"/>
    <x v="0"/>
    <x v="0"/>
    <x v="3"/>
    <n v="2"/>
    <x v="841"/>
    <n v="0"/>
    <n v="1"/>
    <x v="494"/>
    <n v="97"/>
    <x v="0"/>
    <n v="756"/>
    <n v="138"/>
    <n v="354"/>
    <n v="160"/>
    <n v="169"/>
    <n v="61"/>
    <n v="1638"/>
    <n v="2"/>
    <n v="10"/>
    <n v="6"/>
    <n v="7"/>
    <n v="25"/>
    <n v="4"/>
    <x v="0"/>
    <x v="0"/>
    <x v="0"/>
    <x v="0"/>
    <x v="0"/>
    <n v="0"/>
    <n v="3"/>
    <n v="11"/>
    <x v="1"/>
    <n v="0"/>
  </r>
  <r>
    <x v="898"/>
    <n v="1974"/>
    <n v="52"/>
    <x v="1"/>
    <x v="1"/>
    <x v="2"/>
    <n v="3"/>
    <x v="842"/>
    <n v="1"/>
    <n v="0"/>
    <x v="76"/>
    <n v="50"/>
    <x v="0"/>
    <n v="194"/>
    <n v="55"/>
    <n v="134"/>
    <n v="15"/>
    <n v="0"/>
    <n v="3"/>
    <n v="401"/>
    <n v="3"/>
    <n v="4"/>
    <n v="2"/>
    <n v="8"/>
    <n v="17"/>
    <n v="6"/>
    <x v="0"/>
    <x v="0"/>
    <x v="0"/>
    <x v="0"/>
    <x v="0"/>
    <n v="0"/>
    <n v="3"/>
    <n v="11"/>
    <x v="1"/>
    <n v="0"/>
  </r>
  <r>
    <x v="899"/>
    <n v="1986"/>
    <n v="40"/>
    <x v="2"/>
    <x v="0"/>
    <x v="3"/>
    <n v="2"/>
    <x v="843"/>
    <n v="1"/>
    <n v="0"/>
    <x v="294"/>
    <n v="38"/>
    <x v="0"/>
    <n v="7"/>
    <n v="17"/>
    <n v="18"/>
    <n v="6"/>
    <n v="10"/>
    <n v="26"/>
    <n v="84"/>
    <n v="4"/>
    <n v="4"/>
    <n v="0"/>
    <n v="3"/>
    <n v="11"/>
    <n v="8"/>
    <x v="0"/>
    <x v="0"/>
    <x v="0"/>
    <x v="0"/>
    <x v="0"/>
    <n v="0"/>
    <n v="3"/>
    <n v="11"/>
    <x v="1"/>
    <n v="0"/>
  </r>
  <r>
    <x v="900"/>
    <n v="1958"/>
    <n v="68"/>
    <x v="0"/>
    <x v="0"/>
    <x v="2"/>
    <n v="2"/>
    <x v="844"/>
    <n v="0"/>
    <n v="0"/>
    <x v="219"/>
    <n v="61"/>
    <x v="0"/>
    <n v="183"/>
    <n v="33"/>
    <n v="493"/>
    <n v="59"/>
    <n v="103"/>
    <n v="57"/>
    <n v="928"/>
    <n v="1"/>
    <n v="4"/>
    <n v="3"/>
    <n v="10"/>
    <n v="18"/>
    <n v="2"/>
    <x v="0"/>
    <x v="0"/>
    <x v="0"/>
    <x v="0"/>
    <x v="0"/>
    <n v="0"/>
    <n v="3"/>
    <n v="11"/>
    <x v="1"/>
    <n v="0"/>
  </r>
  <r>
    <x v="901"/>
    <n v="1970"/>
    <n v="56"/>
    <x v="1"/>
    <x v="0"/>
    <x v="3"/>
    <n v="2"/>
    <x v="845"/>
    <n v="0"/>
    <n v="1"/>
    <x v="354"/>
    <n v="46"/>
    <x v="0"/>
    <n v="171"/>
    <n v="0"/>
    <n v="11"/>
    <n v="0"/>
    <n v="1"/>
    <n v="20"/>
    <n v="203"/>
    <n v="2"/>
    <n v="4"/>
    <n v="1"/>
    <n v="4"/>
    <n v="11"/>
    <n v="6"/>
    <x v="0"/>
    <x v="0"/>
    <x v="0"/>
    <x v="0"/>
    <x v="0"/>
    <n v="0"/>
    <n v="3"/>
    <n v="11"/>
    <x v="1"/>
    <n v="0"/>
  </r>
  <r>
    <x v="902"/>
    <n v="1967"/>
    <n v="59"/>
    <x v="1"/>
    <x v="0"/>
    <x v="1"/>
    <n v="2"/>
    <x v="846"/>
    <n v="0"/>
    <n v="0"/>
    <x v="398"/>
    <n v="73"/>
    <x v="0"/>
    <n v="243"/>
    <n v="101"/>
    <n v="405"/>
    <n v="29"/>
    <n v="40"/>
    <n v="40"/>
    <n v="858"/>
    <n v="1"/>
    <n v="4"/>
    <n v="5"/>
    <n v="6"/>
    <n v="16"/>
    <n v="2"/>
    <x v="0"/>
    <x v="0"/>
    <x v="0"/>
    <x v="0"/>
    <x v="0"/>
    <n v="0"/>
    <n v="3"/>
    <n v="11"/>
    <x v="1"/>
    <n v="0"/>
  </r>
  <r>
    <x v="903"/>
    <n v="1973"/>
    <n v="53"/>
    <x v="1"/>
    <x v="0"/>
    <x v="1"/>
    <n v="2"/>
    <x v="847"/>
    <n v="0"/>
    <n v="0"/>
    <x v="190"/>
    <n v="19"/>
    <x v="1"/>
    <n v="181"/>
    <n v="21"/>
    <n v="69"/>
    <n v="39"/>
    <n v="3"/>
    <n v="96"/>
    <n v="409"/>
    <n v="1"/>
    <n v="3"/>
    <n v="3"/>
    <n v="6"/>
    <n v="13"/>
    <n v="3"/>
    <x v="0"/>
    <x v="0"/>
    <x v="0"/>
    <x v="0"/>
    <x v="0"/>
    <n v="0"/>
    <n v="3"/>
    <n v="11"/>
    <x v="1"/>
    <n v="0"/>
  </r>
  <r>
    <x v="904"/>
    <n v="1969"/>
    <n v="57"/>
    <x v="1"/>
    <x v="0"/>
    <x v="1"/>
    <n v="5"/>
    <x v="848"/>
    <n v="1"/>
    <n v="2"/>
    <x v="495"/>
    <n v="10"/>
    <x v="2"/>
    <n v="151"/>
    <n v="7"/>
    <n v="89"/>
    <n v="0"/>
    <n v="7"/>
    <n v="28"/>
    <n v="282"/>
    <n v="5"/>
    <n v="4"/>
    <n v="1"/>
    <n v="6"/>
    <n v="16"/>
    <n v="5"/>
    <x v="0"/>
    <x v="0"/>
    <x v="0"/>
    <x v="0"/>
    <x v="0"/>
    <n v="0"/>
    <n v="3"/>
    <n v="11"/>
    <x v="1"/>
    <n v="0"/>
  </r>
  <r>
    <x v="905"/>
    <n v="1977"/>
    <n v="49"/>
    <x v="1"/>
    <x v="0"/>
    <x v="0"/>
    <n v="1"/>
    <x v="849"/>
    <n v="0"/>
    <n v="0"/>
    <x v="431"/>
    <n v="94"/>
    <x v="0"/>
    <n v="494"/>
    <n v="92"/>
    <n v="391"/>
    <n v="194"/>
    <n v="11"/>
    <n v="241"/>
    <n v="1423"/>
    <n v="1"/>
    <n v="3"/>
    <n v="4"/>
    <n v="10"/>
    <n v="18"/>
    <n v="0"/>
    <x v="0"/>
    <x v="0"/>
    <x v="0"/>
    <x v="0"/>
    <x v="0"/>
    <n v="0"/>
    <n v="3"/>
    <n v="11"/>
    <x v="1"/>
    <n v="0"/>
  </r>
  <r>
    <x v="906"/>
    <n v="1961"/>
    <n v="65"/>
    <x v="0"/>
    <x v="0"/>
    <x v="0"/>
    <n v="1"/>
    <x v="850"/>
    <n v="0"/>
    <n v="0"/>
    <x v="436"/>
    <n v="10"/>
    <x v="2"/>
    <n v="464"/>
    <n v="28"/>
    <n v="873"/>
    <n v="29"/>
    <n v="18"/>
    <n v="37"/>
    <n v="1449"/>
    <n v="0"/>
    <n v="7"/>
    <n v="4"/>
    <n v="7"/>
    <n v="18"/>
    <n v="2"/>
    <x v="0"/>
    <x v="0"/>
    <x v="0"/>
    <x v="1"/>
    <x v="0"/>
    <n v="0"/>
    <n v="3"/>
    <n v="11"/>
    <x v="0"/>
    <n v="1"/>
  </r>
  <r>
    <x v="907"/>
    <n v="1971"/>
    <n v="55"/>
    <x v="1"/>
    <x v="0"/>
    <x v="4"/>
    <n v="2"/>
    <x v="851"/>
    <n v="1"/>
    <n v="0"/>
    <x v="348"/>
    <n v="37"/>
    <x v="0"/>
    <n v="5"/>
    <n v="1"/>
    <n v="5"/>
    <n v="10"/>
    <n v="0"/>
    <n v="7"/>
    <n v="28"/>
    <n v="1"/>
    <n v="1"/>
    <n v="0"/>
    <n v="2"/>
    <n v="4"/>
    <n v="7"/>
    <x v="0"/>
    <x v="0"/>
    <x v="0"/>
    <x v="0"/>
    <x v="0"/>
    <n v="0"/>
    <n v="3"/>
    <n v="11"/>
    <x v="1"/>
    <n v="0"/>
  </r>
  <r>
    <x v="908"/>
    <n v="1974"/>
    <n v="52"/>
    <x v="1"/>
    <x v="0"/>
    <x v="1"/>
    <n v="3"/>
    <x v="852"/>
    <n v="1"/>
    <n v="0"/>
    <x v="412"/>
    <n v="94"/>
    <x v="0"/>
    <n v="29"/>
    <n v="0"/>
    <n v="29"/>
    <n v="0"/>
    <n v="5"/>
    <n v="4"/>
    <n v="67"/>
    <n v="1"/>
    <n v="2"/>
    <n v="0"/>
    <n v="3"/>
    <n v="6"/>
    <n v="5"/>
    <x v="0"/>
    <x v="0"/>
    <x v="0"/>
    <x v="0"/>
    <x v="0"/>
    <n v="0"/>
    <n v="3"/>
    <n v="11"/>
    <x v="1"/>
    <n v="0"/>
  </r>
  <r>
    <x v="909"/>
    <n v="1986"/>
    <n v="40"/>
    <x v="2"/>
    <x v="1"/>
    <x v="2"/>
    <n v="2"/>
    <x v="853"/>
    <n v="0"/>
    <n v="0"/>
    <x v="399"/>
    <n v="23"/>
    <x v="1"/>
    <n v="102"/>
    <n v="9"/>
    <n v="49"/>
    <n v="24"/>
    <n v="3"/>
    <n v="12"/>
    <n v="199"/>
    <n v="1"/>
    <n v="2"/>
    <n v="1"/>
    <n v="6"/>
    <n v="10"/>
    <n v="4"/>
    <x v="0"/>
    <x v="0"/>
    <x v="0"/>
    <x v="0"/>
    <x v="0"/>
    <n v="0"/>
    <n v="3"/>
    <n v="11"/>
    <x v="1"/>
    <n v="0"/>
  </r>
  <r>
    <x v="910"/>
    <n v="1966"/>
    <n v="60"/>
    <x v="1"/>
    <x v="1"/>
    <x v="0"/>
    <n v="1"/>
    <x v="854"/>
    <n v="0"/>
    <n v="0"/>
    <x v="496"/>
    <n v="75"/>
    <x v="0"/>
    <n v="604"/>
    <n v="28"/>
    <n v="674"/>
    <n v="91"/>
    <n v="28"/>
    <n v="28"/>
    <n v="1453"/>
    <n v="1"/>
    <n v="3"/>
    <n v="10"/>
    <n v="8"/>
    <n v="22"/>
    <n v="1"/>
    <x v="0"/>
    <x v="0"/>
    <x v="0"/>
    <x v="0"/>
    <x v="0"/>
    <n v="0"/>
    <n v="3"/>
    <n v="11"/>
    <x v="1"/>
    <n v="0"/>
  </r>
  <r>
    <x v="911"/>
    <n v="1992"/>
    <n v="34"/>
    <x v="2"/>
    <x v="0"/>
    <x v="1"/>
    <n v="2"/>
    <x v="855"/>
    <n v="0"/>
    <n v="0"/>
    <x v="251"/>
    <n v="40"/>
    <x v="0"/>
    <n v="571"/>
    <n v="12"/>
    <n v="523"/>
    <n v="63"/>
    <n v="60"/>
    <n v="24"/>
    <n v="1253"/>
    <n v="1"/>
    <n v="3"/>
    <n v="10"/>
    <n v="5"/>
    <n v="19"/>
    <n v="2"/>
    <x v="0"/>
    <x v="0"/>
    <x v="0"/>
    <x v="0"/>
    <x v="0"/>
    <n v="0"/>
    <n v="3"/>
    <n v="11"/>
    <x v="1"/>
    <n v="0"/>
  </r>
  <r>
    <x v="912"/>
    <n v="1963"/>
    <n v="63"/>
    <x v="0"/>
    <x v="1"/>
    <x v="4"/>
    <n v="2"/>
    <x v="856"/>
    <n v="0"/>
    <n v="1"/>
    <x v="497"/>
    <n v="24"/>
    <x v="1"/>
    <n v="953"/>
    <n v="0"/>
    <n v="71"/>
    <n v="0"/>
    <n v="0"/>
    <n v="174"/>
    <n v="1198"/>
    <n v="6"/>
    <n v="10"/>
    <n v="5"/>
    <n v="10"/>
    <n v="31"/>
    <n v="8"/>
    <x v="0"/>
    <x v="0"/>
    <x v="0"/>
    <x v="0"/>
    <x v="0"/>
    <n v="0"/>
    <n v="3"/>
    <n v="11"/>
    <x v="0"/>
    <n v="0"/>
  </r>
  <r>
    <x v="913"/>
    <n v="1972"/>
    <n v="54"/>
    <x v="1"/>
    <x v="2"/>
    <x v="2"/>
    <n v="3"/>
    <x v="857"/>
    <n v="1"/>
    <n v="0"/>
    <x v="398"/>
    <n v="11"/>
    <x v="2"/>
    <n v="63"/>
    <n v="3"/>
    <n v="67"/>
    <n v="8"/>
    <n v="9"/>
    <n v="28"/>
    <n v="178"/>
    <n v="2"/>
    <n v="3"/>
    <n v="1"/>
    <n v="4"/>
    <n v="10"/>
    <n v="7"/>
    <x v="0"/>
    <x v="0"/>
    <x v="0"/>
    <x v="0"/>
    <x v="0"/>
    <n v="0"/>
    <n v="3"/>
    <n v="11"/>
    <x v="0"/>
    <n v="0"/>
  </r>
  <r>
    <x v="914"/>
    <n v="1994"/>
    <n v="32"/>
    <x v="2"/>
    <x v="0"/>
    <x v="0"/>
    <n v="1"/>
    <x v="858"/>
    <n v="0"/>
    <n v="0"/>
    <x v="342"/>
    <n v="29"/>
    <x v="1"/>
    <n v="770"/>
    <n v="29"/>
    <n v="890"/>
    <n v="250"/>
    <n v="27"/>
    <n v="24"/>
    <n v="1990"/>
    <n v="1"/>
    <n v="7"/>
    <n v="3"/>
    <n v="7"/>
    <n v="18"/>
    <n v="3"/>
    <x v="0"/>
    <x v="0"/>
    <x v="1"/>
    <x v="0"/>
    <x v="0"/>
    <n v="0"/>
    <n v="3"/>
    <n v="11"/>
    <x v="0"/>
    <n v="1"/>
  </r>
  <r>
    <x v="915"/>
    <n v="1954"/>
    <n v="72"/>
    <x v="0"/>
    <x v="0"/>
    <x v="2"/>
    <n v="2"/>
    <x v="859"/>
    <n v="0"/>
    <n v="0"/>
    <x v="28"/>
    <n v="51"/>
    <x v="0"/>
    <n v="398"/>
    <n v="61"/>
    <n v="265"/>
    <n v="138"/>
    <n v="61"/>
    <n v="53"/>
    <n v="976"/>
    <n v="1"/>
    <n v="3"/>
    <n v="4"/>
    <n v="6"/>
    <n v="14"/>
    <n v="1"/>
    <x v="0"/>
    <x v="0"/>
    <x v="0"/>
    <x v="0"/>
    <x v="0"/>
    <n v="0"/>
    <n v="3"/>
    <n v="11"/>
    <x v="1"/>
    <n v="0"/>
  </r>
  <r>
    <x v="916"/>
    <n v="1960"/>
    <n v="66"/>
    <x v="0"/>
    <x v="2"/>
    <x v="1"/>
    <n v="2"/>
    <x v="860"/>
    <n v="0"/>
    <n v="0"/>
    <x v="192"/>
    <n v="86"/>
    <x v="0"/>
    <n v="741"/>
    <n v="19"/>
    <n v="154"/>
    <n v="50"/>
    <n v="9"/>
    <n v="28"/>
    <n v="1001"/>
    <n v="1"/>
    <n v="3"/>
    <n v="4"/>
    <n v="7"/>
    <n v="15"/>
    <n v="2"/>
    <x v="0"/>
    <x v="0"/>
    <x v="0"/>
    <x v="0"/>
    <x v="0"/>
    <n v="0"/>
    <n v="3"/>
    <n v="11"/>
    <x v="1"/>
    <n v="0"/>
  </r>
  <r>
    <x v="917"/>
    <n v="1982"/>
    <n v="44"/>
    <x v="2"/>
    <x v="1"/>
    <x v="2"/>
    <n v="2"/>
    <x v="510"/>
    <n v="0"/>
    <n v="0"/>
    <x v="367"/>
    <n v="9"/>
    <x v="2"/>
    <n v="1478"/>
    <n v="19"/>
    <n v="403"/>
    <n v="0"/>
    <n v="19"/>
    <n v="0"/>
    <n v="1919"/>
    <n v="1"/>
    <n v="7"/>
    <n v="6"/>
    <n v="6"/>
    <n v="20"/>
    <n v="3"/>
    <x v="0"/>
    <x v="1"/>
    <x v="1"/>
    <x v="0"/>
    <x v="0"/>
    <n v="0"/>
    <n v="3"/>
    <n v="11"/>
    <x v="0"/>
    <n v="2"/>
  </r>
  <r>
    <x v="918"/>
    <n v="1954"/>
    <n v="72"/>
    <x v="0"/>
    <x v="4"/>
    <x v="0"/>
    <n v="0"/>
    <x v="861"/>
    <n v="0"/>
    <n v="1"/>
    <x v="498"/>
    <n v="30"/>
    <x v="1"/>
    <n v="156"/>
    <n v="29"/>
    <n v="56"/>
    <n v="30"/>
    <n v="32"/>
    <n v="47"/>
    <n v="350"/>
    <n v="2"/>
    <n v="3"/>
    <n v="2"/>
    <n v="7"/>
    <n v="14"/>
    <n v="3"/>
    <x v="0"/>
    <x v="0"/>
    <x v="0"/>
    <x v="0"/>
    <x v="0"/>
    <n v="0"/>
    <n v="3"/>
    <n v="11"/>
    <x v="1"/>
    <n v="0"/>
  </r>
  <r>
    <x v="919"/>
    <n v="1954"/>
    <n v="72"/>
    <x v="0"/>
    <x v="1"/>
    <x v="0"/>
    <n v="1"/>
    <x v="862"/>
    <n v="0"/>
    <n v="0"/>
    <x v="499"/>
    <n v="73"/>
    <x v="0"/>
    <n v="960"/>
    <n v="64"/>
    <n v="464"/>
    <n v="146"/>
    <n v="0"/>
    <n v="16"/>
    <n v="1650"/>
    <n v="1"/>
    <n v="6"/>
    <n v="9"/>
    <n v="9"/>
    <n v="25"/>
    <n v="3"/>
    <x v="0"/>
    <x v="0"/>
    <x v="0"/>
    <x v="1"/>
    <x v="0"/>
    <n v="0"/>
    <n v="3"/>
    <n v="11"/>
    <x v="1"/>
    <n v="1"/>
  </r>
  <r>
    <x v="920"/>
    <n v="1955"/>
    <n v="71"/>
    <x v="0"/>
    <x v="1"/>
    <x v="1"/>
    <n v="4"/>
    <x v="863"/>
    <n v="1"/>
    <n v="1"/>
    <x v="235"/>
    <n v="25"/>
    <x v="1"/>
    <n v="38"/>
    <n v="0"/>
    <n v="2"/>
    <n v="0"/>
    <n v="0"/>
    <n v="6"/>
    <n v="46"/>
    <n v="1"/>
    <n v="1"/>
    <n v="0"/>
    <n v="3"/>
    <n v="5"/>
    <n v="7"/>
    <x v="1"/>
    <x v="0"/>
    <x v="0"/>
    <x v="0"/>
    <x v="1"/>
    <n v="0"/>
    <n v="3"/>
    <n v="11"/>
    <x v="1"/>
    <n v="2"/>
  </r>
  <r>
    <x v="921"/>
    <n v="1993"/>
    <n v="33"/>
    <x v="2"/>
    <x v="0"/>
    <x v="0"/>
    <n v="1"/>
    <x v="864"/>
    <n v="0"/>
    <n v="0"/>
    <x v="500"/>
    <n v="67"/>
    <x v="0"/>
    <n v="315"/>
    <n v="26"/>
    <n v="473"/>
    <n v="220"/>
    <n v="12"/>
    <n v="182"/>
    <n v="1228"/>
    <n v="1"/>
    <n v="2"/>
    <n v="10"/>
    <n v="6"/>
    <n v="19"/>
    <n v="1"/>
    <x v="0"/>
    <x v="0"/>
    <x v="0"/>
    <x v="0"/>
    <x v="0"/>
    <n v="0"/>
    <n v="3"/>
    <n v="11"/>
    <x v="1"/>
    <n v="0"/>
  </r>
  <r>
    <x v="922"/>
    <n v="1969"/>
    <n v="57"/>
    <x v="1"/>
    <x v="2"/>
    <x v="0"/>
    <n v="2"/>
    <x v="865"/>
    <n v="1"/>
    <n v="0"/>
    <x v="501"/>
    <n v="67"/>
    <x v="0"/>
    <n v="15"/>
    <n v="20"/>
    <n v="25"/>
    <n v="2"/>
    <n v="7"/>
    <n v="26"/>
    <n v="95"/>
    <n v="1"/>
    <n v="2"/>
    <n v="0"/>
    <n v="4"/>
    <n v="7"/>
    <n v="6"/>
    <x v="0"/>
    <x v="0"/>
    <x v="0"/>
    <x v="0"/>
    <x v="0"/>
    <n v="0"/>
    <n v="3"/>
    <n v="11"/>
    <x v="0"/>
    <n v="0"/>
  </r>
  <r>
    <x v="923"/>
    <n v="1948"/>
    <n v="78"/>
    <x v="3"/>
    <x v="1"/>
    <x v="2"/>
    <n v="4"/>
    <x v="866"/>
    <n v="1"/>
    <n v="1"/>
    <x v="288"/>
    <n v="58"/>
    <x v="0"/>
    <n v="19"/>
    <n v="6"/>
    <n v="20"/>
    <n v="0"/>
    <n v="5"/>
    <n v="12"/>
    <n v="62"/>
    <n v="3"/>
    <n v="1"/>
    <n v="1"/>
    <n v="4"/>
    <n v="9"/>
    <n v="4"/>
    <x v="0"/>
    <x v="0"/>
    <x v="0"/>
    <x v="0"/>
    <x v="0"/>
    <n v="0"/>
    <n v="3"/>
    <n v="11"/>
    <x v="1"/>
    <n v="0"/>
  </r>
  <r>
    <x v="924"/>
    <n v="1986"/>
    <n v="40"/>
    <x v="2"/>
    <x v="0"/>
    <x v="1"/>
    <n v="3"/>
    <x v="867"/>
    <n v="1"/>
    <n v="0"/>
    <x v="333"/>
    <n v="82"/>
    <x v="0"/>
    <n v="812"/>
    <n v="99"/>
    <n v="431"/>
    <n v="237"/>
    <n v="149"/>
    <n v="33"/>
    <n v="1761"/>
    <n v="1"/>
    <n v="11"/>
    <n v="4"/>
    <n v="10"/>
    <n v="26"/>
    <n v="5"/>
    <x v="0"/>
    <x v="0"/>
    <x v="0"/>
    <x v="1"/>
    <x v="0"/>
    <n v="0"/>
    <n v="3"/>
    <n v="11"/>
    <x v="1"/>
    <n v="1"/>
  </r>
  <r>
    <x v="925"/>
    <n v="1979"/>
    <n v="47"/>
    <x v="1"/>
    <x v="2"/>
    <x v="1"/>
    <n v="2"/>
    <x v="868"/>
    <n v="0"/>
    <n v="0"/>
    <x v="14"/>
    <n v="98"/>
    <x v="0"/>
    <n v="73"/>
    <n v="28"/>
    <n v="217"/>
    <n v="10"/>
    <n v="24"/>
    <n v="115"/>
    <n v="467"/>
    <n v="3"/>
    <n v="6"/>
    <n v="1"/>
    <n v="6"/>
    <n v="16"/>
    <n v="8"/>
    <x v="0"/>
    <x v="0"/>
    <x v="0"/>
    <x v="0"/>
    <x v="0"/>
    <n v="0"/>
    <n v="3"/>
    <n v="11"/>
    <x v="1"/>
    <n v="0"/>
  </r>
  <r>
    <x v="926"/>
    <n v="1978"/>
    <n v="48"/>
    <x v="1"/>
    <x v="0"/>
    <x v="2"/>
    <n v="2"/>
    <x v="869"/>
    <n v="0"/>
    <n v="0"/>
    <x v="3"/>
    <n v="93"/>
    <x v="0"/>
    <n v="372"/>
    <n v="23"/>
    <n v="384"/>
    <n v="250"/>
    <n v="12"/>
    <n v="108"/>
    <n v="1149"/>
    <n v="1"/>
    <n v="4"/>
    <n v="5"/>
    <n v="9"/>
    <n v="19"/>
    <n v="2"/>
    <x v="0"/>
    <x v="0"/>
    <x v="0"/>
    <x v="1"/>
    <x v="0"/>
    <n v="0"/>
    <n v="3"/>
    <n v="11"/>
    <x v="1"/>
    <n v="1"/>
  </r>
  <r>
    <x v="927"/>
    <n v="1982"/>
    <n v="44"/>
    <x v="2"/>
    <x v="4"/>
    <x v="0"/>
    <n v="1"/>
    <x v="870"/>
    <n v="0"/>
    <n v="0"/>
    <x v="336"/>
    <n v="53"/>
    <x v="0"/>
    <n v="871"/>
    <n v="111"/>
    <n v="704"/>
    <n v="145"/>
    <n v="55"/>
    <n v="166"/>
    <n v="2052"/>
    <n v="1"/>
    <n v="4"/>
    <n v="4"/>
    <n v="10"/>
    <n v="19"/>
    <n v="2"/>
    <x v="0"/>
    <x v="1"/>
    <x v="0"/>
    <x v="0"/>
    <x v="0"/>
    <n v="0"/>
    <n v="3"/>
    <n v="11"/>
    <x v="1"/>
    <n v="1"/>
  </r>
  <r>
    <x v="928"/>
    <n v="1993"/>
    <n v="33"/>
    <x v="2"/>
    <x v="0"/>
    <x v="0"/>
    <n v="1"/>
    <x v="368"/>
    <n v="0"/>
    <n v="0"/>
    <x v="288"/>
    <n v="66"/>
    <x v="0"/>
    <n v="375"/>
    <n v="152"/>
    <n v="335"/>
    <n v="93"/>
    <n v="91"/>
    <n v="81"/>
    <n v="1127"/>
    <n v="1"/>
    <n v="5"/>
    <n v="4"/>
    <n v="6"/>
    <n v="16"/>
    <n v="2"/>
    <x v="0"/>
    <x v="0"/>
    <x v="0"/>
    <x v="0"/>
    <x v="0"/>
    <n v="0"/>
    <n v="3"/>
    <n v="11"/>
    <x v="1"/>
    <n v="0"/>
  </r>
  <r>
    <x v="929"/>
    <n v="1976"/>
    <n v="50"/>
    <x v="1"/>
    <x v="1"/>
    <x v="2"/>
    <n v="3"/>
    <x v="871"/>
    <n v="0"/>
    <n v="1"/>
    <x v="498"/>
    <n v="6"/>
    <x v="2"/>
    <n v="760"/>
    <n v="80"/>
    <n v="466"/>
    <n v="17"/>
    <n v="13"/>
    <n v="80"/>
    <n v="1416"/>
    <n v="1"/>
    <n v="6"/>
    <n v="9"/>
    <n v="5"/>
    <n v="21"/>
    <n v="3"/>
    <x v="0"/>
    <x v="0"/>
    <x v="0"/>
    <x v="0"/>
    <x v="0"/>
    <n v="0"/>
    <n v="3"/>
    <n v="11"/>
    <x v="1"/>
    <n v="0"/>
  </r>
  <r>
    <x v="930"/>
    <n v="1974"/>
    <n v="52"/>
    <x v="1"/>
    <x v="1"/>
    <x v="1"/>
    <n v="2"/>
    <x v="872"/>
    <n v="0"/>
    <n v="0"/>
    <x v="371"/>
    <n v="42"/>
    <x v="0"/>
    <n v="471"/>
    <n v="0"/>
    <n v="510"/>
    <n v="99"/>
    <n v="21"/>
    <n v="12"/>
    <n v="1113"/>
    <n v="1"/>
    <n v="6"/>
    <n v="4"/>
    <n v="9"/>
    <n v="20"/>
    <n v="2"/>
    <x v="0"/>
    <x v="0"/>
    <x v="0"/>
    <x v="0"/>
    <x v="0"/>
    <n v="0"/>
    <n v="3"/>
    <n v="11"/>
    <x v="1"/>
    <n v="0"/>
  </r>
  <r>
    <x v="931"/>
    <n v="1989"/>
    <n v="37"/>
    <x v="2"/>
    <x v="0"/>
    <x v="0"/>
    <n v="2"/>
    <x v="873"/>
    <n v="1"/>
    <n v="0"/>
    <x v="3"/>
    <n v="78"/>
    <x v="0"/>
    <n v="31"/>
    <n v="9"/>
    <n v="27"/>
    <n v="16"/>
    <n v="9"/>
    <n v="33"/>
    <n v="125"/>
    <n v="1"/>
    <n v="1"/>
    <n v="1"/>
    <n v="4"/>
    <n v="7"/>
    <n v="3"/>
    <x v="0"/>
    <x v="0"/>
    <x v="0"/>
    <x v="0"/>
    <x v="0"/>
    <n v="0"/>
    <n v="3"/>
    <n v="11"/>
    <x v="1"/>
    <n v="0"/>
  </r>
  <r>
    <x v="932"/>
    <n v="1951"/>
    <n v="75"/>
    <x v="0"/>
    <x v="1"/>
    <x v="0"/>
    <n v="0"/>
    <x v="874"/>
    <n v="0"/>
    <n v="1"/>
    <x v="357"/>
    <n v="29"/>
    <x v="1"/>
    <n v="819"/>
    <n v="0"/>
    <n v="72"/>
    <n v="12"/>
    <n v="0"/>
    <n v="63"/>
    <n v="966"/>
    <n v="2"/>
    <n v="11"/>
    <n v="2"/>
    <n v="10"/>
    <n v="25"/>
    <n v="7"/>
    <x v="0"/>
    <x v="1"/>
    <x v="0"/>
    <x v="0"/>
    <x v="0"/>
    <n v="0"/>
    <n v="3"/>
    <n v="11"/>
    <x v="1"/>
    <n v="1"/>
  </r>
  <r>
    <x v="933"/>
    <n v="1989"/>
    <n v="37"/>
    <x v="2"/>
    <x v="3"/>
    <x v="2"/>
    <n v="3"/>
    <x v="875"/>
    <n v="1"/>
    <n v="0"/>
    <x v="270"/>
    <n v="82"/>
    <x v="0"/>
    <n v="1"/>
    <n v="4"/>
    <n v="3"/>
    <n v="8"/>
    <n v="9"/>
    <n v="7"/>
    <n v="32"/>
    <n v="1"/>
    <n v="1"/>
    <n v="0"/>
    <n v="3"/>
    <n v="5"/>
    <n v="8"/>
    <x v="0"/>
    <x v="0"/>
    <x v="0"/>
    <x v="0"/>
    <x v="0"/>
    <n v="0"/>
    <n v="3"/>
    <n v="11"/>
    <x v="1"/>
    <n v="0"/>
  </r>
  <r>
    <x v="934"/>
    <n v="1952"/>
    <n v="74"/>
    <x v="0"/>
    <x v="0"/>
    <x v="0"/>
    <n v="1"/>
    <x v="716"/>
    <n v="0"/>
    <n v="0"/>
    <x v="27"/>
    <n v="92"/>
    <x v="0"/>
    <n v="203"/>
    <n v="35"/>
    <n v="305"/>
    <n v="46"/>
    <n v="17"/>
    <n v="227"/>
    <n v="833"/>
    <n v="1"/>
    <n v="2"/>
    <n v="11"/>
    <n v="5"/>
    <n v="19"/>
    <n v="1"/>
    <x v="0"/>
    <x v="0"/>
    <x v="0"/>
    <x v="0"/>
    <x v="0"/>
    <n v="0"/>
    <n v="3"/>
    <n v="11"/>
    <x v="1"/>
    <n v="0"/>
  </r>
  <r>
    <x v="935"/>
    <n v="1971"/>
    <n v="55"/>
    <x v="1"/>
    <x v="1"/>
    <x v="1"/>
    <n v="3"/>
    <x v="876"/>
    <n v="1"/>
    <n v="0"/>
    <x v="323"/>
    <n v="78"/>
    <x v="0"/>
    <n v="26"/>
    <n v="0"/>
    <n v="15"/>
    <n v="2"/>
    <n v="1"/>
    <n v="2"/>
    <n v="46"/>
    <n v="2"/>
    <n v="3"/>
    <n v="0"/>
    <n v="3"/>
    <n v="8"/>
    <n v="8"/>
    <x v="0"/>
    <x v="0"/>
    <x v="0"/>
    <x v="0"/>
    <x v="0"/>
    <n v="0"/>
    <n v="3"/>
    <n v="11"/>
    <x v="1"/>
    <n v="0"/>
  </r>
  <r>
    <x v="936"/>
    <n v="1971"/>
    <n v="55"/>
    <x v="1"/>
    <x v="0"/>
    <x v="1"/>
    <n v="2"/>
    <x v="877"/>
    <n v="0"/>
    <n v="0"/>
    <x v="424"/>
    <n v="54"/>
    <x v="0"/>
    <n v="354"/>
    <n v="21"/>
    <n v="311"/>
    <n v="167"/>
    <n v="75"/>
    <n v="32"/>
    <n v="960"/>
    <n v="1"/>
    <n v="9"/>
    <n v="3"/>
    <n v="4"/>
    <n v="17"/>
    <n v="4"/>
    <x v="0"/>
    <x v="0"/>
    <x v="0"/>
    <x v="0"/>
    <x v="0"/>
    <n v="0"/>
    <n v="3"/>
    <n v="11"/>
    <x v="1"/>
    <n v="0"/>
  </r>
  <r>
    <x v="937"/>
    <n v="1970"/>
    <n v="56"/>
    <x v="1"/>
    <x v="1"/>
    <x v="2"/>
    <n v="3"/>
    <x v="878"/>
    <n v="0"/>
    <n v="1"/>
    <x v="208"/>
    <n v="45"/>
    <x v="0"/>
    <n v="1253"/>
    <n v="0"/>
    <n v="447"/>
    <n v="23"/>
    <n v="71"/>
    <n v="35"/>
    <n v="1829"/>
    <n v="3"/>
    <n v="11"/>
    <n v="5"/>
    <n v="11"/>
    <n v="30"/>
    <n v="8"/>
    <x v="0"/>
    <x v="0"/>
    <x v="0"/>
    <x v="1"/>
    <x v="0"/>
    <n v="0"/>
    <n v="3"/>
    <n v="11"/>
    <x v="1"/>
    <n v="1"/>
  </r>
  <r>
    <x v="938"/>
    <n v="1971"/>
    <n v="55"/>
    <x v="1"/>
    <x v="0"/>
    <x v="0"/>
    <n v="0"/>
    <x v="879"/>
    <n v="0"/>
    <n v="1"/>
    <x v="398"/>
    <n v="59"/>
    <x v="0"/>
    <n v="371"/>
    <n v="17"/>
    <n v="238"/>
    <n v="23"/>
    <n v="24"/>
    <n v="106"/>
    <n v="779"/>
    <n v="3"/>
    <n v="7"/>
    <n v="5"/>
    <n v="11"/>
    <n v="26"/>
    <n v="5"/>
    <x v="0"/>
    <x v="0"/>
    <x v="0"/>
    <x v="0"/>
    <x v="0"/>
    <n v="0"/>
    <n v="3"/>
    <n v="11"/>
    <x v="1"/>
    <n v="0"/>
  </r>
  <r>
    <x v="939"/>
    <n v="1975"/>
    <n v="51"/>
    <x v="1"/>
    <x v="1"/>
    <x v="3"/>
    <n v="2"/>
    <x v="880"/>
    <n v="1"/>
    <n v="0"/>
    <x v="502"/>
    <n v="8"/>
    <x v="2"/>
    <n v="588"/>
    <n v="7"/>
    <n v="76"/>
    <n v="110"/>
    <n v="15"/>
    <n v="15"/>
    <n v="811"/>
    <n v="2"/>
    <n v="8"/>
    <n v="4"/>
    <n v="9"/>
    <n v="23"/>
    <n v="6"/>
    <x v="0"/>
    <x v="0"/>
    <x v="0"/>
    <x v="0"/>
    <x v="0"/>
    <n v="0"/>
    <n v="3"/>
    <n v="11"/>
    <x v="1"/>
    <n v="0"/>
  </r>
  <r>
    <x v="940"/>
    <n v="1952"/>
    <n v="74"/>
    <x v="0"/>
    <x v="4"/>
    <x v="0"/>
    <n v="1"/>
    <x v="881"/>
    <n v="1"/>
    <n v="1"/>
    <x v="503"/>
    <n v="51"/>
    <x v="0"/>
    <n v="480"/>
    <n v="86"/>
    <n v="249"/>
    <n v="75"/>
    <n v="86"/>
    <n v="144"/>
    <n v="1120"/>
    <n v="8"/>
    <n v="6"/>
    <n v="3"/>
    <n v="5"/>
    <n v="22"/>
    <n v="6"/>
    <x v="0"/>
    <x v="0"/>
    <x v="0"/>
    <x v="0"/>
    <x v="0"/>
    <n v="0"/>
    <n v="3"/>
    <n v="11"/>
    <x v="1"/>
    <n v="0"/>
  </r>
  <r>
    <x v="941"/>
    <n v="1962"/>
    <n v="64"/>
    <x v="0"/>
    <x v="1"/>
    <x v="1"/>
    <n v="3"/>
    <x v="882"/>
    <n v="0"/>
    <n v="1"/>
    <x v="504"/>
    <n v="51"/>
    <x v="0"/>
    <n v="517"/>
    <n v="12"/>
    <n v="54"/>
    <n v="16"/>
    <n v="6"/>
    <n v="120"/>
    <n v="725"/>
    <n v="2"/>
    <n v="7"/>
    <n v="4"/>
    <n v="7"/>
    <n v="20"/>
    <n v="5"/>
    <x v="0"/>
    <x v="0"/>
    <x v="0"/>
    <x v="0"/>
    <x v="0"/>
    <n v="0"/>
    <n v="3"/>
    <n v="11"/>
    <x v="1"/>
    <n v="0"/>
  </r>
  <r>
    <x v="942"/>
    <n v="1983"/>
    <n v="43"/>
    <x v="2"/>
    <x v="0"/>
    <x v="3"/>
    <n v="1"/>
    <x v="883"/>
    <n v="0"/>
    <n v="0"/>
    <x v="505"/>
    <n v="76"/>
    <x v="0"/>
    <n v="267"/>
    <n v="98"/>
    <n v="606"/>
    <n v="48"/>
    <n v="70"/>
    <n v="98"/>
    <n v="1187"/>
    <n v="1"/>
    <n v="3"/>
    <n v="2"/>
    <n v="6"/>
    <n v="12"/>
    <n v="1"/>
    <x v="0"/>
    <x v="0"/>
    <x v="1"/>
    <x v="0"/>
    <x v="0"/>
    <n v="0"/>
    <n v="3"/>
    <n v="11"/>
    <x v="0"/>
    <n v="1"/>
  </r>
  <r>
    <x v="943"/>
    <n v="1953"/>
    <n v="73"/>
    <x v="0"/>
    <x v="0"/>
    <x v="1"/>
    <n v="2"/>
    <x v="884"/>
    <n v="0"/>
    <n v="0"/>
    <x v="506"/>
    <n v="62"/>
    <x v="0"/>
    <n v="1111"/>
    <n v="24"/>
    <n v="790"/>
    <n v="160"/>
    <n v="45"/>
    <n v="172"/>
    <n v="2302"/>
    <n v="0"/>
    <n v="5"/>
    <n v="8"/>
    <n v="5"/>
    <n v="18"/>
    <n v="2"/>
    <x v="0"/>
    <x v="1"/>
    <x v="1"/>
    <x v="1"/>
    <x v="0"/>
    <n v="0"/>
    <n v="3"/>
    <n v="11"/>
    <x v="0"/>
    <n v="3"/>
  </r>
  <r>
    <x v="944"/>
    <n v="1986"/>
    <n v="40"/>
    <x v="2"/>
    <x v="3"/>
    <x v="0"/>
    <n v="1"/>
    <x v="885"/>
    <n v="0"/>
    <n v="0"/>
    <x v="270"/>
    <n v="86"/>
    <x v="0"/>
    <n v="7"/>
    <n v="7"/>
    <n v="14"/>
    <n v="7"/>
    <n v="16"/>
    <n v="15"/>
    <n v="66"/>
    <n v="3"/>
    <n v="2"/>
    <n v="1"/>
    <n v="3"/>
    <n v="9"/>
    <n v="7"/>
    <x v="0"/>
    <x v="0"/>
    <x v="0"/>
    <x v="0"/>
    <x v="0"/>
    <n v="0"/>
    <n v="3"/>
    <n v="11"/>
    <x v="1"/>
    <n v="0"/>
  </r>
  <r>
    <x v="945"/>
    <n v="1987"/>
    <n v="39"/>
    <x v="2"/>
    <x v="1"/>
    <x v="2"/>
    <n v="2"/>
    <x v="886"/>
    <n v="0"/>
    <n v="0"/>
    <x v="507"/>
    <n v="60"/>
    <x v="0"/>
    <n v="1166"/>
    <n v="0"/>
    <n v="48"/>
    <n v="0"/>
    <n v="0"/>
    <n v="36"/>
    <n v="1250"/>
    <n v="1"/>
    <n v="4"/>
    <n v="4"/>
    <n v="10"/>
    <n v="19"/>
    <n v="8"/>
    <x v="0"/>
    <x v="1"/>
    <x v="1"/>
    <x v="0"/>
    <x v="0"/>
    <n v="0"/>
    <n v="3"/>
    <n v="11"/>
    <x v="1"/>
    <n v="2"/>
  </r>
  <r>
    <x v="946"/>
    <n v="1982"/>
    <n v="44"/>
    <x v="2"/>
    <x v="4"/>
    <x v="2"/>
    <n v="3"/>
    <x v="887"/>
    <n v="0"/>
    <n v="1"/>
    <x v="185"/>
    <n v="56"/>
    <x v="0"/>
    <n v="261"/>
    <n v="42"/>
    <n v="144"/>
    <n v="55"/>
    <n v="48"/>
    <n v="133"/>
    <n v="683"/>
    <n v="3"/>
    <n v="4"/>
    <n v="4"/>
    <n v="9"/>
    <n v="20"/>
    <n v="3"/>
    <x v="0"/>
    <x v="0"/>
    <x v="0"/>
    <x v="0"/>
    <x v="0"/>
    <n v="0"/>
    <n v="3"/>
    <n v="11"/>
    <x v="1"/>
    <n v="0"/>
  </r>
  <r>
    <x v="947"/>
    <n v="1979"/>
    <n v="47"/>
    <x v="1"/>
    <x v="0"/>
    <x v="3"/>
    <n v="3"/>
    <x v="888"/>
    <n v="1"/>
    <n v="1"/>
    <x v="111"/>
    <n v="83"/>
    <x v="0"/>
    <n v="135"/>
    <n v="25"/>
    <n v="51"/>
    <n v="23"/>
    <n v="25"/>
    <n v="46"/>
    <n v="305"/>
    <n v="2"/>
    <n v="4"/>
    <n v="2"/>
    <n v="5"/>
    <n v="13"/>
    <n v="3"/>
    <x v="0"/>
    <x v="0"/>
    <x v="0"/>
    <x v="0"/>
    <x v="0"/>
    <n v="0"/>
    <n v="3"/>
    <n v="11"/>
    <x v="1"/>
    <n v="0"/>
  </r>
  <r>
    <x v="948"/>
    <n v="1977"/>
    <n v="49"/>
    <x v="1"/>
    <x v="0"/>
    <x v="1"/>
    <n v="3"/>
    <x v="889"/>
    <n v="1"/>
    <n v="0"/>
    <x v="57"/>
    <n v="92"/>
    <x v="0"/>
    <n v="6"/>
    <n v="2"/>
    <n v="18"/>
    <n v="2"/>
    <n v="8"/>
    <n v="14"/>
    <n v="50"/>
    <n v="1"/>
    <n v="2"/>
    <n v="0"/>
    <n v="3"/>
    <n v="6"/>
    <n v="4"/>
    <x v="0"/>
    <x v="0"/>
    <x v="0"/>
    <x v="0"/>
    <x v="0"/>
    <n v="0"/>
    <n v="3"/>
    <n v="11"/>
    <x v="1"/>
    <n v="0"/>
  </r>
  <r>
    <x v="949"/>
    <n v="1975"/>
    <n v="51"/>
    <x v="1"/>
    <x v="4"/>
    <x v="3"/>
    <n v="2"/>
    <x v="890"/>
    <n v="0"/>
    <n v="1"/>
    <x v="507"/>
    <n v="31"/>
    <x v="1"/>
    <n v="711"/>
    <n v="28"/>
    <n v="142"/>
    <n v="49"/>
    <n v="18"/>
    <n v="47"/>
    <n v="995"/>
    <n v="2"/>
    <n v="3"/>
    <n v="2"/>
    <n v="9"/>
    <n v="16"/>
    <n v="8"/>
    <x v="0"/>
    <x v="0"/>
    <x v="0"/>
    <x v="0"/>
    <x v="0"/>
    <n v="0"/>
    <n v="3"/>
    <n v="11"/>
    <x v="1"/>
    <n v="0"/>
  </r>
  <r>
    <x v="950"/>
    <n v="1979"/>
    <n v="47"/>
    <x v="1"/>
    <x v="1"/>
    <x v="1"/>
    <n v="3"/>
    <x v="891"/>
    <n v="1"/>
    <n v="0"/>
    <x v="110"/>
    <n v="80"/>
    <x v="0"/>
    <n v="11"/>
    <n v="0"/>
    <n v="13"/>
    <n v="2"/>
    <n v="4"/>
    <n v="11"/>
    <n v="41"/>
    <n v="1"/>
    <n v="2"/>
    <n v="0"/>
    <n v="3"/>
    <n v="6"/>
    <n v="4"/>
    <x v="0"/>
    <x v="0"/>
    <x v="0"/>
    <x v="0"/>
    <x v="0"/>
    <n v="0"/>
    <n v="3"/>
    <n v="11"/>
    <x v="1"/>
    <n v="0"/>
  </r>
  <r>
    <x v="951"/>
    <n v="1976"/>
    <n v="50"/>
    <x v="1"/>
    <x v="1"/>
    <x v="1"/>
    <n v="4"/>
    <x v="892"/>
    <n v="1"/>
    <n v="1"/>
    <x v="92"/>
    <n v="39"/>
    <x v="0"/>
    <n v="42"/>
    <n v="0"/>
    <n v="17"/>
    <n v="0"/>
    <n v="0"/>
    <n v="18"/>
    <n v="77"/>
    <n v="3"/>
    <n v="2"/>
    <n v="1"/>
    <n v="3"/>
    <n v="9"/>
    <n v="5"/>
    <x v="1"/>
    <x v="0"/>
    <x v="0"/>
    <x v="0"/>
    <x v="0"/>
    <n v="0"/>
    <n v="3"/>
    <n v="11"/>
    <x v="1"/>
    <n v="1"/>
  </r>
  <r>
    <x v="952"/>
    <n v="1973"/>
    <n v="53"/>
    <x v="1"/>
    <x v="2"/>
    <x v="3"/>
    <n v="3"/>
    <x v="893"/>
    <n v="1"/>
    <n v="1"/>
    <x v="223"/>
    <n v="20"/>
    <x v="1"/>
    <n v="79"/>
    <n v="7"/>
    <n v="58"/>
    <n v="6"/>
    <n v="3"/>
    <n v="18"/>
    <n v="171"/>
    <n v="4"/>
    <n v="3"/>
    <n v="1"/>
    <n v="4"/>
    <n v="12"/>
    <n v="6"/>
    <x v="0"/>
    <x v="0"/>
    <x v="0"/>
    <x v="0"/>
    <x v="0"/>
    <n v="0"/>
    <n v="3"/>
    <n v="11"/>
    <x v="0"/>
    <n v="0"/>
  </r>
  <r>
    <x v="953"/>
    <n v="1971"/>
    <n v="55"/>
    <x v="1"/>
    <x v="1"/>
    <x v="0"/>
    <n v="3"/>
    <x v="894"/>
    <n v="2"/>
    <n v="0"/>
    <x v="28"/>
    <n v="53"/>
    <x v="0"/>
    <n v="20"/>
    <n v="6"/>
    <n v="43"/>
    <n v="19"/>
    <n v="5"/>
    <n v="38"/>
    <n v="131"/>
    <n v="1"/>
    <n v="3"/>
    <n v="1"/>
    <n v="2"/>
    <n v="7"/>
    <n v="8"/>
    <x v="0"/>
    <x v="0"/>
    <x v="0"/>
    <x v="0"/>
    <x v="0"/>
    <n v="0"/>
    <n v="3"/>
    <n v="11"/>
    <x v="1"/>
    <n v="0"/>
  </r>
  <r>
    <x v="954"/>
    <n v="1976"/>
    <n v="50"/>
    <x v="1"/>
    <x v="2"/>
    <x v="1"/>
    <n v="4"/>
    <x v="895"/>
    <n v="1"/>
    <n v="1"/>
    <x v="59"/>
    <n v="84"/>
    <x v="0"/>
    <n v="30"/>
    <n v="0"/>
    <n v="8"/>
    <n v="2"/>
    <n v="0"/>
    <n v="14"/>
    <n v="54"/>
    <n v="1"/>
    <n v="1"/>
    <n v="1"/>
    <n v="2"/>
    <n v="5"/>
    <n v="6"/>
    <x v="0"/>
    <x v="0"/>
    <x v="0"/>
    <x v="0"/>
    <x v="0"/>
    <n v="0"/>
    <n v="3"/>
    <n v="11"/>
    <x v="1"/>
    <n v="0"/>
  </r>
  <r>
    <x v="955"/>
    <n v="1976"/>
    <n v="50"/>
    <x v="1"/>
    <x v="1"/>
    <x v="2"/>
    <n v="4"/>
    <x v="896"/>
    <n v="1"/>
    <n v="1"/>
    <x v="508"/>
    <n v="50"/>
    <x v="0"/>
    <n v="20"/>
    <n v="2"/>
    <n v="23"/>
    <n v="3"/>
    <n v="1"/>
    <n v="4"/>
    <n v="53"/>
    <n v="5"/>
    <n v="3"/>
    <n v="0"/>
    <n v="4"/>
    <n v="12"/>
    <n v="8"/>
    <x v="0"/>
    <x v="0"/>
    <x v="0"/>
    <x v="0"/>
    <x v="0"/>
    <n v="0"/>
    <n v="3"/>
    <n v="11"/>
    <x v="1"/>
    <n v="0"/>
  </r>
  <r>
    <x v="956"/>
    <n v="1965"/>
    <n v="61"/>
    <x v="1"/>
    <x v="0"/>
    <x v="2"/>
    <n v="3"/>
    <x v="897"/>
    <n v="0"/>
    <n v="1"/>
    <x v="279"/>
    <n v="96"/>
    <x v="0"/>
    <n v="115"/>
    <n v="27"/>
    <n v="44"/>
    <n v="4"/>
    <n v="146"/>
    <n v="139"/>
    <n v="475"/>
    <n v="3"/>
    <n v="5"/>
    <n v="2"/>
    <n v="6"/>
    <n v="16"/>
    <n v="5"/>
    <x v="0"/>
    <x v="0"/>
    <x v="0"/>
    <x v="0"/>
    <x v="0"/>
    <n v="0"/>
    <n v="3"/>
    <n v="11"/>
    <x v="0"/>
    <n v="0"/>
  </r>
  <r>
    <x v="957"/>
    <n v="1952"/>
    <n v="74"/>
    <x v="0"/>
    <x v="0"/>
    <x v="0"/>
    <n v="0"/>
    <x v="898"/>
    <n v="0"/>
    <n v="1"/>
    <x v="197"/>
    <n v="94"/>
    <x v="0"/>
    <n v="263"/>
    <n v="5"/>
    <n v="233"/>
    <n v="69"/>
    <n v="41"/>
    <n v="83"/>
    <n v="694"/>
    <n v="4"/>
    <n v="5"/>
    <n v="5"/>
    <n v="8"/>
    <n v="22"/>
    <n v="5"/>
    <x v="0"/>
    <x v="0"/>
    <x v="0"/>
    <x v="0"/>
    <x v="0"/>
    <n v="0"/>
    <n v="3"/>
    <n v="11"/>
    <x v="1"/>
    <n v="0"/>
  </r>
  <r>
    <x v="958"/>
    <n v="1973"/>
    <n v="53"/>
    <x v="1"/>
    <x v="0"/>
    <x v="2"/>
    <n v="4"/>
    <x v="899"/>
    <n v="1"/>
    <n v="1"/>
    <x v="392"/>
    <n v="25"/>
    <x v="1"/>
    <n v="69"/>
    <n v="2"/>
    <n v="15"/>
    <n v="2"/>
    <n v="2"/>
    <n v="6"/>
    <n v="96"/>
    <n v="2"/>
    <n v="2"/>
    <n v="0"/>
    <n v="4"/>
    <n v="8"/>
    <n v="5"/>
    <x v="0"/>
    <x v="0"/>
    <x v="0"/>
    <x v="0"/>
    <x v="0"/>
    <n v="0"/>
    <n v="3"/>
    <n v="11"/>
    <x v="1"/>
    <n v="0"/>
  </r>
  <r>
    <x v="959"/>
    <n v="1957"/>
    <n v="69"/>
    <x v="0"/>
    <x v="1"/>
    <x v="3"/>
    <n v="2"/>
    <x v="900"/>
    <n v="0"/>
    <n v="1"/>
    <x v="238"/>
    <n v="48"/>
    <x v="0"/>
    <n v="267"/>
    <n v="3"/>
    <n v="30"/>
    <n v="4"/>
    <n v="0"/>
    <n v="57"/>
    <n v="361"/>
    <n v="4"/>
    <n v="5"/>
    <n v="2"/>
    <n v="5"/>
    <n v="16"/>
    <n v="6"/>
    <x v="0"/>
    <x v="0"/>
    <x v="0"/>
    <x v="0"/>
    <x v="0"/>
    <n v="0"/>
    <n v="3"/>
    <n v="11"/>
    <x v="1"/>
    <n v="0"/>
  </r>
  <r>
    <x v="960"/>
    <n v="1967"/>
    <n v="59"/>
    <x v="1"/>
    <x v="0"/>
    <x v="3"/>
    <n v="2"/>
    <x v="901"/>
    <n v="0"/>
    <n v="1"/>
    <x v="402"/>
    <n v="65"/>
    <x v="0"/>
    <n v="561"/>
    <n v="85"/>
    <n v="171"/>
    <n v="25"/>
    <n v="123"/>
    <n v="114"/>
    <n v="1079"/>
    <n v="2"/>
    <n v="4"/>
    <n v="7"/>
    <n v="13"/>
    <n v="26"/>
    <n v="2"/>
    <x v="0"/>
    <x v="0"/>
    <x v="0"/>
    <x v="0"/>
    <x v="0"/>
    <n v="0"/>
    <n v="3"/>
    <n v="11"/>
    <x v="1"/>
    <n v="0"/>
  </r>
  <r>
    <x v="961"/>
    <n v="1962"/>
    <n v="64"/>
    <x v="0"/>
    <x v="1"/>
    <x v="0"/>
    <n v="0"/>
    <x v="902"/>
    <n v="0"/>
    <n v="1"/>
    <x v="392"/>
    <n v="69"/>
    <x v="0"/>
    <n v="492"/>
    <n v="0"/>
    <n v="37"/>
    <n v="7"/>
    <n v="0"/>
    <n v="42"/>
    <n v="578"/>
    <n v="3"/>
    <n v="6"/>
    <n v="3"/>
    <n v="8"/>
    <n v="20"/>
    <n v="5"/>
    <x v="0"/>
    <x v="0"/>
    <x v="0"/>
    <x v="0"/>
    <x v="0"/>
    <n v="0"/>
    <n v="3"/>
    <n v="11"/>
    <x v="1"/>
    <n v="0"/>
  </r>
  <r>
    <x v="962"/>
    <n v="1969"/>
    <n v="57"/>
    <x v="1"/>
    <x v="2"/>
    <x v="1"/>
    <n v="3"/>
    <x v="903"/>
    <n v="1"/>
    <n v="0"/>
    <x v="284"/>
    <n v="12"/>
    <x v="2"/>
    <n v="14"/>
    <n v="7"/>
    <n v="9"/>
    <n v="6"/>
    <n v="16"/>
    <n v="12"/>
    <n v="64"/>
    <n v="2"/>
    <n v="2"/>
    <n v="0"/>
    <n v="3"/>
    <n v="7"/>
    <n v="6"/>
    <x v="0"/>
    <x v="0"/>
    <x v="0"/>
    <x v="0"/>
    <x v="0"/>
    <n v="0"/>
    <n v="3"/>
    <n v="11"/>
    <x v="0"/>
    <n v="0"/>
  </r>
  <r>
    <x v="963"/>
    <n v="1975"/>
    <n v="51"/>
    <x v="1"/>
    <x v="1"/>
    <x v="2"/>
    <n v="3"/>
    <x v="904"/>
    <n v="0"/>
    <n v="1"/>
    <x v="164"/>
    <n v="84"/>
    <x v="0"/>
    <n v="80"/>
    <n v="4"/>
    <n v="46"/>
    <n v="0"/>
    <n v="17"/>
    <n v="2"/>
    <n v="149"/>
    <n v="5"/>
    <n v="2"/>
    <n v="1"/>
    <n v="5"/>
    <n v="13"/>
    <n v="6"/>
    <x v="0"/>
    <x v="0"/>
    <x v="0"/>
    <x v="0"/>
    <x v="0"/>
    <n v="0"/>
    <n v="3"/>
    <n v="11"/>
    <x v="1"/>
    <n v="0"/>
  </r>
  <r>
    <x v="964"/>
    <n v="1980"/>
    <n v="46"/>
    <x v="1"/>
    <x v="0"/>
    <x v="2"/>
    <n v="4"/>
    <x v="905"/>
    <n v="1"/>
    <n v="1"/>
    <x v="99"/>
    <n v="47"/>
    <x v="0"/>
    <n v="97"/>
    <n v="12"/>
    <n v="84"/>
    <n v="13"/>
    <n v="10"/>
    <n v="15"/>
    <n v="231"/>
    <n v="7"/>
    <n v="3"/>
    <n v="1"/>
    <n v="6"/>
    <n v="17"/>
    <n v="5"/>
    <x v="0"/>
    <x v="0"/>
    <x v="0"/>
    <x v="0"/>
    <x v="0"/>
    <n v="0"/>
    <n v="3"/>
    <n v="11"/>
    <x v="1"/>
    <n v="0"/>
  </r>
  <r>
    <x v="965"/>
    <n v="1959"/>
    <n v="67"/>
    <x v="0"/>
    <x v="0"/>
    <x v="1"/>
    <n v="3"/>
    <x v="906"/>
    <n v="0"/>
    <n v="1"/>
    <x v="130"/>
    <n v="87"/>
    <x v="0"/>
    <n v="197"/>
    <n v="107"/>
    <n v="227"/>
    <n v="7"/>
    <n v="59"/>
    <n v="131"/>
    <n v="728"/>
    <n v="3"/>
    <n v="5"/>
    <n v="2"/>
    <n v="11"/>
    <n v="21"/>
    <n v="4"/>
    <x v="0"/>
    <x v="0"/>
    <x v="0"/>
    <x v="0"/>
    <x v="0"/>
    <n v="0"/>
    <n v="3"/>
    <n v="11"/>
    <x v="1"/>
    <n v="0"/>
  </r>
  <r>
    <x v="966"/>
    <n v="1973"/>
    <n v="53"/>
    <x v="1"/>
    <x v="0"/>
    <x v="2"/>
    <n v="2"/>
    <x v="907"/>
    <n v="0"/>
    <n v="0"/>
    <x v="393"/>
    <n v="35"/>
    <x v="0"/>
    <n v="693"/>
    <n v="21"/>
    <n v="925"/>
    <n v="31"/>
    <n v="24"/>
    <n v="84"/>
    <n v="1778"/>
    <n v="1"/>
    <n v="6"/>
    <n v="7"/>
    <n v="9"/>
    <n v="23"/>
    <n v="2"/>
    <x v="0"/>
    <x v="0"/>
    <x v="1"/>
    <x v="1"/>
    <x v="0"/>
    <n v="0"/>
    <n v="3"/>
    <n v="11"/>
    <x v="0"/>
    <n v="2"/>
  </r>
  <r>
    <x v="967"/>
    <n v="1973"/>
    <n v="53"/>
    <x v="1"/>
    <x v="0"/>
    <x v="2"/>
    <n v="3"/>
    <x v="908"/>
    <n v="1"/>
    <n v="0"/>
    <x v="70"/>
    <n v="47"/>
    <x v="0"/>
    <n v="43"/>
    <n v="2"/>
    <n v="27"/>
    <n v="0"/>
    <n v="9"/>
    <n v="12"/>
    <n v="93"/>
    <n v="3"/>
    <n v="3"/>
    <n v="0"/>
    <n v="4"/>
    <n v="10"/>
    <n v="7"/>
    <x v="0"/>
    <x v="0"/>
    <x v="0"/>
    <x v="0"/>
    <x v="0"/>
    <n v="0"/>
    <n v="3"/>
    <n v="11"/>
    <x v="1"/>
    <n v="0"/>
  </r>
  <r>
    <x v="968"/>
    <n v="1974"/>
    <n v="52"/>
    <x v="1"/>
    <x v="1"/>
    <x v="2"/>
    <n v="3"/>
    <x v="909"/>
    <n v="1"/>
    <n v="0"/>
    <x v="305"/>
    <n v="48"/>
    <x v="0"/>
    <n v="14"/>
    <n v="0"/>
    <n v="2"/>
    <n v="0"/>
    <n v="0"/>
    <n v="7"/>
    <n v="23"/>
    <n v="1"/>
    <n v="1"/>
    <n v="0"/>
    <n v="2"/>
    <n v="4"/>
    <n v="8"/>
    <x v="0"/>
    <x v="0"/>
    <x v="0"/>
    <x v="0"/>
    <x v="0"/>
    <n v="0"/>
    <n v="3"/>
    <n v="11"/>
    <x v="0"/>
    <n v="0"/>
  </r>
  <r>
    <x v="969"/>
    <n v="1980"/>
    <n v="46"/>
    <x v="1"/>
    <x v="0"/>
    <x v="1"/>
    <n v="3"/>
    <x v="910"/>
    <n v="1"/>
    <n v="0"/>
    <x v="204"/>
    <n v="46"/>
    <x v="0"/>
    <n v="186"/>
    <n v="36"/>
    <n v="234"/>
    <n v="86"/>
    <n v="72"/>
    <n v="48"/>
    <n v="662"/>
    <n v="6"/>
    <n v="10"/>
    <n v="2"/>
    <n v="6"/>
    <n v="24"/>
    <n v="9"/>
    <x v="0"/>
    <x v="0"/>
    <x v="0"/>
    <x v="0"/>
    <x v="0"/>
    <n v="0"/>
    <n v="3"/>
    <n v="11"/>
    <x v="1"/>
    <n v="0"/>
  </r>
  <r>
    <x v="970"/>
    <n v="1988"/>
    <n v="38"/>
    <x v="2"/>
    <x v="0"/>
    <x v="2"/>
    <n v="2"/>
    <x v="911"/>
    <n v="0"/>
    <n v="0"/>
    <x v="309"/>
    <n v="27"/>
    <x v="1"/>
    <n v="434"/>
    <n v="137"/>
    <n v="400"/>
    <n v="45"/>
    <n v="137"/>
    <n v="45"/>
    <n v="1198"/>
    <n v="1"/>
    <n v="3"/>
    <n v="4"/>
    <n v="10"/>
    <n v="18"/>
    <n v="1"/>
    <x v="0"/>
    <x v="0"/>
    <x v="0"/>
    <x v="0"/>
    <x v="0"/>
    <n v="0"/>
    <n v="3"/>
    <n v="11"/>
    <x v="1"/>
    <n v="0"/>
  </r>
  <r>
    <x v="971"/>
    <n v="1968"/>
    <n v="58"/>
    <x v="1"/>
    <x v="1"/>
    <x v="1"/>
    <n v="5"/>
    <x v="912"/>
    <n v="2"/>
    <n v="1"/>
    <x v="160"/>
    <n v="37"/>
    <x v="0"/>
    <n v="59"/>
    <n v="0"/>
    <n v="11"/>
    <n v="4"/>
    <n v="2"/>
    <n v="5"/>
    <n v="81"/>
    <n v="4"/>
    <n v="3"/>
    <n v="0"/>
    <n v="4"/>
    <n v="11"/>
    <n v="7"/>
    <x v="0"/>
    <x v="0"/>
    <x v="0"/>
    <x v="0"/>
    <x v="0"/>
    <n v="0"/>
    <n v="3"/>
    <n v="11"/>
    <x v="1"/>
    <n v="0"/>
  </r>
  <r>
    <x v="972"/>
    <n v="1988"/>
    <n v="38"/>
    <x v="2"/>
    <x v="4"/>
    <x v="2"/>
    <n v="3"/>
    <x v="913"/>
    <n v="1"/>
    <n v="0"/>
    <x v="260"/>
    <n v="8"/>
    <x v="2"/>
    <n v="16"/>
    <n v="5"/>
    <n v="30"/>
    <n v="8"/>
    <n v="7"/>
    <n v="26"/>
    <n v="92"/>
    <n v="3"/>
    <n v="3"/>
    <n v="0"/>
    <n v="4"/>
    <n v="10"/>
    <n v="8"/>
    <x v="0"/>
    <x v="0"/>
    <x v="0"/>
    <x v="0"/>
    <x v="0"/>
    <n v="1"/>
    <n v="3"/>
    <n v="11"/>
    <x v="1"/>
    <n v="0"/>
  </r>
  <r>
    <x v="973"/>
    <n v="1959"/>
    <n v="67"/>
    <x v="0"/>
    <x v="4"/>
    <x v="3"/>
    <n v="2"/>
    <x v="914"/>
    <n v="0"/>
    <n v="1"/>
    <x v="498"/>
    <n v="29"/>
    <x v="1"/>
    <n v="230"/>
    <n v="35"/>
    <n v="75"/>
    <n v="63"/>
    <n v="57"/>
    <n v="31"/>
    <n v="491"/>
    <n v="3"/>
    <n v="7"/>
    <n v="1"/>
    <n v="7"/>
    <n v="18"/>
    <n v="5"/>
    <x v="0"/>
    <x v="0"/>
    <x v="0"/>
    <x v="0"/>
    <x v="0"/>
    <n v="0"/>
    <n v="3"/>
    <n v="11"/>
    <x v="1"/>
    <n v="0"/>
  </r>
  <r>
    <x v="974"/>
    <n v="1971"/>
    <n v="55"/>
    <x v="1"/>
    <x v="2"/>
    <x v="1"/>
    <n v="2"/>
    <x v="915"/>
    <n v="0"/>
    <n v="0"/>
    <x v="509"/>
    <n v="85"/>
    <x v="0"/>
    <n v="829"/>
    <n v="138"/>
    <n v="430"/>
    <n v="60"/>
    <n v="92"/>
    <n v="15"/>
    <n v="1564"/>
    <n v="1"/>
    <n v="4"/>
    <n v="6"/>
    <n v="13"/>
    <n v="24"/>
    <n v="2"/>
    <x v="0"/>
    <x v="0"/>
    <x v="0"/>
    <x v="0"/>
    <x v="0"/>
    <n v="0"/>
    <n v="3"/>
    <n v="11"/>
    <x v="1"/>
    <n v="0"/>
  </r>
  <r>
    <x v="975"/>
    <n v="1962"/>
    <n v="64"/>
    <x v="0"/>
    <x v="0"/>
    <x v="2"/>
    <n v="2"/>
    <x v="916"/>
    <n v="0"/>
    <n v="0"/>
    <x v="510"/>
    <n v="2"/>
    <x v="2"/>
    <n v="318"/>
    <n v="8"/>
    <n v="407"/>
    <n v="150"/>
    <n v="35"/>
    <n v="8"/>
    <n v="926"/>
    <n v="1"/>
    <n v="2"/>
    <n v="8"/>
    <n v="13"/>
    <n v="24"/>
    <n v="0"/>
    <x v="0"/>
    <x v="0"/>
    <x v="0"/>
    <x v="0"/>
    <x v="0"/>
    <n v="0"/>
    <n v="3"/>
    <n v="11"/>
    <x v="1"/>
    <n v="0"/>
  </r>
  <r>
    <x v="976"/>
    <n v="1959"/>
    <n v="67"/>
    <x v="0"/>
    <x v="2"/>
    <x v="1"/>
    <n v="2"/>
    <x v="917"/>
    <n v="0"/>
    <n v="0"/>
    <x v="439"/>
    <n v="66"/>
    <x v="0"/>
    <n v="1206"/>
    <n v="55"/>
    <n v="445"/>
    <n v="168"/>
    <n v="18"/>
    <n v="18"/>
    <n v="1910"/>
    <n v="1"/>
    <n v="2"/>
    <n v="4"/>
    <n v="12"/>
    <n v="19"/>
    <n v="1"/>
    <x v="0"/>
    <x v="0"/>
    <x v="1"/>
    <x v="0"/>
    <x v="0"/>
    <n v="0"/>
    <n v="3"/>
    <n v="11"/>
    <x v="1"/>
    <n v="1"/>
  </r>
  <r>
    <x v="977"/>
    <n v="1965"/>
    <n v="61"/>
    <x v="1"/>
    <x v="2"/>
    <x v="2"/>
    <n v="5"/>
    <x v="683"/>
    <n v="2"/>
    <n v="1"/>
    <x v="441"/>
    <n v="60"/>
    <x v="0"/>
    <n v="292"/>
    <n v="3"/>
    <n v="77"/>
    <n v="10"/>
    <n v="3"/>
    <n v="26"/>
    <n v="411"/>
    <n v="7"/>
    <n v="6"/>
    <n v="3"/>
    <n v="5"/>
    <n v="21"/>
    <n v="7"/>
    <x v="0"/>
    <x v="0"/>
    <x v="0"/>
    <x v="0"/>
    <x v="0"/>
    <n v="0"/>
    <n v="3"/>
    <n v="11"/>
    <x v="1"/>
    <n v="0"/>
  </r>
  <r>
    <x v="978"/>
    <n v="1952"/>
    <n v="74"/>
    <x v="0"/>
    <x v="0"/>
    <x v="2"/>
    <n v="4"/>
    <x v="918"/>
    <n v="1"/>
    <n v="1"/>
    <x v="268"/>
    <n v="54"/>
    <x v="0"/>
    <n v="30"/>
    <n v="9"/>
    <n v="12"/>
    <n v="2"/>
    <n v="11"/>
    <n v="30"/>
    <n v="94"/>
    <n v="3"/>
    <n v="2"/>
    <n v="0"/>
    <n v="4"/>
    <n v="9"/>
    <n v="4"/>
    <x v="0"/>
    <x v="0"/>
    <x v="0"/>
    <x v="0"/>
    <x v="0"/>
    <n v="0"/>
    <n v="3"/>
    <n v="11"/>
    <x v="1"/>
    <n v="0"/>
  </r>
  <r>
    <x v="979"/>
    <n v="1954"/>
    <n v="72"/>
    <x v="0"/>
    <x v="0"/>
    <x v="1"/>
    <n v="3"/>
    <x v="919"/>
    <n v="0"/>
    <n v="1"/>
    <x v="130"/>
    <n v="70"/>
    <x v="0"/>
    <n v="729"/>
    <n v="17"/>
    <n v="133"/>
    <n v="11"/>
    <n v="0"/>
    <n v="195"/>
    <n v="1085"/>
    <n v="5"/>
    <n v="10"/>
    <n v="6"/>
    <n v="7"/>
    <n v="28"/>
    <n v="7"/>
    <x v="1"/>
    <x v="0"/>
    <x v="0"/>
    <x v="0"/>
    <x v="0"/>
    <n v="0"/>
    <n v="3"/>
    <n v="11"/>
    <x v="1"/>
    <n v="1"/>
  </r>
  <r>
    <x v="980"/>
    <n v="1960"/>
    <n v="66"/>
    <x v="0"/>
    <x v="4"/>
    <x v="4"/>
    <n v="3"/>
    <x v="920"/>
    <n v="1"/>
    <n v="1"/>
    <x v="222"/>
    <n v="55"/>
    <x v="0"/>
    <n v="12"/>
    <n v="1"/>
    <n v="3"/>
    <n v="0"/>
    <n v="0"/>
    <n v="7"/>
    <n v="23"/>
    <n v="1"/>
    <n v="0"/>
    <n v="1"/>
    <n v="2"/>
    <n v="4"/>
    <n v="4"/>
    <x v="0"/>
    <x v="0"/>
    <x v="0"/>
    <x v="0"/>
    <x v="0"/>
    <n v="0"/>
    <n v="3"/>
    <n v="11"/>
    <x v="1"/>
    <n v="0"/>
  </r>
  <r>
    <x v="981"/>
    <n v="1965"/>
    <n v="61"/>
    <x v="1"/>
    <x v="0"/>
    <x v="3"/>
    <n v="1"/>
    <x v="921"/>
    <n v="0"/>
    <n v="0"/>
    <x v="511"/>
    <n v="20"/>
    <x v="1"/>
    <n v="2"/>
    <n v="1"/>
    <n v="1"/>
    <n v="1"/>
    <n v="0"/>
    <n v="1"/>
    <n v="6"/>
    <n v="0"/>
    <n v="0"/>
    <n v="0"/>
    <n v="0"/>
    <n v="0"/>
    <n v="14"/>
    <x v="0"/>
    <x v="0"/>
    <x v="0"/>
    <x v="0"/>
    <x v="0"/>
    <n v="0"/>
    <n v="3"/>
    <n v="11"/>
    <x v="1"/>
    <n v="0"/>
  </r>
  <r>
    <x v="982"/>
    <n v="1979"/>
    <n v="47"/>
    <x v="1"/>
    <x v="2"/>
    <x v="3"/>
    <n v="2"/>
    <x v="922"/>
    <n v="1"/>
    <n v="0"/>
    <x v="367"/>
    <n v="78"/>
    <x v="0"/>
    <n v="22"/>
    <n v="3"/>
    <n v="18"/>
    <n v="0"/>
    <n v="0"/>
    <n v="11"/>
    <n v="54"/>
    <n v="1"/>
    <n v="2"/>
    <n v="0"/>
    <n v="3"/>
    <n v="6"/>
    <n v="7"/>
    <x v="0"/>
    <x v="0"/>
    <x v="0"/>
    <x v="0"/>
    <x v="0"/>
    <n v="0"/>
    <n v="3"/>
    <n v="11"/>
    <x v="1"/>
    <n v="0"/>
  </r>
  <r>
    <x v="983"/>
    <n v="1978"/>
    <n v="48"/>
    <x v="1"/>
    <x v="0"/>
    <x v="3"/>
    <n v="2"/>
    <x v="186"/>
    <n v="0"/>
    <n v="1"/>
    <x v="164"/>
    <n v="63"/>
    <x v="0"/>
    <n v="587"/>
    <n v="43"/>
    <n v="337"/>
    <n v="42"/>
    <n v="87"/>
    <n v="54"/>
    <n v="1150"/>
    <n v="3"/>
    <n v="11"/>
    <n v="6"/>
    <n v="9"/>
    <n v="29"/>
    <n v="6"/>
    <x v="0"/>
    <x v="0"/>
    <x v="0"/>
    <x v="0"/>
    <x v="0"/>
    <n v="0"/>
    <n v="3"/>
    <n v="11"/>
    <x v="1"/>
    <n v="0"/>
  </r>
  <r>
    <x v="984"/>
    <n v="1950"/>
    <n v="76"/>
    <x v="0"/>
    <x v="0"/>
    <x v="2"/>
    <n v="2"/>
    <x v="923"/>
    <n v="0"/>
    <n v="0"/>
    <x v="264"/>
    <n v="17"/>
    <x v="1"/>
    <n v="674"/>
    <n v="168"/>
    <n v="108"/>
    <n v="192"/>
    <n v="42"/>
    <n v="231"/>
    <n v="1415"/>
    <n v="1"/>
    <n v="5"/>
    <n v="11"/>
    <n v="6"/>
    <n v="23"/>
    <n v="3"/>
    <x v="0"/>
    <x v="0"/>
    <x v="1"/>
    <x v="1"/>
    <x v="0"/>
    <n v="0"/>
    <n v="3"/>
    <n v="11"/>
    <x v="0"/>
    <n v="2"/>
  </r>
  <r>
    <x v="985"/>
    <n v="1974"/>
    <n v="52"/>
    <x v="1"/>
    <x v="1"/>
    <x v="2"/>
    <n v="3"/>
    <x v="924"/>
    <n v="0"/>
    <n v="1"/>
    <x v="2"/>
    <n v="43"/>
    <x v="0"/>
    <n v="284"/>
    <n v="3"/>
    <n v="84"/>
    <n v="4"/>
    <n v="7"/>
    <n v="23"/>
    <n v="405"/>
    <n v="2"/>
    <n v="4"/>
    <n v="2"/>
    <n v="8"/>
    <n v="16"/>
    <n v="4"/>
    <x v="0"/>
    <x v="0"/>
    <x v="0"/>
    <x v="0"/>
    <x v="0"/>
    <n v="0"/>
    <n v="3"/>
    <n v="11"/>
    <x v="1"/>
    <n v="0"/>
  </r>
  <r>
    <x v="986"/>
    <n v="1978"/>
    <n v="48"/>
    <x v="1"/>
    <x v="1"/>
    <x v="2"/>
    <n v="2"/>
    <x v="925"/>
    <n v="0"/>
    <n v="0"/>
    <x v="308"/>
    <n v="13"/>
    <x v="2"/>
    <n v="1023"/>
    <n v="93"/>
    <n v="651"/>
    <n v="49"/>
    <n v="55"/>
    <n v="37"/>
    <n v="1908"/>
    <n v="1"/>
    <n v="5"/>
    <n v="6"/>
    <n v="7"/>
    <n v="19"/>
    <n v="2"/>
    <x v="0"/>
    <x v="0"/>
    <x v="0"/>
    <x v="0"/>
    <x v="0"/>
    <n v="0"/>
    <n v="3"/>
    <n v="11"/>
    <x v="1"/>
    <n v="0"/>
  </r>
  <r>
    <x v="987"/>
    <n v="1969"/>
    <n v="57"/>
    <x v="1"/>
    <x v="0"/>
    <x v="2"/>
    <n v="2"/>
    <x v="926"/>
    <n v="0"/>
    <n v="0"/>
    <x v="512"/>
    <n v="46"/>
    <x v="0"/>
    <n v="1394"/>
    <n v="22"/>
    <n v="708"/>
    <n v="89"/>
    <n v="91"/>
    <n v="182"/>
    <n v="2486"/>
    <n v="1"/>
    <n v="9"/>
    <n v="7"/>
    <n v="9"/>
    <n v="26"/>
    <n v="5"/>
    <x v="1"/>
    <x v="0"/>
    <x v="1"/>
    <x v="1"/>
    <x v="0"/>
    <n v="0"/>
    <n v="3"/>
    <n v="11"/>
    <x v="0"/>
    <n v="3"/>
  </r>
  <r>
    <x v="988"/>
    <n v="1976"/>
    <n v="50"/>
    <x v="1"/>
    <x v="4"/>
    <x v="0"/>
    <n v="1"/>
    <x v="927"/>
    <n v="0"/>
    <n v="0"/>
    <x v="447"/>
    <n v="65"/>
    <x v="0"/>
    <n v="311"/>
    <n v="26"/>
    <n v="640"/>
    <n v="180"/>
    <n v="37"/>
    <n v="121"/>
    <n v="1315"/>
    <n v="1"/>
    <n v="4"/>
    <n v="9"/>
    <n v="13"/>
    <n v="27"/>
    <n v="2"/>
    <x v="0"/>
    <x v="0"/>
    <x v="0"/>
    <x v="0"/>
    <x v="0"/>
    <n v="0"/>
    <n v="3"/>
    <n v="11"/>
    <x v="1"/>
    <n v="0"/>
  </r>
  <r>
    <x v="989"/>
    <n v="1956"/>
    <n v="70"/>
    <x v="0"/>
    <x v="1"/>
    <x v="4"/>
    <n v="3"/>
    <x v="928"/>
    <n v="1"/>
    <n v="1"/>
    <x v="162"/>
    <n v="1"/>
    <x v="2"/>
    <n v="27"/>
    <n v="0"/>
    <n v="12"/>
    <n v="0"/>
    <n v="1"/>
    <n v="5"/>
    <n v="45"/>
    <n v="2"/>
    <n v="2"/>
    <n v="0"/>
    <n v="3"/>
    <n v="7"/>
    <n v="5"/>
    <x v="0"/>
    <x v="0"/>
    <x v="0"/>
    <x v="0"/>
    <x v="0"/>
    <n v="0"/>
    <n v="3"/>
    <n v="11"/>
    <x v="1"/>
    <n v="0"/>
  </r>
  <r>
    <x v="990"/>
    <n v="1954"/>
    <n v="72"/>
    <x v="0"/>
    <x v="0"/>
    <x v="3"/>
    <n v="1"/>
    <x v="929"/>
    <n v="0"/>
    <n v="0"/>
    <x v="478"/>
    <n v="6"/>
    <x v="2"/>
    <n v="1296"/>
    <n v="17"/>
    <n v="311"/>
    <n v="45"/>
    <n v="69"/>
    <n v="51"/>
    <n v="1789"/>
    <n v="1"/>
    <n v="2"/>
    <n v="4"/>
    <n v="10"/>
    <n v="17"/>
    <n v="1"/>
    <x v="0"/>
    <x v="1"/>
    <x v="1"/>
    <x v="1"/>
    <x v="1"/>
    <n v="0"/>
    <n v="3"/>
    <n v="11"/>
    <x v="0"/>
    <n v="4"/>
  </r>
  <r>
    <x v="991"/>
    <n v="1972"/>
    <n v="54"/>
    <x v="1"/>
    <x v="4"/>
    <x v="2"/>
    <n v="3"/>
    <x v="930"/>
    <n v="1"/>
    <n v="0"/>
    <x v="480"/>
    <n v="32"/>
    <x v="0"/>
    <n v="3"/>
    <n v="6"/>
    <n v="7"/>
    <n v="0"/>
    <n v="0"/>
    <n v="3"/>
    <n v="19"/>
    <n v="1"/>
    <n v="0"/>
    <n v="0"/>
    <n v="3"/>
    <n v="4"/>
    <n v="7"/>
    <x v="0"/>
    <x v="0"/>
    <x v="0"/>
    <x v="0"/>
    <x v="0"/>
    <n v="0"/>
    <n v="3"/>
    <n v="11"/>
    <x v="1"/>
    <n v="0"/>
  </r>
  <r>
    <x v="992"/>
    <n v="1981"/>
    <n v="45"/>
    <x v="2"/>
    <x v="2"/>
    <x v="1"/>
    <n v="3"/>
    <x v="931"/>
    <n v="1"/>
    <n v="0"/>
    <x v="14"/>
    <n v="34"/>
    <x v="0"/>
    <n v="393"/>
    <n v="5"/>
    <n v="136"/>
    <n v="7"/>
    <n v="5"/>
    <n v="27"/>
    <n v="573"/>
    <n v="5"/>
    <n v="10"/>
    <n v="1"/>
    <n v="6"/>
    <n v="22"/>
    <n v="9"/>
    <x v="1"/>
    <x v="0"/>
    <x v="0"/>
    <x v="0"/>
    <x v="0"/>
    <n v="0"/>
    <n v="3"/>
    <n v="11"/>
    <x v="1"/>
    <n v="1"/>
  </r>
  <r>
    <x v="993"/>
    <n v="1989"/>
    <n v="37"/>
    <x v="2"/>
    <x v="0"/>
    <x v="0"/>
    <n v="2"/>
    <x v="932"/>
    <n v="1"/>
    <n v="0"/>
    <x v="513"/>
    <n v="70"/>
    <x v="0"/>
    <n v="218"/>
    <n v="63"/>
    <n v="282"/>
    <n v="137"/>
    <n v="35"/>
    <n v="70"/>
    <n v="805"/>
    <n v="4"/>
    <n v="5"/>
    <n v="3"/>
    <n v="12"/>
    <n v="24"/>
    <n v="4"/>
    <x v="0"/>
    <x v="0"/>
    <x v="0"/>
    <x v="0"/>
    <x v="0"/>
    <n v="0"/>
    <n v="3"/>
    <n v="11"/>
    <x v="1"/>
    <n v="0"/>
  </r>
  <r>
    <x v="994"/>
    <n v="1954"/>
    <n v="72"/>
    <x v="0"/>
    <x v="0"/>
    <x v="3"/>
    <n v="3"/>
    <x v="933"/>
    <n v="1"/>
    <n v="1"/>
    <x v="511"/>
    <n v="49"/>
    <x v="0"/>
    <n v="66"/>
    <n v="0"/>
    <n v="16"/>
    <n v="0"/>
    <n v="6"/>
    <n v="20"/>
    <n v="108"/>
    <n v="2"/>
    <n v="1"/>
    <n v="1"/>
    <n v="4"/>
    <n v="8"/>
    <n v="3"/>
    <x v="0"/>
    <x v="0"/>
    <x v="0"/>
    <x v="0"/>
    <x v="0"/>
    <n v="0"/>
    <n v="3"/>
    <n v="11"/>
    <x v="1"/>
    <n v="0"/>
  </r>
  <r>
    <x v="995"/>
    <n v="1995"/>
    <n v="31"/>
    <x v="2"/>
    <x v="0"/>
    <x v="0"/>
    <n v="1"/>
    <x v="655"/>
    <n v="0"/>
    <n v="0"/>
    <x v="430"/>
    <n v="65"/>
    <x v="0"/>
    <n v="4"/>
    <n v="2"/>
    <n v="11"/>
    <n v="2"/>
    <n v="0"/>
    <n v="4"/>
    <n v="23"/>
    <n v="1"/>
    <n v="1"/>
    <n v="0"/>
    <n v="2"/>
    <n v="4"/>
    <n v="6"/>
    <x v="0"/>
    <x v="0"/>
    <x v="0"/>
    <x v="0"/>
    <x v="0"/>
    <n v="0"/>
    <n v="3"/>
    <n v="11"/>
    <x v="1"/>
    <n v="0"/>
  </r>
  <r>
    <x v="996"/>
    <n v="1978"/>
    <n v="48"/>
    <x v="1"/>
    <x v="0"/>
    <x v="1"/>
    <n v="2"/>
    <x v="934"/>
    <n v="0"/>
    <n v="0"/>
    <x v="514"/>
    <n v="25"/>
    <x v="1"/>
    <n v="795"/>
    <n v="0"/>
    <n v="545"/>
    <n v="95"/>
    <n v="58"/>
    <n v="0"/>
    <n v="1493"/>
    <n v="1"/>
    <n v="8"/>
    <n v="4"/>
    <n v="10"/>
    <n v="23"/>
    <n v="6"/>
    <x v="0"/>
    <x v="0"/>
    <x v="0"/>
    <x v="1"/>
    <x v="0"/>
    <n v="0"/>
    <n v="3"/>
    <n v="11"/>
    <x v="1"/>
    <n v="1"/>
  </r>
  <r>
    <x v="997"/>
    <n v="1957"/>
    <n v="69"/>
    <x v="0"/>
    <x v="0"/>
    <x v="1"/>
    <n v="4"/>
    <x v="154"/>
    <n v="1"/>
    <n v="1"/>
    <x v="75"/>
    <n v="84"/>
    <x v="0"/>
    <n v="15"/>
    <n v="10"/>
    <n v="19"/>
    <n v="8"/>
    <n v="17"/>
    <n v="20"/>
    <n v="89"/>
    <n v="3"/>
    <n v="2"/>
    <n v="1"/>
    <n v="3"/>
    <n v="9"/>
    <n v="5"/>
    <x v="0"/>
    <x v="0"/>
    <x v="0"/>
    <x v="0"/>
    <x v="0"/>
    <n v="0"/>
    <n v="3"/>
    <n v="11"/>
    <x v="1"/>
    <n v="0"/>
  </r>
  <r>
    <x v="998"/>
    <n v="1973"/>
    <n v="53"/>
    <x v="1"/>
    <x v="0"/>
    <x v="2"/>
    <n v="3"/>
    <x v="935"/>
    <n v="1"/>
    <n v="0"/>
    <x v="515"/>
    <n v="7"/>
    <x v="2"/>
    <n v="384"/>
    <n v="25"/>
    <n v="292"/>
    <n v="130"/>
    <n v="41"/>
    <n v="64"/>
    <n v="936"/>
    <n v="3"/>
    <n v="8"/>
    <n v="8"/>
    <n v="6"/>
    <n v="25"/>
    <n v="6"/>
    <x v="1"/>
    <x v="0"/>
    <x v="0"/>
    <x v="0"/>
    <x v="0"/>
    <n v="0"/>
    <n v="3"/>
    <n v="11"/>
    <x v="1"/>
    <n v="1"/>
  </r>
  <r>
    <x v="999"/>
    <n v="1956"/>
    <n v="70"/>
    <x v="0"/>
    <x v="0"/>
    <x v="3"/>
    <n v="2"/>
    <x v="936"/>
    <n v="0"/>
    <n v="1"/>
    <x v="358"/>
    <n v="34"/>
    <x v="0"/>
    <n v="244"/>
    <n v="8"/>
    <n v="32"/>
    <n v="7"/>
    <n v="2"/>
    <n v="50"/>
    <n v="343"/>
    <n v="4"/>
    <n v="3"/>
    <n v="1"/>
    <n v="8"/>
    <n v="16"/>
    <n v="4"/>
    <x v="0"/>
    <x v="0"/>
    <x v="0"/>
    <x v="0"/>
    <x v="0"/>
    <n v="0"/>
    <n v="3"/>
    <n v="11"/>
    <x v="1"/>
    <n v="0"/>
  </r>
  <r>
    <x v="1000"/>
    <n v="1956"/>
    <n v="70"/>
    <x v="0"/>
    <x v="1"/>
    <x v="4"/>
    <n v="2"/>
    <x v="937"/>
    <n v="0"/>
    <n v="1"/>
    <x v="169"/>
    <n v="38"/>
    <x v="0"/>
    <n v="158"/>
    <n v="19"/>
    <n v="288"/>
    <n v="25"/>
    <n v="0"/>
    <n v="38"/>
    <n v="528"/>
    <n v="1"/>
    <n v="6"/>
    <n v="4"/>
    <n v="9"/>
    <n v="20"/>
    <n v="7"/>
    <x v="0"/>
    <x v="1"/>
    <x v="1"/>
    <x v="0"/>
    <x v="0"/>
    <n v="0"/>
    <n v="3"/>
    <n v="11"/>
    <x v="0"/>
    <n v="2"/>
  </r>
  <r>
    <x v="1001"/>
    <n v="1987"/>
    <n v="39"/>
    <x v="2"/>
    <x v="1"/>
    <x v="0"/>
    <n v="1"/>
    <x v="938"/>
    <n v="0"/>
    <n v="0"/>
    <x v="316"/>
    <n v="1"/>
    <x v="2"/>
    <n v="1285"/>
    <n v="21"/>
    <n v="449"/>
    <n v="106"/>
    <n v="20"/>
    <n v="20"/>
    <n v="1901"/>
    <n v="1"/>
    <n v="4"/>
    <n v="3"/>
    <n v="4"/>
    <n v="12"/>
    <n v="1"/>
    <x v="0"/>
    <x v="0"/>
    <x v="1"/>
    <x v="1"/>
    <x v="0"/>
    <n v="0"/>
    <n v="3"/>
    <n v="11"/>
    <x v="0"/>
    <n v="2"/>
  </r>
  <r>
    <x v="1002"/>
    <n v="1981"/>
    <n v="45"/>
    <x v="2"/>
    <x v="4"/>
    <x v="2"/>
    <n v="4"/>
    <x v="939"/>
    <n v="1"/>
    <n v="1"/>
    <x v="330"/>
    <n v="25"/>
    <x v="1"/>
    <n v="349"/>
    <n v="16"/>
    <n v="144"/>
    <n v="28"/>
    <n v="5"/>
    <n v="182"/>
    <n v="724"/>
    <n v="5"/>
    <n v="8"/>
    <n v="5"/>
    <n v="4"/>
    <n v="22"/>
    <n v="8"/>
    <x v="1"/>
    <x v="0"/>
    <x v="0"/>
    <x v="1"/>
    <x v="0"/>
    <n v="0"/>
    <n v="3"/>
    <n v="11"/>
    <x v="0"/>
    <n v="2"/>
  </r>
  <r>
    <x v="1003"/>
    <n v="1987"/>
    <n v="39"/>
    <x v="2"/>
    <x v="0"/>
    <x v="1"/>
    <n v="3"/>
    <x v="940"/>
    <n v="1"/>
    <n v="0"/>
    <x v="253"/>
    <n v="25"/>
    <x v="1"/>
    <n v="4"/>
    <n v="12"/>
    <n v="11"/>
    <n v="3"/>
    <n v="13"/>
    <n v="15"/>
    <n v="58"/>
    <n v="2"/>
    <n v="2"/>
    <n v="0"/>
    <n v="3"/>
    <n v="7"/>
    <n v="8"/>
    <x v="0"/>
    <x v="0"/>
    <x v="0"/>
    <x v="0"/>
    <x v="0"/>
    <n v="0"/>
    <n v="3"/>
    <n v="11"/>
    <x v="1"/>
    <n v="0"/>
  </r>
  <r>
    <x v="1004"/>
    <n v="1954"/>
    <n v="72"/>
    <x v="0"/>
    <x v="1"/>
    <x v="2"/>
    <n v="3"/>
    <x v="941"/>
    <n v="0"/>
    <n v="1"/>
    <x v="91"/>
    <n v="50"/>
    <x v="0"/>
    <n v="223"/>
    <n v="2"/>
    <n v="31"/>
    <n v="0"/>
    <n v="2"/>
    <n v="39"/>
    <n v="297"/>
    <n v="5"/>
    <n v="5"/>
    <n v="2"/>
    <n v="4"/>
    <n v="16"/>
    <n v="8"/>
    <x v="0"/>
    <x v="0"/>
    <x v="0"/>
    <x v="0"/>
    <x v="0"/>
    <n v="0"/>
    <n v="3"/>
    <n v="11"/>
    <x v="1"/>
    <n v="0"/>
  </r>
  <r>
    <x v="1005"/>
    <n v="1954"/>
    <n v="72"/>
    <x v="0"/>
    <x v="0"/>
    <x v="0"/>
    <n v="0"/>
    <x v="942"/>
    <n v="0"/>
    <n v="1"/>
    <x v="95"/>
    <n v="46"/>
    <x v="0"/>
    <n v="157"/>
    <n v="43"/>
    <n v="127"/>
    <n v="68"/>
    <n v="56"/>
    <n v="37"/>
    <n v="488"/>
    <n v="6"/>
    <n v="3"/>
    <n v="8"/>
    <n v="4"/>
    <n v="21"/>
    <n v="4"/>
    <x v="1"/>
    <x v="0"/>
    <x v="0"/>
    <x v="0"/>
    <x v="0"/>
    <n v="0"/>
    <n v="3"/>
    <n v="11"/>
    <x v="0"/>
    <n v="1"/>
  </r>
  <r>
    <x v="1006"/>
    <n v="1953"/>
    <n v="73"/>
    <x v="0"/>
    <x v="2"/>
    <x v="2"/>
    <n v="3"/>
    <x v="943"/>
    <n v="0"/>
    <n v="1"/>
    <x v="134"/>
    <n v="96"/>
    <x v="0"/>
    <n v="397"/>
    <n v="46"/>
    <n v="288"/>
    <n v="20"/>
    <n v="38"/>
    <n v="70"/>
    <n v="859"/>
    <n v="2"/>
    <n v="6"/>
    <n v="5"/>
    <n v="10"/>
    <n v="23"/>
    <n v="3"/>
    <x v="0"/>
    <x v="0"/>
    <x v="0"/>
    <x v="0"/>
    <x v="0"/>
    <n v="0"/>
    <n v="3"/>
    <n v="11"/>
    <x v="1"/>
    <n v="0"/>
  </r>
  <r>
    <x v="1007"/>
    <n v="1952"/>
    <n v="74"/>
    <x v="0"/>
    <x v="0"/>
    <x v="1"/>
    <n v="2"/>
    <x v="698"/>
    <n v="0"/>
    <n v="0"/>
    <x v="447"/>
    <n v="57"/>
    <x v="0"/>
    <n v="901"/>
    <n v="31"/>
    <n v="345"/>
    <n v="75"/>
    <n v="31"/>
    <n v="191"/>
    <n v="1574"/>
    <n v="1"/>
    <n v="4"/>
    <n v="4"/>
    <n v="11"/>
    <n v="20"/>
    <n v="1"/>
    <x v="0"/>
    <x v="0"/>
    <x v="1"/>
    <x v="0"/>
    <x v="0"/>
    <n v="0"/>
    <n v="3"/>
    <n v="11"/>
    <x v="1"/>
    <n v="1"/>
  </r>
  <r>
    <x v="1008"/>
    <n v="1968"/>
    <n v="58"/>
    <x v="1"/>
    <x v="0"/>
    <x v="2"/>
    <n v="4"/>
    <x v="515"/>
    <n v="1"/>
    <n v="1"/>
    <x v="340"/>
    <n v="47"/>
    <x v="0"/>
    <n v="14"/>
    <n v="3"/>
    <n v="21"/>
    <n v="2"/>
    <n v="1"/>
    <n v="28"/>
    <n v="69"/>
    <n v="4"/>
    <n v="3"/>
    <n v="1"/>
    <n v="2"/>
    <n v="10"/>
    <n v="8"/>
    <x v="1"/>
    <x v="0"/>
    <x v="0"/>
    <x v="0"/>
    <x v="0"/>
    <n v="0"/>
    <n v="3"/>
    <n v="11"/>
    <x v="1"/>
    <n v="1"/>
  </r>
  <r>
    <x v="1009"/>
    <n v="1963"/>
    <n v="63"/>
    <x v="0"/>
    <x v="1"/>
    <x v="0"/>
    <n v="1"/>
    <x v="944"/>
    <n v="1"/>
    <n v="1"/>
    <x v="456"/>
    <n v="52"/>
    <x v="0"/>
    <n v="10"/>
    <n v="0"/>
    <n v="3"/>
    <n v="0"/>
    <n v="0"/>
    <n v="4"/>
    <n v="17"/>
    <n v="1"/>
    <n v="1"/>
    <n v="0"/>
    <n v="2"/>
    <n v="4"/>
    <n v="6"/>
    <x v="0"/>
    <x v="0"/>
    <x v="0"/>
    <x v="0"/>
    <x v="0"/>
    <n v="0"/>
    <n v="3"/>
    <n v="11"/>
    <x v="1"/>
    <n v="0"/>
  </r>
  <r>
    <x v="1010"/>
    <n v="1979"/>
    <n v="47"/>
    <x v="1"/>
    <x v="0"/>
    <x v="1"/>
    <n v="3"/>
    <x v="945"/>
    <n v="0"/>
    <n v="1"/>
    <x v="516"/>
    <n v="30"/>
    <x v="1"/>
    <n v="1230"/>
    <n v="0"/>
    <n v="396"/>
    <n v="232"/>
    <n v="178"/>
    <n v="158"/>
    <n v="2194"/>
    <n v="1"/>
    <n v="10"/>
    <n v="2"/>
    <n v="8"/>
    <n v="21"/>
    <n v="5"/>
    <x v="0"/>
    <x v="1"/>
    <x v="1"/>
    <x v="1"/>
    <x v="0"/>
    <n v="0"/>
    <n v="3"/>
    <n v="11"/>
    <x v="1"/>
    <n v="3"/>
  </r>
  <r>
    <x v="1011"/>
    <n v="1976"/>
    <n v="50"/>
    <x v="1"/>
    <x v="1"/>
    <x v="1"/>
    <n v="3"/>
    <x v="946"/>
    <n v="0"/>
    <n v="1"/>
    <x v="20"/>
    <n v="63"/>
    <x v="0"/>
    <n v="81"/>
    <n v="1"/>
    <n v="31"/>
    <n v="2"/>
    <n v="1"/>
    <n v="0"/>
    <n v="116"/>
    <n v="1"/>
    <n v="1"/>
    <n v="1"/>
    <n v="5"/>
    <n v="8"/>
    <n v="2"/>
    <x v="0"/>
    <x v="0"/>
    <x v="0"/>
    <x v="0"/>
    <x v="0"/>
    <n v="0"/>
    <n v="3"/>
    <n v="11"/>
    <x v="1"/>
    <n v="0"/>
  </r>
  <r>
    <x v="1012"/>
    <n v="1978"/>
    <n v="48"/>
    <x v="1"/>
    <x v="0"/>
    <x v="0"/>
    <n v="2"/>
    <x v="947"/>
    <n v="1"/>
    <n v="0"/>
    <x v="230"/>
    <n v="51"/>
    <x v="0"/>
    <n v="154"/>
    <n v="20"/>
    <n v="66"/>
    <n v="0"/>
    <n v="12"/>
    <n v="27"/>
    <n v="279"/>
    <n v="7"/>
    <n v="6"/>
    <n v="1"/>
    <n v="4"/>
    <n v="18"/>
    <n v="9"/>
    <x v="0"/>
    <x v="0"/>
    <x v="0"/>
    <x v="0"/>
    <x v="0"/>
    <n v="0"/>
    <n v="3"/>
    <n v="11"/>
    <x v="1"/>
    <n v="0"/>
  </r>
  <r>
    <x v="1013"/>
    <n v="1968"/>
    <n v="58"/>
    <x v="1"/>
    <x v="2"/>
    <x v="1"/>
    <n v="3"/>
    <x v="948"/>
    <n v="0"/>
    <n v="1"/>
    <x v="169"/>
    <n v="14"/>
    <x v="2"/>
    <n v="63"/>
    <n v="0"/>
    <n v="21"/>
    <n v="7"/>
    <n v="0"/>
    <n v="12"/>
    <n v="103"/>
    <n v="1"/>
    <n v="3"/>
    <n v="0"/>
    <n v="3"/>
    <n v="7"/>
    <n v="8"/>
    <x v="0"/>
    <x v="0"/>
    <x v="0"/>
    <x v="0"/>
    <x v="0"/>
    <n v="0"/>
    <n v="3"/>
    <n v="11"/>
    <x v="1"/>
    <n v="0"/>
  </r>
  <r>
    <x v="1014"/>
    <n v="1971"/>
    <n v="55"/>
    <x v="1"/>
    <x v="2"/>
    <x v="2"/>
    <n v="4"/>
    <x v="949"/>
    <n v="1"/>
    <n v="1"/>
    <x v="384"/>
    <n v="20"/>
    <x v="1"/>
    <n v="30"/>
    <n v="0"/>
    <n v="11"/>
    <n v="0"/>
    <n v="0"/>
    <n v="3"/>
    <n v="44"/>
    <n v="3"/>
    <n v="2"/>
    <n v="0"/>
    <n v="4"/>
    <n v="9"/>
    <n v="5"/>
    <x v="0"/>
    <x v="0"/>
    <x v="0"/>
    <x v="0"/>
    <x v="0"/>
    <n v="0"/>
    <n v="3"/>
    <n v="11"/>
    <x v="1"/>
    <n v="0"/>
  </r>
  <r>
    <x v="1015"/>
    <n v="1951"/>
    <n v="75"/>
    <x v="0"/>
    <x v="2"/>
    <x v="2"/>
    <n v="2"/>
    <x v="950"/>
    <n v="0"/>
    <n v="0"/>
    <x v="517"/>
    <n v="56"/>
    <x v="0"/>
    <n v="90"/>
    <n v="67"/>
    <n v="165"/>
    <n v="30"/>
    <n v="43"/>
    <n v="11"/>
    <n v="406"/>
    <n v="1"/>
    <n v="4"/>
    <n v="2"/>
    <n v="8"/>
    <n v="15"/>
    <n v="3"/>
    <x v="0"/>
    <x v="0"/>
    <x v="0"/>
    <x v="0"/>
    <x v="0"/>
    <n v="0"/>
    <n v="3"/>
    <n v="11"/>
    <x v="1"/>
    <n v="0"/>
  </r>
  <r>
    <x v="1016"/>
    <n v="1965"/>
    <n v="61"/>
    <x v="1"/>
    <x v="4"/>
    <x v="2"/>
    <n v="2"/>
    <x v="951"/>
    <n v="0"/>
    <n v="0"/>
    <x v="518"/>
    <n v="41"/>
    <x v="0"/>
    <n v="635"/>
    <n v="114"/>
    <n v="254"/>
    <n v="132"/>
    <n v="152"/>
    <n v="76"/>
    <n v="1363"/>
    <n v="1"/>
    <n v="6"/>
    <n v="6"/>
    <n v="7"/>
    <n v="20"/>
    <n v="3"/>
    <x v="0"/>
    <x v="0"/>
    <x v="1"/>
    <x v="0"/>
    <x v="0"/>
    <n v="0"/>
    <n v="3"/>
    <n v="11"/>
    <x v="1"/>
    <n v="1"/>
  </r>
  <r>
    <x v="1017"/>
    <n v="1969"/>
    <n v="57"/>
    <x v="1"/>
    <x v="0"/>
    <x v="1"/>
    <n v="2"/>
    <x v="952"/>
    <n v="0"/>
    <n v="0"/>
    <x v="505"/>
    <n v="72"/>
    <x v="0"/>
    <n v="127"/>
    <n v="4"/>
    <n v="73"/>
    <n v="15"/>
    <n v="6"/>
    <n v="11"/>
    <n v="236"/>
    <n v="1"/>
    <n v="2"/>
    <n v="1"/>
    <n v="7"/>
    <n v="11"/>
    <n v="2"/>
    <x v="0"/>
    <x v="0"/>
    <x v="0"/>
    <x v="0"/>
    <x v="0"/>
    <n v="0"/>
    <n v="3"/>
    <n v="11"/>
    <x v="1"/>
    <n v="0"/>
  </r>
  <r>
    <x v="1018"/>
    <n v="1973"/>
    <n v="53"/>
    <x v="1"/>
    <x v="0"/>
    <x v="2"/>
    <n v="3"/>
    <x v="953"/>
    <n v="1"/>
    <n v="0"/>
    <x v="519"/>
    <n v="1"/>
    <x v="2"/>
    <n v="13"/>
    <n v="3"/>
    <n v="6"/>
    <n v="6"/>
    <n v="5"/>
    <n v="6"/>
    <n v="39"/>
    <n v="1"/>
    <n v="1"/>
    <n v="0"/>
    <n v="3"/>
    <n v="5"/>
    <n v="8"/>
    <x v="0"/>
    <x v="0"/>
    <x v="0"/>
    <x v="0"/>
    <x v="0"/>
    <n v="0"/>
    <n v="3"/>
    <n v="11"/>
    <x v="1"/>
    <n v="0"/>
  </r>
  <r>
    <x v="1019"/>
    <n v="1976"/>
    <n v="50"/>
    <x v="1"/>
    <x v="0"/>
    <x v="0"/>
    <n v="1"/>
    <x v="954"/>
    <n v="0"/>
    <n v="0"/>
    <x v="24"/>
    <n v="27"/>
    <x v="1"/>
    <n v="18"/>
    <n v="42"/>
    <n v="24"/>
    <n v="15"/>
    <n v="20"/>
    <n v="18"/>
    <n v="137"/>
    <n v="1"/>
    <n v="2"/>
    <n v="1"/>
    <n v="4"/>
    <n v="8"/>
    <n v="7"/>
    <x v="0"/>
    <x v="0"/>
    <x v="0"/>
    <x v="0"/>
    <x v="0"/>
    <n v="0"/>
    <n v="3"/>
    <n v="11"/>
    <x v="1"/>
    <n v="0"/>
  </r>
  <r>
    <x v="1020"/>
    <n v="1973"/>
    <n v="53"/>
    <x v="1"/>
    <x v="0"/>
    <x v="2"/>
    <n v="3"/>
    <x v="955"/>
    <n v="1"/>
    <n v="0"/>
    <x v="490"/>
    <n v="77"/>
    <x v="0"/>
    <n v="45"/>
    <n v="2"/>
    <n v="26"/>
    <n v="4"/>
    <n v="1"/>
    <n v="1"/>
    <n v="79"/>
    <n v="3"/>
    <n v="3"/>
    <n v="1"/>
    <n v="3"/>
    <n v="10"/>
    <n v="7"/>
    <x v="0"/>
    <x v="0"/>
    <x v="0"/>
    <x v="0"/>
    <x v="0"/>
    <n v="0"/>
    <n v="3"/>
    <n v="11"/>
    <x v="1"/>
    <n v="0"/>
  </r>
  <r>
    <x v="1021"/>
    <n v="1974"/>
    <n v="52"/>
    <x v="1"/>
    <x v="1"/>
    <x v="1"/>
    <n v="3"/>
    <x v="956"/>
    <n v="1"/>
    <n v="0"/>
    <x v="114"/>
    <n v="87"/>
    <x v="0"/>
    <n v="38"/>
    <n v="1"/>
    <n v="24"/>
    <n v="0"/>
    <n v="0"/>
    <n v="0"/>
    <n v="63"/>
    <n v="1"/>
    <n v="2"/>
    <n v="0"/>
    <n v="3"/>
    <n v="6"/>
    <n v="8"/>
    <x v="0"/>
    <x v="0"/>
    <x v="0"/>
    <x v="0"/>
    <x v="0"/>
    <n v="0"/>
    <n v="3"/>
    <n v="11"/>
    <x v="1"/>
    <n v="0"/>
  </r>
  <r>
    <x v="1022"/>
    <n v="1953"/>
    <n v="73"/>
    <x v="0"/>
    <x v="1"/>
    <x v="1"/>
    <n v="5"/>
    <x v="957"/>
    <n v="1"/>
    <n v="2"/>
    <x v="506"/>
    <n v="81"/>
    <x v="0"/>
    <n v="986"/>
    <n v="36"/>
    <n v="168"/>
    <n v="16"/>
    <n v="0"/>
    <n v="108"/>
    <n v="1314"/>
    <n v="7"/>
    <n v="11"/>
    <n v="3"/>
    <n v="4"/>
    <n v="25"/>
    <n v="7"/>
    <x v="0"/>
    <x v="0"/>
    <x v="0"/>
    <x v="0"/>
    <x v="0"/>
    <n v="0"/>
    <n v="3"/>
    <n v="11"/>
    <x v="0"/>
    <n v="0"/>
  </r>
  <r>
    <x v="1023"/>
    <n v="1966"/>
    <n v="60"/>
    <x v="1"/>
    <x v="2"/>
    <x v="1"/>
    <n v="3"/>
    <x v="958"/>
    <n v="0"/>
    <n v="1"/>
    <x v="147"/>
    <n v="51"/>
    <x v="0"/>
    <n v="61"/>
    <n v="0"/>
    <n v="3"/>
    <n v="0"/>
    <n v="0"/>
    <n v="7"/>
    <n v="71"/>
    <n v="1"/>
    <n v="1"/>
    <n v="1"/>
    <n v="3"/>
    <n v="6"/>
    <n v="5"/>
    <x v="0"/>
    <x v="0"/>
    <x v="0"/>
    <x v="0"/>
    <x v="0"/>
    <n v="0"/>
    <n v="3"/>
    <n v="11"/>
    <x v="1"/>
    <n v="0"/>
  </r>
  <r>
    <x v="1024"/>
    <n v="1978"/>
    <n v="48"/>
    <x v="1"/>
    <x v="0"/>
    <x v="2"/>
    <n v="3"/>
    <x v="959"/>
    <n v="1"/>
    <n v="0"/>
    <x v="16"/>
    <n v="79"/>
    <x v="0"/>
    <n v="4"/>
    <n v="9"/>
    <n v="16"/>
    <n v="17"/>
    <n v="0"/>
    <n v="12"/>
    <n v="58"/>
    <n v="2"/>
    <n v="2"/>
    <n v="1"/>
    <n v="2"/>
    <n v="7"/>
    <n v="8"/>
    <x v="0"/>
    <x v="0"/>
    <x v="0"/>
    <x v="0"/>
    <x v="0"/>
    <n v="0"/>
    <n v="3"/>
    <n v="11"/>
    <x v="1"/>
    <n v="0"/>
  </r>
  <r>
    <x v="1025"/>
    <n v="1967"/>
    <n v="59"/>
    <x v="1"/>
    <x v="1"/>
    <x v="2"/>
    <n v="3"/>
    <x v="960"/>
    <n v="0"/>
    <n v="1"/>
    <x v="62"/>
    <n v="11"/>
    <x v="2"/>
    <n v="201"/>
    <n v="53"/>
    <n v="172"/>
    <n v="116"/>
    <n v="77"/>
    <n v="83"/>
    <n v="702"/>
    <n v="3"/>
    <n v="5"/>
    <n v="4"/>
    <n v="9"/>
    <n v="21"/>
    <n v="4"/>
    <x v="0"/>
    <x v="0"/>
    <x v="0"/>
    <x v="0"/>
    <x v="0"/>
    <n v="0"/>
    <n v="3"/>
    <n v="11"/>
    <x v="1"/>
    <n v="0"/>
  </r>
  <r>
    <x v="1026"/>
    <n v="1978"/>
    <n v="48"/>
    <x v="1"/>
    <x v="0"/>
    <x v="0"/>
    <n v="2"/>
    <x v="961"/>
    <n v="1"/>
    <n v="0"/>
    <x v="2"/>
    <n v="54"/>
    <x v="0"/>
    <n v="19"/>
    <n v="8"/>
    <n v="29"/>
    <n v="0"/>
    <n v="12"/>
    <n v="26"/>
    <n v="94"/>
    <n v="1"/>
    <n v="2"/>
    <n v="2"/>
    <n v="2"/>
    <n v="7"/>
    <n v="7"/>
    <x v="1"/>
    <x v="0"/>
    <x v="0"/>
    <x v="0"/>
    <x v="0"/>
    <n v="0"/>
    <n v="3"/>
    <n v="11"/>
    <x v="0"/>
    <n v="1"/>
  </r>
  <r>
    <x v="1027"/>
    <n v="1987"/>
    <n v="39"/>
    <x v="2"/>
    <x v="3"/>
    <x v="0"/>
    <n v="2"/>
    <x v="962"/>
    <n v="1"/>
    <n v="0"/>
    <x v="223"/>
    <n v="93"/>
    <x v="0"/>
    <n v="4"/>
    <n v="8"/>
    <n v="11"/>
    <n v="19"/>
    <n v="12"/>
    <n v="26"/>
    <n v="80"/>
    <n v="2"/>
    <n v="2"/>
    <n v="1"/>
    <n v="2"/>
    <n v="7"/>
    <n v="9"/>
    <x v="0"/>
    <x v="0"/>
    <x v="0"/>
    <x v="0"/>
    <x v="0"/>
    <n v="0"/>
    <n v="3"/>
    <n v="11"/>
    <x v="1"/>
    <n v="0"/>
  </r>
  <r>
    <x v="1028"/>
    <n v="1958"/>
    <n v="68"/>
    <x v="0"/>
    <x v="1"/>
    <x v="3"/>
    <n v="2"/>
    <x v="963"/>
    <n v="0"/>
    <n v="1"/>
    <x v="379"/>
    <n v="0"/>
    <x v="2"/>
    <n v="18"/>
    <n v="0"/>
    <n v="2"/>
    <n v="0"/>
    <n v="0"/>
    <n v="2"/>
    <n v="22"/>
    <n v="1"/>
    <n v="1"/>
    <n v="0"/>
    <n v="3"/>
    <n v="5"/>
    <n v="4"/>
    <x v="0"/>
    <x v="0"/>
    <x v="0"/>
    <x v="0"/>
    <x v="0"/>
    <n v="0"/>
    <n v="3"/>
    <n v="11"/>
    <x v="1"/>
    <n v="0"/>
  </r>
  <r>
    <x v="1029"/>
    <n v="1964"/>
    <n v="62"/>
    <x v="0"/>
    <x v="4"/>
    <x v="1"/>
    <n v="3"/>
    <x v="964"/>
    <n v="0"/>
    <n v="1"/>
    <x v="520"/>
    <n v="54"/>
    <x v="0"/>
    <n v="806"/>
    <n v="80"/>
    <n v="161"/>
    <n v="120"/>
    <n v="11"/>
    <n v="33"/>
    <n v="1211"/>
    <n v="5"/>
    <n v="10"/>
    <n v="7"/>
    <n v="10"/>
    <n v="32"/>
    <n v="6"/>
    <x v="0"/>
    <x v="0"/>
    <x v="0"/>
    <x v="0"/>
    <x v="0"/>
    <n v="0"/>
    <n v="3"/>
    <n v="11"/>
    <x v="1"/>
    <n v="0"/>
  </r>
  <r>
    <x v="1030"/>
    <n v="1971"/>
    <n v="55"/>
    <x v="1"/>
    <x v="0"/>
    <x v="1"/>
    <n v="2"/>
    <x v="965"/>
    <n v="0"/>
    <n v="0"/>
    <x v="496"/>
    <n v="21"/>
    <x v="1"/>
    <n v="380"/>
    <n v="98"/>
    <n v="733"/>
    <n v="110"/>
    <n v="112"/>
    <n v="28"/>
    <n v="1461"/>
    <n v="1"/>
    <n v="8"/>
    <n v="8"/>
    <n v="5"/>
    <n v="22"/>
    <n v="3"/>
    <x v="0"/>
    <x v="0"/>
    <x v="1"/>
    <x v="0"/>
    <x v="0"/>
    <n v="0"/>
    <n v="3"/>
    <n v="11"/>
    <x v="0"/>
    <n v="1"/>
  </r>
  <r>
    <x v="1031"/>
    <n v="1971"/>
    <n v="55"/>
    <x v="1"/>
    <x v="0"/>
    <x v="0"/>
    <n v="1"/>
    <x v="966"/>
    <n v="0"/>
    <n v="0"/>
    <x v="160"/>
    <n v="58"/>
    <x v="0"/>
    <n v="576"/>
    <n v="172"/>
    <n v="961"/>
    <n v="125"/>
    <n v="115"/>
    <n v="19"/>
    <n v="1968"/>
    <n v="1"/>
    <n v="8"/>
    <n v="6"/>
    <n v="5"/>
    <n v="20"/>
    <n v="3"/>
    <x v="0"/>
    <x v="0"/>
    <x v="0"/>
    <x v="0"/>
    <x v="0"/>
    <n v="0"/>
    <n v="3"/>
    <n v="11"/>
    <x v="0"/>
    <n v="0"/>
  </r>
  <r>
    <x v="1032"/>
    <n v="1969"/>
    <n v="57"/>
    <x v="1"/>
    <x v="0"/>
    <x v="1"/>
    <n v="2"/>
    <x v="967"/>
    <n v="0"/>
    <n v="0"/>
    <x v="99"/>
    <n v="3"/>
    <x v="2"/>
    <n v="458"/>
    <n v="81"/>
    <n v="356"/>
    <n v="106"/>
    <n v="50"/>
    <n v="40"/>
    <n v="1091"/>
    <n v="1"/>
    <n v="4"/>
    <n v="4"/>
    <n v="7"/>
    <n v="16"/>
    <n v="2"/>
    <x v="0"/>
    <x v="0"/>
    <x v="0"/>
    <x v="0"/>
    <x v="0"/>
    <n v="0"/>
    <n v="3"/>
    <n v="11"/>
    <x v="1"/>
    <n v="0"/>
  </r>
  <r>
    <x v="1033"/>
    <n v="1977"/>
    <n v="49"/>
    <x v="1"/>
    <x v="4"/>
    <x v="2"/>
    <n v="3"/>
    <x v="968"/>
    <n v="1"/>
    <n v="0"/>
    <x v="521"/>
    <n v="99"/>
    <x v="0"/>
    <n v="5"/>
    <n v="10"/>
    <n v="13"/>
    <n v="3"/>
    <n v="8"/>
    <n v="16"/>
    <n v="55"/>
    <n v="1"/>
    <n v="1"/>
    <n v="0"/>
    <n v="3"/>
    <n v="5"/>
    <n v="8"/>
    <x v="0"/>
    <x v="0"/>
    <x v="0"/>
    <x v="0"/>
    <x v="0"/>
    <n v="0"/>
    <n v="3"/>
    <n v="11"/>
    <x v="1"/>
    <n v="0"/>
  </r>
  <r>
    <x v="1034"/>
    <n v="1973"/>
    <n v="53"/>
    <x v="1"/>
    <x v="0"/>
    <x v="2"/>
    <n v="2"/>
    <x v="80"/>
    <n v="0"/>
    <n v="0"/>
    <x v="44"/>
    <n v="70"/>
    <x v="0"/>
    <n v="350"/>
    <n v="60"/>
    <n v="568"/>
    <n v="110"/>
    <n v="133"/>
    <n v="145"/>
    <n v="1366"/>
    <n v="1"/>
    <n v="5"/>
    <n v="6"/>
    <n v="7"/>
    <n v="19"/>
    <n v="2"/>
    <x v="0"/>
    <x v="0"/>
    <x v="1"/>
    <x v="0"/>
    <x v="0"/>
    <n v="0"/>
    <n v="3"/>
    <n v="11"/>
    <x v="1"/>
    <n v="1"/>
  </r>
  <r>
    <x v="1035"/>
    <n v="1980"/>
    <n v="46"/>
    <x v="1"/>
    <x v="0"/>
    <x v="0"/>
    <n v="1"/>
    <x v="969"/>
    <n v="0"/>
    <n v="0"/>
    <x v="72"/>
    <n v="65"/>
    <x v="0"/>
    <n v="39"/>
    <n v="33"/>
    <n v="130"/>
    <n v="41"/>
    <n v="26"/>
    <n v="44"/>
    <n v="313"/>
    <n v="2"/>
    <n v="5"/>
    <n v="1"/>
    <n v="5"/>
    <n v="13"/>
    <n v="8"/>
    <x v="0"/>
    <x v="0"/>
    <x v="0"/>
    <x v="0"/>
    <x v="0"/>
    <n v="0"/>
    <n v="3"/>
    <n v="11"/>
    <x v="1"/>
    <n v="0"/>
  </r>
  <r>
    <x v="1036"/>
    <n v="1958"/>
    <n v="68"/>
    <x v="0"/>
    <x v="1"/>
    <x v="1"/>
    <n v="4"/>
    <x v="970"/>
    <n v="1"/>
    <n v="1"/>
    <x v="522"/>
    <n v="44"/>
    <x v="0"/>
    <n v="26"/>
    <n v="1"/>
    <n v="16"/>
    <n v="2"/>
    <n v="2"/>
    <n v="15"/>
    <n v="62"/>
    <n v="4"/>
    <n v="3"/>
    <n v="0"/>
    <n v="4"/>
    <n v="11"/>
    <n v="4"/>
    <x v="0"/>
    <x v="0"/>
    <x v="0"/>
    <x v="0"/>
    <x v="0"/>
    <n v="0"/>
    <n v="3"/>
    <n v="11"/>
    <x v="1"/>
    <n v="0"/>
  </r>
  <r>
    <x v="1037"/>
    <n v="1972"/>
    <n v="54"/>
    <x v="1"/>
    <x v="2"/>
    <x v="0"/>
    <n v="1"/>
    <x v="971"/>
    <n v="1"/>
    <n v="1"/>
    <x v="360"/>
    <n v="6"/>
    <x v="2"/>
    <n v="68"/>
    <n v="0"/>
    <n v="16"/>
    <n v="0"/>
    <n v="0"/>
    <n v="8"/>
    <n v="92"/>
    <n v="3"/>
    <n v="2"/>
    <n v="0"/>
    <n v="4"/>
    <n v="9"/>
    <n v="7"/>
    <x v="0"/>
    <x v="0"/>
    <x v="0"/>
    <x v="0"/>
    <x v="0"/>
    <n v="0"/>
    <n v="3"/>
    <n v="11"/>
    <x v="1"/>
    <n v="0"/>
  </r>
  <r>
    <x v="1038"/>
    <n v="1971"/>
    <n v="55"/>
    <x v="1"/>
    <x v="1"/>
    <x v="2"/>
    <n v="3"/>
    <x v="972"/>
    <n v="1"/>
    <n v="0"/>
    <x v="89"/>
    <n v="9"/>
    <x v="2"/>
    <n v="45"/>
    <n v="3"/>
    <n v="9"/>
    <n v="4"/>
    <n v="4"/>
    <n v="7"/>
    <n v="72"/>
    <n v="1"/>
    <n v="1"/>
    <n v="2"/>
    <n v="2"/>
    <n v="6"/>
    <n v="6"/>
    <x v="1"/>
    <x v="0"/>
    <x v="0"/>
    <x v="0"/>
    <x v="0"/>
    <n v="0"/>
    <n v="3"/>
    <n v="11"/>
    <x v="0"/>
    <n v="1"/>
  </r>
  <r>
    <x v="1039"/>
    <n v="1953"/>
    <n v="73"/>
    <x v="0"/>
    <x v="0"/>
    <x v="2"/>
    <n v="3"/>
    <x v="973"/>
    <n v="0"/>
    <n v="1"/>
    <x v="429"/>
    <n v="95"/>
    <x v="0"/>
    <n v="359"/>
    <n v="0"/>
    <n v="134"/>
    <n v="13"/>
    <n v="26"/>
    <n v="123"/>
    <n v="655"/>
    <n v="4"/>
    <n v="6"/>
    <n v="3"/>
    <n v="8"/>
    <n v="21"/>
    <n v="5"/>
    <x v="0"/>
    <x v="0"/>
    <x v="0"/>
    <x v="0"/>
    <x v="0"/>
    <n v="0"/>
    <n v="3"/>
    <n v="11"/>
    <x v="1"/>
    <n v="0"/>
  </r>
  <r>
    <x v="1040"/>
    <n v="1959"/>
    <n v="67"/>
    <x v="0"/>
    <x v="0"/>
    <x v="2"/>
    <n v="3"/>
    <x v="974"/>
    <n v="0"/>
    <n v="1"/>
    <x v="523"/>
    <n v="70"/>
    <x v="0"/>
    <n v="403"/>
    <n v="24"/>
    <n v="29"/>
    <n v="6"/>
    <n v="24"/>
    <n v="218"/>
    <n v="704"/>
    <n v="2"/>
    <n v="5"/>
    <n v="5"/>
    <n v="6"/>
    <n v="18"/>
    <n v="3"/>
    <x v="1"/>
    <x v="0"/>
    <x v="0"/>
    <x v="0"/>
    <x v="0"/>
    <n v="0"/>
    <n v="3"/>
    <n v="11"/>
    <x v="1"/>
    <n v="1"/>
  </r>
  <r>
    <x v="1041"/>
    <n v="1954"/>
    <n v="72"/>
    <x v="0"/>
    <x v="0"/>
    <x v="2"/>
    <n v="4"/>
    <x v="975"/>
    <n v="1"/>
    <n v="1"/>
    <x v="16"/>
    <n v="92"/>
    <x v="0"/>
    <n v="34"/>
    <n v="1"/>
    <n v="14"/>
    <n v="0"/>
    <n v="0"/>
    <n v="5"/>
    <n v="54"/>
    <n v="3"/>
    <n v="2"/>
    <n v="0"/>
    <n v="3"/>
    <n v="8"/>
    <n v="8"/>
    <x v="0"/>
    <x v="0"/>
    <x v="0"/>
    <x v="0"/>
    <x v="0"/>
    <n v="1"/>
    <n v="3"/>
    <n v="11"/>
    <x v="1"/>
    <n v="0"/>
  </r>
  <r>
    <x v="1042"/>
    <n v="1991"/>
    <n v="35"/>
    <x v="2"/>
    <x v="0"/>
    <x v="0"/>
    <n v="1"/>
    <x v="976"/>
    <n v="0"/>
    <n v="0"/>
    <x v="236"/>
    <n v="62"/>
    <x v="0"/>
    <n v="73"/>
    <n v="18"/>
    <n v="66"/>
    <n v="7"/>
    <n v="12"/>
    <n v="2"/>
    <n v="178"/>
    <n v="15"/>
    <n v="0"/>
    <n v="1"/>
    <n v="0"/>
    <n v="16"/>
    <n v="19"/>
    <x v="0"/>
    <x v="0"/>
    <x v="0"/>
    <x v="0"/>
    <x v="0"/>
    <n v="0"/>
    <n v="3"/>
    <n v="11"/>
    <x v="1"/>
    <n v="0"/>
  </r>
  <r>
    <x v="1043"/>
    <n v="1962"/>
    <n v="64"/>
    <x v="0"/>
    <x v="0"/>
    <x v="1"/>
    <n v="2"/>
    <x v="977"/>
    <n v="0"/>
    <n v="0"/>
    <x v="146"/>
    <n v="85"/>
    <x v="0"/>
    <n v="292"/>
    <n v="30"/>
    <n v="415"/>
    <n v="63"/>
    <n v="33"/>
    <n v="200"/>
    <n v="1033"/>
    <n v="1"/>
    <n v="4"/>
    <n v="5"/>
    <n v="4"/>
    <n v="14"/>
    <n v="2"/>
    <x v="0"/>
    <x v="0"/>
    <x v="0"/>
    <x v="1"/>
    <x v="0"/>
    <n v="0"/>
    <n v="3"/>
    <n v="11"/>
    <x v="1"/>
    <n v="1"/>
  </r>
  <r>
    <x v="1044"/>
    <n v="1986"/>
    <n v="40"/>
    <x v="2"/>
    <x v="0"/>
    <x v="1"/>
    <n v="3"/>
    <x v="978"/>
    <n v="1"/>
    <n v="0"/>
    <x v="524"/>
    <n v="2"/>
    <x v="2"/>
    <n v="14"/>
    <n v="0"/>
    <n v="16"/>
    <n v="0"/>
    <n v="0"/>
    <n v="6"/>
    <n v="36"/>
    <n v="1"/>
    <n v="1"/>
    <n v="1"/>
    <n v="2"/>
    <n v="5"/>
    <n v="6"/>
    <x v="0"/>
    <x v="0"/>
    <x v="0"/>
    <x v="0"/>
    <x v="0"/>
    <n v="0"/>
    <n v="3"/>
    <n v="11"/>
    <x v="0"/>
    <n v="0"/>
  </r>
  <r>
    <x v="1045"/>
    <n v="1965"/>
    <n v="61"/>
    <x v="1"/>
    <x v="2"/>
    <x v="0"/>
    <n v="0"/>
    <x v="979"/>
    <n v="0"/>
    <n v="1"/>
    <x v="204"/>
    <n v="0"/>
    <x v="2"/>
    <n v="80"/>
    <n v="1"/>
    <n v="37"/>
    <n v="0"/>
    <n v="1"/>
    <n v="3"/>
    <n v="122"/>
    <n v="3"/>
    <n v="2"/>
    <n v="1"/>
    <n v="4"/>
    <n v="10"/>
    <n v="7"/>
    <x v="0"/>
    <x v="0"/>
    <x v="0"/>
    <x v="0"/>
    <x v="0"/>
    <n v="0"/>
    <n v="3"/>
    <n v="11"/>
    <x v="1"/>
    <n v="0"/>
  </r>
  <r>
    <x v="1046"/>
    <n v="1966"/>
    <n v="60"/>
    <x v="1"/>
    <x v="2"/>
    <x v="2"/>
    <n v="3"/>
    <x v="980"/>
    <n v="0"/>
    <n v="1"/>
    <x v="417"/>
    <n v="91"/>
    <x v="0"/>
    <n v="30"/>
    <n v="11"/>
    <n v="33"/>
    <n v="13"/>
    <n v="6"/>
    <n v="29"/>
    <n v="122"/>
    <n v="1"/>
    <n v="2"/>
    <n v="0"/>
    <n v="4"/>
    <n v="7"/>
    <n v="4"/>
    <x v="0"/>
    <x v="0"/>
    <x v="0"/>
    <x v="0"/>
    <x v="0"/>
    <n v="0"/>
    <n v="3"/>
    <n v="11"/>
    <x v="1"/>
    <n v="0"/>
  </r>
  <r>
    <x v="1047"/>
    <n v="1960"/>
    <n v="66"/>
    <x v="0"/>
    <x v="1"/>
    <x v="2"/>
    <n v="3"/>
    <x v="981"/>
    <n v="0"/>
    <n v="1"/>
    <x v="525"/>
    <n v="3"/>
    <x v="2"/>
    <n v="463"/>
    <n v="96"/>
    <n v="333"/>
    <n v="168"/>
    <n v="53"/>
    <n v="10"/>
    <n v="1123"/>
    <n v="1"/>
    <n v="7"/>
    <n v="7"/>
    <n v="12"/>
    <n v="27"/>
    <n v="3"/>
    <x v="0"/>
    <x v="0"/>
    <x v="0"/>
    <x v="0"/>
    <x v="0"/>
    <n v="0"/>
    <n v="3"/>
    <n v="11"/>
    <x v="1"/>
    <n v="0"/>
  </r>
  <r>
    <x v="1048"/>
    <n v="1984"/>
    <n v="42"/>
    <x v="2"/>
    <x v="0"/>
    <x v="1"/>
    <n v="3"/>
    <x v="982"/>
    <n v="1"/>
    <n v="0"/>
    <x v="6"/>
    <n v="68"/>
    <x v="0"/>
    <n v="75"/>
    <n v="12"/>
    <n v="141"/>
    <n v="43"/>
    <n v="39"/>
    <n v="187"/>
    <n v="497"/>
    <n v="6"/>
    <n v="6"/>
    <n v="1"/>
    <n v="5"/>
    <n v="18"/>
    <n v="8"/>
    <x v="0"/>
    <x v="0"/>
    <x v="0"/>
    <x v="0"/>
    <x v="0"/>
    <n v="0"/>
    <n v="3"/>
    <n v="11"/>
    <x v="0"/>
    <n v="0"/>
  </r>
  <r>
    <x v="1049"/>
    <n v="1966"/>
    <n v="60"/>
    <x v="1"/>
    <x v="0"/>
    <x v="2"/>
    <n v="3"/>
    <x v="983"/>
    <n v="0"/>
    <n v="1"/>
    <x v="249"/>
    <n v="98"/>
    <x v="0"/>
    <n v="538"/>
    <n v="13"/>
    <n v="91"/>
    <n v="17"/>
    <n v="6"/>
    <n v="26"/>
    <n v="691"/>
    <n v="6"/>
    <n v="6"/>
    <n v="2"/>
    <n v="11"/>
    <n v="25"/>
    <n v="5"/>
    <x v="0"/>
    <x v="1"/>
    <x v="0"/>
    <x v="0"/>
    <x v="0"/>
    <n v="0"/>
    <n v="3"/>
    <n v="11"/>
    <x v="1"/>
    <n v="1"/>
  </r>
  <r>
    <x v="1050"/>
    <n v="1965"/>
    <n v="61"/>
    <x v="1"/>
    <x v="4"/>
    <x v="2"/>
    <n v="2"/>
    <x v="951"/>
    <n v="0"/>
    <n v="0"/>
    <x v="518"/>
    <n v="41"/>
    <x v="0"/>
    <n v="635"/>
    <n v="114"/>
    <n v="254"/>
    <n v="132"/>
    <n v="152"/>
    <n v="76"/>
    <n v="1363"/>
    <n v="1"/>
    <n v="6"/>
    <n v="6"/>
    <n v="7"/>
    <n v="20"/>
    <n v="3"/>
    <x v="0"/>
    <x v="0"/>
    <x v="1"/>
    <x v="0"/>
    <x v="0"/>
    <n v="0"/>
    <n v="3"/>
    <n v="11"/>
    <x v="1"/>
    <n v="1"/>
  </r>
  <r>
    <x v="1051"/>
    <n v="1966"/>
    <n v="60"/>
    <x v="1"/>
    <x v="1"/>
    <x v="1"/>
    <n v="4"/>
    <x v="984"/>
    <n v="1"/>
    <n v="1"/>
    <x v="198"/>
    <n v="16"/>
    <x v="1"/>
    <n v="8"/>
    <n v="0"/>
    <n v="3"/>
    <n v="0"/>
    <n v="0"/>
    <n v="1"/>
    <n v="12"/>
    <n v="1"/>
    <n v="1"/>
    <n v="0"/>
    <n v="2"/>
    <n v="4"/>
    <n v="8"/>
    <x v="1"/>
    <x v="0"/>
    <x v="0"/>
    <x v="0"/>
    <x v="0"/>
    <n v="0"/>
    <n v="3"/>
    <n v="11"/>
    <x v="1"/>
    <n v="1"/>
  </r>
  <r>
    <x v="1052"/>
    <n v="1949"/>
    <n v="77"/>
    <x v="0"/>
    <x v="1"/>
    <x v="2"/>
    <n v="2"/>
    <x v="985"/>
    <n v="0"/>
    <n v="0"/>
    <x v="320"/>
    <n v="82"/>
    <x v="0"/>
    <n v="1315"/>
    <n v="22"/>
    <n v="780"/>
    <n v="145"/>
    <n v="0"/>
    <n v="178"/>
    <n v="2440"/>
    <n v="1"/>
    <n v="7"/>
    <n v="8"/>
    <n v="9"/>
    <n v="25"/>
    <n v="5"/>
    <x v="0"/>
    <x v="0"/>
    <x v="0"/>
    <x v="0"/>
    <x v="0"/>
    <n v="0"/>
    <n v="3"/>
    <n v="11"/>
    <x v="1"/>
    <n v="0"/>
  </r>
  <r>
    <x v="1053"/>
    <n v="1970"/>
    <n v="56"/>
    <x v="1"/>
    <x v="4"/>
    <x v="3"/>
    <n v="3"/>
    <x v="986"/>
    <n v="1"/>
    <n v="1"/>
    <x v="477"/>
    <n v="1"/>
    <x v="2"/>
    <n v="4"/>
    <n v="2"/>
    <n v="12"/>
    <n v="7"/>
    <n v="5"/>
    <n v="26"/>
    <n v="56"/>
    <n v="2"/>
    <n v="1"/>
    <n v="2"/>
    <n v="2"/>
    <n v="7"/>
    <n v="6"/>
    <x v="0"/>
    <x v="0"/>
    <x v="0"/>
    <x v="0"/>
    <x v="0"/>
    <n v="0"/>
    <n v="3"/>
    <n v="11"/>
    <x v="0"/>
    <n v="0"/>
  </r>
  <r>
    <x v="1054"/>
    <n v="1983"/>
    <n v="43"/>
    <x v="2"/>
    <x v="2"/>
    <x v="2"/>
    <n v="3"/>
    <x v="987"/>
    <n v="1"/>
    <n v="0"/>
    <x v="66"/>
    <n v="64"/>
    <x v="0"/>
    <n v="12"/>
    <n v="0"/>
    <n v="13"/>
    <n v="2"/>
    <n v="0"/>
    <n v="10"/>
    <n v="37"/>
    <n v="1"/>
    <n v="1"/>
    <n v="0"/>
    <n v="3"/>
    <n v="5"/>
    <n v="7"/>
    <x v="0"/>
    <x v="0"/>
    <x v="0"/>
    <x v="0"/>
    <x v="0"/>
    <n v="0"/>
    <n v="3"/>
    <n v="11"/>
    <x v="1"/>
    <n v="0"/>
  </r>
  <r>
    <x v="1055"/>
    <n v="1985"/>
    <n v="41"/>
    <x v="2"/>
    <x v="0"/>
    <x v="0"/>
    <n v="1"/>
    <x v="988"/>
    <n v="0"/>
    <n v="0"/>
    <x v="172"/>
    <n v="68"/>
    <x v="0"/>
    <n v="347"/>
    <n v="44"/>
    <n v="534"/>
    <n v="17"/>
    <n v="0"/>
    <n v="26"/>
    <n v="968"/>
    <n v="1"/>
    <n v="3"/>
    <n v="5"/>
    <n v="12"/>
    <n v="21"/>
    <n v="2"/>
    <x v="0"/>
    <x v="0"/>
    <x v="0"/>
    <x v="0"/>
    <x v="0"/>
    <n v="0"/>
    <n v="3"/>
    <n v="11"/>
    <x v="1"/>
    <n v="0"/>
  </r>
  <r>
    <x v="1056"/>
    <n v="1974"/>
    <n v="52"/>
    <x v="1"/>
    <x v="0"/>
    <x v="2"/>
    <n v="3"/>
    <x v="989"/>
    <n v="0"/>
    <n v="1"/>
    <x v="72"/>
    <n v="98"/>
    <x v="0"/>
    <n v="192"/>
    <n v="5"/>
    <n v="53"/>
    <n v="0"/>
    <n v="5"/>
    <n v="15"/>
    <n v="270"/>
    <n v="4"/>
    <n v="6"/>
    <n v="1"/>
    <n v="4"/>
    <n v="15"/>
    <n v="8"/>
    <x v="0"/>
    <x v="0"/>
    <x v="0"/>
    <x v="0"/>
    <x v="0"/>
    <n v="0"/>
    <n v="3"/>
    <n v="11"/>
    <x v="1"/>
    <n v="0"/>
  </r>
  <r>
    <x v="1057"/>
    <n v="1951"/>
    <n v="75"/>
    <x v="0"/>
    <x v="1"/>
    <x v="2"/>
    <n v="2"/>
    <x v="990"/>
    <n v="0"/>
    <n v="0"/>
    <x v="502"/>
    <n v="32"/>
    <x v="0"/>
    <n v="241"/>
    <n v="0"/>
    <n v="12"/>
    <n v="0"/>
    <n v="0"/>
    <n v="25"/>
    <n v="278"/>
    <n v="1"/>
    <n v="5"/>
    <n v="1"/>
    <n v="5"/>
    <n v="12"/>
    <n v="7"/>
    <x v="0"/>
    <x v="0"/>
    <x v="0"/>
    <x v="0"/>
    <x v="0"/>
    <n v="0"/>
    <n v="3"/>
    <n v="11"/>
    <x v="1"/>
    <n v="0"/>
  </r>
  <r>
    <x v="1058"/>
    <n v="1952"/>
    <n v="74"/>
    <x v="0"/>
    <x v="0"/>
    <x v="0"/>
    <n v="1"/>
    <x v="991"/>
    <n v="0"/>
    <n v="0"/>
    <x v="526"/>
    <n v="87"/>
    <x v="0"/>
    <n v="631"/>
    <n v="28"/>
    <n v="491"/>
    <n v="30"/>
    <n v="14"/>
    <n v="56"/>
    <n v="1250"/>
    <n v="1"/>
    <n v="6"/>
    <n v="7"/>
    <n v="8"/>
    <n v="22"/>
    <n v="3"/>
    <x v="0"/>
    <x v="0"/>
    <x v="0"/>
    <x v="0"/>
    <x v="0"/>
    <n v="0"/>
    <n v="3"/>
    <n v="11"/>
    <x v="1"/>
    <n v="0"/>
  </r>
  <r>
    <x v="1059"/>
    <n v="1987"/>
    <n v="39"/>
    <x v="2"/>
    <x v="0"/>
    <x v="1"/>
    <n v="2"/>
    <x v="992"/>
    <n v="0"/>
    <n v="0"/>
    <x v="170"/>
    <n v="84"/>
    <x v="0"/>
    <n v="336"/>
    <n v="28"/>
    <n v="282"/>
    <n v="184"/>
    <n v="54"/>
    <n v="54"/>
    <n v="938"/>
    <n v="1"/>
    <n v="2"/>
    <n v="8"/>
    <n v="6"/>
    <n v="17"/>
    <n v="1"/>
    <x v="0"/>
    <x v="0"/>
    <x v="0"/>
    <x v="0"/>
    <x v="0"/>
    <n v="0"/>
    <n v="3"/>
    <n v="11"/>
    <x v="1"/>
    <n v="0"/>
  </r>
  <r>
    <x v="1060"/>
    <n v="1949"/>
    <n v="77"/>
    <x v="0"/>
    <x v="2"/>
    <x v="2"/>
    <n v="4"/>
    <x v="993"/>
    <n v="1"/>
    <n v="1"/>
    <x v="507"/>
    <n v="3"/>
    <x v="2"/>
    <n v="1099"/>
    <n v="0"/>
    <n v="45"/>
    <n v="0"/>
    <n v="0"/>
    <n v="34"/>
    <n v="1178"/>
    <n v="11"/>
    <n v="3"/>
    <n v="4"/>
    <n v="10"/>
    <n v="28"/>
    <n v="8"/>
    <x v="0"/>
    <x v="1"/>
    <x v="0"/>
    <x v="0"/>
    <x v="0"/>
    <n v="0"/>
    <n v="3"/>
    <n v="11"/>
    <x v="1"/>
    <n v="1"/>
  </r>
  <r>
    <x v="1061"/>
    <n v="1958"/>
    <n v="68"/>
    <x v="0"/>
    <x v="0"/>
    <x v="1"/>
    <n v="4"/>
    <x v="994"/>
    <n v="0"/>
    <n v="2"/>
    <x v="423"/>
    <n v="34"/>
    <x v="0"/>
    <n v="743"/>
    <n v="19"/>
    <n v="181"/>
    <n v="12"/>
    <n v="0"/>
    <n v="200"/>
    <n v="1155"/>
    <n v="2"/>
    <n v="7"/>
    <n v="6"/>
    <n v="11"/>
    <n v="26"/>
    <n v="5"/>
    <x v="1"/>
    <x v="0"/>
    <x v="0"/>
    <x v="0"/>
    <x v="0"/>
    <n v="0"/>
    <n v="3"/>
    <n v="11"/>
    <x v="1"/>
    <n v="1"/>
  </r>
  <r>
    <x v="1062"/>
    <n v="1987"/>
    <n v="39"/>
    <x v="2"/>
    <x v="1"/>
    <x v="0"/>
    <n v="1"/>
    <x v="995"/>
    <n v="0"/>
    <n v="0"/>
    <x v="257"/>
    <n v="23"/>
    <x v="1"/>
    <n v="124"/>
    <n v="83"/>
    <n v="267"/>
    <n v="85"/>
    <n v="59"/>
    <n v="35"/>
    <n v="653"/>
    <n v="2"/>
    <n v="5"/>
    <n v="2"/>
    <n v="11"/>
    <n v="20"/>
    <n v="5"/>
    <x v="0"/>
    <x v="0"/>
    <x v="0"/>
    <x v="0"/>
    <x v="0"/>
    <n v="0"/>
    <n v="3"/>
    <n v="11"/>
    <x v="0"/>
    <n v="0"/>
  </r>
  <r>
    <x v="1063"/>
    <n v="1973"/>
    <n v="53"/>
    <x v="1"/>
    <x v="1"/>
    <x v="3"/>
    <n v="3"/>
    <x v="125"/>
    <n v="1"/>
    <n v="1"/>
    <x v="115"/>
    <n v="37"/>
    <x v="0"/>
    <n v="15"/>
    <n v="0"/>
    <n v="8"/>
    <n v="4"/>
    <n v="2"/>
    <n v="20"/>
    <n v="49"/>
    <n v="2"/>
    <n v="1"/>
    <n v="1"/>
    <n v="2"/>
    <n v="6"/>
    <n v="5"/>
    <x v="1"/>
    <x v="0"/>
    <x v="0"/>
    <x v="0"/>
    <x v="0"/>
    <n v="0"/>
    <n v="3"/>
    <n v="11"/>
    <x v="1"/>
    <n v="1"/>
  </r>
  <r>
    <x v="1064"/>
    <n v="1964"/>
    <n v="62"/>
    <x v="0"/>
    <x v="1"/>
    <x v="2"/>
    <n v="3"/>
    <x v="996"/>
    <n v="0"/>
    <n v="1"/>
    <x v="178"/>
    <n v="22"/>
    <x v="1"/>
    <n v="397"/>
    <n v="19"/>
    <n v="69"/>
    <n v="12"/>
    <n v="0"/>
    <n v="9"/>
    <n v="506"/>
    <n v="1"/>
    <n v="4"/>
    <n v="4"/>
    <n v="8"/>
    <n v="17"/>
    <n v="2"/>
    <x v="0"/>
    <x v="0"/>
    <x v="0"/>
    <x v="0"/>
    <x v="0"/>
    <n v="0"/>
    <n v="3"/>
    <n v="11"/>
    <x v="1"/>
    <n v="0"/>
  </r>
  <r>
    <x v="1065"/>
    <n v="1961"/>
    <n v="65"/>
    <x v="0"/>
    <x v="0"/>
    <x v="2"/>
    <n v="4"/>
    <x v="997"/>
    <n v="1"/>
    <n v="1"/>
    <x v="144"/>
    <n v="19"/>
    <x v="1"/>
    <n v="10"/>
    <n v="4"/>
    <n v="4"/>
    <n v="3"/>
    <n v="3"/>
    <n v="14"/>
    <n v="38"/>
    <n v="3"/>
    <n v="1"/>
    <n v="1"/>
    <n v="3"/>
    <n v="8"/>
    <n v="7"/>
    <x v="0"/>
    <x v="0"/>
    <x v="0"/>
    <x v="0"/>
    <x v="0"/>
    <n v="0"/>
    <n v="3"/>
    <n v="11"/>
    <x v="1"/>
    <n v="0"/>
  </r>
  <r>
    <x v="1066"/>
    <n v="1992"/>
    <n v="34"/>
    <x v="2"/>
    <x v="0"/>
    <x v="0"/>
    <n v="1"/>
    <x v="998"/>
    <n v="0"/>
    <n v="0"/>
    <x v="527"/>
    <n v="7"/>
    <x v="2"/>
    <n v="530"/>
    <n v="117"/>
    <n v="678"/>
    <n v="134"/>
    <n v="44"/>
    <n v="147"/>
    <n v="1650"/>
    <n v="1"/>
    <n v="4"/>
    <n v="10"/>
    <n v="8"/>
    <n v="23"/>
    <n v="1"/>
    <x v="1"/>
    <x v="0"/>
    <x v="0"/>
    <x v="1"/>
    <x v="0"/>
    <n v="0"/>
    <n v="3"/>
    <n v="11"/>
    <x v="0"/>
    <n v="2"/>
  </r>
  <r>
    <x v="1067"/>
    <n v="1965"/>
    <n v="61"/>
    <x v="1"/>
    <x v="4"/>
    <x v="3"/>
    <n v="2"/>
    <x v="999"/>
    <n v="0"/>
    <n v="1"/>
    <x v="411"/>
    <n v="52"/>
    <x v="0"/>
    <n v="1215"/>
    <n v="33"/>
    <n v="249"/>
    <n v="64"/>
    <n v="116"/>
    <n v="149"/>
    <n v="1826"/>
    <n v="8"/>
    <n v="8"/>
    <n v="9"/>
    <n v="8"/>
    <n v="33"/>
    <n v="6"/>
    <x v="0"/>
    <x v="0"/>
    <x v="0"/>
    <x v="0"/>
    <x v="0"/>
    <n v="0"/>
    <n v="3"/>
    <n v="11"/>
    <x v="1"/>
    <n v="0"/>
  </r>
  <r>
    <x v="1068"/>
    <n v="1956"/>
    <n v="70"/>
    <x v="0"/>
    <x v="0"/>
    <x v="3"/>
    <n v="1"/>
    <x v="1000"/>
    <n v="0"/>
    <n v="0"/>
    <x v="332"/>
    <n v="91"/>
    <x v="0"/>
    <n v="3"/>
    <n v="2"/>
    <n v="7"/>
    <n v="0"/>
    <n v="4"/>
    <n v="2"/>
    <n v="18"/>
    <n v="1"/>
    <n v="1"/>
    <n v="0"/>
    <n v="2"/>
    <n v="4"/>
    <n v="8"/>
    <x v="0"/>
    <x v="0"/>
    <x v="0"/>
    <x v="0"/>
    <x v="0"/>
    <n v="0"/>
    <n v="3"/>
    <n v="11"/>
    <x v="1"/>
    <n v="0"/>
  </r>
  <r>
    <x v="1069"/>
    <n v="1978"/>
    <n v="48"/>
    <x v="1"/>
    <x v="0"/>
    <x v="2"/>
    <n v="2"/>
    <x v="1001"/>
    <n v="0"/>
    <n v="0"/>
    <x v="487"/>
    <n v="93"/>
    <x v="0"/>
    <n v="444"/>
    <n v="44"/>
    <n v="382"/>
    <n v="11"/>
    <n v="8"/>
    <n v="17"/>
    <n v="906"/>
    <n v="1"/>
    <n v="3"/>
    <n v="7"/>
    <n v="13"/>
    <n v="24"/>
    <n v="2"/>
    <x v="0"/>
    <x v="0"/>
    <x v="0"/>
    <x v="0"/>
    <x v="0"/>
    <n v="1"/>
    <n v="3"/>
    <n v="11"/>
    <x v="1"/>
    <n v="0"/>
  </r>
  <r>
    <x v="1070"/>
    <n v="1971"/>
    <n v="55"/>
    <x v="1"/>
    <x v="1"/>
    <x v="1"/>
    <n v="3"/>
    <x v="876"/>
    <n v="1"/>
    <n v="0"/>
    <x v="323"/>
    <n v="78"/>
    <x v="0"/>
    <n v="26"/>
    <n v="0"/>
    <n v="15"/>
    <n v="2"/>
    <n v="1"/>
    <n v="2"/>
    <n v="46"/>
    <n v="2"/>
    <n v="3"/>
    <n v="0"/>
    <n v="3"/>
    <n v="8"/>
    <n v="8"/>
    <x v="0"/>
    <x v="0"/>
    <x v="0"/>
    <x v="0"/>
    <x v="0"/>
    <n v="0"/>
    <n v="3"/>
    <n v="11"/>
    <x v="1"/>
    <n v="0"/>
  </r>
  <r>
    <x v="1071"/>
    <n v="1966"/>
    <n v="60"/>
    <x v="1"/>
    <x v="0"/>
    <x v="1"/>
    <n v="3"/>
    <x v="1002"/>
    <n v="0"/>
    <n v="1"/>
    <x v="342"/>
    <n v="23"/>
    <x v="1"/>
    <n v="736"/>
    <n v="114"/>
    <n v="279"/>
    <n v="82"/>
    <n v="76"/>
    <n v="190"/>
    <n v="1477"/>
    <n v="6"/>
    <n v="5"/>
    <n v="6"/>
    <n v="8"/>
    <n v="25"/>
    <n v="3"/>
    <x v="0"/>
    <x v="0"/>
    <x v="0"/>
    <x v="0"/>
    <x v="0"/>
    <n v="0"/>
    <n v="3"/>
    <n v="11"/>
    <x v="1"/>
    <n v="0"/>
  </r>
  <r>
    <x v="1072"/>
    <n v="1955"/>
    <n v="71"/>
    <x v="0"/>
    <x v="0"/>
    <x v="1"/>
    <n v="3"/>
    <x v="1003"/>
    <n v="0"/>
    <n v="1"/>
    <x v="528"/>
    <n v="83"/>
    <x v="0"/>
    <n v="473"/>
    <n v="21"/>
    <n v="176"/>
    <n v="19"/>
    <n v="21"/>
    <n v="56"/>
    <n v="766"/>
    <n v="3"/>
    <n v="9"/>
    <n v="2"/>
    <n v="9"/>
    <n v="23"/>
    <n v="6"/>
    <x v="0"/>
    <x v="0"/>
    <x v="0"/>
    <x v="0"/>
    <x v="0"/>
    <n v="0"/>
    <n v="3"/>
    <n v="11"/>
    <x v="1"/>
    <n v="0"/>
  </r>
  <r>
    <x v="1073"/>
    <n v="1953"/>
    <n v="73"/>
    <x v="0"/>
    <x v="0"/>
    <x v="2"/>
    <n v="3"/>
    <x v="1004"/>
    <n v="0"/>
    <n v="1"/>
    <x v="106"/>
    <n v="92"/>
    <x v="0"/>
    <n v="32"/>
    <n v="0"/>
    <n v="5"/>
    <n v="2"/>
    <n v="0"/>
    <n v="8"/>
    <n v="47"/>
    <n v="2"/>
    <n v="2"/>
    <n v="0"/>
    <n v="3"/>
    <n v="7"/>
    <n v="5"/>
    <x v="0"/>
    <x v="0"/>
    <x v="0"/>
    <x v="0"/>
    <x v="0"/>
    <n v="0"/>
    <n v="3"/>
    <n v="11"/>
    <x v="1"/>
    <n v="0"/>
  </r>
  <r>
    <x v="1074"/>
    <n v="1958"/>
    <n v="68"/>
    <x v="0"/>
    <x v="0"/>
    <x v="1"/>
    <n v="2"/>
    <x v="32"/>
    <n v="0"/>
    <n v="0"/>
    <x v="394"/>
    <n v="4"/>
    <x v="2"/>
    <n v="288"/>
    <n v="10"/>
    <n v="30"/>
    <n v="4"/>
    <n v="10"/>
    <n v="125"/>
    <n v="467"/>
    <n v="1"/>
    <n v="6"/>
    <n v="1"/>
    <n v="6"/>
    <n v="14"/>
    <n v="6"/>
    <x v="0"/>
    <x v="0"/>
    <x v="0"/>
    <x v="0"/>
    <x v="0"/>
    <n v="0"/>
    <n v="3"/>
    <n v="11"/>
    <x v="1"/>
    <n v="0"/>
  </r>
  <r>
    <x v="1075"/>
    <n v="1961"/>
    <n v="65"/>
    <x v="0"/>
    <x v="0"/>
    <x v="1"/>
    <n v="2"/>
    <x v="1005"/>
    <n v="0"/>
    <n v="0"/>
    <x v="74"/>
    <n v="32"/>
    <x v="0"/>
    <n v="1050"/>
    <n v="178"/>
    <n v="555"/>
    <n v="77"/>
    <n v="138"/>
    <n v="118"/>
    <n v="2116"/>
    <n v="1"/>
    <n v="4"/>
    <n v="7"/>
    <n v="9"/>
    <n v="21"/>
    <n v="1"/>
    <x v="0"/>
    <x v="0"/>
    <x v="0"/>
    <x v="1"/>
    <x v="0"/>
    <n v="0"/>
    <n v="3"/>
    <n v="11"/>
    <x v="1"/>
    <n v="1"/>
  </r>
  <r>
    <x v="1076"/>
    <n v="1981"/>
    <n v="45"/>
    <x v="2"/>
    <x v="1"/>
    <x v="2"/>
    <n v="2"/>
    <x v="1006"/>
    <n v="0"/>
    <n v="0"/>
    <x v="136"/>
    <n v="27"/>
    <x v="1"/>
    <n v="1001"/>
    <n v="44"/>
    <n v="107"/>
    <n v="58"/>
    <n v="44"/>
    <n v="44"/>
    <n v="1298"/>
    <n v="1"/>
    <n v="6"/>
    <n v="7"/>
    <n v="11"/>
    <n v="25"/>
    <n v="2"/>
    <x v="1"/>
    <x v="0"/>
    <x v="1"/>
    <x v="0"/>
    <x v="0"/>
    <n v="0"/>
    <n v="3"/>
    <n v="11"/>
    <x v="1"/>
    <n v="2"/>
  </r>
  <r>
    <x v="1077"/>
    <n v="1976"/>
    <n v="50"/>
    <x v="1"/>
    <x v="4"/>
    <x v="1"/>
    <n v="4"/>
    <x v="1007"/>
    <n v="1"/>
    <n v="1"/>
    <x v="132"/>
    <n v="10"/>
    <x v="2"/>
    <n v="9"/>
    <n v="1"/>
    <n v="7"/>
    <n v="0"/>
    <n v="3"/>
    <n v="2"/>
    <n v="22"/>
    <n v="2"/>
    <n v="1"/>
    <n v="0"/>
    <n v="3"/>
    <n v="6"/>
    <n v="7"/>
    <x v="0"/>
    <x v="0"/>
    <x v="0"/>
    <x v="0"/>
    <x v="0"/>
    <n v="0"/>
    <n v="3"/>
    <n v="11"/>
    <x v="1"/>
    <n v="0"/>
  </r>
  <r>
    <x v="1078"/>
    <n v="1968"/>
    <n v="58"/>
    <x v="1"/>
    <x v="2"/>
    <x v="0"/>
    <n v="2"/>
    <x v="1008"/>
    <n v="1"/>
    <n v="0"/>
    <x v="149"/>
    <n v="9"/>
    <x v="2"/>
    <n v="234"/>
    <n v="14"/>
    <n v="77"/>
    <n v="19"/>
    <n v="10"/>
    <n v="42"/>
    <n v="396"/>
    <n v="2"/>
    <n v="4"/>
    <n v="1"/>
    <n v="8"/>
    <n v="15"/>
    <n v="5"/>
    <x v="0"/>
    <x v="0"/>
    <x v="0"/>
    <x v="0"/>
    <x v="0"/>
    <n v="0"/>
    <n v="3"/>
    <n v="11"/>
    <x v="1"/>
    <n v="0"/>
  </r>
  <r>
    <x v="1079"/>
    <n v="1978"/>
    <n v="48"/>
    <x v="1"/>
    <x v="1"/>
    <x v="2"/>
    <n v="3"/>
    <x v="1009"/>
    <n v="1"/>
    <n v="0"/>
    <x v="107"/>
    <n v="65"/>
    <x v="0"/>
    <n v="7"/>
    <n v="2"/>
    <n v="6"/>
    <n v="2"/>
    <n v="0"/>
    <n v="3"/>
    <n v="20"/>
    <n v="1"/>
    <n v="1"/>
    <n v="0"/>
    <n v="2"/>
    <n v="4"/>
    <n v="7"/>
    <x v="0"/>
    <x v="0"/>
    <x v="0"/>
    <x v="0"/>
    <x v="0"/>
    <n v="0"/>
    <n v="3"/>
    <n v="11"/>
    <x v="1"/>
    <n v="0"/>
  </r>
  <r>
    <x v="1080"/>
    <n v="1965"/>
    <n v="61"/>
    <x v="1"/>
    <x v="0"/>
    <x v="0"/>
    <n v="1"/>
    <x v="1010"/>
    <n v="0"/>
    <n v="0"/>
    <x v="233"/>
    <n v="68"/>
    <x v="0"/>
    <n v="251"/>
    <n v="108"/>
    <n v="334"/>
    <n v="65"/>
    <n v="92"/>
    <n v="117"/>
    <n v="967"/>
    <n v="1"/>
    <n v="4"/>
    <n v="3"/>
    <n v="5"/>
    <n v="13"/>
    <n v="2"/>
    <x v="0"/>
    <x v="0"/>
    <x v="0"/>
    <x v="0"/>
    <x v="0"/>
    <n v="0"/>
    <n v="3"/>
    <n v="11"/>
    <x v="1"/>
    <n v="0"/>
  </r>
  <r>
    <x v="1081"/>
    <n v="1971"/>
    <n v="55"/>
    <x v="1"/>
    <x v="0"/>
    <x v="2"/>
    <n v="3"/>
    <x v="1011"/>
    <n v="1"/>
    <n v="0"/>
    <x v="278"/>
    <n v="16"/>
    <x v="1"/>
    <n v="172"/>
    <n v="10"/>
    <n v="125"/>
    <n v="21"/>
    <n v="13"/>
    <n v="16"/>
    <n v="357"/>
    <n v="6"/>
    <n v="7"/>
    <n v="2"/>
    <n v="4"/>
    <n v="19"/>
    <n v="9"/>
    <x v="0"/>
    <x v="0"/>
    <x v="0"/>
    <x v="0"/>
    <x v="0"/>
    <n v="0"/>
    <n v="3"/>
    <n v="11"/>
    <x v="0"/>
    <n v="0"/>
  </r>
  <r>
    <x v="1082"/>
    <n v="1956"/>
    <n v="70"/>
    <x v="0"/>
    <x v="0"/>
    <x v="2"/>
    <n v="2"/>
    <x v="1012"/>
    <n v="0"/>
    <n v="0"/>
    <x v="123"/>
    <n v="12"/>
    <x v="2"/>
    <n v="565"/>
    <n v="42"/>
    <n v="548"/>
    <n v="64"/>
    <n v="83"/>
    <n v="99"/>
    <n v="1401"/>
    <n v="1"/>
    <n v="5"/>
    <n v="6"/>
    <n v="4"/>
    <n v="16"/>
    <n v="3"/>
    <x v="0"/>
    <x v="0"/>
    <x v="0"/>
    <x v="0"/>
    <x v="0"/>
    <n v="0"/>
    <n v="3"/>
    <n v="11"/>
    <x v="0"/>
    <n v="0"/>
  </r>
  <r>
    <x v="1083"/>
    <n v="1982"/>
    <n v="44"/>
    <x v="2"/>
    <x v="0"/>
    <x v="1"/>
    <n v="3"/>
    <x v="1013"/>
    <n v="1"/>
    <n v="0"/>
    <x v="529"/>
    <n v="95"/>
    <x v="0"/>
    <n v="5"/>
    <n v="0"/>
    <n v="8"/>
    <n v="2"/>
    <n v="0"/>
    <n v="0"/>
    <n v="15"/>
    <n v="1"/>
    <n v="0"/>
    <n v="0"/>
    <n v="3"/>
    <n v="4"/>
    <n v="4"/>
    <x v="0"/>
    <x v="0"/>
    <x v="0"/>
    <x v="0"/>
    <x v="0"/>
    <n v="0"/>
    <n v="3"/>
    <n v="11"/>
    <x v="1"/>
    <n v="0"/>
  </r>
  <r>
    <x v="1084"/>
    <n v="1970"/>
    <n v="56"/>
    <x v="1"/>
    <x v="2"/>
    <x v="0"/>
    <n v="1"/>
    <x v="1014"/>
    <n v="0"/>
    <n v="0"/>
    <x v="95"/>
    <n v="16"/>
    <x v="1"/>
    <n v="918"/>
    <n v="57"/>
    <n v="842"/>
    <n v="99"/>
    <n v="38"/>
    <n v="133"/>
    <n v="2087"/>
    <n v="1"/>
    <n v="5"/>
    <n v="8"/>
    <n v="6"/>
    <n v="20"/>
    <n v="3"/>
    <x v="0"/>
    <x v="0"/>
    <x v="0"/>
    <x v="1"/>
    <x v="0"/>
    <n v="0"/>
    <n v="3"/>
    <n v="11"/>
    <x v="0"/>
    <n v="1"/>
  </r>
  <r>
    <x v="1085"/>
    <n v="1977"/>
    <n v="49"/>
    <x v="1"/>
    <x v="0"/>
    <x v="2"/>
    <n v="3"/>
    <x v="1015"/>
    <n v="0"/>
    <n v="1"/>
    <x v="475"/>
    <n v="46"/>
    <x v="0"/>
    <n v="652"/>
    <n v="8"/>
    <n v="158"/>
    <n v="21"/>
    <n v="0"/>
    <n v="142"/>
    <n v="981"/>
    <n v="4"/>
    <n v="11"/>
    <n v="6"/>
    <n v="5"/>
    <n v="26"/>
    <n v="8"/>
    <x v="0"/>
    <x v="0"/>
    <x v="0"/>
    <x v="0"/>
    <x v="0"/>
    <n v="0"/>
    <n v="3"/>
    <n v="11"/>
    <x v="1"/>
    <n v="0"/>
  </r>
  <r>
    <x v="1086"/>
    <n v="1970"/>
    <n v="56"/>
    <x v="1"/>
    <x v="0"/>
    <x v="0"/>
    <n v="1"/>
    <x v="1016"/>
    <n v="1"/>
    <n v="1"/>
    <x v="234"/>
    <n v="3"/>
    <x v="2"/>
    <n v="4"/>
    <n v="1"/>
    <n v="7"/>
    <n v="2"/>
    <n v="1"/>
    <n v="2"/>
    <n v="17"/>
    <n v="2"/>
    <n v="1"/>
    <n v="0"/>
    <n v="3"/>
    <n v="6"/>
    <n v="4"/>
    <x v="0"/>
    <x v="0"/>
    <x v="0"/>
    <x v="0"/>
    <x v="0"/>
    <n v="0"/>
    <n v="3"/>
    <n v="11"/>
    <x v="1"/>
    <n v="0"/>
  </r>
  <r>
    <x v="1087"/>
    <n v="1958"/>
    <n v="68"/>
    <x v="0"/>
    <x v="1"/>
    <x v="1"/>
    <n v="2"/>
    <x v="1017"/>
    <n v="0"/>
    <n v="0"/>
    <x v="530"/>
    <n v="80"/>
    <x v="0"/>
    <n v="152"/>
    <n v="27"/>
    <n v="103"/>
    <n v="106"/>
    <n v="54"/>
    <n v="81"/>
    <n v="523"/>
    <n v="0"/>
    <n v="9"/>
    <n v="9"/>
    <n v="4"/>
    <n v="22"/>
    <n v="5"/>
    <x v="0"/>
    <x v="1"/>
    <x v="1"/>
    <x v="1"/>
    <x v="1"/>
    <n v="0"/>
    <n v="3"/>
    <n v="11"/>
    <x v="0"/>
    <n v="4"/>
  </r>
  <r>
    <x v="1088"/>
    <n v="1983"/>
    <n v="43"/>
    <x v="2"/>
    <x v="0"/>
    <x v="1"/>
    <n v="3"/>
    <x v="247"/>
    <n v="1"/>
    <n v="0"/>
    <x v="531"/>
    <n v="77"/>
    <x v="0"/>
    <n v="8"/>
    <n v="0"/>
    <n v="9"/>
    <n v="2"/>
    <n v="1"/>
    <n v="3"/>
    <n v="23"/>
    <n v="1"/>
    <n v="1"/>
    <n v="0"/>
    <n v="2"/>
    <n v="4"/>
    <n v="6"/>
    <x v="0"/>
    <x v="0"/>
    <x v="0"/>
    <x v="0"/>
    <x v="0"/>
    <n v="0"/>
    <n v="3"/>
    <n v="11"/>
    <x v="1"/>
    <n v="0"/>
  </r>
  <r>
    <x v="1089"/>
    <n v="1958"/>
    <n v="68"/>
    <x v="0"/>
    <x v="1"/>
    <x v="0"/>
    <n v="1"/>
    <x v="1018"/>
    <n v="0"/>
    <n v="0"/>
    <x v="233"/>
    <n v="0"/>
    <x v="2"/>
    <n v="336"/>
    <n v="130"/>
    <n v="411"/>
    <n v="240"/>
    <n v="32"/>
    <n v="43"/>
    <n v="1192"/>
    <n v="1"/>
    <n v="4"/>
    <n v="7"/>
    <n v="5"/>
    <n v="17"/>
    <n v="2"/>
    <x v="0"/>
    <x v="0"/>
    <x v="0"/>
    <x v="0"/>
    <x v="0"/>
    <n v="0"/>
    <n v="3"/>
    <n v="11"/>
    <x v="0"/>
    <n v="0"/>
  </r>
  <r>
    <x v="1090"/>
    <n v="1973"/>
    <n v="53"/>
    <x v="1"/>
    <x v="1"/>
    <x v="2"/>
    <n v="2"/>
    <x v="1019"/>
    <n v="0"/>
    <n v="0"/>
    <x v="465"/>
    <n v="62"/>
    <x v="0"/>
    <n v="938"/>
    <n v="19"/>
    <n v="843"/>
    <n v="25"/>
    <n v="95"/>
    <n v="38"/>
    <n v="1958"/>
    <n v="1"/>
    <n v="6"/>
    <n v="6"/>
    <n v="7"/>
    <n v="20"/>
    <n v="2"/>
    <x v="0"/>
    <x v="0"/>
    <x v="1"/>
    <x v="0"/>
    <x v="0"/>
    <n v="0"/>
    <n v="3"/>
    <n v="11"/>
    <x v="1"/>
    <n v="1"/>
  </r>
  <r>
    <x v="1091"/>
    <n v="1974"/>
    <n v="52"/>
    <x v="1"/>
    <x v="1"/>
    <x v="0"/>
    <n v="2"/>
    <x v="1020"/>
    <n v="1"/>
    <n v="0"/>
    <x v="532"/>
    <n v="91"/>
    <x v="0"/>
    <n v="68"/>
    <n v="8"/>
    <n v="18"/>
    <n v="19"/>
    <n v="8"/>
    <n v="12"/>
    <n v="133"/>
    <n v="2"/>
    <n v="2"/>
    <n v="1"/>
    <n v="4"/>
    <n v="9"/>
    <n v="5"/>
    <x v="0"/>
    <x v="0"/>
    <x v="0"/>
    <x v="0"/>
    <x v="0"/>
    <n v="0"/>
    <n v="3"/>
    <n v="11"/>
    <x v="1"/>
    <n v="0"/>
  </r>
  <r>
    <x v="1092"/>
    <n v="1959"/>
    <n v="67"/>
    <x v="0"/>
    <x v="0"/>
    <x v="1"/>
    <n v="2"/>
    <x v="485"/>
    <n v="0"/>
    <n v="0"/>
    <x v="245"/>
    <n v="24"/>
    <x v="1"/>
    <n v="227"/>
    <n v="23"/>
    <n v="389"/>
    <n v="42"/>
    <n v="21"/>
    <n v="75"/>
    <n v="777"/>
    <n v="1"/>
    <n v="4"/>
    <n v="5"/>
    <n v="7"/>
    <n v="17"/>
    <n v="2"/>
    <x v="0"/>
    <x v="0"/>
    <x v="0"/>
    <x v="0"/>
    <x v="0"/>
    <n v="0"/>
    <n v="3"/>
    <n v="11"/>
    <x v="1"/>
    <n v="0"/>
  </r>
  <r>
    <x v="1093"/>
    <n v="1972"/>
    <n v="54"/>
    <x v="1"/>
    <x v="1"/>
    <x v="0"/>
    <n v="1"/>
    <x v="351"/>
    <n v="1"/>
    <n v="1"/>
    <x v="282"/>
    <n v="2"/>
    <x v="2"/>
    <n v="38"/>
    <n v="4"/>
    <n v="22"/>
    <n v="3"/>
    <n v="3"/>
    <n v="3"/>
    <n v="73"/>
    <n v="3"/>
    <n v="3"/>
    <n v="0"/>
    <n v="3"/>
    <n v="9"/>
    <n v="8"/>
    <x v="0"/>
    <x v="0"/>
    <x v="0"/>
    <x v="0"/>
    <x v="0"/>
    <n v="0"/>
    <n v="3"/>
    <n v="11"/>
    <x v="1"/>
    <n v="0"/>
  </r>
  <r>
    <x v="1094"/>
    <n v="1965"/>
    <n v="61"/>
    <x v="1"/>
    <x v="1"/>
    <x v="2"/>
    <n v="4"/>
    <x v="1021"/>
    <n v="1"/>
    <n v="1"/>
    <x v="432"/>
    <n v="22"/>
    <x v="1"/>
    <n v="105"/>
    <n v="0"/>
    <n v="9"/>
    <n v="2"/>
    <n v="1"/>
    <n v="4"/>
    <n v="121"/>
    <n v="3"/>
    <n v="2"/>
    <n v="1"/>
    <n v="4"/>
    <n v="10"/>
    <n v="3"/>
    <x v="0"/>
    <x v="0"/>
    <x v="0"/>
    <x v="0"/>
    <x v="0"/>
    <n v="0"/>
    <n v="3"/>
    <n v="11"/>
    <x v="1"/>
    <n v="0"/>
  </r>
  <r>
    <x v="1095"/>
    <n v="1979"/>
    <n v="47"/>
    <x v="1"/>
    <x v="0"/>
    <x v="0"/>
    <n v="0"/>
    <x v="1022"/>
    <n v="0"/>
    <n v="1"/>
    <x v="367"/>
    <n v="56"/>
    <x v="0"/>
    <n v="162"/>
    <n v="50"/>
    <n v="100"/>
    <n v="55"/>
    <n v="30"/>
    <n v="27"/>
    <n v="424"/>
    <n v="1"/>
    <n v="4"/>
    <n v="2"/>
    <n v="8"/>
    <n v="15"/>
    <n v="4"/>
    <x v="0"/>
    <x v="0"/>
    <x v="0"/>
    <x v="0"/>
    <x v="0"/>
    <n v="0"/>
    <n v="3"/>
    <n v="11"/>
    <x v="1"/>
    <n v="0"/>
  </r>
  <r>
    <x v="1096"/>
    <n v="1958"/>
    <n v="68"/>
    <x v="0"/>
    <x v="0"/>
    <x v="3"/>
    <n v="2"/>
    <x v="1023"/>
    <n v="0"/>
    <n v="1"/>
    <x v="533"/>
    <n v="54"/>
    <x v="0"/>
    <n v="574"/>
    <n v="8"/>
    <n v="216"/>
    <n v="21"/>
    <n v="16"/>
    <n v="33"/>
    <n v="868"/>
    <n v="1"/>
    <n v="4"/>
    <n v="3"/>
    <n v="5"/>
    <n v="13"/>
    <n v="1"/>
    <x v="0"/>
    <x v="0"/>
    <x v="0"/>
    <x v="0"/>
    <x v="0"/>
    <n v="0"/>
    <n v="3"/>
    <n v="11"/>
    <x v="1"/>
    <n v="0"/>
  </r>
  <r>
    <x v="1097"/>
    <n v="1986"/>
    <n v="40"/>
    <x v="2"/>
    <x v="4"/>
    <x v="0"/>
    <n v="1"/>
    <x v="1024"/>
    <n v="0"/>
    <n v="0"/>
    <x v="227"/>
    <n v="71"/>
    <x v="0"/>
    <n v="160"/>
    <n v="80"/>
    <n v="369"/>
    <n v="67"/>
    <n v="39"/>
    <n v="41"/>
    <n v="756"/>
    <n v="1"/>
    <n v="3"/>
    <n v="3"/>
    <n v="8"/>
    <n v="15"/>
    <n v="1"/>
    <x v="0"/>
    <x v="0"/>
    <x v="0"/>
    <x v="0"/>
    <x v="0"/>
    <n v="0"/>
    <n v="3"/>
    <n v="11"/>
    <x v="1"/>
    <n v="0"/>
  </r>
  <r>
    <x v="1098"/>
    <n v="1982"/>
    <n v="44"/>
    <x v="2"/>
    <x v="2"/>
    <x v="1"/>
    <n v="3"/>
    <x v="1025"/>
    <n v="1"/>
    <n v="0"/>
    <x v="327"/>
    <n v="38"/>
    <x v="0"/>
    <n v="6"/>
    <n v="0"/>
    <n v="5"/>
    <n v="0"/>
    <n v="0"/>
    <n v="1"/>
    <n v="12"/>
    <n v="1"/>
    <n v="1"/>
    <n v="0"/>
    <n v="2"/>
    <n v="4"/>
    <n v="7"/>
    <x v="0"/>
    <x v="0"/>
    <x v="0"/>
    <x v="0"/>
    <x v="0"/>
    <n v="0"/>
    <n v="3"/>
    <n v="11"/>
    <x v="1"/>
    <n v="0"/>
  </r>
  <r>
    <x v="1099"/>
    <n v="1979"/>
    <n v="47"/>
    <x v="1"/>
    <x v="0"/>
    <x v="2"/>
    <n v="3"/>
    <x v="1026"/>
    <n v="0"/>
    <n v="1"/>
    <x v="22"/>
    <n v="62"/>
    <x v="0"/>
    <n v="614"/>
    <n v="35"/>
    <n v="160"/>
    <n v="58"/>
    <n v="35"/>
    <n v="35"/>
    <n v="937"/>
    <n v="2"/>
    <n v="5"/>
    <n v="8"/>
    <n v="10"/>
    <n v="25"/>
    <n v="5"/>
    <x v="0"/>
    <x v="0"/>
    <x v="0"/>
    <x v="0"/>
    <x v="0"/>
    <n v="0"/>
    <n v="3"/>
    <n v="11"/>
    <x v="1"/>
    <n v="0"/>
  </r>
  <r>
    <x v="1100"/>
    <n v="1975"/>
    <n v="51"/>
    <x v="1"/>
    <x v="0"/>
    <x v="3"/>
    <n v="1"/>
    <x v="1027"/>
    <n v="0"/>
    <n v="0"/>
    <x v="272"/>
    <n v="78"/>
    <x v="0"/>
    <n v="897"/>
    <n v="161"/>
    <n v="430"/>
    <n v="186"/>
    <n v="161"/>
    <n v="27"/>
    <n v="1862"/>
    <n v="0"/>
    <n v="4"/>
    <n v="7"/>
    <n v="6"/>
    <n v="17"/>
    <n v="1"/>
    <x v="1"/>
    <x v="0"/>
    <x v="1"/>
    <x v="1"/>
    <x v="0"/>
    <n v="0"/>
    <n v="3"/>
    <n v="11"/>
    <x v="0"/>
    <n v="3"/>
  </r>
  <r>
    <x v="1101"/>
    <n v="1979"/>
    <n v="47"/>
    <x v="1"/>
    <x v="4"/>
    <x v="2"/>
    <n v="3"/>
    <x v="1028"/>
    <n v="0"/>
    <n v="1"/>
    <x v="199"/>
    <n v="18"/>
    <x v="1"/>
    <n v="70"/>
    <n v="54"/>
    <n v="109"/>
    <n v="80"/>
    <n v="9"/>
    <n v="45"/>
    <n v="367"/>
    <n v="2"/>
    <n v="4"/>
    <n v="1"/>
    <n v="7"/>
    <n v="14"/>
    <n v="5"/>
    <x v="0"/>
    <x v="0"/>
    <x v="0"/>
    <x v="0"/>
    <x v="0"/>
    <n v="0"/>
    <n v="3"/>
    <n v="11"/>
    <x v="1"/>
    <n v="0"/>
  </r>
  <r>
    <x v="1102"/>
    <n v="1986"/>
    <n v="40"/>
    <x v="2"/>
    <x v="0"/>
    <x v="2"/>
    <n v="3"/>
    <x v="1029"/>
    <n v="1"/>
    <n v="0"/>
    <x v="152"/>
    <n v="95"/>
    <x v="0"/>
    <n v="120"/>
    <n v="19"/>
    <n v="206"/>
    <n v="25"/>
    <n v="19"/>
    <n v="54"/>
    <n v="443"/>
    <n v="6"/>
    <n v="7"/>
    <n v="2"/>
    <n v="5"/>
    <n v="20"/>
    <n v="8"/>
    <x v="0"/>
    <x v="0"/>
    <x v="0"/>
    <x v="0"/>
    <x v="0"/>
    <n v="0"/>
    <n v="3"/>
    <n v="11"/>
    <x v="1"/>
    <n v="0"/>
  </r>
  <r>
    <x v="1103"/>
    <n v="1970"/>
    <n v="56"/>
    <x v="1"/>
    <x v="0"/>
    <x v="1"/>
    <n v="3"/>
    <x v="1030"/>
    <n v="1"/>
    <n v="0"/>
    <x v="534"/>
    <n v="66"/>
    <x v="0"/>
    <n v="211"/>
    <n v="2"/>
    <n v="30"/>
    <n v="7"/>
    <n v="7"/>
    <n v="10"/>
    <n v="267"/>
    <n v="2"/>
    <n v="4"/>
    <n v="1"/>
    <n v="6"/>
    <n v="13"/>
    <n v="5"/>
    <x v="0"/>
    <x v="0"/>
    <x v="0"/>
    <x v="0"/>
    <x v="0"/>
    <n v="0"/>
    <n v="3"/>
    <n v="11"/>
    <x v="1"/>
    <n v="0"/>
  </r>
  <r>
    <x v="1104"/>
    <n v="1972"/>
    <n v="54"/>
    <x v="1"/>
    <x v="0"/>
    <x v="2"/>
    <n v="3"/>
    <x v="1031"/>
    <n v="1"/>
    <n v="0"/>
    <x v="535"/>
    <n v="28"/>
    <x v="1"/>
    <n v="11"/>
    <n v="0"/>
    <n v="16"/>
    <n v="7"/>
    <n v="6"/>
    <n v="21"/>
    <n v="61"/>
    <n v="1"/>
    <n v="2"/>
    <n v="0"/>
    <n v="3"/>
    <n v="6"/>
    <n v="8"/>
    <x v="0"/>
    <x v="0"/>
    <x v="0"/>
    <x v="0"/>
    <x v="0"/>
    <n v="0"/>
    <n v="3"/>
    <n v="11"/>
    <x v="1"/>
    <n v="0"/>
  </r>
  <r>
    <x v="1105"/>
    <n v="1960"/>
    <n v="66"/>
    <x v="0"/>
    <x v="1"/>
    <x v="0"/>
    <n v="1"/>
    <x v="1032"/>
    <n v="0"/>
    <n v="0"/>
    <x v="10"/>
    <n v="78"/>
    <x v="0"/>
    <n v="760"/>
    <n v="53"/>
    <n v="400"/>
    <n v="17"/>
    <n v="93"/>
    <n v="0"/>
    <n v="1323"/>
    <n v="1"/>
    <n v="4"/>
    <n v="5"/>
    <n v="11"/>
    <n v="21"/>
    <n v="2"/>
    <x v="0"/>
    <x v="0"/>
    <x v="0"/>
    <x v="1"/>
    <x v="0"/>
    <n v="0"/>
    <n v="3"/>
    <n v="11"/>
    <x v="1"/>
    <n v="1"/>
  </r>
  <r>
    <x v="1106"/>
    <n v="1952"/>
    <n v="74"/>
    <x v="0"/>
    <x v="1"/>
    <x v="2"/>
    <n v="3"/>
    <x v="1033"/>
    <n v="0"/>
    <n v="1"/>
    <x v="490"/>
    <n v="13"/>
    <x v="2"/>
    <n v="53"/>
    <n v="0"/>
    <n v="8"/>
    <n v="0"/>
    <n v="0"/>
    <n v="2"/>
    <n v="63"/>
    <n v="1"/>
    <n v="2"/>
    <n v="0"/>
    <n v="3"/>
    <n v="6"/>
    <n v="5"/>
    <x v="0"/>
    <x v="0"/>
    <x v="0"/>
    <x v="0"/>
    <x v="0"/>
    <n v="0"/>
    <n v="3"/>
    <n v="11"/>
    <x v="1"/>
    <n v="0"/>
  </r>
  <r>
    <x v="1107"/>
    <n v="1970"/>
    <n v="56"/>
    <x v="1"/>
    <x v="4"/>
    <x v="2"/>
    <n v="2"/>
    <x v="525"/>
    <n v="0"/>
    <n v="0"/>
    <x v="375"/>
    <n v="27"/>
    <x v="1"/>
    <n v="7"/>
    <n v="4"/>
    <n v="13"/>
    <n v="15"/>
    <n v="8"/>
    <n v="17"/>
    <n v="64"/>
    <n v="2"/>
    <n v="2"/>
    <n v="0"/>
    <n v="4"/>
    <n v="8"/>
    <n v="5"/>
    <x v="0"/>
    <x v="0"/>
    <x v="0"/>
    <x v="0"/>
    <x v="0"/>
    <n v="0"/>
    <n v="3"/>
    <n v="11"/>
    <x v="1"/>
    <n v="0"/>
  </r>
  <r>
    <x v="1108"/>
    <n v="1974"/>
    <n v="52"/>
    <x v="1"/>
    <x v="4"/>
    <x v="2"/>
    <n v="3"/>
    <x v="1034"/>
    <n v="1"/>
    <n v="0"/>
    <x v="142"/>
    <n v="17"/>
    <x v="1"/>
    <n v="391"/>
    <n v="32"/>
    <n v="70"/>
    <n v="21"/>
    <n v="32"/>
    <n v="16"/>
    <n v="562"/>
    <n v="2"/>
    <n v="6"/>
    <n v="2"/>
    <n v="9"/>
    <n v="19"/>
    <n v="5"/>
    <x v="0"/>
    <x v="1"/>
    <x v="0"/>
    <x v="0"/>
    <x v="0"/>
    <n v="0"/>
    <n v="3"/>
    <n v="11"/>
    <x v="1"/>
    <n v="1"/>
  </r>
  <r>
    <x v="1109"/>
    <n v="1965"/>
    <n v="61"/>
    <x v="1"/>
    <x v="0"/>
    <x v="2"/>
    <n v="4"/>
    <x v="1035"/>
    <n v="1"/>
    <n v="1"/>
    <x v="474"/>
    <n v="71"/>
    <x v="0"/>
    <n v="199"/>
    <n v="9"/>
    <n v="57"/>
    <n v="20"/>
    <n v="21"/>
    <n v="6"/>
    <n v="312"/>
    <n v="7"/>
    <n v="4"/>
    <n v="1"/>
    <n v="7"/>
    <n v="19"/>
    <n v="4"/>
    <x v="0"/>
    <x v="0"/>
    <x v="0"/>
    <x v="0"/>
    <x v="0"/>
    <n v="0"/>
    <n v="3"/>
    <n v="11"/>
    <x v="1"/>
    <n v="0"/>
  </r>
  <r>
    <x v="1110"/>
    <n v="1954"/>
    <n v="72"/>
    <x v="0"/>
    <x v="0"/>
    <x v="3"/>
    <n v="1"/>
    <x v="1036"/>
    <n v="0"/>
    <n v="0"/>
    <x v="536"/>
    <n v="79"/>
    <x v="0"/>
    <n v="516"/>
    <n v="56"/>
    <n v="449"/>
    <n v="86"/>
    <n v="33"/>
    <n v="16"/>
    <n v="1156"/>
    <n v="1"/>
    <n v="2"/>
    <n v="2"/>
    <n v="11"/>
    <n v="16"/>
    <n v="1"/>
    <x v="0"/>
    <x v="0"/>
    <x v="0"/>
    <x v="0"/>
    <x v="0"/>
    <n v="0"/>
    <n v="3"/>
    <n v="11"/>
    <x v="1"/>
    <n v="0"/>
  </r>
  <r>
    <x v="1111"/>
    <n v="1983"/>
    <n v="43"/>
    <x v="2"/>
    <x v="4"/>
    <x v="0"/>
    <n v="1"/>
    <x v="521"/>
    <n v="0"/>
    <n v="0"/>
    <x v="374"/>
    <n v="1"/>
    <x v="2"/>
    <n v="709"/>
    <n v="45"/>
    <n v="115"/>
    <n v="30"/>
    <n v="160"/>
    <n v="45"/>
    <n v="1104"/>
    <n v="1"/>
    <n v="8"/>
    <n v="2"/>
    <n v="5"/>
    <n v="16"/>
    <n v="5"/>
    <x v="0"/>
    <x v="0"/>
    <x v="0"/>
    <x v="1"/>
    <x v="0"/>
    <n v="0"/>
    <n v="3"/>
    <n v="11"/>
    <x v="0"/>
    <n v="1"/>
  </r>
  <r>
    <x v="1112"/>
    <n v="1973"/>
    <n v="53"/>
    <x v="1"/>
    <x v="1"/>
    <x v="0"/>
    <n v="1"/>
    <x v="1037"/>
    <n v="1"/>
    <n v="1"/>
    <x v="246"/>
    <n v="78"/>
    <x v="0"/>
    <n v="12"/>
    <n v="0"/>
    <n v="4"/>
    <n v="0"/>
    <n v="0"/>
    <n v="0"/>
    <n v="16"/>
    <n v="1"/>
    <n v="1"/>
    <n v="0"/>
    <n v="2"/>
    <n v="4"/>
    <n v="5"/>
    <x v="0"/>
    <x v="0"/>
    <x v="0"/>
    <x v="0"/>
    <x v="0"/>
    <n v="0"/>
    <n v="3"/>
    <n v="11"/>
    <x v="1"/>
    <n v="0"/>
  </r>
  <r>
    <x v="1113"/>
    <n v="1960"/>
    <n v="66"/>
    <x v="0"/>
    <x v="2"/>
    <x v="0"/>
    <n v="1"/>
    <x v="612"/>
    <n v="0"/>
    <n v="0"/>
    <x v="410"/>
    <n v="23"/>
    <x v="1"/>
    <n v="1000"/>
    <n v="19"/>
    <n v="711"/>
    <n v="125"/>
    <n v="115"/>
    <n v="38"/>
    <n v="2008"/>
    <n v="0"/>
    <n v="4"/>
    <n v="6"/>
    <n v="9"/>
    <n v="19"/>
    <n v="1"/>
    <x v="0"/>
    <x v="1"/>
    <x v="0"/>
    <x v="0"/>
    <x v="0"/>
    <n v="0"/>
    <n v="3"/>
    <n v="11"/>
    <x v="1"/>
    <n v="1"/>
  </r>
  <r>
    <x v="1114"/>
    <n v="1984"/>
    <n v="42"/>
    <x v="2"/>
    <x v="1"/>
    <x v="0"/>
    <n v="2"/>
    <x v="1038"/>
    <n v="1"/>
    <n v="0"/>
    <x v="462"/>
    <n v="75"/>
    <x v="0"/>
    <n v="19"/>
    <n v="3"/>
    <n v="18"/>
    <n v="3"/>
    <n v="1"/>
    <n v="0"/>
    <n v="44"/>
    <n v="3"/>
    <n v="3"/>
    <n v="0"/>
    <n v="3"/>
    <n v="9"/>
    <n v="8"/>
    <x v="0"/>
    <x v="0"/>
    <x v="0"/>
    <x v="0"/>
    <x v="0"/>
    <n v="0"/>
    <n v="3"/>
    <n v="11"/>
    <x v="1"/>
    <n v="0"/>
  </r>
  <r>
    <x v="1115"/>
    <n v="1971"/>
    <n v="55"/>
    <x v="1"/>
    <x v="0"/>
    <x v="1"/>
    <n v="3"/>
    <x v="1039"/>
    <n v="0"/>
    <n v="1"/>
    <x v="119"/>
    <n v="70"/>
    <x v="0"/>
    <n v="1224"/>
    <n v="28"/>
    <n v="140"/>
    <n v="0"/>
    <n v="14"/>
    <n v="168"/>
    <n v="1574"/>
    <n v="3"/>
    <n v="3"/>
    <n v="3"/>
    <n v="5"/>
    <n v="14"/>
    <n v="6"/>
    <x v="0"/>
    <x v="1"/>
    <x v="1"/>
    <x v="0"/>
    <x v="0"/>
    <n v="0"/>
    <n v="3"/>
    <n v="11"/>
    <x v="1"/>
    <n v="2"/>
  </r>
  <r>
    <x v="1116"/>
    <n v="1983"/>
    <n v="43"/>
    <x v="2"/>
    <x v="1"/>
    <x v="2"/>
    <n v="3"/>
    <x v="1040"/>
    <n v="1"/>
    <n v="0"/>
    <x v="286"/>
    <n v="10"/>
    <x v="2"/>
    <n v="16"/>
    <n v="2"/>
    <n v="18"/>
    <n v="3"/>
    <n v="0"/>
    <n v="24"/>
    <n v="63"/>
    <n v="1"/>
    <n v="1"/>
    <n v="1"/>
    <n v="2"/>
    <n v="5"/>
    <n v="8"/>
    <x v="1"/>
    <x v="0"/>
    <x v="0"/>
    <x v="0"/>
    <x v="0"/>
    <n v="0"/>
    <n v="3"/>
    <n v="11"/>
    <x v="0"/>
    <n v="1"/>
  </r>
  <r>
    <x v="1117"/>
    <n v="1983"/>
    <n v="43"/>
    <x v="2"/>
    <x v="2"/>
    <x v="2"/>
    <n v="2"/>
    <x v="1041"/>
    <n v="0"/>
    <n v="0"/>
    <x v="537"/>
    <n v="24"/>
    <x v="1"/>
    <n v="88"/>
    <n v="39"/>
    <n v="54"/>
    <n v="64"/>
    <n v="28"/>
    <n v="153"/>
    <n v="426"/>
    <n v="1"/>
    <n v="3"/>
    <n v="5"/>
    <n v="3"/>
    <n v="12"/>
    <n v="6"/>
    <x v="1"/>
    <x v="0"/>
    <x v="0"/>
    <x v="0"/>
    <x v="0"/>
    <n v="0"/>
    <n v="3"/>
    <n v="11"/>
    <x v="0"/>
    <n v="1"/>
  </r>
  <r>
    <x v="1118"/>
    <n v="1966"/>
    <n v="60"/>
    <x v="1"/>
    <x v="3"/>
    <x v="1"/>
    <n v="2"/>
    <x v="1042"/>
    <n v="0"/>
    <n v="0"/>
    <x v="538"/>
    <n v="47"/>
    <x v="0"/>
    <n v="2"/>
    <n v="23"/>
    <n v="11"/>
    <n v="8"/>
    <n v="6"/>
    <n v="46"/>
    <n v="96"/>
    <n v="1"/>
    <n v="2"/>
    <n v="1"/>
    <n v="2"/>
    <n v="6"/>
    <n v="8"/>
    <x v="0"/>
    <x v="0"/>
    <x v="0"/>
    <x v="0"/>
    <x v="0"/>
    <n v="0"/>
    <n v="3"/>
    <n v="11"/>
    <x v="1"/>
    <n v="0"/>
  </r>
  <r>
    <x v="1119"/>
    <n v="1978"/>
    <n v="48"/>
    <x v="1"/>
    <x v="4"/>
    <x v="2"/>
    <n v="3"/>
    <x v="301"/>
    <n v="0"/>
    <n v="1"/>
    <x v="130"/>
    <n v="98"/>
    <x v="0"/>
    <n v="508"/>
    <n v="11"/>
    <n v="59"/>
    <n v="23"/>
    <n v="5"/>
    <n v="29"/>
    <n v="635"/>
    <n v="5"/>
    <n v="11"/>
    <n v="1"/>
    <n v="6"/>
    <n v="23"/>
    <n v="9"/>
    <x v="0"/>
    <x v="0"/>
    <x v="0"/>
    <x v="0"/>
    <x v="0"/>
    <n v="0"/>
    <n v="3"/>
    <n v="11"/>
    <x v="1"/>
    <n v="0"/>
  </r>
  <r>
    <x v="1120"/>
    <n v="1968"/>
    <n v="58"/>
    <x v="1"/>
    <x v="0"/>
    <x v="0"/>
    <n v="0"/>
    <x v="1043"/>
    <n v="0"/>
    <n v="1"/>
    <x v="290"/>
    <n v="4"/>
    <x v="2"/>
    <n v="381"/>
    <n v="28"/>
    <n v="215"/>
    <n v="84"/>
    <n v="28"/>
    <n v="21"/>
    <n v="757"/>
    <n v="2"/>
    <n v="6"/>
    <n v="5"/>
    <n v="9"/>
    <n v="22"/>
    <n v="3"/>
    <x v="0"/>
    <x v="0"/>
    <x v="0"/>
    <x v="0"/>
    <x v="0"/>
    <n v="0"/>
    <n v="3"/>
    <n v="11"/>
    <x v="1"/>
    <n v="0"/>
  </r>
  <r>
    <x v="1121"/>
    <n v="1979"/>
    <n v="47"/>
    <x v="1"/>
    <x v="1"/>
    <x v="2"/>
    <n v="3"/>
    <x v="1044"/>
    <n v="1"/>
    <n v="0"/>
    <x v="84"/>
    <n v="15"/>
    <x v="1"/>
    <n v="74"/>
    <n v="0"/>
    <n v="42"/>
    <n v="2"/>
    <n v="1"/>
    <n v="6"/>
    <n v="125"/>
    <n v="2"/>
    <n v="2"/>
    <n v="1"/>
    <n v="4"/>
    <n v="9"/>
    <n v="7"/>
    <x v="0"/>
    <x v="0"/>
    <x v="0"/>
    <x v="0"/>
    <x v="0"/>
    <n v="0"/>
    <n v="3"/>
    <n v="11"/>
    <x v="1"/>
    <n v="0"/>
  </r>
  <r>
    <x v="1122"/>
    <n v="1973"/>
    <n v="53"/>
    <x v="1"/>
    <x v="2"/>
    <x v="3"/>
    <n v="3"/>
    <x v="1045"/>
    <n v="1"/>
    <n v="1"/>
    <x v="91"/>
    <n v="67"/>
    <x v="0"/>
    <n v="146"/>
    <n v="0"/>
    <n v="93"/>
    <n v="7"/>
    <n v="13"/>
    <n v="73"/>
    <n v="332"/>
    <n v="5"/>
    <n v="4"/>
    <n v="2"/>
    <n v="5"/>
    <n v="16"/>
    <n v="7"/>
    <x v="0"/>
    <x v="0"/>
    <x v="0"/>
    <x v="0"/>
    <x v="0"/>
    <n v="0"/>
    <n v="3"/>
    <n v="11"/>
    <x v="1"/>
    <n v="0"/>
  </r>
  <r>
    <x v="1123"/>
    <n v="1979"/>
    <n v="47"/>
    <x v="1"/>
    <x v="0"/>
    <x v="0"/>
    <n v="2"/>
    <x v="1046"/>
    <n v="1"/>
    <n v="0"/>
    <x v="539"/>
    <n v="32"/>
    <x v="0"/>
    <n v="23"/>
    <n v="17"/>
    <n v="23"/>
    <n v="43"/>
    <n v="20"/>
    <n v="9"/>
    <n v="135"/>
    <n v="1"/>
    <n v="2"/>
    <n v="1"/>
    <n v="4"/>
    <n v="8"/>
    <n v="3"/>
    <x v="0"/>
    <x v="0"/>
    <x v="0"/>
    <x v="0"/>
    <x v="0"/>
    <n v="0"/>
    <n v="3"/>
    <n v="11"/>
    <x v="1"/>
    <n v="0"/>
  </r>
  <r>
    <x v="1124"/>
    <n v="1954"/>
    <n v="72"/>
    <x v="0"/>
    <x v="0"/>
    <x v="2"/>
    <n v="3"/>
    <x v="620"/>
    <n v="0"/>
    <n v="1"/>
    <x v="540"/>
    <n v="40"/>
    <x v="0"/>
    <n v="110"/>
    <n v="5"/>
    <n v="137"/>
    <n v="26"/>
    <n v="23"/>
    <n v="29"/>
    <n v="330"/>
    <n v="2"/>
    <n v="6"/>
    <n v="1"/>
    <n v="5"/>
    <n v="14"/>
    <n v="7"/>
    <x v="0"/>
    <x v="0"/>
    <x v="0"/>
    <x v="0"/>
    <x v="0"/>
    <n v="0"/>
    <n v="3"/>
    <n v="11"/>
    <x v="1"/>
    <n v="0"/>
  </r>
  <r>
    <x v="1125"/>
    <n v="1962"/>
    <n v="64"/>
    <x v="0"/>
    <x v="0"/>
    <x v="3"/>
    <n v="3"/>
    <x v="1047"/>
    <n v="1"/>
    <n v="1"/>
    <x v="404"/>
    <n v="54"/>
    <x v="0"/>
    <n v="165"/>
    <n v="3"/>
    <n v="147"/>
    <n v="4"/>
    <n v="24"/>
    <n v="41"/>
    <n v="384"/>
    <n v="7"/>
    <n v="6"/>
    <n v="2"/>
    <n v="5"/>
    <n v="20"/>
    <n v="8"/>
    <x v="0"/>
    <x v="0"/>
    <x v="0"/>
    <x v="0"/>
    <x v="0"/>
    <n v="0"/>
    <n v="3"/>
    <n v="11"/>
    <x v="0"/>
    <n v="0"/>
  </r>
  <r>
    <x v="1126"/>
    <n v="1966"/>
    <n v="60"/>
    <x v="1"/>
    <x v="0"/>
    <x v="0"/>
    <n v="1"/>
    <x v="1048"/>
    <n v="1"/>
    <n v="1"/>
    <x v="17"/>
    <n v="78"/>
    <x v="0"/>
    <n v="957"/>
    <n v="47"/>
    <n v="494"/>
    <n v="82"/>
    <n v="47"/>
    <n v="95"/>
    <n v="1722"/>
    <n v="4"/>
    <n v="5"/>
    <n v="3"/>
    <n v="6"/>
    <n v="18"/>
    <n v="8"/>
    <x v="0"/>
    <x v="0"/>
    <x v="0"/>
    <x v="0"/>
    <x v="0"/>
    <n v="0"/>
    <n v="3"/>
    <n v="11"/>
    <x v="1"/>
    <n v="0"/>
  </r>
  <r>
    <x v="1127"/>
    <n v="1977"/>
    <n v="49"/>
    <x v="1"/>
    <x v="0"/>
    <x v="1"/>
    <n v="5"/>
    <x v="1049"/>
    <n v="2"/>
    <n v="1"/>
    <x v="125"/>
    <n v="94"/>
    <x v="0"/>
    <n v="41"/>
    <n v="0"/>
    <n v="17"/>
    <n v="3"/>
    <n v="1"/>
    <n v="16"/>
    <n v="78"/>
    <n v="2"/>
    <n v="1"/>
    <n v="1"/>
    <n v="3"/>
    <n v="7"/>
    <n v="3"/>
    <x v="0"/>
    <x v="0"/>
    <x v="0"/>
    <x v="0"/>
    <x v="0"/>
    <n v="0"/>
    <n v="3"/>
    <n v="11"/>
    <x v="1"/>
    <n v="0"/>
  </r>
  <r>
    <x v="1128"/>
    <n v="1985"/>
    <n v="41"/>
    <x v="2"/>
    <x v="3"/>
    <x v="0"/>
    <n v="1"/>
    <x v="1050"/>
    <n v="0"/>
    <n v="0"/>
    <x v="232"/>
    <n v="51"/>
    <x v="0"/>
    <n v="1"/>
    <n v="3"/>
    <n v="4"/>
    <n v="2"/>
    <n v="3"/>
    <n v="11"/>
    <n v="24"/>
    <n v="1"/>
    <n v="0"/>
    <n v="0"/>
    <n v="3"/>
    <n v="4"/>
    <n v="4"/>
    <x v="0"/>
    <x v="0"/>
    <x v="0"/>
    <x v="0"/>
    <x v="0"/>
    <n v="0"/>
    <n v="3"/>
    <n v="11"/>
    <x v="1"/>
    <n v="0"/>
  </r>
  <r>
    <x v="1129"/>
    <n v="1952"/>
    <n v="74"/>
    <x v="0"/>
    <x v="4"/>
    <x v="3"/>
    <n v="1"/>
    <x v="1051"/>
    <n v="0"/>
    <n v="0"/>
    <x v="314"/>
    <n v="42"/>
    <x v="0"/>
    <n v="176"/>
    <n v="29"/>
    <n v="818"/>
    <n v="0"/>
    <n v="33"/>
    <n v="112"/>
    <n v="1168"/>
    <n v="1"/>
    <n v="7"/>
    <n v="6"/>
    <n v="11"/>
    <n v="25"/>
    <n v="4"/>
    <x v="0"/>
    <x v="0"/>
    <x v="0"/>
    <x v="0"/>
    <x v="0"/>
    <n v="0"/>
    <n v="3"/>
    <n v="11"/>
    <x v="0"/>
    <n v="0"/>
  </r>
  <r>
    <x v="1130"/>
    <n v="1951"/>
    <n v="75"/>
    <x v="0"/>
    <x v="2"/>
    <x v="2"/>
    <n v="3"/>
    <x v="1052"/>
    <n v="0"/>
    <n v="1"/>
    <x v="466"/>
    <n v="67"/>
    <x v="0"/>
    <n v="815"/>
    <n v="8"/>
    <n v="53"/>
    <n v="11"/>
    <n v="0"/>
    <n v="70"/>
    <n v="957"/>
    <n v="4"/>
    <n v="2"/>
    <n v="2"/>
    <n v="9"/>
    <n v="17"/>
    <n v="7"/>
    <x v="0"/>
    <x v="1"/>
    <x v="0"/>
    <x v="0"/>
    <x v="0"/>
    <n v="0"/>
    <n v="3"/>
    <n v="11"/>
    <x v="1"/>
    <n v="1"/>
  </r>
  <r>
    <x v="1131"/>
    <n v="1967"/>
    <n v="59"/>
    <x v="1"/>
    <x v="0"/>
    <x v="0"/>
    <n v="1"/>
    <x v="1053"/>
    <n v="1"/>
    <n v="1"/>
    <x v="331"/>
    <n v="87"/>
    <x v="0"/>
    <n v="6"/>
    <n v="1"/>
    <n v="2"/>
    <n v="2"/>
    <n v="0"/>
    <n v="4"/>
    <n v="15"/>
    <n v="1"/>
    <n v="1"/>
    <n v="0"/>
    <n v="2"/>
    <n v="4"/>
    <n v="7"/>
    <x v="0"/>
    <x v="0"/>
    <x v="0"/>
    <x v="0"/>
    <x v="0"/>
    <n v="0"/>
    <n v="3"/>
    <n v="11"/>
    <x v="1"/>
    <n v="0"/>
  </r>
  <r>
    <x v="1132"/>
    <n v="1978"/>
    <n v="48"/>
    <x v="1"/>
    <x v="0"/>
    <x v="2"/>
    <n v="3"/>
    <x v="1054"/>
    <n v="1"/>
    <n v="0"/>
    <x v="46"/>
    <n v="29"/>
    <x v="1"/>
    <n v="8"/>
    <n v="4"/>
    <n v="20"/>
    <n v="6"/>
    <n v="3"/>
    <n v="16"/>
    <n v="57"/>
    <n v="1"/>
    <n v="1"/>
    <n v="0"/>
    <n v="3"/>
    <n v="5"/>
    <n v="5"/>
    <x v="0"/>
    <x v="0"/>
    <x v="0"/>
    <x v="0"/>
    <x v="0"/>
    <n v="0"/>
    <n v="3"/>
    <n v="11"/>
    <x v="1"/>
    <n v="0"/>
  </r>
  <r>
    <x v="1133"/>
    <n v="1976"/>
    <n v="50"/>
    <x v="1"/>
    <x v="0"/>
    <x v="1"/>
    <n v="3"/>
    <x v="1055"/>
    <n v="0"/>
    <n v="1"/>
    <x v="260"/>
    <n v="89"/>
    <x v="0"/>
    <n v="717"/>
    <n v="42"/>
    <n v="864"/>
    <n v="219"/>
    <n v="30"/>
    <n v="84"/>
    <n v="1956"/>
    <n v="2"/>
    <n v="6"/>
    <n v="7"/>
    <n v="9"/>
    <n v="24"/>
    <n v="3"/>
    <x v="0"/>
    <x v="0"/>
    <x v="0"/>
    <x v="1"/>
    <x v="0"/>
    <n v="0"/>
    <n v="3"/>
    <n v="11"/>
    <x v="1"/>
    <n v="1"/>
  </r>
  <r>
    <x v="1134"/>
    <n v="1985"/>
    <n v="41"/>
    <x v="2"/>
    <x v="0"/>
    <x v="0"/>
    <n v="1"/>
    <x v="1056"/>
    <n v="0"/>
    <n v="0"/>
    <x v="467"/>
    <n v="74"/>
    <x v="0"/>
    <n v="1067"/>
    <n v="138"/>
    <n v="750"/>
    <n v="0"/>
    <n v="19"/>
    <n v="39"/>
    <n v="2013"/>
    <n v="1"/>
    <n v="7"/>
    <n v="5"/>
    <n v="8"/>
    <n v="21"/>
    <n v="4"/>
    <x v="0"/>
    <x v="1"/>
    <x v="1"/>
    <x v="1"/>
    <x v="0"/>
    <n v="0"/>
    <n v="3"/>
    <n v="11"/>
    <x v="0"/>
    <n v="3"/>
  </r>
  <r>
    <x v="1135"/>
    <n v="1974"/>
    <n v="52"/>
    <x v="1"/>
    <x v="4"/>
    <x v="1"/>
    <n v="3"/>
    <x v="1057"/>
    <n v="1"/>
    <n v="0"/>
    <x v="83"/>
    <n v="97"/>
    <x v="0"/>
    <n v="166"/>
    <n v="5"/>
    <n v="107"/>
    <n v="11"/>
    <n v="8"/>
    <n v="29"/>
    <n v="326"/>
    <n v="2"/>
    <n v="5"/>
    <n v="1"/>
    <n v="6"/>
    <n v="14"/>
    <n v="6"/>
    <x v="0"/>
    <x v="0"/>
    <x v="0"/>
    <x v="0"/>
    <x v="0"/>
    <n v="0"/>
    <n v="3"/>
    <n v="11"/>
    <x v="1"/>
    <n v="0"/>
  </r>
  <r>
    <x v="1136"/>
    <n v="1968"/>
    <n v="58"/>
    <x v="1"/>
    <x v="1"/>
    <x v="2"/>
    <n v="4"/>
    <x v="1058"/>
    <n v="1"/>
    <n v="1"/>
    <x v="541"/>
    <n v="63"/>
    <x v="0"/>
    <n v="29"/>
    <n v="4"/>
    <n v="34"/>
    <n v="2"/>
    <n v="4"/>
    <n v="4"/>
    <n v="77"/>
    <n v="3"/>
    <n v="3"/>
    <n v="0"/>
    <n v="3"/>
    <n v="9"/>
    <n v="9"/>
    <x v="0"/>
    <x v="0"/>
    <x v="0"/>
    <x v="0"/>
    <x v="0"/>
    <n v="0"/>
    <n v="3"/>
    <n v="11"/>
    <x v="1"/>
    <n v="0"/>
  </r>
  <r>
    <x v="1137"/>
    <n v="1962"/>
    <n v="64"/>
    <x v="0"/>
    <x v="1"/>
    <x v="3"/>
    <n v="1"/>
    <x v="1059"/>
    <n v="0"/>
    <n v="0"/>
    <x v="542"/>
    <n v="88"/>
    <x v="0"/>
    <n v="714"/>
    <n v="76"/>
    <n v="395"/>
    <n v="116"/>
    <n v="0"/>
    <n v="12"/>
    <n v="1313"/>
    <n v="1"/>
    <n v="4"/>
    <n v="6"/>
    <n v="9"/>
    <n v="20"/>
    <n v="1"/>
    <x v="0"/>
    <x v="0"/>
    <x v="0"/>
    <x v="0"/>
    <x v="0"/>
    <n v="0"/>
    <n v="3"/>
    <n v="11"/>
    <x v="0"/>
    <n v="0"/>
  </r>
  <r>
    <x v="1138"/>
    <n v="1989"/>
    <n v="37"/>
    <x v="2"/>
    <x v="2"/>
    <x v="3"/>
    <n v="1"/>
    <x v="29"/>
    <n v="0"/>
    <n v="0"/>
    <x v="27"/>
    <n v="34"/>
    <x v="0"/>
    <n v="8"/>
    <n v="4"/>
    <n v="10"/>
    <n v="2"/>
    <n v="2"/>
    <n v="4"/>
    <n v="30"/>
    <n v="2"/>
    <n v="3"/>
    <n v="0"/>
    <n v="3"/>
    <n v="8"/>
    <n v="5"/>
    <x v="0"/>
    <x v="0"/>
    <x v="0"/>
    <x v="0"/>
    <x v="0"/>
    <n v="0"/>
    <n v="3"/>
    <n v="11"/>
    <x v="1"/>
    <n v="0"/>
  </r>
  <r>
    <x v="1139"/>
    <n v="1961"/>
    <n v="65"/>
    <x v="0"/>
    <x v="0"/>
    <x v="2"/>
    <n v="3"/>
    <x v="1060"/>
    <n v="0"/>
    <n v="1"/>
    <x v="95"/>
    <n v="81"/>
    <x v="0"/>
    <n v="229"/>
    <n v="5"/>
    <n v="56"/>
    <n v="3"/>
    <n v="2"/>
    <n v="20"/>
    <n v="315"/>
    <n v="2"/>
    <n v="6"/>
    <n v="2"/>
    <n v="4"/>
    <n v="14"/>
    <n v="7"/>
    <x v="0"/>
    <x v="0"/>
    <x v="0"/>
    <x v="0"/>
    <x v="0"/>
    <n v="0"/>
    <n v="3"/>
    <n v="11"/>
    <x v="1"/>
    <n v="0"/>
  </r>
  <r>
    <x v="1140"/>
    <n v="1953"/>
    <n v="73"/>
    <x v="0"/>
    <x v="2"/>
    <x v="1"/>
    <n v="3"/>
    <x v="109"/>
    <n v="0"/>
    <n v="1"/>
    <x v="87"/>
    <n v="65"/>
    <x v="0"/>
    <n v="320"/>
    <n v="48"/>
    <n v="133"/>
    <n v="39"/>
    <n v="72"/>
    <n v="48"/>
    <n v="660"/>
    <n v="4"/>
    <n v="6"/>
    <n v="2"/>
    <n v="10"/>
    <n v="22"/>
    <n v="4"/>
    <x v="0"/>
    <x v="0"/>
    <x v="0"/>
    <x v="0"/>
    <x v="0"/>
    <n v="0"/>
    <n v="3"/>
    <n v="11"/>
    <x v="1"/>
    <n v="0"/>
  </r>
  <r>
    <x v="1141"/>
    <n v="1989"/>
    <n v="37"/>
    <x v="2"/>
    <x v="0"/>
    <x v="2"/>
    <n v="3"/>
    <x v="1061"/>
    <n v="1"/>
    <n v="0"/>
    <x v="380"/>
    <n v="51"/>
    <x v="0"/>
    <n v="23"/>
    <n v="0"/>
    <n v="26"/>
    <n v="7"/>
    <n v="15"/>
    <n v="3"/>
    <n v="74"/>
    <n v="1"/>
    <n v="2"/>
    <n v="0"/>
    <n v="4"/>
    <n v="7"/>
    <n v="5"/>
    <x v="0"/>
    <x v="0"/>
    <x v="0"/>
    <x v="0"/>
    <x v="0"/>
    <n v="0"/>
    <n v="3"/>
    <n v="11"/>
    <x v="1"/>
    <n v="0"/>
  </r>
  <r>
    <x v="1142"/>
    <n v="1978"/>
    <n v="48"/>
    <x v="1"/>
    <x v="4"/>
    <x v="3"/>
    <n v="2"/>
    <x v="1062"/>
    <n v="1"/>
    <n v="0"/>
    <x v="59"/>
    <n v="76"/>
    <x v="0"/>
    <n v="1"/>
    <n v="5"/>
    <n v="8"/>
    <n v="4"/>
    <n v="8"/>
    <n v="20"/>
    <n v="46"/>
    <n v="2"/>
    <n v="2"/>
    <n v="1"/>
    <n v="2"/>
    <n v="7"/>
    <n v="6"/>
    <x v="0"/>
    <x v="0"/>
    <x v="0"/>
    <x v="0"/>
    <x v="0"/>
    <n v="0"/>
    <n v="3"/>
    <n v="11"/>
    <x v="1"/>
    <n v="0"/>
  </r>
  <r>
    <x v="1143"/>
    <n v="1962"/>
    <n v="64"/>
    <x v="0"/>
    <x v="1"/>
    <x v="0"/>
    <n v="0"/>
    <x v="1063"/>
    <n v="0"/>
    <n v="1"/>
    <x v="529"/>
    <n v="76"/>
    <x v="0"/>
    <n v="56"/>
    <n v="0"/>
    <n v="12"/>
    <n v="0"/>
    <n v="0"/>
    <n v="18"/>
    <n v="86"/>
    <n v="2"/>
    <n v="2"/>
    <n v="0"/>
    <n v="4"/>
    <n v="8"/>
    <n v="7"/>
    <x v="0"/>
    <x v="0"/>
    <x v="0"/>
    <x v="0"/>
    <x v="0"/>
    <n v="0"/>
    <n v="3"/>
    <n v="11"/>
    <x v="1"/>
    <n v="0"/>
  </r>
  <r>
    <x v="1144"/>
    <n v="1945"/>
    <n v="81"/>
    <x v="3"/>
    <x v="0"/>
    <x v="4"/>
    <n v="1"/>
    <x v="1064"/>
    <n v="0"/>
    <n v="0"/>
    <x v="37"/>
    <n v="84"/>
    <x v="0"/>
    <n v="508"/>
    <n v="124"/>
    <n v="249"/>
    <n v="50"/>
    <n v="38"/>
    <n v="134"/>
    <n v="1103"/>
    <n v="1"/>
    <n v="6"/>
    <n v="5"/>
    <n v="13"/>
    <n v="25"/>
    <n v="3"/>
    <x v="0"/>
    <x v="0"/>
    <x v="0"/>
    <x v="0"/>
    <x v="0"/>
    <n v="0"/>
    <n v="3"/>
    <n v="11"/>
    <x v="1"/>
    <n v="0"/>
  </r>
  <r>
    <x v="1145"/>
    <n v="1974"/>
    <n v="52"/>
    <x v="1"/>
    <x v="2"/>
    <x v="1"/>
    <n v="3"/>
    <x v="1065"/>
    <n v="1"/>
    <n v="0"/>
    <x v="79"/>
    <n v="56"/>
    <x v="0"/>
    <n v="29"/>
    <n v="0"/>
    <n v="25"/>
    <n v="2"/>
    <n v="2"/>
    <n v="3"/>
    <n v="61"/>
    <n v="4"/>
    <n v="2"/>
    <n v="1"/>
    <n v="4"/>
    <n v="11"/>
    <n v="4"/>
    <x v="0"/>
    <x v="0"/>
    <x v="0"/>
    <x v="0"/>
    <x v="0"/>
    <n v="0"/>
    <n v="3"/>
    <n v="11"/>
    <x v="1"/>
    <n v="0"/>
  </r>
  <r>
    <x v="1146"/>
    <n v="1981"/>
    <n v="45"/>
    <x v="2"/>
    <x v="0"/>
    <x v="1"/>
    <n v="3"/>
    <x v="1066"/>
    <n v="1"/>
    <n v="0"/>
    <x v="405"/>
    <n v="31"/>
    <x v="1"/>
    <n v="46"/>
    <n v="7"/>
    <n v="59"/>
    <n v="2"/>
    <n v="4"/>
    <n v="27"/>
    <n v="145"/>
    <n v="2"/>
    <n v="3"/>
    <n v="1"/>
    <n v="3"/>
    <n v="9"/>
    <n v="6"/>
    <x v="1"/>
    <x v="0"/>
    <x v="0"/>
    <x v="0"/>
    <x v="0"/>
    <n v="0"/>
    <n v="3"/>
    <n v="11"/>
    <x v="0"/>
    <n v="1"/>
  </r>
  <r>
    <x v="1147"/>
    <n v="1956"/>
    <n v="70"/>
    <x v="0"/>
    <x v="0"/>
    <x v="1"/>
    <n v="4"/>
    <x v="1067"/>
    <n v="1"/>
    <n v="1"/>
    <x v="64"/>
    <n v="0"/>
    <x v="2"/>
    <n v="454"/>
    <n v="0"/>
    <n v="171"/>
    <n v="8"/>
    <n v="19"/>
    <n v="32"/>
    <n v="684"/>
    <n v="12"/>
    <n v="9"/>
    <n v="2"/>
    <n v="8"/>
    <n v="31"/>
    <n v="8"/>
    <x v="0"/>
    <x v="0"/>
    <x v="0"/>
    <x v="0"/>
    <x v="0"/>
    <n v="0"/>
    <n v="3"/>
    <n v="11"/>
    <x v="1"/>
    <n v="0"/>
  </r>
  <r>
    <x v="1148"/>
    <n v="1954"/>
    <n v="72"/>
    <x v="0"/>
    <x v="1"/>
    <x v="2"/>
    <n v="3"/>
    <x v="1068"/>
    <n v="0"/>
    <n v="1"/>
    <x v="543"/>
    <n v="91"/>
    <x v="0"/>
    <n v="350"/>
    <n v="3"/>
    <n v="39"/>
    <n v="0"/>
    <n v="0"/>
    <n v="19"/>
    <n v="411"/>
    <n v="2"/>
    <n v="9"/>
    <n v="1"/>
    <n v="4"/>
    <n v="16"/>
    <n v="8"/>
    <x v="0"/>
    <x v="0"/>
    <x v="0"/>
    <x v="0"/>
    <x v="0"/>
    <n v="0"/>
    <n v="3"/>
    <n v="11"/>
    <x v="1"/>
    <n v="0"/>
  </r>
  <r>
    <x v="1149"/>
    <n v="1986"/>
    <n v="40"/>
    <x v="2"/>
    <x v="0"/>
    <x v="0"/>
    <n v="2"/>
    <x v="1069"/>
    <n v="1"/>
    <n v="0"/>
    <x v="204"/>
    <n v="40"/>
    <x v="0"/>
    <n v="10"/>
    <n v="0"/>
    <n v="8"/>
    <n v="0"/>
    <n v="0"/>
    <n v="9"/>
    <n v="27"/>
    <n v="1"/>
    <n v="1"/>
    <n v="0"/>
    <n v="2"/>
    <n v="4"/>
    <n v="9"/>
    <x v="1"/>
    <x v="0"/>
    <x v="0"/>
    <x v="0"/>
    <x v="0"/>
    <n v="0"/>
    <n v="3"/>
    <n v="11"/>
    <x v="0"/>
    <n v="1"/>
  </r>
  <r>
    <x v="1150"/>
    <n v="1943"/>
    <n v="83"/>
    <x v="3"/>
    <x v="1"/>
    <x v="4"/>
    <n v="1"/>
    <x v="1070"/>
    <n v="0"/>
    <n v="0"/>
    <x v="544"/>
    <n v="59"/>
    <x v="0"/>
    <n v="735"/>
    <n v="40"/>
    <n v="183"/>
    <n v="52"/>
    <n v="20"/>
    <n v="30"/>
    <n v="1060"/>
    <n v="2"/>
    <n v="9"/>
    <n v="3"/>
    <n v="13"/>
    <n v="27"/>
    <n v="6"/>
    <x v="0"/>
    <x v="0"/>
    <x v="0"/>
    <x v="0"/>
    <x v="0"/>
    <n v="0"/>
    <n v="3"/>
    <n v="11"/>
    <x v="1"/>
    <n v="0"/>
  </r>
  <r>
    <x v="1151"/>
    <n v="1964"/>
    <n v="62"/>
    <x v="0"/>
    <x v="0"/>
    <x v="1"/>
    <n v="3"/>
    <x v="1071"/>
    <n v="0"/>
    <n v="1"/>
    <x v="72"/>
    <n v="96"/>
    <x v="0"/>
    <n v="897"/>
    <n v="126"/>
    <n v="196"/>
    <n v="91"/>
    <n v="112"/>
    <n v="37"/>
    <n v="1459"/>
    <n v="3"/>
    <n v="10"/>
    <n v="4"/>
    <n v="7"/>
    <n v="24"/>
    <n v="6"/>
    <x v="0"/>
    <x v="0"/>
    <x v="0"/>
    <x v="0"/>
    <x v="0"/>
    <n v="0"/>
    <n v="3"/>
    <n v="11"/>
    <x v="1"/>
    <n v="0"/>
  </r>
  <r>
    <x v="1152"/>
    <n v="1979"/>
    <n v="47"/>
    <x v="1"/>
    <x v="0"/>
    <x v="2"/>
    <n v="3"/>
    <x v="11"/>
    <n v="0"/>
    <n v="1"/>
    <x v="72"/>
    <n v="61"/>
    <x v="0"/>
    <n v="5"/>
    <n v="2"/>
    <n v="3"/>
    <n v="3"/>
    <n v="0"/>
    <n v="5"/>
    <n v="18"/>
    <n v="1"/>
    <n v="1"/>
    <n v="0"/>
    <n v="2"/>
    <n v="4"/>
    <n v="8"/>
    <x v="0"/>
    <x v="0"/>
    <x v="0"/>
    <x v="0"/>
    <x v="0"/>
    <n v="0"/>
    <n v="3"/>
    <n v="11"/>
    <x v="1"/>
    <n v="0"/>
  </r>
  <r>
    <x v="1153"/>
    <n v="1974"/>
    <n v="52"/>
    <x v="1"/>
    <x v="0"/>
    <x v="1"/>
    <n v="2"/>
    <x v="1072"/>
    <n v="0"/>
    <n v="0"/>
    <x v="203"/>
    <n v="14"/>
    <x v="2"/>
    <n v="777"/>
    <n v="35"/>
    <n v="731"/>
    <n v="39"/>
    <n v="137"/>
    <n v="114"/>
    <n v="1833"/>
    <n v="1"/>
    <n v="5"/>
    <n v="9"/>
    <n v="11"/>
    <n v="26"/>
    <n v="2"/>
    <x v="0"/>
    <x v="0"/>
    <x v="1"/>
    <x v="0"/>
    <x v="0"/>
    <n v="0"/>
    <n v="3"/>
    <n v="11"/>
    <x v="0"/>
    <n v="1"/>
  </r>
  <r>
    <x v="1154"/>
    <n v="1960"/>
    <n v="66"/>
    <x v="0"/>
    <x v="2"/>
    <x v="2"/>
    <n v="3"/>
    <x v="1073"/>
    <n v="0"/>
    <n v="1"/>
    <x v="383"/>
    <n v="16"/>
    <x v="1"/>
    <n v="162"/>
    <n v="6"/>
    <n v="37"/>
    <n v="6"/>
    <n v="13"/>
    <n v="13"/>
    <n v="237"/>
    <n v="2"/>
    <n v="1"/>
    <n v="3"/>
    <n v="6"/>
    <n v="12"/>
    <n v="1"/>
    <x v="0"/>
    <x v="0"/>
    <x v="0"/>
    <x v="0"/>
    <x v="0"/>
    <n v="0"/>
    <n v="3"/>
    <n v="11"/>
    <x v="1"/>
    <n v="0"/>
  </r>
  <r>
    <x v="1155"/>
    <n v="1963"/>
    <n v="63"/>
    <x v="0"/>
    <x v="1"/>
    <x v="0"/>
    <n v="1"/>
    <x v="1074"/>
    <n v="1"/>
    <n v="1"/>
    <x v="78"/>
    <n v="98"/>
    <x v="0"/>
    <n v="35"/>
    <n v="0"/>
    <n v="11"/>
    <n v="0"/>
    <n v="0"/>
    <n v="2"/>
    <n v="48"/>
    <n v="4"/>
    <n v="2"/>
    <n v="1"/>
    <n v="3"/>
    <n v="10"/>
    <n v="7"/>
    <x v="0"/>
    <x v="0"/>
    <x v="0"/>
    <x v="0"/>
    <x v="0"/>
    <n v="0"/>
    <n v="3"/>
    <n v="11"/>
    <x v="1"/>
    <n v="0"/>
  </r>
  <r>
    <x v="1156"/>
    <n v="1976"/>
    <n v="50"/>
    <x v="1"/>
    <x v="0"/>
    <x v="2"/>
    <n v="4"/>
    <x v="1075"/>
    <n v="1"/>
    <n v="1"/>
    <x v="545"/>
    <n v="11"/>
    <x v="2"/>
    <n v="342"/>
    <n v="9"/>
    <n v="112"/>
    <n v="19"/>
    <n v="14"/>
    <n v="19"/>
    <n v="515"/>
    <n v="10"/>
    <n v="5"/>
    <n v="2"/>
    <n v="9"/>
    <n v="26"/>
    <n v="7"/>
    <x v="0"/>
    <x v="0"/>
    <x v="0"/>
    <x v="0"/>
    <x v="0"/>
    <n v="0"/>
    <n v="3"/>
    <n v="11"/>
    <x v="0"/>
    <n v="0"/>
  </r>
  <r>
    <x v="1157"/>
    <n v="1974"/>
    <n v="52"/>
    <x v="1"/>
    <x v="0"/>
    <x v="1"/>
    <n v="2"/>
    <x v="1076"/>
    <n v="0"/>
    <n v="0"/>
    <x v="151"/>
    <n v="52"/>
    <x v="0"/>
    <n v="258"/>
    <n v="105"/>
    <n v="239"/>
    <n v="237"/>
    <n v="172"/>
    <n v="9"/>
    <n v="1020"/>
    <n v="1"/>
    <n v="7"/>
    <n v="3"/>
    <n v="4"/>
    <n v="15"/>
    <n v="4"/>
    <x v="0"/>
    <x v="0"/>
    <x v="0"/>
    <x v="0"/>
    <x v="0"/>
    <n v="0"/>
    <n v="3"/>
    <n v="11"/>
    <x v="1"/>
    <n v="0"/>
  </r>
  <r>
    <x v="1158"/>
    <n v="1961"/>
    <n v="65"/>
    <x v="0"/>
    <x v="0"/>
    <x v="2"/>
    <n v="2"/>
    <x v="1077"/>
    <n v="0"/>
    <n v="0"/>
    <x v="465"/>
    <n v="19"/>
    <x v="1"/>
    <n v="658"/>
    <n v="80"/>
    <n v="483"/>
    <n v="123"/>
    <n v="13"/>
    <n v="13"/>
    <n v="1370"/>
    <n v="1"/>
    <n v="3"/>
    <n v="2"/>
    <n v="5"/>
    <n v="11"/>
    <n v="1"/>
    <x v="0"/>
    <x v="0"/>
    <x v="0"/>
    <x v="0"/>
    <x v="0"/>
    <n v="0"/>
    <n v="3"/>
    <n v="11"/>
    <x v="1"/>
    <n v="0"/>
  </r>
  <r>
    <x v="1159"/>
    <n v="1951"/>
    <n v="75"/>
    <x v="0"/>
    <x v="0"/>
    <x v="2"/>
    <n v="3"/>
    <x v="1078"/>
    <n v="0"/>
    <n v="1"/>
    <x v="293"/>
    <n v="61"/>
    <x v="0"/>
    <n v="356"/>
    <n v="80"/>
    <n v="329"/>
    <n v="138"/>
    <n v="17"/>
    <n v="106"/>
    <n v="1026"/>
    <n v="2"/>
    <n v="7"/>
    <n v="6"/>
    <n v="10"/>
    <n v="25"/>
    <n v="5"/>
    <x v="0"/>
    <x v="0"/>
    <x v="0"/>
    <x v="0"/>
    <x v="0"/>
    <n v="0"/>
    <n v="3"/>
    <n v="11"/>
    <x v="1"/>
    <n v="0"/>
  </r>
  <r>
    <x v="1160"/>
    <n v="1965"/>
    <n v="61"/>
    <x v="1"/>
    <x v="0"/>
    <x v="2"/>
    <n v="3"/>
    <x v="1079"/>
    <n v="0"/>
    <n v="1"/>
    <x v="82"/>
    <n v="73"/>
    <x v="0"/>
    <n v="213"/>
    <n v="5"/>
    <n v="28"/>
    <n v="7"/>
    <n v="7"/>
    <n v="41"/>
    <n v="301"/>
    <n v="1"/>
    <n v="4"/>
    <n v="1"/>
    <n v="6"/>
    <n v="12"/>
    <n v="5"/>
    <x v="0"/>
    <x v="0"/>
    <x v="0"/>
    <x v="0"/>
    <x v="0"/>
    <n v="0"/>
    <n v="3"/>
    <n v="11"/>
    <x v="1"/>
    <n v="0"/>
  </r>
  <r>
    <x v="1161"/>
    <n v="1956"/>
    <n v="70"/>
    <x v="0"/>
    <x v="0"/>
    <x v="1"/>
    <n v="4"/>
    <x v="1067"/>
    <n v="1"/>
    <n v="1"/>
    <x v="64"/>
    <n v="0"/>
    <x v="2"/>
    <n v="454"/>
    <n v="0"/>
    <n v="171"/>
    <n v="8"/>
    <n v="19"/>
    <n v="32"/>
    <n v="684"/>
    <n v="12"/>
    <n v="9"/>
    <n v="2"/>
    <n v="8"/>
    <n v="31"/>
    <n v="8"/>
    <x v="0"/>
    <x v="0"/>
    <x v="0"/>
    <x v="0"/>
    <x v="0"/>
    <n v="0"/>
    <n v="3"/>
    <n v="11"/>
    <x v="1"/>
    <n v="0"/>
  </r>
  <r>
    <x v="1162"/>
    <n v="1965"/>
    <n v="61"/>
    <x v="1"/>
    <x v="0"/>
    <x v="2"/>
    <n v="3"/>
    <x v="1080"/>
    <n v="0"/>
    <n v="1"/>
    <x v="546"/>
    <n v="74"/>
    <x v="0"/>
    <n v="457"/>
    <n v="4"/>
    <n v="29"/>
    <n v="0"/>
    <n v="0"/>
    <n v="9"/>
    <n v="499"/>
    <n v="1"/>
    <n v="8"/>
    <n v="1"/>
    <n v="7"/>
    <n v="17"/>
    <n v="7"/>
    <x v="0"/>
    <x v="1"/>
    <x v="0"/>
    <x v="0"/>
    <x v="0"/>
    <n v="0"/>
    <n v="3"/>
    <n v="11"/>
    <x v="1"/>
    <n v="1"/>
  </r>
  <r>
    <x v="1163"/>
    <n v="1994"/>
    <n v="32"/>
    <x v="2"/>
    <x v="0"/>
    <x v="1"/>
    <n v="2"/>
    <x v="1081"/>
    <n v="0"/>
    <n v="0"/>
    <x v="123"/>
    <n v="55"/>
    <x v="0"/>
    <n v="241"/>
    <n v="45"/>
    <n v="604"/>
    <n v="34"/>
    <n v="26"/>
    <n v="54"/>
    <n v="1004"/>
    <n v="1"/>
    <n v="6"/>
    <n v="4"/>
    <n v="10"/>
    <n v="21"/>
    <n v="2"/>
    <x v="0"/>
    <x v="0"/>
    <x v="0"/>
    <x v="0"/>
    <x v="0"/>
    <n v="0"/>
    <n v="3"/>
    <n v="11"/>
    <x v="1"/>
    <n v="0"/>
  </r>
  <r>
    <x v="1164"/>
    <n v="1974"/>
    <n v="52"/>
    <x v="1"/>
    <x v="1"/>
    <x v="2"/>
    <n v="3"/>
    <x v="1082"/>
    <n v="0"/>
    <n v="1"/>
    <x v="525"/>
    <n v="48"/>
    <x v="0"/>
    <n v="210"/>
    <n v="0"/>
    <n v="6"/>
    <n v="0"/>
    <n v="0"/>
    <n v="2"/>
    <n v="218"/>
    <n v="2"/>
    <n v="4"/>
    <n v="1"/>
    <n v="5"/>
    <n v="12"/>
    <n v="7"/>
    <x v="0"/>
    <x v="0"/>
    <x v="0"/>
    <x v="0"/>
    <x v="0"/>
    <n v="0"/>
    <n v="3"/>
    <n v="11"/>
    <x v="1"/>
    <n v="0"/>
  </r>
  <r>
    <x v="1165"/>
    <n v="1972"/>
    <n v="54"/>
    <x v="1"/>
    <x v="0"/>
    <x v="2"/>
    <n v="3"/>
    <x v="1083"/>
    <n v="0"/>
    <n v="1"/>
    <x v="547"/>
    <n v="53"/>
    <x v="0"/>
    <n v="441"/>
    <n v="35"/>
    <n v="83"/>
    <n v="7"/>
    <n v="29"/>
    <n v="11"/>
    <n v="606"/>
    <n v="4"/>
    <n v="4"/>
    <n v="2"/>
    <n v="12"/>
    <n v="22"/>
    <n v="4"/>
    <x v="0"/>
    <x v="0"/>
    <x v="0"/>
    <x v="0"/>
    <x v="0"/>
    <n v="0"/>
    <n v="3"/>
    <n v="11"/>
    <x v="1"/>
    <n v="0"/>
  </r>
  <r>
    <x v="1166"/>
    <n v="1968"/>
    <n v="58"/>
    <x v="1"/>
    <x v="4"/>
    <x v="2"/>
    <n v="3"/>
    <x v="1084"/>
    <n v="0"/>
    <n v="1"/>
    <x v="249"/>
    <n v="13"/>
    <x v="2"/>
    <n v="19"/>
    <n v="13"/>
    <n v="18"/>
    <n v="10"/>
    <n v="7"/>
    <n v="8"/>
    <n v="75"/>
    <n v="1"/>
    <n v="1"/>
    <n v="1"/>
    <n v="3"/>
    <n v="6"/>
    <n v="3"/>
    <x v="0"/>
    <x v="0"/>
    <x v="0"/>
    <x v="0"/>
    <x v="0"/>
    <n v="0"/>
    <n v="3"/>
    <n v="11"/>
    <x v="1"/>
    <n v="0"/>
  </r>
  <r>
    <x v="1167"/>
    <n v="1968"/>
    <n v="58"/>
    <x v="1"/>
    <x v="0"/>
    <x v="1"/>
    <n v="5"/>
    <x v="1085"/>
    <n v="1"/>
    <n v="2"/>
    <x v="123"/>
    <n v="34"/>
    <x v="0"/>
    <n v="28"/>
    <n v="9"/>
    <n v="37"/>
    <n v="12"/>
    <n v="7"/>
    <n v="13"/>
    <n v="106"/>
    <n v="3"/>
    <n v="2"/>
    <n v="0"/>
    <n v="4"/>
    <n v="9"/>
    <n v="8"/>
    <x v="0"/>
    <x v="0"/>
    <x v="0"/>
    <x v="0"/>
    <x v="0"/>
    <n v="0"/>
    <n v="3"/>
    <n v="11"/>
    <x v="1"/>
    <n v="0"/>
  </r>
  <r>
    <x v="1168"/>
    <n v="1948"/>
    <n v="78"/>
    <x v="3"/>
    <x v="0"/>
    <x v="2"/>
    <n v="2"/>
    <x v="1086"/>
    <n v="0"/>
    <n v="0"/>
    <x v="429"/>
    <n v="54"/>
    <x v="0"/>
    <n v="476"/>
    <n v="75"/>
    <n v="162"/>
    <n v="29"/>
    <n v="151"/>
    <n v="97"/>
    <n v="990"/>
    <n v="1"/>
    <n v="4"/>
    <n v="4"/>
    <n v="8"/>
    <n v="17"/>
    <n v="2"/>
    <x v="0"/>
    <x v="0"/>
    <x v="0"/>
    <x v="0"/>
    <x v="0"/>
    <n v="0"/>
    <n v="3"/>
    <n v="11"/>
    <x v="1"/>
    <n v="0"/>
  </r>
  <r>
    <x v="1169"/>
    <n v="1969"/>
    <n v="57"/>
    <x v="1"/>
    <x v="0"/>
    <x v="0"/>
    <n v="1"/>
    <x v="1087"/>
    <n v="0"/>
    <n v="0"/>
    <x v="149"/>
    <n v="69"/>
    <x v="0"/>
    <n v="364"/>
    <n v="40"/>
    <n v="425"/>
    <n v="158"/>
    <n v="60"/>
    <n v="50"/>
    <n v="1097"/>
    <n v="1"/>
    <n v="3"/>
    <n v="4"/>
    <n v="8"/>
    <n v="16"/>
    <n v="1"/>
    <x v="0"/>
    <x v="0"/>
    <x v="0"/>
    <x v="0"/>
    <x v="0"/>
    <n v="0"/>
    <n v="3"/>
    <n v="11"/>
    <x v="1"/>
    <n v="0"/>
  </r>
  <r>
    <x v="1170"/>
    <n v="1996"/>
    <n v="30"/>
    <x v="2"/>
    <x v="3"/>
    <x v="2"/>
    <n v="2"/>
    <x v="1088"/>
    <n v="0"/>
    <n v="0"/>
    <x v="410"/>
    <n v="81"/>
    <x v="0"/>
    <n v="0"/>
    <n v="0"/>
    <n v="2"/>
    <n v="3"/>
    <n v="3"/>
    <n v="8"/>
    <n v="16"/>
    <n v="1"/>
    <n v="1"/>
    <n v="0"/>
    <n v="2"/>
    <n v="4"/>
    <n v="5"/>
    <x v="1"/>
    <x v="0"/>
    <x v="0"/>
    <x v="0"/>
    <x v="0"/>
    <n v="0"/>
    <n v="3"/>
    <n v="11"/>
    <x v="1"/>
    <n v="1"/>
  </r>
  <r>
    <x v="1171"/>
    <n v="1974"/>
    <n v="52"/>
    <x v="1"/>
    <x v="4"/>
    <x v="2"/>
    <n v="2"/>
    <x v="415"/>
    <n v="0"/>
    <n v="0"/>
    <x v="233"/>
    <n v="99"/>
    <x v="0"/>
    <n v="0"/>
    <n v="6"/>
    <n v="3"/>
    <n v="7"/>
    <n v="6"/>
    <n v="12"/>
    <n v="34"/>
    <n v="1"/>
    <n v="1"/>
    <n v="0"/>
    <n v="3"/>
    <n v="5"/>
    <n v="8"/>
    <x v="0"/>
    <x v="0"/>
    <x v="0"/>
    <x v="0"/>
    <x v="0"/>
    <n v="0"/>
    <n v="3"/>
    <n v="11"/>
    <x v="1"/>
    <n v="0"/>
  </r>
  <r>
    <x v="1172"/>
    <n v="1990"/>
    <n v="36"/>
    <x v="2"/>
    <x v="1"/>
    <x v="2"/>
    <n v="2"/>
    <x v="1089"/>
    <n v="0"/>
    <n v="0"/>
    <x v="548"/>
    <n v="3"/>
    <x v="2"/>
    <n v="863"/>
    <n v="83"/>
    <n v="547"/>
    <n v="86"/>
    <n v="99"/>
    <n v="33"/>
    <n v="1711"/>
    <n v="1"/>
    <n v="8"/>
    <n v="2"/>
    <n v="5"/>
    <n v="16"/>
    <n v="5"/>
    <x v="0"/>
    <x v="0"/>
    <x v="0"/>
    <x v="0"/>
    <x v="0"/>
    <n v="0"/>
    <n v="3"/>
    <n v="11"/>
    <x v="1"/>
    <n v="0"/>
  </r>
  <r>
    <x v="1173"/>
    <n v="1957"/>
    <n v="69"/>
    <x v="0"/>
    <x v="2"/>
    <x v="2"/>
    <n v="4"/>
    <x v="1090"/>
    <n v="1"/>
    <n v="1"/>
    <x v="549"/>
    <n v="61"/>
    <x v="0"/>
    <n v="349"/>
    <n v="7"/>
    <n v="35"/>
    <n v="0"/>
    <n v="0"/>
    <n v="47"/>
    <n v="438"/>
    <n v="3"/>
    <n v="8"/>
    <n v="2"/>
    <n v="4"/>
    <n v="17"/>
    <n v="7"/>
    <x v="0"/>
    <x v="1"/>
    <x v="0"/>
    <x v="0"/>
    <x v="0"/>
    <n v="0"/>
    <n v="3"/>
    <n v="11"/>
    <x v="1"/>
    <n v="1"/>
  </r>
  <r>
    <x v="1174"/>
    <n v="1979"/>
    <n v="47"/>
    <x v="1"/>
    <x v="3"/>
    <x v="1"/>
    <n v="3"/>
    <x v="1091"/>
    <n v="1"/>
    <n v="0"/>
    <x v="224"/>
    <n v="65"/>
    <x v="0"/>
    <n v="5"/>
    <n v="23"/>
    <n v="15"/>
    <n v="0"/>
    <n v="18"/>
    <n v="14"/>
    <n v="75"/>
    <n v="2"/>
    <n v="2"/>
    <n v="0"/>
    <n v="3"/>
    <n v="7"/>
    <n v="8"/>
    <x v="0"/>
    <x v="0"/>
    <x v="0"/>
    <x v="0"/>
    <x v="0"/>
    <n v="0"/>
    <n v="3"/>
    <n v="11"/>
    <x v="1"/>
    <n v="0"/>
  </r>
  <r>
    <x v="1175"/>
    <n v="1960"/>
    <n v="66"/>
    <x v="0"/>
    <x v="2"/>
    <x v="2"/>
    <n v="3"/>
    <x v="1092"/>
    <n v="0"/>
    <n v="1"/>
    <x v="138"/>
    <n v="93"/>
    <x v="0"/>
    <n v="184"/>
    <n v="2"/>
    <n v="19"/>
    <n v="8"/>
    <n v="8"/>
    <n v="4"/>
    <n v="225"/>
    <n v="3"/>
    <n v="2"/>
    <n v="2"/>
    <n v="6"/>
    <n v="13"/>
    <n v="5"/>
    <x v="0"/>
    <x v="0"/>
    <x v="0"/>
    <x v="0"/>
    <x v="0"/>
    <n v="0"/>
    <n v="3"/>
    <n v="11"/>
    <x v="1"/>
    <n v="0"/>
  </r>
  <r>
    <x v="1176"/>
    <n v="1952"/>
    <n v="74"/>
    <x v="0"/>
    <x v="2"/>
    <x v="2"/>
    <n v="4"/>
    <x v="1093"/>
    <n v="1"/>
    <n v="1"/>
    <x v="16"/>
    <n v="24"/>
    <x v="1"/>
    <n v="8"/>
    <n v="0"/>
    <n v="8"/>
    <n v="0"/>
    <n v="0"/>
    <n v="2"/>
    <n v="18"/>
    <n v="1"/>
    <n v="1"/>
    <n v="0"/>
    <n v="2"/>
    <n v="4"/>
    <n v="8"/>
    <x v="0"/>
    <x v="0"/>
    <x v="0"/>
    <x v="0"/>
    <x v="0"/>
    <n v="0"/>
    <n v="3"/>
    <n v="11"/>
    <x v="1"/>
    <n v="0"/>
  </r>
  <r>
    <x v="1177"/>
    <n v="1981"/>
    <n v="45"/>
    <x v="2"/>
    <x v="0"/>
    <x v="2"/>
    <n v="3"/>
    <x v="1094"/>
    <n v="0"/>
    <n v="1"/>
    <x v="91"/>
    <n v="8"/>
    <x v="2"/>
    <n v="277"/>
    <n v="21"/>
    <n v="64"/>
    <n v="62"/>
    <n v="21"/>
    <n v="25"/>
    <n v="470"/>
    <n v="2"/>
    <n v="3"/>
    <n v="2"/>
    <n v="10"/>
    <n v="17"/>
    <n v="3"/>
    <x v="0"/>
    <x v="0"/>
    <x v="0"/>
    <x v="0"/>
    <x v="0"/>
    <n v="0"/>
    <n v="3"/>
    <n v="11"/>
    <x v="1"/>
    <n v="0"/>
  </r>
  <r>
    <x v="1178"/>
    <n v="1981"/>
    <n v="45"/>
    <x v="2"/>
    <x v="0"/>
    <x v="3"/>
    <n v="3"/>
    <x v="1095"/>
    <n v="1"/>
    <n v="1"/>
    <x v="305"/>
    <n v="72"/>
    <x v="0"/>
    <n v="44"/>
    <n v="5"/>
    <n v="19"/>
    <n v="0"/>
    <n v="4"/>
    <n v="19"/>
    <n v="91"/>
    <n v="3"/>
    <n v="2"/>
    <n v="0"/>
    <n v="4"/>
    <n v="9"/>
    <n v="5"/>
    <x v="0"/>
    <x v="0"/>
    <x v="0"/>
    <x v="0"/>
    <x v="0"/>
    <n v="0"/>
    <n v="3"/>
    <n v="11"/>
    <x v="1"/>
    <n v="0"/>
  </r>
  <r>
    <x v="1179"/>
    <n v="1991"/>
    <n v="35"/>
    <x v="2"/>
    <x v="2"/>
    <x v="0"/>
    <n v="1"/>
    <x v="1096"/>
    <n v="0"/>
    <n v="0"/>
    <x v="550"/>
    <n v="29"/>
    <x v="1"/>
    <n v="1156"/>
    <n v="120"/>
    <n v="915"/>
    <n v="94"/>
    <n v="144"/>
    <n v="96"/>
    <n v="2525"/>
    <n v="1"/>
    <n v="3"/>
    <n v="4"/>
    <n v="10"/>
    <n v="18"/>
    <n v="1"/>
    <x v="0"/>
    <x v="0"/>
    <x v="1"/>
    <x v="0"/>
    <x v="0"/>
    <n v="0"/>
    <n v="3"/>
    <n v="11"/>
    <x v="1"/>
    <n v="1"/>
  </r>
  <r>
    <x v="1180"/>
    <n v="1950"/>
    <n v="76"/>
    <x v="0"/>
    <x v="0"/>
    <x v="1"/>
    <n v="3"/>
    <x v="1097"/>
    <n v="0"/>
    <n v="1"/>
    <x v="231"/>
    <n v="33"/>
    <x v="0"/>
    <n v="373"/>
    <n v="14"/>
    <n v="83"/>
    <n v="6"/>
    <n v="9"/>
    <n v="19"/>
    <n v="504"/>
    <n v="3"/>
    <n v="8"/>
    <n v="2"/>
    <n v="6"/>
    <n v="19"/>
    <n v="7"/>
    <x v="0"/>
    <x v="0"/>
    <x v="0"/>
    <x v="0"/>
    <x v="0"/>
    <n v="1"/>
    <n v="3"/>
    <n v="11"/>
    <x v="1"/>
    <n v="0"/>
  </r>
  <r>
    <x v="1181"/>
    <n v="1957"/>
    <n v="69"/>
    <x v="0"/>
    <x v="0"/>
    <x v="2"/>
    <n v="3"/>
    <x v="1098"/>
    <n v="0"/>
    <n v="1"/>
    <x v="180"/>
    <n v="68"/>
    <x v="0"/>
    <n v="134"/>
    <n v="8"/>
    <n v="76"/>
    <n v="6"/>
    <n v="0"/>
    <n v="11"/>
    <n v="235"/>
    <n v="1"/>
    <n v="4"/>
    <n v="1"/>
    <n v="5"/>
    <n v="11"/>
    <n v="6"/>
    <x v="0"/>
    <x v="0"/>
    <x v="0"/>
    <x v="0"/>
    <x v="0"/>
    <n v="0"/>
    <n v="3"/>
    <n v="11"/>
    <x v="1"/>
    <n v="0"/>
  </r>
  <r>
    <x v="1182"/>
    <n v="1961"/>
    <n v="65"/>
    <x v="0"/>
    <x v="1"/>
    <x v="3"/>
    <n v="2"/>
    <x v="1099"/>
    <n v="0"/>
    <n v="1"/>
    <x v="470"/>
    <n v="55"/>
    <x v="0"/>
    <n v="1148"/>
    <n v="0"/>
    <n v="60"/>
    <n v="0"/>
    <n v="0"/>
    <n v="24"/>
    <n v="1232"/>
    <n v="3"/>
    <n v="9"/>
    <n v="5"/>
    <n v="4"/>
    <n v="21"/>
    <n v="7"/>
    <x v="0"/>
    <x v="1"/>
    <x v="0"/>
    <x v="0"/>
    <x v="0"/>
    <n v="0"/>
    <n v="3"/>
    <n v="11"/>
    <x v="0"/>
    <n v="1"/>
  </r>
  <r>
    <x v="1183"/>
    <n v="1958"/>
    <n v="68"/>
    <x v="0"/>
    <x v="3"/>
    <x v="0"/>
    <n v="1"/>
    <x v="1100"/>
    <n v="1"/>
    <n v="1"/>
    <x v="542"/>
    <n v="76"/>
    <x v="0"/>
    <n v="6"/>
    <n v="12"/>
    <n v="3"/>
    <n v="21"/>
    <n v="6"/>
    <n v="40"/>
    <n v="88"/>
    <n v="5"/>
    <n v="2"/>
    <n v="2"/>
    <n v="3"/>
    <n v="12"/>
    <n v="5"/>
    <x v="0"/>
    <x v="0"/>
    <x v="0"/>
    <x v="0"/>
    <x v="0"/>
    <n v="0"/>
    <n v="3"/>
    <n v="11"/>
    <x v="1"/>
    <n v="0"/>
  </r>
  <r>
    <x v="1184"/>
    <n v="1971"/>
    <n v="55"/>
    <x v="1"/>
    <x v="0"/>
    <x v="0"/>
    <n v="2"/>
    <x v="1101"/>
    <n v="1"/>
    <n v="0"/>
    <x v="92"/>
    <n v="17"/>
    <x v="1"/>
    <n v="4"/>
    <n v="1"/>
    <n v="11"/>
    <n v="0"/>
    <n v="0"/>
    <n v="1"/>
    <n v="17"/>
    <n v="1"/>
    <n v="1"/>
    <n v="0"/>
    <n v="2"/>
    <n v="4"/>
    <n v="7"/>
    <x v="0"/>
    <x v="0"/>
    <x v="0"/>
    <x v="0"/>
    <x v="0"/>
    <n v="0"/>
    <n v="3"/>
    <n v="11"/>
    <x v="1"/>
    <n v="0"/>
  </r>
  <r>
    <x v="1185"/>
    <n v="1985"/>
    <n v="41"/>
    <x v="2"/>
    <x v="0"/>
    <x v="0"/>
    <n v="2"/>
    <x v="1102"/>
    <n v="1"/>
    <n v="0"/>
    <x v="152"/>
    <n v="94"/>
    <x v="0"/>
    <n v="5"/>
    <n v="4"/>
    <n v="8"/>
    <n v="2"/>
    <n v="0"/>
    <n v="5"/>
    <n v="24"/>
    <n v="1"/>
    <n v="1"/>
    <n v="0"/>
    <n v="3"/>
    <n v="5"/>
    <n v="5"/>
    <x v="0"/>
    <x v="0"/>
    <x v="0"/>
    <x v="0"/>
    <x v="0"/>
    <n v="0"/>
    <n v="3"/>
    <n v="11"/>
    <x v="1"/>
    <n v="0"/>
  </r>
  <r>
    <x v="1186"/>
    <n v="1965"/>
    <n v="61"/>
    <x v="1"/>
    <x v="0"/>
    <x v="2"/>
    <n v="4"/>
    <x v="1103"/>
    <n v="1"/>
    <n v="1"/>
    <x v="313"/>
    <n v="86"/>
    <x v="0"/>
    <n v="24"/>
    <n v="2"/>
    <n v="20"/>
    <n v="2"/>
    <n v="2"/>
    <n v="10"/>
    <n v="60"/>
    <n v="2"/>
    <n v="1"/>
    <n v="0"/>
    <n v="4"/>
    <n v="7"/>
    <n v="4"/>
    <x v="0"/>
    <x v="0"/>
    <x v="0"/>
    <x v="0"/>
    <x v="0"/>
    <n v="0"/>
    <n v="3"/>
    <n v="11"/>
    <x v="1"/>
    <n v="0"/>
  </r>
  <r>
    <x v="1187"/>
    <n v="1952"/>
    <n v="74"/>
    <x v="0"/>
    <x v="1"/>
    <x v="0"/>
    <n v="0"/>
    <x v="1104"/>
    <n v="0"/>
    <n v="1"/>
    <x v="428"/>
    <n v="25"/>
    <x v="1"/>
    <n v="899"/>
    <n v="0"/>
    <n v="101"/>
    <n v="0"/>
    <n v="0"/>
    <n v="20"/>
    <n v="1020"/>
    <n v="1"/>
    <n v="6"/>
    <n v="6"/>
    <n v="13"/>
    <n v="26"/>
    <n v="4"/>
    <x v="0"/>
    <x v="0"/>
    <x v="0"/>
    <x v="1"/>
    <x v="0"/>
    <n v="0"/>
    <n v="3"/>
    <n v="11"/>
    <x v="1"/>
    <n v="1"/>
  </r>
  <r>
    <x v="1188"/>
    <n v="1962"/>
    <n v="64"/>
    <x v="0"/>
    <x v="1"/>
    <x v="1"/>
    <n v="3"/>
    <x v="1105"/>
    <n v="0"/>
    <n v="1"/>
    <x v="259"/>
    <n v="22"/>
    <x v="1"/>
    <n v="108"/>
    <n v="1"/>
    <n v="28"/>
    <n v="13"/>
    <n v="1"/>
    <n v="4"/>
    <n v="155"/>
    <n v="2"/>
    <n v="3"/>
    <n v="1"/>
    <n v="4"/>
    <n v="10"/>
    <n v="8"/>
    <x v="0"/>
    <x v="0"/>
    <x v="0"/>
    <x v="0"/>
    <x v="0"/>
    <n v="0"/>
    <n v="3"/>
    <n v="11"/>
    <x v="1"/>
    <n v="0"/>
  </r>
  <r>
    <x v="1189"/>
    <n v="1974"/>
    <n v="52"/>
    <x v="1"/>
    <x v="4"/>
    <x v="2"/>
    <n v="4"/>
    <x v="1106"/>
    <n v="0"/>
    <n v="2"/>
    <x v="551"/>
    <n v="15"/>
    <x v="1"/>
    <n v="27"/>
    <n v="2"/>
    <n v="7"/>
    <n v="0"/>
    <n v="2"/>
    <n v="13"/>
    <n v="51"/>
    <n v="1"/>
    <n v="1"/>
    <n v="0"/>
    <n v="3"/>
    <n v="5"/>
    <n v="5"/>
    <x v="0"/>
    <x v="0"/>
    <x v="0"/>
    <x v="0"/>
    <x v="0"/>
    <n v="0"/>
    <n v="3"/>
    <n v="11"/>
    <x v="1"/>
    <n v="0"/>
  </r>
  <r>
    <x v="1190"/>
    <n v="1970"/>
    <n v="56"/>
    <x v="1"/>
    <x v="2"/>
    <x v="3"/>
    <n v="1"/>
    <x v="1107"/>
    <n v="0"/>
    <n v="0"/>
    <x v="270"/>
    <n v="35"/>
    <x v="0"/>
    <n v="816"/>
    <n v="66"/>
    <n v="549"/>
    <n v="216"/>
    <n v="66"/>
    <n v="99"/>
    <n v="1812"/>
    <n v="1"/>
    <n v="5"/>
    <n v="6"/>
    <n v="4"/>
    <n v="16"/>
    <n v="3"/>
    <x v="0"/>
    <x v="0"/>
    <x v="0"/>
    <x v="0"/>
    <x v="0"/>
    <n v="0"/>
    <n v="3"/>
    <n v="11"/>
    <x v="0"/>
    <n v="0"/>
  </r>
  <r>
    <x v="1191"/>
    <n v="1969"/>
    <n v="57"/>
    <x v="1"/>
    <x v="2"/>
    <x v="4"/>
    <n v="2"/>
    <x v="1108"/>
    <n v="0"/>
    <n v="1"/>
    <x v="278"/>
    <n v="81"/>
    <x v="0"/>
    <n v="1298"/>
    <n v="0"/>
    <n v="70"/>
    <n v="37"/>
    <n v="14"/>
    <n v="42"/>
    <n v="1461"/>
    <n v="4"/>
    <n v="7"/>
    <n v="4"/>
    <n v="10"/>
    <n v="25"/>
    <n v="4"/>
    <x v="0"/>
    <x v="1"/>
    <x v="1"/>
    <x v="0"/>
    <x v="0"/>
    <n v="0"/>
    <n v="3"/>
    <n v="11"/>
    <x v="0"/>
    <n v="2"/>
  </r>
  <r>
    <x v="1192"/>
    <n v="1960"/>
    <n v="66"/>
    <x v="0"/>
    <x v="0"/>
    <x v="3"/>
    <n v="2"/>
    <x v="1109"/>
    <n v="0"/>
    <n v="1"/>
    <x v="552"/>
    <n v="55"/>
    <x v="0"/>
    <n v="10"/>
    <n v="0"/>
    <n v="11"/>
    <n v="17"/>
    <n v="29"/>
    <n v="29"/>
    <n v="96"/>
    <n v="1"/>
    <n v="1"/>
    <n v="2"/>
    <n v="2"/>
    <n v="6"/>
    <n v="4"/>
    <x v="0"/>
    <x v="0"/>
    <x v="0"/>
    <x v="0"/>
    <x v="0"/>
    <n v="0"/>
    <n v="3"/>
    <n v="11"/>
    <x v="1"/>
    <n v="0"/>
  </r>
  <r>
    <x v="1193"/>
    <n v="1952"/>
    <n v="74"/>
    <x v="0"/>
    <x v="0"/>
    <x v="0"/>
    <n v="0"/>
    <x v="1110"/>
    <n v="0"/>
    <n v="1"/>
    <x v="410"/>
    <n v="94"/>
    <x v="0"/>
    <n v="87"/>
    <n v="13"/>
    <n v="34"/>
    <n v="10"/>
    <n v="6"/>
    <n v="10"/>
    <n v="160"/>
    <n v="1"/>
    <n v="4"/>
    <n v="0"/>
    <n v="4"/>
    <n v="9"/>
    <n v="5"/>
    <x v="0"/>
    <x v="0"/>
    <x v="0"/>
    <x v="0"/>
    <x v="0"/>
    <n v="0"/>
    <n v="3"/>
    <n v="11"/>
    <x v="1"/>
    <n v="0"/>
  </r>
  <r>
    <x v="1194"/>
    <n v="1969"/>
    <n v="57"/>
    <x v="1"/>
    <x v="2"/>
    <x v="2"/>
    <n v="4"/>
    <x v="1111"/>
    <n v="1"/>
    <n v="1"/>
    <x v="107"/>
    <n v="50"/>
    <x v="0"/>
    <n v="57"/>
    <n v="2"/>
    <n v="51"/>
    <n v="4"/>
    <n v="2"/>
    <n v="23"/>
    <n v="139"/>
    <n v="3"/>
    <n v="2"/>
    <n v="1"/>
    <n v="4"/>
    <n v="10"/>
    <n v="6"/>
    <x v="0"/>
    <x v="0"/>
    <x v="0"/>
    <x v="0"/>
    <x v="0"/>
    <n v="0"/>
    <n v="3"/>
    <n v="11"/>
    <x v="1"/>
    <n v="0"/>
  </r>
  <r>
    <x v="1195"/>
    <n v="1968"/>
    <n v="58"/>
    <x v="1"/>
    <x v="2"/>
    <x v="3"/>
    <n v="2"/>
    <x v="262"/>
    <n v="0"/>
    <n v="1"/>
    <x v="108"/>
    <n v="64"/>
    <x v="0"/>
    <n v="635"/>
    <n v="15"/>
    <n v="100"/>
    <n v="20"/>
    <n v="7"/>
    <n v="131"/>
    <n v="908"/>
    <n v="1"/>
    <n v="9"/>
    <n v="3"/>
    <n v="9"/>
    <n v="22"/>
    <n v="6"/>
    <x v="0"/>
    <x v="0"/>
    <x v="0"/>
    <x v="0"/>
    <x v="0"/>
    <n v="0"/>
    <n v="3"/>
    <n v="11"/>
    <x v="1"/>
    <n v="0"/>
  </r>
  <r>
    <x v="1196"/>
    <n v="1965"/>
    <n v="61"/>
    <x v="1"/>
    <x v="4"/>
    <x v="2"/>
    <n v="3"/>
    <x v="720"/>
    <n v="0"/>
    <n v="1"/>
    <x v="458"/>
    <n v="91"/>
    <x v="0"/>
    <n v="43"/>
    <n v="12"/>
    <n v="23"/>
    <n v="29"/>
    <n v="15"/>
    <n v="61"/>
    <n v="183"/>
    <n v="1"/>
    <n v="2"/>
    <n v="1"/>
    <n v="4"/>
    <n v="8"/>
    <n v="4"/>
    <x v="0"/>
    <x v="0"/>
    <x v="0"/>
    <x v="0"/>
    <x v="0"/>
    <n v="0"/>
    <n v="3"/>
    <n v="11"/>
    <x v="1"/>
    <n v="0"/>
  </r>
  <r>
    <x v="1197"/>
    <n v="1969"/>
    <n v="57"/>
    <x v="1"/>
    <x v="2"/>
    <x v="2"/>
    <n v="3"/>
    <x v="1112"/>
    <n v="1"/>
    <n v="0"/>
    <x v="170"/>
    <n v="11"/>
    <x v="2"/>
    <n v="964"/>
    <n v="34"/>
    <n v="137"/>
    <n v="15"/>
    <n v="0"/>
    <n v="11"/>
    <n v="1161"/>
    <n v="2"/>
    <n v="5"/>
    <n v="2"/>
    <n v="10"/>
    <n v="19"/>
    <n v="8"/>
    <x v="0"/>
    <x v="1"/>
    <x v="0"/>
    <x v="0"/>
    <x v="0"/>
    <n v="0"/>
    <n v="3"/>
    <n v="11"/>
    <x v="1"/>
    <n v="1"/>
  </r>
  <r>
    <x v="1198"/>
    <n v="1972"/>
    <n v="54"/>
    <x v="1"/>
    <x v="1"/>
    <x v="2"/>
    <n v="2"/>
    <x v="1113"/>
    <n v="0"/>
    <n v="0"/>
    <x v="306"/>
    <n v="72"/>
    <x v="0"/>
    <n v="572"/>
    <n v="8"/>
    <n v="259"/>
    <n v="34"/>
    <n v="35"/>
    <n v="80"/>
    <n v="988"/>
    <n v="1"/>
    <n v="3"/>
    <n v="5"/>
    <n v="5"/>
    <n v="14"/>
    <n v="1"/>
    <x v="0"/>
    <x v="0"/>
    <x v="0"/>
    <x v="0"/>
    <x v="0"/>
    <n v="0"/>
    <n v="3"/>
    <n v="11"/>
    <x v="1"/>
    <n v="0"/>
  </r>
  <r>
    <x v="1199"/>
    <n v="1961"/>
    <n v="65"/>
    <x v="0"/>
    <x v="4"/>
    <x v="4"/>
    <n v="2"/>
    <x v="1114"/>
    <n v="0"/>
    <n v="1"/>
    <x v="154"/>
    <n v="6"/>
    <x v="2"/>
    <n v="341"/>
    <n v="142"/>
    <n v="113"/>
    <n v="259"/>
    <n v="151"/>
    <n v="66"/>
    <n v="1072"/>
    <n v="3"/>
    <n v="6"/>
    <n v="6"/>
    <n v="12"/>
    <n v="27"/>
    <n v="5"/>
    <x v="0"/>
    <x v="0"/>
    <x v="0"/>
    <x v="0"/>
    <x v="0"/>
    <n v="0"/>
    <n v="3"/>
    <n v="11"/>
    <x v="1"/>
    <n v="0"/>
  </r>
  <r>
    <x v="1200"/>
    <n v="1977"/>
    <n v="49"/>
    <x v="1"/>
    <x v="0"/>
    <x v="2"/>
    <n v="4"/>
    <x v="1115"/>
    <n v="1"/>
    <n v="1"/>
    <x v="255"/>
    <n v="0"/>
    <x v="2"/>
    <n v="63"/>
    <n v="6"/>
    <n v="57"/>
    <n v="13"/>
    <n v="13"/>
    <n v="22"/>
    <n v="174"/>
    <n v="4"/>
    <n v="2"/>
    <n v="1"/>
    <n v="5"/>
    <n v="12"/>
    <n v="4"/>
    <x v="0"/>
    <x v="0"/>
    <x v="0"/>
    <x v="0"/>
    <x v="0"/>
    <n v="0"/>
    <n v="3"/>
    <n v="11"/>
    <x v="1"/>
    <n v="0"/>
  </r>
  <r>
    <x v="1201"/>
    <n v="1959"/>
    <n v="67"/>
    <x v="0"/>
    <x v="0"/>
    <x v="2"/>
    <n v="3"/>
    <x v="1116"/>
    <n v="0"/>
    <n v="1"/>
    <x v="497"/>
    <n v="66"/>
    <x v="0"/>
    <n v="221"/>
    <n v="104"/>
    <n v="169"/>
    <n v="102"/>
    <n v="78"/>
    <n v="84"/>
    <n v="758"/>
    <n v="3"/>
    <n v="9"/>
    <n v="2"/>
    <n v="8"/>
    <n v="22"/>
    <n v="7"/>
    <x v="0"/>
    <x v="0"/>
    <x v="0"/>
    <x v="0"/>
    <x v="0"/>
    <n v="1"/>
    <n v="3"/>
    <n v="11"/>
    <x v="1"/>
    <n v="0"/>
  </r>
  <r>
    <x v="1202"/>
    <n v="1958"/>
    <n v="68"/>
    <x v="0"/>
    <x v="2"/>
    <x v="2"/>
    <n v="3"/>
    <x v="1117"/>
    <n v="0"/>
    <n v="1"/>
    <x v="31"/>
    <n v="42"/>
    <x v="0"/>
    <n v="140"/>
    <n v="3"/>
    <n v="29"/>
    <n v="4"/>
    <n v="5"/>
    <n v="14"/>
    <n v="195"/>
    <n v="2"/>
    <n v="3"/>
    <n v="2"/>
    <n v="4"/>
    <n v="11"/>
    <n v="4"/>
    <x v="0"/>
    <x v="0"/>
    <x v="0"/>
    <x v="0"/>
    <x v="0"/>
    <n v="0"/>
    <n v="3"/>
    <n v="11"/>
    <x v="1"/>
    <n v="0"/>
  </r>
  <r>
    <x v="1203"/>
    <n v="1979"/>
    <n v="47"/>
    <x v="1"/>
    <x v="0"/>
    <x v="3"/>
    <n v="2"/>
    <x v="243"/>
    <n v="1"/>
    <n v="0"/>
    <x v="11"/>
    <n v="60"/>
    <x v="0"/>
    <n v="1"/>
    <n v="2"/>
    <n v="8"/>
    <n v="4"/>
    <n v="3"/>
    <n v="13"/>
    <n v="31"/>
    <n v="2"/>
    <n v="1"/>
    <n v="1"/>
    <n v="2"/>
    <n v="6"/>
    <n v="7"/>
    <x v="1"/>
    <x v="0"/>
    <x v="0"/>
    <x v="0"/>
    <x v="0"/>
    <n v="0"/>
    <n v="3"/>
    <n v="11"/>
    <x v="0"/>
    <n v="1"/>
  </r>
  <r>
    <x v="1204"/>
    <n v="1957"/>
    <n v="69"/>
    <x v="0"/>
    <x v="2"/>
    <x v="1"/>
    <n v="2"/>
    <x v="1118"/>
    <n v="0"/>
    <n v="0"/>
    <x v="529"/>
    <n v="64"/>
    <x v="0"/>
    <n v="291"/>
    <n v="10"/>
    <n v="689"/>
    <n v="84"/>
    <n v="10"/>
    <n v="0"/>
    <n v="1084"/>
    <n v="1"/>
    <n v="3"/>
    <n v="4"/>
    <n v="9"/>
    <n v="17"/>
    <n v="1"/>
    <x v="0"/>
    <x v="0"/>
    <x v="0"/>
    <x v="0"/>
    <x v="0"/>
    <n v="0"/>
    <n v="3"/>
    <n v="11"/>
    <x v="1"/>
    <n v="0"/>
  </r>
  <r>
    <x v="1205"/>
    <n v="1956"/>
    <n v="70"/>
    <x v="0"/>
    <x v="2"/>
    <x v="2"/>
    <n v="3"/>
    <x v="1119"/>
    <n v="0"/>
    <n v="1"/>
    <x v="24"/>
    <n v="87"/>
    <x v="0"/>
    <n v="544"/>
    <n v="13"/>
    <n v="85"/>
    <n v="8"/>
    <n v="6"/>
    <n v="29"/>
    <n v="685"/>
    <n v="3"/>
    <n v="10"/>
    <n v="4"/>
    <n v="5"/>
    <n v="22"/>
    <n v="8"/>
    <x v="1"/>
    <x v="0"/>
    <x v="0"/>
    <x v="0"/>
    <x v="0"/>
    <n v="0"/>
    <n v="3"/>
    <n v="11"/>
    <x v="1"/>
    <n v="1"/>
  </r>
  <r>
    <x v="1206"/>
    <n v="1965"/>
    <n v="61"/>
    <x v="1"/>
    <x v="1"/>
    <x v="2"/>
    <n v="2"/>
    <x v="28"/>
    <n v="0"/>
    <n v="0"/>
    <x v="26"/>
    <n v="96"/>
    <x v="0"/>
    <n v="684"/>
    <n v="100"/>
    <n v="801"/>
    <n v="21"/>
    <n v="66"/>
    <n v="0"/>
    <n v="1672"/>
    <n v="1"/>
    <n v="6"/>
    <n v="9"/>
    <n v="10"/>
    <n v="26"/>
    <n v="2"/>
    <x v="0"/>
    <x v="0"/>
    <x v="1"/>
    <x v="0"/>
    <x v="0"/>
    <n v="0"/>
    <n v="3"/>
    <n v="11"/>
    <x v="1"/>
    <n v="1"/>
  </r>
  <r>
    <x v="1207"/>
    <n v="1990"/>
    <n v="36"/>
    <x v="2"/>
    <x v="0"/>
    <x v="2"/>
    <n v="2"/>
    <x v="1120"/>
    <n v="0"/>
    <n v="0"/>
    <x v="467"/>
    <n v="1"/>
    <x v="2"/>
    <n v="1"/>
    <n v="12"/>
    <n v="9"/>
    <n v="0"/>
    <n v="14"/>
    <n v="7"/>
    <n v="43"/>
    <n v="1"/>
    <n v="2"/>
    <n v="0"/>
    <n v="3"/>
    <n v="6"/>
    <n v="7"/>
    <x v="0"/>
    <x v="0"/>
    <x v="0"/>
    <x v="0"/>
    <x v="0"/>
    <n v="0"/>
    <n v="3"/>
    <n v="11"/>
    <x v="1"/>
    <n v="0"/>
  </r>
  <r>
    <x v="1208"/>
    <n v="1957"/>
    <n v="69"/>
    <x v="0"/>
    <x v="1"/>
    <x v="1"/>
    <n v="4"/>
    <x v="1121"/>
    <n v="0"/>
    <n v="2"/>
    <x v="185"/>
    <n v="54"/>
    <x v="0"/>
    <n v="35"/>
    <n v="0"/>
    <n v="4"/>
    <n v="0"/>
    <n v="0"/>
    <n v="10"/>
    <n v="49"/>
    <n v="1"/>
    <n v="1"/>
    <n v="1"/>
    <n v="2"/>
    <n v="5"/>
    <n v="5"/>
    <x v="1"/>
    <x v="0"/>
    <x v="0"/>
    <x v="0"/>
    <x v="0"/>
    <n v="0"/>
    <n v="3"/>
    <n v="11"/>
    <x v="1"/>
    <n v="1"/>
  </r>
  <r>
    <x v="1209"/>
    <n v="1965"/>
    <n v="61"/>
    <x v="1"/>
    <x v="0"/>
    <x v="1"/>
    <n v="3"/>
    <x v="1122"/>
    <n v="0"/>
    <n v="1"/>
    <x v="208"/>
    <n v="53"/>
    <x v="0"/>
    <n v="87"/>
    <n v="3"/>
    <n v="25"/>
    <n v="3"/>
    <n v="2"/>
    <n v="13"/>
    <n v="133"/>
    <n v="2"/>
    <n v="3"/>
    <n v="0"/>
    <n v="4"/>
    <n v="9"/>
    <n v="7"/>
    <x v="0"/>
    <x v="0"/>
    <x v="0"/>
    <x v="0"/>
    <x v="0"/>
    <n v="0"/>
    <n v="3"/>
    <n v="11"/>
    <x v="1"/>
    <n v="0"/>
  </r>
  <r>
    <x v="1210"/>
    <n v="1957"/>
    <n v="69"/>
    <x v="0"/>
    <x v="0"/>
    <x v="1"/>
    <n v="3"/>
    <x v="1123"/>
    <n v="0"/>
    <n v="1"/>
    <x v="234"/>
    <n v="96"/>
    <x v="0"/>
    <n v="309"/>
    <n v="3"/>
    <n v="24"/>
    <n v="4"/>
    <n v="3"/>
    <n v="20"/>
    <n v="363"/>
    <n v="2"/>
    <n v="5"/>
    <n v="1"/>
    <n v="7"/>
    <n v="15"/>
    <n v="7"/>
    <x v="0"/>
    <x v="1"/>
    <x v="0"/>
    <x v="0"/>
    <x v="0"/>
    <n v="0"/>
    <n v="3"/>
    <n v="11"/>
    <x v="1"/>
    <n v="1"/>
  </r>
  <r>
    <x v="1211"/>
    <n v="1955"/>
    <n v="71"/>
    <x v="0"/>
    <x v="0"/>
    <x v="1"/>
    <n v="3"/>
    <x v="1124"/>
    <n v="0"/>
    <n v="1"/>
    <x v="382"/>
    <n v="58"/>
    <x v="0"/>
    <n v="172"/>
    <n v="73"/>
    <n v="93"/>
    <n v="95"/>
    <n v="78"/>
    <n v="34"/>
    <n v="545"/>
    <n v="2"/>
    <n v="2"/>
    <n v="4"/>
    <n v="10"/>
    <n v="18"/>
    <n v="1"/>
    <x v="0"/>
    <x v="0"/>
    <x v="0"/>
    <x v="0"/>
    <x v="0"/>
    <n v="1"/>
    <n v="3"/>
    <n v="11"/>
    <x v="1"/>
    <n v="0"/>
  </r>
  <r>
    <x v="1212"/>
    <n v="1972"/>
    <n v="54"/>
    <x v="1"/>
    <x v="0"/>
    <x v="1"/>
    <n v="3"/>
    <x v="1125"/>
    <n v="0"/>
    <n v="1"/>
    <x v="202"/>
    <n v="12"/>
    <x v="2"/>
    <n v="625"/>
    <n v="38"/>
    <n v="242"/>
    <n v="50"/>
    <n v="34"/>
    <n v="76"/>
    <n v="1065"/>
    <n v="2"/>
    <n v="7"/>
    <n v="11"/>
    <n v="11"/>
    <n v="31"/>
    <n v="4"/>
    <x v="1"/>
    <x v="0"/>
    <x v="0"/>
    <x v="0"/>
    <x v="0"/>
    <n v="0"/>
    <n v="3"/>
    <n v="11"/>
    <x v="1"/>
    <n v="1"/>
  </r>
  <r>
    <x v="1213"/>
    <n v="1969"/>
    <n v="57"/>
    <x v="1"/>
    <x v="0"/>
    <x v="1"/>
    <n v="2"/>
    <x v="1126"/>
    <n v="0"/>
    <n v="0"/>
    <x v="36"/>
    <n v="78"/>
    <x v="0"/>
    <n v="972"/>
    <n v="59"/>
    <n v="913"/>
    <n v="25"/>
    <n v="19"/>
    <n v="59"/>
    <n v="2047"/>
    <n v="1"/>
    <n v="5"/>
    <n v="9"/>
    <n v="6"/>
    <n v="21"/>
    <n v="3"/>
    <x v="0"/>
    <x v="0"/>
    <x v="1"/>
    <x v="0"/>
    <x v="0"/>
    <n v="0"/>
    <n v="3"/>
    <n v="11"/>
    <x v="1"/>
    <n v="1"/>
  </r>
  <r>
    <x v="1214"/>
    <n v="1972"/>
    <n v="54"/>
    <x v="1"/>
    <x v="0"/>
    <x v="2"/>
    <n v="4"/>
    <x v="1127"/>
    <n v="1"/>
    <n v="1"/>
    <x v="227"/>
    <n v="64"/>
    <x v="0"/>
    <n v="157"/>
    <n v="6"/>
    <n v="39"/>
    <n v="6"/>
    <n v="13"/>
    <n v="75"/>
    <n v="296"/>
    <n v="5"/>
    <n v="4"/>
    <n v="1"/>
    <n v="5"/>
    <n v="15"/>
    <n v="6"/>
    <x v="0"/>
    <x v="0"/>
    <x v="0"/>
    <x v="0"/>
    <x v="0"/>
    <n v="0"/>
    <n v="3"/>
    <n v="11"/>
    <x v="1"/>
    <n v="0"/>
  </r>
  <r>
    <x v="1215"/>
    <n v="1975"/>
    <n v="51"/>
    <x v="1"/>
    <x v="0"/>
    <x v="0"/>
    <n v="1"/>
    <x v="1128"/>
    <n v="1"/>
    <n v="1"/>
    <x v="553"/>
    <n v="26"/>
    <x v="1"/>
    <n v="48"/>
    <n v="9"/>
    <n v="45"/>
    <n v="3"/>
    <n v="15"/>
    <n v="20"/>
    <n v="140"/>
    <n v="4"/>
    <n v="2"/>
    <n v="1"/>
    <n v="4"/>
    <n v="11"/>
    <n v="6"/>
    <x v="0"/>
    <x v="0"/>
    <x v="0"/>
    <x v="0"/>
    <x v="0"/>
    <n v="0"/>
    <n v="3"/>
    <n v="11"/>
    <x v="0"/>
    <n v="0"/>
  </r>
  <r>
    <x v="1216"/>
    <n v="1965"/>
    <n v="61"/>
    <x v="1"/>
    <x v="0"/>
    <x v="0"/>
    <n v="0"/>
    <x v="1129"/>
    <n v="0"/>
    <n v="1"/>
    <x v="166"/>
    <n v="8"/>
    <x v="2"/>
    <n v="279"/>
    <n v="83"/>
    <n v="88"/>
    <n v="32"/>
    <n v="14"/>
    <n v="34"/>
    <n v="530"/>
    <n v="1"/>
    <n v="4"/>
    <n v="2"/>
    <n v="10"/>
    <n v="17"/>
    <n v="3"/>
    <x v="0"/>
    <x v="0"/>
    <x v="0"/>
    <x v="0"/>
    <x v="0"/>
    <n v="0"/>
    <n v="3"/>
    <n v="11"/>
    <x v="1"/>
    <n v="0"/>
  </r>
  <r>
    <x v="1217"/>
    <n v="1963"/>
    <n v="63"/>
    <x v="0"/>
    <x v="1"/>
    <x v="1"/>
    <n v="4"/>
    <x v="1130"/>
    <n v="1"/>
    <n v="1"/>
    <x v="17"/>
    <n v="49"/>
    <x v="0"/>
    <n v="132"/>
    <n v="0"/>
    <n v="16"/>
    <n v="0"/>
    <n v="0"/>
    <n v="4"/>
    <n v="152"/>
    <n v="5"/>
    <n v="3"/>
    <n v="1"/>
    <n v="4"/>
    <n v="13"/>
    <n v="9"/>
    <x v="0"/>
    <x v="0"/>
    <x v="0"/>
    <x v="0"/>
    <x v="0"/>
    <n v="0"/>
    <n v="3"/>
    <n v="11"/>
    <x v="1"/>
    <n v="0"/>
  </r>
  <r>
    <x v="1218"/>
    <n v="1991"/>
    <n v="35"/>
    <x v="2"/>
    <x v="1"/>
    <x v="1"/>
    <n v="2"/>
    <x v="371"/>
    <n v="0"/>
    <n v="0"/>
    <x v="290"/>
    <n v="56"/>
    <x v="0"/>
    <n v="919"/>
    <n v="0"/>
    <n v="505"/>
    <n v="99"/>
    <n v="30"/>
    <n v="45"/>
    <n v="1598"/>
    <n v="1"/>
    <n v="4"/>
    <n v="9"/>
    <n v="10"/>
    <n v="24"/>
    <n v="2"/>
    <x v="0"/>
    <x v="0"/>
    <x v="0"/>
    <x v="0"/>
    <x v="0"/>
    <n v="0"/>
    <n v="3"/>
    <n v="11"/>
    <x v="1"/>
    <n v="0"/>
  </r>
  <r>
    <x v="1219"/>
    <n v="1963"/>
    <n v="63"/>
    <x v="0"/>
    <x v="0"/>
    <x v="0"/>
    <n v="0"/>
    <x v="1131"/>
    <n v="0"/>
    <n v="1"/>
    <x v="470"/>
    <n v="55"/>
    <x v="0"/>
    <n v="62"/>
    <n v="0"/>
    <n v="22"/>
    <n v="3"/>
    <n v="1"/>
    <n v="26"/>
    <n v="114"/>
    <n v="2"/>
    <n v="2"/>
    <n v="2"/>
    <n v="2"/>
    <n v="8"/>
    <n v="7"/>
    <x v="0"/>
    <x v="0"/>
    <x v="0"/>
    <x v="0"/>
    <x v="0"/>
    <n v="0"/>
    <n v="3"/>
    <n v="11"/>
    <x v="1"/>
    <n v="0"/>
  </r>
  <r>
    <x v="1220"/>
    <n v="1986"/>
    <n v="40"/>
    <x v="2"/>
    <x v="3"/>
    <x v="0"/>
    <n v="2"/>
    <x v="1132"/>
    <n v="1"/>
    <n v="0"/>
    <x v="123"/>
    <n v="25"/>
    <x v="1"/>
    <n v="1"/>
    <n v="45"/>
    <n v="3"/>
    <n v="4"/>
    <n v="6"/>
    <n v="42"/>
    <n v="101"/>
    <n v="3"/>
    <n v="3"/>
    <n v="1"/>
    <n v="3"/>
    <n v="10"/>
    <n v="8"/>
    <x v="0"/>
    <x v="0"/>
    <x v="0"/>
    <x v="0"/>
    <x v="0"/>
    <n v="0"/>
    <n v="3"/>
    <n v="11"/>
    <x v="1"/>
    <n v="0"/>
  </r>
  <r>
    <x v="1221"/>
    <n v="1973"/>
    <n v="53"/>
    <x v="1"/>
    <x v="0"/>
    <x v="2"/>
    <n v="3"/>
    <x v="1133"/>
    <n v="1"/>
    <n v="0"/>
    <x v="325"/>
    <n v="50"/>
    <x v="0"/>
    <n v="2"/>
    <n v="6"/>
    <n v="4"/>
    <n v="3"/>
    <n v="1"/>
    <n v="9"/>
    <n v="25"/>
    <n v="1"/>
    <n v="1"/>
    <n v="0"/>
    <n v="2"/>
    <n v="4"/>
    <n v="8"/>
    <x v="0"/>
    <x v="0"/>
    <x v="0"/>
    <x v="0"/>
    <x v="0"/>
    <n v="0"/>
    <n v="3"/>
    <n v="11"/>
    <x v="1"/>
    <n v="0"/>
  </r>
  <r>
    <x v="1222"/>
    <n v="1957"/>
    <n v="69"/>
    <x v="0"/>
    <x v="4"/>
    <x v="3"/>
    <n v="1"/>
    <x v="1134"/>
    <n v="0"/>
    <n v="0"/>
    <x v="391"/>
    <n v="84"/>
    <x v="0"/>
    <n v="408"/>
    <n v="61"/>
    <n v="109"/>
    <n v="48"/>
    <n v="122"/>
    <n v="41"/>
    <n v="789"/>
    <n v="1"/>
    <n v="5"/>
    <n v="7"/>
    <n v="9"/>
    <n v="22"/>
    <n v="4"/>
    <x v="0"/>
    <x v="0"/>
    <x v="0"/>
    <x v="1"/>
    <x v="0"/>
    <n v="0"/>
    <n v="3"/>
    <n v="11"/>
    <x v="1"/>
    <n v="1"/>
  </r>
  <r>
    <x v="1223"/>
    <n v="1981"/>
    <n v="45"/>
    <x v="2"/>
    <x v="0"/>
    <x v="2"/>
    <n v="4"/>
    <x v="1135"/>
    <n v="1"/>
    <n v="1"/>
    <x v="524"/>
    <n v="30"/>
    <x v="1"/>
    <n v="51"/>
    <n v="1"/>
    <n v="7"/>
    <n v="2"/>
    <n v="1"/>
    <n v="25"/>
    <n v="87"/>
    <n v="2"/>
    <n v="2"/>
    <n v="1"/>
    <n v="2"/>
    <n v="7"/>
    <n v="8"/>
    <x v="1"/>
    <x v="0"/>
    <x v="0"/>
    <x v="0"/>
    <x v="0"/>
    <n v="0"/>
    <n v="3"/>
    <n v="11"/>
    <x v="1"/>
    <n v="1"/>
  </r>
  <r>
    <x v="1224"/>
    <n v="1958"/>
    <n v="68"/>
    <x v="0"/>
    <x v="1"/>
    <x v="4"/>
    <n v="3"/>
    <x v="1136"/>
    <n v="1"/>
    <n v="1"/>
    <x v="325"/>
    <n v="81"/>
    <x v="0"/>
    <n v="62"/>
    <n v="1"/>
    <n v="16"/>
    <n v="3"/>
    <n v="2"/>
    <n v="6"/>
    <n v="90"/>
    <n v="4"/>
    <n v="2"/>
    <n v="1"/>
    <n v="4"/>
    <n v="11"/>
    <n v="5"/>
    <x v="0"/>
    <x v="0"/>
    <x v="0"/>
    <x v="0"/>
    <x v="0"/>
    <n v="0"/>
    <n v="3"/>
    <n v="11"/>
    <x v="1"/>
    <n v="0"/>
  </r>
  <r>
    <x v="1225"/>
    <n v="1959"/>
    <n v="67"/>
    <x v="0"/>
    <x v="1"/>
    <x v="2"/>
    <n v="3"/>
    <x v="1137"/>
    <n v="0"/>
    <n v="1"/>
    <x v="554"/>
    <n v="74"/>
    <x v="0"/>
    <n v="952"/>
    <n v="12"/>
    <n v="180"/>
    <n v="47"/>
    <n v="12"/>
    <n v="12"/>
    <n v="1215"/>
    <n v="2"/>
    <n v="5"/>
    <n v="4"/>
    <n v="9"/>
    <n v="20"/>
    <n v="3"/>
    <x v="0"/>
    <x v="0"/>
    <x v="0"/>
    <x v="0"/>
    <x v="0"/>
    <n v="0"/>
    <n v="3"/>
    <n v="11"/>
    <x v="1"/>
    <n v="0"/>
  </r>
  <r>
    <x v="1226"/>
    <n v="1955"/>
    <n v="71"/>
    <x v="0"/>
    <x v="1"/>
    <x v="0"/>
    <n v="1"/>
    <x v="1138"/>
    <n v="0"/>
    <n v="0"/>
    <x v="234"/>
    <n v="76"/>
    <x v="0"/>
    <n v="618"/>
    <n v="15"/>
    <n v="106"/>
    <n v="20"/>
    <n v="7"/>
    <n v="45"/>
    <n v="811"/>
    <n v="1"/>
    <n v="11"/>
    <n v="2"/>
    <n v="8"/>
    <n v="22"/>
    <n v="6"/>
    <x v="0"/>
    <x v="1"/>
    <x v="0"/>
    <x v="0"/>
    <x v="0"/>
    <n v="0"/>
    <n v="3"/>
    <n v="11"/>
    <x v="1"/>
    <n v="1"/>
  </r>
  <r>
    <x v="1227"/>
    <n v="1986"/>
    <n v="40"/>
    <x v="2"/>
    <x v="0"/>
    <x v="2"/>
    <n v="3"/>
    <x v="1139"/>
    <n v="1"/>
    <n v="0"/>
    <x v="206"/>
    <n v="36"/>
    <x v="0"/>
    <n v="11"/>
    <n v="7"/>
    <n v="12"/>
    <n v="2"/>
    <n v="2"/>
    <n v="27"/>
    <n v="61"/>
    <n v="2"/>
    <n v="2"/>
    <n v="1"/>
    <n v="2"/>
    <n v="7"/>
    <n v="5"/>
    <x v="1"/>
    <x v="0"/>
    <x v="0"/>
    <x v="0"/>
    <x v="0"/>
    <n v="0"/>
    <n v="3"/>
    <n v="11"/>
    <x v="0"/>
    <n v="1"/>
  </r>
  <r>
    <x v="1228"/>
    <n v="1975"/>
    <n v="51"/>
    <x v="1"/>
    <x v="2"/>
    <x v="2"/>
    <n v="3"/>
    <x v="1140"/>
    <n v="0"/>
    <n v="1"/>
    <x v="264"/>
    <n v="64"/>
    <x v="0"/>
    <n v="318"/>
    <n v="3"/>
    <n v="17"/>
    <n v="4"/>
    <n v="7"/>
    <n v="56"/>
    <n v="405"/>
    <n v="5"/>
    <n v="4"/>
    <n v="1"/>
    <n v="8"/>
    <n v="18"/>
    <n v="4"/>
    <x v="0"/>
    <x v="0"/>
    <x v="0"/>
    <x v="0"/>
    <x v="0"/>
    <n v="0"/>
    <n v="3"/>
    <n v="11"/>
    <x v="1"/>
    <n v="0"/>
  </r>
  <r>
    <x v="1229"/>
    <n v="1955"/>
    <n v="71"/>
    <x v="0"/>
    <x v="2"/>
    <x v="2"/>
    <n v="4"/>
    <x v="1141"/>
    <n v="1"/>
    <n v="1"/>
    <x v="89"/>
    <n v="62"/>
    <x v="0"/>
    <n v="56"/>
    <n v="0"/>
    <n v="14"/>
    <n v="0"/>
    <n v="0"/>
    <n v="2"/>
    <n v="72"/>
    <n v="3"/>
    <n v="3"/>
    <n v="0"/>
    <n v="3"/>
    <n v="9"/>
    <n v="7"/>
    <x v="0"/>
    <x v="0"/>
    <x v="0"/>
    <x v="0"/>
    <x v="0"/>
    <n v="0"/>
    <n v="3"/>
    <n v="11"/>
    <x v="1"/>
    <n v="0"/>
  </r>
  <r>
    <x v="1230"/>
    <n v="1971"/>
    <n v="55"/>
    <x v="1"/>
    <x v="0"/>
    <x v="3"/>
    <n v="3"/>
    <x v="1142"/>
    <n v="1"/>
    <n v="1"/>
    <x v="359"/>
    <n v="53"/>
    <x v="0"/>
    <n v="110"/>
    <n v="5"/>
    <n v="59"/>
    <n v="7"/>
    <n v="1"/>
    <n v="7"/>
    <n v="189"/>
    <n v="5"/>
    <n v="5"/>
    <n v="0"/>
    <n v="4"/>
    <n v="14"/>
    <n v="8"/>
    <x v="0"/>
    <x v="0"/>
    <x v="0"/>
    <x v="0"/>
    <x v="0"/>
    <n v="0"/>
    <n v="3"/>
    <n v="11"/>
    <x v="1"/>
    <n v="0"/>
  </r>
  <r>
    <x v="1231"/>
    <n v="1986"/>
    <n v="40"/>
    <x v="2"/>
    <x v="1"/>
    <x v="1"/>
    <n v="3"/>
    <x v="1143"/>
    <n v="1"/>
    <n v="0"/>
    <x v="496"/>
    <n v="86"/>
    <x v="0"/>
    <n v="23"/>
    <n v="0"/>
    <n v="11"/>
    <n v="2"/>
    <n v="1"/>
    <n v="3"/>
    <n v="40"/>
    <n v="1"/>
    <n v="1"/>
    <n v="0"/>
    <n v="3"/>
    <n v="5"/>
    <n v="5"/>
    <x v="0"/>
    <x v="0"/>
    <x v="0"/>
    <x v="0"/>
    <x v="0"/>
    <n v="0"/>
    <n v="3"/>
    <n v="11"/>
    <x v="1"/>
    <n v="0"/>
  </r>
  <r>
    <x v="1232"/>
    <n v="1978"/>
    <n v="48"/>
    <x v="1"/>
    <x v="0"/>
    <x v="3"/>
    <n v="2"/>
    <x v="1144"/>
    <n v="0"/>
    <n v="1"/>
    <x v="246"/>
    <n v="15"/>
    <x v="1"/>
    <n v="27"/>
    <n v="5"/>
    <n v="8"/>
    <n v="8"/>
    <n v="3"/>
    <n v="12"/>
    <n v="63"/>
    <n v="3"/>
    <n v="3"/>
    <n v="0"/>
    <n v="4"/>
    <n v="10"/>
    <n v="4"/>
    <x v="0"/>
    <x v="0"/>
    <x v="0"/>
    <x v="0"/>
    <x v="0"/>
    <n v="0"/>
    <n v="3"/>
    <n v="11"/>
    <x v="1"/>
    <n v="0"/>
  </r>
  <r>
    <x v="1233"/>
    <n v="1983"/>
    <n v="43"/>
    <x v="2"/>
    <x v="0"/>
    <x v="1"/>
    <n v="3"/>
    <x v="1145"/>
    <n v="1"/>
    <n v="0"/>
    <x v="555"/>
    <n v="67"/>
    <x v="0"/>
    <n v="18"/>
    <n v="3"/>
    <n v="19"/>
    <n v="3"/>
    <n v="3"/>
    <n v="6"/>
    <n v="52"/>
    <n v="2"/>
    <n v="2"/>
    <n v="0"/>
    <n v="3"/>
    <n v="7"/>
    <n v="8"/>
    <x v="0"/>
    <x v="0"/>
    <x v="0"/>
    <x v="0"/>
    <x v="0"/>
    <n v="0"/>
    <n v="3"/>
    <n v="11"/>
    <x v="1"/>
    <n v="0"/>
  </r>
  <r>
    <x v="1234"/>
    <n v="1976"/>
    <n v="50"/>
    <x v="1"/>
    <x v="1"/>
    <x v="1"/>
    <n v="3"/>
    <x v="1146"/>
    <n v="1"/>
    <n v="0"/>
    <x v="453"/>
    <n v="47"/>
    <x v="0"/>
    <n v="18"/>
    <n v="0"/>
    <n v="9"/>
    <n v="0"/>
    <n v="1"/>
    <n v="11"/>
    <n v="39"/>
    <n v="1"/>
    <n v="1"/>
    <n v="0"/>
    <n v="3"/>
    <n v="5"/>
    <n v="6"/>
    <x v="0"/>
    <x v="0"/>
    <x v="0"/>
    <x v="0"/>
    <x v="0"/>
    <n v="0"/>
    <n v="3"/>
    <n v="11"/>
    <x v="1"/>
    <n v="0"/>
  </r>
  <r>
    <x v="1235"/>
    <n v="1971"/>
    <n v="55"/>
    <x v="1"/>
    <x v="0"/>
    <x v="2"/>
    <n v="3"/>
    <x v="1147"/>
    <n v="1"/>
    <n v="0"/>
    <x v="486"/>
    <n v="47"/>
    <x v="0"/>
    <n v="303"/>
    <n v="0"/>
    <n v="280"/>
    <n v="60"/>
    <n v="147"/>
    <n v="15"/>
    <n v="805"/>
    <n v="4"/>
    <n v="8"/>
    <n v="2"/>
    <n v="11"/>
    <n v="25"/>
    <n v="6"/>
    <x v="0"/>
    <x v="0"/>
    <x v="0"/>
    <x v="0"/>
    <x v="0"/>
    <n v="0"/>
    <n v="3"/>
    <n v="11"/>
    <x v="1"/>
    <n v="0"/>
  </r>
  <r>
    <x v="1236"/>
    <n v="1956"/>
    <n v="70"/>
    <x v="0"/>
    <x v="2"/>
    <x v="1"/>
    <n v="3"/>
    <x v="1148"/>
    <n v="0"/>
    <n v="1"/>
    <x v="221"/>
    <n v="81"/>
    <x v="0"/>
    <n v="97"/>
    <n v="1"/>
    <n v="19"/>
    <n v="2"/>
    <n v="0"/>
    <n v="11"/>
    <n v="130"/>
    <n v="1"/>
    <n v="2"/>
    <n v="1"/>
    <n v="4"/>
    <n v="8"/>
    <n v="3"/>
    <x v="0"/>
    <x v="0"/>
    <x v="0"/>
    <x v="0"/>
    <x v="0"/>
    <n v="0"/>
    <n v="3"/>
    <n v="11"/>
    <x v="1"/>
    <n v="0"/>
  </r>
  <r>
    <x v="1237"/>
    <n v="1972"/>
    <n v="54"/>
    <x v="1"/>
    <x v="0"/>
    <x v="1"/>
    <n v="2"/>
    <x v="1149"/>
    <n v="0"/>
    <n v="0"/>
    <x v="191"/>
    <n v="98"/>
    <x v="0"/>
    <n v="997"/>
    <n v="15"/>
    <n v="414"/>
    <n v="99"/>
    <n v="30"/>
    <n v="76"/>
    <n v="1631"/>
    <n v="1"/>
    <n v="5"/>
    <n v="6"/>
    <n v="12"/>
    <n v="24"/>
    <n v="2"/>
    <x v="0"/>
    <x v="1"/>
    <x v="1"/>
    <x v="0"/>
    <x v="1"/>
    <n v="0"/>
    <n v="3"/>
    <n v="11"/>
    <x v="1"/>
    <n v="3"/>
  </r>
  <r>
    <x v="1238"/>
    <n v="1989"/>
    <n v="37"/>
    <x v="2"/>
    <x v="0"/>
    <x v="2"/>
    <n v="3"/>
    <x v="412"/>
    <n v="1"/>
    <n v="0"/>
    <x v="53"/>
    <n v="56"/>
    <x v="0"/>
    <n v="5"/>
    <n v="4"/>
    <n v="13"/>
    <n v="8"/>
    <n v="0"/>
    <n v="4"/>
    <n v="34"/>
    <n v="1"/>
    <n v="1"/>
    <n v="0"/>
    <n v="3"/>
    <n v="5"/>
    <n v="8"/>
    <x v="0"/>
    <x v="0"/>
    <x v="0"/>
    <x v="0"/>
    <x v="0"/>
    <n v="0"/>
    <n v="3"/>
    <n v="11"/>
    <x v="1"/>
    <n v="0"/>
  </r>
  <r>
    <x v="1239"/>
    <n v="1952"/>
    <n v="74"/>
    <x v="0"/>
    <x v="0"/>
    <x v="0"/>
    <n v="1"/>
    <x v="1150"/>
    <n v="1"/>
    <n v="1"/>
    <x v="271"/>
    <n v="48"/>
    <x v="0"/>
    <n v="95"/>
    <n v="11"/>
    <n v="35"/>
    <n v="0"/>
    <n v="4"/>
    <n v="7"/>
    <n v="152"/>
    <n v="4"/>
    <n v="2"/>
    <n v="1"/>
    <n v="5"/>
    <n v="12"/>
    <n v="6"/>
    <x v="0"/>
    <x v="0"/>
    <x v="0"/>
    <x v="0"/>
    <x v="0"/>
    <n v="0"/>
    <n v="3"/>
    <n v="11"/>
    <x v="1"/>
    <n v="0"/>
  </r>
  <r>
    <x v="1240"/>
    <n v="1984"/>
    <n v="42"/>
    <x v="2"/>
    <x v="3"/>
    <x v="0"/>
    <n v="2"/>
    <x v="1151"/>
    <n v="1"/>
    <n v="0"/>
    <x v="239"/>
    <n v="18"/>
    <x v="1"/>
    <n v="1"/>
    <n v="6"/>
    <n v="2"/>
    <n v="3"/>
    <n v="6"/>
    <n v="3"/>
    <n v="21"/>
    <n v="1"/>
    <n v="1"/>
    <n v="0"/>
    <n v="3"/>
    <n v="5"/>
    <n v="7"/>
    <x v="0"/>
    <x v="0"/>
    <x v="0"/>
    <x v="0"/>
    <x v="0"/>
    <n v="0"/>
    <n v="3"/>
    <n v="11"/>
    <x v="1"/>
    <n v="0"/>
  </r>
  <r>
    <x v="1241"/>
    <n v="1967"/>
    <n v="59"/>
    <x v="1"/>
    <x v="1"/>
    <x v="2"/>
    <n v="5"/>
    <x v="1152"/>
    <n v="2"/>
    <n v="1"/>
    <x v="451"/>
    <n v="74"/>
    <x v="0"/>
    <n v="46"/>
    <n v="1"/>
    <n v="12"/>
    <n v="3"/>
    <n v="0"/>
    <n v="9"/>
    <n v="71"/>
    <n v="2"/>
    <n v="2"/>
    <n v="0"/>
    <n v="3"/>
    <n v="7"/>
    <n v="4"/>
    <x v="0"/>
    <x v="0"/>
    <x v="0"/>
    <x v="0"/>
    <x v="0"/>
    <n v="0"/>
    <n v="3"/>
    <n v="11"/>
    <x v="1"/>
    <n v="0"/>
  </r>
  <r>
    <x v="1242"/>
    <n v="1962"/>
    <n v="64"/>
    <x v="0"/>
    <x v="0"/>
    <x v="0"/>
    <n v="0"/>
    <x v="1153"/>
    <n v="0"/>
    <n v="1"/>
    <x v="83"/>
    <n v="68"/>
    <x v="0"/>
    <n v="411"/>
    <n v="106"/>
    <n v="147"/>
    <n v="54"/>
    <n v="115"/>
    <n v="66"/>
    <n v="899"/>
    <n v="1"/>
    <n v="5"/>
    <n v="10"/>
    <n v="7"/>
    <n v="23"/>
    <n v="1"/>
    <x v="1"/>
    <x v="0"/>
    <x v="0"/>
    <x v="0"/>
    <x v="0"/>
    <n v="0"/>
    <n v="3"/>
    <n v="11"/>
    <x v="1"/>
    <n v="1"/>
  </r>
  <r>
    <x v="1243"/>
    <n v="1947"/>
    <n v="79"/>
    <x v="3"/>
    <x v="2"/>
    <x v="1"/>
    <n v="2"/>
    <x v="1154"/>
    <n v="0"/>
    <n v="0"/>
    <x v="552"/>
    <n v="36"/>
    <x v="0"/>
    <n v="244"/>
    <n v="51"/>
    <n v="270"/>
    <n v="101"/>
    <n v="0"/>
    <n v="45"/>
    <n v="711"/>
    <n v="1"/>
    <n v="1"/>
    <n v="3"/>
    <n v="5"/>
    <n v="10"/>
    <n v="1"/>
    <x v="0"/>
    <x v="0"/>
    <x v="0"/>
    <x v="0"/>
    <x v="0"/>
    <n v="0"/>
    <n v="3"/>
    <n v="11"/>
    <x v="1"/>
    <n v="0"/>
  </r>
  <r>
    <x v="1244"/>
    <n v="1978"/>
    <n v="48"/>
    <x v="1"/>
    <x v="1"/>
    <x v="1"/>
    <n v="3"/>
    <x v="1155"/>
    <n v="1"/>
    <n v="0"/>
    <x v="332"/>
    <n v="90"/>
    <x v="0"/>
    <n v="152"/>
    <n v="9"/>
    <n v="121"/>
    <n v="12"/>
    <n v="12"/>
    <n v="45"/>
    <n v="351"/>
    <n v="4"/>
    <n v="6"/>
    <n v="2"/>
    <n v="4"/>
    <n v="16"/>
    <n v="8"/>
    <x v="0"/>
    <x v="0"/>
    <x v="0"/>
    <x v="0"/>
    <x v="0"/>
    <n v="0"/>
    <n v="3"/>
    <n v="11"/>
    <x v="1"/>
    <n v="0"/>
  </r>
  <r>
    <x v="1245"/>
    <n v="1971"/>
    <n v="55"/>
    <x v="1"/>
    <x v="0"/>
    <x v="3"/>
    <n v="1"/>
    <x v="1156"/>
    <n v="0"/>
    <n v="0"/>
    <x v="333"/>
    <n v="65"/>
    <x v="0"/>
    <n v="1"/>
    <n v="1"/>
    <n v="3"/>
    <n v="1"/>
    <n v="1"/>
    <n v="1"/>
    <n v="8"/>
    <n v="15"/>
    <n v="0"/>
    <n v="0"/>
    <n v="0"/>
    <n v="15"/>
    <n v="20"/>
    <x v="0"/>
    <x v="0"/>
    <x v="0"/>
    <x v="0"/>
    <x v="0"/>
    <n v="0"/>
    <n v="3"/>
    <n v="11"/>
    <x v="1"/>
    <n v="0"/>
  </r>
  <r>
    <x v="1246"/>
    <n v="1992"/>
    <n v="34"/>
    <x v="2"/>
    <x v="3"/>
    <x v="0"/>
    <n v="2"/>
    <x v="11"/>
    <n v="1"/>
    <n v="0"/>
    <x v="342"/>
    <n v="63"/>
    <x v="0"/>
    <n v="10"/>
    <n v="17"/>
    <n v="18"/>
    <n v="8"/>
    <n v="26"/>
    <n v="40"/>
    <n v="119"/>
    <n v="4"/>
    <n v="3"/>
    <n v="2"/>
    <n v="2"/>
    <n v="11"/>
    <n v="9"/>
    <x v="0"/>
    <x v="0"/>
    <x v="0"/>
    <x v="0"/>
    <x v="0"/>
    <n v="0"/>
    <n v="3"/>
    <n v="11"/>
    <x v="1"/>
    <n v="0"/>
  </r>
  <r>
    <x v="1247"/>
    <n v="1968"/>
    <n v="58"/>
    <x v="1"/>
    <x v="0"/>
    <x v="1"/>
    <n v="4"/>
    <x v="1157"/>
    <n v="1"/>
    <n v="1"/>
    <x v="66"/>
    <n v="82"/>
    <x v="0"/>
    <n v="12"/>
    <n v="0"/>
    <n v="5"/>
    <n v="0"/>
    <n v="0"/>
    <n v="4"/>
    <n v="21"/>
    <n v="1"/>
    <n v="0"/>
    <n v="1"/>
    <n v="2"/>
    <n v="4"/>
    <n v="5"/>
    <x v="0"/>
    <x v="0"/>
    <x v="0"/>
    <x v="0"/>
    <x v="0"/>
    <n v="0"/>
    <n v="3"/>
    <n v="11"/>
    <x v="1"/>
    <n v="0"/>
  </r>
  <r>
    <x v="1248"/>
    <n v="1973"/>
    <n v="53"/>
    <x v="1"/>
    <x v="1"/>
    <x v="1"/>
    <n v="3"/>
    <x v="1158"/>
    <n v="1"/>
    <n v="0"/>
    <x v="535"/>
    <n v="63"/>
    <x v="0"/>
    <n v="5"/>
    <n v="0"/>
    <n v="4"/>
    <n v="0"/>
    <n v="0"/>
    <n v="1"/>
    <n v="10"/>
    <n v="1"/>
    <n v="1"/>
    <n v="0"/>
    <n v="2"/>
    <n v="4"/>
    <n v="8"/>
    <x v="0"/>
    <x v="0"/>
    <x v="0"/>
    <x v="0"/>
    <x v="0"/>
    <n v="0"/>
    <n v="3"/>
    <n v="11"/>
    <x v="1"/>
    <n v="0"/>
  </r>
  <r>
    <x v="1249"/>
    <n v="1975"/>
    <n v="51"/>
    <x v="1"/>
    <x v="0"/>
    <x v="2"/>
    <n v="3"/>
    <x v="1159"/>
    <n v="0"/>
    <n v="1"/>
    <x v="83"/>
    <n v="55"/>
    <x v="0"/>
    <n v="790"/>
    <n v="19"/>
    <n v="133"/>
    <n v="12"/>
    <n v="0"/>
    <n v="19"/>
    <n v="973"/>
    <n v="3"/>
    <n v="8"/>
    <n v="3"/>
    <n v="13"/>
    <n v="27"/>
    <n v="6"/>
    <x v="0"/>
    <x v="1"/>
    <x v="0"/>
    <x v="0"/>
    <x v="0"/>
    <n v="0"/>
    <n v="3"/>
    <n v="11"/>
    <x v="1"/>
    <n v="1"/>
  </r>
  <r>
    <x v="1250"/>
    <n v="1965"/>
    <n v="61"/>
    <x v="1"/>
    <x v="1"/>
    <x v="2"/>
    <n v="2"/>
    <x v="1160"/>
    <n v="0"/>
    <n v="0"/>
    <x v="556"/>
    <n v="64"/>
    <x v="0"/>
    <n v="882"/>
    <n v="29"/>
    <n v="514"/>
    <n v="38"/>
    <n v="29"/>
    <n v="44"/>
    <n v="1536"/>
    <n v="1"/>
    <n v="4"/>
    <n v="2"/>
    <n v="6"/>
    <n v="13"/>
    <n v="3"/>
    <x v="0"/>
    <x v="0"/>
    <x v="1"/>
    <x v="1"/>
    <x v="0"/>
    <n v="0"/>
    <n v="3"/>
    <n v="11"/>
    <x v="0"/>
    <n v="2"/>
  </r>
  <r>
    <x v="1251"/>
    <n v="1952"/>
    <n v="74"/>
    <x v="0"/>
    <x v="0"/>
    <x v="2"/>
    <n v="4"/>
    <x v="1161"/>
    <n v="0"/>
    <n v="2"/>
    <x v="77"/>
    <n v="51"/>
    <x v="0"/>
    <n v="615"/>
    <n v="28"/>
    <n v="259"/>
    <n v="12"/>
    <n v="48"/>
    <n v="30"/>
    <n v="992"/>
    <n v="4"/>
    <n v="6"/>
    <n v="5"/>
    <n v="13"/>
    <n v="28"/>
    <n v="4"/>
    <x v="0"/>
    <x v="1"/>
    <x v="0"/>
    <x v="0"/>
    <x v="0"/>
    <n v="0"/>
    <n v="3"/>
    <n v="11"/>
    <x v="1"/>
    <n v="1"/>
  </r>
  <r>
    <x v="1252"/>
    <n v="1967"/>
    <n v="59"/>
    <x v="1"/>
    <x v="1"/>
    <x v="2"/>
    <n v="3"/>
    <x v="1162"/>
    <n v="0"/>
    <n v="1"/>
    <x v="302"/>
    <n v="97"/>
    <x v="0"/>
    <n v="1004"/>
    <n v="59"/>
    <n v="265"/>
    <n v="115"/>
    <n v="59"/>
    <n v="27"/>
    <n v="1529"/>
    <n v="2"/>
    <n v="11"/>
    <n v="10"/>
    <n v="11"/>
    <n v="34"/>
    <n v="6"/>
    <x v="1"/>
    <x v="0"/>
    <x v="0"/>
    <x v="0"/>
    <x v="0"/>
    <n v="0"/>
    <n v="3"/>
    <n v="11"/>
    <x v="0"/>
    <n v="1"/>
  </r>
  <r>
    <x v="1253"/>
    <n v="1972"/>
    <n v="54"/>
    <x v="1"/>
    <x v="0"/>
    <x v="2"/>
    <n v="3"/>
    <x v="1163"/>
    <n v="0"/>
    <n v="1"/>
    <x v="130"/>
    <n v="92"/>
    <x v="0"/>
    <n v="133"/>
    <n v="27"/>
    <n v="421"/>
    <n v="13"/>
    <n v="195"/>
    <n v="71"/>
    <n v="860"/>
    <n v="2"/>
    <n v="7"/>
    <n v="3"/>
    <n v="5"/>
    <n v="17"/>
    <n v="4"/>
    <x v="0"/>
    <x v="0"/>
    <x v="0"/>
    <x v="0"/>
    <x v="0"/>
    <n v="0"/>
    <n v="3"/>
    <n v="11"/>
    <x v="1"/>
    <n v="0"/>
  </r>
  <r>
    <x v="1254"/>
    <n v="1963"/>
    <n v="63"/>
    <x v="0"/>
    <x v="0"/>
    <x v="3"/>
    <n v="2"/>
    <x v="639"/>
    <n v="0"/>
    <n v="1"/>
    <x v="422"/>
    <n v="51"/>
    <x v="0"/>
    <n v="595"/>
    <n v="23"/>
    <n v="123"/>
    <n v="10"/>
    <n v="23"/>
    <n v="154"/>
    <n v="928"/>
    <n v="2"/>
    <n v="8"/>
    <n v="9"/>
    <n v="4"/>
    <n v="23"/>
    <n v="6"/>
    <x v="0"/>
    <x v="0"/>
    <x v="0"/>
    <x v="0"/>
    <x v="0"/>
    <n v="0"/>
    <n v="3"/>
    <n v="11"/>
    <x v="1"/>
    <n v="0"/>
  </r>
  <r>
    <x v="1255"/>
    <n v="1970"/>
    <n v="56"/>
    <x v="1"/>
    <x v="1"/>
    <x v="2"/>
    <n v="4"/>
    <x v="1164"/>
    <n v="1"/>
    <n v="1"/>
    <x v="557"/>
    <n v="72"/>
    <x v="0"/>
    <n v="293"/>
    <n v="0"/>
    <n v="87"/>
    <n v="4"/>
    <n v="11"/>
    <n v="23"/>
    <n v="418"/>
    <n v="4"/>
    <n v="7"/>
    <n v="2"/>
    <n v="5"/>
    <n v="18"/>
    <n v="7"/>
    <x v="0"/>
    <x v="0"/>
    <x v="0"/>
    <x v="0"/>
    <x v="0"/>
    <n v="0"/>
    <n v="3"/>
    <n v="11"/>
    <x v="0"/>
    <n v="0"/>
  </r>
  <r>
    <x v="1256"/>
    <n v="1955"/>
    <n v="71"/>
    <x v="0"/>
    <x v="4"/>
    <x v="2"/>
    <n v="3"/>
    <x v="1165"/>
    <n v="0"/>
    <n v="1"/>
    <x v="411"/>
    <n v="39"/>
    <x v="0"/>
    <n v="313"/>
    <n v="15"/>
    <n v="47"/>
    <n v="20"/>
    <n v="0"/>
    <n v="192"/>
    <n v="587"/>
    <n v="2"/>
    <n v="7"/>
    <n v="4"/>
    <n v="3"/>
    <n v="16"/>
    <n v="6"/>
    <x v="0"/>
    <x v="0"/>
    <x v="0"/>
    <x v="0"/>
    <x v="0"/>
    <n v="0"/>
    <n v="3"/>
    <n v="11"/>
    <x v="0"/>
    <n v="0"/>
  </r>
  <r>
    <x v="1257"/>
    <n v="1975"/>
    <n v="51"/>
    <x v="1"/>
    <x v="0"/>
    <x v="2"/>
    <n v="3"/>
    <x v="1166"/>
    <n v="0"/>
    <n v="1"/>
    <x v="44"/>
    <n v="49"/>
    <x v="0"/>
    <n v="151"/>
    <n v="81"/>
    <n v="86"/>
    <n v="168"/>
    <n v="91"/>
    <n v="64"/>
    <n v="641"/>
    <n v="2"/>
    <n v="4"/>
    <n v="2"/>
    <n v="11"/>
    <n v="19"/>
    <n v="2"/>
    <x v="0"/>
    <x v="0"/>
    <x v="0"/>
    <x v="0"/>
    <x v="0"/>
    <n v="0"/>
    <n v="3"/>
    <n v="11"/>
    <x v="1"/>
    <n v="0"/>
  </r>
  <r>
    <x v="1258"/>
    <n v="1976"/>
    <n v="50"/>
    <x v="1"/>
    <x v="0"/>
    <x v="2"/>
    <n v="4"/>
    <x v="1167"/>
    <n v="1"/>
    <n v="1"/>
    <x v="60"/>
    <n v="21"/>
    <x v="1"/>
    <n v="15"/>
    <n v="0"/>
    <n v="2"/>
    <n v="0"/>
    <n v="0"/>
    <n v="6"/>
    <n v="23"/>
    <n v="1"/>
    <n v="1"/>
    <n v="0"/>
    <n v="2"/>
    <n v="4"/>
    <n v="6"/>
    <x v="1"/>
    <x v="0"/>
    <x v="0"/>
    <x v="0"/>
    <x v="0"/>
    <n v="0"/>
    <n v="3"/>
    <n v="11"/>
    <x v="1"/>
    <n v="1"/>
  </r>
  <r>
    <x v="1259"/>
    <n v="1969"/>
    <n v="57"/>
    <x v="1"/>
    <x v="0"/>
    <x v="1"/>
    <n v="2"/>
    <x v="1168"/>
    <n v="0"/>
    <n v="0"/>
    <x v="354"/>
    <n v="91"/>
    <x v="0"/>
    <n v="736"/>
    <n v="63"/>
    <n v="946"/>
    <n v="219"/>
    <n v="189"/>
    <n v="126"/>
    <n v="2279"/>
    <n v="1"/>
    <n v="4"/>
    <n v="7"/>
    <n v="11"/>
    <n v="23"/>
    <n v="2"/>
    <x v="0"/>
    <x v="0"/>
    <x v="1"/>
    <x v="1"/>
    <x v="0"/>
    <n v="0"/>
    <n v="3"/>
    <n v="11"/>
    <x v="1"/>
    <n v="2"/>
  </r>
  <r>
    <x v="1260"/>
    <n v="1973"/>
    <n v="53"/>
    <x v="1"/>
    <x v="1"/>
    <x v="3"/>
    <n v="3"/>
    <x v="125"/>
    <n v="1"/>
    <n v="1"/>
    <x v="115"/>
    <n v="37"/>
    <x v="0"/>
    <n v="15"/>
    <n v="0"/>
    <n v="8"/>
    <n v="4"/>
    <n v="2"/>
    <n v="20"/>
    <n v="49"/>
    <n v="2"/>
    <n v="1"/>
    <n v="1"/>
    <n v="2"/>
    <n v="6"/>
    <n v="5"/>
    <x v="1"/>
    <x v="0"/>
    <x v="0"/>
    <x v="0"/>
    <x v="0"/>
    <n v="0"/>
    <n v="3"/>
    <n v="11"/>
    <x v="1"/>
    <n v="1"/>
  </r>
  <r>
    <x v="1261"/>
    <n v="1983"/>
    <n v="43"/>
    <x v="2"/>
    <x v="1"/>
    <x v="3"/>
    <n v="1"/>
    <x v="1169"/>
    <n v="0"/>
    <n v="0"/>
    <x v="208"/>
    <n v="98"/>
    <x v="0"/>
    <n v="982"/>
    <n v="17"/>
    <n v="672"/>
    <n v="23"/>
    <n v="34"/>
    <n v="51"/>
    <n v="1779"/>
    <n v="1"/>
    <n v="6"/>
    <n v="2"/>
    <n v="8"/>
    <n v="17"/>
    <n v="2"/>
    <x v="0"/>
    <x v="0"/>
    <x v="1"/>
    <x v="0"/>
    <x v="0"/>
    <n v="0"/>
    <n v="3"/>
    <n v="11"/>
    <x v="0"/>
    <n v="1"/>
  </r>
  <r>
    <x v="1262"/>
    <n v="1982"/>
    <n v="44"/>
    <x v="2"/>
    <x v="2"/>
    <x v="1"/>
    <n v="2"/>
    <x v="1170"/>
    <n v="0"/>
    <n v="0"/>
    <x v="558"/>
    <n v="85"/>
    <x v="0"/>
    <n v="1142"/>
    <n v="51"/>
    <n v="415"/>
    <n v="90"/>
    <n v="69"/>
    <n v="37"/>
    <n v="1804"/>
    <n v="1"/>
    <n v="7"/>
    <n v="8"/>
    <n v="11"/>
    <n v="27"/>
    <n v="3"/>
    <x v="1"/>
    <x v="0"/>
    <x v="0"/>
    <x v="1"/>
    <x v="0"/>
    <n v="0"/>
    <n v="3"/>
    <n v="11"/>
    <x v="1"/>
    <n v="2"/>
  </r>
  <r>
    <x v="1263"/>
    <n v="1960"/>
    <n v="66"/>
    <x v="0"/>
    <x v="0"/>
    <x v="2"/>
    <n v="4"/>
    <x v="1171"/>
    <n v="1"/>
    <n v="1"/>
    <x v="544"/>
    <n v="40"/>
    <x v="0"/>
    <n v="28"/>
    <n v="0"/>
    <n v="11"/>
    <n v="0"/>
    <n v="0"/>
    <n v="9"/>
    <n v="48"/>
    <n v="3"/>
    <n v="2"/>
    <n v="0"/>
    <n v="3"/>
    <n v="8"/>
    <n v="8"/>
    <x v="0"/>
    <x v="0"/>
    <x v="0"/>
    <x v="0"/>
    <x v="0"/>
    <n v="0"/>
    <n v="3"/>
    <n v="11"/>
    <x v="1"/>
    <n v="0"/>
  </r>
  <r>
    <x v="1264"/>
    <n v="1952"/>
    <n v="74"/>
    <x v="0"/>
    <x v="0"/>
    <x v="0"/>
    <n v="1"/>
    <x v="1172"/>
    <n v="1"/>
    <n v="1"/>
    <x v="328"/>
    <n v="2"/>
    <x v="2"/>
    <n v="46"/>
    <n v="0"/>
    <n v="12"/>
    <n v="0"/>
    <n v="2"/>
    <n v="23"/>
    <n v="83"/>
    <n v="2"/>
    <n v="2"/>
    <n v="1"/>
    <n v="2"/>
    <n v="7"/>
    <n v="7"/>
    <x v="0"/>
    <x v="0"/>
    <x v="0"/>
    <x v="0"/>
    <x v="0"/>
    <n v="0"/>
    <n v="3"/>
    <n v="11"/>
    <x v="0"/>
    <n v="0"/>
  </r>
  <r>
    <x v="1265"/>
    <n v="1975"/>
    <n v="51"/>
    <x v="1"/>
    <x v="0"/>
    <x v="3"/>
    <n v="1"/>
    <x v="1027"/>
    <n v="0"/>
    <n v="0"/>
    <x v="272"/>
    <n v="78"/>
    <x v="0"/>
    <n v="897"/>
    <n v="161"/>
    <n v="430"/>
    <n v="186"/>
    <n v="161"/>
    <n v="27"/>
    <n v="1862"/>
    <n v="0"/>
    <n v="4"/>
    <n v="7"/>
    <n v="6"/>
    <n v="17"/>
    <n v="1"/>
    <x v="1"/>
    <x v="0"/>
    <x v="1"/>
    <x v="1"/>
    <x v="0"/>
    <n v="0"/>
    <n v="3"/>
    <n v="11"/>
    <x v="0"/>
    <n v="3"/>
  </r>
  <r>
    <x v="1266"/>
    <n v="1963"/>
    <n v="63"/>
    <x v="0"/>
    <x v="1"/>
    <x v="2"/>
    <n v="4"/>
    <x v="1173"/>
    <n v="1"/>
    <n v="1"/>
    <x v="341"/>
    <n v="41"/>
    <x v="0"/>
    <n v="489"/>
    <n v="6"/>
    <n v="152"/>
    <n v="8"/>
    <n v="6"/>
    <n v="132"/>
    <n v="793"/>
    <n v="10"/>
    <n v="9"/>
    <n v="4"/>
    <n v="6"/>
    <n v="29"/>
    <n v="8"/>
    <x v="0"/>
    <x v="0"/>
    <x v="0"/>
    <x v="0"/>
    <x v="0"/>
    <n v="0"/>
    <n v="3"/>
    <n v="11"/>
    <x v="0"/>
    <n v="0"/>
  </r>
  <r>
    <x v="1267"/>
    <n v="1970"/>
    <n v="56"/>
    <x v="1"/>
    <x v="0"/>
    <x v="1"/>
    <n v="3"/>
    <x v="1174"/>
    <n v="1"/>
    <n v="0"/>
    <x v="559"/>
    <n v="94"/>
    <x v="0"/>
    <n v="25"/>
    <n v="4"/>
    <n v="9"/>
    <n v="6"/>
    <n v="8"/>
    <n v="32"/>
    <n v="84"/>
    <n v="3"/>
    <n v="2"/>
    <n v="1"/>
    <n v="3"/>
    <n v="9"/>
    <n v="7"/>
    <x v="0"/>
    <x v="0"/>
    <x v="0"/>
    <x v="0"/>
    <x v="0"/>
    <n v="0"/>
    <n v="3"/>
    <n v="11"/>
    <x v="1"/>
    <n v="0"/>
  </r>
  <r>
    <x v="1268"/>
    <n v="1948"/>
    <n v="78"/>
    <x v="3"/>
    <x v="1"/>
    <x v="2"/>
    <n v="3"/>
    <x v="1175"/>
    <n v="0"/>
    <n v="1"/>
    <x v="132"/>
    <n v="10"/>
    <x v="2"/>
    <n v="145"/>
    <n v="1"/>
    <n v="33"/>
    <n v="2"/>
    <n v="1"/>
    <n v="1"/>
    <n v="183"/>
    <n v="1"/>
    <n v="4"/>
    <n v="1"/>
    <n v="4"/>
    <n v="10"/>
    <n v="6"/>
    <x v="0"/>
    <x v="0"/>
    <x v="0"/>
    <x v="0"/>
    <x v="0"/>
    <n v="0"/>
    <n v="3"/>
    <n v="11"/>
    <x v="1"/>
    <n v="0"/>
  </r>
  <r>
    <x v="1269"/>
    <n v="1958"/>
    <n v="68"/>
    <x v="0"/>
    <x v="4"/>
    <x v="0"/>
    <n v="1"/>
    <x v="1176"/>
    <n v="0"/>
    <n v="0"/>
    <x v="124"/>
    <n v="73"/>
    <x v="0"/>
    <n v="630"/>
    <n v="26"/>
    <n v="611"/>
    <n v="44"/>
    <n v="18"/>
    <n v="54"/>
    <n v="1383"/>
    <n v="1"/>
    <n v="6"/>
    <n v="6"/>
    <n v="6"/>
    <n v="19"/>
    <n v="2"/>
    <x v="0"/>
    <x v="0"/>
    <x v="0"/>
    <x v="0"/>
    <x v="0"/>
    <n v="0"/>
    <n v="3"/>
    <n v="11"/>
    <x v="1"/>
    <n v="0"/>
  </r>
  <r>
    <x v="1270"/>
    <n v="1944"/>
    <n v="82"/>
    <x v="3"/>
    <x v="0"/>
    <x v="2"/>
    <n v="2"/>
    <x v="1177"/>
    <n v="0"/>
    <n v="0"/>
    <x v="518"/>
    <n v="22"/>
    <x v="1"/>
    <n v="760"/>
    <n v="38"/>
    <n v="104"/>
    <n v="50"/>
    <n v="9"/>
    <n v="38"/>
    <n v="999"/>
    <n v="2"/>
    <n v="7"/>
    <n v="3"/>
    <n v="4"/>
    <n v="16"/>
    <n v="4"/>
    <x v="0"/>
    <x v="1"/>
    <x v="0"/>
    <x v="0"/>
    <x v="0"/>
    <n v="0"/>
    <n v="3"/>
    <n v="11"/>
    <x v="1"/>
    <n v="1"/>
  </r>
  <r>
    <x v="1271"/>
    <n v="1963"/>
    <n v="63"/>
    <x v="0"/>
    <x v="2"/>
    <x v="0"/>
    <n v="0"/>
    <x v="1178"/>
    <n v="0"/>
    <n v="1"/>
    <x v="521"/>
    <n v="30"/>
    <x v="1"/>
    <n v="420"/>
    <n v="15"/>
    <n v="186"/>
    <n v="151"/>
    <n v="38"/>
    <n v="15"/>
    <n v="825"/>
    <n v="3"/>
    <n v="5"/>
    <n v="3"/>
    <n v="13"/>
    <n v="24"/>
    <n v="3"/>
    <x v="0"/>
    <x v="0"/>
    <x v="0"/>
    <x v="0"/>
    <x v="0"/>
    <n v="0"/>
    <n v="3"/>
    <n v="11"/>
    <x v="1"/>
    <n v="0"/>
  </r>
  <r>
    <x v="1272"/>
    <n v="1972"/>
    <n v="54"/>
    <x v="1"/>
    <x v="0"/>
    <x v="0"/>
    <n v="2"/>
    <x v="1179"/>
    <n v="1"/>
    <n v="0"/>
    <x v="548"/>
    <n v="21"/>
    <x v="1"/>
    <n v="125"/>
    <n v="17"/>
    <n v="52"/>
    <n v="3"/>
    <n v="19"/>
    <n v="30"/>
    <n v="246"/>
    <n v="4"/>
    <n v="5"/>
    <n v="1"/>
    <n v="4"/>
    <n v="14"/>
    <n v="8"/>
    <x v="1"/>
    <x v="0"/>
    <x v="0"/>
    <x v="0"/>
    <x v="0"/>
    <n v="0"/>
    <n v="3"/>
    <n v="11"/>
    <x v="0"/>
    <n v="1"/>
  </r>
  <r>
    <x v="1273"/>
    <n v="1966"/>
    <n v="60"/>
    <x v="1"/>
    <x v="2"/>
    <x v="2"/>
    <n v="4"/>
    <x v="1180"/>
    <n v="1"/>
    <n v="1"/>
    <x v="120"/>
    <n v="51"/>
    <x v="0"/>
    <n v="464"/>
    <n v="5"/>
    <n v="64"/>
    <n v="7"/>
    <n v="0"/>
    <n v="70"/>
    <n v="610"/>
    <n v="8"/>
    <n v="9"/>
    <n v="1"/>
    <n v="7"/>
    <n v="25"/>
    <n v="8"/>
    <x v="0"/>
    <x v="0"/>
    <x v="0"/>
    <x v="0"/>
    <x v="0"/>
    <n v="0"/>
    <n v="3"/>
    <n v="11"/>
    <x v="1"/>
    <n v="0"/>
  </r>
  <r>
    <x v="1274"/>
    <n v="1968"/>
    <n v="58"/>
    <x v="1"/>
    <x v="2"/>
    <x v="3"/>
    <n v="2"/>
    <x v="1181"/>
    <n v="1"/>
    <n v="0"/>
    <x v="560"/>
    <n v="97"/>
    <x v="0"/>
    <n v="6"/>
    <n v="6"/>
    <n v="29"/>
    <n v="12"/>
    <n v="15"/>
    <n v="8"/>
    <n v="76"/>
    <n v="3"/>
    <n v="2"/>
    <n v="1"/>
    <n v="3"/>
    <n v="9"/>
    <n v="8"/>
    <x v="0"/>
    <x v="0"/>
    <x v="0"/>
    <x v="0"/>
    <x v="0"/>
    <n v="0"/>
    <n v="3"/>
    <n v="11"/>
    <x v="1"/>
    <n v="0"/>
  </r>
  <r>
    <x v="1275"/>
    <n v="1971"/>
    <n v="55"/>
    <x v="1"/>
    <x v="0"/>
    <x v="2"/>
    <n v="3"/>
    <x v="1182"/>
    <n v="0"/>
    <n v="1"/>
    <x v="561"/>
    <n v="56"/>
    <x v="0"/>
    <n v="1090"/>
    <n v="12"/>
    <n v="96"/>
    <n v="16"/>
    <n v="12"/>
    <n v="60"/>
    <n v="1286"/>
    <n v="4"/>
    <n v="3"/>
    <n v="4"/>
    <n v="11"/>
    <n v="22"/>
    <n v="8"/>
    <x v="0"/>
    <x v="1"/>
    <x v="0"/>
    <x v="0"/>
    <x v="0"/>
    <n v="0"/>
    <n v="3"/>
    <n v="11"/>
    <x v="1"/>
    <n v="1"/>
  </r>
  <r>
    <x v="1276"/>
    <n v="1975"/>
    <n v="51"/>
    <x v="1"/>
    <x v="2"/>
    <x v="2"/>
    <n v="3"/>
    <x v="1183"/>
    <n v="1"/>
    <n v="0"/>
    <x v="419"/>
    <n v="4"/>
    <x v="2"/>
    <n v="3"/>
    <n v="2"/>
    <n v="11"/>
    <n v="2"/>
    <n v="2"/>
    <n v="10"/>
    <n v="30"/>
    <n v="1"/>
    <n v="1"/>
    <n v="0"/>
    <n v="2"/>
    <n v="4"/>
    <n v="6"/>
    <x v="1"/>
    <x v="0"/>
    <x v="0"/>
    <x v="0"/>
    <x v="0"/>
    <n v="0"/>
    <n v="3"/>
    <n v="11"/>
    <x v="1"/>
    <n v="1"/>
  </r>
  <r>
    <x v="1277"/>
    <n v="1964"/>
    <n v="62"/>
    <x v="0"/>
    <x v="0"/>
    <x v="2"/>
    <n v="5"/>
    <x v="1184"/>
    <n v="1"/>
    <n v="2"/>
    <x v="415"/>
    <n v="77"/>
    <x v="0"/>
    <n v="24"/>
    <n v="0"/>
    <n v="27"/>
    <n v="8"/>
    <n v="30"/>
    <n v="10"/>
    <n v="99"/>
    <n v="2"/>
    <n v="3"/>
    <n v="0"/>
    <n v="3"/>
    <n v="8"/>
    <n v="7"/>
    <x v="0"/>
    <x v="0"/>
    <x v="0"/>
    <x v="0"/>
    <x v="0"/>
    <n v="1"/>
    <n v="3"/>
    <n v="11"/>
    <x v="1"/>
    <n v="0"/>
  </r>
  <r>
    <x v="1278"/>
    <n v="1978"/>
    <n v="48"/>
    <x v="1"/>
    <x v="0"/>
    <x v="3"/>
    <n v="1"/>
    <x v="1185"/>
    <n v="0"/>
    <n v="0"/>
    <x v="402"/>
    <n v="95"/>
    <x v="0"/>
    <n v="737"/>
    <n v="21"/>
    <n v="106"/>
    <n v="55"/>
    <n v="63"/>
    <n v="210"/>
    <n v="1192"/>
    <n v="0"/>
    <n v="6"/>
    <n v="7"/>
    <n v="9"/>
    <n v="22"/>
    <n v="3"/>
    <x v="0"/>
    <x v="0"/>
    <x v="0"/>
    <x v="1"/>
    <x v="0"/>
    <n v="0"/>
    <n v="3"/>
    <n v="11"/>
    <x v="1"/>
    <n v="1"/>
  </r>
  <r>
    <x v="1279"/>
    <n v="1975"/>
    <n v="51"/>
    <x v="1"/>
    <x v="0"/>
    <x v="2"/>
    <n v="3"/>
    <x v="1186"/>
    <n v="0"/>
    <n v="1"/>
    <x v="271"/>
    <n v="36"/>
    <x v="0"/>
    <n v="254"/>
    <n v="6"/>
    <n v="71"/>
    <n v="4"/>
    <n v="0"/>
    <n v="27"/>
    <n v="362"/>
    <n v="5"/>
    <n v="5"/>
    <n v="1"/>
    <n v="7"/>
    <n v="18"/>
    <n v="5"/>
    <x v="0"/>
    <x v="0"/>
    <x v="0"/>
    <x v="0"/>
    <x v="0"/>
    <n v="0"/>
    <n v="3"/>
    <n v="11"/>
    <x v="1"/>
    <n v="0"/>
  </r>
  <r>
    <x v="1280"/>
    <n v="1983"/>
    <n v="43"/>
    <x v="2"/>
    <x v="0"/>
    <x v="1"/>
    <n v="2"/>
    <x v="1187"/>
    <n v="0"/>
    <n v="0"/>
    <x v="445"/>
    <n v="13"/>
    <x v="2"/>
    <n v="817"/>
    <n v="185"/>
    <n v="687"/>
    <n v="145"/>
    <n v="55"/>
    <n v="241"/>
    <n v="2130"/>
    <n v="1"/>
    <n v="4"/>
    <n v="6"/>
    <n v="8"/>
    <n v="19"/>
    <n v="2"/>
    <x v="0"/>
    <x v="0"/>
    <x v="1"/>
    <x v="0"/>
    <x v="0"/>
    <n v="0"/>
    <n v="3"/>
    <n v="11"/>
    <x v="0"/>
    <n v="1"/>
  </r>
  <r>
    <x v="1281"/>
    <n v="1971"/>
    <n v="55"/>
    <x v="1"/>
    <x v="4"/>
    <x v="3"/>
    <n v="1"/>
    <x v="1188"/>
    <n v="0"/>
    <n v="0"/>
    <x v="283"/>
    <n v="90"/>
    <x v="0"/>
    <n v="620"/>
    <n v="54"/>
    <n v="239"/>
    <n v="99"/>
    <n v="98"/>
    <n v="119"/>
    <n v="1229"/>
    <n v="2"/>
    <n v="9"/>
    <n v="7"/>
    <n v="10"/>
    <n v="28"/>
    <n v="7"/>
    <x v="0"/>
    <x v="1"/>
    <x v="0"/>
    <x v="0"/>
    <x v="1"/>
    <n v="0"/>
    <n v="3"/>
    <n v="11"/>
    <x v="0"/>
    <n v="2"/>
  </r>
  <r>
    <x v="1282"/>
    <n v="1957"/>
    <n v="69"/>
    <x v="0"/>
    <x v="1"/>
    <x v="2"/>
    <n v="4"/>
    <x v="1189"/>
    <n v="1"/>
    <n v="1"/>
    <x v="562"/>
    <n v="49"/>
    <x v="0"/>
    <n v="13"/>
    <n v="4"/>
    <n v="20"/>
    <n v="0"/>
    <n v="0"/>
    <n v="1"/>
    <n v="38"/>
    <n v="2"/>
    <n v="1"/>
    <n v="0"/>
    <n v="3"/>
    <n v="6"/>
    <n v="9"/>
    <x v="0"/>
    <x v="0"/>
    <x v="0"/>
    <x v="0"/>
    <x v="0"/>
    <n v="0"/>
    <n v="3"/>
    <n v="11"/>
    <x v="1"/>
    <n v="0"/>
  </r>
  <r>
    <x v="1283"/>
    <n v="1951"/>
    <n v="75"/>
    <x v="0"/>
    <x v="2"/>
    <x v="1"/>
    <n v="2"/>
    <x v="1190"/>
    <n v="0"/>
    <n v="0"/>
    <x v="545"/>
    <n v="18"/>
    <x v="1"/>
    <n v="113"/>
    <n v="61"/>
    <n v="204"/>
    <n v="34"/>
    <n v="26"/>
    <n v="47"/>
    <n v="485"/>
    <n v="2"/>
    <n v="7"/>
    <n v="1"/>
    <n v="7"/>
    <n v="17"/>
    <n v="8"/>
    <x v="0"/>
    <x v="0"/>
    <x v="0"/>
    <x v="0"/>
    <x v="0"/>
    <n v="0"/>
    <n v="3"/>
    <n v="11"/>
    <x v="1"/>
    <n v="0"/>
  </r>
  <r>
    <x v="1284"/>
    <n v="1951"/>
    <n v="75"/>
    <x v="0"/>
    <x v="3"/>
    <x v="2"/>
    <n v="2"/>
    <x v="1191"/>
    <n v="0"/>
    <n v="0"/>
    <x v="134"/>
    <n v="89"/>
    <x v="0"/>
    <n v="7"/>
    <n v="23"/>
    <n v="78"/>
    <n v="133"/>
    <n v="49"/>
    <n v="144"/>
    <n v="434"/>
    <n v="2"/>
    <n v="4"/>
    <n v="2"/>
    <n v="5"/>
    <n v="13"/>
    <n v="7"/>
    <x v="0"/>
    <x v="0"/>
    <x v="0"/>
    <x v="0"/>
    <x v="0"/>
    <n v="0"/>
    <n v="3"/>
    <n v="11"/>
    <x v="1"/>
    <n v="0"/>
  </r>
  <r>
    <x v="1285"/>
    <n v="1970"/>
    <n v="56"/>
    <x v="1"/>
    <x v="0"/>
    <x v="3"/>
    <n v="2"/>
    <x v="1192"/>
    <n v="1"/>
    <n v="0"/>
    <x v="212"/>
    <n v="43"/>
    <x v="0"/>
    <n v="16"/>
    <n v="2"/>
    <n v="18"/>
    <n v="2"/>
    <n v="1"/>
    <n v="5"/>
    <n v="44"/>
    <n v="1"/>
    <n v="1"/>
    <n v="0"/>
    <n v="3"/>
    <n v="5"/>
    <n v="7"/>
    <x v="0"/>
    <x v="0"/>
    <x v="0"/>
    <x v="0"/>
    <x v="0"/>
    <n v="0"/>
    <n v="3"/>
    <n v="11"/>
    <x v="1"/>
    <n v="0"/>
  </r>
  <r>
    <x v="1286"/>
    <n v="1972"/>
    <n v="54"/>
    <x v="1"/>
    <x v="1"/>
    <x v="2"/>
    <n v="3"/>
    <x v="774"/>
    <n v="0"/>
    <n v="1"/>
    <x v="210"/>
    <n v="82"/>
    <x v="0"/>
    <n v="462"/>
    <n v="0"/>
    <n v="24"/>
    <n v="6"/>
    <n v="0"/>
    <n v="4"/>
    <n v="496"/>
    <n v="2"/>
    <n v="9"/>
    <n v="2"/>
    <n v="5"/>
    <n v="18"/>
    <n v="7"/>
    <x v="0"/>
    <x v="1"/>
    <x v="0"/>
    <x v="0"/>
    <x v="0"/>
    <n v="0"/>
    <n v="3"/>
    <n v="11"/>
    <x v="0"/>
    <n v="1"/>
  </r>
  <r>
    <x v="1287"/>
    <n v="1969"/>
    <n v="57"/>
    <x v="1"/>
    <x v="4"/>
    <x v="2"/>
    <n v="4"/>
    <x v="1193"/>
    <n v="1"/>
    <n v="1"/>
    <x v="563"/>
    <n v="84"/>
    <x v="0"/>
    <n v="22"/>
    <n v="2"/>
    <n v="10"/>
    <n v="6"/>
    <n v="4"/>
    <n v="34"/>
    <n v="78"/>
    <n v="2"/>
    <n v="1"/>
    <n v="2"/>
    <n v="2"/>
    <n v="7"/>
    <n v="4"/>
    <x v="0"/>
    <x v="0"/>
    <x v="0"/>
    <x v="0"/>
    <x v="0"/>
    <n v="0"/>
    <n v="3"/>
    <n v="11"/>
    <x v="1"/>
    <n v="0"/>
  </r>
  <r>
    <x v="1288"/>
    <n v="1972"/>
    <n v="54"/>
    <x v="1"/>
    <x v="2"/>
    <x v="2"/>
    <n v="2"/>
    <x v="453"/>
    <n v="0"/>
    <n v="0"/>
    <x v="508"/>
    <n v="80"/>
    <x v="0"/>
    <n v="968"/>
    <n v="147"/>
    <n v="842"/>
    <n v="137"/>
    <n v="42"/>
    <n v="210"/>
    <n v="2346"/>
    <n v="1"/>
    <n v="5"/>
    <n v="7"/>
    <n v="10"/>
    <n v="23"/>
    <n v="2"/>
    <x v="1"/>
    <x v="0"/>
    <x v="1"/>
    <x v="1"/>
    <x v="0"/>
    <n v="0"/>
    <n v="3"/>
    <n v="11"/>
    <x v="0"/>
    <n v="3"/>
  </r>
  <r>
    <x v="1289"/>
    <n v="1971"/>
    <n v="55"/>
    <x v="1"/>
    <x v="0"/>
    <x v="2"/>
    <n v="2"/>
    <x v="1194"/>
    <n v="0"/>
    <n v="0"/>
    <x v="284"/>
    <n v="68"/>
    <x v="0"/>
    <n v="283"/>
    <n v="112"/>
    <n v="151"/>
    <n v="51"/>
    <n v="72"/>
    <n v="125"/>
    <n v="794"/>
    <n v="2"/>
    <n v="7"/>
    <n v="2"/>
    <n v="10"/>
    <n v="21"/>
    <n v="6"/>
    <x v="0"/>
    <x v="0"/>
    <x v="0"/>
    <x v="0"/>
    <x v="0"/>
    <n v="0"/>
    <n v="3"/>
    <n v="11"/>
    <x v="1"/>
    <n v="0"/>
  </r>
  <r>
    <x v="1290"/>
    <n v="1956"/>
    <n v="70"/>
    <x v="0"/>
    <x v="0"/>
    <x v="2"/>
    <n v="2"/>
    <x v="1195"/>
    <n v="0"/>
    <n v="0"/>
    <x v="564"/>
    <n v="12"/>
    <x v="2"/>
    <n v="1"/>
    <n v="2"/>
    <n v="5"/>
    <n v="6"/>
    <n v="0"/>
    <n v="3"/>
    <n v="17"/>
    <n v="1"/>
    <n v="1"/>
    <n v="0"/>
    <n v="2"/>
    <n v="4"/>
    <n v="7"/>
    <x v="0"/>
    <x v="0"/>
    <x v="0"/>
    <x v="0"/>
    <x v="0"/>
    <n v="0"/>
    <n v="3"/>
    <n v="11"/>
    <x v="1"/>
    <n v="0"/>
  </r>
  <r>
    <x v="1291"/>
    <n v="1971"/>
    <n v="55"/>
    <x v="1"/>
    <x v="0"/>
    <x v="0"/>
    <n v="2"/>
    <x v="225"/>
    <n v="1"/>
    <n v="0"/>
    <x v="195"/>
    <n v="75"/>
    <x v="0"/>
    <n v="14"/>
    <n v="1"/>
    <n v="7"/>
    <n v="2"/>
    <n v="1"/>
    <n v="1"/>
    <n v="26"/>
    <n v="1"/>
    <n v="2"/>
    <n v="0"/>
    <n v="2"/>
    <n v="5"/>
    <n v="9"/>
    <x v="0"/>
    <x v="0"/>
    <x v="0"/>
    <x v="0"/>
    <x v="0"/>
    <n v="0"/>
    <n v="3"/>
    <n v="11"/>
    <x v="1"/>
    <n v="0"/>
  </r>
  <r>
    <x v="1292"/>
    <n v="1973"/>
    <n v="53"/>
    <x v="1"/>
    <x v="4"/>
    <x v="2"/>
    <n v="3"/>
    <x v="1196"/>
    <n v="1"/>
    <n v="0"/>
    <x v="171"/>
    <n v="10"/>
    <x v="2"/>
    <n v="30"/>
    <n v="5"/>
    <n v="24"/>
    <n v="6"/>
    <n v="3"/>
    <n v="8"/>
    <n v="76"/>
    <n v="2"/>
    <n v="2"/>
    <n v="0"/>
    <n v="4"/>
    <n v="8"/>
    <n v="5"/>
    <x v="0"/>
    <x v="0"/>
    <x v="0"/>
    <x v="0"/>
    <x v="0"/>
    <n v="0"/>
    <n v="3"/>
    <n v="11"/>
    <x v="1"/>
    <n v="0"/>
  </r>
  <r>
    <x v="1293"/>
    <n v="1977"/>
    <n v="49"/>
    <x v="1"/>
    <x v="1"/>
    <x v="0"/>
    <n v="1"/>
    <x v="1197"/>
    <n v="1"/>
    <n v="1"/>
    <x v="263"/>
    <n v="91"/>
    <x v="0"/>
    <n v="4"/>
    <n v="0"/>
    <n v="5"/>
    <n v="0"/>
    <n v="1"/>
    <n v="5"/>
    <n v="15"/>
    <n v="1"/>
    <n v="1"/>
    <n v="0"/>
    <n v="2"/>
    <n v="4"/>
    <n v="7"/>
    <x v="0"/>
    <x v="0"/>
    <x v="0"/>
    <x v="0"/>
    <x v="0"/>
    <n v="0"/>
    <n v="3"/>
    <n v="11"/>
    <x v="1"/>
    <n v="0"/>
  </r>
  <r>
    <x v="1294"/>
    <n v="1963"/>
    <n v="63"/>
    <x v="0"/>
    <x v="1"/>
    <x v="0"/>
    <n v="1"/>
    <x v="1198"/>
    <n v="1"/>
    <n v="1"/>
    <x v="565"/>
    <n v="21"/>
    <x v="1"/>
    <n v="52"/>
    <n v="0"/>
    <n v="9"/>
    <n v="0"/>
    <n v="0"/>
    <n v="1"/>
    <n v="62"/>
    <n v="2"/>
    <n v="1"/>
    <n v="0"/>
    <n v="4"/>
    <n v="7"/>
    <n v="4"/>
    <x v="0"/>
    <x v="0"/>
    <x v="0"/>
    <x v="0"/>
    <x v="0"/>
    <n v="0"/>
    <n v="3"/>
    <n v="11"/>
    <x v="1"/>
    <n v="0"/>
  </r>
  <r>
    <x v="1295"/>
    <n v="1954"/>
    <n v="72"/>
    <x v="0"/>
    <x v="2"/>
    <x v="1"/>
    <n v="3"/>
    <x v="1199"/>
    <n v="0"/>
    <n v="1"/>
    <x v="370"/>
    <n v="28"/>
    <x v="1"/>
    <n v="62"/>
    <n v="1"/>
    <n v="57"/>
    <n v="19"/>
    <n v="11"/>
    <n v="48"/>
    <n v="198"/>
    <n v="2"/>
    <n v="2"/>
    <n v="1"/>
    <n v="5"/>
    <n v="10"/>
    <n v="2"/>
    <x v="0"/>
    <x v="0"/>
    <x v="0"/>
    <x v="0"/>
    <x v="0"/>
    <n v="0"/>
    <n v="3"/>
    <n v="11"/>
    <x v="1"/>
    <n v="0"/>
  </r>
  <r>
    <x v="1296"/>
    <n v="1978"/>
    <n v="48"/>
    <x v="1"/>
    <x v="1"/>
    <x v="1"/>
    <n v="3"/>
    <x v="1200"/>
    <n v="1"/>
    <n v="0"/>
    <x v="512"/>
    <n v="97"/>
    <x v="0"/>
    <n v="20"/>
    <n v="2"/>
    <n v="14"/>
    <n v="3"/>
    <n v="0"/>
    <n v="10"/>
    <n v="49"/>
    <n v="1"/>
    <n v="2"/>
    <n v="0"/>
    <n v="2"/>
    <n v="5"/>
    <n v="9"/>
    <x v="0"/>
    <x v="0"/>
    <x v="0"/>
    <x v="0"/>
    <x v="0"/>
    <n v="0"/>
    <n v="3"/>
    <n v="11"/>
    <x v="1"/>
    <n v="0"/>
  </r>
  <r>
    <x v="1297"/>
    <n v="1966"/>
    <n v="60"/>
    <x v="1"/>
    <x v="0"/>
    <x v="1"/>
    <n v="3"/>
    <x v="1201"/>
    <n v="0"/>
    <n v="1"/>
    <x v="566"/>
    <n v="49"/>
    <x v="0"/>
    <n v="545"/>
    <n v="7"/>
    <n v="114"/>
    <n v="37"/>
    <n v="21"/>
    <n v="78"/>
    <n v="802"/>
    <n v="5"/>
    <n v="7"/>
    <n v="2"/>
    <n v="11"/>
    <n v="25"/>
    <n v="5"/>
    <x v="0"/>
    <x v="1"/>
    <x v="0"/>
    <x v="0"/>
    <x v="0"/>
    <n v="0"/>
    <n v="3"/>
    <n v="11"/>
    <x v="1"/>
    <n v="1"/>
  </r>
  <r>
    <x v="1298"/>
    <n v="1946"/>
    <n v="80"/>
    <x v="3"/>
    <x v="0"/>
    <x v="2"/>
    <n v="2"/>
    <x v="1202"/>
    <n v="0"/>
    <n v="0"/>
    <x v="567"/>
    <n v="14"/>
    <x v="2"/>
    <n v="558"/>
    <n v="79"/>
    <n v="622"/>
    <n v="207"/>
    <n v="175"/>
    <n v="95"/>
    <n v="1736"/>
    <n v="1"/>
    <n v="4"/>
    <n v="6"/>
    <n v="4"/>
    <n v="15"/>
    <n v="1"/>
    <x v="0"/>
    <x v="0"/>
    <x v="1"/>
    <x v="0"/>
    <x v="0"/>
    <n v="0"/>
    <n v="3"/>
    <n v="11"/>
    <x v="0"/>
    <n v="1"/>
  </r>
  <r>
    <x v="1299"/>
    <n v="1978"/>
    <n v="48"/>
    <x v="1"/>
    <x v="0"/>
    <x v="0"/>
    <n v="1"/>
    <x v="11"/>
    <n v="1"/>
    <n v="1"/>
    <x v="568"/>
    <n v="5"/>
    <x v="2"/>
    <n v="6"/>
    <n v="5"/>
    <n v="4"/>
    <n v="13"/>
    <n v="4"/>
    <n v="25"/>
    <n v="57"/>
    <n v="4"/>
    <n v="2"/>
    <n v="1"/>
    <n v="3"/>
    <n v="10"/>
    <n v="6"/>
    <x v="0"/>
    <x v="0"/>
    <x v="0"/>
    <x v="0"/>
    <x v="0"/>
    <n v="0"/>
    <n v="3"/>
    <n v="11"/>
    <x v="1"/>
    <n v="0"/>
  </r>
  <r>
    <x v="1300"/>
    <n v="1971"/>
    <n v="55"/>
    <x v="1"/>
    <x v="2"/>
    <x v="1"/>
    <n v="3"/>
    <x v="1203"/>
    <n v="1"/>
    <n v="0"/>
    <x v="207"/>
    <n v="37"/>
    <x v="0"/>
    <n v="39"/>
    <n v="1"/>
    <n v="9"/>
    <n v="2"/>
    <n v="0"/>
    <n v="8"/>
    <n v="59"/>
    <n v="0"/>
    <n v="1"/>
    <n v="0"/>
    <n v="1"/>
    <n v="2"/>
    <n v="1"/>
    <x v="0"/>
    <x v="0"/>
    <x v="0"/>
    <x v="0"/>
    <x v="0"/>
    <n v="0"/>
    <n v="3"/>
    <n v="11"/>
    <x v="1"/>
    <n v="0"/>
  </r>
  <r>
    <x v="1301"/>
    <n v="1953"/>
    <n v="73"/>
    <x v="0"/>
    <x v="0"/>
    <x v="1"/>
    <n v="2"/>
    <x v="884"/>
    <n v="0"/>
    <n v="0"/>
    <x v="506"/>
    <n v="62"/>
    <x v="0"/>
    <n v="1111"/>
    <n v="24"/>
    <n v="790"/>
    <n v="160"/>
    <n v="45"/>
    <n v="172"/>
    <n v="2302"/>
    <n v="0"/>
    <n v="5"/>
    <n v="8"/>
    <n v="5"/>
    <n v="18"/>
    <n v="2"/>
    <x v="0"/>
    <x v="1"/>
    <x v="1"/>
    <x v="1"/>
    <x v="0"/>
    <n v="0"/>
    <n v="3"/>
    <n v="11"/>
    <x v="0"/>
    <n v="3"/>
  </r>
  <r>
    <x v="1302"/>
    <n v="1985"/>
    <n v="41"/>
    <x v="2"/>
    <x v="4"/>
    <x v="2"/>
    <n v="2"/>
    <x v="1204"/>
    <n v="0"/>
    <n v="0"/>
    <x v="513"/>
    <n v="83"/>
    <x v="0"/>
    <n v="4"/>
    <n v="6"/>
    <n v="8"/>
    <n v="6"/>
    <n v="3"/>
    <n v="10"/>
    <n v="37"/>
    <n v="1"/>
    <n v="2"/>
    <n v="0"/>
    <n v="3"/>
    <n v="6"/>
    <n v="7"/>
    <x v="0"/>
    <x v="0"/>
    <x v="0"/>
    <x v="0"/>
    <x v="0"/>
    <n v="0"/>
    <n v="3"/>
    <n v="11"/>
    <x v="1"/>
    <n v="0"/>
  </r>
  <r>
    <x v="1303"/>
    <n v="1970"/>
    <n v="56"/>
    <x v="1"/>
    <x v="0"/>
    <x v="3"/>
    <n v="3"/>
    <x v="1205"/>
    <n v="1"/>
    <n v="1"/>
    <x v="536"/>
    <n v="48"/>
    <x v="0"/>
    <n v="183"/>
    <n v="5"/>
    <n v="65"/>
    <n v="3"/>
    <n v="5"/>
    <n v="49"/>
    <n v="310"/>
    <n v="5"/>
    <n v="5"/>
    <n v="2"/>
    <n v="4"/>
    <n v="16"/>
    <n v="9"/>
    <x v="0"/>
    <x v="0"/>
    <x v="0"/>
    <x v="0"/>
    <x v="0"/>
    <n v="0"/>
    <n v="3"/>
    <n v="11"/>
    <x v="1"/>
    <n v="0"/>
  </r>
  <r>
    <x v="1304"/>
    <n v="1979"/>
    <n v="47"/>
    <x v="1"/>
    <x v="0"/>
    <x v="2"/>
    <n v="2"/>
    <x v="1206"/>
    <n v="0"/>
    <n v="0"/>
    <x v="569"/>
    <n v="94"/>
    <x v="0"/>
    <n v="546"/>
    <n v="72"/>
    <n v="376"/>
    <n v="94"/>
    <n v="145"/>
    <n v="72"/>
    <n v="1305"/>
    <n v="1"/>
    <n v="5"/>
    <n v="5"/>
    <n v="8"/>
    <n v="19"/>
    <n v="3"/>
    <x v="0"/>
    <x v="1"/>
    <x v="0"/>
    <x v="0"/>
    <x v="0"/>
    <n v="0"/>
    <n v="3"/>
    <n v="11"/>
    <x v="1"/>
    <n v="1"/>
  </r>
  <r>
    <x v="1305"/>
    <n v="1966"/>
    <n v="60"/>
    <x v="1"/>
    <x v="0"/>
    <x v="1"/>
    <n v="3"/>
    <x v="1207"/>
    <n v="0"/>
    <n v="1"/>
    <x v="553"/>
    <n v="61"/>
    <x v="0"/>
    <n v="606"/>
    <n v="7"/>
    <n v="155"/>
    <n v="10"/>
    <n v="0"/>
    <n v="54"/>
    <n v="832"/>
    <n v="5"/>
    <n v="10"/>
    <n v="3"/>
    <n v="8"/>
    <n v="26"/>
    <n v="7"/>
    <x v="0"/>
    <x v="0"/>
    <x v="0"/>
    <x v="0"/>
    <x v="0"/>
    <n v="0"/>
    <n v="3"/>
    <n v="11"/>
    <x v="1"/>
    <n v="0"/>
  </r>
  <r>
    <x v="1306"/>
    <n v="1976"/>
    <n v="50"/>
    <x v="1"/>
    <x v="0"/>
    <x v="1"/>
    <n v="4"/>
    <x v="1208"/>
    <n v="1"/>
    <n v="1"/>
    <x v="256"/>
    <n v="70"/>
    <x v="0"/>
    <n v="266"/>
    <n v="6"/>
    <n v="51"/>
    <n v="8"/>
    <n v="6"/>
    <n v="64"/>
    <n v="401"/>
    <n v="6"/>
    <n v="7"/>
    <n v="1"/>
    <n v="5"/>
    <n v="19"/>
    <n v="8"/>
    <x v="0"/>
    <x v="0"/>
    <x v="0"/>
    <x v="0"/>
    <x v="0"/>
    <n v="0"/>
    <n v="3"/>
    <n v="11"/>
    <x v="1"/>
    <n v="0"/>
  </r>
  <r>
    <x v="1307"/>
    <n v="1965"/>
    <n v="61"/>
    <x v="1"/>
    <x v="1"/>
    <x v="2"/>
    <n v="2"/>
    <x v="1209"/>
    <n v="0"/>
    <n v="0"/>
    <x v="146"/>
    <n v="43"/>
    <x v="0"/>
    <n v="1142"/>
    <n v="29"/>
    <n v="249"/>
    <n v="38"/>
    <n v="29"/>
    <n v="14"/>
    <n v="1501"/>
    <n v="1"/>
    <n v="5"/>
    <n v="5"/>
    <n v="12"/>
    <n v="23"/>
    <n v="2"/>
    <x v="0"/>
    <x v="1"/>
    <x v="1"/>
    <x v="0"/>
    <x v="0"/>
    <n v="0"/>
    <n v="3"/>
    <n v="11"/>
    <x v="1"/>
    <n v="2"/>
  </r>
  <r>
    <x v="1308"/>
    <n v="1982"/>
    <n v="44"/>
    <x v="2"/>
    <x v="0"/>
    <x v="2"/>
    <n v="2"/>
    <x v="1210"/>
    <n v="0"/>
    <n v="0"/>
    <x v="493"/>
    <n v="23"/>
    <x v="1"/>
    <n v="1074"/>
    <n v="0"/>
    <n v="69"/>
    <n v="0"/>
    <n v="0"/>
    <n v="46"/>
    <n v="1189"/>
    <n v="1"/>
    <n v="10"/>
    <n v="4"/>
    <n v="13"/>
    <n v="28"/>
    <n v="6"/>
    <x v="1"/>
    <x v="0"/>
    <x v="1"/>
    <x v="1"/>
    <x v="1"/>
    <n v="0"/>
    <n v="3"/>
    <n v="11"/>
    <x v="0"/>
    <n v="4"/>
  </r>
  <r>
    <x v="1309"/>
    <n v="1972"/>
    <n v="54"/>
    <x v="1"/>
    <x v="0"/>
    <x v="1"/>
    <n v="3"/>
    <x v="1211"/>
    <n v="0"/>
    <n v="1"/>
    <x v="570"/>
    <n v="37"/>
    <x v="0"/>
    <n v="771"/>
    <n v="51"/>
    <n v="154"/>
    <n v="54"/>
    <n v="10"/>
    <n v="154"/>
    <n v="1194"/>
    <n v="7"/>
    <n v="11"/>
    <n v="2"/>
    <n v="12"/>
    <n v="32"/>
    <n v="6"/>
    <x v="0"/>
    <x v="0"/>
    <x v="0"/>
    <x v="0"/>
    <x v="0"/>
    <n v="0"/>
    <n v="3"/>
    <n v="11"/>
    <x v="1"/>
    <n v="0"/>
  </r>
  <r>
    <x v="1310"/>
    <n v="1960"/>
    <n v="66"/>
    <x v="0"/>
    <x v="1"/>
    <x v="2"/>
    <n v="3"/>
    <x v="1212"/>
    <n v="0"/>
    <n v="1"/>
    <x v="571"/>
    <n v="50"/>
    <x v="0"/>
    <n v="371"/>
    <n v="32"/>
    <n v="189"/>
    <n v="0"/>
    <n v="58"/>
    <n v="6"/>
    <n v="656"/>
    <n v="2"/>
    <n v="5"/>
    <n v="4"/>
    <n v="10"/>
    <n v="21"/>
    <n v="4"/>
    <x v="0"/>
    <x v="0"/>
    <x v="0"/>
    <x v="0"/>
    <x v="0"/>
    <n v="0"/>
    <n v="3"/>
    <n v="11"/>
    <x v="1"/>
    <n v="0"/>
  </r>
  <r>
    <x v="1311"/>
    <n v="1956"/>
    <n v="70"/>
    <x v="0"/>
    <x v="2"/>
    <x v="0"/>
    <n v="1"/>
    <x v="1213"/>
    <n v="0"/>
    <n v="0"/>
    <x v="210"/>
    <n v="78"/>
    <x v="0"/>
    <n v="556"/>
    <n v="14"/>
    <n v="717"/>
    <n v="210"/>
    <n v="0"/>
    <n v="43"/>
    <n v="1540"/>
    <n v="1"/>
    <n v="7"/>
    <n v="5"/>
    <n v="10"/>
    <n v="23"/>
    <n v="4"/>
    <x v="0"/>
    <x v="0"/>
    <x v="0"/>
    <x v="0"/>
    <x v="0"/>
    <n v="0"/>
    <n v="3"/>
    <n v="11"/>
    <x v="1"/>
    <n v="0"/>
  </r>
  <r>
    <x v="1312"/>
    <n v="1965"/>
    <n v="61"/>
    <x v="1"/>
    <x v="2"/>
    <x v="1"/>
    <n v="3"/>
    <x v="1214"/>
    <n v="0"/>
    <n v="1"/>
    <x v="572"/>
    <n v="74"/>
    <x v="0"/>
    <n v="202"/>
    <n v="5"/>
    <n v="74"/>
    <n v="11"/>
    <n v="5"/>
    <n v="14"/>
    <n v="311"/>
    <n v="3"/>
    <n v="6"/>
    <n v="1"/>
    <n v="5"/>
    <n v="15"/>
    <n v="7"/>
    <x v="0"/>
    <x v="0"/>
    <x v="0"/>
    <x v="0"/>
    <x v="0"/>
    <n v="0"/>
    <n v="3"/>
    <n v="11"/>
    <x v="1"/>
    <n v="0"/>
  </r>
  <r>
    <x v="1313"/>
    <n v="1955"/>
    <n v="71"/>
    <x v="0"/>
    <x v="4"/>
    <x v="1"/>
    <n v="3"/>
    <x v="1215"/>
    <n v="0"/>
    <n v="1"/>
    <x v="373"/>
    <n v="14"/>
    <x v="2"/>
    <n v="209"/>
    <n v="162"/>
    <n v="209"/>
    <n v="41"/>
    <n v="162"/>
    <n v="37"/>
    <n v="820"/>
    <n v="5"/>
    <n v="4"/>
    <n v="7"/>
    <n v="10"/>
    <n v="26"/>
    <n v="2"/>
    <x v="0"/>
    <x v="0"/>
    <x v="0"/>
    <x v="0"/>
    <x v="0"/>
    <n v="0"/>
    <n v="3"/>
    <n v="11"/>
    <x v="1"/>
    <n v="0"/>
  </r>
  <r>
    <x v="1314"/>
    <n v="1989"/>
    <n v="37"/>
    <x v="2"/>
    <x v="4"/>
    <x v="2"/>
    <n v="3"/>
    <x v="1216"/>
    <n v="1"/>
    <n v="0"/>
    <x v="20"/>
    <n v="77"/>
    <x v="0"/>
    <n v="35"/>
    <n v="40"/>
    <n v="111"/>
    <n v="36"/>
    <n v="40"/>
    <n v="12"/>
    <n v="274"/>
    <n v="3"/>
    <n v="3"/>
    <n v="1"/>
    <n v="7"/>
    <n v="14"/>
    <n v="4"/>
    <x v="0"/>
    <x v="0"/>
    <x v="0"/>
    <x v="0"/>
    <x v="0"/>
    <n v="0"/>
    <n v="3"/>
    <n v="11"/>
    <x v="1"/>
    <n v="0"/>
  </r>
  <r>
    <x v="1315"/>
    <n v="1962"/>
    <n v="64"/>
    <x v="0"/>
    <x v="1"/>
    <x v="0"/>
    <n v="1"/>
    <x v="1217"/>
    <n v="1"/>
    <n v="1"/>
    <x v="90"/>
    <n v="39"/>
    <x v="0"/>
    <n v="37"/>
    <n v="0"/>
    <n v="17"/>
    <n v="0"/>
    <n v="0"/>
    <n v="3"/>
    <n v="57"/>
    <n v="3"/>
    <n v="3"/>
    <n v="0"/>
    <n v="3"/>
    <n v="9"/>
    <n v="9"/>
    <x v="0"/>
    <x v="0"/>
    <x v="0"/>
    <x v="0"/>
    <x v="0"/>
    <n v="0"/>
    <n v="3"/>
    <n v="11"/>
    <x v="1"/>
    <n v="0"/>
  </r>
  <r>
    <x v="1316"/>
    <n v="1965"/>
    <n v="61"/>
    <x v="1"/>
    <x v="0"/>
    <x v="1"/>
    <n v="3"/>
    <x v="1218"/>
    <n v="0"/>
    <n v="1"/>
    <x v="573"/>
    <n v="89"/>
    <x v="0"/>
    <n v="171"/>
    <n v="45"/>
    <n v="73"/>
    <n v="59"/>
    <n v="10"/>
    <n v="90"/>
    <n v="448"/>
    <n v="4"/>
    <n v="3"/>
    <n v="2"/>
    <n v="8"/>
    <n v="17"/>
    <n v="4"/>
    <x v="0"/>
    <x v="0"/>
    <x v="0"/>
    <x v="0"/>
    <x v="0"/>
    <n v="0"/>
    <n v="3"/>
    <n v="11"/>
    <x v="1"/>
    <n v="0"/>
  </r>
  <r>
    <x v="1317"/>
    <n v="1973"/>
    <n v="53"/>
    <x v="1"/>
    <x v="4"/>
    <x v="2"/>
    <n v="4"/>
    <x v="1219"/>
    <n v="1"/>
    <n v="1"/>
    <x v="574"/>
    <n v="62"/>
    <x v="0"/>
    <n v="12"/>
    <n v="2"/>
    <n v="20"/>
    <n v="3"/>
    <n v="2"/>
    <n v="5"/>
    <n v="44"/>
    <n v="1"/>
    <n v="1"/>
    <n v="0"/>
    <n v="3"/>
    <n v="5"/>
    <n v="7"/>
    <x v="0"/>
    <x v="0"/>
    <x v="0"/>
    <x v="0"/>
    <x v="0"/>
    <n v="0"/>
    <n v="3"/>
    <n v="11"/>
    <x v="1"/>
    <n v="0"/>
  </r>
  <r>
    <x v="1318"/>
    <n v="1972"/>
    <n v="54"/>
    <x v="1"/>
    <x v="0"/>
    <x v="2"/>
    <n v="4"/>
    <x v="296"/>
    <n v="1"/>
    <n v="1"/>
    <x v="243"/>
    <n v="59"/>
    <x v="0"/>
    <n v="44"/>
    <n v="4"/>
    <n v="21"/>
    <n v="6"/>
    <n v="0"/>
    <n v="27"/>
    <n v="102"/>
    <n v="2"/>
    <n v="3"/>
    <n v="0"/>
    <n v="3"/>
    <n v="8"/>
    <n v="7"/>
    <x v="0"/>
    <x v="0"/>
    <x v="0"/>
    <x v="0"/>
    <x v="0"/>
    <n v="0"/>
    <n v="3"/>
    <n v="11"/>
    <x v="1"/>
    <n v="0"/>
  </r>
  <r>
    <x v="1319"/>
    <n v="1984"/>
    <n v="42"/>
    <x v="2"/>
    <x v="0"/>
    <x v="1"/>
    <n v="3"/>
    <x v="1220"/>
    <n v="1"/>
    <n v="0"/>
    <x v="575"/>
    <n v="68"/>
    <x v="0"/>
    <n v="20"/>
    <n v="2"/>
    <n v="9"/>
    <n v="4"/>
    <n v="6"/>
    <n v="20"/>
    <n v="61"/>
    <n v="1"/>
    <n v="1"/>
    <n v="1"/>
    <n v="2"/>
    <n v="5"/>
    <n v="4"/>
    <x v="0"/>
    <x v="0"/>
    <x v="0"/>
    <x v="0"/>
    <x v="0"/>
    <n v="0"/>
    <n v="3"/>
    <n v="11"/>
    <x v="1"/>
    <n v="0"/>
  </r>
  <r>
    <x v="1320"/>
    <n v="1960"/>
    <n v="66"/>
    <x v="0"/>
    <x v="2"/>
    <x v="2"/>
    <n v="2"/>
    <x v="1221"/>
    <n v="0"/>
    <n v="0"/>
    <x v="107"/>
    <n v="13"/>
    <x v="2"/>
    <n v="779"/>
    <n v="86"/>
    <n v="537"/>
    <n v="34"/>
    <n v="69"/>
    <n v="138"/>
    <n v="1643"/>
    <n v="1"/>
    <n v="5"/>
    <n v="9"/>
    <n v="12"/>
    <n v="27"/>
    <n v="3"/>
    <x v="0"/>
    <x v="0"/>
    <x v="0"/>
    <x v="0"/>
    <x v="0"/>
    <n v="0"/>
    <n v="3"/>
    <n v="11"/>
    <x v="1"/>
    <n v="0"/>
  </r>
  <r>
    <x v="1321"/>
    <n v="1958"/>
    <n v="68"/>
    <x v="0"/>
    <x v="2"/>
    <x v="1"/>
    <n v="3"/>
    <x v="1222"/>
    <n v="0"/>
    <n v="1"/>
    <x v="8"/>
    <n v="37"/>
    <x v="0"/>
    <n v="170"/>
    <n v="6"/>
    <n v="97"/>
    <n v="24"/>
    <n v="12"/>
    <n v="88"/>
    <n v="397"/>
    <n v="3"/>
    <n v="6"/>
    <n v="1"/>
    <n v="5"/>
    <n v="15"/>
    <n v="6"/>
    <x v="0"/>
    <x v="0"/>
    <x v="0"/>
    <x v="0"/>
    <x v="0"/>
    <n v="0"/>
    <n v="3"/>
    <n v="11"/>
    <x v="1"/>
    <n v="0"/>
  </r>
  <r>
    <x v="1322"/>
    <n v="1968"/>
    <n v="58"/>
    <x v="1"/>
    <x v="0"/>
    <x v="1"/>
    <n v="3"/>
    <x v="1223"/>
    <n v="0"/>
    <n v="1"/>
    <x v="368"/>
    <n v="36"/>
    <x v="0"/>
    <n v="491"/>
    <n v="48"/>
    <n v="231"/>
    <n v="112"/>
    <n v="105"/>
    <n v="134"/>
    <n v="1121"/>
    <n v="2"/>
    <n v="5"/>
    <n v="7"/>
    <n v="12"/>
    <n v="26"/>
    <n v="1"/>
    <x v="0"/>
    <x v="0"/>
    <x v="1"/>
    <x v="0"/>
    <x v="0"/>
    <n v="0"/>
    <n v="3"/>
    <n v="11"/>
    <x v="1"/>
    <n v="1"/>
  </r>
  <r>
    <x v="1323"/>
    <n v="1977"/>
    <n v="49"/>
    <x v="1"/>
    <x v="0"/>
    <x v="0"/>
    <n v="3"/>
    <x v="1224"/>
    <n v="2"/>
    <n v="0"/>
    <x v="576"/>
    <n v="28"/>
    <x v="1"/>
    <n v="173"/>
    <n v="8"/>
    <n v="107"/>
    <n v="7"/>
    <n v="2"/>
    <n v="176"/>
    <n v="473"/>
    <n v="4"/>
    <n v="7"/>
    <n v="2"/>
    <n v="3"/>
    <n v="16"/>
    <n v="9"/>
    <x v="1"/>
    <x v="0"/>
    <x v="0"/>
    <x v="0"/>
    <x v="0"/>
    <n v="1"/>
    <n v="3"/>
    <n v="11"/>
    <x v="0"/>
    <n v="1"/>
  </r>
  <r>
    <x v="1324"/>
    <n v="1974"/>
    <n v="52"/>
    <x v="1"/>
    <x v="3"/>
    <x v="2"/>
    <n v="3"/>
    <x v="1225"/>
    <n v="1"/>
    <n v="0"/>
    <x v="370"/>
    <n v="2"/>
    <x v="2"/>
    <n v="7"/>
    <n v="10"/>
    <n v="13"/>
    <n v="16"/>
    <n v="0"/>
    <n v="4"/>
    <n v="50"/>
    <n v="2"/>
    <n v="3"/>
    <n v="0"/>
    <n v="3"/>
    <n v="8"/>
    <n v="8"/>
    <x v="0"/>
    <x v="0"/>
    <x v="0"/>
    <x v="0"/>
    <x v="0"/>
    <n v="0"/>
    <n v="3"/>
    <n v="11"/>
    <x v="1"/>
    <n v="0"/>
  </r>
  <r>
    <x v="1325"/>
    <n v="1962"/>
    <n v="64"/>
    <x v="0"/>
    <x v="2"/>
    <x v="2"/>
    <n v="3"/>
    <x v="1226"/>
    <n v="0"/>
    <n v="1"/>
    <x v="477"/>
    <n v="17"/>
    <x v="1"/>
    <n v="1205"/>
    <n v="0"/>
    <n v="235"/>
    <n v="19"/>
    <n v="14"/>
    <n v="205"/>
    <n v="1678"/>
    <n v="6"/>
    <n v="6"/>
    <n v="3"/>
    <n v="13"/>
    <n v="28"/>
    <n v="7"/>
    <x v="0"/>
    <x v="0"/>
    <x v="0"/>
    <x v="0"/>
    <x v="0"/>
    <n v="0"/>
    <n v="3"/>
    <n v="11"/>
    <x v="1"/>
    <n v="0"/>
  </r>
  <r>
    <x v="1326"/>
    <n v="1982"/>
    <n v="44"/>
    <x v="2"/>
    <x v="0"/>
    <x v="2"/>
    <n v="2"/>
    <x v="1227"/>
    <n v="0"/>
    <n v="0"/>
    <x v="384"/>
    <n v="86"/>
    <x v="0"/>
    <n v="10"/>
    <n v="7"/>
    <n v="25"/>
    <n v="6"/>
    <n v="3"/>
    <n v="7"/>
    <n v="58"/>
    <n v="1"/>
    <n v="3"/>
    <n v="0"/>
    <n v="3"/>
    <n v="7"/>
    <n v="7"/>
    <x v="0"/>
    <x v="0"/>
    <x v="0"/>
    <x v="0"/>
    <x v="0"/>
    <n v="0"/>
    <n v="3"/>
    <n v="11"/>
    <x v="1"/>
    <n v="0"/>
  </r>
  <r>
    <x v="1327"/>
    <n v="1975"/>
    <n v="51"/>
    <x v="1"/>
    <x v="1"/>
    <x v="2"/>
    <n v="3"/>
    <x v="1228"/>
    <n v="1"/>
    <n v="0"/>
    <x v="417"/>
    <n v="54"/>
    <x v="0"/>
    <n v="97"/>
    <n v="4"/>
    <n v="44"/>
    <n v="6"/>
    <n v="1"/>
    <n v="18"/>
    <n v="170"/>
    <n v="1"/>
    <n v="3"/>
    <n v="1"/>
    <n v="4"/>
    <n v="9"/>
    <n v="5"/>
    <x v="0"/>
    <x v="0"/>
    <x v="0"/>
    <x v="0"/>
    <x v="0"/>
    <n v="0"/>
    <n v="3"/>
    <n v="11"/>
    <x v="1"/>
    <n v="0"/>
  </r>
  <r>
    <x v="1328"/>
    <n v="1982"/>
    <n v="44"/>
    <x v="2"/>
    <x v="2"/>
    <x v="0"/>
    <n v="1"/>
    <x v="1229"/>
    <n v="0"/>
    <n v="0"/>
    <x v="460"/>
    <n v="2"/>
    <x v="2"/>
    <n v="67"/>
    <n v="11"/>
    <n v="26"/>
    <n v="4"/>
    <n v="3"/>
    <n v="262"/>
    <n v="373"/>
    <n v="0"/>
    <n v="1"/>
    <n v="0"/>
    <n v="1"/>
    <n v="2"/>
    <n v="17"/>
    <x v="0"/>
    <x v="0"/>
    <x v="0"/>
    <x v="0"/>
    <x v="0"/>
    <n v="0"/>
    <n v="3"/>
    <n v="11"/>
    <x v="1"/>
    <n v="0"/>
  </r>
  <r>
    <x v="1329"/>
    <n v="1945"/>
    <n v="81"/>
    <x v="3"/>
    <x v="1"/>
    <x v="1"/>
    <n v="2"/>
    <x v="1230"/>
    <n v="0"/>
    <n v="0"/>
    <x v="498"/>
    <n v="3"/>
    <x v="2"/>
    <n v="345"/>
    <n v="53"/>
    <n v="528"/>
    <n v="98"/>
    <n v="75"/>
    <n v="97"/>
    <n v="1196"/>
    <n v="1"/>
    <n v="8"/>
    <n v="3"/>
    <n v="5"/>
    <n v="17"/>
    <n v="4"/>
    <x v="1"/>
    <x v="0"/>
    <x v="0"/>
    <x v="0"/>
    <x v="0"/>
    <n v="0"/>
    <n v="3"/>
    <n v="11"/>
    <x v="0"/>
    <n v="1"/>
  </r>
  <r>
    <x v="1330"/>
    <n v="1979"/>
    <n v="47"/>
    <x v="1"/>
    <x v="0"/>
    <x v="2"/>
    <n v="3"/>
    <x v="1231"/>
    <n v="1"/>
    <n v="0"/>
    <x v="126"/>
    <n v="84"/>
    <x v="0"/>
    <n v="6"/>
    <n v="5"/>
    <n v="17"/>
    <n v="3"/>
    <n v="24"/>
    <n v="46"/>
    <n v="101"/>
    <n v="2"/>
    <n v="2"/>
    <n v="2"/>
    <n v="2"/>
    <n v="8"/>
    <n v="7"/>
    <x v="0"/>
    <x v="0"/>
    <x v="0"/>
    <x v="0"/>
    <x v="0"/>
    <n v="0"/>
    <n v="3"/>
    <n v="11"/>
    <x v="1"/>
    <n v="0"/>
  </r>
  <r>
    <x v="1331"/>
    <n v="1969"/>
    <n v="57"/>
    <x v="1"/>
    <x v="0"/>
    <x v="2"/>
    <n v="4"/>
    <x v="1232"/>
    <n v="1"/>
    <n v="1"/>
    <x v="100"/>
    <n v="8"/>
    <x v="2"/>
    <n v="73"/>
    <n v="57"/>
    <n v="100"/>
    <n v="71"/>
    <n v="15"/>
    <n v="0"/>
    <n v="316"/>
    <n v="5"/>
    <n v="6"/>
    <n v="1"/>
    <n v="5"/>
    <n v="17"/>
    <n v="9"/>
    <x v="0"/>
    <x v="0"/>
    <x v="0"/>
    <x v="0"/>
    <x v="0"/>
    <n v="0"/>
    <n v="3"/>
    <n v="11"/>
    <x v="0"/>
    <n v="0"/>
  </r>
  <r>
    <x v="1332"/>
    <n v="1962"/>
    <n v="64"/>
    <x v="0"/>
    <x v="0"/>
    <x v="2"/>
    <n v="3"/>
    <x v="1233"/>
    <n v="0"/>
    <n v="1"/>
    <x v="360"/>
    <n v="4"/>
    <x v="2"/>
    <n v="711"/>
    <n v="36"/>
    <n v="217"/>
    <n v="172"/>
    <n v="96"/>
    <n v="168"/>
    <n v="1400"/>
    <n v="3"/>
    <n v="7"/>
    <n v="4"/>
    <n v="7"/>
    <n v="21"/>
    <n v="4"/>
    <x v="0"/>
    <x v="1"/>
    <x v="0"/>
    <x v="1"/>
    <x v="0"/>
    <n v="0"/>
    <n v="3"/>
    <n v="11"/>
    <x v="1"/>
    <n v="2"/>
  </r>
  <r>
    <x v="1333"/>
    <n v="1948"/>
    <n v="78"/>
    <x v="3"/>
    <x v="0"/>
    <x v="0"/>
    <n v="1"/>
    <x v="1234"/>
    <n v="0"/>
    <n v="0"/>
    <x v="243"/>
    <n v="57"/>
    <x v="0"/>
    <n v="774"/>
    <n v="70"/>
    <n v="118"/>
    <n v="182"/>
    <n v="187"/>
    <n v="93"/>
    <n v="1424"/>
    <n v="1"/>
    <n v="4"/>
    <n v="9"/>
    <n v="13"/>
    <n v="27"/>
    <n v="1"/>
    <x v="0"/>
    <x v="0"/>
    <x v="0"/>
    <x v="0"/>
    <x v="0"/>
    <n v="0"/>
    <n v="3"/>
    <n v="11"/>
    <x v="1"/>
    <n v="0"/>
  </r>
  <r>
    <x v="1334"/>
    <n v="1978"/>
    <n v="48"/>
    <x v="1"/>
    <x v="2"/>
    <x v="2"/>
    <n v="3"/>
    <x v="1235"/>
    <n v="1"/>
    <n v="0"/>
    <x v="283"/>
    <n v="24"/>
    <x v="1"/>
    <n v="163"/>
    <n v="0"/>
    <n v="480"/>
    <n v="0"/>
    <n v="126"/>
    <n v="75"/>
    <n v="844"/>
    <n v="1"/>
    <n v="6"/>
    <n v="5"/>
    <n v="8"/>
    <n v="20"/>
    <n v="9"/>
    <x v="0"/>
    <x v="1"/>
    <x v="1"/>
    <x v="1"/>
    <x v="0"/>
    <n v="0"/>
    <n v="3"/>
    <n v="11"/>
    <x v="0"/>
    <n v="3"/>
  </r>
  <r>
    <x v="1335"/>
    <n v="1975"/>
    <n v="51"/>
    <x v="1"/>
    <x v="0"/>
    <x v="2"/>
    <n v="3"/>
    <x v="1236"/>
    <n v="0"/>
    <n v="1"/>
    <x v="390"/>
    <n v="51"/>
    <x v="0"/>
    <n v="82"/>
    <n v="33"/>
    <n v="54"/>
    <n v="71"/>
    <n v="30"/>
    <n v="41"/>
    <n v="311"/>
    <n v="2"/>
    <n v="5"/>
    <n v="2"/>
    <n v="4"/>
    <n v="13"/>
    <n v="5"/>
    <x v="0"/>
    <x v="0"/>
    <x v="0"/>
    <x v="0"/>
    <x v="0"/>
    <n v="0"/>
    <n v="3"/>
    <n v="11"/>
    <x v="1"/>
    <n v="0"/>
  </r>
  <r>
    <x v="1336"/>
    <n v="1982"/>
    <n v="44"/>
    <x v="2"/>
    <x v="0"/>
    <x v="1"/>
    <n v="2"/>
    <x v="1237"/>
    <n v="0"/>
    <n v="0"/>
    <x v="7"/>
    <n v="29"/>
    <x v="1"/>
    <n v="358"/>
    <n v="108"/>
    <n v="413"/>
    <n v="141"/>
    <n v="97"/>
    <n v="32"/>
    <n v="1149"/>
    <n v="1"/>
    <n v="2"/>
    <n v="8"/>
    <n v="6"/>
    <n v="17"/>
    <n v="1"/>
    <x v="0"/>
    <x v="0"/>
    <x v="0"/>
    <x v="0"/>
    <x v="0"/>
    <n v="0"/>
    <n v="3"/>
    <n v="11"/>
    <x v="1"/>
    <n v="0"/>
  </r>
  <r>
    <x v="1337"/>
    <n v="1983"/>
    <n v="43"/>
    <x v="2"/>
    <x v="2"/>
    <x v="2"/>
    <n v="2"/>
    <x v="1238"/>
    <n v="0"/>
    <n v="0"/>
    <x v="552"/>
    <n v="13"/>
    <x v="2"/>
    <n v="66"/>
    <n v="2"/>
    <n v="40"/>
    <n v="4"/>
    <n v="3"/>
    <n v="14"/>
    <n v="129"/>
    <n v="1"/>
    <n v="3"/>
    <n v="1"/>
    <n v="3"/>
    <n v="8"/>
    <n v="6"/>
    <x v="0"/>
    <x v="0"/>
    <x v="0"/>
    <x v="0"/>
    <x v="0"/>
    <n v="0"/>
    <n v="3"/>
    <n v="11"/>
    <x v="1"/>
    <n v="0"/>
  </r>
  <r>
    <x v="1338"/>
    <n v="1952"/>
    <n v="74"/>
    <x v="0"/>
    <x v="0"/>
    <x v="4"/>
    <n v="2"/>
    <x v="791"/>
    <n v="0"/>
    <n v="1"/>
    <x v="286"/>
    <n v="23"/>
    <x v="1"/>
    <n v="13"/>
    <n v="6"/>
    <n v="7"/>
    <n v="0"/>
    <n v="3"/>
    <n v="3"/>
    <n v="32"/>
    <n v="1"/>
    <n v="1"/>
    <n v="0"/>
    <n v="3"/>
    <n v="5"/>
    <n v="6"/>
    <x v="0"/>
    <x v="0"/>
    <x v="0"/>
    <x v="0"/>
    <x v="0"/>
    <n v="0"/>
    <n v="3"/>
    <n v="11"/>
    <x v="1"/>
    <n v="0"/>
  </r>
  <r>
    <x v="1339"/>
    <n v="1982"/>
    <n v="44"/>
    <x v="2"/>
    <x v="0"/>
    <x v="0"/>
    <n v="2"/>
    <x v="1239"/>
    <n v="1"/>
    <n v="0"/>
    <x v="17"/>
    <n v="36"/>
    <x v="0"/>
    <n v="139"/>
    <n v="13"/>
    <n v="78"/>
    <n v="20"/>
    <n v="13"/>
    <n v="36"/>
    <n v="299"/>
    <n v="3"/>
    <n v="7"/>
    <n v="1"/>
    <n v="3"/>
    <n v="14"/>
    <n v="9"/>
    <x v="0"/>
    <x v="0"/>
    <x v="0"/>
    <x v="0"/>
    <x v="0"/>
    <n v="0"/>
    <n v="3"/>
    <n v="11"/>
    <x v="0"/>
    <n v="0"/>
  </r>
  <r>
    <x v="1340"/>
    <n v="1962"/>
    <n v="64"/>
    <x v="0"/>
    <x v="0"/>
    <x v="1"/>
    <n v="3"/>
    <x v="1240"/>
    <n v="0"/>
    <n v="1"/>
    <x v="465"/>
    <n v="88"/>
    <x v="0"/>
    <n v="274"/>
    <n v="0"/>
    <n v="21"/>
    <n v="4"/>
    <n v="6"/>
    <n v="15"/>
    <n v="320"/>
    <n v="1"/>
    <n v="5"/>
    <n v="1"/>
    <n v="6"/>
    <n v="13"/>
    <n v="6"/>
    <x v="0"/>
    <x v="1"/>
    <x v="0"/>
    <x v="0"/>
    <x v="0"/>
    <n v="0"/>
    <n v="3"/>
    <n v="11"/>
    <x v="1"/>
    <n v="1"/>
  </r>
  <r>
    <x v="1341"/>
    <n v="1977"/>
    <n v="49"/>
    <x v="1"/>
    <x v="2"/>
    <x v="2"/>
    <n v="3"/>
    <x v="1241"/>
    <n v="0"/>
    <n v="1"/>
    <x v="560"/>
    <n v="2"/>
    <x v="2"/>
    <n v="262"/>
    <n v="6"/>
    <n v="61"/>
    <n v="0"/>
    <n v="10"/>
    <n v="102"/>
    <n v="441"/>
    <n v="3"/>
    <n v="5"/>
    <n v="2"/>
    <n v="6"/>
    <n v="16"/>
    <n v="5"/>
    <x v="0"/>
    <x v="0"/>
    <x v="0"/>
    <x v="0"/>
    <x v="0"/>
    <n v="0"/>
    <n v="3"/>
    <n v="11"/>
    <x v="1"/>
    <n v="0"/>
  </r>
  <r>
    <x v="1342"/>
    <n v="1949"/>
    <n v="77"/>
    <x v="0"/>
    <x v="2"/>
    <x v="2"/>
    <n v="4"/>
    <x v="993"/>
    <n v="1"/>
    <n v="1"/>
    <x v="507"/>
    <n v="3"/>
    <x v="2"/>
    <n v="1099"/>
    <n v="0"/>
    <n v="45"/>
    <n v="0"/>
    <n v="0"/>
    <n v="34"/>
    <n v="1178"/>
    <n v="11"/>
    <n v="3"/>
    <n v="4"/>
    <n v="10"/>
    <n v="28"/>
    <n v="8"/>
    <x v="0"/>
    <x v="1"/>
    <x v="0"/>
    <x v="0"/>
    <x v="0"/>
    <n v="0"/>
    <n v="3"/>
    <n v="11"/>
    <x v="0"/>
    <n v="1"/>
  </r>
  <r>
    <x v="1343"/>
    <n v="1990"/>
    <n v="36"/>
    <x v="2"/>
    <x v="0"/>
    <x v="2"/>
    <n v="2"/>
    <x v="1242"/>
    <n v="0"/>
    <n v="0"/>
    <x v="320"/>
    <n v="15"/>
    <x v="1"/>
    <n v="32"/>
    <n v="0"/>
    <n v="8"/>
    <n v="23"/>
    <n v="4"/>
    <n v="18"/>
    <n v="85"/>
    <n v="1"/>
    <n v="1"/>
    <n v="0"/>
    <n v="4"/>
    <n v="6"/>
    <n v="6"/>
    <x v="0"/>
    <x v="0"/>
    <x v="0"/>
    <x v="0"/>
    <x v="0"/>
    <n v="0"/>
    <n v="3"/>
    <n v="11"/>
    <x v="1"/>
    <n v="0"/>
  </r>
  <r>
    <x v="1344"/>
    <n v="1982"/>
    <n v="44"/>
    <x v="2"/>
    <x v="3"/>
    <x v="0"/>
    <n v="2"/>
    <x v="1243"/>
    <n v="1"/>
    <n v="0"/>
    <x v="186"/>
    <n v="58"/>
    <x v="0"/>
    <n v="2"/>
    <n v="4"/>
    <n v="2"/>
    <n v="0"/>
    <n v="11"/>
    <n v="5"/>
    <n v="24"/>
    <n v="1"/>
    <n v="1"/>
    <n v="0"/>
    <n v="2"/>
    <n v="4"/>
    <n v="9"/>
    <x v="0"/>
    <x v="0"/>
    <x v="0"/>
    <x v="0"/>
    <x v="0"/>
    <n v="0"/>
    <n v="3"/>
    <n v="11"/>
    <x v="1"/>
    <n v="0"/>
  </r>
  <r>
    <x v="1345"/>
    <n v="1975"/>
    <n v="51"/>
    <x v="1"/>
    <x v="0"/>
    <x v="0"/>
    <n v="2"/>
    <x v="669"/>
    <n v="1"/>
    <n v="0"/>
    <x v="24"/>
    <n v="11"/>
    <x v="2"/>
    <n v="6"/>
    <n v="10"/>
    <n v="21"/>
    <n v="19"/>
    <n v="14"/>
    <n v="42"/>
    <n v="112"/>
    <n v="2"/>
    <n v="2"/>
    <n v="1"/>
    <n v="3"/>
    <n v="8"/>
    <n v="6"/>
    <x v="0"/>
    <x v="0"/>
    <x v="0"/>
    <x v="0"/>
    <x v="0"/>
    <n v="0"/>
    <n v="3"/>
    <n v="11"/>
    <x v="1"/>
    <n v="0"/>
  </r>
  <r>
    <x v="1346"/>
    <n v="1959"/>
    <n v="67"/>
    <x v="0"/>
    <x v="4"/>
    <x v="2"/>
    <n v="3"/>
    <x v="1244"/>
    <n v="0"/>
    <n v="1"/>
    <x v="508"/>
    <n v="27"/>
    <x v="1"/>
    <n v="6"/>
    <n v="7"/>
    <n v="4"/>
    <n v="3"/>
    <n v="4"/>
    <n v="6"/>
    <n v="30"/>
    <n v="1"/>
    <n v="1"/>
    <n v="0"/>
    <n v="3"/>
    <n v="5"/>
    <n v="6"/>
    <x v="0"/>
    <x v="0"/>
    <x v="0"/>
    <x v="0"/>
    <x v="0"/>
    <n v="0"/>
    <n v="3"/>
    <n v="11"/>
    <x v="1"/>
    <n v="0"/>
  </r>
  <r>
    <x v="1347"/>
    <n v="1983"/>
    <n v="43"/>
    <x v="2"/>
    <x v="1"/>
    <x v="2"/>
    <n v="2"/>
    <x v="88"/>
    <n v="0"/>
    <n v="0"/>
    <x v="87"/>
    <n v="32"/>
    <x v="0"/>
    <n v="135"/>
    <n v="46"/>
    <n v="92"/>
    <n v="65"/>
    <n v="61"/>
    <n v="11"/>
    <n v="410"/>
    <n v="2"/>
    <n v="5"/>
    <n v="2"/>
    <n v="7"/>
    <n v="16"/>
    <n v="5"/>
    <x v="0"/>
    <x v="0"/>
    <x v="0"/>
    <x v="0"/>
    <x v="0"/>
    <n v="0"/>
    <n v="3"/>
    <n v="11"/>
    <x v="1"/>
    <n v="0"/>
  </r>
  <r>
    <x v="1348"/>
    <n v="1976"/>
    <n v="50"/>
    <x v="1"/>
    <x v="0"/>
    <x v="1"/>
    <n v="3"/>
    <x v="1245"/>
    <n v="0"/>
    <n v="1"/>
    <x v="176"/>
    <n v="12"/>
    <x v="2"/>
    <n v="641"/>
    <n v="7"/>
    <n v="84"/>
    <n v="0"/>
    <n v="30"/>
    <n v="38"/>
    <n v="800"/>
    <n v="3"/>
    <n v="10"/>
    <n v="4"/>
    <n v="7"/>
    <n v="24"/>
    <n v="6"/>
    <x v="0"/>
    <x v="1"/>
    <x v="0"/>
    <x v="0"/>
    <x v="0"/>
    <n v="0"/>
    <n v="3"/>
    <n v="11"/>
    <x v="1"/>
    <n v="1"/>
  </r>
  <r>
    <x v="1349"/>
    <n v="1962"/>
    <n v="64"/>
    <x v="0"/>
    <x v="1"/>
    <x v="3"/>
    <n v="1"/>
    <x v="1059"/>
    <n v="0"/>
    <n v="0"/>
    <x v="542"/>
    <n v="88"/>
    <x v="0"/>
    <n v="714"/>
    <n v="76"/>
    <n v="395"/>
    <n v="116"/>
    <n v="0"/>
    <n v="12"/>
    <n v="1313"/>
    <n v="1"/>
    <n v="4"/>
    <n v="6"/>
    <n v="9"/>
    <n v="20"/>
    <n v="1"/>
    <x v="0"/>
    <x v="0"/>
    <x v="0"/>
    <x v="0"/>
    <x v="0"/>
    <n v="0"/>
    <n v="3"/>
    <n v="11"/>
    <x v="0"/>
    <n v="0"/>
  </r>
  <r>
    <x v="1350"/>
    <n v="1956"/>
    <n v="70"/>
    <x v="0"/>
    <x v="1"/>
    <x v="1"/>
    <n v="2"/>
    <x v="1246"/>
    <n v="0"/>
    <n v="0"/>
    <x v="298"/>
    <n v="91"/>
    <x v="0"/>
    <n v="794"/>
    <n v="73"/>
    <n v="573"/>
    <n v="0"/>
    <n v="29"/>
    <n v="14"/>
    <n v="1483"/>
    <n v="1"/>
    <n v="4"/>
    <n v="8"/>
    <n v="10"/>
    <n v="23"/>
    <n v="2"/>
    <x v="0"/>
    <x v="0"/>
    <x v="0"/>
    <x v="0"/>
    <x v="0"/>
    <n v="0"/>
    <n v="3"/>
    <n v="11"/>
    <x v="1"/>
    <n v="0"/>
  </r>
  <r>
    <x v="1351"/>
    <n v="1993"/>
    <n v="33"/>
    <x v="2"/>
    <x v="0"/>
    <x v="0"/>
    <n v="1"/>
    <x v="1247"/>
    <n v="0"/>
    <n v="0"/>
    <x v="413"/>
    <n v="12"/>
    <x v="2"/>
    <n v="420"/>
    <n v="0"/>
    <n v="452"/>
    <n v="182"/>
    <n v="64"/>
    <n v="140"/>
    <n v="1258"/>
    <n v="1"/>
    <n v="6"/>
    <n v="6"/>
    <n v="4"/>
    <n v="17"/>
    <n v="2"/>
    <x v="0"/>
    <x v="0"/>
    <x v="0"/>
    <x v="0"/>
    <x v="0"/>
    <n v="0"/>
    <n v="3"/>
    <n v="11"/>
    <x v="0"/>
    <n v="0"/>
  </r>
  <r>
    <x v="1352"/>
    <n v="1987"/>
    <n v="39"/>
    <x v="2"/>
    <x v="0"/>
    <x v="1"/>
    <n v="3"/>
    <x v="1248"/>
    <n v="1"/>
    <n v="0"/>
    <x v="43"/>
    <n v="21"/>
    <x v="1"/>
    <n v="1"/>
    <n v="2"/>
    <n v="7"/>
    <n v="4"/>
    <n v="3"/>
    <n v="11"/>
    <n v="28"/>
    <n v="1"/>
    <n v="0"/>
    <n v="1"/>
    <n v="2"/>
    <n v="4"/>
    <n v="8"/>
    <x v="0"/>
    <x v="0"/>
    <x v="0"/>
    <x v="0"/>
    <x v="0"/>
    <n v="0"/>
    <n v="3"/>
    <n v="11"/>
    <x v="1"/>
    <n v="0"/>
  </r>
  <r>
    <x v="1353"/>
    <n v="1965"/>
    <n v="61"/>
    <x v="1"/>
    <x v="0"/>
    <x v="2"/>
    <n v="3"/>
    <x v="1249"/>
    <n v="0"/>
    <n v="1"/>
    <x v="353"/>
    <n v="23"/>
    <x v="1"/>
    <n v="86"/>
    <n v="12"/>
    <n v="75"/>
    <n v="33"/>
    <n v="15"/>
    <n v="6"/>
    <n v="227"/>
    <n v="1"/>
    <n v="4"/>
    <n v="1"/>
    <n v="5"/>
    <n v="11"/>
    <n v="4"/>
    <x v="0"/>
    <x v="0"/>
    <x v="0"/>
    <x v="0"/>
    <x v="0"/>
    <n v="0"/>
    <n v="3"/>
    <n v="11"/>
    <x v="1"/>
    <n v="0"/>
  </r>
  <r>
    <x v="1354"/>
    <n v="1982"/>
    <n v="44"/>
    <x v="2"/>
    <x v="0"/>
    <x v="2"/>
    <n v="2"/>
    <x v="1250"/>
    <n v="0"/>
    <n v="0"/>
    <x v="40"/>
    <n v="10"/>
    <x v="2"/>
    <n v="823"/>
    <n v="25"/>
    <n v="459"/>
    <n v="124"/>
    <n v="29"/>
    <n v="95"/>
    <n v="1555"/>
    <n v="1"/>
    <n v="6"/>
    <n v="6"/>
    <n v="7"/>
    <n v="20"/>
    <n v="4"/>
    <x v="0"/>
    <x v="0"/>
    <x v="1"/>
    <x v="0"/>
    <x v="0"/>
    <n v="0"/>
    <n v="3"/>
    <n v="11"/>
    <x v="0"/>
    <n v="1"/>
  </r>
  <r>
    <x v="1355"/>
    <n v="1962"/>
    <n v="64"/>
    <x v="0"/>
    <x v="0"/>
    <x v="0"/>
    <n v="0"/>
    <x v="1251"/>
    <n v="0"/>
    <n v="1"/>
    <x v="65"/>
    <n v="35"/>
    <x v="0"/>
    <n v="231"/>
    <n v="161"/>
    <n v="215"/>
    <n v="171"/>
    <n v="30"/>
    <n v="53"/>
    <n v="861"/>
    <n v="2"/>
    <n v="8"/>
    <n v="2"/>
    <n v="11"/>
    <n v="23"/>
    <n v="5"/>
    <x v="0"/>
    <x v="0"/>
    <x v="0"/>
    <x v="0"/>
    <x v="0"/>
    <n v="0"/>
    <n v="3"/>
    <n v="11"/>
    <x v="1"/>
    <n v="0"/>
  </r>
  <r>
    <x v="1356"/>
    <n v="1978"/>
    <n v="48"/>
    <x v="1"/>
    <x v="0"/>
    <x v="2"/>
    <n v="3"/>
    <x v="1252"/>
    <n v="1"/>
    <n v="0"/>
    <x v="107"/>
    <n v="69"/>
    <x v="0"/>
    <n v="8"/>
    <n v="15"/>
    <n v="27"/>
    <n v="0"/>
    <n v="20"/>
    <n v="33"/>
    <n v="103"/>
    <n v="2"/>
    <n v="3"/>
    <n v="1"/>
    <n v="2"/>
    <n v="8"/>
    <n v="8"/>
    <x v="1"/>
    <x v="0"/>
    <x v="0"/>
    <x v="0"/>
    <x v="0"/>
    <n v="0"/>
    <n v="3"/>
    <n v="11"/>
    <x v="1"/>
    <n v="1"/>
  </r>
  <r>
    <x v="1357"/>
    <n v="1946"/>
    <n v="80"/>
    <x v="3"/>
    <x v="1"/>
    <x v="0"/>
    <n v="1"/>
    <x v="1253"/>
    <n v="0"/>
    <n v="0"/>
    <x v="50"/>
    <n v="68"/>
    <x v="0"/>
    <n v="182"/>
    <n v="17"/>
    <n v="259"/>
    <n v="77"/>
    <n v="70"/>
    <n v="29"/>
    <n v="634"/>
    <n v="1"/>
    <n v="6"/>
    <n v="2"/>
    <n v="10"/>
    <n v="19"/>
    <n v="4"/>
    <x v="0"/>
    <x v="0"/>
    <x v="0"/>
    <x v="0"/>
    <x v="0"/>
    <n v="0"/>
    <n v="3"/>
    <n v="11"/>
    <x v="1"/>
    <n v="0"/>
  </r>
  <r>
    <x v="1358"/>
    <n v="1963"/>
    <n v="63"/>
    <x v="0"/>
    <x v="0"/>
    <x v="0"/>
    <n v="1"/>
    <x v="1254"/>
    <n v="0"/>
    <n v="0"/>
    <x v="157"/>
    <n v="85"/>
    <x v="0"/>
    <n v="557"/>
    <n v="129"/>
    <n v="984"/>
    <n v="193"/>
    <n v="37"/>
    <n v="18"/>
    <n v="1918"/>
    <n v="1"/>
    <n v="5"/>
    <n v="8"/>
    <n v="5"/>
    <n v="19"/>
    <n v="2"/>
    <x v="0"/>
    <x v="0"/>
    <x v="0"/>
    <x v="0"/>
    <x v="0"/>
    <n v="0"/>
    <n v="3"/>
    <n v="11"/>
    <x v="1"/>
    <n v="0"/>
  </r>
  <r>
    <x v="1359"/>
    <n v="1971"/>
    <n v="55"/>
    <x v="1"/>
    <x v="2"/>
    <x v="0"/>
    <n v="1"/>
    <x v="1255"/>
    <n v="1"/>
    <n v="1"/>
    <x v="191"/>
    <n v="34"/>
    <x v="0"/>
    <n v="79"/>
    <n v="1"/>
    <n v="31"/>
    <n v="4"/>
    <n v="4"/>
    <n v="12"/>
    <n v="131"/>
    <n v="3"/>
    <n v="2"/>
    <n v="1"/>
    <n v="4"/>
    <n v="10"/>
    <n v="6"/>
    <x v="0"/>
    <x v="0"/>
    <x v="0"/>
    <x v="0"/>
    <x v="0"/>
    <n v="0"/>
    <n v="3"/>
    <n v="11"/>
    <x v="1"/>
    <n v="0"/>
  </r>
  <r>
    <x v="1360"/>
    <n v="1968"/>
    <n v="58"/>
    <x v="1"/>
    <x v="0"/>
    <x v="1"/>
    <n v="4"/>
    <x v="1256"/>
    <n v="1"/>
    <n v="1"/>
    <x v="577"/>
    <n v="55"/>
    <x v="0"/>
    <n v="368"/>
    <n v="24"/>
    <n v="68"/>
    <n v="38"/>
    <n v="0"/>
    <n v="88"/>
    <n v="586"/>
    <n v="6"/>
    <n v="8"/>
    <n v="2"/>
    <n v="6"/>
    <n v="22"/>
    <n v="7"/>
    <x v="0"/>
    <x v="0"/>
    <x v="0"/>
    <x v="0"/>
    <x v="0"/>
    <n v="0"/>
    <n v="3"/>
    <n v="11"/>
    <x v="1"/>
    <n v="0"/>
  </r>
  <r>
    <x v="1361"/>
    <n v="1992"/>
    <n v="34"/>
    <x v="2"/>
    <x v="3"/>
    <x v="2"/>
    <n v="3"/>
    <x v="1257"/>
    <n v="1"/>
    <n v="0"/>
    <x v="81"/>
    <n v="10"/>
    <x v="2"/>
    <n v="6"/>
    <n v="4"/>
    <n v="14"/>
    <n v="8"/>
    <n v="8"/>
    <n v="22"/>
    <n v="62"/>
    <n v="2"/>
    <n v="2"/>
    <n v="1"/>
    <n v="2"/>
    <n v="7"/>
    <n v="8"/>
    <x v="1"/>
    <x v="0"/>
    <x v="0"/>
    <x v="0"/>
    <x v="0"/>
    <n v="0"/>
    <n v="3"/>
    <n v="11"/>
    <x v="1"/>
    <n v="1"/>
  </r>
  <r>
    <x v="1362"/>
    <n v="1974"/>
    <n v="52"/>
    <x v="1"/>
    <x v="0"/>
    <x v="3"/>
    <n v="3"/>
    <x v="1258"/>
    <n v="1"/>
    <n v="1"/>
    <x v="156"/>
    <n v="30"/>
    <x v="1"/>
    <n v="160"/>
    <n v="15"/>
    <n v="196"/>
    <n v="15"/>
    <n v="11"/>
    <n v="50"/>
    <n v="447"/>
    <n v="8"/>
    <n v="6"/>
    <n v="1"/>
    <n v="7"/>
    <n v="22"/>
    <n v="8"/>
    <x v="0"/>
    <x v="0"/>
    <x v="0"/>
    <x v="0"/>
    <x v="0"/>
    <n v="0"/>
    <n v="3"/>
    <n v="11"/>
    <x v="1"/>
    <n v="0"/>
  </r>
  <r>
    <x v="1363"/>
    <n v="1950"/>
    <n v="76"/>
    <x v="0"/>
    <x v="4"/>
    <x v="1"/>
    <n v="2"/>
    <x v="1259"/>
    <n v="0"/>
    <n v="0"/>
    <x v="578"/>
    <n v="36"/>
    <x v="0"/>
    <n v="488"/>
    <n v="21"/>
    <n v="238"/>
    <n v="56"/>
    <n v="108"/>
    <n v="28"/>
    <n v="939"/>
    <n v="1"/>
    <n v="8"/>
    <n v="7"/>
    <n v="11"/>
    <n v="27"/>
    <n v="6"/>
    <x v="0"/>
    <x v="0"/>
    <x v="0"/>
    <x v="0"/>
    <x v="0"/>
    <n v="0"/>
    <n v="3"/>
    <n v="11"/>
    <x v="1"/>
    <n v="0"/>
  </r>
  <r>
    <x v="1364"/>
    <n v="1977"/>
    <n v="49"/>
    <x v="1"/>
    <x v="4"/>
    <x v="3"/>
    <n v="2"/>
    <x v="1260"/>
    <n v="0"/>
    <n v="1"/>
    <x v="423"/>
    <n v="14"/>
    <x v="2"/>
    <n v="691"/>
    <n v="7"/>
    <n v="69"/>
    <n v="0"/>
    <n v="7"/>
    <n v="23"/>
    <n v="797"/>
    <n v="4"/>
    <n v="2"/>
    <n v="2"/>
    <n v="7"/>
    <n v="15"/>
    <n v="8"/>
    <x v="0"/>
    <x v="1"/>
    <x v="0"/>
    <x v="0"/>
    <x v="0"/>
    <n v="0"/>
    <n v="3"/>
    <n v="11"/>
    <x v="1"/>
    <n v="1"/>
  </r>
  <r>
    <x v="1365"/>
    <n v="1958"/>
    <n v="68"/>
    <x v="0"/>
    <x v="2"/>
    <x v="0"/>
    <n v="0"/>
    <x v="1261"/>
    <n v="0"/>
    <n v="1"/>
    <x v="0"/>
    <n v="79"/>
    <x v="0"/>
    <n v="543"/>
    <n v="10"/>
    <n v="205"/>
    <n v="160"/>
    <n v="143"/>
    <n v="82"/>
    <n v="1143"/>
    <n v="1"/>
    <n v="6"/>
    <n v="3"/>
    <n v="6"/>
    <n v="16"/>
    <n v="3"/>
    <x v="0"/>
    <x v="0"/>
    <x v="0"/>
    <x v="0"/>
    <x v="0"/>
    <n v="0"/>
    <n v="3"/>
    <n v="11"/>
    <x v="0"/>
    <n v="0"/>
  </r>
  <r>
    <x v="1366"/>
    <n v="1976"/>
    <n v="50"/>
    <x v="1"/>
    <x v="0"/>
    <x v="0"/>
    <n v="0"/>
    <x v="301"/>
    <n v="0"/>
    <n v="1"/>
    <x v="251"/>
    <n v="52"/>
    <x v="0"/>
    <n v="254"/>
    <n v="7"/>
    <n v="108"/>
    <n v="20"/>
    <n v="0"/>
    <n v="26"/>
    <n v="415"/>
    <n v="3"/>
    <n v="6"/>
    <n v="3"/>
    <n v="5"/>
    <n v="17"/>
    <n v="6"/>
    <x v="0"/>
    <x v="0"/>
    <x v="0"/>
    <x v="0"/>
    <x v="0"/>
    <n v="0"/>
    <n v="3"/>
    <n v="11"/>
    <x v="1"/>
    <n v="0"/>
  </r>
  <r>
    <x v="1367"/>
    <n v="1973"/>
    <n v="53"/>
    <x v="1"/>
    <x v="0"/>
    <x v="2"/>
    <n v="3"/>
    <x v="1262"/>
    <n v="1"/>
    <n v="0"/>
    <x v="308"/>
    <n v="97"/>
    <x v="0"/>
    <n v="5"/>
    <n v="4"/>
    <n v="10"/>
    <n v="2"/>
    <n v="2"/>
    <n v="7"/>
    <n v="30"/>
    <n v="1"/>
    <n v="1"/>
    <n v="0"/>
    <n v="3"/>
    <n v="5"/>
    <n v="8"/>
    <x v="0"/>
    <x v="0"/>
    <x v="0"/>
    <x v="0"/>
    <x v="0"/>
    <n v="0"/>
    <n v="3"/>
    <n v="11"/>
    <x v="1"/>
    <n v="0"/>
  </r>
  <r>
    <x v="1368"/>
    <n v="1968"/>
    <n v="58"/>
    <x v="1"/>
    <x v="2"/>
    <x v="3"/>
    <n v="2"/>
    <x v="663"/>
    <n v="1"/>
    <n v="0"/>
    <x v="192"/>
    <n v="24"/>
    <x v="1"/>
    <n v="112"/>
    <n v="19"/>
    <n v="21"/>
    <n v="16"/>
    <n v="14"/>
    <n v="5"/>
    <n v="187"/>
    <n v="3"/>
    <n v="4"/>
    <n v="1"/>
    <n v="4"/>
    <n v="12"/>
    <n v="7"/>
    <x v="0"/>
    <x v="0"/>
    <x v="0"/>
    <x v="0"/>
    <x v="0"/>
    <n v="0"/>
    <n v="3"/>
    <n v="11"/>
    <x v="1"/>
    <n v="0"/>
  </r>
  <r>
    <x v="1369"/>
    <n v="1958"/>
    <n v="68"/>
    <x v="0"/>
    <x v="0"/>
    <x v="2"/>
    <n v="3"/>
    <x v="1263"/>
    <n v="0"/>
    <n v="1"/>
    <x v="158"/>
    <n v="0"/>
    <x v="2"/>
    <n v="134"/>
    <n v="11"/>
    <n v="59"/>
    <n v="15"/>
    <n v="2"/>
    <n v="30"/>
    <n v="251"/>
    <n v="1"/>
    <n v="3"/>
    <n v="2"/>
    <n v="5"/>
    <n v="11"/>
    <n v="2"/>
    <x v="0"/>
    <x v="0"/>
    <x v="0"/>
    <x v="0"/>
    <x v="0"/>
    <n v="0"/>
    <n v="3"/>
    <n v="11"/>
    <x v="1"/>
    <n v="0"/>
  </r>
  <r>
    <x v="1370"/>
    <n v="1975"/>
    <n v="51"/>
    <x v="1"/>
    <x v="0"/>
    <x v="0"/>
    <n v="0"/>
    <x v="1264"/>
    <n v="0"/>
    <n v="1"/>
    <x v="433"/>
    <n v="96"/>
    <x v="0"/>
    <n v="143"/>
    <n v="6"/>
    <n v="52"/>
    <n v="11"/>
    <n v="8"/>
    <n v="17"/>
    <n v="237"/>
    <n v="2"/>
    <n v="4"/>
    <n v="1"/>
    <n v="5"/>
    <n v="12"/>
    <n v="5"/>
    <x v="0"/>
    <x v="0"/>
    <x v="0"/>
    <x v="0"/>
    <x v="0"/>
    <n v="0"/>
    <n v="3"/>
    <n v="11"/>
    <x v="1"/>
    <n v="0"/>
  </r>
  <r>
    <x v="1371"/>
    <n v="1960"/>
    <n v="66"/>
    <x v="0"/>
    <x v="4"/>
    <x v="1"/>
    <n v="4"/>
    <x v="1265"/>
    <n v="1"/>
    <n v="1"/>
    <x v="414"/>
    <n v="89"/>
    <x v="0"/>
    <n v="51"/>
    <n v="4"/>
    <n v="24"/>
    <n v="4"/>
    <n v="7"/>
    <n v="1"/>
    <n v="91"/>
    <n v="2"/>
    <n v="2"/>
    <n v="0"/>
    <n v="4"/>
    <n v="8"/>
    <n v="6"/>
    <x v="0"/>
    <x v="0"/>
    <x v="0"/>
    <x v="0"/>
    <x v="0"/>
    <n v="0"/>
    <n v="3"/>
    <n v="11"/>
    <x v="1"/>
    <n v="0"/>
  </r>
  <r>
    <x v="1372"/>
    <n v="1965"/>
    <n v="61"/>
    <x v="1"/>
    <x v="2"/>
    <x v="0"/>
    <n v="2"/>
    <x v="580"/>
    <n v="2"/>
    <n v="1"/>
    <x v="397"/>
    <n v="94"/>
    <x v="0"/>
    <n v="27"/>
    <n v="0"/>
    <n v="5"/>
    <n v="0"/>
    <n v="0"/>
    <n v="3"/>
    <n v="35"/>
    <n v="2"/>
    <n v="1"/>
    <n v="0"/>
    <n v="3"/>
    <n v="6"/>
    <n v="8"/>
    <x v="0"/>
    <x v="0"/>
    <x v="0"/>
    <x v="0"/>
    <x v="0"/>
    <n v="0"/>
    <n v="3"/>
    <n v="11"/>
    <x v="1"/>
    <n v="0"/>
  </r>
  <r>
    <x v="1373"/>
    <n v="1960"/>
    <n v="66"/>
    <x v="0"/>
    <x v="1"/>
    <x v="3"/>
    <n v="2"/>
    <x v="649"/>
    <n v="0"/>
    <n v="1"/>
    <x v="427"/>
    <n v="98"/>
    <x v="0"/>
    <n v="459"/>
    <n v="0"/>
    <n v="24"/>
    <n v="6"/>
    <n v="0"/>
    <n v="4"/>
    <n v="493"/>
    <n v="6"/>
    <n v="4"/>
    <n v="5"/>
    <n v="7"/>
    <n v="22"/>
    <n v="6"/>
    <x v="0"/>
    <x v="1"/>
    <x v="0"/>
    <x v="0"/>
    <x v="0"/>
    <n v="0"/>
    <n v="3"/>
    <n v="11"/>
    <x v="1"/>
    <n v="1"/>
  </r>
  <r>
    <x v="1374"/>
    <n v="1969"/>
    <n v="57"/>
    <x v="1"/>
    <x v="1"/>
    <x v="2"/>
    <n v="3"/>
    <x v="1266"/>
    <n v="0"/>
    <n v="1"/>
    <x v="261"/>
    <n v="72"/>
    <x v="0"/>
    <n v="689"/>
    <n v="8"/>
    <n v="167"/>
    <n v="11"/>
    <n v="8"/>
    <n v="88"/>
    <n v="971"/>
    <n v="5"/>
    <n v="8"/>
    <n v="4"/>
    <n v="11"/>
    <n v="28"/>
    <n v="6"/>
    <x v="0"/>
    <x v="0"/>
    <x v="0"/>
    <x v="0"/>
    <x v="0"/>
    <n v="0"/>
    <n v="3"/>
    <n v="11"/>
    <x v="1"/>
    <n v="0"/>
  </r>
  <r>
    <x v="1375"/>
    <n v="1960"/>
    <n v="66"/>
    <x v="0"/>
    <x v="0"/>
    <x v="0"/>
    <n v="0"/>
    <x v="1267"/>
    <n v="0"/>
    <n v="1"/>
    <x v="579"/>
    <n v="1"/>
    <x v="2"/>
    <n v="283"/>
    <n v="10"/>
    <n v="38"/>
    <n v="0"/>
    <n v="13"/>
    <n v="27"/>
    <n v="371"/>
    <n v="4"/>
    <n v="7"/>
    <n v="2"/>
    <n v="4"/>
    <n v="17"/>
    <n v="8"/>
    <x v="0"/>
    <x v="0"/>
    <x v="0"/>
    <x v="0"/>
    <x v="0"/>
    <n v="0"/>
    <n v="3"/>
    <n v="11"/>
    <x v="1"/>
    <n v="0"/>
  </r>
  <r>
    <x v="1376"/>
    <n v="1975"/>
    <n v="51"/>
    <x v="1"/>
    <x v="0"/>
    <x v="0"/>
    <n v="0"/>
    <x v="1268"/>
    <n v="1"/>
    <n v="2"/>
    <x v="336"/>
    <n v="26"/>
    <x v="1"/>
    <n v="347"/>
    <n v="0"/>
    <n v="35"/>
    <n v="4"/>
    <n v="3"/>
    <n v="7"/>
    <n v="396"/>
    <n v="6"/>
    <n v="4"/>
    <n v="2"/>
    <n v="8"/>
    <n v="20"/>
    <n v="5"/>
    <x v="0"/>
    <x v="0"/>
    <x v="0"/>
    <x v="0"/>
    <x v="0"/>
    <n v="0"/>
    <n v="3"/>
    <n v="11"/>
    <x v="1"/>
    <n v="0"/>
  </r>
  <r>
    <x v="1377"/>
    <n v="1985"/>
    <n v="41"/>
    <x v="2"/>
    <x v="0"/>
    <x v="2"/>
    <n v="3"/>
    <x v="1269"/>
    <n v="1"/>
    <n v="0"/>
    <x v="132"/>
    <n v="5"/>
    <x v="2"/>
    <n v="5"/>
    <n v="13"/>
    <n v="14"/>
    <n v="0"/>
    <n v="5"/>
    <n v="31"/>
    <n v="68"/>
    <n v="2"/>
    <n v="2"/>
    <n v="1"/>
    <n v="2"/>
    <n v="7"/>
    <n v="6"/>
    <x v="1"/>
    <x v="0"/>
    <x v="0"/>
    <x v="0"/>
    <x v="0"/>
    <n v="0"/>
    <n v="3"/>
    <n v="11"/>
    <x v="0"/>
    <n v="1"/>
  </r>
  <r>
    <x v="1378"/>
    <n v="1971"/>
    <n v="55"/>
    <x v="1"/>
    <x v="2"/>
    <x v="1"/>
    <n v="3"/>
    <x v="1270"/>
    <n v="0"/>
    <n v="1"/>
    <x v="377"/>
    <n v="22"/>
    <x v="1"/>
    <n v="280"/>
    <n v="0"/>
    <n v="18"/>
    <n v="0"/>
    <n v="0"/>
    <n v="24"/>
    <n v="322"/>
    <n v="3"/>
    <n v="5"/>
    <n v="1"/>
    <n v="6"/>
    <n v="15"/>
    <n v="7"/>
    <x v="0"/>
    <x v="1"/>
    <x v="0"/>
    <x v="0"/>
    <x v="0"/>
    <n v="0"/>
    <n v="3"/>
    <n v="11"/>
    <x v="1"/>
    <n v="1"/>
  </r>
  <r>
    <x v="1379"/>
    <n v="1970"/>
    <n v="56"/>
    <x v="1"/>
    <x v="2"/>
    <x v="1"/>
    <n v="3"/>
    <x v="10"/>
    <n v="0"/>
    <n v="1"/>
    <x v="322"/>
    <n v="39"/>
    <x v="0"/>
    <n v="187"/>
    <n v="5"/>
    <n v="65"/>
    <n v="26"/>
    <n v="20"/>
    <n v="14"/>
    <n v="317"/>
    <n v="2"/>
    <n v="4"/>
    <n v="2"/>
    <n v="6"/>
    <n v="14"/>
    <n v="5"/>
    <x v="0"/>
    <x v="0"/>
    <x v="0"/>
    <x v="0"/>
    <x v="0"/>
    <n v="0"/>
    <n v="3"/>
    <n v="11"/>
    <x v="1"/>
    <n v="0"/>
  </r>
  <r>
    <x v="1380"/>
    <n v="1955"/>
    <n v="71"/>
    <x v="0"/>
    <x v="2"/>
    <x v="3"/>
    <n v="2"/>
    <x v="1271"/>
    <n v="0"/>
    <n v="1"/>
    <x v="580"/>
    <n v="56"/>
    <x v="0"/>
    <n v="95"/>
    <n v="14"/>
    <n v="64"/>
    <n v="2"/>
    <n v="9"/>
    <n v="38"/>
    <n v="222"/>
    <n v="1"/>
    <n v="4"/>
    <n v="2"/>
    <n v="3"/>
    <n v="10"/>
    <n v="7"/>
    <x v="0"/>
    <x v="0"/>
    <x v="0"/>
    <x v="0"/>
    <x v="0"/>
    <n v="0"/>
    <n v="3"/>
    <n v="11"/>
    <x v="1"/>
    <n v="0"/>
  </r>
  <r>
    <x v="1381"/>
    <n v="1956"/>
    <n v="70"/>
    <x v="0"/>
    <x v="4"/>
    <x v="1"/>
    <n v="4"/>
    <x v="1272"/>
    <n v="1"/>
    <n v="1"/>
    <x v="74"/>
    <n v="74"/>
    <x v="0"/>
    <n v="84"/>
    <n v="10"/>
    <n v="34"/>
    <n v="11"/>
    <n v="10"/>
    <n v="28"/>
    <n v="177"/>
    <n v="4"/>
    <n v="3"/>
    <n v="1"/>
    <n v="4"/>
    <n v="12"/>
    <n v="6"/>
    <x v="0"/>
    <x v="0"/>
    <x v="0"/>
    <x v="0"/>
    <x v="0"/>
    <n v="0"/>
    <n v="3"/>
    <n v="11"/>
    <x v="1"/>
    <n v="0"/>
  </r>
  <r>
    <x v="1382"/>
    <n v="1958"/>
    <n v="68"/>
    <x v="0"/>
    <x v="0"/>
    <x v="1"/>
    <n v="4"/>
    <x v="10"/>
    <n v="1"/>
    <n v="1"/>
    <x v="576"/>
    <n v="87"/>
    <x v="0"/>
    <n v="19"/>
    <n v="4"/>
    <n v="12"/>
    <n v="2"/>
    <n v="2"/>
    <n v="6"/>
    <n v="45"/>
    <n v="1"/>
    <n v="1"/>
    <n v="0"/>
    <n v="3"/>
    <n v="5"/>
    <n v="5"/>
    <x v="0"/>
    <x v="0"/>
    <x v="0"/>
    <x v="0"/>
    <x v="0"/>
    <n v="0"/>
    <n v="3"/>
    <n v="11"/>
    <x v="1"/>
    <n v="0"/>
  </r>
  <r>
    <x v="1383"/>
    <n v="1964"/>
    <n v="62"/>
    <x v="0"/>
    <x v="4"/>
    <x v="0"/>
    <n v="1"/>
    <x v="10"/>
    <n v="1"/>
    <n v="1"/>
    <x v="549"/>
    <n v="49"/>
    <x v="0"/>
    <n v="5"/>
    <n v="1"/>
    <n v="9"/>
    <n v="2"/>
    <n v="0"/>
    <n v="4"/>
    <n v="21"/>
    <n v="1"/>
    <n v="1"/>
    <n v="0"/>
    <n v="2"/>
    <n v="4"/>
    <n v="7"/>
    <x v="0"/>
    <x v="0"/>
    <x v="0"/>
    <x v="0"/>
    <x v="0"/>
    <n v="0"/>
    <n v="3"/>
    <n v="11"/>
    <x v="1"/>
    <n v="0"/>
  </r>
  <r>
    <x v="1384"/>
    <n v="1973"/>
    <n v="53"/>
    <x v="1"/>
    <x v="0"/>
    <x v="2"/>
    <n v="3"/>
    <x v="1273"/>
    <n v="1"/>
    <n v="0"/>
    <x v="581"/>
    <n v="24"/>
    <x v="1"/>
    <n v="18"/>
    <n v="3"/>
    <n v="17"/>
    <n v="3"/>
    <n v="0"/>
    <n v="4"/>
    <n v="45"/>
    <n v="1"/>
    <n v="2"/>
    <n v="0"/>
    <n v="3"/>
    <n v="6"/>
    <n v="9"/>
    <x v="0"/>
    <x v="0"/>
    <x v="0"/>
    <x v="0"/>
    <x v="0"/>
    <n v="0"/>
    <n v="3"/>
    <n v="11"/>
    <x v="1"/>
    <n v="0"/>
  </r>
  <r>
    <x v="1385"/>
    <n v="1948"/>
    <n v="78"/>
    <x v="3"/>
    <x v="0"/>
    <x v="2"/>
    <n v="2"/>
    <x v="1274"/>
    <n v="0"/>
    <n v="0"/>
    <x v="228"/>
    <n v="9"/>
    <x v="2"/>
    <n v="992"/>
    <n v="24"/>
    <n v="694"/>
    <n v="51"/>
    <n v="19"/>
    <n v="119"/>
    <n v="1899"/>
    <n v="0"/>
    <n v="5"/>
    <n v="10"/>
    <n v="5"/>
    <n v="20"/>
    <n v="1"/>
    <x v="1"/>
    <x v="0"/>
    <x v="1"/>
    <x v="0"/>
    <x v="0"/>
    <n v="0"/>
    <n v="3"/>
    <n v="11"/>
    <x v="1"/>
    <n v="2"/>
  </r>
  <r>
    <x v="1386"/>
    <n v="1972"/>
    <n v="54"/>
    <x v="1"/>
    <x v="1"/>
    <x v="1"/>
    <n v="3"/>
    <x v="10"/>
    <n v="1"/>
    <n v="0"/>
    <x v="582"/>
    <n v="17"/>
    <x v="1"/>
    <n v="25"/>
    <n v="1"/>
    <n v="13"/>
    <n v="0"/>
    <n v="0"/>
    <n v="3"/>
    <n v="42"/>
    <n v="1"/>
    <n v="1"/>
    <n v="0"/>
    <n v="3"/>
    <n v="5"/>
    <n v="7"/>
    <x v="0"/>
    <x v="0"/>
    <x v="0"/>
    <x v="0"/>
    <x v="0"/>
    <n v="0"/>
    <n v="3"/>
    <n v="11"/>
    <x v="1"/>
    <n v="0"/>
  </r>
  <r>
    <x v="1387"/>
    <n v="1976"/>
    <n v="50"/>
    <x v="1"/>
    <x v="4"/>
    <x v="1"/>
    <n v="4"/>
    <x v="1007"/>
    <n v="1"/>
    <n v="1"/>
    <x v="132"/>
    <n v="10"/>
    <x v="2"/>
    <n v="9"/>
    <n v="1"/>
    <n v="7"/>
    <n v="0"/>
    <n v="3"/>
    <n v="2"/>
    <n v="22"/>
    <n v="2"/>
    <n v="1"/>
    <n v="0"/>
    <n v="3"/>
    <n v="6"/>
    <n v="7"/>
    <x v="0"/>
    <x v="0"/>
    <x v="0"/>
    <x v="0"/>
    <x v="0"/>
    <n v="0"/>
    <n v="3"/>
    <n v="11"/>
    <x v="1"/>
    <n v="0"/>
  </r>
  <r>
    <x v="1388"/>
    <n v="1980"/>
    <n v="46"/>
    <x v="1"/>
    <x v="0"/>
    <x v="1"/>
    <n v="4"/>
    <x v="1275"/>
    <n v="1"/>
    <n v="1"/>
    <x v="145"/>
    <n v="35"/>
    <x v="0"/>
    <n v="19"/>
    <n v="1"/>
    <n v="17"/>
    <n v="2"/>
    <n v="0"/>
    <n v="2"/>
    <n v="41"/>
    <n v="1"/>
    <n v="1"/>
    <n v="0"/>
    <n v="3"/>
    <n v="5"/>
    <n v="8"/>
    <x v="0"/>
    <x v="0"/>
    <x v="0"/>
    <x v="0"/>
    <x v="0"/>
    <n v="0"/>
    <n v="3"/>
    <n v="11"/>
    <x v="1"/>
    <n v="0"/>
  </r>
  <r>
    <x v="1389"/>
    <n v="1979"/>
    <n v="47"/>
    <x v="1"/>
    <x v="0"/>
    <x v="1"/>
    <n v="2"/>
    <x v="706"/>
    <n v="0"/>
    <n v="0"/>
    <x v="453"/>
    <n v="56"/>
    <x v="0"/>
    <n v="709"/>
    <n v="93"/>
    <n v="374"/>
    <n v="104"/>
    <n v="80"/>
    <n v="80"/>
    <n v="1440"/>
    <n v="1"/>
    <n v="8"/>
    <n v="6"/>
    <n v="6"/>
    <n v="21"/>
    <n v="3"/>
    <x v="0"/>
    <x v="0"/>
    <x v="0"/>
    <x v="0"/>
    <x v="0"/>
    <n v="0"/>
    <n v="3"/>
    <n v="11"/>
    <x v="1"/>
    <n v="0"/>
  </r>
  <r>
    <x v="1390"/>
    <n v="1972"/>
    <n v="54"/>
    <x v="1"/>
    <x v="2"/>
    <x v="2"/>
    <n v="4"/>
    <x v="1276"/>
    <n v="1"/>
    <n v="1"/>
    <x v="441"/>
    <n v="7"/>
    <x v="2"/>
    <n v="158"/>
    <n v="0"/>
    <n v="76"/>
    <n v="13"/>
    <n v="7"/>
    <n v="71"/>
    <n v="325"/>
    <n v="6"/>
    <n v="4"/>
    <n v="4"/>
    <n v="3"/>
    <n v="17"/>
    <n v="5"/>
    <x v="0"/>
    <x v="0"/>
    <x v="0"/>
    <x v="0"/>
    <x v="0"/>
    <n v="0"/>
    <n v="3"/>
    <n v="11"/>
    <x v="1"/>
    <n v="0"/>
  </r>
  <r>
    <x v="1391"/>
    <n v="1973"/>
    <n v="53"/>
    <x v="1"/>
    <x v="0"/>
    <x v="1"/>
    <n v="3"/>
    <x v="1277"/>
    <n v="1"/>
    <n v="0"/>
    <x v="451"/>
    <n v="51"/>
    <x v="0"/>
    <n v="10"/>
    <n v="14"/>
    <n v="29"/>
    <n v="4"/>
    <n v="2"/>
    <n v="36"/>
    <n v="95"/>
    <n v="3"/>
    <n v="2"/>
    <n v="1"/>
    <n v="4"/>
    <n v="10"/>
    <n v="4"/>
    <x v="0"/>
    <x v="0"/>
    <x v="0"/>
    <x v="0"/>
    <x v="0"/>
    <n v="0"/>
    <n v="3"/>
    <n v="11"/>
    <x v="1"/>
    <n v="0"/>
  </r>
  <r>
    <x v="1392"/>
    <n v="1972"/>
    <n v="54"/>
    <x v="1"/>
    <x v="1"/>
    <x v="1"/>
    <n v="3"/>
    <x v="1278"/>
    <n v="1"/>
    <n v="0"/>
    <x v="582"/>
    <n v="17"/>
    <x v="1"/>
    <n v="25"/>
    <n v="1"/>
    <n v="13"/>
    <n v="0"/>
    <n v="0"/>
    <n v="3"/>
    <n v="42"/>
    <n v="1"/>
    <n v="1"/>
    <n v="0"/>
    <n v="3"/>
    <n v="5"/>
    <n v="7"/>
    <x v="0"/>
    <x v="0"/>
    <x v="0"/>
    <x v="0"/>
    <x v="0"/>
    <n v="0"/>
    <n v="3"/>
    <n v="11"/>
    <x v="1"/>
    <n v="0"/>
  </r>
  <r>
    <x v="1393"/>
    <n v="1975"/>
    <n v="51"/>
    <x v="1"/>
    <x v="4"/>
    <x v="0"/>
    <n v="1"/>
    <x v="1279"/>
    <n v="1"/>
    <n v="1"/>
    <x v="40"/>
    <n v="30"/>
    <x v="1"/>
    <n v="8"/>
    <n v="4"/>
    <n v="12"/>
    <n v="15"/>
    <n v="4"/>
    <n v="29"/>
    <n v="72"/>
    <n v="2"/>
    <n v="1"/>
    <n v="1"/>
    <n v="2"/>
    <n v="6"/>
    <n v="4"/>
    <x v="0"/>
    <x v="0"/>
    <x v="0"/>
    <x v="0"/>
    <x v="0"/>
    <n v="0"/>
    <n v="3"/>
    <n v="11"/>
    <x v="1"/>
    <n v="0"/>
  </r>
  <r>
    <x v="1394"/>
    <n v="1972"/>
    <n v="54"/>
    <x v="1"/>
    <x v="1"/>
    <x v="2"/>
    <n v="3"/>
    <x v="1280"/>
    <n v="1"/>
    <n v="0"/>
    <x v="583"/>
    <n v="21"/>
    <x v="1"/>
    <n v="14"/>
    <n v="0"/>
    <n v="6"/>
    <n v="0"/>
    <n v="0"/>
    <n v="0"/>
    <n v="20"/>
    <n v="2"/>
    <n v="2"/>
    <n v="0"/>
    <n v="3"/>
    <n v="7"/>
    <n v="5"/>
    <x v="0"/>
    <x v="0"/>
    <x v="0"/>
    <x v="0"/>
    <x v="0"/>
    <n v="0"/>
    <n v="3"/>
    <n v="11"/>
    <x v="1"/>
    <n v="0"/>
  </r>
  <r>
    <x v="1395"/>
    <n v="1956"/>
    <n v="70"/>
    <x v="0"/>
    <x v="2"/>
    <x v="2"/>
    <n v="4"/>
    <x v="1281"/>
    <n v="0"/>
    <n v="2"/>
    <x v="524"/>
    <n v="2"/>
    <x v="2"/>
    <n v="622"/>
    <n v="7"/>
    <n v="115"/>
    <n v="30"/>
    <n v="0"/>
    <n v="15"/>
    <n v="789"/>
    <n v="2"/>
    <n v="6"/>
    <n v="3"/>
    <n v="12"/>
    <n v="23"/>
    <n v="5"/>
    <x v="0"/>
    <x v="0"/>
    <x v="0"/>
    <x v="0"/>
    <x v="0"/>
    <n v="0"/>
    <n v="3"/>
    <n v="11"/>
    <x v="1"/>
    <n v="0"/>
  </r>
  <r>
    <x v="1396"/>
    <n v="1974"/>
    <n v="52"/>
    <x v="1"/>
    <x v="0"/>
    <x v="3"/>
    <n v="3"/>
    <x v="1282"/>
    <n v="1"/>
    <n v="1"/>
    <x v="27"/>
    <n v="85"/>
    <x v="0"/>
    <n v="11"/>
    <n v="0"/>
    <n v="3"/>
    <n v="0"/>
    <n v="0"/>
    <n v="1"/>
    <n v="15"/>
    <n v="1"/>
    <n v="1"/>
    <n v="0"/>
    <n v="2"/>
    <n v="4"/>
    <n v="6"/>
    <x v="0"/>
    <x v="0"/>
    <x v="0"/>
    <x v="0"/>
    <x v="0"/>
    <n v="0"/>
    <n v="3"/>
    <n v="11"/>
    <x v="1"/>
    <n v="0"/>
  </r>
  <r>
    <x v="1397"/>
    <n v="1972"/>
    <n v="54"/>
    <x v="1"/>
    <x v="0"/>
    <x v="3"/>
    <n v="2"/>
    <x v="1283"/>
    <n v="1"/>
    <n v="0"/>
    <x v="372"/>
    <n v="65"/>
    <x v="0"/>
    <n v="25"/>
    <n v="3"/>
    <n v="16"/>
    <n v="8"/>
    <n v="5"/>
    <n v="2"/>
    <n v="59"/>
    <n v="2"/>
    <n v="2"/>
    <n v="1"/>
    <n v="3"/>
    <n v="8"/>
    <n v="6"/>
    <x v="0"/>
    <x v="0"/>
    <x v="0"/>
    <x v="0"/>
    <x v="0"/>
    <n v="0"/>
    <n v="3"/>
    <n v="11"/>
    <x v="1"/>
    <n v="0"/>
  </r>
  <r>
    <x v="1398"/>
    <n v="1968"/>
    <n v="58"/>
    <x v="1"/>
    <x v="2"/>
    <x v="3"/>
    <n v="2"/>
    <x v="262"/>
    <n v="0"/>
    <n v="1"/>
    <x v="108"/>
    <n v="64"/>
    <x v="0"/>
    <n v="635"/>
    <n v="15"/>
    <n v="100"/>
    <n v="20"/>
    <n v="7"/>
    <n v="131"/>
    <n v="908"/>
    <n v="1"/>
    <n v="9"/>
    <n v="3"/>
    <n v="9"/>
    <n v="22"/>
    <n v="6"/>
    <x v="0"/>
    <x v="0"/>
    <x v="0"/>
    <x v="0"/>
    <x v="0"/>
    <n v="0"/>
    <n v="3"/>
    <n v="11"/>
    <x v="1"/>
    <n v="0"/>
  </r>
  <r>
    <x v="1399"/>
    <n v="1969"/>
    <n v="57"/>
    <x v="1"/>
    <x v="1"/>
    <x v="2"/>
    <n v="4"/>
    <x v="1284"/>
    <n v="1"/>
    <n v="1"/>
    <x v="584"/>
    <n v="11"/>
    <x v="2"/>
    <n v="100"/>
    <n v="64"/>
    <n v="79"/>
    <n v="65"/>
    <n v="0"/>
    <n v="109"/>
    <n v="417"/>
    <n v="2"/>
    <n v="6"/>
    <n v="2"/>
    <n v="4"/>
    <n v="14"/>
    <n v="7"/>
    <x v="0"/>
    <x v="0"/>
    <x v="0"/>
    <x v="0"/>
    <x v="0"/>
    <n v="0"/>
    <n v="3"/>
    <n v="11"/>
    <x v="1"/>
    <n v="0"/>
  </r>
  <r>
    <x v="1400"/>
    <n v="1961"/>
    <n v="65"/>
    <x v="0"/>
    <x v="0"/>
    <x v="2"/>
    <n v="4"/>
    <x v="1285"/>
    <n v="1"/>
    <n v="1"/>
    <x v="516"/>
    <n v="92"/>
    <x v="0"/>
    <n v="201"/>
    <n v="2"/>
    <n v="43"/>
    <n v="3"/>
    <n v="5"/>
    <n v="35"/>
    <n v="289"/>
    <n v="4"/>
    <n v="5"/>
    <n v="1"/>
    <n v="5"/>
    <n v="15"/>
    <n v="6"/>
    <x v="0"/>
    <x v="0"/>
    <x v="0"/>
    <x v="0"/>
    <x v="0"/>
    <n v="0"/>
    <n v="3"/>
    <n v="11"/>
    <x v="1"/>
    <n v="0"/>
  </r>
  <r>
    <x v="1401"/>
    <n v="1972"/>
    <n v="54"/>
    <x v="1"/>
    <x v="0"/>
    <x v="2"/>
    <n v="3"/>
    <x v="770"/>
    <n v="0"/>
    <n v="1"/>
    <x v="370"/>
    <n v="54"/>
    <x v="0"/>
    <n v="642"/>
    <n v="14"/>
    <n v="49"/>
    <n v="0"/>
    <n v="7"/>
    <n v="57"/>
    <n v="769"/>
    <n v="1"/>
    <n v="9"/>
    <n v="2"/>
    <n v="9"/>
    <n v="21"/>
    <n v="5"/>
    <x v="0"/>
    <x v="0"/>
    <x v="0"/>
    <x v="0"/>
    <x v="0"/>
    <n v="0"/>
    <n v="3"/>
    <n v="11"/>
    <x v="1"/>
    <n v="0"/>
  </r>
  <r>
    <x v="1402"/>
    <n v="1953"/>
    <n v="73"/>
    <x v="0"/>
    <x v="0"/>
    <x v="2"/>
    <n v="3"/>
    <x v="1286"/>
    <n v="0"/>
    <n v="1"/>
    <x v="140"/>
    <n v="4"/>
    <x v="2"/>
    <n v="97"/>
    <n v="1"/>
    <n v="41"/>
    <n v="6"/>
    <n v="2"/>
    <n v="41"/>
    <n v="188"/>
    <n v="2"/>
    <n v="4"/>
    <n v="1"/>
    <n v="3"/>
    <n v="10"/>
    <n v="7"/>
    <x v="0"/>
    <x v="0"/>
    <x v="0"/>
    <x v="0"/>
    <x v="0"/>
    <n v="0"/>
    <n v="3"/>
    <n v="11"/>
    <x v="1"/>
    <n v="0"/>
  </r>
  <r>
    <x v="1403"/>
    <n v="1957"/>
    <n v="69"/>
    <x v="0"/>
    <x v="0"/>
    <x v="0"/>
    <n v="0"/>
    <x v="1287"/>
    <n v="0"/>
    <n v="1"/>
    <x v="585"/>
    <n v="53"/>
    <x v="0"/>
    <n v="204"/>
    <n v="5"/>
    <n v="39"/>
    <n v="17"/>
    <n v="0"/>
    <n v="89"/>
    <n v="354"/>
    <n v="3"/>
    <n v="5"/>
    <n v="2"/>
    <n v="4"/>
    <n v="14"/>
    <n v="8"/>
    <x v="0"/>
    <x v="0"/>
    <x v="0"/>
    <x v="0"/>
    <x v="0"/>
    <n v="0"/>
    <n v="3"/>
    <n v="11"/>
    <x v="0"/>
    <n v="0"/>
  </r>
  <r>
    <x v="1404"/>
    <n v="1970"/>
    <n v="56"/>
    <x v="1"/>
    <x v="2"/>
    <x v="2"/>
    <n v="3"/>
    <x v="1288"/>
    <n v="1"/>
    <n v="0"/>
    <x v="70"/>
    <n v="39"/>
    <x v="0"/>
    <n v="513"/>
    <n v="7"/>
    <n v="133"/>
    <n v="46"/>
    <n v="14"/>
    <n v="14"/>
    <n v="727"/>
    <n v="6"/>
    <n v="8"/>
    <n v="4"/>
    <n v="8"/>
    <n v="26"/>
    <n v="8"/>
    <x v="0"/>
    <x v="0"/>
    <x v="0"/>
    <x v="0"/>
    <x v="0"/>
    <n v="0"/>
    <n v="3"/>
    <n v="11"/>
    <x v="1"/>
    <n v="0"/>
  </r>
  <r>
    <x v="1405"/>
    <n v="1967"/>
    <n v="59"/>
    <x v="1"/>
    <x v="1"/>
    <x v="2"/>
    <n v="4"/>
    <x v="1289"/>
    <n v="1"/>
    <n v="1"/>
    <x v="442"/>
    <n v="49"/>
    <x v="0"/>
    <n v="88"/>
    <n v="3"/>
    <n v="21"/>
    <n v="4"/>
    <n v="1"/>
    <n v="29"/>
    <n v="146"/>
    <n v="4"/>
    <n v="3"/>
    <n v="0"/>
    <n v="4"/>
    <n v="11"/>
    <n v="9"/>
    <x v="0"/>
    <x v="0"/>
    <x v="0"/>
    <x v="0"/>
    <x v="0"/>
    <n v="0"/>
    <n v="3"/>
    <n v="11"/>
    <x v="1"/>
    <n v="0"/>
  </r>
  <r>
    <x v="1406"/>
    <n v="1951"/>
    <n v="75"/>
    <x v="0"/>
    <x v="2"/>
    <x v="1"/>
    <n v="3"/>
    <x v="502"/>
    <n v="0"/>
    <n v="1"/>
    <x v="85"/>
    <n v="70"/>
    <x v="0"/>
    <n v="172"/>
    <n v="12"/>
    <n v="112"/>
    <n v="8"/>
    <n v="0"/>
    <n v="15"/>
    <n v="319"/>
    <n v="4"/>
    <n v="6"/>
    <n v="1"/>
    <n v="5"/>
    <n v="16"/>
    <n v="7"/>
    <x v="0"/>
    <x v="0"/>
    <x v="0"/>
    <x v="0"/>
    <x v="0"/>
    <n v="0"/>
    <n v="3"/>
    <n v="11"/>
    <x v="1"/>
    <n v="0"/>
  </r>
  <r>
    <x v="1407"/>
    <n v="1953"/>
    <n v="73"/>
    <x v="0"/>
    <x v="2"/>
    <x v="2"/>
    <n v="3"/>
    <x v="1290"/>
    <n v="0"/>
    <n v="1"/>
    <x v="241"/>
    <n v="40"/>
    <x v="0"/>
    <n v="329"/>
    <n v="35"/>
    <n v="222"/>
    <n v="130"/>
    <n v="35"/>
    <n v="43"/>
    <n v="794"/>
    <n v="2"/>
    <n v="7"/>
    <n v="5"/>
    <n v="8"/>
    <n v="22"/>
    <n v="4"/>
    <x v="0"/>
    <x v="0"/>
    <x v="0"/>
    <x v="0"/>
    <x v="0"/>
    <n v="0"/>
    <n v="3"/>
    <n v="11"/>
    <x v="1"/>
    <n v="0"/>
  </r>
  <r>
    <x v="1408"/>
    <n v="1950"/>
    <n v="76"/>
    <x v="0"/>
    <x v="0"/>
    <x v="2"/>
    <n v="3"/>
    <x v="1291"/>
    <n v="0"/>
    <n v="1"/>
    <x v="181"/>
    <n v="40"/>
    <x v="0"/>
    <n v="296"/>
    <n v="13"/>
    <n v="104"/>
    <n v="11"/>
    <n v="13"/>
    <n v="17"/>
    <n v="454"/>
    <n v="3"/>
    <n v="4"/>
    <n v="2"/>
    <n v="9"/>
    <n v="18"/>
    <n v="3"/>
    <x v="0"/>
    <x v="0"/>
    <x v="0"/>
    <x v="0"/>
    <x v="0"/>
    <n v="0"/>
    <n v="3"/>
    <n v="11"/>
    <x v="1"/>
    <n v="0"/>
  </r>
  <r>
    <x v="1409"/>
    <n v="1953"/>
    <n v="73"/>
    <x v="0"/>
    <x v="1"/>
    <x v="3"/>
    <n v="3"/>
    <x v="1292"/>
    <n v="1"/>
    <n v="1"/>
    <x v="403"/>
    <n v="43"/>
    <x v="0"/>
    <n v="100"/>
    <n v="2"/>
    <n v="16"/>
    <n v="2"/>
    <n v="1"/>
    <n v="31"/>
    <n v="152"/>
    <n v="4"/>
    <n v="3"/>
    <n v="2"/>
    <n v="2"/>
    <n v="11"/>
    <n v="9"/>
    <x v="0"/>
    <x v="0"/>
    <x v="0"/>
    <x v="0"/>
    <x v="0"/>
    <n v="0"/>
    <n v="3"/>
    <n v="11"/>
    <x v="0"/>
    <n v="0"/>
  </r>
  <r>
    <x v="1410"/>
    <n v="1977"/>
    <n v="49"/>
    <x v="1"/>
    <x v="1"/>
    <x v="2"/>
    <n v="3"/>
    <x v="1293"/>
    <n v="0"/>
    <n v="1"/>
    <x v="273"/>
    <n v="17"/>
    <x v="1"/>
    <n v="422"/>
    <n v="7"/>
    <n v="238"/>
    <n v="69"/>
    <n v="46"/>
    <n v="15"/>
    <n v="797"/>
    <n v="1"/>
    <n v="7"/>
    <n v="2"/>
    <n v="12"/>
    <n v="22"/>
    <n v="4"/>
    <x v="0"/>
    <x v="0"/>
    <x v="0"/>
    <x v="0"/>
    <x v="0"/>
    <n v="0"/>
    <n v="3"/>
    <n v="11"/>
    <x v="1"/>
    <n v="0"/>
  </r>
  <r>
    <x v="1411"/>
    <n v="1972"/>
    <n v="54"/>
    <x v="1"/>
    <x v="0"/>
    <x v="2"/>
    <n v="3"/>
    <x v="229"/>
    <n v="1"/>
    <n v="0"/>
    <x v="199"/>
    <n v="40"/>
    <x v="0"/>
    <n v="1218"/>
    <n v="16"/>
    <n v="272"/>
    <n v="104"/>
    <n v="0"/>
    <n v="80"/>
    <n v="1690"/>
    <n v="2"/>
    <n v="5"/>
    <n v="3"/>
    <n v="6"/>
    <n v="16"/>
    <n v="6"/>
    <x v="0"/>
    <x v="1"/>
    <x v="1"/>
    <x v="1"/>
    <x v="0"/>
    <n v="0"/>
    <n v="3"/>
    <n v="11"/>
    <x v="0"/>
    <n v="3"/>
  </r>
  <r>
    <x v="1412"/>
    <n v="1969"/>
    <n v="57"/>
    <x v="1"/>
    <x v="2"/>
    <x v="2"/>
    <n v="4"/>
    <x v="1294"/>
    <n v="1"/>
    <n v="1"/>
    <x v="513"/>
    <n v="84"/>
    <x v="0"/>
    <n v="5"/>
    <n v="1"/>
    <n v="7"/>
    <n v="2"/>
    <n v="1"/>
    <n v="4"/>
    <n v="20"/>
    <n v="1"/>
    <n v="1"/>
    <n v="0"/>
    <n v="2"/>
    <n v="4"/>
    <n v="7"/>
    <x v="0"/>
    <x v="0"/>
    <x v="0"/>
    <x v="0"/>
    <x v="0"/>
    <n v="0"/>
    <n v="3"/>
    <n v="11"/>
    <x v="1"/>
    <n v="0"/>
  </r>
  <r>
    <x v="1413"/>
    <n v="1944"/>
    <n v="82"/>
    <x v="3"/>
    <x v="0"/>
    <x v="2"/>
    <n v="2"/>
    <x v="1295"/>
    <n v="0"/>
    <n v="0"/>
    <x v="149"/>
    <n v="25"/>
    <x v="1"/>
    <n v="507"/>
    <n v="93"/>
    <n v="520"/>
    <n v="242"/>
    <n v="40"/>
    <n v="26"/>
    <n v="1428"/>
    <n v="1"/>
    <n v="5"/>
    <n v="10"/>
    <n v="5"/>
    <n v="21"/>
    <n v="1"/>
    <x v="0"/>
    <x v="0"/>
    <x v="0"/>
    <x v="1"/>
    <x v="0"/>
    <n v="0"/>
    <n v="3"/>
    <n v="11"/>
    <x v="0"/>
    <n v="1"/>
  </r>
  <r>
    <x v="1414"/>
    <n v="1990"/>
    <n v="36"/>
    <x v="2"/>
    <x v="0"/>
    <x v="0"/>
    <n v="2"/>
    <x v="1296"/>
    <n v="1"/>
    <n v="0"/>
    <x v="253"/>
    <n v="62"/>
    <x v="0"/>
    <n v="52"/>
    <n v="12"/>
    <n v="50"/>
    <n v="4"/>
    <n v="36"/>
    <n v="55"/>
    <n v="209"/>
    <n v="3"/>
    <n v="5"/>
    <n v="0"/>
    <n v="3"/>
    <n v="11"/>
    <n v="9"/>
    <x v="0"/>
    <x v="0"/>
    <x v="0"/>
    <x v="0"/>
    <x v="0"/>
    <n v="0"/>
    <n v="3"/>
    <n v="11"/>
    <x v="1"/>
    <n v="0"/>
  </r>
  <r>
    <x v="1415"/>
    <n v="1979"/>
    <n v="47"/>
    <x v="1"/>
    <x v="0"/>
    <x v="0"/>
    <n v="2"/>
    <x v="1297"/>
    <n v="1"/>
    <n v="0"/>
    <x v="503"/>
    <n v="83"/>
    <x v="0"/>
    <n v="191"/>
    <n v="56"/>
    <n v="139"/>
    <n v="51"/>
    <n v="8"/>
    <n v="100"/>
    <n v="545"/>
    <n v="4"/>
    <n v="4"/>
    <n v="3"/>
    <n v="8"/>
    <n v="19"/>
    <n v="4"/>
    <x v="0"/>
    <x v="0"/>
    <x v="0"/>
    <x v="0"/>
    <x v="0"/>
    <n v="0"/>
    <n v="3"/>
    <n v="11"/>
    <x v="1"/>
    <n v="0"/>
  </r>
  <r>
    <x v="1416"/>
    <n v="1966"/>
    <n v="60"/>
    <x v="1"/>
    <x v="3"/>
    <x v="1"/>
    <n v="2"/>
    <x v="1042"/>
    <n v="0"/>
    <n v="0"/>
    <x v="538"/>
    <n v="47"/>
    <x v="0"/>
    <n v="2"/>
    <n v="23"/>
    <n v="11"/>
    <n v="8"/>
    <n v="6"/>
    <n v="46"/>
    <n v="96"/>
    <n v="1"/>
    <n v="2"/>
    <n v="1"/>
    <n v="2"/>
    <n v="6"/>
    <n v="8"/>
    <x v="0"/>
    <x v="0"/>
    <x v="0"/>
    <x v="0"/>
    <x v="0"/>
    <n v="0"/>
    <n v="3"/>
    <n v="11"/>
    <x v="1"/>
    <n v="0"/>
  </r>
  <r>
    <x v="1417"/>
    <n v="1948"/>
    <n v="78"/>
    <x v="3"/>
    <x v="0"/>
    <x v="1"/>
    <n v="2"/>
    <x v="1298"/>
    <n v="0"/>
    <n v="0"/>
    <x v="586"/>
    <n v="45"/>
    <x v="0"/>
    <n v="68"/>
    <n v="28"/>
    <n v="39"/>
    <n v="16"/>
    <n v="30"/>
    <n v="41"/>
    <n v="222"/>
    <n v="1"/>
    <n v="2"/>
    <n v="2"/>
    <n v="5"/>
    <n v="10"/>
    <n v="2"/>
    <x v="0"/>
    <x v="0"/>
    <x v="0"/>
    <x v="0"/>
    <x v="0"/>
    <n v="0"/>
    <n v="3"/>
    <n v="11"/>
    <x v="1"/>
    <n v="0"/>
  </r>
  <r>
    <x v="1418"/>
    <n v="1972"/>
    <n v="54"/>
    <x v="1"/>
    <x v="0"/>
    <x v="2"/>
    <n v="5"/>
    <x v="1299"/>
    <n v="2"/>
    <n v="1"/>
    <x v="587"/>
    <n v="34"/>
    <x v="0"/>
    <n v="20"/>
    <n v="4"/>
    <n v="10"/>
    <n v="6"/>
    <n v="4"/>
    <n v="17"/>
    <n v="61"/>
    <n v="2"/>
    <n v="2"/>
    <n v="0"/>
    <n v="3"/>
    <n v="7"/>
    <n v="6"/>
    <x v="0"/>
    <x v="0"/>
    <x v="0"/>
    <x v="0"/>
    <x v="0"/>
    <n v="0"/>
    <n v="3"/>
    <n v="11"/>
    <x v="1"/>
    <n v="0"/>
  </r>
  <r>
    <x v="1419"/>
    <n v="1973"/>
    <n v="53"/>
    <x v="1"/>
    <x v="0"/>
    <x v="2"/>
    <n v="4"/>
    <x v="1300"/>
    <n v="1"/>
    <n v="1"/>
    <x v="326"/>
    <n v="3"/>
    <x v="2"/>
    <n v="20"/>
    <n v="3"/>
    <n v="16"/>
    <n v="0"/>
    <n v="4"/>
    <n v="1"/>
    <n v="44"/>
    <n v="3"/>
    <n v="2"/>
    <n v="0"/>
    <n v="4"/>
    <n v="9"/>
    <n v="6"/>
    <x v="0"/>
    <x v="0"/>
    <x v="0"/>
    <x v="0"/>
    <x v="0"/>
    <n v="0"/>
    <n v="3"/>
    <n v="11"/>
    <x v="1"/>
    <n v="0"/>
  </r>
  <r>
    <x v="1420"/>
    <n v="1972"/>
    <n v="54"/>
    <x v="1"/>
    <x v="1"/>
    <x v="1"/>
    <n v="5"/>
    <x v="1301"/>
    <n v="2"/>
    <n v="1"/>
    <x v="178"/>
    <n v="1"/>
    <x v="2"/>
    <n v="7"/>
    <n v="0"/>
    <n v="1"/>
    <n v="0"/>
    <n v="0"/>
    <n v="0"/>
    <n v="8"/>
    <n v="1"/>
    <n v="1"/>
    <n v="0"/>
    <n v="2"/>
    <n v="4"/>
    <n v="6"/>
    <x v="0"/>
    <x v="0"/>
    <x v="0"/>
    <x v="0"/>
    <x v="0"/>
    <n v="0"/>
    <n v="3"/>
    <n v="11"/>
    <x v="1"/>
    <n v="0"/>
  </r>
  <r>
    <x v="1421"/>
    <n v="1972"/>
    <n v="54"/>
    <x v="1"/>
    <x v="4"/>
    <x v="0"/>
    <n v="1"/>
    <x v="1302"/>
    <n v="0"/>
    <n v="0"/>
    <x v="525"/>
    <n v="18"/>
    <x v="1"/>
    <n v="279"/>
    <n v="172"/>
    <n v="74"/>
    <n v="38"/>
    <n v="8"/>
    <n v="246"/>
    <n v="817"/>
    <n v="1"/>
    <n v="2"/>
    <n v="10"/>
    <n v="10"/>
    <n v="23"/>
    <n v="1"/>
    <x v="0"/>
    <x v="0"/>
    <x v="0"/>
    <x v="0"/>
    <x v="0"/>
    <n v="0"/>
    <n v="3"/>
    <n v="11"/>
    <x v="1"/>
    <n v="0"/>
  </r>
  <r>
    <x v="1422"/>
    <n v="1966"/>
    <n v="60"/>
    <x v="1"/>
    <x v="0"/>
    <x v="0"/>
    <n v="0"/>
    <x v="350"/>
    <n v="0"/>
    <n v="1"/>
    <x v="281"/>
    <n v="45"/>
    <x v="0"/>
    <n v="977"/>
    <n v="12"/>
    <n v="253"/>
    <n v="16"/>
    <n v="12"/>
    <n v="101"/>
    <n v="1371"/>
    <n v="4"/>
    <n v="4"/>
    <n v="3"/>
    <n v="12"/>
    <n v="23"/>
    <n v="8"/>
    <x v="0"/>
    <x v="1"/>
    <x v="0"/>
    <x v="0"/>
    <x v="0"/>
    <n v="0"/>
    <n v="3"/>
    <n v="11"/>
    <x v="1"/>
    <n v="1"/>
  </r>
  <r>
    <x v="1423"/>
    <n v="1969"/>
    <n v="57"/>
    <x v="1"/>
    <x v="1"/>
    <x v="1"/>
    <n v="3"/>
    <x v="1303"/>
    <n v="0"/>
    <n v="1"/>
    <x v="185"/>
    <n v="81"/>
    <x v="0"/>
    <n v="30"/>
    <n v="1"/>
    <n v="8"/>
    <n v="0"/>
    <n v="0"/>
    <n v="3"/>
    <n v="42"/>
    <n v="1"/>
    <n v="1"/>
    <n v="0"/>
    <n v="3"/>
    <n v="5"/>
    <n v="7"/>
    <x v="0"/>
    <x v="0"/>
    <x v="0"/>
    <x v="0"/>
    <x v="0"/>
    <n v="0"/>
    <n v="3"/>
    <n v="11"/>
    <x v="1"/>
    <n v="0"/>
  </r>
  <r>
    <x v="1424"/>
    <n v="1959"/>
    <n v="67"/>
    <x v="0"/>
    <x v="0"/>
    <x v="2"/>
    <n v="2"/>
    <x v="625"/>
    <n v="0"/>
    <n v="0"/>
    <x v="275"/>
    <n v="77"/>
    <x v="0"/>
    <n v="6"/>
    <n v="1"/>
    <n v="7"/>
    <n v="23"/>
    <n v="4"/>
    <n v="19"/>
    <n v="60"/>
    <n v="1"/>
    <n v="1"/>
    <n v="1"/>
    <n v="2"/>
    <n v="5"/>
    <n v="8"/>
    <x v="0"/>
    <x v="0"/>
    <x v="0"/>
    <x v="0"/>
    <x v="0"/>
    <n v="0"/>
    <n v="3"/>
    <n v="11"/>
    <x v="1"/>
    <n v="0"/>
  </r>
  <r>
    <x v="1425"/>
    <n v="1970"/>
    <n v="56"/>
    <x v="1"/>
    <x v="0"/>
    <x v="2"/>
    <n v="3"/>
    <x v="1304"/>
    <n v="1"/>
    <n v="0"/>
    <x v="174"/>
    <n v="23"/>
    <x v="1"/>
    <n v="3"/>
    <n v="18"/>
    <n v="26"/>
    <n v="11"/>
    <n v="8"/>
    <n v="12"/>
    <n v="78"/>
    <n v="3"/>
    <n v="2"/>
    <n v="0"/>
    <n v="4"/>
    <n v="9"/>
    <n v="7"/>
    <x v="0"/>
    <x v="0"/>
    <x v="0"/>
    <x v="0"/>
    <x v="0"/>
    <n v="0"/>
    <n v="3"/>
    <n v="11"/>
    <x v="1"/>
    <n v="0"/>
  </r>
  <r>
    <x v="1426"/>
    <n v="1974"/>
    <n v="52"/>
    <x v="1"/>
    <x v="1"/>
    <x v="2"/>
    <n v="3"/>
    <x v="909"/>
    <n v="1"/>
    <n v="0"/>
    <x v="305"/>
    <n v="48"/>
    <x v="0"/>
    <n v="14"/>
    <n v="0"/>
    <n v="2"/>
    <n v="0"/>
    <n v="0"/>
    <n v="7"/>
    <n v="23"/>
    <n v="1"/>
    <n v="1"/>
    <n v="0"/>
    <n v="2"/>
    <n v="4"/>
    <n v="8"/>
    <x v="0"/>
    <x v="0"/>
    <x v="0"/>
    <x v="0"/>
    <x v="0"/>
    <n v="0"/>
    <n v="3"/>
    <n v="11"/>
    <x v="1"/>
    <n v="0"/>
  </r>
  <r>
    <x v="1427"/>
    <n v="1972"/>
    <n v="54"/>
    <x v="1"/>
    <x v="1"/>
    <x v="2"/>
    <n v="3"/>
    <x v="1305"/>
    <n v="1"/>
    <n v="0"/>
    <x v="201"/>
    <n v="61"/>
    <x v="0"/>
    <n v="10"/>
    <n v="1"/>
    <n v="7"/>
    <n v="0"/>
    <n v="0"/>
    <n v="1"/>
    <n v="19"/>
    <n v="1"/>
    <n v="1"/>
    <n v="0"/>
    <n v="2"/>
    <n v="4"/>
    <n v="8"/>
    <x v="0"/>
    <x v="0"/>
    <x v="0"/>
    <x v="0"/>
    <x v="0"/>
    <n v="0"/>
    <n v="3"/>
    <n v="11"/>
    <x v="1"/>
    <n v="0"/>
  </r>
  <r>
    <x v="1428"/>
    <n v="1958"/>
    <n v="68"/>
    <x v="0"/>
    <x v="4"/>
    <x v="0"/>
    <n v="1"/>
    <x v="1306"/>
    <n v="1"/>
    <n v="1"/>
    <x v="89"/>
    <n v="60"/>
    <x v="0"/>
    <n v="7"/>
    <n v="10"/>
    <n v="17"/>
    <n v="8"/>
    <n v="6"/>
    <n v="13"/>
    <n v="61"/>
    <n v="2"/>
    <n v="2"/>
    <n v="0"/>
    <n v="3"/>
    <n v="7"/>
    <n v="7"/>
    <x v="0"/>
    <x v="0"/>
    <x v="0"/>
    <x v="0"/>
    <x v="0"/>
    <n v="0"/>
    <n v="3"/>
    <n v="11"/>
    <x v="1"/>
    <n v="0"/>
  </r>
  <r>
    <x v="1429"/>
    <n v="1972"/>
    <n v="54"/>
    <x v="1"/>
    <x v="0"/>
    <x v="0"/>
    <n v="1"/>
    <x v="1307"/>
    <n v="0"/>
    <n v="0"/>
    <x v="506"/>
    <n v="75"/>
    <x v="0"/>
    <n v="33"/>
    <n v="87"/>
    <n v="64"/>
    <n v="175"/>
    <n v="16"/>
    <n v="74"/>
    <n v="449"/>
    <n v="1"/>
    <n v="6"/>
    <n v="1"/>
    <n v="6"/>
    <n v="14"/>
    <n v="7"/>
    <x v="0"/>
    <x v="0"/>
    <x v="0"/>
    <x v="0"/>
    <x v="0"/>
    <n v="0"/>
    <n v="3"/>
    <n v="11"/>
    <x v="1"/>
    <n v="0"/>
  </r>
  <r>
    <x v="1430"/>
    <n v="1983"/>
    <n v="43"/>
    <x v="2"/>
    <x v="2"/>
    <x v="2"/>
    <n v="3"/>
    <x v="987"/>
    <n v="1"/>
    <n v="0"/>
    <x v="66"/>
    <n v="64"/>
    <x v="0"/>
    <n v="12"/>
    <n v="0"/>
    <n v="13"/>
    <n v="2"/>
    <n v="0"/>
    <n v="10"/>
    <n v="37"/>
    <n v="1"/>
    <n v="1"/>
    <n v="0"/>
    <n v="3"/>
    <n v="5"/>
    <n v="7"/>
    <x v="0"/>
    <x v="0"/>
    <x v="0"/>
    <x v="0"/>
    <x v="0"/>
    <n v="0"/>
    <n v="3"/>
    <n v="11"/>
    <x v="1"/>
    <n v="0"/>
  </r>
  <r>
    <x v="1431"/>
    <n v="1973"/>
    <n v="53"/>
    <x v="1"/>
    <x v="4"/>
    <x v="3"/>
    <n v="2"/>
    <x v="1308"/>
    <n v="1"/>
    <n v="0"/>
    <x v="550"/>
    <n v="54"/>
    <x v="0"/>
    <n v="2"/>
    <n v="3"/>
    <n v="10"/>
    <n v="11"/>
    <n v="2"/>
    <n v="10"/>
    <n v="38"/>
    <n v="1"/>
    <n v="1"/>
    <n v="0"/>
    <n v="3"/>
    <n v="5"/>
    <n v="6"/>
    <x v="0"/>
    <x v="0"/>
    <x v="0"/>
    <x v="0"/>
    <x v="0"/>
    <n v="0"/>
    <n v="3"/>
    <n v="11"/>
    <x v="1"/>
    <n v="0"/>
  </r>
  <r>
    <x v="1432"/>
    <n v="1985"/>
    <n v="41"/>
    <x v="2"/>
    <x v="0"/>
    <x v="2"/>
    <n v="2"/>
    <x v="1309"/>
    <n v="0"/>
    <n v="0"/>
    <x v="425"/>
    <n v="84"/>
    <x v="0"/>
    <n v="693"/>
    <n v="21"/>
    <n v="118"/>
    <n v="110"/>
    <n v="147"/>
    <n v="42"/>
    <n v="1131"/>
    <n v="1"/>
    <n v="6"/>
    <n v="5"/>
    <n v="11"/>
    <n v="23"/>
    <n v="2"/>
    <x v="0"/>
    <x v="0"/>
    <x v="1"/>
    <x v="1"/>
    <x v="0"/>
    <n v="0"/>
    <n v="3"/>
    <n v="11"/>
    <x v="1"/>
    <n v="2"/>
  </r>
  <r>
    <x v="1433"/>
    <n v="1973"/>
    <n v="53"/>
    <x v="1"/>
    <x v="0"/>
    <x v="0"/>
    <n v="1"/>
    <x v="1310"/>
    <n v="1"/>
    <n v="1"/>
    <x v="365"/>
    <n v="75"/>
    <x v="0"/>
    <n v="9"/>
    <n v="3"/>
    <n v="15"/>
    <n v="2"/>
    <n v="3"/>
    <n v="2"/>
    <n v="34"/>
    <n v="2"/>
    <n v="2"/>
    <n v="0"/>
    <n v="3"/>
    <n v="7"/>
    <n v="6"/>
    <x v="0"/>
    <x v="0"/>
    <x v="0"/>
    <x v="0"/>
    <x v="0"/>
    <n v="0"/>
    <n v="3"/>
    <n v="11"/>
    <x v="1"/>
    <n v="0"/>
  </r>
  <r>
    <x v="1434"/>
    <n v="1967"/>
    <n v="59"/>
    <x v="1"/>
    <x v="0"/>
    <x v="3"/>
    <n v="3"/>
    <x v="1311"/>
    <n v="1"/>
    <n v="1"/>
    <x v="338"/>
    <n v="16"/>
    <x v="1"/>
    <n v="129"/>
    <n v="26"/>
    <n v="67"/>
    <n v="3"/>
    <n v="67"/>
    <n v="2"/>
    <n v="294"/>
    <n v="5"/>
    <n v="6"/>
    <n v="1"/>
    <n v="5"/>
    <n v="17"/>
    <n v="7"/>
    <x v="0"/>
    <x v="0"/>
    <x v="0"/>
    <x v="0"/>
    <x v="0"/>
    <n v="0"/>
    <n v="3"/>
    <n v="11"/>
    <x v="1"/>
    <n v="0"/>
  </r>
  <r>
    <x v="1435"/>
    <n v="1979"/>
    <n v="47"/>
    <x v="1"/>
    <x v="4"/>
    <x v="2"/>
    <n v="4"/>
    <x v="1312"/>
    <n v="1"/>
    <n v="1"/>
    <x v="174"/>
    <n v="79"/>
    <x v="0"/>
    <n v="16"/>
    <n v="2"/>
    <n v="11"/>
    <n v="3"/>
    <n v="0"/>
    <n v="16"/>
    <n v="48"/>
    <n v="2"/>
    <n v="1"/>
    <n v="1"/>
    <n v="2"/>
    <n v="6"/>
    <n v="8"/>
    <x v="1"/>
    <x v="0"/>
    <x v="0"/>
    <x v="0"/>
    <x v="0"/>
    <n v="0"/>
    <n v="3"/>
    <n v="11"/>
    <x v="1"/>
    <n v="1"/>
  </r>
  <r>
    <x v="1436"/>
    <n v="1961"/>
    <n v="65"/>
    <x v="0"/>
    <x v="0"/>
    <x v="2"/>
    <n v="4"/>
    <x v="1285"/>
    <n v="1"/>
    <n v="1"/>
    <x v="516"/>
    <n v="92"/>
    <x v="0"/>
    <n v="201"/>
    <n v="2"/>
    <n v="43"/>
    <n v="3"/>
    <n v="5"/>
    <n v="35"/>
    <n v="289"/>
    <n v="4"/>
    <n v="5"/>
    <n v="1"/>
    <n v="5"/>
    <n v="15"/>
    <n v="6"/>
    <x v="0"/>
    <x v="0"/>
    <x v="0"/>
    <x v="0"/>
    <x v="0"/>
    <n v="0"/>
    <n v="3"/>
    <n v="11"/>
    <x v="1"/>
    <n v="0"/>
  </r>
  <r>
    <x v="1437"/>
    <n v="1986"/>
    <n v="40"/>
    <x v="2"/>
    <x v="4"/>
    <x v="1"/>
    <n v="2"/>
    <x v="1313"/>
    <n v="0"/>
    <n v="0"/>
    <x v="497"/>
    <n v="16"/>
    <x v="1"/>
    <n v="5"/>
    <n v="4"/>
    <n v="5"/>
    <n v="4"/>
    <n v="2"/>
    <n v="10"/>
    <n v="30"/>
    <n v="1"/>
    <n v="0"/>
    <n v="1"/>
    <n v="2"/>
    <n v="4"/>
    <n v="7"/>
    <x v="0"/>
    <x v="0"/>
    <x v="0"/>
    <x v="0"/>
    <x v="0"/>
    <n v="0"/>
    <n v="3"/>
    <n v="11"/>
    <x v="1"/>
    <n v="0"/>
  </r>
  <r>
    <x v="1438"/>
    <n v="1964"/>
    <n v="62"/>
    <x v="0"/>
    <x v="0"/>
    <x v="2"/>
    <n v="2"/>
    <x v="1314"/>
    <n v="0"/>
    <n v="0"/>
    <x v="523"/>
    <n v="96"/>
    <x v="0"/>
    <n v="14"/>
    <n v="36"/>
    <n v="11"/>
    <n v="3"/>
    <n v="26"/>
    <n v="35"/>
    <n v="125"/>
    <n v="1"/>
    <n v="1"/>
    <n v="1"/>
    <n v="4"/>
    <n v="7"/>
    <n v="2"/>
    <x v="0"/>
    <x v="0"/>
    <x v="0"/>
    <x v="0"/>
    <x v="0"/>
    <n v="0"/>
    <n v="3"/>
    <n v="11"/>
    <x v="1"/>
    <n v="0"/>
  </r>
  <r>
    <x v="1439"/>
    <n v="1983"/>
    <n v="43"/>
    <x v="2"/>
    <x v="0"/>
    <x v="2"/>
    <n v="3"/>
    <x v="823"/>
    <n v="1"/>
    <n v="0"/>
    <x v="477"/>
    <n v="30"/>
    <x v="1"/>
    <n v="29"/>
    <n v="12"/>
    <n v="59"/>
    <n v="19"/>
    <n v="1"/>
    <n v="36"/>
    <n v="156"/>
    <n v="2"/>
    <n v="3"/>
    <n v="0"/>
    <n v="4"/>
    <n v="9"/>
    <n v="8"/>
    <x v="0"/>
    <x v="0"/>
    <x v="0"/>
    <x v="0"/>
    <x v="0"/>
    <n v="0"/>
    <n v="3"/>
    <n v="11"/>
    <x v="1"/>
    <n v="0"/>
  </r>
  <r>
    <x v="1440"/>
    <n v="1952"/>
    <n v="74"/>
    <x v="0"/>
    <x v="0"/>
    <x v="1"/>
    <n v="4"/>
    <x v="1315"/>
    <n v="1"/>
    <n v="1"/>
    <x v="394"/>
    <n v="60"/>
    <x v="0"/>
    <n v="26"/>
    <n v="2"/>
    <n v="19"/>
    <n v="10"/>
    <n v="5"/>
    <n v="8"/>
    <n v="70"/>
    <n v="3"/>
    <n v="2"/>
    <n v="1"/>
    <n v="3"/>
    <n v="9"/>
    <n v="8"/>
    <x v="0"/>
    <x v="0"/>
    <x v="0"/>
    <x v="0"/>
    <x v="0"/>
    <n v="0"/>
    <n v="3"/>
    <n v="11"/>
    <x v="1"/>
    <n v="0"/>
  </r>
  <r>
    <x v="1441"/>
    <n v="1949"/>
    <n v="77"/>
    <x v="0"/>
    <x v="2"/>
    <x v="2"/>
    <n v="4"/>
    <x v="1316"/>
    <n v="1"/>
    <n v="1"/>
    <x v="588"/>
    <n v="11"/>
    <x v="2"/>
    <n v="9"/>
    <n v="1"/>
    <n v="4"/>
    <n v="3"/>
    <n v="2"/>
    <n v="3"/>
    <n v="22"/>
    <n v="1"/>
    <n v="1"/>
    <n v="0"/>
    <n v="2"/>
    <n v="4"/>
    <n v="6"/>
    <x v="0"/>
    <x v="0"/>
    <x v="0"/>
    <x v="0"/>
    <x v="0"/>
    <n v="0"/>
    <n v="3"/>
    <n v="11"/>
    <x v="1"/>
    <n v="0"/>
  </r>
  <r>
    <x v="1442"/>
    <n v="1979"/>
    <n v="47"/>
    <x v="1"/>
    <x v="0"/>
    <x v="1"/>
    <n v="3"/>
    <x v="1317"/>
    <n v="1"/>
    <n v="0"/>
    <x v="576"/>
    <n v="75"/>
    <x v="0"/>
    <n v="14"/>
    <n v="0"/>
    <n v="23"/>
    <n v="4"/>
    <n v="5"/>
    <n v="19"/>
    <n v="65"/>
    <n v="3"/>
    <n v="3"/>
    <n v="0"/>
    <n v="3"/>
    <n v="9"/>
    <n v="9"/>
    <x v="0"/>
    <x v="0"/>
    <x v="0"/>
    <x v="0"/>
    <x v="0"/>
    <n v="0"/>
    <n v="3"/>
    <n v="11"/>
    <x v="0"/>
    <n v="0"/>
  </r>
  <r>
    <x v="1443"/>
    <n v="1948"/>
    <n v="78"/>
    <x v="3"/>
    <x v="2"/>
    <x v="4"/>
    <n v="1"/>
    <x v="1318"/>
    <n v="0"/>
    <n v="0"/>
    <x v="589"/>
    <n v="36"/>
    <x v="0"/>
    <n v="972"/>
    <n v="19"/>
    <n v="595"/>
    <n v="180"/>
    <n v="26"/>
    <n v="138"/>
    <n v="1930"/>
    <n v="3"/>
    <n v="3"/>
    <n v="7"/>
    <n v="10"/>
    <n v="23"/>
    <n v="3"/>
    <x v="0"/>
    <x v="0"/>
    <x v="0"/>
    <x v="1"/>
    <x v="0"/>
    <n v="0"/>
    <n v="3"/>
    <n v="11"/>
    <x v="0"/>
    <n v="1"/>
  </r>
  <r>
    <x v="1444"/>
    <n v="1946"/>
    <n v="80"/>
    <x v="3"/>
    <x v="0"/>
    <x v="1"/>
    <n v="2"/>
    <x v="1319"/>
    <n v="0"/>
    <n v="0"/>
    <x v="61"/>
    <n v="71"/>
    <x v="0"/>
    <n v="966"/>
    <n v="168"/>
    <n v="672"/>
    <n v="246"/>
    <n v="105"/>
    <n v="126"/>
    <n v="2283"/>
    <n v="1"/>
    <n v="7"/>
    <n v="5"/>
    <n v="10"/>
    <n v="23"/>
    <n v="4"/>
    <x v="0"/>
    <x v="1"/>
    <x v="0"/>
    <x v="1"/>
    <x v="0"/>
    <n v="0"/>
    <n v="3"/>
    <n v="11"/>
    <x v="1"/>
    <n v="2"/>
  </r>
  <r>
    <x v="1445"/>
    <n v="1958"/>
    <n v="68"/>
    <x v="0"/>
    <x v="0"/>
    <x v="2"/>
    <n v="2"/>
    <x v="1320"/>
    <n v="0"/>
    <n v="0"/>
    <x v="590"/>
    <n v="88"/>
    <x v="0"/>
    <n v="99"/>
    <n v="27"/>
    <n v="102"/>
    <n v="28"/>
    <n v="48"/>
    <n v="6"/>
    <n v="310"/>
    <n v="1"/>
    <n v="2"/>
    <n v="2"/>
    <n v="8"/>
    <n v="13"/>
    <n v="1"/>
    <x v="0"/>
    <x v="0"/>
    <x v="0"/>
    <x v="0"/>
    <x v="0"/>
    <n v="0"/>
    <n v="3"/>
    <n v="11"/>
    <x v="1"/>
    <n v="0"/>
  </r>
  <r>
    <x v="1446"/>
    <n v="1971"/>
    <n v="55"/>
    <x v="1"/>
    <x v="4"/>
    <x v="2"/>
    <n v="2"/>
    <x v="1321"/>
    <n v="0"/>
    <n v="0"/>
    <x v="145"/>
    <n v="93"/>
    <x v="0"/>
    <n v="482"/>
    <n v="35"/>
    <n v="553"/>
    <n v="72"/>
    <n v="160"/>
    <n v="17"/>
    <n v="1319"/>
    <n v="1"/>
    <n v="4"/>
    <n v="4"/>
    <n v="9"/>
    <n v="18"/>
    <n v="2"/>
    <x v="0"/>
    <x v="0"/>
    <x v="0"/>
    <x v="0"/>
    <x v="0"/>
    <n v="0"/>
    <n v="3"/>
    <n v="11"/>
    <x v="1"/>
    <n v="0"/>
  </r>
  <r>
    <x v="1447"/>
    <n v="1957"/>
    <n v="69"/>
    <x v="0"/>
    <x v="0"/>
    <x v="2"/>
    <n v="3"/>
    <x v="1322"/>
    <n v="0"/>
    <n v="1"/>
    <x v="279"/>
    <n v="93"/>
    <x v="0"/>
    <n v="714"/>
    <n v="8"/>
    <n v="99"/>
    <n v="11"/>
    <n v="0"/>
    <n v="47"/>
    <n v="879"/>
    <n v="4"/>
    <n v="10"/>
    <n v="7"/>
    <n v="5"/>
    <n v="26"/>
    <n v="8"/>
    <x v="1"/>
    <x v="0"/>
    <x v="0"/>
    <x v="0"/>
    <x v="0"/>
    <n v="0"/>
    <n v="3"/>
    <n v="11"/>
    <x v="1"/>
    <n v="1"/>
  </r>
  <r>
    <x v="1448"/>
    <n v="1982"/>
    <n v="44"/>
    <x v="2"/>
    <x v="1"/>
    <x v="1"/>
    <n v="2"/>
    <x v="1323"/>
    <n v="0"/>
    <n v="0"/>
    <x v="512"/>
    <n v="54"/>
    <x v="0"/>
    <n v="587"/>
    <n v="54"/>
    <n v="348"/>
    <n v="71"/>
    <n v="54"/>
    <n v="130"/>
    <n v="1244"/>
    <n v="1"/>
    <n v="4"/>
    <n v="4"/>
    <n v="8"/>
    <n v="17"/>
    <n v="2"/>
    <x v="0"/>
    <x v="0"/>
    <x v="0"/>
    <x v="0"/>
    <x v="0"/>
    <n v="0"/>
    <n v="3"/>
    <n v="11"/>
    <x v="1"/>
    <n v="0"/>
  </r>
  <r>
    <x v="1449"/>
    <n v="1973"/>
    <n v="53"/>
    <x v="1"/>
    <x v="4"/>
    <x v="1"/>
    <n v="3"/>
    <x v="1324"/>
    <n v="0"/>
    <n v="1"/>
    <x v="82"/>
    <n v="41"/>
    <x v="0"/>
    <n v="399"/>
    <n v="27"/>
    <n v="159"/>
    <n v="58"/>
    <n v="8"/>
    <n v="39"/>
    <n v="690"/>
    <n v="4"/>
    <n v="4"/>
    <n v="4"/>
    <n v="5"/>
    <n v="17"/>
    <n v="2"/>
    <x v="0"/>
    <x v="0"/>
    <x v="0"/>
    <x v="0"/>
    <x v="0"/>
    <n v="0"/>
    <n v="3"/>
    <n v="11"/>
    <x v="1"/>
    <n v="0"/>
  </r>
  <r>
    <x v="1450"/>
    <n v="1972"/>
    <n v="54"/>
    <x v="1"/>
    <x v="0"/>
    <x v="1"/>
    <n v="3"/>
    <x v="1325"/>
    <n v="1"/>
    <n v="0"/>
    <x v="591"/>
    <n v="46"/>
    <x v="0"/>
    <n v="56"/>
    <n v="10"/>
    <n v="92"/>
    <n v="19"/>
    <n v="7"/>
    <n v="25"/>
    <n v="209"/>
    <n v="3"/>
    <n v="3"/>
    <n v="2"/>
    <n v="4"/>
    <n v="12"/>
    <n v="5"/>
    <x v="0"/>
    <x v="0"/>
    <x v="0"/>
    <x v="0"/>
    <x v="0"/>
    <n v="0"/>
    <n v="3"/>
    <n v="11"/>
    <x v="1"/>
    <n v="0"/>
  </r>
  <r>
    <x v="1451"/>
    <n v="1965"/>
    <n v="61"/>
    <x v="1"/>
    <x v="0"/>
    <x v="2"/>
    <n v="2"/>
    <x v="1326"/>
    <n v="0"/>
    <n v="0"/>
    <x v="295"/>
    <n v="28"/>
    <x v="1"/>
    <n v="227"/>
    <n v="151"/>
    <n v="573"/>
    <n v="98"/>
    <n v="54"/>
    <n v="31"/>
    <n v="1134"/>
    <n v="1"/>
    <n v="3"/>
    <n v="4"/>
    <n v="9"/>
    <n v="17"/>
    <n v="1"/>
    <x v="0"/>
    <x v="0"/>
    <x v="0"/>
    <x v="0"/>
    <x v="0"/>
    <n v="0"/>
    <n v="3"/>
    <n v="11"/>
    <x v="1"/>
    <n v="0"/>
  </r>
  <r>
    <x v="1452"/>
    <n v="1953"/>
    <n v="73"/>
    <x v="0"/>
    <x v="0"/>
    <x v="0"/>
    <n v="1"/>
    <x v="1327"/>
    <n v="0"/>
    <n v="0"/>
    <x v="138"/>
    <n v="40"/>
    <x v="0"/>
    <n v="703"/>
    <n v="102"/>
    <n v="601"/>
    <n v="0"/>
    <n v="58"/>
    <n v="43"/>
    <n v="1507"/>
    <n v="1"/>
    <n v="3"/>
    <n v="11"/>
    <n v="8"/>
    <n v="23"/>
    <n v="1"/>
    <x v="0"/>
    <x v="0"/>
    <x v="0"/>
    <x v="0"/>
    <x v="0"/>
    <n v="0"/>
    <n v="3"/>
    <n v="11"/>
    <x v="0"/>
    <n v="0"/>
  </r>
  <r>
    <x v="1453"/>
    <n v="1967"/>
    <n v="59"/>
    <x v="1"/>
    <x v="1"/>
    <x v="0"/>
    <n v="2"/>
    <x v="1328"/>
    <n v="1"/>
    <n v="0"/>
    <x v="111"/>
    <n v="82"/>
    <x v="0"/>
    <n v="37"/>
    <n v="0"/>
    <n v="17"/>
    <n v="0"/>
    <n v="0"/>
    <n v="3"/>
    <n v="57"/>
    <n v="1"/>
    <n v="2"/>
    <n v="0"/>
    <n v="3"/>
    <n v="6"/>
    <n v="7"/>
    <x v="0"/>
    <x v="0"/>
    <x v="0"/>
    <x v="0"/>
    <x v="0"/>
    <n v="0"/>
    <n v="3"/>
    <n v="11"/>
    <x v="1"/>
    <n v="0"/>
  </r>
  <r>
    <x v="1454"/>
    <n v="1965"/>
    <n v="61"/>
    <x v="1"/>
    <x v="1"/>
    <x v="1"/>
    <n v="2"/>
    <x v="1329"/>
    <n v="0"/>
    <n v="0"/>
    <x v="592"/>
    <n v="38"/>
    <x v="0"/>
    <n v="167"/>
    <n v="13"/>
    <n v="180"/>
    <n v="86"/>
    <n v="13"/>
    <n v="70"/>
    <n v="529"/>
    <n v="2"/>
    <n v="7"/>
    <n v="3"/>
    <n v="5"/>
    <n v="17"/>
    <n v="8"/>
    <x v="0"/>
    <x v="0"/>
    <x v="0"/>
    <x v="0"/>
    <x v="0"/>
    <n v="0"/>
    <n v="3"/>
    <n v="11"/>
    <x v="1"/>
    <n v="0"/>
  </r>
  <r>
    <x v="1455"/>
    <n v="1969"/>
    <n v="57"/>
    <x v="1"/>
    <x v="0"/>
    <x v="1"/>
    <n v="2"/>
    <x v="967"/>
    <n v="0"/>
    <n v="0"/>
    <x v="99"/>
    <n v="3"/>
    <x v="2"/>
    <n v="458"/>
    <n v="81"/>
    <n v="356"/>
    <n v="106"/>
    <n v="50"/>
    <n v="40"/>
    <n v="1091"/>
    <n v="1"/>
    <n v="4"/>
    <n v="4"/>
    <n v="7"/>
    <n v="16"/>
    <n v="2"/>
    <x v="0"/>
    <x v="0"/>
    <x v="0"/>
    <x v="0"/>
    <x v="0"/>
    <n v="0"/>
    <n v="3"/>
    <n v="11"/>
    <x v="1"/>
    <n v="0"/>
  </r>
  <r>
    <x v="1456"/>
    <n v="1971"/>
    <n v="55"/>
    <x v="1"/>
    <x v="0"/>
    <x v="3"/>
    <n v="2"/>
    <x v="1330"/>
    <n v="0"/>
    <n v="1"/>
    <x v="204"/>
    <n v="87"/>
    <x v="0"/>
    <n v="91"/>
    <n v="3"/>
    <n v="52"/>
    <n v="2"/>
    <n v="1"/>
    <n v="31"/>
    <n v="180"/>
    <n v="3"/>
    <n v="4"/>
    <n v="0"/>
    <n v="4"/>
    <n v="11"/>
    <n v="8"/>
    <x v="0"/>
    <x v="0"/>
    <x v="0"/>
    <x v="0"/>
    <x v="0"/>
    <n v="0"/>
    <n v="3"/>
    <n v="11"/>
    <x v="0"/>
    <n v="0"/>
  </r>
  <r>
    <x v="1457"/>
    <n v="1972"/>
    <n v="54"/>
    <x v="1"/>
    <x v="0"/>
    <x v="1"/>
    <n v="4"/>
    <x v="1331"/>
    <n v="1"/>
    <n v="1"/>
    <x v="232"/>
    <n v="49"/>
    <x v="0"/>
    <n v="15"/>
    <n v="8"/>
    <n v="16"/>
    <n v="11"/>
    <n v="5"/>
    <n v="22"/>
    <n v="77"/>
    <n v="4"/>
    <n v="2"/>
    <n v="0"/>
    <n v="4"/>
    <n v="10"/>
    <n v="6"/>
    <x v="0"/>
    <x v="0"/>
    <x v="0"/>
    <x v="0"/>
    <x v="0"/>
    <n v="0"/>
    <n v="3"/>
    <n v="11"/>
    <x v="1"/>
    <n v="0"/>
  </r>
  <r>
    <x v="1458"/>
    <n v="1970"/>
    <n v="56"/>
    <x v="1"/>
    <x v="0"/>
    <x v="0"/>
    <n v="1"/>
    <x v="1332"/>
    <n v="0"/>
    <n v="0"/>
    <x v="593"/>
    <n v="16"/>
    <x v="1"/>
    <n v="1302"/>
    <n v="68"/>
    <n v="731"/>
    <n v="89"/>
    <n v="114"/>
    <n v="45"/>
    <n v="2349"/>
    <n v="0"/>
    <n v="6"/>
    <n v="7"/>
    <n v="12"/>
    <n v="25"/>
    <n v="2"/>
    <x v="0"/>
    <x v="1"/>
    <x v="1"/>
    <x v="1"/>
    <x v="0"/>
    <n v="0"/>
    <n v="3"/>
    <n v="11"/>
    <x v="0"/>
    <n v="3"/>
  </r>
  <r>
    <x v="1459"/>
    <n v="1974"/>
    <n v="52"/>
    <x v="1"/>
    <x v="1"/>
    <x v="2"/>
    <n v="2"/>
    <x v="1333"/>
    <n v="0"/>
    <n v="0"/>
    <x v="64"/>
    <n v="65"/>
    <x v="0"/>
    <n v="153"/>
    <n v="64"/>
    <n v="123"/>
    <n v="116"/>
    <n v="64"/>
    <n v="14"/>
    <n v="534"/>
    <n v="2"/>
    <n v="5"/>
    <n v="2"/>
    <n v="9"/>
    <n v="18"/>
    <n v="6"/>
    <x v="0"/>
    <x v="0"/>
    <x v="0"/>
    <x v="0"/>
    <x v="0"/>
    <n v="0"/>
    <n v="3"/>
    <n v="11"/>
    <x v="0"/>
    <n v="0"/>
  </r>
  <r>
    <x v="1460"/>
    <n v="1950"/>
    <n v="76"/>
    <x v="0"/>
    <x v="2"/>
    <x v="4"/>
    <n v="2"/>
    <x v="1334"/>
    <n v="0"/>
    <n v="1"/>
    <x v="340"/>
    <n v="9"/>
    <x v="2"/>
    <n v="508"/>
    <n v="5"/>
    <n v="21"/>
    <n v="7"/>
    <n v="5"/>
    <n v="10"/>
    <n v="556"/>
    <n v="4"/>
    <n v="7"/>
    <n v="3"/>
    <n v="7"/>
    <n v="21"/>
    <n v="5"/>
    <x v="0"/>
    <x v="1"/>
    <x v="0"/>
    <x v="0"/>
    <x v="0"/>
    <n v="0"/>
    <n v="3"/>
    <n v="11"/>
    <x v="1"/>
    <n v="1"/>
  </r>
  <r>
    <x v="1461"/>
    <n v="1959"/>
    <n v="67"/>
    <x v="0"/>
    <x v="0"/>
    <x v="1"/>
    <n v="3"/>
    <x v="1335"/>
    <n v="0"/>
    <n v="1"/>
    <x v="393"/>
    <n v="24"/>
    <x v="1"/>
    <n v="290"/>
    <n v="59"/>
    <n v="177"/>
    <n v="77"/>
    <n v="5"/>
    <n v="29"/>
    <n v="637"/>
    <n v="7"/>
    <n v="4"/>
    <n v="6"/>
    <n v="8"/>
    <n v="25"/>
    <n v="3"/>
    <x v="0"/>
    <x v="0"/>
    <x v="0"/>
    <x v="0"/>
    <x v="0"/>
    <n v="1"/>
    <n v="3"/>
    <n v="11"/>
    <x v="1"/>
    <n v="0"/>
  </r>
  <r>
    <x v="1462"/>
    <n v="1955"/>
    <n v="71"/>
    <x v="0"/>
    <x v="1"/>
    <x v="1"/>
    <n v="4"/>
    <x v="863"/>
    <n v="1"/>
    <n v="1"/>
    <x v="235"/>
    <n v="25"/>
    <x v="1"/>
    <n v="38"/>
    <n v="0"/>
    <n v="2"/>
    <n v="0"/>
    <n v="0"/>
    <n v="6"/>
    <n v="46"/>
    <n v="1"/>
    <n v="1"/>
    <n v="0"/>
    <n v="3"/>
    <n v="5"/>
    <n v="7"/>
    <x v="1"/>
    <x v="0"/>
    <x v="0"/>
    <x v="0"/>
    <x v="1"/>
    <n v="0"/>
    <n v="3"/>
    <n v="11"/>
    <x v="1"/>
    <n v="2"/>
  </r>
  <r>
    <x v="1463"/>
    <n v="1978"/>
    <n v="48"/>
    <x v="1"/>
    <x v="0"/>
    <x v="1"/>
    <n v="3"/>
    <x v="1336"/>
    <n v="1"/>
    <n v="0"/>
    <x v="361"/>
    <n v="43"/>
    <x v="0"/>
    <n v="2"/>
    <n v="13"/>
    <n v="6"/>
    <n v="7"/>
    <n v="5"/>
    <n v="11"/>
    <n v="44"/>
    <n v="3"/>
    <n v="3"/>
    <n v="0"/>
    <n v="3"/>
    <n v="9"/>
    <n v="7"/>
    <x v="0"/>
    <x v="0"/>
    <x v="0"/>
    <x v="0"/>
    <x v="0"/>
    <n v="0"/>
    <n v="3"/>
    <n v="11"/>
    <x v="1"/>
    <n v="0"/>
  </r>
  <r>
    <x v="1464"/>
    <n v="1986"/>
    <n v="40"/>
    <x v="2"/>
    <x v="2"/>
    <x v="2"/>
    <n v="3"/>
    <x v="1337"/>
    <n v="1"/>
    <n v="0"/>
    <x v="129"/>
    <n v="10"/>
    <x v="2"/>
    <n v="30"/>
    <n v="0"/>
    <n v="10"/>
    <n v="2"/>
    <n v="0"/>
    <n v="5"/>
    <n v="47"/>
    <n v="1"/>
    <n v="1"/>
    <n v="0"/>
    <n v="3"/>
    <n v="5"/>
    <n v="7"/>
    <x v="0"/>
    <x v="0"/>
    <x v="0"/>
    <x v="0"/>
    <x v="0"/>
    <n v="0"/>
    <n v="3"/>
    <n v="11"/>
    <x v="1"/>
    <n v="0"/>
  </r>
  <r>
    <x v="1465"/>
    <n v="1963"/>
    <n v="63"/>
    <x v="0"/>
    <x v="2"/>
    <x v="3"/>
    <n v="2"/>
    <x v="1338"/>
    <n v="0"/>
    <n v="1"/>
    <x v="87"/>
    <n v="29"/>
    <x v="1"/>
    <n v="386"/>
    <n v="23"/>
    <n v="95"/>
    <n v="54"/>
    <n v="41"/>
    <n v="196"/>
    <n v="795"/>
    <n v="4"/>
    <n v="2"/>
    <n v="11"/>
    <n v="5"/>
    <n v="22"/>
    <n v="2"/>
    <x v="0"/>
    <x v="0"/>
    <x v="0"/>
    <x v="0"/>
    <x v="0"/>
    <n v="0"/>
    <n v="3"/>
    <n v="11"/>
    <x v="1"/>
    <n v="0"/>
  </r>
  <r>
    <x v="1466"/>
    <n v="1953"/>
    <n v="73"/>
    <x v="0"/>
    <x v="0"/>
    <x v="2"/>
    <n v="3"/>
    <x v="1339"/>
    <n v="0"/>
    <n v="1"/>
    <x v="253"/>
    <n v="45"/>
    <x v="0"/>
    <n v="443"/>
    <n v="10"/>
    <n v="75"/>
    <n v="0"/>
    <n v="10"/>
    <n v="48"/>
    <n v="586"/>
    <n v="4"/>
    <n v="8"/>
    <n v="1"/>
    <n v="8"/>
    <n v="21"/>
    <n v="8"/>
    <x v="0"/>
    <x v="0"/>
    <x v="0"/>
    <x v="0"/>
    <x v="0"/>
    <n v="0"/>
    <n v="3"/>
    <n v="11"/>
    <x v="1"/>
    <n v="0"/>
  </r>
  <r>
    <x v="1467"/>
    <n v="1952"/>
    <n v="74"/>
    <x v="0"/>
    <x v="0"/>
    <x v="1"/>
    <n v="2"/>
    <x v="698"/>
    <n v="0"/>
    <n v="0"/>
    <x v="447"/>
    <n v="57"/>
    <x v="0"/>
    <n v="901"/>
    <n v="31"/>
    <n v="345"/>
    <n v="75"/>
    <n v="31"/>
    <n v="191"/>
    <n v="1574"/>
    <n v="1"/>
    <n v="4"/>
    <n v="4"/>
    <n v="11"/>
    <n v="20"/>
    <n v="1"/>
    <x v="0"/>
    <x v="0"/>
    <x v="1"/>
    <x v="0"/>
    <x v="0"/>
    <n v="0"/>
    <n v="3"/>
    <n v="11"/>
    <x v="1"/>
    <n v="1"/>
  </r>
  <r>
    <x v="1468"/>
    <n v="1950"/>
    <n v="76"/>
    <x v="0"/>
    <x v="1"/>
    <x v="2"/>
    <n v="4"/>
    <x v="1340"/>
    <n v="1"/>
    <n v="1"/>
    <x v="594"/>
    <n v="20"/>
    <x v="1"/>
    <n v="9"/>
    <n v="0"/>
    <n v="3"/>
    <n v="0"/>
    <n v="0"/>
    <n v="1"/>
    <n v="13"/>
    <n v="1"/>
    <n v="0"/>
    <n v="0"/>
    <n v="3"/>
    <n v="4"/>
    <n v="3"/>
    <x v="0"/>
    <x v="0"/>
    <x v="0"/>
    <x v="0"/>
    <x v="0"/>
    <n v="0"/>
    <n v="3"/>
    <n v="11"/>
    <x v="1"/>
    <n v="0"/>
  </r>
  <r>
    <x v="1469"/>
    <n v="1970"/>
    <n v="56"/>
    <x v="1"/>
    <x v="0"/>
    <x v="1"/>
    <n v="3"/>
    <x v="1341"/>
    <n v="0"/>
    <n v="1"/>
    <x v="538"/>
    <n v="29"/>
    <x v="1"/>
    <n v="846"/>
    <n v="84"/>
    <n v="352"/>
    <n v="91"/>
    <n v="56"/>
    <n v="42"/>
    <n v="1471"/>
    <n v="4"/>
    <n v="9"/>
    <n v="4"/>
    <n v="8"/>
    <n v="25"/>
    <n v="5"/>
    <x v="0"/>
    <x v="0"/>
    <x v="0"/>
    <x v="0"/>
    <x v="0"/>
    <n v="0"/>
    <n v="3"/>
    <n v="11"/>
    <x v="1"/>
    <n v="0"/>
  </r>
  <r>
    <x v="1470"/>
    <n v="1970"/>
    <n v="56"/>
    <x v="1"/>
    <x v="4"/>
    <x v="2"/>
    <n v="4"/>
    <x v="1342"/>
    <n v="1"/>
    <n v="1"/>
    <x v="311"/>
    <n v="82"/>
    <x v="0"/>
    <n v="8"/>
    <n v="3"/>
    <n v="9"/>
    <n v="19"/>
    <n v="4"/>
    <n v="22"/>
    <n v="65"/>
    <n v="3"/>
    <n v="1"/>
    <n v="1"/>
    <n v="3"/>
    <n v="8"/>
    <n v="6"/>
    <x v="0"/>
    <x v="0"/>
    <x v="0"/>
    <x v="0"/>
    <x v="0"/>
    <n v="0"/>
    <n v="3"/>
    <n v="11"/>
    <x v="1"/>
    <n v="0"/>
  </r>
  <r>
    <x v="1471"/>
    <n v="1977"/>
    <n v="49"/>
    <x v="1"/>
    <x v="0"/>
    <x v="2"/>
    <n v="3"/>
    <x v="1343"/>
    <n v="1"/>
    <n v="0"/>
    <x v="319"/>
    <n v="68"/>
    <x v="0"/>
    <n v="72"/>
    <n v="7"/>
    <n v="58"/>
    <n v="13"/>
    <n v="1"/>
    <n v="24"/>
    <n v="175"/>
    <n v="4"/>
    <n v="4"/>
    <n v="1"/>
    <n v="3"/>
    <n v="12"/>
    <n v="8"/>
    <x v="0"/>
    <x v="0"/>
    <x v="0"/>
    <x v="0"/>
    <x v="0"/>
    <n v="0"/>
    <n v="3"/>
    <n v="11"/>
    <x v="1"/>
    <n v="0"/>
  </r>
  <r>
    <x v="1472"/>
    <n v="1966"/>
    <n v="60"/>
    <x v="1"/>
    <x v="0"/>
    <x v="0"/>
    <n v="0"/>
    <x v="1344"/>
    <n v="0"/>
    <n v="1"/>
    <x v="238"/>
    <n v="65"/>
    <x v="0"/>
    <n v="29"/>
    <n v="0"/>
    <n v="5"/>
    <n v="0"/>
    <n v="1"/>
    <n v="5"/>
    <n v="40"/>
    <n v="1"/>
    <n v="1"/>
    <n v="0"/>
    <n v="3"/>
    <n v="5"/>
    <n v="5"/>
    <x v="0"/>
    <x v="0"/>
    <x v="0"/>
    <x v="0"/>
    <x v="0"/>
    <n v="0"/>
    <n v="3"/>
    <n v="11"/>
    <x v="1"/>
    <n v="0"/>
  </r>
  <r>
    <x v="1473"/>
    <n v="1969"/>
    <n v="57"/>
    <x v="1"/>
    <x v="1"/>
    <x v="2"/>
    <n v="4"/>
    <x v="1345"/>
    <n v="0"/>
    <n v="2"/>
    <x v="595"/>
    <n v="99"/>
    <x v="0"/>
    <n v="169"/>
    <n v="24"/>
    <n v="553"/>
    <n v="188"/>
    <n v="0"/>
    <n v="144"/>
    <n v="1078"/>
    <n v="1"/>
    <n v="8"/>
    <n v="5"/>
    <n v="4"/>
    <n v="18"/>
    <n v="7"/>
    <x v="0"/>
    <x v="1"/>
    <x v="1"/>
    <x v="0"/>
    <x v="0"/>
    <n v="0"/>
    <n v="3"/>
    <n v="11"/>
    <x v="0"/>
    <n v="2"/>
  </r>
  <r>
    <x v="1474"/>
    <n v="1958"/>
    <n v="68"/>
    <x v="0"/>
    <x v="0"/>
    <x v="2"/>
    <n v="3"/>
    <x v="1346"/>
    <n v="0"/>
    <n v="1"/>
    <x v="596"/>
    <n v="9"/>
    <x v="2"/>
    <n v="460"/>
    <n v="35"/>
    <n v="422"/>
    <n v="33"/>
    <n v="12"/>
    <n v="153"/>
    <n v="1115"/>
    <n v="2"/>
    <n v="6"/>
    <n v="6"/>
    <n v="7"/>
    <n v="21"/>
    <n v="4"/>
    <x v="0"/>
    <x v="0"/>
    <x v="0"/>
    <x v="0"/>
    <x v="0"/>
    <n v="0"/>
    <n v="3"/>
    <n v="11"/>
    <x v="1"/>
    <n v="0"/>
  </r>
  <r>
    <x v="1475"/>
    <n v="1954"/>
    <n v="72"/>
    <x v="0"/>
    <x v="0"/>
    <x v="1"/>
    <n v="3"/>
    <x v="1347"/>
    <n v="0"/>
    <n v="1"/>
    <x v="597"/>
    <n v="20"/>
    <x v="1"/>
    <n v="69"/>
    <n v="8"/>
    <n v="26"/>
    <n v="12"/>
    <n v="7"/>
    <n v="12"/>
    <n v="134"/>
    <n v="2"/>
    <n v="3"/>
    <n v="0"/>
    <n v="4"/>
    <n v="9"/>
    <n v="7"/>
    <x v="0"/>
    <x v="0"/>
    <x v="0"/>
    <x v="0"/>
    <x v="0"/>
    <n v="0"/>
    <n v="3"/>
    <n v="11"/>
    <x v="1"/>
    <n v="0"/>
  </r>
  <r>
    <x v="1476"/>
    <n v="1956"/>
    <n v="70"/>
    <x v="0"/>
    <x v="2"/>
    <x v="0"/>
    <n v="1"/>
    <x v="1213"/>
    <n v="0"/>
    <n v="0"/>
    <x v="210"/>
    <n v="78"/>
    <x v="0"/>
    <n v="556"/>
    <n v="14"/>
    <n v="717"/>
    <n v="210"/>
    <n v="0"/>
    <n v="43"/>
    <n v="1540"/>
    <n v="1"/>
    <n v="7"/>
    <n v="5"/>
    <n v="10"/>
    <n v="23"/>
    <n v="4"/>
    <x v="0"/>
    <x v="0"/>
    <x v="0"/>
    <x v="0"/>
    <x v="0"/>
    <n v="0"/>
    <n v="3"/>
    <n v="11"/>
    <x v="1"/>
    <n v="0"/>
  </r>
  <r>
    <x v="1477"/>
    <n v="1970"/>
    <n v="56"/>
    <x v="1"/>
    <x v="1"/>
    <x v="2"/>
    <n v="3"/>
    <x v="1348"/>
    <n v="0"/>
    <n v="1"/>
    <x v="97"/>
    <n v="26"/>
    <x v="1"/>
    <n v="73"/>
    <n v="0"/>
    <n v="13"/>
    <n v="0"/>
    <n v="1"/>
    <n v="0"/>
    <n v="87"/>
    <n v="1"/>
    <n v="2"/>
    <n v="1"/>
    <n v="3"/>
    <n v="7"/>
    <n v="3"/>
    <x v="0"/>
    <x v="0"/>
    <x v="0"/>
    <x v="0"/>
    <x v="0"/>
    <n v="0"/>
    <n v="3"/>
    <n v="11"/>
    <x v="1"/>
    <n v="0"/>
  </r>
  <r>
    <x v="1478"/>
    <n v="1987"/>
    <n v="39"/>
    <x v="2"/>
    <x v="2"/>
    <x v="0"/>
    <n v="1"/>
    <x v="1349"/>
    <n v="0"/>
    <n v="0"/>
    <x v="194"/>
    <n v="68"/>
    <x v="0"/>
    <n v="112"/>
    <n v="1"/>
    <n v="54"/>
    <n v="7"/>
    <n v="7"/>
    <n v="36"/>
    <n v="217"/>
    <n v="1"/>
    <n v="3"/>
    <n v="2"/>
    <n v="4"/>
    <n v="10"/>
    <n v="3"/>
    <x v="0"/>
    <x v="0"/>
    <x v="0"/>
    <x v="0"/>
    <x v="0"/>
    <n v="0"/>
    <n v="3"/>
    <n v="11"/>
    <x v="1"/>
    <n v="0"/>
  </r>
  <r>
    <x v="1479"/>
    <n v="1961"/>
    <n v="65"/>
    <x v="0"/>
    <x v="1"/>
    <x v="2"/>
    <n v="3"/>
    <x v="1350"/>
    <n v="0"/>
    <n v="1"/>
    <x v="102"/>
    <n v="79"/>
    <x v="0"/>
    <n v="944"/>
    <n v="0"/>
    <n v="60"/>
    <n v="0"/>
    <n v="0"/>
    <n v="30"/>
    <n v="1034"/>
    <n v="2"/>
    <n v="7"/>
    <n v="5"/>
    <n v="13"/>
    <n v="27"/>
    <n v="5"/>
    <x v="1"/>
    <x v="0"/>
    <x v="0"/>
    <x v="0"/>
    <x v="0"/>
    <n v="0"/>
    <n v="3"/>
    <n v="11"/>
    <x v="1"/>
    <n v="1"/>
  </r>
  <r>
    <x v="1480"/>
    <n v="1979"/>
    <n v="47"/>
    <x v="1"/>
    <x v="0"/>
    <x v="0"/>
    <n v="0"/>
    <x v="803"/>
    <n v="0"/>
    <n v="1"/>
    <x v="322"/>
    <n v="25"/>
    <x v="1"/>
    <n v="265"/>
    <n v="199"/>
    <n v="303"/>
    <n v="234"/>
    <n v="9"/>
    <n v="170"/>
    <n v="1180"/>
    <n v="7"/>
    <n v="10"/>
    <n v="2"/>
    <n v="12"/>
    <n v="31"/>
    <n v="7"/>
    <x v="0"/>
    <x v="0"/>
    <x v="0"/>
    <x v="0"/>
    <x v="0"/>
    <n v="0"/>
    <n v="3"/>
    <n v="11"/>
    <x v="1"/>
    <n v="0"/>
  </r>
  <r>
    <x v="1481"/>
    <n v="1960"/>
    <n v="66"/>
    <x v="0"/>
    <x v="0"/>
    <x v="1"/>
    <n v="3"/>
    <x v="567"/>
    <n v="0"/>
    <n v="1"/>
    <x v="14"/>
    <n v="83"/>
    <x v="0"/>
    <n v="526"/>
    <n v="28"/>
    <n v="135"/>
    <n v="10"/>
    <n v="21"/>
    <n v="99"/>
    <n v="819"/>
    <n v="3"/>
    <n v="5"/>
    <n v="3"/>
    <n v="12"/>
    <n v="23"/>
    <n v="5"/>
    <x v="0"/>
    <x v="0"/>
    <x v="0"/>
    <x v="0"/>
    <x v="0"/>
    <n v="0"/>
    <n v="3"/>
    <n v="11"/>
    <x v="1"/>
    <n v="0"/>
  </r>
  <r>
    <x v="1482"/>
    <n v="1981"/>
    <n v="45"/>
    <x v="2"/>
    <x v="4"/>
    <x v="1"/>
    <n v="3"/>
    <x v="1351"/>
    <n v="1"/>
    <n v="0"/>
    <x v="286"/>
    <n v="32"/>
    <x v="0"/>
    <n v="2"/>
    <n v="3"/>
    <n v="12"/>
    <n v="3"/>
    <n v="5"/>
    <n v="7"/>
    <n v="32"/>
    <n v="1"/>
    <n v="1"/>
    <n v="0"/>
    <n v="3"/>
    <n v="5"/>
    <n v="8"/>
    <x v="0"/>
    <x v="0"/>
    <x v="0"/>
    <x v="0"/>
    <x v="0"/>
    <n v="0"/>
    <n v="3"/>
    <n v="11"/>
    <x v="1"/>
    <n v="0"/>
  </r>
  <r>
    <x v="1483"/>
    <n v="1980"/>
    <n v="46"/>
    <x v="1"/>
    <x v="0"/>
    <x v="2"/>
    <n v="3"/>
    <x v="1352"/>
    <n v="1"/>
    <n v="0"/>
    <x v="313"/>
    <n v="49"/>
    <x v="0"/>
    <n v="2"/>
    <n v="4"/>
    <n v="9"/>
    <n v="10"/>
    <n v="5"/>
    <n v="16"/>
    <n v="46"/>
    <n v="2"/>
    <n v="1"/>
    <n v="0"/>
    <n v="3"/>
    <n v="6"/>
    <n v="7"/>
    <x v="0"/>
    <x v="0"/>
    <x v="0"/>
    <x v="0"/>
    <x v="0"/>
    <n v="0"/>
    <n v="3"/>
    <n v="11"/>
    <x v="1"/>
    <n v="0"/>
  </r>
  <r>
    <x v="1484"/>
    <n v="1976"/>
    <n v="50"/>
    <x v="1"/>
    <x v="4"/>
    <x v="1"/>
    <n v="3"/>
    <x v="1353"/>
    <n v="0"/>
    <n v="1"/>
    <x v="598"/>
    <n v="50"/>
    <x v="0"/>
    <n v="378"/>
    <n v="97"/>
    <n v="259"/>
    <n v="197"/>
    <n v="194"/>
    <n v="34"/>
    <n v="1159"/>
    <n v="2"/>
    <n v="7"/>
    <n v="3"/>
    <n v="6"/>
    <n v="18"/>
    <n v="4"/>
    <x v="0"/>
    <x v="0"/>
    <x v="0"/>
    <x v="0"/>
    <x v="0"/>
    <n v="0"/>
    <n v="3"/>
    <n v="11"/>
    <x v="1"/>
    <n v="0"/>
  </r>
  <r>
    <x v="1485"/>
    <n v="1976"/>
    <n v="50"/>
    <x v="1"/>
    <x v="2"/>
    <x v="0"/>
    <n v="0"/>
    <x v="1354"/>
    <n v="0"/>
    <n v="1"/>
    <x v="261"/>
    <n v="84"/>
    <x v="0"/>
    <n v="553"/>
    <n v="25"/>
    <n v="142"/>
    <n v="65"/>
    <n v="67"/>
    <n v="8"/>
    <n v="860"/>
    <n v="3"/>
    <n v="6"/>
    <n v="3"/>
    <n v="13"/>
    <n v="25"/>
    <n v="4"/>
    <x v="0"/>
    <x v="0"/>
    <x v="0"/>
    <x v="0"/>
    <x v="0"/>
    <n v="0"/>
    <n v="3"/>
    <n v="11"/>
    <x v="1"/>
    <n v="0"/>
  </r>
  <r>
    <x v="1486"/>
    <n v="1970"/>
    <n v="56"/>
    <x v="1"/>
    <x v="2"/>
    <x v="1"/>
    <n v="2"/>
    <x v="1355"/>
    <n v="0"/>
    <n v="0"/>
    <x v="511"/>
    <n v="96"/>
    <x v="0"/>
    <n v="751"/>
    <n v="127"/>
    <n v="687"/>
    <n v="20"/>
    <n v="15"/>
    <n v="31"/>
    <n v="1631"/>
    <n v="1"/>
    <n v="4"/>
    <n v="6"/>
    <n v="4"/>
    <n v="15"/>
    <n v="2"/>
    <x v="0"/>
    <x v="0"/>
    <x v="0"/>
    <x v="0"/>
    <x v="0"/>
    <n v="0"/>
    <n v="3"/>
    <n v="11"/>
    <x v="1"/>
    <n v="0"/>
  </r>
  <r>
    <x v="1487"/>
    <n v="1946"/>
    <n v="80"/>
    <x v="3"/>
    <x v="1"/>
    <x v="1"/>
    <n v="5"/>
    <x v="1356"/>
    <n v="2"/>
    <n v="1"/>
    <x v="574"/>
    <n v="56"/>
    <x v="0"/>
    <n v="406"/>
    <n v="0"/>
    <n v="30"/>
    <n v="0"/>
    <n v="0"/>
    <n v="8"/>
    <n v="444"/>
    <n v="7"/>
    <n v="8"/>
    <n v="2"/>
    <n v="5"/>
    <n v="22"/>
    <n v="7"/>
    <x v="0"/>
    <x v="0"/>
    <x v="0"/>
    <x v="1"/>
    <x v="0"/>
    <n v="0"/>
    <n v="3"/>
    <n v="11"/>
    <x v="1"/>
    <n v="1"/>
  </r>
  <r>
    <x v="1488"/>
    <n v="1955"/>
    <n v="71"/>
    <x v="0"/>
    <x v="0"/>
    <x v="2"/>
    <n v="3"/>
    <x v="1357"/>
    <n v="0"/>
    <n v="1"/>
    <x v="248"/>
    <n v="85"/>
    <x v="0"/>
    <n v="1449"/>
    <n v="89"/>
    <n v="161"/>
    <n v="69"/>
    <n v="35"/>
    <n v="107"/>
    <n v="1910"/>
    <n v="2"/>
    <n v="11"/>
    <n v="8"/>
    <n v="8"/>
    <n v="29"/>
    <n v="6"/>
    <x v="0"/>
    <x v="0"/>
    <x v="1"/>
    <x v="0"/>
    <x v="0"/>
    <n v="0"/>
    <n v="3"/>
    <n v="11"/>
    <x v="1"/>
    <n v="1"/>
  </r>
  <r>
    <x v="1489"/>
    <n v="1972"/>
    <n v="54"/>
    <x v="1"/>
    <x v="2"/>
    <x v="1"/>
    <n v="3"/>
    <x v="1358"/>
    <n v="1"/>
    <n v="0"/>
    <x v="265"/>
    <n v="63"/>
    <x v="0"/>
    <n v="123"/>
    <n v="17"/>
    <n v="171"/>
    <n v="39"/>
    <n v="0"/>
    <n v="30"/>
    <n v="380"/>
    <n v="5"/>
    <n v="6"/>
    <n v="2"/>
    <n v="5"/>
    <n v="18"/>
    <n v="6"/>
    <x v="0"/>
    <x v="0"/>
    <x v="0"/>
    <x v="0"/>
    <x v="0"/>
    <n v="0"/>
    <n v="3"/>
    <n v="11"/>
    <x v="1"/>
    <n v="0"/>
  </r>
  <r>
    <x v="1490"/>
    <n v="1971"/>
    <n v="55"/>
    <x v="1"/>
    <x v="1"/>
    <x v="2"/>
    <n v="4"/>
    <x v="1359"/>
    <n v="1"/>
    <n v="1"/>
    <x v="566"/>
    <n v="17"/>
    <x v="1"/>
    <n v="267"/>
    <n v="42"/>
    <n v="309"/>
    <n v="55"/>
    <n v="42"/>
    <n v="21"/>
    <n v="736"/>
    <n v="10"/>
    <n v="7"/>
    <n v="4"/>
    <n v="9"/>
    <n v="30"/>
    <n v="5"/>
    <x v="0"/>
    <x v="0"/>
    <x v="0"/>
    <x v="0"/>
    <x v="0"/>
    <n v="0"/>
    <n v="3"/>
    <n v="11"/>
    <x v="0"/>
    <n v="0"/>
  </r>
  <r>
    <x v="1491"/>
    <n v="1950"/>
    <n v="76"/>
    <x v="0"/>
    <x v="1"/>
    <x v="3"/>
    <n v="3"/>
    <x v="1360"/>
    <n v="1"/>
    <n v="1"/>
    <x v="173"/>
    <n v="11"/>
    <x v="2"/>
    <n v="209"/>
    <n v="0"/>
    <n v="40"/>
    <n v="3"/>
    <n v="2"/>
    <n v="15"/>
    <n v="269"/>
    <n v="4"/>
    <n v="6"/>
    <n v="1"/>
    <n v="4"/>
    <n v="15"/>
    <n v="8"/>
    <x v="0"/>
    <x v="0"/>
    <x v="0"/>
    <x v="0"/>
    <x v="0"/>
    <n v="0"/>
    <n v="3"/>
    <n v="11"/>
    <x v="1"/>
    <n v="0"/>
  </r>
  <r>
    <x v="1492"/>
    <n v="1988"/>
    <n v="38"/>
    <x v="2"/>
    <x v="0"/>
    <x v="1"/>
    <n v="2"/>
    <x v="1361"/>
    <n v="0"/>
    <n v="0"/>
    <x v="481"/>
    <n v="62"/>
    <x v="0"/>
    <n v="1259"/>
    <n v="172"/>
    <n v="815"/>
    <n v="97"/>
    <n v="148"/>
    <n v="33"/>
    <n v="2524"/>
    <n v="1"/>
    <n v="7"/>
    <n v="11"/>
    <n v="10"/>
    <n v="29"/>
    <n v="4"/>
    <x v="1"/>
    <x v="0"/>
    <x v="1"/>
    <x v="1"/>
    <x v="0"/>
    <n v="0"/>
    <n v="3"/>
    <n v="11"/>
    <x v="0"/>
    <n v="3"/>
  </r>
  <r>
    <x v="1493"/>
    <n v="1978"/>
    <n v="48"/>
    <x v="1"/>
    <x v="0"/>
    <x v="1"/>
    <n v="3"/>
    <x v="1362"/>
    <n v="1"/>
    <n v="0"/>
    <x v="573"/>
    <n v="48"/>
    <x v="0"/>
    <n v="344"/>
    <n v="35"/>
    <n v="178"/>
    <n v="15"/>
    <n v="23"/>
    <n v="17"/>
    <n v="612"/>
    <n v="7"/>
    <n v="7"/>
    <n v="2"/>
    <n v="9"/>
    <n v="25"/>
    <n v="6"/>
    <x v="0"/>
    <x v="0"/>
    <x v="0"/>
    <x v="0"/>
    <x v="0"/>
    <n v="0"/>
    <n v="3"/>
    <n v="11"/>
    <x v="1"/>
    <n v="0"/>
  </r>
  <r>
    <x v="1494"/>
    <n v="1990"/>
    <n v="36"/>
    <x v="2"/>
    <x v="0"/>
    <x v="2"/>
    <n v="3"/>
    <x v="1363"/>
    <n v="1"/>
    <n v="0"/>
    <x v="492"/>
    <n v="86"/>
    <x v="0"/>
    <n v="22"/>
    <n v="3"/>
    <n v="30"/>
    <n v="0"/>
    <n v="5"/>
    <n v="15"/>
    <n v="75"/>
    <n v="2"/>
    <n v="2"/>
    <n v="0"/>
    <n v="4"/>
    <n v="8"/>
    <n v="6"/>
    <x v="0"/>
    <x v="0"/>
    <x v="0"/>
    <x v="0"/>
    <x v="0"/>
    <n v="0"/>
    <n v="3"/>
    <n v="11"/>
    <x v="1"/>
    <n v="0"/>
  </r>
  <r>
    <x v="1495"/>
    <n v="1959"/>
    <n v="67"/>
    <x v="0"/>
    <x v="0"/>
    <x v="2"/>
    <n v="2"/>
    <x v="1364"/>
    <n v="0"/>
    <n v="0"/>
    <x v="340"/>
    <n v="73"/>
    <x v="0"/>
    <n v="247"/>
    <n v="161"/>
    <n v="295"/>
    <n v="210"/>
    <n v="85"/>
    <n v="47"/>
    <n v="1045"/>
    <n v="2"/>
    <n v="4"/>
    <n v="7"/>
    <n v="13"/>
    <n v="26"/>
    <n v="2"/>
    <x v="0"/>
    <x v="0"/>
    <x v="0"/>
    <x v="0"/>
    <x v="0"/>
    <n v="0"/>
    <n v="3"/>
    <n v="11"/>
    <x v="1"/>
    <n v="0"/>
  </r>
  <r>
    <x v="1496"/>
    <n v="1977"/>
    <n v="49"/>
    <x v="1"/>
    <x v="0"/>
    <x v="3"/>
    <n v="2"/>
    <x v="1365"/>
    <n v="1"/>
    <n v="0"/>
    <x v="86"/>
    <n v="36"/>
    <x v="0"/>
    <n v="38"/>
    <n v="0"/>
    <n v="12"/>
    <n v="3"/>
    <n v="1"/>
    <n v="1"/>
    <n v="55"/>
    <n v="1"/>
    <n v="2"/>
    <n v="0"/>
    <n v="3"/>
    <n v="6"/>
    <n v="7"/>
    <x v="0"/>
    <x v="0"/>
    <x v="0"/>
    <x v="0"/>
    <x v="0"/>
    <n v="0"/>
    <n v="3"/>
    <n v="11"/>
    <x v="1"/>
    <n v="0"/>
  </r>
  <r>
    <x v="1497"/>
    <n v="1969"/>
    <n v="57"/>
    <x v="1"/>
    <x v="1"/>
    <x v="1"/>
    <n v="3"/>
    <x v="1366"/>
    <n v="0"/>
    <n v="1"/>
    <x v="599"/>
    <n v="34"/>
    <x v="0"/>
    <n v="896"/>
    <n v="10"/>
    <n v="101"/>
    <n v="13"/>
    <n v="10"/>
    <n v="34"/>
    <n v="1064"/>
    <n v="6"/>
    <n v="4"/>
    <n v="2"/>
    <n v="9"/>
    <n v="21"/>
    <n v="9"/>
    <x v="1"/>
    <x v="0"/>
    <x v="0"/>
    <x v="0"/>
    <x v="0"/>
    <n v="0"/>
    <n v="3"/>
    <n v="11"/>
    <x v="0"/>
    <n v="1"/>
  </r>
  <r>
    <x v="1498"/>
    <n v="1959"/>
    <n v="67"/>
    <x v="0"/>
    <x v="0"/>
    <x v="1"/>
    <n v="3"/>
    <x v="1367"/>
    <n v="0"/>
    <n v="1"/>
    <x v="6"/>
    <n v="16"/>
    <x v="1"/>
    <n v="931"/>
    <n v="56"/>
    <n v="253"/>
    <n v="91"/>
    <n v="98"/>
    <n v="14"/>
    <n v="1443"/>
    <n v="4"/>
    <n v="9"/>
    <n v="5"/>
    <n v="7"/>
    <n v="25"/>
    <n v="5"/>
    <x v="0"/>
    <x v="0"/>
    <x v="0"/>
    <x v="0"/>
    <x v="0"/>
    <n v="0"/>
    <n v="3"/>
    <n v="11"/>
    <x v="1"/>
    <n v="0"/>
  </r>
  <r>
    <x v="1499"/>
    <n v="1988"/>
    <n v="38"/>
    <x v="2"/>
    <x v="0"/>
    <x v="2"/>
    <n v="2"/>
    <x v="1368"/>
    <n v="0"/>
    <n v="0"/>
    <x v="231"/>
    <n v="48"/>
    <x v="0"/>
    <n v="758"/>
    <n v="12"/>
    <n v="385"/>
    <n v="33"/>
    <n v="89"/>
    <n v="89"/>
    <n v="1366"/>
    <n v="1"/>
    <n v="9"/>
    <n v="7"/>
    <n v="13"/>
    <n v="30"/>
    <n v="4"/>
    <x v="0"/>
    <x v="0"/>
    <x v="0"/>
    <x v="0"/>
    <x v="0"/>
    <n v="0"/>
    <n v="3"/>
    <n v="11"/>
    <x v="1"/>
    <n v="0"/>
  </r>
  <r>
    <x v="1500"/>
    <n v="1975"/>
    <n v="51"/>
    <x v="1"/>
    <x v="2"/>
    <x v="1"/>
    <n v="4"/>
    <x v="1369"/>
    <n v="1"/>
    <n v="1"/>
    <x v="220"/>
    <n v="61"/>
    <x v="0"/>
    <n v="216"/>
    <n v="9"/>
    <n v="57"/>
    <n v="20"/>
    <n v="9"/>
    <n v="125"/>
    <n v="436"/>
    <n v="7"/>
    <n v="4"/>
    <n v="3"/>
    <n v="5"/>
    <n v="19"/>
    <n v="5"/>
    <x v="0"/>
    <x v="0"/>
    <x v="0"/>
    <x v="0"/>
    <x v="0"/>
    <n v="0"/>
    <n v="3"/>
    <n v="11"/>
    <x v="1"/>
    <n v="0"/>
  </r>
  <r>
    <x v="1501"/>
    <n v="1973"/>
    <n v="53"/>
    <x v="1"/>
    <x v="4"/>
    <x v="3"/>
    <n v="2"/>
    <x v="1308"/>
    <n v="1"/>
    <n v="0"/>
    <x v="550"/>
    <n v="54"/>
    <x v="0"/>
    <n v="2"/>
    <n v="3"/>
    <n v="10"/>
    <n v="11"/>
    <n v="2"/>
    <n v="10"/>
    <n v="38"/>
    <n v="1"/>
    <n v="1"/>
    <n v="0"/>
    <n v="3"/>
    <n v="5"/>
    <n v="6"/>
    <x v="0"/>
    <x v="0"/>
    <x v="0"/>
    <x v="0"/>
    <x v="0"/>
    <n v="0"/>
    <n v="3"/>
    <n v="11"/>
    <x v="1"/>
    <n v="0"/>
  </r>
  <r>
    <x v="1502"/>
    <n v="1977"/>
    <n v="49"/>
    <x v="1"/>
    <x v="0"/>
    <x v="2"/>
    <n v="3"/>
    <x v="1370"/>
    <n v="1"/>
    <n v="0"/>
    <x v="197"/>
    <n v="56"/>
    <x v="0"/>
    <n v="244"/>
    <n v="15"/>
    <n v="108"/>
    <n v="4"/>
    <n v="15"/>
    <n v="50"/>
    <n v="436"/>
    <n v="6"/>
    <n v="7"/>
    <n v="1"/>
    <n v="6"/>
    <n v="20"/>
    <n v="8"/>
    <x v="0"/>
    <x v="0"/>
    <x v="0"/>
    <x v="0"/>
    <x v="0"/>
    <n v="0"/>
    <n v="3"/>
    <n v="11"/>
    <x v="0"/>
    <n v="0"/>
  </r>
  <r>
    <x v="1503"/>
    <n v="1973"/>
    <n v="53"/>
    <x v="1"/>
    <x v="2"/>
    <x v="2"/>
    <n v="4"/>
    <x v="1371"/>
    <n v="1"/>
    <n v="1"/>
    <x v="134"/>
    <n v="74"/>
    <x v="0"/>
    <n v="539"/>
    <n v="6"/>
    <n v="91"/>
    <n v="8"/>
    <n v="6"/>
    <n v="97"/>
    <n v="747"/>
    <n v="13"/>
    <n v="8"/>
    <n v="2"/>
    <n v="9"/>
    <n v="32"/>
    <n v="8"/>
    <x v="0"/>
    <x v="0"/>
    <x v="0"/>
    <x v="0"/>
    <x v="0"/>
    <n v="0"/>
    <n v="3"/>
    <n v="11"/>
    <x v="1"/>
    <n v="0"/>
  </r>
  <r>
    <x v="1504"/>
    <n v="1955"/>
    <n v="71"/>
    <x v="0"/>
    <x v="1"/>
    <x v="0"/>
    <n v="1"/>
    <x v="1372"/>
    <n v="0"/>
    <n v="0"/>
    <x v="321"/>
    <n v="35"/>
    <x v="0"/>
    <n v="1181"/>
    <n v="26"/>
    <n v="120"/>
    <n v="17"/>
    <n v="13"/>
    <n v="39"/>
    <n v="1396"/>
    <n v="2"/>
    <n v="5"/>
    <n v="10"/>
    <n v="5"/>
    <n v="22"/>
    <n v="8"/>
    <x v="1"/>
    <x v="0"/>
    <x v="0"/>
    <x v="0"/>
    <x v="0"/>
    <n v="0"/>
    <n v="3"/>
    <n v="11"/>
    <x v="0"/>
    <n v="1"/>
  </r>
  <r>
    <x v="1505"/>
    <n v="1974"/>
    <n v="52"/>
    <x v="1"/>
    <x v="2"/>
    <x v="2"/>
    <n v="2"/>
    <x v="1373"/>
    <n v="0"/>
    <n v="0"/>
    <x v="216"/>
    <n v="65"/>
    <x v="0"/>
    <n v="750"/>
    <n v="8"/>
    <n v="125"/>
    <n v="11"/>
    <n v="8"/>
    <n v="26"/>
    <n v="928"/>
    <n v="1"/>
    <n v="4"/>
    <n v="3"/>
    <n v="6"/>
    <n v="14"/>
    <n v="2"/>
    <x v="0"/>
    <x v="0"/>
    <x v="1"/>
    <x v="0"/>
    <x v="0"/>
    <n v="0"/>
    <n v="3"/>
    <n v="11"/>
    <x v="1"/>
    <n v="1"/>
  </r>
  <r>
    <x v="1506"/>
    <n v="1972"/>
    <n v="54"/>
    <x v="1"/>
    <x v="2"/>
    <x v="2"/>
    <n v="4"/>
    <x v="1374"/>
    <n v="1"/>
    <n v="1"/>
    <x v="381"/>
    <n v="48"/>
    <x v="0"/>
    <n v="306"/>
    <n v="5"/>
    <n v="109"/>
    <n v="21"/>
    <n v="109"/>
    <n v="92"/>
    <n v="642"/>
    <n v="9"/>
    <n v="5"/>
    <n v="2"/>
    <n v="10"/>
    <n v="26"/>
    <n v="6"/>
    <x v="0"/>
    <x v="0"/>
    <x v="0"/>
    <x v="0"/>
    <x v="0"/>
    <n v="0"/>
    <n v="3"/>
    <n v="11"/>
    <x v="1"/>
    <n v="0"/>
  </r>
  <r>
    <x v="1507"/>
    <n v="1975"/>
    <n v="51"/>
    <x v="1"/>
    <x v="4"/>
    <x v="1"/>
    <n v="3"/>
    <x v="1375"/>
    <n v="0"/>
    <n v="1"/>
    <x v="347"/>
    <n v="88"/>
    <x v="0"/>
    <n v="350"/>
    <n v="104"/>
    <n v="189"/>
    <n v="197"/>
    <n v="151"/>
    <n v="57"/>
    <n v="1048"/>
    <n v="6"/>
    <n v="11"/>
    <n v="8"/>
    <n v="5"/>
    <n v="30"/>
    <n v="8"/>
    <x v="1"/>
    <x v="0"/>
    <x v="0"/>
    <x v="0"/>
    <x v="0"/>
    <n v="0"/>
    <n v="3"/>
    <n v="11"/>
    <x v="1"/>
    <n v="1"/>
  </r>
  <r>
    <x v="1508"/>
    <n v="1971"/>
    <n v="55"/>
    <x v="1"/>
    <x v="1"/>
    <x v="2"/>
    <n v="2"/>
    <x v="1376"/>
    <n v="0"/>
    <n v="0"/>
    <x v="512"/>
    <n v="19"/>
    <x v="1"/>
    <n v="331"/>
    <n v="197"/>
    <n v="170"/>
    <n v="58"/>
    <n v="152"/>
    <n v="35"/>
    <n v="943"/>
    <n v="1"/>
    <n v="2"/>
    <n v="8"/>
    <n v="13"/>
    <n v="24"/>
    <n v="1"/>
    <x v="0"/>
    <x v="0"/>
    <x v="0"/>
    <x v="0"/>
    <x v="0"/>
    <n v="0"/>
    <n v="3"/>
    <n v="11"/>
    <x v="1"/>
    <n v="0"/>
  </r>
  <r>
    <x v="1509"/>
    <n v="1958"/>
    <n v="68"/>
    <x v="0"/>
    <x v="0"/>
    <x v="1"/>
    <n v="3"/>
    <x v="1377"/>
    <n v="0"/>
    <n v="1"/>
    <x v="563"/>
    <n v="21"/>
    <x v="1"/>
    <n v="620"/>
    <n v="16"/>
    <n v="165"/>
    <n v="0"/>
    <n v="24"/>
    <n v="82"/>
    <n v="907"/>
    <n v="5"/>
    <n v="5"/>
    <n v="5"/>
    <n v="12"/>
    <n v="27"/>
    <n v="5"/>
    <x v="0"/>
    <x v="0"/>
    <x v="0"/>
    <x v="0"/>
    <x v="0"/>
    <n v="0"/>
    <n v="3"/>
    <n v="11"/>
    <x v="1"/>
    <n v="0"/>
  </r>
  <r>
    <x v="1510"/>
    <n v="1988"/>
    <n v="38"/>
    <x v="2"/>
    <x v="0"/>
    <x v="2"/>
    <n v="2"/>
    <x v="911"/>
    <n v="0"/>
    <n v="0"/>
    <x v="309"/>
    <n v="27"/>
    <x v="1"/>
    <n v="434"/>
    <n v="137"/>
    <n v="400"/>
    <n v="45"/>
    <n v="137"/>
    <n v="45"/>
    <n v="1198"/>
    <n v="1"/>
    <n v="3"/>
    <n v="4"/>
    <n v="10"/>
    <n v="18"/>
    <n v="1"/>
    <x v="0"/>
    <x v="0"/>
    <x v="0"/>
    <x v="0"/>
    <x v="0"/>
    <n v="0"/>
    <n v="3"/>
    <n v="11"/>
    <x v="1"/>
    <n v="0"/>
  </r>
  <r>
    <x v="1511"/>
    <n v="1975"/>
    <n v="51"/>
    <x v="1"/>
    <x v="2"/>
    <x v="0"/>
    <n v="1"/>
    <x v="352"/>
    <n v="1"/>
    <n v="1"/>
    <x v="283"/>
    <n v="86"/>
    <x v="0"/>
    <n v="57"/>
    <n v="0"/>
    <n v="27"/>
    <n v="0"/>
    <n v="0"/>
    <n v="36"/>
    <n v="120"/>
    <n v="4"/>
    <n v="3"/>
    <n v="2"/>
    <n v="2"/>
    <n v="11"/>
    <n v="8"/>
    <x v="0"/>
    <x v="0"/>
    <x v="0"/>
    <x v="0"/>
    <x v="0"/>
    <n v="0"/>
    <n v="3"/>
    <n v="11"/>
    <x v="1"/>
    <n v="0"/>
  </r>
  <r>
    <x v="1512"/>
    <n v="1965"/>
    <n v="61"/>
    <x v="1"/>
    <x v="0"/>
    <x v="2"/>
    <n v="3"/>
    <x v="1378"/>
    <n v="0"/>
    <n v="1"/>
    <x v="600"/>
    <n v="92"/>
    <x v="0"/>
    <n v="811"/>
    <n v="76"/>
    <n v="428"/>
    <n v="99"/>
    <n v="137"/>
    <n v="107"/>
    <n v="1658"/>
    <n v="3"/>
    <n v="10"/>
    <n v="4"/>
    <n v="9"/>
    <n v="26"/>
    <n v="7"/>
    <x v="0"/>
    <x v="0"/>
    <x v="0"/>
    <x v="0"/>
    <x v="0"/>
    <n v="0"/>
    <n v="3"/>
    <n v="11"/>
    <x v="1"/>
    <n v="0"/>
  </r>
  <r>
    <x v="1513"/>
    <n v="1986"/>
    <n v="40"/>
    <x v="2"/>
    <x v="0"/>
    <x v="2"/>
    <n v="2"/>
    <x v="1379"/>
    <n v="0"/>
    <n v="0"/>
    <x v="601"/>
    <n v="1"/>
    <x v="2"/>
    <n v="423"/>
    <n v="42"/>
    <n v="706"/>
    <n v="73"/>
    <n v="197"/>
    <n v="197"/>
    <n v="1638"/>
    <n v="1"/>
    <n v="4"/>
    <n v="8"/>
    <n v="9"/>
    <n v="22"/>
    <n v="2"/>
    <x v="0"/>
    <x v="0"/>
    <x v="0"/>
    <x v="0"/>
    <x v="0"/>
    <n v="0"/>
    <n v="3"/>
    <n v="11"/>
    <x v="1"/>
    <n v="0"/>
  </r>
  <r>
    <x v="1514"/>
    <n v="1977"/>
    <n v="49"/>
    <x v="1"/>
    <x v="4"/>
    <x v="1"/>
    <n v="2"/>
    <x v="1380"/>
    <n v="0"/>
    <n v="0"/>
    <x v="602"/>
    <n v="14"/>
    <x v="2"/>
    <n v="2"/>
    <n v="12"/>
    <n v="10"/>
    <n v="6"/>
    <n v="13"/>
    <n v="30"/>
    <n v="73"/>
    <n v="1"/>
    <n v="3"/>
    <n v="1"/>
    <n v="2"/>
    <n v="7"/>
    <n v="8"/>
    <x v="0"/>
    <x v="0"/>
    <x v="0"/>
    <x v="0"/>
    <x v="0"/>
    <n v="0"/>
    <n v="3"/>
    <n v="11"/>
    <x v="0"/>
    <n v="0"/>
  </r>
  <r>
    <x v="1515"/>
    <n v="1980"/>
    <n v="46"/>
    <x v="1"/>
    <x v="0"/>
    <x v="0"/>
    <n v="2"/>
    <x v="1381"/>
    <n v="1"/>
    <n v="0"/>
    <x v="242"/>
    <n v="74"/>
    <x v="0"/>
    <n v="60"/>
    <n v="51"/>
    <n v="87"/>
    <n v="6"/>
    <n v="20"/>
    <n v="51"/>
    <n v="275"/>
    <n v="2"/>
    <n v="4"/>
    <n v="2"/>
    <n v="4"/>
    <n v="12"/>
    <n v="5"/>
    <x v="0"/>
    <x v="0"/>
    <x v="0"/>
    <x v="0"/>
    <x v="0"/>
    <n v="0"/>
    <n v="3"/>
    <n v="11"/>
    <x v="1"/>
    <n v="0"/>
  </r>
  <r>
    <x v="1516"/>
    <n v="1962"/>
    <n v="64"/>
    <x v="0"/>
    <x v="0"/>
    <x v="2"/>
    <n v="3"/>
    <x v="1382"/>
    <n v="0"/>
    <n v="1"/>
    <x v="366"/>
    <n v="84"/>
    <x v="0"/>
    <n v="675"/>
    <n v="0"/>
    <n v="85"/>
    <n v="10"/>
    <n v="7"/>
    <n v="77"/>
    <n v="854"/>
    <n v="5"/>
    <n v="10"/>
    <n v="3"/>
    <n v="8"/>
    <n v="26"/>
    <n v="8"/>
    <x v="0"/>
    <x v="0"/>
    <x v="0"/>
    <x v="0"/>
    <x v="0"/>
    <n v="0"/>
    <n v="3"/>
    <n v="11"/>
    <x v="1"/>
    <n v="0"/>
  </r>
  <r>
    <x v="1517"/>
    <n v="1978"/>
    <n v="48"/>
    <x v="1"/>
    <x v="0"/>
    <x v="2"/>
    <n v="3"/>
    <x v="527"/>
    <n v="1"/>
    <n v="0"/>
    <x v="5"/>
    <n v="4"/>
    <x v="2"/>
    <n v="30"/>
    <n v="8"/>
    <n v="12"/>
    <n v="8"/>
    <n v="8"/>
    <n v="12"/>
    <n v="78"/>
    <n v="1"/>
    <n v="2"/>
    <n v="0"/>
    <n v="4"/>
    <n v="7"/>
    <n v="5"/>
    <x v="0"/>
    <x v="0"/>
    <x v="0"/>
    <x v="0"/>
    <x v="0"/>
    <n v="0"/>
    <n v="3"/>
    <n v="11"/>
    <x v="1"/>
    <n v="0"/>
  </r>
  <r>
    <x v="1518"/>
    <n v="1972"/>
    <n v="54"/>
    <x v="1"/>
    <x v="2"/>
    <x v="2"/>
    <n v="3"/>
    <x v="1383"/>
    <n v="1"/>
    <n v="0"/>
    <x v="537"/>
    <n v="50"/>
    <x v="0"/>
    <n v="40"/>
    <n v="1"/>
    <n v="40"/>
    <n v="4"/>
    <n v="3"/>
    <n v="18"/>
    <n v="106"/>
    <n v="1"/>
    <n v="3"/>
    <n v="0"/>
    <n v="3"/>
    <n v="7"/>
    <n v="8"/>
    <x v="0"/>
    <x v="0"/>
    <x v="0"/>
    <x v="0"/>
    <x v="0"/>
    <n v="0"/>
    <n v="3"/>
    <n v="11"/>
    <x v="1"/>
    <n v="0"/>
  </r>
  <r>
    <x v="1519"/>
    <n v="1970"/>
    <n v="56"/>
    <x v="1"/>
    <x v="0"/>
    <x v="0"/>
    <n v="2"/>
    <x v="1384"/>
    <n v="1"/>
    <n v="0"/>
    <x v="281"/>
    <n v="2"/>
    <x v="2"/>
    <n v="3"/>
    <n v="17"/>
    <n v="26"/>
    <n v="20"/>
    <n v="1"/>
    <n v="39"/>
    <n v="106"/>
    <n v="2"/>
    <n v="2"/>
    <n v="0"/>
    <n v="3"/>
    <n v="7"/>
    <n v="9"/>
    <x v="0"/>
    <x v="0"/>
    <x v="0"/>
    <x v="0"/>
    <x v="0"/>
    <n v="0"/>
    <n v="3"/>
    <n v="11"/>
    <x v="0"/>
    <n v="0"/>
  </r>
  <r>
    <x v="1520"/>
    <n v="1983"/>
    <n v="43"/>
    <x v="2"/>
    <x v="1"/>
    <x v="0"/>
    <n v="1"/>
    <x v="1385"/>
    <n v="0"/>
    <n v="0"/>
    <x v="240"/>
    <n v="73"/>
    <x v="0"/>
    <n v="910"/>
    <n v="111"/>
    <n v="724"/>
    <n v="49"/>
    <n v="74"/>
    <n v="55"/>
    <n v="1923"/>
    <n v="1"/>
    <n v="10"/>
    <n v="2"/>
    <n v="6"/>
    <n v="19"/>
    <n v="3"/>
    <x v="0"/>
    <x v="0"/>
    <x v="0"/>
    <x v="0"/>
    <x v="0"/>
    <n v="0"/>
    <n v="3"/>
    <n v="11"/>
    <x v="0"/>
    <n v="0"/>
  </r>
  <r>
    <x v="1521"/>
    <n v="1971"/>
    <n v="55"/>
    <x v="1"/>
    <x v="0"/>
    <x v="1"/>
    <n v="2"/>
    <x v="1386"/>
    <n v="0"/>
    <n v="0"/>
    <x v="459"/>
    <n v="21"/>
    <x v="1"/>
    <n v="252"/>
    <n v="98"/>
    <n v="827"/>
    <n v="219"/>
    <n v="70"/>
    <n v="196"/>
    <n v="1662"/>
    <n v="1"/>
    <n v="4"/>
    <n v="5"/>
    <n v="12"/>
    <n v="22"/>
    <n v="3"/>
    <x v="0"/>
    <x v="0"/>
    <x v="0"/>
    <x v="0"/>
    <x v="0"/>
    <n v="0"/>
    <n v="3"/>
    <n v="11"/>
    <x v="1"/>
    <n v="0"/>
  </r>
  <r>
    <x v="1522"/>
    <n v="1976"/>
    <n v="50"/>
    <x v="1"/>
    <x v="0"/>
    <x v="0"/>
    <n v="2"/>
    <x v="1387"/>
    <n v="1"/>
    <n v="0"/>
    <x v="372"/>
    <n v="82"/>
    <x v="0"/>
    <n v="34"/>
    <n v="6"/>
    <n v="21"/>
    <n v="11"/>
    <n v="4"/>
    <n v="8"/>
    <n v="84"/>
    <n v="1"/>
    <n v="2"/>
    <n v="1"/>
    <n v="3"/>
    <n v="7"/>
    <n v="6"/>
    <x v="0"/>
    <x v="0"/>
    <x v="0"/>
    <x v="0"/>
    <x v="0"/>
    <n v="0"/>
    <n v="3"/>
    <n v="11"/>
    <x v="1"/>
    <n v="0"/>
  </r>
  <r>
    <x v="1523"/>
    <n v="1973"/>
    <n v="53"/>
    <x v="1"/>
    <x v="1"/>
    <x v="2"/>
    <n v="3"/>
    <x v="394"/>
    <n v="1"/>
    <n v="0"/>
    <x v="304"/>
    <n v="14"/>
    <x v="2"/>
    <n v="19"/>
    <n v="3"/>
    <n v="19"/>
    <n v="3"/>
    <n v="1"/>
    <n v="3"/>
    <n v="48"/>
    <n v="2"/>
    <n v="2"/>
    <n v="0"/>
    <n v="3"/>
    <n v="7"/>
    <n v="7"/>
    <x v="0"/>
    <x v="0"/>
    <x v="0"/>
    <x v="0"/>
    <x v="0"/>
    <n v="0"/>
    <n v="3"/>
    <n v="11"/>
    <x v="1"/>
    <n v="0"/>
  </r>
  <r>
    <x v="1524"/>
    <n v="1973"/>
    <n v="53"/>
    <x v="1"/>
    <x v="0"/>
    <x v="0"/>
    <n v="2"/>
    <x v="1388"/>
    <n v="1"/>
    <n v="0"/>
    <x v="305"/>
    <n v="56"/>
    <x v="0"/>
    <n v="2"/>
    <n v="1"/>
    <n v="1"/>
    <n v="0"/>
    <n v="0"/>
    <n v="1"/>
    <n v="5"/>
    <n v="0"/>
    <n v="0"/>
    <n v="0"/>
    <n v="0"/>
    <n v="0"/>
    <n v="14"/>
    <x v="0"/>
    <x v="0"/>
    <x v="0"/>
    <x v="0"/>
    <x v="0"/>
    <n v="0"/>
    <n v="3"/>
    <n v="11"/>
    <x v="1"/>
    <n v="0"/>
  </r>
  <r>
    <x v="1525"/>
    <n v="1976"/>
    <n v="50"/>
    <x v="1"/>
    <x v="0"/>
    <x v="2"/>
    <n v="4"/>
    <x v="1389"/>
    <n v="1"/>
    <n v="1"/>
    <x v="603"/>
    <n v="20"/>
    <x v="1"/>
    <n v="490"/>
    <n v="0"/>
    <n v="184"/>
    <n v="10"/>
    <n v="28"/>
    <n v="21"/>
    <n v="733"/>
    <n v="12"/>
    <n v="7"/>
    <n v="4"/>
    <n v="9"/>
    <n v="32"/>
    <n v="7"/>
    <x v="0"/>
    <x v="0"/>
    <x v="0"/>
    <x v="0"/>
    <x v="0"/>
    <n v="0"/>
    <n v="3"/>
    <n v="11"/>
    <x v="1"/>
    <n v="0"/>
  </r>
  <r>
    <x v="1526"/>
    <n v="1948"/>
    <n v="78"/>
    <x v="3"/>
    <x v="1"/>
    <x v="4"/>
    <n v="1"/>
    <x v="1390"/>
    <n v="0"/>
    <n v="0"/>
    <x v="306"/>
    <n v="54"/>
    <x v="0"/>
    <n v="332"/>
    <n v="194"/>
    <n v="377"/>
    <n v="149"/>
    <n v="125"/>
    <n v="57"/>
    <n v="1234"/>
    <n v="0"/>
    <n v="4"/>
    <n v="6"/>
    <n v="7"/>
    <n v="17"/>
    <n v="1"/>
    <x v="0"/>
    <x v="0"/>
    <x v="0"/>
    <x v="0"/>
    <x v="0"/>
    <n v="0"/>
    <n v="3"/>
    <n v="11"/>
    <x v="1"/>
    <n v="0"/>
  </r>
  <r>
    <x v="1527"/>
    <n v="1958"/>
    <n v="68"/>
    <x v="0"/>
    <x v="0"/>
    <x v="1"/>
    <n v="4"/>
    <x v="1391"/>
    <n v="1"/>
    <n v="1"/>
    <x v="395"/>
    <n v="77"/>
    <x v="0"/>
    <n v="53"/>
    <n v="8"/>
    <n v="17"/>
    <n v="13"/>
    <n v="0"/>
    <n v="21"/>
    <n v="112"/>
    <n v="3"/>
    <n v="2"/>
    <n v="2"/>
    <n v="2"/>
    <n v="9"/>
    <n v="7"/>
    <x v="0"/>
    <x v="0"/>
    <x v="0"/>
    <x v="0"/>
    <x v="0"/>
    <n v="0"/>
    <n v="3"/>
    <n v="11"/>
    <x v="1"/>
    <n v="0"/>
  </r>
  <r>
    <x v="1528"/>
    <n v="1987"/>
    <n v="39"/>
    <x v="2"/>
    <x v="1"/>
    <x v="0"/>
    <n v="1"/>
    <x v="1392"/>
    <n v="0"/>
    <n v="0"/>
    <x v="106"/>
    <n v="5"/>
    <x v="2"/>
    <n v="784"/>
    <n v="48"/>
    <n v="560"/>
    <n v="42"/>
    <n v="176"/>
    <n v="48"/>
    <n v="1658"/>
    <n v="1"/>
    <n v="4"/>
    <n v="6"/>
    <n v="4"/>
    <n v="15"/>
    <n v="3"/>
    <x v="0"/>
    <x v="0"/>
    <x v="1"/>
    <x v="1"/>
    <x v="0"/>
    <n v="0"/>
    <n v="3"/>
    <n v="11"/>
    <x v="0"/>
    <n v="2"/>
  </r>
  <r>
    <x v="1529"/>
    <n v="1960"/>
    <n v="66"/>
    <x v="0"/>
    <x v="0"/>
    <x v="1"/>
    <n v="3"/>
    <x v="1393"/>
    <n v="0"/>
    <n v="1"/>
    <x v="495"/>
    <n v="65"/>
    <x v="0"/>
    <n v="7"/>
    <n v="11"/>
    <n v="3"/>
    <n v="10"/>
    <n v="4"/>
    <n v="20"/>
    <n v="55"/>
    <n v="2"/>
    <n v="1"/>
    <n v="1"/>
    <n v="3"/>
    <n v="7"/>
    <n v="5"/>
    <x v="0"/>
    <x v="0"/>
    <x v="0"/>
    <x v="0"/>
    <x v="0"/>
    <n v="0"/>
    <n v="3"/>
    <n v="11"/>
    <x v="1"/>
    <n v="0"/>
  </r>
  <r>
    <x v="1530"/>
    <n v="1975"/>
    <n v="51"/>
    <x v="1"/>
    <x v="4"/>
    <x v="2"/>
    <n v="3"/>
    <x v="1394"/>
    <n v="0"/>
    <n v="1"/>
    <x v="395"/>
    <n v="33"/>
    <x v="0"/>
    <n v="1171"/>
    <n v="43"/>
    <n v="219"/>
    <n v="19"/>
    <n v="14"/>
    <n v="47"/>
    <n v="1513"/>
    <n v="4"/>
    <n v="6"/>
    <n v="3"/>
    <n v="13"/>
    <n v="26"/>
    <n v="9"/>
    <x v="1"/>
    <x v="0"/>
    <x v="0"/>
    <x v="0"/>
    <x v="0"/>
    <n v="0"/>
    <n v="3"/>
    <n v="11"/>
    <x v="1"/>
    <n v="1"/>
  </r>
  <r>
    <x v="1531"/>
    <n v="1958"/>
    <n v="68"/>
    <x v="0"/>
    <x v="4"/>
    <x v="1"/>
    <n v="4"/>
    <x v="1395"/>
    <n v="1"/>
    <n v="1"/>
    <x v="187"/>
    <n v="65"/>
    <x v="0"/>
    <n v="215"/>
    <n v="7"/>
    <n v="33"/>
    <n v="3"/>
    <n v="0"/>
    <n v="13"/>
    <n v="271"/>
    <n v="6"/>
    <n v="5"/>
    <n v="1"/>
    <n v="5"/>
    <n v="17"/>
    <n v="7"/>
    <x v="0"/>
    <x v="1"/>
    <x v="0"/>
    <x v="0"/>
    <x v="0"/>
    <n v="0"/>
    <n v="3"/>
    <n v="11"/>
    <x v="1"/>
    <n v="1"/>
  </r>
  <r>
    <x v="1532"/>
    <n v="1975"/>
    <n v="51"/>
    <x v="1"/>
    <x v="1"/>
    <x v="2"/>
    <n v="3"/>
    <x v="1396"/>
    <n v="0"/>
    <n v="1"/>
    <x v="604"/>
    <n v="41"/>
    <x v="0"/>
    <n v="674"/>
    <n v="62"/>
    <n v="134"/>
    <n v="0"/>
    <n v="26"/>
    <n v="8"/>
    <n v="904"/>
    <n v="4"/>
    <n v="7"/>
    <n v="3"/>
    <n v="13"/>
    <n v="27"/>
    <n v="5"/>
    <x v="0"/>
    <x v="0"/>
    <x v="0"/>
    <x v="0"/>
    <x v="0"/>
    <n v="0"/>
    <n v="3"/>
    <n v="11"/>
    <x v="1"/>
    <n v="0"/>
  </r>
  <r>
    <x v="1533"/>
    <n v="1975"/>
    <n v="51"/>
    <x v="1"/>
    <x v="2"/>
    <x v="0"/>
    <n v="1"/>
    <x v="352"/>
    <n v="1"/>
    <n v="1"/>
    <x v="283"/>
    <n v="86"/>
    <x v="0"/>
    <n v="57"/>
    <n v="0"/>
    <n v="27"/>
    <n v="0"/>
    <n v="0"/>
    <n v="36"/>
    <n v="120"/>
    <n v="4"/>
    <n v="3"/>
    <n v="2"/>
    <n v="2"/>
    <n v="11"/>
    <n v="8"/>
    <x v="0"/>
    <x v="0"/>
    <x v="0"/>
    <x v="0"/>
    <x v="0"/>
    <n v="0"/>
    <n v="3"/>
    <n v="11"/>
    <x v="0"/>
    <n v="0"/>
  </r>
  <r>
    <x v="1534"/>
    <n v="1988"/>
    <n v="38"/>
    <x v="2"/>
    <x v="4"/>
    <x v="2"/>
    <n v="3"/>
    <x v="1397"/>
    <n v="1"/>
    <n v="0"/>
    <x v="0"/>
    <n v="92"/>
    <x v="0"/>
    <n v="5"/>
    <n v="36"/>
    <n v="7"/>
    <n v="0"/>
    <n v="10"/>
    <n v="45"/>
    <n v="103"/>
    <n v="2"/>
    <n v="3"/>
    <n v="0"/>
    <n v="3"/>
    <n v="8"/>
    <n v="8"/>
    <x v="0"/>
    <x v="0"/>
    <x v="0"/>
    <x v="0"/>
    <x v="0"/>
    <n v="0"/>
    <n v="3"/>
    <n v="11"/>
    <x v="1"/>
    <n v="0"/>
  </r>
  <r>
    <x v="1535"/>
    <n v="1988"/>
    <n v="38"/>
    <x v="2"/>
    <x v="4"/>
    <x v="0"/>
    <n v="2"/>
    <x v="1397"/>
    <n v="1"/>
    <n v="0"/>
    <x v="172"/>
    <n v="97"/>
    <x v="0"/>
    <n v="104"/>
    <n v="20"/>
    <n v="101"/>
    <n v="24"/>
    <n v="15"/>
    <n v="5"/>
    <n v="269"/>
    <n v="6"/>
    <n v="5"/>
    <n v="1"/>
    <n v="5"/>
    <n v="17"/>
    <n v="9"/>
    <x v="0"/>
    <x v="0"/>
    <x v="0"/>
    <x v="0"/>
    <x v="0"/>
    <n v="0"/>
    <n v="3"/>
    <n v="11"/>
    <x v="1"/>
    <n v="0"/>
  </r>
  <r>
    <x v="1536"/>
    <n v="1989"/>
    <n v="37"/>
    <x v="2"/>
    <x v="0"/>
    <x v="0"/>
    <n v="2"/>
    <x v="1398"/>
    <n v="1"/>
    <n v="0"/>
    <x v="314"/>
    <n v="91"/>
    <x v="0"/>
    <n v="9"/>
    <n v="0"/>
    <n v="7"/>
    <n v="2"/>
    <n v="0"/>
    <n v="4"/>
    <n v="22"/>
    <n v="1"/>
    <n v="1"/>
    <n v="1"/>
    <n v="2"/>
    <n v="5"/>
    <n v="8"/>
    <x v="0"/>
    <x v="0"/>
    <x v="0"/>
    <x v="0"/>
    <x v="0"/>
    <n v="0"/>
    <n v="3"/>
    <n v="11"/>
    <x v="1"/>
    <n v="0"/>
  </r>
  <r>
    <x v="1537"/>
    <n v="1959"/>
    <n v="67"/>
    <x v="0"/>
    <x v="1"/>
    <x v="4"/>
    <n v="1"/>
    <x v="1399"/>
    <n v="0"/>
    <n v="0"/>
    <x v="263"/>
    <n v="0"/>
    <x v="2"/>
    <n v="431"/>
    <n v="82"/>
    <n v="441"/>
    <n v="80"/>
    <n v="20"/>
    <n v="102"/>
    <n v="1156"/>
    <n v="1"/>
    <n v="3"/>
    <n v="6"/>
    <n v="6"/>
    <n v="16"/>
    <n v="1"/>
    <x v="0"/>
    <x v="0"/>
    <x v="0"/>
    <x v="0"/>
    <x v="0"/>
    <n v="0"/>
    <n v="3"/>
    <n v="11"/>
    <x v="0"/>
    <n v="0"/>
  </r>
  <r>
    <x v="1538"/>
    <n v="1971"/>
    <n v="55"/>
    <x v="1"/>
    <x v="1"/>
    <x v="2"/>
    <n v="3"/>
    <x v="1400"/>
    <n v="0"/>
    <n v="1"/>
    <x v="205"/>
    <n v="59"/>
    <x v="0"/>
    <n v="1000"/>
    <n v="0"/>
    <n v="76"/>
    <n v="0"/>
    <n v="0"/>
    <n v="10"/>
    <n v="1086"/>
    <n v="3"/>
    <n v="3"/>
    <n v="4"/>
    <n v="9"/>
    <n v="19"/>
    <n v="8"/>
    <x v="0"/>
    <x v="1"/>
    <x v="0"/>
    <x v="0"/>
    <x v="0"/>
    <n v="0"/>
    <n v="3"/>
    <n v="11"/>
    <x v="1"/>
    <n v="1"/>
  </r>
  <r>
    <x v="1539"/>
    <n v="1967"/>
    <n v="59"/>
    <x v="1"/>
    <x v="2"/>
    <x v="0"/>
    <n v="2"/>
    <x v="1401"/>
    <n v="1"/>
    <n v="0"/>
    <x v="232"/>
    <n v="4"/>
    <x v="2"/>
    <n v="448"/>
    <n v="40"/>
    <n v="469"/>
    <n v="80"/>
    <n v="0"/>
    <n v="91"/>
    <n v="1128"/>
    <n v="3"/>
    <n v="11"/>
    <n v="2"/>
    <n v="12"/>
    <n v="28"/>
    <n v="7"/>
    <x v="0"/>
    <x v="0"/>
    <x v="0"/>
    <x v="0"/>
    <x v="0"/>
    <n v="0"/>
    <n v="3"/>
    <n v="11"/>
    <x v="1"/>
    <n v="0"/>
  </r>
  <r>
    <x v="1540"/>
    <n v="1989"/>
    <n v="37"/>
    <x v="2"/>
    <x v="0"/>
    <x v="1"/>
    <n v="3"/>
    <x v="1402"/>
    <n v="1"/>
    <n v="0"/>
    <x v="605"/>
    <n v="5"/>
    <x v="2"/>
    <n v="33"/>
    <n v="4"/>
    <n v="24"/>
    <n v="4"/>
    <n v="2"/>
    <n v="5"/>
    <n v="72"/>
    <n v="2"/>
    <n v="3"/>
    <n v="0"/>
    <n v="4"/>
    <n v="9"/>
    <n v="7"/>
    <x v="0"/>
    <x v="0"/>
    <x v="0"/>
    <x v="0"/>
    <x v="0"/>
    <n v="0"/>
    <n v="3"/>
    <n v="11"/>
    <x v="1"/>
    <n v="0"/>
  </r>
  <r>
    <x v="1541"/>
    <n v="1961"/>
    <n v="65"/>
    <x v="0"/>
    <x v="2"/>
    <x v="1"/>
    <n v="4"/>
    <x v="1403"/>
    <n v="1"/>
    <n v="1"/>
    <x v="606"/>
    <n v="48"/>
    <x v="0"/>
    <n v="505"/>
    <n v="72"/>
    <n v="270"/>
    <n v="36"/>
    <n v="27"/>
    <n v="54"/>
    <n v="964"/>
    <n v="4"/>
    <n v="9"/>
    <n v="2"/>
    <n v="12"/>
    <n v="27"/>
    <n v="5"/>
    <x v="0"/>
    <x v="0"/>
    <x v="0"/>
    <x v="0"/>
    <x v="0"/>
    <n v="0"/>
    <n v="3"/>
    <n v="11"/>
    <x v="1"/>
    <n v="0"/>
  </r>
  <r>
    <x v="1542"/>
    <n v="1978"/>
    <n v="48"/>
    <x v="1"/>
    <x v="0"/>
    <x v="2"/>
    <n v="2"/>
    <x v="1404"/>
    <n v="0"/>
    <n v="0"/>
    <x v="480"/>
    <n v="99"/>
    <x v="0"/>
    <n v="267"/>
    <n v="38"/>
    <n v="701"/>
    <n v="149"/>
    <n v="165"/>
    <n v="63"/>
    <n v="1383"/>
    <n v="1"/>
    <n v="5"/>
    <n v="4"/>
    <n v="10"/>
    <n v="20"/>
    <n v="3"/>
    <x v="0"/>
    <x v="0"/>
    <x v="0"/>
    <x v="0"/>
    <x v="0"/>
    <n v="0"/>
    <n v="3"/>
    <n v="11"/>
    <x v="1"/>
    <n v="0"/>
  </r>
  <r>
    <x v="1543"/>
    <n v="1953"/>
    <n v="73"/>
    <x v="0"/>
    <x v="1"/>
    <x v="0"/>
    <n v="0"/>
    <x v="1405"/>
    <n v="1"/>
    <n v="2"/>
    <x v="459"/>
    <n v="81"/>
    <x v="0"/>
    <n v="14"/>
    <n v="0"/>
    <n v="3"/>
    <n v="0"/>
    <n v="0"/>
    <n v="1"/>
    <n v="18"/>
    <n v="1"/>
    <n v="0"/>
    <n v="0"/>
    <n v="3"/>
    <n v="4"/>
    <n v="5"/>
    <x v="0"/>
    <x v="0"/>
    <x v="0"/>
    <x v="0"/>
    <x v="0"/>
    <n v="0"/>
    <n v="3"/>
    <n v="11"/>
    <x v="1"/>
    <n v="0"/>
  </r>
  <r>
    <x v="1544"/>
    <n v="1964"/>
    <n v="62"/>
    <x v="0"/>
    <x v="0"/>
    <x v="3"/>
    <n v="2"/>
    <x v="1406"/>
    <n v="0"/>
    <n v="1"/>
    <x v="14"/>
    <n v="95"/>
    <x v="0"/>
    <n v="631"/>
    <n v="0"/>
    <n v="115"/>
    <n v="10"/>
    <n v="7"/>
    <n v="30"/>
    <n v="793"/>
    <n v="3"/>
    <n v="9"/>
    <n v="2"/>
    <n v="10"/>
    <n v="24"/>
    <n v="7"/>
    <x v="0"/>
    <x v="0"/>
    <x v="0"/>
    <x v="0"/>
    <x v="0"/>
    <n v="0"/>
    <n v="3"/>
    <n v="11"/>
    <x v="1"/>
    <n v="0"/>
  </r>
  <r>
    <x v="1545"/>
    <n v="1986"/>
    <n v="40"/>
    <x v="2"/>
    <x v="2"/>
    <x v="1"/>
    <n v="3"/>
    <x v="278"/>
    <n v="1"/>
    <n v="0"/>
    <x v="231"/>
    <n v="43"/>
    <x v="0"/>
    <n v="65"/>
    <n v="4"/>
    <n v="16"/>
    <n v="0"/>
    <n v="4"/>
    <n v="11"/>
    <n v="100"/>
    <n v="1"/>
    <n v="3"/>
    <n v="0"/>
    <n v="3"/>
    <n v="7"/>
    <n v="8"/>
    <x v="0"/>
    <x v="0"/>
    <x v="0"/>
    <x v="0"/>
    <x v="0"/>
    <n v="0"/>
    <n v="3"/>
    <n v="11"/>
    <x v="1"/>
    <n v="0"/>
  </r>
  <r>
    <x v="1546"/>
    <n v="1987"/>
    <n v="39"/>
    <x v="2"/>
    <x v="4"/>
    <x v="2"/>
    <n v="2"/>
    <x v="1407"/>
    <n v="0"/>
    <n v="0"/>
    <x v="32"/>
    <n v="5"/>
    <x v="2"/>
    <n v="10"/>
    <n v="12"/>
    <n v="12"/>
    <n v="25"/>
    <n v="1"/>
    <n v="20"/>
    <n v="80"/>
    <n v="1"/>
    <n v="2"/>
    <n v="0"/>
    <n v="3"/>
    <n v="6"/>
    <n v="6"/>
    <x v="0"/>
    <x v="0"/>
    <x v="0"/>
    <x v="0"/>
    <x v="0"/>
    <n v="0"/>
    <n v="3"/>
    <n v="11"/>
    <x v="1"/>
    <n v="0"/>
  </r>
  <r>
    <x v="1547"/>
    <n v="1963"/>
    <n v="63"/>
    <x v="0"/>
    <x v="0"/>
    <x v="0"/>
    <n v="1"/>
    <x v="1408"/>
    <n v="0"/>
    <n v="0"/>
    <x v="40"/>
    <n v="50"/>
    <x v="0"/>
    <n v="51"/>
    <n v="4"/>
    <n v="50"/>
    <n v="12"/>
    <n v="1"/>
    <n v="49"/>
    <n v="167"/>
    <n v="1"/>
    <n v="4"/>
    <n v="0"/>
    <n v="3"/>
    <n v="8"/>
    <n v="8"/>
    <x v="0"/>
    <x v="0"/>
    <x v="0"/>
    <x v="0"/>
    <x v="0"/>
    <n v="0"/>
    <n v="3"/>
    <n v="11"/>
    <x v="0"/>
    <n v="0"/>
  </r>
  <r>
    <x v="1548"/>
    <n v="1957"/>
    <n v="69"/>
    <x v="0"/>
    <x v="0"/>
    <x v="4"/>
    <n v="2"/>
    <x v="1409"/>
    <n v="0"/>
    <n v="1"/>
    <x v="401"/>
    <n v="76"/>
    <x v="0"/>
    <n v="293"/>
    <n v="35"/>
    <n v="179"/>
    <n v="46"/>
    <n v="59"/>
    <n v="65"/>
    <n v="677"/>
    <n v="2"/>
    <n v="8"/>
    <n v="3"/>
    <n v="7"/>
    <n v="20"/>
    <n v="7"/>
    <x v="0"/>
    <x v="0"/>
    <x v="0"/>
    <x v="0"/>
    <x v="0"/>
    <n v="0"/>
    <n v="3"/>
    <n v="11"/>
    <x v="1"/>
    <n v="0"/>
  </r>
  <r>
    <x v="1549"/>
    <n v="1975"/>
    <n v="51"/>
    <x v="1"/>
    <x v="4"/>
    <x v="2"/>
    <n v="4"/>
    <x v="1410"/>
    <n v="1"/>
    <n v="1"/>
    <x v="443"/>
    <n v="46"/>
    <x v="0"/>
    <n v="11"/>
    <n v="1"/>
    <n v="2"/>
    <n v="2"/>
    <n v="1"/>
    <n v="6"/>
    <n v="23"/>
    <n v="1"/>
    <n v="0"/>
    <n v="0"/>
    <n v="3"/>
    <n v="4"/>
    <n v="6"/>
    <x v="0"/>
    <x v="0"/>
    <x v="0"/>
    <x v="0"/>
    <x v="0"/>
    <n v="0"/>
    <n v="3"/>
    <n v="11"/>
    <x v="1"/>
    <n v="0"/>
  </r>
  <r>
    <x v="1550"/>
    <n v="1951"/>
    <n v="75"/>
    <x v="0"/>
    <x v="2"/>
    <x v="3"/>
    <n v="2"/>
    <x v="1411"/>
    <n v="0"/>
    <n v="1"/>
    <x v="234"/>
    <n v="68"/>
    <x v="0"/>
    <n v="50"/>
    <n v="1"/>
    <n v="27"/>
    <n v="6"/>
    <n v="7"/>
    <n v="1"/>
    <n v="92"/>
    <n v="1"/>
    <n v="1"/>
    <n v="1"/>
    <n v="4"/>
    <n v="7"/>
    <n v="1"/>
    <x v="0"/>
    <x v="0"/>
    <x v="0"/>
    <x v="0"/>
    <x v="0"/>
    <n v="0"/>
    <n v="3"/>
    <n v="11"/>
    <x v="1"/>
    <n v="0"/>
  </r>
  <r>
    <x v="1551"/>
    <n v="1965"/>
    <n v="61"/>
    <x v="1"/>
    <x v="4"/>
    <x v="2"/>
    <n v="2"/>
    <x v="1412"/>
    <n v="0"/>
    <n v="0"/>
    <x v="1"/>
    <n v="33"/>
    <x v="0"/>
    <n v="173"/>
    <n v="26"/>
    <n v="255"/>
    <n v="35"/>
    <n v="71"/>
    <n v="81"/>
    <n v="641"/>
    <n v="1"/>
    <n v="4"/>
    <n v="4"/>
    <n v="7"/>
    <n v="16"/>
    <n v="1"/>
    <x v="0"/>
    <x v="0"/>
    <x v="0"/>
    <x v="0"/>
    <x v="0"/>
    <n v="0"/>
    <n v="3"/>
    <n v="11"/>
    <x v="1"/>
    <n v="0"/>
  </r>
  <r>
    <x v="1552"/>
    <n v="1956"/>
    <n v="70"/>
    <x v="0"/>
    <x v="0"/>
    <x v="2"/>
    <n v="3"/>
    <x v="1413"/>
    <n v="0"/>
    <n v="1"/>
    <x v="607"/>
    <n v="50"/>
    <x v="0"/>
    <n v="423"/>
    <n v="184"/>
    <n v="368"/>
    <n v="13"/>
    <n v="97"/>
    <n v="21"/>
    <n v="1106"/>
    <n v="1"/>
    <n v="6"/>
    <n v="4"/>
    <n v="6"/>
    <n v="17"/>
    <n v="5"/>
    <x v="0"/>
    <x v="0"/>
    <x v="0"/>
    <x v="0"/>
    <x v="0"/>
    <n v="0"/>
    <n v="3"/>
    <n v="11"/>
    <x v="1"/>
    <n v="0"/>
  </r>
  <r>
    <x v="1553"/>
    <n v="1962"/>
    <n v="64"/>
    <x v="0"/>
    <x v="0"/>
    <x v="1"/>
    <n v="2"/>
    <x v="977"/>
    <n v="0"/>
    <n v="0"/>
    <x v="146"/>
    <n v="85"/>
    <x v="0"/>
    <n v="292"/>
    <n v="30"/>
    <n v="415"/>
    <n v="63"/>
    <n v="33"/>
    <n v="200"/>
    <n v="1033"/>
    <n v="1"/>
    <n v="4"/>
    <n v="5"/>
    <n v="4"/>
    <n v="14"/>
    <n v="2"/>
    <x v="0"/>
    <x v="0"/>
    <x v="0"/>
    <x v="1"/>
    <x v="0"/>
    <n v="0"/>
    <n v="3"/>
    <n v="11"/>
    <x v="1"/>
    <n v="1"/>
  </r>
  <r>
    <x v="1554"/>
    <n v="1974"/>
    <n v="52"/>
    <x v="1"/>
    <x v="0"/>
    <x v="2"/>
    <n v="3"/>
    <x v="614"/>
    <n v="0"/>
    <n v="1"/>
    <x v="357"/>
    <n v="63"/>
    <x v="0"/>
    <n v="757"/>
    <n v="80"/>
    <n v="217"/>
    <n v="29"/>
    <n v="80"/>
    <n v="11"/>
    <n v="1174"/>
    <n v="5"/>
    <n v="9"/>
    <n v="6"/>
    <n v="12"/>
    <n v="32"/>
    <n v="6"/>
    <x v="0"/>
    <x v="0"/>
    <x v="0"/>
    <x v="0"/>
    <x v="0"/>
    <n v="0"/>
    <n v="3"/>
    <n v="11"/>
    <x v="1"/>
    <n v="0"/>
  </r>
  <r>
    <x v="1555"/>
    <n v="1967"/>
    <n v="59"/>
    <x v="1"/>
    <x v="2"/>
    <x v="2"/>
    <n v="4"/>
    <x v="1414"/>
    <n v="1"/>
    <n v="1"/>
    <x v="449"/>
    <n v="89"/>
    <x v="0"/>
    <n v="12"/>
    <n v="1"/>
    <n v="6"/>
    <n v="0"/>
    <n v="1"/>
    <n v="5"/>
    <n v="25"/>
    <n v="2"/>
    <n v="1"/>
    <n v="0"/>
    <n v="3"/>
    <n v="6"/>
    <n v="7"/>
    <x v="0"/>
    <x v="0"/>
    <x v="0"/>
    <x v="0"/>
    <x v="0"/>
    <n v="0"/>
    <n v="3"/>
    <n v="11"/>
    <x v="1"/>
    <n v="0"/>
  </r>
  <r>
    <x v="1556"/>
    <n v="1962"/>
    <n v="64"/>
    <x v="0"/>
    <x v="2"/>
    <x v="1"/>
    <n v="4"/>
    <x v="1415"/>
    <n v="1"/>
    <n v="1"/>
    <x v="122"/>
    <n v="81"/>
    <x v="0"/>
    <n v="167"/>
    <n v="2"/>
    <n v="44"/>
    <n v="6"/>
    <n v="2"/>
    <n v="19"/>
    <n v="240"/>
    <n v="7"/>
    <n v="4"/>
    <n v="2"/>
    <n v="4"/>
    <n v="17"/>
    <n v="8"/>
    <x v="1"/>
    <x v="0"/>
    <x v="0"/>
    <x v="0"/>
    <x v="0"/>
    <n v="0"/>
    <n v="3"/>
    <n v="11"/>
    <x v="0"/>
    <n v="1"/>
  </r>
  <r>
    <x v="1557"/>
    <n v="1976"/>
    <n v="50"/>
    <x v="1"/>
    <x v="0"/>
    <x v="3"/>
    <n v="2"/>
    <x v="1416"/>
    <n v="1"/>
    <n v="0"/>
    <x v="285"/>
    <n v="77"/>
    <x v="0"/>
    <n v="3"/>
    <n v="1"/>
    <n v="3"/>
    <n v="8"/>
    <n v="0"/>
    <n v="5"/>
    <n v="20"/>
    <n v="1"/>
    <n v="1"/>
    <n v="0"/>
    <n v="2"/>
    <n v="4"/>
    <n v="7"/>
    <x v="0"/>
    <x v="0"/>
    <x v="0"/>
    <x v="0"/>
    <x v="0"/>
    <n v="0"/>
    <n v="3"/>
    <n v="11"/>
    <x v="1"/>
    <n v="0"/>
  </r>
  <r>
    <x v="1558"/>
    <n v="1961"/>
    <n v="65"/>
    <x v="0"/>
    <x v="0"/>
    <x v="3"/>
    <n v="4"/>
    <x v="1417"/>
    <n v="2"/>
    <n v="1"/>
    <x v="299"/>
    <n v="50"/>
    <x v="0"/>
    <n v="30"/>
    <n v="5"/>
    <n v="22"/>
    <n v="8"/>
    <n v="9"/>
    <n v="28"/>
    <n v="102"/>
    <n v="4"/>
    <n v="2"/>
    <n v="1"/>
    <n v="4"/>
    <n v="11"/>
    <n v="6"/>
    <x v="0"/>
    <x v="0"/>
    <x v="0"/>
    <x v="0"/>
    <x v="0"/>
    <n v="0"/>
    <n v="3"/>
    <n v="11"/>
    <x v="1"/>
    <n v="0"/>
  </r>
  <r>
    <x v="1559"/>
    <n v="1976"/>
    <n v="50"/>
    <x v="1"/>
    <x v="1"/>
    <x v="3"/>
    <n v="2"/>
    <x v="1418"/>
    <n v="0"/>
    <n v="1"/>
    <x v="545"/>
    <n v="10"/>
    <x v="2"/>
    <n v="532"/>
    <n v="88"/>
    <n v="168"/>
    <n v="69"/>
    <n v="44"/>
    <n v="133"/>
    <n v="1034"/>
    <n v="3"/>
    <n v="7"/>
    <n v="3"/>
    <n v="13"/>
    <n v="26"/>
    <n v="5"/>
    <x v="0"/>
    <x v="0"/>
    <x v="0"/>
    <x v="0"/>
    <x v="0"/>
    <n v="0"/>
    <n v="3"/>
    <n v="11"/>
    <x v="1"/>
    <n v="0"/>
  </r>
  <r>
    <x v="1560"/>
    <n v="1983"/>
    <n v="43"/>
    <x v="2"/>
    <x v="0"/>
    <x v="2"/>
    <n v="3"/>
    <x v="823"/>
    <n v="1"/>
    <n v="0"/>
    <x v="477"/>
    <n v="30"/>
    <x v="1"/>
    <n v="29"/>
    <n v="12"/>
    <n v="59"/>
    <n v="19"/>
    <n v="1"/>
    <n v="36"/>
    <n v="156"/>
    <n v="2"/>
    <n v="3"/>
    <n v="0"/>
    <n v="4"/>
    <n v="9"/>
    <n v="8"/>
    <x v="0"/>
    <x v="0"/>
    <x v="0"/>
    <x v="0"/>
    <x v="0"/>
    <n v="0"/>
    <n v="3"/>
    <n v="11"/>
    <x v="1"/>
    <n v="0"/>
  </r>
  <r>
    <x v="1561"/>
    <n v="1976"/>
    <n v="50"/>
    <x v="1"/>
    <x v="2"/>
    <x v="2"/>
    <n v="4"/>
    <x v="757"/>
    <n v="0"/>
    <n v="2"/>
    <x v="472"/>
    <n v="66"/>
    <x v="0"/>
    <n v="411"/>
    <n v="0"/>
    <n v="26"/>
    <n v="0"/>
    <n v="0"/>
    <n v="21"/>
    <n v="458"/>
    <n v="6"/>
    <n v="7"/>
    <n v="1"/>
    <n v="7"/>
    <n v="21"/>
    <n v="7"/>
    <x v="0"/>
    <x v="0"/>
    <x v="0"/>
    <x v="0"/>
    <x v="0"/>
    <n v="0"/>
    <n v="3"/>
    <n v="11"/>
    <x v="1"/>
    <n v="0"/>
  </r>
  <r>
    <x v="1562"/>
    <n v="1988"/>
    <n v="38"/>
    <x v="2"/>
    <x v="0"/>
    <x v="2"/>
    <n v="3"/>
    <x v="1419"/>
    <n v="1"/>
    <n v="0"/>
    <x v="569"/>
    <n v="16"/>
    <x v="1"/>
    <n v="5"/>
    <n v="3"/>
    <n v="4"/>
    <n v="4"/>
    <n v="1"/>
    <n v="0"/>
    <n v="17"/>
    <n v="1"/>
    <n v="1"/>
    <n v="0"/>
    <n v="2"/>
    <n v="4"/>
    <n v="8"/>
    <x v="0"/>
    <x v="0"/>
    <x v="0"/>
    <x v="0"/>
    <x v="0"/>
    <n v="0"/>
    <n v="3"/>
    <n v="11"/>
    <x v="1"/>
    <n v="0"/>
  </r>
  <r>
    <x v="1563"/>
    <n v="1954"/>
    <n v="72"/>
    <x v="0"/>
    <x v="0"/>
    <x v="3"/>
    <n v="2"/>
    <x v="1420"/>
    <n v="0"/>
    <n v="1"/>
    <x v="361"/>
    <n v="12"/>
    <x v="2"/>
    <n v="71"/>
    <n v="99"/>
    <n v="278"/>
    <n v="185"/>
    <n v="121"/>
    <n v="38"/>
    <n v="792"/>
    <n v="1"/>
    <n v="5"/>
    <n v="10"/>
    <n v="5"/>
    <n v="21"/>
    <n v="1"/>
    <x v="0"/>
    <x v="0"/>
    <x v="0"/>
    <x v="0"/>
    <x v="0"/>
    <n v="0"/>
    <n v="3"/>
    <n v="11"/>
    <x v="1"/>
    <n v="0"/>
  </r>
  <r>
    <x v="1564"/>
    <n v="1985"/>
    <n v="41"/>
    <x v="2"/>
    <x v="0"/>
    <x v="2"/>
    <n v="3"/>
    <x v="1421"/>
    <n v="1"/>
    <n v="0"/>
    <x v="266"/>
    <n v="30"/>
    <x v="1"/>
    <n v="46"/>
    <n v="0"/>
    <n v="40"/>
    <n v="3"/>
    <n v="0"/>
    <n v="3"/>
    <n v="92"/>
    <n v="2"/>
    <n v="3"/>
    <n v="0"/>
    <n v="3"/>
    <n v="8"/>
    <n v="8"/>
    <x v="0"/>
    <x v="0"/>
    <x v="0"/>
    <x v="0"/>
    <x v="0"/>
    <n v="0"/>
    <n v="3"/>
    <n v="11"/>
    <x v="1"/>
    <n v="0"/>
  </r>
  <r>
    <x v="1565"/>
    <n v="1952"/>
    <n v="74"/>
    <x v="0"/>
    <x v="0"/>
    <x v="0"/>
    <n v="0"/>
    <x v="1422"/>
    <n v="0"/>
    <n v="1"/>
    <x v="470"/>
    <n v="8"/>
    <x v="2"/>
    <n v="268"/>
    <n v="11"/>
    <n v="88"/>
    <n v="15"/>
    <n v="3"/>
    <n v="22"/>
    <n v="407"/>
    <n v="2"/>
    <n v="6"/>
    <n v="3"/>
    <n v="5"/>
    <n v="16"/>
    <n v="5"/>
    <x v="0"/>
    <x v="0"/>
    <x v="0"/>
    <x v="0"/>
    <x v="0"/>
    <n v="0"/>
    <n v="3"/>
    <n v="11"/>
    <x v="1"/>
    <n v="0"/>
  </r>
  <r>
    <x v="1566"/>
    <n v="1964"/>
    <n v="62"/>
    <x v="0"/>
    <x v="2"/>
    <x v="0"/>
    <n v="0"/>
    <x v="1423"/>
    <n v="0"/>
    <n v="1"/>
    <x v="579"/>
    <n v="93"/>
    <x v="0"/>
    <n v="928"/>
    <n v="63"/>
    <n v="254"/>
    <n v="0"/>
    <n v="12"/>
    <n v="12"/>
    <n v="1269"/>
    <n v="4"/>
    <n v="5"/>
    <n v="4"/>
    <n v="10"/>
    <n v="23"/>
    <n v="4"/>
    <x v="0"/>
    <x v="1"/>
    <x v="0"/>
    <x v="0"/>
    <x v="0"/>
    <n v="0"/>
    <n v="3"/>
    <n v="11"/>
    <x v="1"/>
    <n v="1"/>
  </r>
  <r>
    <x v="1567"/>
    <n v="1954"/>
    <n v="72"/>
    <x v="0"/>
    <x v="0"/>
    <x v="1"/>
    <n v="3"/>
    <x v="1424"/>
    <n v="0"/>
    <n v="1"/>
    <x v="608"/>
    <n v="14"/>
    <x v="2"/>
    <n v="459"/>
    <n v="15"/>
    <n v="171"/>
    <n v="142"/>
    <n v="23"/>
    <n v="31"/>
    <n v="841"/>
    <n v="2"/>
    <n v="5"/>
    <n v="4"/>
    <n v="12"/>
    <n v="23"/>
    <n v="2"/>
    <x v="0"/>
    <x v="0"/>
    <x v="0"/>
    <x v="0"/>
    <x v="0"/>
    <n v="0"/>
    <n v="3"/>
    <n v="11"/>
    <x v="1"/>
    <n v="0"/>
  </r>
  <r>
    <x v="1568"/>
    <n v="1950"/>
    <n v="76"/>
    <x v="0"/>
    <x v="1"/>
    <x v="2"/>
    <n v="4"/>
    <x v="1425"/>
    <n v="1"/>
    <n v="1"/>
    <x v="292"/>
    <n v="53"/>
    <x v="0"/>
    <n v="483"/>
    <n v="0"/>
    <n v="108"/>
    <n v="0"/>
    <n v="6"/>
    <n v="36"/>
    <n v="633"/>
    <n v="5"/>
    <n v="11"/>
    <n v="1"/>
    <n v="6"/>
    <n v="23"/>
    <n v="9"/>
    <x v="0"/>
    <x v="0"/>
    <x v="0"/>
    <x v="0"/>
    <x v="0"/>
    <n v="0"/>
    <n v="3"/>
    <n v="11"/>
    <x v="0"/>
    <n v="0"/>
  </r>
  <r>
    <x v="1569"/>
    <n v="1957"/>
    <n v="69"/>
    <x v="0"/>
    <x v="1"/>
    <x v="2"/>
    <n v="5"/>
    <x v="1426"/>
    <n v="1"/>
    <n v="2"/>
    <x v="330"/>
    <n v="26"/>
    <x v="1"/>
    <n v="733"/>
    <n v="9"/>
    <n v="180"/>
    <n v="12"/>
    <n v="19"/>
    <n v="66"/>
    <n v="1019"/>
    <n v="11"/>
    <n v="6"/>
    <n v="3"/>
    <n v="5"/>
    <n v="25"/>
    <n v="4"/>
    <x v="0"/>
    <x v="0"/>
    <x v="0"/>
    <x v="0"/>
    <x v="0"/>
    <n v="0"/>
    <n v="3"/>
    <n v="11"/>
    <x v="1"/>
    <n v="0"/>
  </r>
  <r>
    <x v="1570"/>
    <n v="1946"/>
    <n v="80"/>
    <x v="3"/>
    <x v="1"/>
    <x v="0"/>
    <n v="1"/>
    <x v="15"/>
    <n v="0"/>
    <n v="0"/>
    <x v="12"/>
    <n v="23"/>
    <x v="1"/>
    <n v="1006"/>
    <n v="22"/>
    <n v="115"/>
    <n v="59"/>
    <n v="68"/>
    <n v="45"/>
    <n v="1315"/>
    <n v="1"/>
    <n v="7"/>
    <n v="6"/>
    <n v="12"/>
    <n v="26"/>
    <n v="3"/>
    <x v="0"/>
    <x v="0"/>
    <x v="1"/>
    <x v="1"/>
    <x v="0"/>
    <n v="0"/>
    <n v="3"/>
    <n v="11"/>
    <x v="0"/>
    <n v="2"/>
  </r>
  <r>
    <x v="1571"/>
    <n v="1954"/>
    <n v="72"/>
    <x v="0"/>
    <x v="0"/>
    <x v="2"/>
    <n v="4"/>
    <x v="975"/>
    <n v="1"/>
    <n v="1"/>
    <x v="16"/>
    <n v="92"/>
    <x v="0"/>
    <n v="34"/>
    <n v="1"/>
    <n v="14"/>
    <n v="0"/>
    <n v="0"/>
    <n v="5"/>
    <n v="54"/>
    <n v="3"/>
    <n v="2"/>
    <n v="0"/>
    <n v="3"/>
    <n v="8"/>
    <n v="8"/>
    <x v="0"/>
    <x v="0"/>
    <x v="0"/>
    <x v="0"/>
    <x v="0"/>
    <n v="1"/>
    <n v="3"/>
    <n v="11"/>
    <x v="1"/>
    <n v="0"/>
  </r>
  <r>
    <x v="1572"/>
    <n v="1991"/>
    <n v="35"/>
    <x v="2"/>
    <x v="2"/>
    <x v="0"/>
    <n v="1"/>
    <x v="1096"/>
    <n v="0"/>
    <n v="0"/>
    <x v="550"/>
    <n v="29"/>
    <x v="1"/>
    <n v="1156"/>
    <n v="120"/>
    <n v="915"/>
    <n v="94"/>
    <n v="144"/>
    <n v="96"/>
    <n v="2525"/>
    <n v="1"/>
    <n v="3"/>
    <n v="4"/>
    <n v="10"/>
    <n v="18"/>
    <n v="1"/>
    <x v="0"/>
    <x v="0"/>
    <x v="1"/>
    <x v="0"/>
    <x v="0"/>
    <n v="0"/>
    <n v="3"/>
    <n v="11"/>
    <x v="0"/>
    <n v="1"/>
  </r>
  <r>
    <x v="1573"/>
    <n v="1986"/>
    <n v="40"/>
    <x v="2"/>
    <x v="2"/>
    <x v="2"/>
    <n v="3"/>
    <x v="1427"/>
    <n v="1"/>
    <n v="0"/>
    <x v="194"/>
    <n v="41"/>
    <x v="0"/>
    <n v="7"/>
    <n v="4"/>
    <n v="23"/>
    <n v="7"/>
    <n v="0"/>
    <n v="11"/>
    <n v="52"/>
    <n v="1"/>
    <n v="1"/>
    <n v="0"/>
    <n v="3"/>
    <n v="5"/>
    <n v="7"/>
    <x v="0"/>
    <x v="0"/>
    <x v="0"/>
    <x v="0"/>
    <x v="0"/>
    <n v="0"/>
    <n v="3"/>
    <n v="11"/>
    <x v="1"/>
    <n v="0"/>
  </r>
  <r>
    <x v="1574"/>
    <n v="1977"/>
    <n v="49"/>
    <x v="1"/>
    <x v="0"/>
    <x v="2"/>
    <n v="3"/>
    <x v="1370"/>
    <n v="1"/>
    <n v="0"/>
    <x v="197"/>
    <n v="56"/>
    <x v="0"/>
    <n v="244"/>
    <n v="15"/>
    <n v="108"/>
    <n v="4"/>
    <n v="15"/>
    <n v="50"/>
    <n v="436"/>
    <n v="6"/>
    <n v="7"/>
    <n v="1"/>
    <n v="6"/>
    <n v="20"/>
    <n v="8"/>
    <x v="0"/>
    <x v="0"/>
    <x v="0"/>
    <x v="0"/>
    <x v="0"/>
    <n v="0"/>
    <n v="3"/>
    <n v="11"/>
    <x v="0"/>
    <n v="0"/>
  </r>
  <r>
    <x v="1575"/>
    <n v="1960"/>
    <n v="66"/>
    <x v="0"/>
    <x v="1"/>
    <x v="1"/>
    <n v="3"/>
    <x v="1428"/>
    <n v="0"/>
    <n v="1"/>
    <x v="443"/>
    <n v="19"/>
    <x v="1"/>
    <n v="233"/>
    <n v="0"/>
    <n v="23"/>
    <n v="0"/>
    <n v="0"/>
    <n v="12"/>
    <n v="268"/>
    <n v="4"/>
    <n v="5"/>
    <n v="1"/>
    <n v="5"/>
    <n v="15"/>
    <n v="8"/>
    <x v="0"/>
    <x v="0"/>
    <x v="0"/>
    <x v="0"/>
    <x v="0"/>
    <n v="0"/>
    <n v="3"/>
    <n v="11"/>
    <x v="1"/>
    <n v="0"/>
  </r>
  <r>
    <x v="1576"/>
    <n v="1982"/>
    <n v="44"/>
    <x v="2"/>
    <x v="0"/>
    <x v="1"/>
    <n v="4"/>
    <x v="1429"/>
    <n v="2"/>
    <n v="0"/>
    <x v="82"/>
    <n v="4"/>
    <x v="2"/>
    <n v="35"/>
    <n v="3"/>
    <n v="67"/>
    <n v="10"/>
    <n v="8"/>
    <n v="24"/>
    <n v="147"/>
    <n v="1"/>
    <n v="3"/>
    <n v="1"/>
    <n v="3"/>
    <n v="8"/>
    <n v="6"/>
    <x v="0"/>
    <x v="0"/>
    <x v="0"/>
    <x v="0"/>
    <x v="0"/>
    <n v="0"/>
    <n v="3"/>
    <n v="11"/>
    <x v="0"/>
    <n v="0"/>
  </r>
  <r>
    <x v="1577"/>
    <n v="1947"/>
    <n v="79"/>
    <x v="3"/>
    <x v="1"/>
    <x v="1"/>
    <n v="2"/>
    <x v="1430"/>
    <n v="0"/>
    <n v="0"/>
    <x v="50"/>
    <n v="89"/>
    <x v="0"/>
    <n v="1252"/>
    <n v="0"/>
    <n v="465"/>
    <n v="46"/>
    <n v="35"/>
    <n v="0"/>
    <n v="1798"/>
    <n v="1"/>
    <n v="4"/>
    <n v="5"/>
    <n v="8"/>
    <n v="18"/>
    <n v="1"/>
    <x v="0"/>
    <x v="1"/>
    <x v="1"/>
    <x v="0"/>
    <x v="0"/>
    <n v="0"/>
    <n v="3"/>
    <n v="11"/>
    <x v="1"/>
    <n v="2"/>
  </r>
  <r>
    <x v="1578"/>
    <n v="1992"/>
    <n v="34"/>
    <x v="2"/>
    <x v="0"/>
    <x v="2"/>
    <n v="2"/>
    <x v="475"/>
    <n v="0"/>
    <n v="0"/>
    <x v="310"/>
    <n v="71"/>
    <x v="0"/>
    <n v="34"/>
    <n v="4"/>
    <n v="66"/>
    <n v="3"/>
    <n v="10"/>
    <n v="20"/>
    <n v="137"/>
    <n v="1"/>
    <n v="2"/>
    <n v="1"/>
    <n v="4"/>
    <n v="8"/>
    <n v="7"/>
    <x v="0"/>
    <x v="0"/>
    <x v="0"/>
    <x v="0"/>
    <x v="0"/>
    <n v="0"/>
    <n v="3"/>
    <n v="11"/>
    <x v="1"/>
    <n v="0"/>
  </r>
  <r>
    <x v="1579"/>
    <n v="1976"/>
    <n v="50"/>
    <x v="1"/>
    <x v="2"/>
    <x v="0"/>
    <n v="0"/>
    <x v="1431"/>
    <n v="0"/>
    <n v="1"/>
    <x v="299"/>
    <n v="81"/>
    <x v="0"/>
    <n v="255"/>
    <n v="43"/>
    <n v="134"/>
    <n v="37"/>
    <n v="14"/>
    <n v="24"/>
    <n v="507"/>
    <n v="1"/>
    <n v="7"/>
    <n v="2"/>
    <n v="7"/>
    <n v="17"/>
    <n v="7"/>
    <x v="0"/>
    <x v="0"/>
    <x v="0"/>
    <x v="0"/>
    <x v="0"/>
    <n v="0"/>
    <n v="3"/>
    <n v="11"/>
    <x v="1"/>
    <n v="0"/>
  </r>
  <r>
    <x v="1580"/>
    <n v="1956"/>
    <n v="70"/>
    <x v="0"/>
    <x v="0"/>
    <x v="1"/>
    <n v="5"/>
    <x v="1432"/>
    <n v="2"/>
    <n v="1"/>
    <x v="494"/>
    <n v="31"/>
    <x v="1"/>
    <n v="8"/>
    <n v="1"/>
    <n v="5"/>
    <n v="0"/>
    <n v="0"/>
    <n v="1"/>
    <n v="15"/>
    <n v="1"/>
    <n v="1"/>
    <n v="0"/>
    <n v="2"/>
    <n v="4"/>
    <n v="6"/>
    <x v="0"/>
    <x v="0"/>
    <x v="0"/>
    <x v="0"/>
    <x v="0"/>
    <n v="0"/>
    <n v="3"/>
    <n v="11"/>
    <x v="1"/>
    <n v="0"/>
  </r>
  <r>
    <x v="1581"/>
    <n v="1947"/>
    <n v="79"/>
    <x v="3"/>
    <x v="2"/>
    <x v="1"/>
    <n v="2"/>
    <x v="1433"/>
    <n v="0"/>
    <n v="0"/>
    <x v="492"/>
    <n v="53"/>
    <x v="0"/>
    <n v="368"/>
    <n v="32"/>
    <n v="639"/>
    <n v="13"/>
    <n v="43"/>
    <n v="10"/>
    <n v="1105"/>
    <n v="1"/>
    <n v="4"/>
    <n v="7"/>
    <n v="5"/>
    <n v="17"/>
    <n v="1"/>
    <x v="0"/>
    <x v="0"/>
    <x v="0"/>
    <x v="0"/>
    <x v="0"/>
    <n v="0"/>
    <n v="3"/>
    <n v="11"/>
    <x v="1"/>
    <n v="0"/>
  </r>
  <r>
    <x v="1582"/>
    <n v="1950"/>
    <n v="76"/>
    <x v="0"/>
    <x v="0"/>
    <x v="3"/>
    <n v="1"/>
    <x v="1434"/>
    <n v="0"/>
    <n v="0"/>
    <x v="348"/>
    <n v="78"/>
    <x v="0"/>
    <n v="255"/>
    <n v="47"/>
    <n v="573"/>
    <n v="52"/>
    <n v="32"/>
    <n v="15"/>
    <n v="974"/>
    <n v="1"/>
    <n v="5"/>
    <n v="3"/>
    <n v="6"/>
    <n v="15"/>
    <n v="1"/>
    <x v="0"/>
    <x v="0"/>
    <x v="0"/>
    <x v="0"/>
    <x v="0"/>
    <n v="0"/>
    <n v="3"/>
    <n v="11"/>
    <x v="1"/>
    <n v="0"/>
  </r>
  <r>
    <x v="1583"/>
    <n v="1966"/>
    <n v="60"/>
    <x v="1"/>
    <x v="2"/>
    <x v="1"/>
    <n v="3"/>
    <x v="1435"/>
    <n v="0"/>
    <n v="1"/>
    <x v="523"/>
    <n v="80"/>
    <x v="0"/>
    <n v="33"/>
    <n v="8"/>
    <n v="10"/>
    <n v="2"/>
    <n v="10"/>
    <n v="3"/>
    <n v="66"/>
    <n v="2"/>
    <n v="2"/>
    <n v="1"/>
    <n v="3"/>
    <n v="8"/>
    <n v="4"/>
    <x v="0"/>
    <x v="0"/>
    <x v="0"/>
    <x v="0"/>
    <x v="0"/>
    <n v="0"/>
    <n v="3"/>
    <n v="11"/>
    <x v="1"/>
    <n v="0"/>
  </r>
  <r>
    <x v="1584"/>
    <n v="1987"/>
    <n v="39"/>
    <x v="2"/>
    <x v="0"/>
    <x v="3"/>
    <n v="1"/>
    <x v="76"/>
    <n v="0"/>
    <n v="0"/>
    <x v="75"/>
    <n v="18"/>
    <x v="1"/>
    <n v="163"/>
    <n v="23"/>
    <n v="424"/>
    <n v="27"/>
    <n v="65"/>
    <n v="76"/>
    <n v="778"/>
    <n v="1"/>
    <n v="3"/>
    <n v="10"/>
    <n v="13"/>
    <n v="27"/>
    <n v="1"/>
    <x v="0"/>
    <x v="0"/>
    <x v="0"/>
    <x v="0"/>
    <x v="0"/>
    <n v="0"/>
    <n v="3"/>
    <n v="11"/>
    <x v="0"/>
    <n v="0"/>
  </r>
  <r>
    <x v="1585"/>
    <n v="1973"/>
    <n v="53"/>
    <x v="1"/>
    <x v="1"/>
    <x v="3"/>
    <n v="3"/>
    <x v="125"/>
    <n v="1"/>
    <n v="1"/>
    <x v="115"/>
    <n v="37"/>
    <x v="0"/>
    <n v="15"/>
    <n v="0"/>
    <n v="8"/>
    <n v="4"/>
    <n v="2"/>
    <n v="20"/>
    <n v="49"/>
    <n v="2"/>
    <n v="1"/>
    <n v="1"/>
    <n v="2"/>
    <n v="6"/>
    <n v="5"/>
    <x v="1"/>
    <x v="0"/>
    <x v="0"/>
    <x v="0"/>
    <x v="0"/>
    <n v="0"/>
    <n v="3"/>
    <n v="11"/>
    <x v="0"/>
    <n v="1"/>
  </r>
  <r>
    <x v="1586"/>
    <n v="1952"/>
    <n v="74"/>
    <x v="0"/>
    <x v="2"/>
    <x v="1"/>
    <n v="4"/>
    <x v="1436"/>
    <n v="1"/>
    <n v="1"/>
    <x v="337"/>
    <n v="52"/>
    <x v="0"/>
    <n v="45"/>
    <n v="12"/>
    <n v="52"/>
    <n v="25"/>
    <n v="22"/>
    <n v="13"/>
    <n v="169"/>
    <n v="4"/>
    <n v="3"/>
    <n v="1"/>
    <n v="4"/>
    <n v="12"/>
    <n v="7"/>
    <x v="0"/>
    <x v="0"/>
    <x v="0"/>
    <x v="0"/>
    <x v="0"/>
    <n v="0"/>
    <n v="3"/>
    <n v="11"/>
    <x v="0"/>
    <n v="0"/>
  </r>
  <r>
    <x v="1587"/>
    <n v="1965"/>
    <n v="61"/>
    <x v="1"/>
    <x v="0"/>
    <x v="2"/>
    <n v="2"/>
    <x v="1437"/>
    <n v="0"/>
    <n v="0"/>
    <x v="434"/>
    <n v="39"/>
    <x v="0"/>
    <n v="48"/>
    <n v="58"/>
    <n v="68"/>
    <n v="16"/>
    <n v="66"/>
    <n v="43"/>
    <n v="299"/>
    <n v="1"/>
    <n v="3"/>
    <n v="2"/>
    <n v="6"/>
    <n v="12"/>
    <n v="2"/>
    <x v="0"/>
    <x v="0"/>
    <x v="0"/>
    <x v="0"/>
    <x v="0"/>
    <n v="0"/>
    <n v="3"/>
    <n v="11"/>
    <x v="1"/>
    <n v="0"/>
  </r>
  <r>
    <x v="1588"/>
    <n v="1980"/>
    <n v="46"/>
    <x v="1"/>
    <x v="0"/>
    <x v="2"/>
    <n v="3"/>
    <x v="1438"/>
    <n v="1"/>
    <n v="0"/>
    <x v="435"/>
    <n v="11"/>
    <x v="2"/>
    <n v="158"/>
    <n v="6"/>
    <n v="45"/>
    <n v="8"/>
    <n v="2"/>
    <n v="2"/>
    <n v="221"/>
    <n v="7"/>
    <n v="3"/>
    <n v="2"/>
    <n v="5"/>
    <n v="17"/>
    <n v="7"/>
    <x v="0"/>
    <x v="0"/>
    <x v="0"/>
    <x v="0"/>
    <x v="0"/>
    <n v="0"/>
    <n v="3"/>
    <n v="11"/>
    <x v="1"/>
    <n v="0"/>
  </r>
  <r>
    <x v="1589"/>
    <n v="1987"/>
    <n v="39"/>
    <x v="2"/>
    <x v="0"/>
    <x v="2"/>
    <n v="2"/>
    <x v="1439"/>
    <n v="0"/>
    <n v="0"/>
    <x v="539"/>
    <n v="33"/>
    <x v="0"/>
    <n v="754"/>
    <n v="160"/>
    <n v="625"/>
    <n v="63"/>
    <n v="32"/>
    <n v="48"/>
    <n v="1682"/>
    <n v="1"/>
    <n v="7"/>
    <n v="5"/>
    <n v="12"/>
    <n v="25"/>
    <n v="3"/>
    <x v="0"/>
    <x v="0"/>
    <x v="0"/>
    <x v="1"/>
    <x v="0"/>
    <n v="0"/>
    <n v="3"/>
    <n v="11"/>
    <x v="1"/>
    <n v="1"/>
  </r>
  <r>
    <x v="1590"/>
    <n v="1962"/>
    <n v="64"/>
    <x v="0"/>
    <x v="1"/>
    <x v="1"/>
    <n v="3"/>
    <x v="1105"/>
    <n v="0"/>
    <n v="1"/>
    <x v="259"/>
    <n v="22"/>
    <x v="1"/>
    <n v="108"/>
    <n v="1"/>
    <n v="28"/>
    <n v="13"/>
    <n v="1"/>
    <n v="4"/>
    <n v="155"/>
    <n v="2"/>
    <n v="3"/>
    <n v="1"/>
    <n v="4"/>
    <n v="10"/>
    <n v="8"/>
    <x v="0"/>
    <x v="0"/>
    <x v="0"/>
    <x v="0"/>
    <x v="0"/>
    <n v="0"/>
    <n v="3"/>
    <n v="11"/>
    <x v="1"/>
    <n v="0"/>
  </r>
  <r>
    <x v="1591"/>
    <n v="1955"/>
    <n v="71"/>
    <x v="0"/>
    <x v="0"/>
    <x v="2"/>
    <n v="2"/>
    <x v="1440"/>
    <n v="0"/>
    <n v="0"/>
    <x v="477"/>
    <n v="83"/>
    <x v="0"/>
    <n v="199"/>
    <n v="66"/>
    <n v="315"/>
    <n v="97"/>
    <n v="174"/>
    <n v="41"/>
    <n v="892"/>
    <n v="1"/>
    <n v="4"/>
    <n v="3"/>
    <n v="5"/>
    <n v="13"/>
    <n v="2"/>
    <x v="0"/>
    <x v="0"/>
    <x v="0"/>
    <x v="0"/>
    <x v="0"/>
    <n v="0"/>
    <n v="3"/>
    <n v="11"/>
    <x v="1"/>
    <n v="0"/>
  </r>
  <r>
    <x v="1592"/>
    <n v="1988"/>
    <n v="38"/>
    <x v="2"/>
    <x v="3"/>
    <x v="1"/>
    <n v="3"/>
    <x v="1441"/>
    <n v="1"/>
    <n v="0"/>
    <x v="14"/>
    <n v="43"/>
    <x v="0"/>
    <n v="2"/>
    <n v="7"/>
    <n v="5"/>
    <n v="2"/>
    <n v="15"/>
    <n v="27"/>
    <n v="58"/>
    <n v="1"/>
    <n v="2"/>
    <n v="0"/>
    <n v="2"/>
    <n v="5"/>
    <n v="9"/>
    <x v="1"/>
    <x v="0"/>
    <x v="0"/>
    <x v="0"/>
    <x v="0"/>
    <n v="0"/>
    <n v="3"/>
    <n v="11"/>
    <x v="1"/>
    <n v="1"/>
  </r>
  <r>
    <x v="1593"/>
    <n v="1965"/>
    <n v="61"/>
    <x v="1"/>
    <x v="2"/>
    <x v="1"/>
    <n v="3"/>
    <x v="1214"/>
    <n v="0"/>
    <n v="1"/>
    <x v="572"/>
    <n v="74"/>
    <x v="0"/>
    <n v="202"/>
    <n v="5"/>
    <n v="74"/>
    <n v="11"/>
    <n v="5"/>
    <n v="14"/>
    <n v="311"/>
    <n v="3"/>
    <n v="6"/>
    <n v="1"/>
    <n v="5"/>
    <n v="15"/>
    <n v="7"/>
    <x v="0"/>
    <x v="0"/>
    <x v="0"/>
    <x v="0"/>
    <x v="0"/>
    <n v="0"/>
    <n v="3"/>
    <n v="11"/>
    <x v="1"/>
    <n v="0"/>
  </r>
  <r>
    <x v="1594"/>
    <n v="1967"/>
    <n v="59"/>
    <x v="1"/>
    <x v="1"/>
    <x v="0"/>
    <n v="0"/>
    <x v="1442"/>
    <n v="0"/>
    <n v="1"/>
    <x v="306"/>
    <n v="54"/>
    <x v="0"/>
    <n v="85"/>
    <n v="0"/>
    <n v="3"/>
    <n v="0"/>
    <n v="0"/>
    <n v="7"/>
    <n v="95"/>
    <n v="1"/>
    <n v="2"/>
    <n v="0"/>
    <n v="4"/>
    <n v="7"/>
    <n v="3"/>
    <x v="0"/>
    <x v="0"/>
    <x v="0"/>
    <x v="0"/>
    <x v="0"/>
    <n v="0"/>
    <n v="3"/>
    <n v="11"/>
    <x v="1"/>
    <n v="0"/>
  </r>
  <r>
    <x v="1595"/>
    <n v="1973"/>
    <n v="53"/>
    <x v="1"/>
    <x v="1"/>
    <x v="0"/>
    <n v="0"/>
    <x v="1443"/>
    <n v="0"/>
    <n v="1"/>
    <x v="121"/>
    <n v="3"/>
    <x v="2"/>
    <n v="322"/>
    <n v="3"/>
    <n v="50"/>
    <n v="4"/>
    <n v="3"/>
    <n v="42"/>
    <n v="424"/>
    <n v="5"/>
    <n v="7"/>
    <n v="1"/>
    <n v="6"/>
    <n v="19"/>
    <n v="8"/>
    <x v="0"/>
    <x v="0"/>
    <x v="0"/>
    <x v="0"/>
    <x v="0"/>
    <n v="0"/>
    <n v="3"/>
    <n v="11"/>
    <x v="0"/>
    <n v="0"/>
  </r>
  <r>
    <x v="1596"/>
    <n v="1960"/>
    <n v="66"/>
    <x v="0"/>
    <x v="2"/>
    <x v="1"/>
    <n v="4"/>
    <x v="738"/>
    <n v="1"/>
    <n v="1"/>
    <x v="363"/>
    <n v="96"/>
    <x v="0"/>
    <n v="18"/>
    <n v="2"/>
    <n v="19"/>
    <n v="0"/>
    <n v="2"/>
    <n v="6"/>
    <n v="47"/>
    <n v="5"/>
    <n v="3"/>
    <n v="0"/>
    <n v="4"/>
    <n v="12"/>
    <n v="7"/>
    <x v="0"/>
    <x v="0"/>
    <x v="0"/>
    <x v="0"/>
    <x v="0"/>
    <n v="0"/>
    <n v="3"/>
    <n v="11"/>
    <x v="1"/>
    <n v="0"/>
  </r>
  <r>
    <x v="1597"/>
    <n v="1984"/>
    <n v="42"/>
    <x v="2"/>
    <x v="0"/>
    <x v="0"/>
    <n v="2"/>
    <x v="1444"/>
    <n v="1"/>
    <n v="0"/>
    <x v="590"/>
    <n v="68"/>
    <x v="0"/>
    <n v="141"/>
    <n v="8"/>
    <n v="129"/>
    <n v="3"/>
    <n v="11"/>
    <n v="47"/>
    <n v="339"/>
    <n v="3"/>
    <n v="7"/>
    <n v="1"/>
    <n v="4"/>
    <n v="15"/>
    <n v="9"/>
    <x v="1"/>
    <x v="0"/>
    <x v="0"/>
    <x v="0"/>
    <x v="0"/>
    <n v="0"/>
    <n v="3"/>
    <n v="11"/>
    <x v="1"/>
    <n v="1"/>
  </r>
  <r>
    <x v="1598"/>
    <n v="1971"/>
    <n v="55"/>
    <x v="1"/>
    <x v="0"/>
    <x v="2"/>
    <n v="3"/>
    <x v="1445"/>
    <n v="1"/>
    <n v="0"/>
    <x v="273"/>
    <n v="2"/>
    <x v="2"/>
    <n v="739"/>
    <n v="107"/>
    <n v="309"/>
    <n v="140"/>
    <n v="80"/>
    <n v="35"/>
    <n v="1410"/>
    <n v="1"/>
    <n v="2"/>
    <n v="5"/>
    <n v="13"/>
    <n v="21"/>
    <n v="6"/>
    <x v="0"/>
    <x v="0"/>
    <x v="0"/>
    <x v="0"/>
    <x v="0"/>
    <n v="0"/>
    <n v="3"/>
    <n v="11"/>
    <x v="1"/>
    <n v="0"/>
  </r>
  <r>
    <x v="1599"/>
    <n v="1975"/>
    <n v="51"/>
    <x v="1"/>
    <x v="1"/>
    <x v="2"/>
    <n v="3"/>
    <x v="1446"/>
    <n v="1"/>
    <n v="0"/>
    <x v="609"/>
    <n v="40"/>
    <x v="0"/>
    <n v="18"/>
    <n v="0"/>
    <n v="6"/>
    <n v="3"/>
    <n v="3"/>
    <n v="5"/>
    <n v="35"/>
    <n v="1"/>
    <n v="1"/>
    <n v="1"/>
    <n v="3"/>
    <n v="6"/>
    <n v="2"/>
    <x v="0"/>
    <x v="0"/>
    <x v="0"/>
    <x v="0"/>
    <x v="0"/>
    <n v="0"/>
    <n v="3"/>
    <n v="11"/>
    <x v="1"/>
    <n v="0"/>
  </r>
  <r>
    <x v="1600"/>
    <n v="1965"/>
    <n v="61"/>
    <x v="1"/>
    <x v="2"/>
    <x v="2"/>
    <n v="3"/>
    <x v="1447"/>
    <n v="0"/>
    <n v="1"/>
    <x v="610"/>
    <n v="64"/>
    <x v="0"/>
    <n v="378"/>
    <n v="0"/>
    <n v="88"/>
    <n v="19"/>
    <n v="4"/>
    <n v="73"/>
    <n v="562"/>
    <n v="4"/>
    <n v="8"/>
    <n v="5"/>
    <n v="3"/>
    <n v="20"/>
    <n v="7"/>
    <x v="0"/>
    <x v="0"/>
    <x v="0"/>
    <x v="0"/>
    <x v="0"/>
    <n v="0"/>
    <n v="3"/>
    <n v="11"/>
    <x v="1"/>
    <n v="0"/>
  </r>
  <r>
    <x v="1601"/>
    <n v="1956"/>
    <n v="70"/>
    <x v="0"/>
    <x v="2"/>
    <x v="2"/>
    <n v="2"/>
    <x v="1448"/>
    <n v="0"/>
    <n v="0"/>
    <x v="577"/>
    <n v="26"/>
    <x v="1"/>
    <n v="1083"/>
    <n v="108"/>
    <n v="649"/>
    <n v="253"/>
    <n v="151"/>
    <n v="108"/>
    <n v="2352"/>
    <n v="1"/>
    <n v="4"/>
    <n v="7"/>
    <n v="12"/>
    <n v="24"/>
    <n v="2"/>
    <x v="0"/>
    <x v="0"/>
    <x v="0"/>
    <x v="1"/>
    <x v="0"/>
    <n v="0"/>
    <n v="3"/>
    <n v="11"/>
    <x v="1"/>
    <n v="1"/>
  </r>
  <r>
    <x v="1602"/>
    <n v="1955"/>
    <n v="71"/>
    <x v="0"/>
    <x v="2"/>
    <x v="3"/>
    <n v="1"/>
    <x v="1449"/>
    <n v="0"/>
    <n v="0"/>
    <x v="611"/>
    <n v="69"/>
    <x v="0"/>
    <n v="1016"/>
    <n v="12"/>
    <n v="215"/>
    <n v="16"/>
    <n v="12"/>
    <n v="63"/>
    <n v="1334"/>
    <n v="1"/>
    <n v="4"/>
    <n v="5"/>
    <n v="10"/>
    <n v="20"/>
    <n v="3"/>
    <x v="0"/>
    <x v="1"/>
    <x v="0"/>
    <x v="0"/>
    <x v="0"/>
    <n v="0"/>
    <n v="3"/>
    <n v="11"/>
    <x v="1"/>
    <n v="1"/>
  </r>
  <r>
    <x v="1603"/>
    <n v="1960"/>
    <n v="66"/>
    <x v="0"/>
    <x v="0"/>
    <x v="1"/>
    <n v="4"/>
    <x v="1450"/>
    <n v="1"/>
    <n v="1"/>
    <x v="462"/>
    <n v="57"/>
    <x v="0"/>
    <n v="23"/>
    <n v="1"/>
    <n v="6"/>
    <n v="0"/>
    <n v="0"/>
    <n v="2"/>
    <n v="32"/>
    <n v="2"/>
    <n v="1"/>
    <n v="0"/>
    <n v="3"/>
    <n v="6"/>
    <n v="4"/>
    <x v="0"/>
    <x v="0"/>
    <x v="0"/>
    <x v="0"/>
    <x v="0"/>
    <n v="0"/>
    <n v="3"/>
    <n v="11"/>
    <x v="1"/>
    <n v="0"/>
  </r>
  <r>
    <x v="1604"/>
    <n v="1961"/>
    <n v="65"/>
    <x v="0"/>
    <x v="0"/>
    <x v="2"/>
    <n v="4"/>
    <x v="1451"/>
    <n v="1"/>
    <n v="1"/>
    <x v="582"/>
    <n v="78"/>
    <x v="0"/>
    <n v="12"/>
    <n v="1"/>
    <n v="21"/>
    <n v="2"/>
    <n v="2"/>
    <n v="3"/>
    <n v="41"/>
    <n v="2"/>
    <n v="2"/>
    <n v="0"/>
    <n v="3"/>
    <n v="7"/>
    <n v="7"/>
    <x v="0"/>
    <x v="0"/>
    <x v="0"/>
    <x v="0"/>
    <x v="0"/>
    <n v="0"/>
    <n v="3"/>
    <n v="11"/>
    <x v="1"/>
    <n v="0"/>
  </r>
  <r>
    <x v="1605"/>
    <n v="1963"/>
    <n v="63"/>
    <x v="0"/>
    <x v="1"/>
    <x v="2"/>
    <n v="4"/>
    <x v="1452"/>
    <n v="1"/>
    <n v="1"/>
    <x v="481"/>
    <n v="71"/>
    <x v="0"/>
    <n v="35"/>
    <n v="0"/>
    <n v="4"/>
    <n v="0"/>
    <n v="0"/>
    <n v="0"/>
    <n v="39"/>
    <n v="1"/>
    <n v="2"/>
    <n v="0"/>
    <n v="2"/>
    <n v="5"/>
    <n v="8"/>
    <x v="0"/>
    <x v="0"/>
    <x v="0"/>
    <x v="0"/>
    <x v="0"/>
    <n v="0"/>
    <n v="3"/>
    <n v="11"/>
    <x v="1"/>
    <n v="0"/>
  </r>
  <r>
    <x v="1606"/>
    <n v="1977"/>
    <n v="49"/>
    <x v="1"/>
    <x v="0"/>
    <x v="2"/>
    <n v="3"/>
    <x v="1453"/>
    <n v="0"/>
    <n v="1"/>
    <x v="538"/>
    <n v="59"/>
    <x v="0"/>
    <n v="548"/>
    <n v="31"/>
    <n v="422"/>
    <n v="0"/>
    <n v="112"/>
    <n v="28"/>
    <n v="1141"/>
    <n v="4"/>
    <n v="5"/>
    <n v="5"/>
    <n v="11"/>
    <n v="25"/>
    <n v="3"/>
    <x v="0"/>
    <x v="0"/>
    <x v="0"/>
    <x v="0"/>
    <x v="0"/>
    <n v="0"/>
    <n v="3"/>
    <n v="11"/>
    <x v="1"/>
    <n v="0"/>
  </r>
  <r>
    <x v="1607"/>
    <n v="1990"/>
    <n v="36"/>
    <x v="2"/>
    <x v="4"/>
    <x v="0"/>
    <n v="2"/>
    <x v="1454"/>
    <n v="1"/>
    <n v="0"/>
    <x v="298"/>
    <n v="28"/>
    <x v="1"/>
    <n v="342"/>
    <n v="32"/>
    <n v="230"/>
    <n v="34"/>
    <n v="32"/>
    <n v="40"/>
    <n v="710"/>
    <n v="5"/>
    <n v="10"/>
    <n v="5"/>
    <n v="4"/>
    <n v="24"/>
    <n v="9"/>
    <x v="1"/>
    <x v="0"/>
    <x v="0"/>
    <x v="0"/>
    <x v="0"/>
    <n v="0"/>
    <n v="3"/>
    <n v="11"/>
    <x v="1"/>
    <n v="1"/>
  </r>
  <r>
    <x v="1608"/>
    <n v="1973"/>
    <n v="53"/>
    <x v="1"/>
    <x v="2"/>
    <x v="2"/>
    <n v="3"/>
    <x v="1455"/>
    <n v="0"/>
    <n v="1"/>
    <x v="448"/>
    <n v="61"/>
    <x v="0"/>
    <n v="365"/>
    <n v="3"/>
    <n v="15"/>
    <n v="4"/>
    <n v="3"/>
    <n v="11"/>
    <n v="401"/>
    <n v="5"/>
    <n v="7"/>
    <n v="2"/>
    <n v="5"/>
    <n v="19"/>
    <n v="6"/>
    <x v="0"/>
    <x v="0"/>
    <x v="0"/>
    <x v="0"/>
    <x v="0"/>
    <n v="0"/>
    <n v="3"/>
    <n v="11"/>
    <x v="1"/>
    <n v="0"/>
  </r>
  <r>
    <x v="1609"/>
    <n v="1964"/>
    <n v="62"/>
    <x v="0"/>
    <x v="1"/>
    <x v="2"/>
    <n v="3"/>
    <x v="996"/>
    <n v="0"/>
    <n v="1"/>
    <x v="178"/>
    <n v="22"/>
    <x v="1"/>
    <n v="397"/>
    <n v="19"/>
    <n v="69"/>
    <n v="12"/>
    <n v="0"/>
    <n v="9"/>
    <n v="506"/>
    <n v="1"/>
    <n v="4"/>
    <n v="4"/>
    <n v="8"/>
    <n v="17"/>
    <n v="2"/>
    <x v="0"/>
    <x v="0"/>
    <x v="0"/>
    <x v="0"/>
    <x v="0"/>
    <n v="0"/>
    <n v="3"/>
    <n v="11"/>
    <x v="1"/>
    <n v="0"/>
  </r>
  <r>
    <x v="1610"/>
    <n v="1988"/>
    <n v="38"/>
    <x v="2"/>
    <x v="0"/>
    <x v="0"/>
    <n v="1"/>
    <x v="319"/>
    <n v="0"/>
    <n v="0"/>
    <x v="262"/>
    <n v="95"/>
    <x v="0"/>
    <n v="456"/>
    <n v="19"/>
    <n v="832"/>
    <n v="75"/>
    <n v="118"/>
    <n v="38"/>
    <n v="1538"/>
    <n v="1"/>
    <n v="4"/>
    <n v="5"/>
    <n v="11"/>
    <n v="21"/>
    <n v="3"/>
    <x v="0"/>
    <x v="0"/>
    <x v="0"/>
    <x v="0"/>
    <x v="0"/>
    <n v="0"/>
    <n v="3"/>
    <n v="11"/>
    <x v="1"/>
    <n v="0"/>
  </r>
  <r>
    <x v="1611"/>
    <n v="1978"/>
    <n v="48"/>
    <x v="1"/>
    <x v="4"/>
    <x v="2"/>
    <n v="2"/>
    <x v="1456"/>
    <n v="0"/>
    <n v="0"/>
    <x v="356"/>
    <n v="38"/>
    <x v="0"/>
    <n v="5"/>
    <n v="6"/>
    <n v="15"/>
    <n v="11"/>
    <n v="7"/>
    <n v="13"/>
    <n v="57"/>
    <n v="1"/>
    <n v="2"/>
    <n v="0"/>
    <n v="3"/>
    <n v="6"/>
    <n v="9"/>
    <x v="0"/>
    <x v="0"/>
    <x v="0"/>
    <x v="0"/>
    <x v="0"/>
    <n v="0"/>
    <n v="3"/>
    <n v="11"/>
    <x v="1"/>
    <n v="0"/>
  </r>
  <r>
    <x v="1612"/>
    <n v="1990"/>
    <n v="36"/>
    <x v="2"/>
    <x v="0"/>
    <x v="0"/>
    <n v="1"/>
    <x v="1457"/>
    <n v="0"/>
    <n v="0"/>
    <x v="529"/>
    <n v="19"/>
    <x v="1"/>
    <n v="836"/>
    <n v="185"/>
    <n v="575"/>
    <n v="24"/>
    <n v="25"/>
    <n v="77"/>
    <n v="1722"/>
    <n v="1"/>
    <n v="6"/>
    <n v="3"/>
    <n v="9"/>
    <n v="19"/>
    <n v="4"/>
    <x v="1"/>
    <x v="0"/>
    <x v="0"/>
    <x v="0"/>
    <x v="0"/>
    <n v="0"/>
    <n v="3"/>
    <n v="11"/>
    <x v="0"/>
    <n v="1"/>
  </r>
  <r>
    <x v="1613"/>
    <n v="1975"/>
    <n v="51"/>
    <x v="1"/>
    <x v="0"/>
    <x v="0"/>
    <n v="2"/>
    <x v="1458"/>
    <n v="1"/>
    <n v="0"/>
    <x v="502"/>
    <n v="92"/>
    <x v="0"/>
    <n v="100"/>
    <n v="2"/>
    <n v="128"/>
    <n v="23"/>
    <n v="7"/>
    <n v="10"/>
    <n v="270"/>
    <n v="4"/>
    <n v="5"/>
    <n v="1"/>
    <n v="5"/>
    <n v="15"/>
    <n v="8"/>
    <x v="0"/>
    <x v="0"/>
    <x v="0"/>
    <x v="0"/>
    <x v="0"/>
    <n v="0"/>
    <n v="3"/>
    <n v="11"/>
    <x v="1"/>
    <n v="0"/>
  </r>
  <r>
    <x v="1614"/>
    <n v="1977"/>
    <n v="49"/>
    <x v="1"/>
    <x v="0"/>
    <x v="2"/>
    <n v="4"/>
    <x v="179"/>
    <n v="1"/>
    <n v="1"/>
    <x v="157"/>
    <n v="24"/>
    <x v="1"/>
    <n v="10"/>
    <n v="0"/>
    <n v="10"/>
    <n v="3"/>
    <n v="1"/>
    <n v="7"/>
    <n v="31"/>
    <n v="2"/>
    <n v="1"/>
    <n v="1"/>
    <n v="2"/>
    <n v="6"/>
    <n v="8"/>
    <x v="0"/>
    <x v="0"/>
    <x v="0"/>
    <x v="0"/>
    <x v="0"/>
    <n v="0"/>
    <n v="3"/>
    <n v="11"/>
    <x v="0"/>
    <n v="0"/>
  </r>
  <r>
    <x v="1615"/>
    <n v="1984"/>
    <n v="42"/>
    <x v="2"/>
    <x v="0"/>
    <x v="2"/>
    <n v="3"/>
    <x v="1459"/>
    <n v="1"/>
    <n v="0"/>
    <x v="612"/>
    <n v="21"/>
    <x v="1"/>
    <n v="238"/>
    <n v="115"/>
    <n v="215"/>
    <n v="169"/>
    <n v="69"/>
    <n v="76"/>
    <n v="882"/>
    <n v="3"/>
    <n v="5"/>
    <n v="3"/>
    <n v="13"/>
    <n v="24"/>
    <n v="4"/>
    <x v="0"/>
    <x v="0"/>
    <x v="0"/>
    <x v="0"/>
    <x v="0"/>
    <n v="0"/>
    <n v="3"/>
    <n v="11"/>
    <x v="1"/>
    <n v="0"/>
  </r>
  <r>
    <x v="1616"/>
    <n v="1983"/>
    <n v="43"/>
    <x v="2"/>
    <x v="0"/>
    <x v="1"/>
    <n v="3"/>
    <x v="1460"/>
    <n v="1"/>
    <n v="0"/>
    <x v="202"/>
    <n v="35"/>
    <x v="0"/>
    <n v="6"/>
    <n v="0"/>
    <n v="5"/>
    <n v="2"/>
    <n v="1"/>
    <n v="2"/>
    <n v="16"/>
    <n v="1"/>
    <n v="1"/>
    <n v="0"/>
    <n v="2"/>
    <n v="4"/>
    <n v="7"/>
    <x v="0"/>
    <x v="0"/>
    <x v="0"/>
    <x v="0"/>
    <x v="0"/>
    <n v="0"/>
    <n v="3"/>
    <n v="11"/>
    <x v="1"/>
    <n v="0"/>
  </r>
  <r>
    <x v="1617"/>
    <n v="1987"/>
    <n v="39"/>
    <x v="2"/>
    <x v="0"/>
    <x v="0"/>
    <n v="2"/>
    <x v="847"/>
    <n v="1"/>
    <n v="0"/>
    <x v="333"/>
    <n v="9"/>
    <x v="2"/>
    <n v="158"/>
    <n v="11"/>
    <n v="99"/>
    <n v="15"/>
    <n v="11"/>
    <n v="17"/>
    <n v="311"/>
    <n v="2"/>
    <n v="3"/>
    <n v="2"/>
    <n v="7"/>
    <n v="14"/>
    <n v="3"/>
    <x v="0"/>
    <x v="0"/>
    <x v="0"/>
    <x v="0"/>
    <x v="0"/>
    <n v="0"/>
    <n v="3"/>
    <n v="11"/>
    <x v="1"/>
    <n v="0"/>
  </r>
  <r>
    <x v="1618"/>
    <n v="1965"/>
    <n v="61"/>
    <x v="1"/>
    <x v="0"/>
    <x v="2"/>
    <n v="3"/>
    <x v="1249"/>
    <n v="0"/>
    <n v="1"/>
    <x v="353"/>
    <n v="23"/>
    <x v="1"/>
    <n v="86"/>
    <n v="12"/>
    <n v="75"/>
    <n v="33"/>
    <n v="15"/>
    <n v="6"/>
    <n v="227"/>
    <n v="1"/>
    <n v="4"/>
    <n v="1"/>
    <n v="5"/>
    <n v="11"/>
    <n v="4"/>
    <x v="0"/>
    <x v="0"/>
    <x v="0"/>
    <x v="0"/>
    <x v="0"/>
    <n v="0"/>
    <n v="3"/>
    <n v="11"/>
    <x v="1"/>
    <n v="0"/>
  </r>
  <r>
    <x v="1619"/>
    <n v="1956"/>
    <n v="70"/>
    <x v="0"/>
    <x v="2"/>
    <x v="2"/>
    <n v="3"/>
    <x v="1461"/>
    <n v="0"/>
    <n v="1"/>
    <x v="43"/>
    <n v="92"/>
    <x v="0"/>
    <n v="856"/>
    <n v="0"/>
    <n v="76"/>
    <n v="12"/>
    <n v="9"/>
    <n v="199"/>
    <n v="1152"/>
    <n v="7"/>
    <n v="9"/>
    <n v="6"/>
    <n v="9"/>
    <n v="31"/>
    <n v="8"/>
    <x v="0"/>
    <x v="0"/>
    <x v="0"/>
    <x v="0"/>
    <x v="0"/>
    <n v="0"/>
    <n v="3"/>
    <n v="11"/>
    <x v="1"/>
    <n v="0"/>
  </r>
  <r>
    <x v="1620"/>
    <n v="1965"/>
    <n v="61"/>
    <x v="1"/>
    <x v="1"/>
    <x v="1"/>
    <n v="3"/>
    <x v="1462"/>
    <n v="0"/>
    <n v="1"/>
    <x v="132"/>
    <n v="55"/>
    <x v="0"/>
    <n v="98"/>
    <n v="1"/>
    <n v="17"/>
    <n v="0"/>
    <n v="1"/>
    <n v="5"/>
    <n v="122"/>
    <n v="1"/>
    <n v="3"/>
    <n v="0"/>
    <n v="4"/>
    <n v="8"/>
    <n v="7"/>
    <x v="0"/>
    <x v="1"/>
    <x v="0"/>
    <x v="0"/>
    <x v="0"/>
    <n v="0"/>
    <n v="3"/>
    <n v="11"/>
    <x v="1"/>
    <n v="1"/>
  </r>
  <r>
    <x v="1621"/>
    <n v="1971"/>
    <n v="55"/>
    <x v="1"/>
    <x v="0"/>
    <x v="2"/>
    <n v="3"/>
    <x v="1463"/>
    <n v="1"/>
    <n v="0"/>
    <x v="232"/>
    <n v="14"/>
    <x v="2"/>
    <n v="4"/>
    <n v="16"/>
    <n v="20"/>
    <n v="0"/>
    <n v="17"/>
    <n v="20"/>
    <n v="77"/>
    <n v="3"/>
    <n v="2"/>
    <n v="0"/>
    <n v="4"/>
    <n v="9"/>
    <n v="8"/>
    <x v="0"/>
    <x v="0"/>
    <x v="0"/>
    <x v="0"/>
    <x v="0"/>
    <n v="0"/>
    <n v="3"/>
    <n v="11"/>
    <x v="1"/>
    <n v="0"/>
  </r>
  <r>
    <x v="1622"/>
    <n v="1982"/>
    <n v="44"/>
    <x v="2"/>
    <x v="4"/>
    <x v="1"/>
    <n v="2"/>
    <x v="430"/>
    <n v="0"/>
    <n v="0"/>
    <x v="324"/>
    <n v="78"/>
    <x v="0"/>
    <n v="398"/>
    <n v="96"/>
    <n v="447"/>
    <n v="220"/>
    <n v="96"/>
    <n v="32"/>
    <n v="1289"/>
    <n v="1"/>
    <n v="5"/>
    <n v="7"/>
    <n v="6"/>
    <n v="19"/>
    <n v="3"/>
    <x v="0"/>
    <x v="0"/>
    <x v="0"/>
    <x v="0"/>
    <x v="0"/>
    <n v="0"/>
    <n v="3"/>
    <n v="11"/>
    <x v="1"/>
    <n v="0"/>
  </r>
  <r>
    <x v="1623"/>
    <n v="1959"/>
    <n v="67"/>
    <x v="0"/>
    <x v="0"/>
    <x v="0"/>
    <n v="1"/>
    <x v="1464"/>
    <n v="1"/>
    <n v="1"/>
    <x v="538"/>
    <n v="64"/>
    <x v="0"/>
    <n v="313"/>
    <n v="8"/>
    <n v="104"/>
    <n v="6"/>
    <n v="4"/>
    <n v="126"/>
    <n v="561"/>
    <n v="9"/>
    <n v="8"/>
    <n v="1"/>
    <n v="6"/>
    <n v="24"/>
    <n v="9"/>
    <x v="0"/>
    <x v="0"/>
    <x v="0"/>
    <x v="0"/>
    <x v="0"/>
    <n v="0"/>
    <n v="3"/>
    <n v="11"/>
    <x v="1"/>
    <n v="0"/>
  </r>
  <r>
    <x v="1624"/>
    <n v="1963"/>
    <n v="63"/>
    <x v="0"/>
    <x v="0"/>
    <x v="1"/>
    <n v="4"/>
    <x v="1465"/>
    <n v="1"/>
    <n v="1"/>
    <x v="299"/>
    <n v="49"/>
    <x v="0"/>
    <n v="109"/>
    <n v="18"/>
    <n v="16"/>
    <n v="24"/>
    <n v="26"/>
    <n v="18"/>
    <n v="211"/>
    <n v="4"/>
    <n v="3"/>
    <n v="1"/>
    <n v="5"/>
    <n v="13"/>
    <n v="4"/>
    <x v="0"/>
    <x v="0"/>
    <x v="0"/>
    <x v="0"/>
    <x v="0"/>
    <n v="0"/>
    <n v="3"/>
    <n v="11"/>
    <x v="1"/>
    <n v="0"/>
  </r>
  <r>
    <x v="1625"/>
    <n v="1952"/>
    <n v="74"/>
    <x v="0"/>
    <x v="1"/>
    <x v="2"/>
    <n v="3"/>
    <x v="1466"/>
    <n v="0"/>
    <n v="1"/>
    <x v="52"/>
    <n v="8"/>
    <x v="2"/>
    <n v="216"/>
    <n v="2"/>
    <n v="6"/>
    <n v="0"/>
    <n v="0"/>
    <n v="9"/>
    <n v="233"/>
    <n v="2"/>
    <n v="5"/>
    <n v="1"/>
    <n v="4"/>
    <n v="12"/>
    <n v="7"/>
    <x v="0"/>
    <x v="0"/>
    <x v="0"/>
    <x v="0"/>
    <x v="0"/>
    <n v="0"/>
    <n v="3"/>
    <n v="11"/>
    <x v="1"/>
    <n v="0"/>
  </r>
  <r>
    <x v="1626"/>
    <n v="1971"/>
    <n v="55"/>
    <x v="1"/>
    <x v="1"/>
    <x v="4"/>
    <n v="2"/>
    <x v="1467"/>
    <n v="0"/>
    <n v="1"/>
    <x v="181"/>
    <n v="35"/>
    <x v="0"/>
    <n v="595"/>
    <n v="71"/>
    <n v="153"/>
    <n v="120"/>
    <n v="112"/>
    <n v="41"/>
    <n v="1092"/>
    <n v="6"/>
    <n v="3"/>
    <n v="2"/>
    <n v="10"/>
    <n v="21"/>
    <n v="9"/>
    <x v="0"/>
    <x v="0"/>
    <x v="0"/>
    <x v="0"/>
    <x v="0"/>
    <n v="0"/>
    <n v="3"/>
    <n v="11"/>
    <x v="1"/>
    <n v="0"/>
  </r>
  <r>
    <x v="1627"/>
    <n v="1963"/>
    <n v="63"/>
    <x v="0"/>
    <x v="1"/>
    <x v="3"/>
    <n v="1"/>
    <x v="1468"/>
    <n v="0"/>
    <n v="0"/>
    <x v="65"/>
    <n v="11"/>
    <x v="2"/>
    <n v="123"/>
    <n v="133"/>
    <n v="142"/>
    <n v="71"/>
    <n v="44"/>
    <n v="88"/>
    <n v="601"/>
    <n v="1"/>
    <n v="6"/>
    <n v="2"/>
    <n v="8"/>
    <n v="17"/>
    <n v="6"/>
    <x v="0"/>
    <x v="0"/>
    <x v="0"/>
    <x v="0"/>
    <x v="0"/>
    <n v="0"/>
    <n v="3"/>
    <n v="11"/>
    <x v="1"/>
    <n v="0"/>
  </r>
  <r>
    <x v="1628"/>
    <n v="1982"/>
    <n v="44"/>
    <x v="2"/>
    <x v="0"/>
    <x v="1"/>
    <n v="3"/>
    <x v="1469"/>
    <n v="1"/>
    <n v="0"/>
    <x v="613"/>
    <n v="8"/>
    <x v="2"/>
    <n v="16"/>
    <n v="0"/>
    <n v="23"/>
    <n v="3"/>
    <n v="2"/>
    <n v="10"/>
    <n v="54"/>
    <n v="3"/>
    <n v="4"/>
    <n v="1"/>
    <n v="2"/>
    <n v="10"/>
    <n v="7"/>
    <x v="0"/>
    <x v="0"/>
    <x v="0"/>
    <x v="0"/>
    <x v="0"/>
    <n v="0"/>
    <n v="3"/>
    <n v="11"/>
    <x v="0"/>
    <n v="0"/>
  </r>
  <r>
    <x v="1629"/>
    <n v="1976"/>
    <n v="50"/>
    <x v="1"/>
    <x v="4"/>
    <x v="1"/>
    <n v="3"/>
    <x v="1470"/>
    <n v="1"/>
    <n v="0"/>
    <x v="512"/>
    <n v="53"/>
    <x v="0"/>
    <n v="11"/>
    <n v="12"/>
    <n v="35"/>
    <n v="3"/>
    <n v="5"/>
    <n v="12"/>
    <n v="78"/>
    <n v="1"/>
    <n v="3"/>
    <n v="0"/>
    <n v="3"/>
    <n v="7"/>
    <n v="7"/>
    <x v="0"/>
    <x v="0"/>
    <x v="0"/>
    <x v="0"/>
    <x v="0"/>
    <n v="0"/>
    <n v="3"/>
    <n v="11"/>
    <x v="1"/>
    <n v="0"/>
  </r>
  <r>
    <x v="1630"/>
    <n v="1947"/>
    <n v="79"/>
    <x v="3"/>
    <x v="1"/>
    <x v="1"/>
    <n v="3"/>
    <x v="619"/>
    <n v="0"/>
    <n v="1"/>
    <x v="176"/>
    <n v="36"/>
    <x v="0"/>
    <n v="410"/>
    <n v="112"/>
    <n v="420"/>
    <n v="0"/>
    <n v="82"/>
    <n v="71"/>
    <n v="1095"/>
    <n v="1"/>
    <n v="9"/>
    <n v="3"/>
    <n v="13"/>
    <n v="26"/>
    <n v="4"/>
    <x v="0"/>
    <x v="0"/>
    <x v="0"/>
    <x v="0"/>
    <x v="0"/>
    <n v="0"/>
    <n v="3"/>
    <n v="11"/>
    <x v="1"/>
    <n v="0"/>
  </r>
  <r>
    <x v="1631"/>
    <n v="1969"/>
    <n v="57"/>
    <x v="1"/>
    <x v="1"/>
    <x v="1"/>
    <n v="3"/>
    <x v="1471"/>
    <n v="1"/>
    <n v="0"/>
    <x v="413"/>
    <n v="64"/>
    <x v="0"/>
    <n v="159"/>
    <n v="2"/>
    <n v="51"/>
    <n v="6"/>
    <n v="2"/>
    <n v="24"/>
    <n v="244"/>
    <n v="3"/>
    <n v="4"/>
    <n v="1"/>
    <n v="5"/>
    <n v="13"/>
    <n v="5"/>
    <x v="0"/>
    <x v="0"/>
    <x v="0"/>
    <x v="0"/>
    <x v="0"/>
    <n v="0"/>
    <n v="3"/>
    <n v="11"/>
    <x v="1"/>
    <n v="0"/>
  </r>
  <r>
    <x v="1632"/>
    <n v="1959"/>
    <n v="67"/>
    <x v="0"/>
    <x v="1"/>
    <x v="2"/>
    <n v="4"/>
    <x v="1472"/>
    <n v="1"/>
    <n v="1"/>
    <x v="535"/>
    <n v="43"/>
    <x v="0"/>
    <n v="105"/>
    <n v="0"/>
    <n v="10"/>
    <n v="0"/>
    <n v="1"/>
    <n v="0"/>
    <n v="116"/>
    <n v="2"/>
    <n v="2"/>
    <n v="1"/>
    <n v="4"/>
    <n v="9"/>
    <n v="5"/>
    <x v="0"/>
    <x v="0"/>
    <x v="0"/>
    <x v="0"/>
    <x v="0"/>
    <n v="0"/>
    <n v="3"/>
    <n v="11"/>
    <x v="1"/>
    <n v="0"/>
  </r>
  <r>
    <x v="1633"/>
    <n v="1978"/>
    <n v="48"/>
    <x v="1"/>
    <x v="0"/>
    <x v="1"/>
    <n v="3"/>
    <x v="1473"/>
    <n v="1"/>
    <n v="0"/>
    <x v="215"/>
    <n v="40"/>
    <x v="0"/>
    <n v="5"/>
    <n v="1"/>
    <n v="8"/>
    <n v="0"/>
    <n v="0"/>
    <n v="1"/>
    <n v="15"/>
    <n v="1"/>
    <n v="1"/>
    <n v="0"/>
    <n v="2"/>
    <n v="4"/>
    <n v="8"/>
    <x v="0"/>
    <x v="0"/>
    <x v="0"/>
    <x v="0"/>
    <x v="0"/>
    <n v="0"/>
    <n v="3"/>
    <n v="11"/>
    <x v="1"/>
    <n v="0"/>
  </r>
  <r>
    <x v="1634"/>
    <n v="1948"/>
    <n v="78"/>
    <x v="3"/>
    <x v="1"/>
    <x v="1"/>
    <n v="4"/>
    <x v="338"/>
    <n v="0"/>
    <n v="2"/>
    <x v="272"/>
    <n v="52"/>
    <x v="0"/>
    <n v="269"/>
    <n v="15"/>
    <n v="69"/>
    <n v="15"/>
    <n v="19"/>
    <n v="38"/>
    <n v="425"/>
    <n v="2"/>
    <n v="4"/>
    <n v="6"/>
    <n v="4"/>
    <n v="16"/>
    <n v="5"/>
    <x v="0"/>
    <x v="0"/>
    <x v="0"/>
    <x v="0"/>
    <x v="0"/>
    <n v="0"/>
    <n v="3"/>
    <n v="11"/>
    <x v="1"/>
    <n v="0"/>
  </r>
  <r>
    <x v="1635"/>
    <n v="1955"/>
    <n v="71"/>
    <x v="0"/>
    <x v="1"/>
    <x v="2"/>
    <n v="3"/>
    <x v="1474"/>
    <n v="0"/>
    <n v="1"/>
    <x v="614"/>
    <n v="11"/>
    <x v="2"/>
    <n v="629"/>
    <n v="0"/>
    <n v="70"/>
    <n v="0"/>
    <n v="0"/>
    <n v="35"/>
    <n v="734"/>
    <n v="6"/>
    <n v="11"/>
    <n v="2"/>
    <n v="7"/>
    <n v="26"/>
    <n v="8"/>
    <x v="0"/>
    <x v="0"/>
    <x v="0"/>
    <x v="0"/>
    <x v="0"/>
    <n v="0"/>
    <n v="3"/>
    <n v="11"/>
    <x v="1"/>
    <n v="0"/>
  </r>
  <r>
    <x v="1636"/>
    <n v="1954"/>
    <n v="72"/>
    <x v="0"/>
    <x v="0"/>
    <x v="3"/>
    <n v="2"/>
    <x v="1475"/>
    <n v="0"/>
    <n v="1"/>
    <x v="51"/>
    <n v="21"/>
    <x v="1"/>
    <n v="443"/>
    <n v="5"/>
    <n v="71"/>
    <n v="21"/>
    <n v="16"/>
    <n v="82"/>
    <n v="638"/>
    <n v="2"/>
    <n v="8"/>
    <n v="2"/>
    <n v="7"/>
    <n v="19"/>
    <n v="7"/>
    <x v="0"/>
    <x v="0"/>
    <x v="0"/>
    <x v="0"/>
    <x v="0"/>
    <n v="0"/>
    <n v="3"/>
    <n v="11"/>
    <x v="1"/>
    <n v="0"/>
  </r>
  <r>
    <x v="1637"/>
    <n v="1945"/>
    <n v="81"/>
    <x v="3"/>
    <x v="0"/>
    <x v="2"/>
    <n v="2"/>
    <x v="1476"/>
    <n v="0"/>
    <n v="0"/>
    <x v="38"/>
    <n v="23"/>
    <x v="1"/>
    <n v="217"/>
    <n v="77"/>
    <n v="373"/>
    <n v="111"/>
    <n v="23"/>
    <n v="93"/>
    <n v="894"/>
    <n v="1"/>
    <n v="3"/>
    <n v="6"/>
    <n v="12"/>
    <n v="22"/>
    <n v="1"/>
    <x v="0"/>
    <x v="0"/>
    <x v="0"/>
    <x v="0"/>
    <x v="0"/>
    <n v="0"/>
    <n v="3"/>
    <n v="11"/>
    <x v="1"/>
    <n v="0"/>
  </r>
  <r>
    <x v="1638"/>
    <n v="1969"/>
    <n v="57"/>
    <x v="1"/>
    <x v="0"/>
    <x v="2"/>
    <n v="4"/>
    <x v="1477"/>
    <n v="1"/>
    <n v="1"/>
    <x v="490"/>
    <n v="17"/>
    <x v="1"/>
    <n v="24"/>
    <n v="1"/>
    <n v="10"/>
    <n v="2"/>
    <n v="0"/>
    <n v="4"/>
    <n v="41"/>
    <n v="2"/>
    <n v="2"/>
    <n v="0"/>
    <n v="3"/>
    <n v="7"/>
    <n v="5"/>
    <x v="0"/>
    <x v="0"/>
    <x v="0"/>
    <x v="0"/>
    <x v="0"/>
    <n v="0"/>
    <n v="3"/>
    <n v="11"/>
    <x v="1"/>
    <n v="0"/>
  </r>
  <r>
    <x v="1639"/>
    <n v="1976"/>
    <n v="50"/>
    <x v="1"/>
    <x v="2"/>
    <x v="1"/>
    <n v="3"/>
    <x v="1478"/>
    <n v="1"/>
    <n v="0"/>
    <x v="610"/>
    <n v="6"/>
    <x v="2"/>
    <n v="9"/>
    <n v="1"/>
    <n v="5"/>
    <n v="4"/>
    <n v="5"/>
    <n v="7"/>
    <n v="31"/>
    <n v="1"/>
    <n v="1"/>
    <n v="0"/>
    <n v="3"/>
    <n v="5"/>
    <n v="7"/>
    <x v="0"/>
    <x v="0"/>
    <x v="0"/>
    <x v="0"/>
    <x v="0"/>
    <n v="0"/>
    <n v="3"/>
    <n v="11"/>
    <x v="1"/>
    <n v="0"/>
  </r>
  <r>
    <x v="1640"/>
    <n v="1969"/>
    <n v="57"/>
    <x v="1"/>
    <x v="2"/>
    <x v="1"/>
    <n v="4"/>
    <x v="1479"/>
    <n v="1"/>
    <n v="1"/>
    <x v="82"/>
    <n v="56"/>
    <x v="0"/>
    <n v="8"/>
    <n v="0"/>
    <n v="14"/>
    <n v="2"/>
    <n v="3"/>
    <n v="7"/>
    <n v="34"/>
    <n v="1"/>
    <n v="1"/>
    <n v="0"/>
    <n v="3"/>
    <n v="5"/>
    <n v="5"/>
    <x v="0"/>
    <x v="0"/>
    <x v="0"/>
    <x v="0"/>
    <x v="0"/>
    <n v="0"/>
    <n v="3"/>
    <n v="11"/>
    <x v="1"/>
    <n v="0"/>
  </r>
  <r>
    <x v="1641"/>
    <n v="1964"/>
    <n v="62"/>
    <x v="0"/>
    <x v="1"/>
    <x v="3"/>
    <n v="3"/>
    <x v="1480"/>
    <n v="0"/>
    <n v="2"/>
    <x v="615"/>
    <n v="71"/>
    <x v="0"/>
    <n v="1459"/>
    <n v="0"/>
    <n v="61"/>
    <n v="0"/>
    <n v="15"/>
    <n v="215"/>
    <n v="1750"/>
    <n v="5"/>
    <n v="2"/>
    <n v="5"/>
    <n v="6"/>
    <n v="18"/>
    <n v="5"/>
    <x v="1"/>
    <x v="0"/>
    <x v="1"/>
    <x v="0"/>
    <x v="1"/>
    <n v="0"/>
    <n v="3"/>
    <n v="11"/>
    <x v="0"/>
    <n v="3"/>
  </r>
  <r>
    <x v="1642"/>
    <n v="1981"/>
    <n v="45"/>
    <x v="2"/>
    <x v="0"/>
    <x v="1"/>
    <n v="4"/>
    <x v="1481"/>
    <n v="1"/>
    <n v="1"/>
    <x v="269"/>
    <n v="51"/>
    <x v="0"/>
    <n v="230"/>
    <n v="48"/>
    <n v="214"/>
    <n v="13"/>
    <n v="32"/>
    <n v="75"/>
    <n v="612"/>
    <n v="8"/>
    <n v="9"/>
    <n v="1"/>
    <n v="7"/>
    <n v="25"/>
    <n v="9"/>
    <x v="0"/>
    <x v="0"/>
    <x v="0"/>
    <x v="0"/>
    <x v="0"/>
    <n v="0"/>
    <n v="3"/>
    <n v="11"/>
    <x v="1"/>
    <n v="0"/>
  </r>
  <r>
    <x v="1643"/>
    <n v="1979"/>
    <n v="47"/>
    <x v="1"/>
    <x v="3"/>
    <x v="1"/>
    <n v="3"/>
    <x v="94"/>
    <n v="1"/>
    <n v="0"/>
    <x v="93"/>
    <n v="94"/>
    <x v="0"/>
    <n v="1"/>
    <n v="3"/>
    <n v="6"/>
    <n v="10"/>
    <n v="0"/>
    <n v="9"/>
    <n v="29"/>
    <n v="1"/>
    <n v="1"/>
    <n v="0"/>
    <n v="3"/>
    <n v="5"/>
    <n v="5"/>
    <x v="0"/>
    <x v="0"/>
    <x v="0"/>
    <x v="0"/>
    <x v="0"/>
    <n v="0"/>
    <n v="3"/>
    <n v="11"/>
    <x v="1"/>
    <n v="0"/>
  </r>
  <r>
    <x v="1644"/>
    <n v="1981"/>
    <n v="45"/>
    <x v="2"/>
    <x v="4"/>
    <x v="1"/>
    <n v="3"/>
    <x v="1482"/>
    <n v="1"/>
    <n v="0"/>
    <x v="453"/>
    <n v="27"/>
    <x v="1"/>
    <n v="340"/>
    <n v="21"/>
    <n v="134"/>
    <n v="258"/>
    <n v="14"/>
    <n v="56"/>
    <n v="823"/>
    <n v="1"/>
    <n v="7"/>
    <n v="5"/>
    <n v="8"/>
    <n v="21"/>
    <n v="4"/>
    <x v="0"/>
    <x v="0"/>
    <x v="0"/>
    <x v="0"/>
    <x v="0"/>
    <n v="0"/>
    <n v="3"/>
    <n v="11"/>
    <x v="1"/>
    <n v="0"/>
  </r>
  <r>
    <x v="1645"/>
    <n v="1960"/>
    <n v="66"/>
    <x v="0"/>
    <x v="2"/>
    <x v="3"/>
    <n v="1"/>
    <x v="1483"/>
    <n v="0"/>
    <n v="0"/>
    <x v="456"/>
    <n v="1"/>
    <x v="2"/>
    <n v="7"/>
    <n v="1"/>
    <n v="6"/>
    <n v="0"/>
    <n v="3"/>
    <n v="3"/>
    <n v="20"/>
    <n v="1"/>
    <n v="0"/>
    <n v="0"/>
    <n v="3"/>
    <n v="4"/>
    <n v="4"/>
    <x v="0"/>
    <x v="0"/>
    <x v="0"/>
    <x v="0"/>
    <x v="0"/>
    <n v="0"/>
    <n v="3"/>
    <n v="11"/>
    <x v="1"/>
    <n v="0"/>
  </r>
  <r>
    <x v="1646"/>
    <n v="1974"/>
    <n v="52"/>
    <x v="1"/>
    <x v="2"/>
    <x v="2"/>
    <n v="3"/>
    <x v="1484"/>
    <n v="0"/>
    <n v="1"/>
    <x v="460"/>
    <n v="56"/>
    <x v="0"/>
    <n v="298"/>
    <n v="7"/>
    <n v="68"/>
    <n v="4"/>
    <n v="0"/>
    <n v="19"/>
    <n v="396"/>
    <n v="2"/>
    <n v="6"/>
    <n v="2"/>
    <n v="6"/>
    <n v="16"/>
    <n v="6"/>
    <x v="0"/>
    <x v="0"/>
    <x v="0"/>
    <x v="0"/>
    <x v="0"/>
    <n v="0"/>
    <n v="3"/>
    <n v="11"/>
    <x v="1"/>
    <n v="0"/>
  </r>
  <r>
    <x v="1647"/>
    <n v="1981"/>
    <n v="45"/>
    <x v="2"/>
    <x v="0"/>
    <x v="0"/>
    <n v="1"/>
    <x v="1485"/>
    <n v="0"/>
    <n v="0"/>
    <x v="266"/>
    <n v="71"/>
    <x v="0"/>
    <n v="479"/>
    <n v="35"/>
    <n v="179"/>
    <n v="28"/>
    <n v="7"/>
    <n v="85"/>
    <n v="813"/>
    <n v="1"/>
    <n v="5"/>
    <n v="3"/>
    <n v="12"/>
    <n v="21"/>
    <n v="2"/>
    <x v="0"/>
    <x v="1"/>
    <x v="0"/>
    <x v="0"/>
    <x v="0"/>
    <n v="0"/>
    <n v="3"/>
    <n v="11"/>
    <x v="1"/>
    <n v="1"/>
  </r>
  <r>
    <x v="1648"/>
    <n v="1967"/>
    <n v="59"/>
    <x v="1"/>
    <x v="0"/>
    <x v="3"/>
    <n v="1"/>
    <x v="1374"/>
    <n v="0"/>
    <n v="0"/>
    <x v="499"/>
    <n v="18"/>
    <x v="1"/>
    <n v="267"/>
    <n v="140"/>
    <n v="599"/>
    <n v="34"/>
    <n v="12"/>
    <n v="127"/>
    <n v="1179"/>
    <n v="1"/>
    <n v="7"/>
    <n v="5"/>
    <n v="7"/>
    <n v="20"/>
    <n v="6"/>
    <x v="0"/>
    <x v="0"/>
    <x v="0"/>
    <x v="0"/>
    <x v="0"/>
    <n v="0"/>
    <n v="3"/>
    <n v="11"/>
    <x v="0"/>
    <n v="0"/>
  </r>
  <r>
    <x v="1649"/>
    <n v="1950"/>
    <n v="76"/>
    <x v="0"/>
    <x v="1"/>
    <x v="4"/>
    <n v="3"/>
    <x v="1486"/>
    <n v="1"/>
    <n v="1"/>
    <x v="392"/>
    <n v="48"/>
    <x v="0"/>
    <n v="67"/>
    <n v="4"/>
    <n v="32"/>
    <n v="17"/>
    <n v="2"/>
    <n v="16"/>
    <n v="138"/>
    <n v="3"/>
    <n v="2"/>
    <n v="1"/>
    <n v="4"/>
    <n v="10"/>
    <n v="4"/>
    <x v="0"/>
    <x v="0"/>
    <x v="0"/>
    <x v="0"/>
    <x v="0"/>
    <n v="0"/>
    <n v="3"/>
    <n v="11"/>
    <x v="1"/>
    <n v="0"/>
  </r>
  <r>
    <x v="1650"/>
    <n v="1982"/>
    <n v="44"/>
    <x v="2"/>
    <x v="0"/>
    <x v="2"/>
    <n v="3"/>
    <x v="1487"/>
    <n v="1"/>
    <n v="0"/>
    <x v="522"/>
    <n v="86"/>
    <x v="0"/>
    <n v="3"/>
    <n v="1"/>
    <n v="8"/>
    <n v="23"/>
    <n v="2"/>
    <n v="18"/>
    <n v="55"/>
    <n v="3"/>
    <n v="2"/>
    <n v="1"/>
    <n v="3"/>
    <n v="9"/>
    <n v="3"/>
    <x v="0"/>
    <x v="0"/>
    <x v="0"/>
    <x v="0"/>
    <x v="0"/>
    <n v="0"/>
    <n v="3"/>
    <n v="11"/>
    <x v="1"/>
    <n v="0"/>
  </r>
  <r>
    <x v="1651"/>
    <n v="1961"/>
    <n v="65"/>
    <x v="0"/>
    <x v="0"/>
    <x v="0"/>
    <n v="1"/>
    <x v="1488"/>
    <n v="0"/>
    <n v="0"/>
    <x v="321"/>
    <n v="48"/>
    <x v="0"/>
    <n v="980"/>
    <n v="37"/>
    <n v="265"/>
    <n v="35"/>
    <n v="163"/>
    <n v="31"/>
    <n v="1511"/>
    <n v="1"/>
    <n v="3"/>
    <n v="6"/>
    <n v="12"/>
    <n v="22"/>
    <n v="6"/>
    <x v="0"/>
    <x v="0"/>
    <x v="0"/>
    <x v="0"/>
    <x v="0"/>
    <n v="0"/>
    <n v="3"/>
    <n v="11"/>
    <x v="0"/>
    <n v="0"/>
  </r>
  <r>
    <x v="1652"/>
    <n v="1963"/>
    <n v="63"/>
    <x v="0"/>
    <x v="0"/>
    <x v="4"/>
    <n v="3"/>
    <x v="1489"/>
    <n v="1"/>
    <n v="1"/>
    <x v="54"/>
    <n v="2"/>
    <x v="2"/>
    <n v="50"/>
    <n v="4"/>
    <n v="28"/>
    <n v="6"/>
    <n v="3"/>
    <n v="26"/>
    <n v="117"/>
    <n v="3"/>
    <n v="3"/>
    <n v="1"/>
    <n v="2"/>
    <n v="9"/>
    <n v="9"/>
    <x v="0"/>
    <x v="0"/>
    <x v="0"/>
    <x v="0"/>
    <x v="0"/>
    <n v="0"/>
    <n v="3"/>
    <n v="11"/>
    <x v="0"/>
    <n v="0"/>
  </r>
  <r>
    <x v="1653"/>
    <n v="1977"/>
    <n v="49"/>
    <x v="1"/>
    <x v="0"/>
    <x v="1"/>
    <n v="2"/>
    <x v="1490"/>
    <n v="0"/>
    <n v="0"/>
    <x v="35"/>
    <n v="13"/>
    <x v="2"/>
    <n v="1"/>
    <n v="0"/>
    <n v="1725"/>
    <n v="2"/>
    <n v="1"/>
    <n v="1"/>
    <n v="1730"/>
    <n v="0"/>
    <n v="0"/>
    <n v="28"/>
    <n v="0"/>
    <n v="28"/>
    <n v="1"/>
    <x v="0"/>
    <x v="0"/>
    <x v="0"/>
    <x v="0"/>
    <x v="0"/>
    <n v="0"/>
    <n v="3"/>
    <n v="11"/>
    <x v="1"/>
    <n v="0"/>
  </r>
  <r>
    <x v="1654"/>
    <n v="1947"/>
    <n v="79"/>
    <x v="3"/>
    <x v="1"/>
    <x v="4"/>
    <n v="2"/>
    <x v="1491"/>
    <n v="0"/>
    <n v="1"/>
    <x v="570"/>
    <n v="57"/>
    <x v="0"/>
    <n v="19"/>
    <n v="0"/>
    <n v="5"/>
    <n v="0"/>
    <n v="0"/>
    <n v="8"/>
    <n v="32"/>
    <n v="2"/>
    <n v="1"/>
    <n v="0"/>
    <n v="3"/>
    <n v="6"/>
    <n v="6"/>
    <x v="0"/>
    <x v="0"/>
    <x v="0"/>
    <x v="0"/>
    <x v="0"/>
    <n v="0"/>
    <n v="3"/>
    <n v="11"/>
    <x v="1"/>
    <n v="0"/>
  </r>
  <r>
    <x v="1655"/>
    <n v="1978"/>
    <n v="48"/>
    <x v="1"/>
    <x v="2"/>
    <x v="0"/>
    <n v="2"/>
    <x v="1492"/>
    <n v="1"/>
    <n v="0"/>
    <x v="1"/>
    <n v="77"/>
    <x v="0"/>
    <n v="30"/>
    <n v="5"/>
    <n v="23"/>
    <n v="4"/>
    <n v="1"/>
    <n v="4"/>
    <n v="67"/>
    <n v="1"/>
    <n v="2"/>
    <n v="0"/>
    <n v="3"/>
    <n v="6"/>
    <n v="7"/>
    <x v="0"/>
    <x v="0"/>
    <x v="0"/>
    <x v="0"/>
    <x v="0"/>
    <n v="0"/>
    <n v="3"/>
    <n v="11"/>
    <x v="1"/>
    <n v="0"/>
  </r>
  <r>
    <x v="1656"/>
    <n v="1954"/>
    <n v="72"/>
    <x v="0"/>
    <x v="2"/>
    <x v="1"/>
    <n v="3"/>
    <x v="1493"/>
    <n v="0"/>
    <n v="1"/>
    <x v="505"/>
    <n v="0"/>
    <x v="2"/>
    <n v="213"/>
    <n v="9"/>
    <n v="76"/>
    <n v="4"/>
    <n v="3"/>
    <n v="30"/>
    <n v="335"/>
    <n v="3"/>
    <n v="5"/>
    <n v="2"/>
    <n v="5"/>
    <n v="15"/>
    <n v="7"/>
    <x v="0"/>
    <x v="0"/>
    <x v="0"/>
    <x v="0"/>
    <x v="0"/>
    <n v="0"/>
    <n v="3"/>
    <n v="11"/>
    <x v="1"/>
    <n v="0"/>
  </r>
  <r>
    <x v="1657"/>
    <n v="1954"/>
    <n v="72"/>
    <x v="0"/>
    <x v="1"/>
    <x v="2"/>
    <n v="3"/>
    <x v="1494"/>
    <n v="0"/>
    <n v="1"/>
    <x v="309"/>
    <n v="57"/>
    <x v="0"/>
    <n v="539"/>
    <n v="30"/>
    <n v="92"/>
    <n v="80"/>
    <n v="46"/>
    <n v="38"/>
    <n v="825"/>
    <n v="1"/>
    <n v="5"/>
    <n v="3"/>
    <n v="13"/>
    <n v="22"/>
    <n v="3"/>
    <x v="0"/>
    <x v="0"/>
    <x v="0"/>
    <x v="0"/>
    <x v="0"/>
    <n v="0"/>
    <n v="3"/>
    <n v="11"/>
    <x v="1"/>
    <n v="0"/>
  </r>
  <r>
    <x v="1658"/>
    <n v="1972"/>
    <n v="54"/>
    <x v="1"/>
    <x v="4"/>
    <x v="1"/>
    <n v="3"/>
    <x v="1495"/>
    <n v="0"/>
    <n v="1"/>
    <x v="616"/>
    <n v="24"/>
    <x v="1"/>
    <n v="284"/>
    <n v="16"/>
    <n v="160"/>
    <n v="84"/>
    <n v="16"/>
    <n v="134"/>
    <n v="694"/>
    <n v="6"/>
    <n v="7"/>
    <n v="4"/>
    <n v="6"/>
    <n v="23"/>
    <n v="6"/>
    <x v="0"/>
    <x v="0"/>
    <x v="0"/>
    <x v="0"/>
    <x v="0"/>
    <n v="0"/>
    <n v="3"/>
    <n v="11"/>
    <x v="1"/>
    <n v="0"/>
  </r>
  <r>
    <x v="1659"/>
    <n v="1981"/>
    <n v="45"/>
    <x v="2"/>
    <x v="0"/>
    <x v="0"/>
    <n v="1"/>
    <x v="1496"/>
    <n v="0"/>
    <n v="0"/>
    <x v="617"/>
    <n v="55"/>
    <x v="0"/>
    <n v="1003"/>
    <n v="34"/>
    <n v="536"/>
    <n v="134"/>
    <n v="51"/>
    <n v="34"/>
    <n v="1792"/>
    <n v="1"/>
    <n v="4"/>
    <n v="6"/>
    <n v="6"/>
    <n v="17"/>
    <n v="2"/>
    <x v="0"/>
    <x v="0"/>
    <x v="1"/>
    <x v="1"/>
    <x v="0"/>
    <n v="0"/>
    <n v="3"/>
    <n v="11"/>
    <x v="0"/>
    <n v="2"/>
  </r>
  <r>
    <x v="1660"/>
    <n v="1958"/>
    <n v="68"/>
    <x v="0"/>
    <x v="1"/>
    <x v="0"/>
    <n v="1"/>
    <x v="1497"/>
    <n v="1"/>
    <n v="1"/>
    <x v="319"/>
    <n v="62"/>
    <x v="0"/>
    <n v="239"/>
    <n v="13"/>
    <n v="143"/>
    <n v="45"/>
    <n v="4"/>
    <n v="52"/>
    <n v="496"/>
    <n v="9"/>
    <n v="6"/>
    <n v="2"/>
    <n v="7"/>
    <n v="24"/>
    <n v="6"/>
    <x v="0"/>
    <x v="0"/>
    <x v="0"/>
    <x v="0"/>
    <x v="0"/>
    <n v="0"/>
    <n v="3"/>
    <n v="11"/>
    <x v="1"/>
    <n v="0"/>
  </r>
  <r>
    <x v="1661"/>
    <n v="1968"/>
    <n v="58"/>
    <x v="1"/>
    <x v="0"/>
    <x v="1"/>
    <n v="4"/>
    <x v="1498"/>
    <n v="2"/>
    <n v="0"/>
    <x v="187"/>
    <n v="89"/>
    <x v="0"/>
    <n v="51"/>
    <n v="23"/>
    <n v="82"/>
    <n v="33"/>
    <n v="0"/>
    <n v="42"/>
    <n v="231"/>
    <n v="4"/>
    <n v="5"/>
    <n v="1"/>
    <n v="3"/>
    <n v="13"/>
    <n v="9"/>
    <x v="0"/>
    <x v="0"/>
    <x v="0"/>
    <x v="0"/>
    <x v="0"/>
    <n v="0"/>
    <n v="3"/>
    <n v="11"/>
    <x v="1"/>
    <n v="0"/>
  </r>
  <r>
    <x v="1662"/>
    <n v="1976"/>
    <n v="50"/>
    <x v="1"/>
    <x v="0"/>
    <x v="3"/>
    <n v="2"/>
    <x v="1499"/>
    <n v="0"/>
    <n v="1"/>
    <x v="465"/>
    <n v="77"/>
    <x v="0"/>
    <n v="527"/>
    <n v="24"/>
    <n v="230"/>
    <n v="32"/>
    <n v="24"/>
    <n v="65"/>
    <n v="902"/>
    <n v="2"/>
    <n v="6"/>
    <n v="4"/>
    <n v="12"/>
    <n v="24"/>
    <n v="4"/>
    <x v="0"/>
    <x v="0"/>
    <x v="0"/>
    <x v="0"/>
    <x v="0"/>
    <n v="0"/>
    <n v="3"/>
    <n v="11"/>
    <x v="1"/>
    <n v="0"/>
  </r>
  <r>
    <x v="1663"/>
    <n v="1966"/>
    <n v="60"/>
    <x v="1"/>
    <x v="0"/>
    <x v="0"/>
    <n v="1"/>
    <x v="1500"/>
    <n v="1"/>
    <n v="1"/>
    <x v="618"/>
    <n v="45"/>
    <x v="0"/>
    <n v="19"/>
    <n v="5"/>
    <n v="12"/>
    <n v="10"/>
    <n v="3"/>
    <n v="19"/>
    <n v="68"/>
    <n v="3"/>
    <n v="3"/>
    <n v="1"/>
    <n v="2"/>
    <n v="9"/>
    <n v="6"/>
    <x v="0"/>
    <x v="0"/>
    <x v="0"/>
    <x v="0"/>
    <x v="0"/>
    <n v="0"/>
    <n v="3"/>
    <n v="11"/>
    <x v="1"/>
    <n v="0"/>
  </r>
  <r>
    <x v="1664"/>
    <n v="1989"/>
    <n v="37"/>
    <x v="2"/>
    <x v="1"/>
    <x v="0"/>
    <n v="1"/>
    <x v="310"/>
    <n v="0"/>
    <n v="0"/>
    <x v="255"/>
    <n v="46"/>
    <x v="0"/>
    <n v="40"/>
    <n v="2"/>
    <n v="15"/>
    <n v="8"/>
    <n v="0"/>
    <n v="6"/>
    <n v="71"/>
    <n v="1"/>
    <n v="1"/>
    <n v="1"/>
    <n v="3"/>
    <n v="6"/>
    <n v="4"/>
    <x v="0"/>
    <x v="0"/>
    <x v="0"/>
    <x v="0"/>
    <x v="0"/>
    <n v="0"/>
    <n v="3"/>
    <n v="11"/>
    <x v="1"/>
    <n v="0"/>
  </r>
  <r>
    <x v="1665"/>
    <n v="1985"/>
    <n v="41"/>
    <x v="2"/>
    <x v="4"/>
    <x v="0"/>
    <n v="2"/>
    <x v="1501"/>
    <n v="1"/>
    <n v="0"/>
    <x v="215"/>
    <n v="80"/>
    <x v="0"/>
    <n v="21"/>
    <n v="8"/>
    <n v="20"/>
    <n v="15"/>
    <n v="3"/>
    <n v="9"/>
    <n v="76"/>
    <n v="1"/>
    <n v="2"/>
    <n v="0"/>
    <n v="3"/>
    <n v="6"/>
    <n v="7"/>
    <x v="0"/>
    <x v="0"/>
    <x v="0"/>
    <x v="0"/>
    <x v="0"/>
    <n v="0"/>
    <n v="3"/>
    <n v="11"/>
    <x v="1"/>
    <n v="0"/>
  </r>
  <r>
    <x v="1666"/>
    <n v="1967"/>
    <n v="59"/>
    <x v="1"/>
    <x v="1"/>
    <x v="2"/>
    <n v="4"/>
    <x v="1502"/>
    <n v="0"/>
    <n v="2"/>
    <x v="132"/>
    <n v="60"/>
    <x v="0"/>
    <n v="593"/>
    <n v="30"/>
    <n v="91"/>
    <n v="29"/>
    <n v="22"/>
    <n v="7"/>
    <n v="772"/>
    <n v="1"/>
    <n v="6"/>
    <n v="3"/>
    <n v="12"/>
    <n v="22"/>
    <n v="4"/>
    <x v="0"/>
    <x v="0"/>
    <x v="0"/>
    <x v="0"/>
    <x v="0"/>
    <n v="0"/>
    <n v="3"/>
    <n v="11"/>
    <x v="1"/>
    <n v="0"/>
  </r>
  <r>
    <x v="1667"/>
    <n v="1959"/>
    <n v="67"/>
    <x v="0"/>
    <x v="1"/>
    <x v="2"/>
    <n v="4"/>
    <x v="1503"/>
    <n v="1"/>
    <n v="1"/>
    <x v="157"/>
    <n v="71"/>
    <x v="0"/>
    <n v="21"/>
    <n v="5"/>
    <n v="3"/>
    <n v="10"/>
    <n v="1"/>
    <n v="7"/>
    <n v="47"/>
    <n v="3"/>
    <n v="1"/>
    <n v="1"/>
    <n v="4"/>
    <n v="9"/>
    <n v="2"/>
    <x v="0"/>
    <x v="0"/>
    <x v="0"/>
    <x v="0"/>
    <x v="0"/>
    <n v="0"/>
    <n v="3"/>
    <n v="11"/>
    <x v="1"/>
    <n v="0"/>
  </r>
  <r>
    <x v="1668"/>
    <n v="1970"/>
    <n v="56"/>
    <x v="1"/>
    <x v="1"/>
    <x v="2"/>
    <n v="3"/>
    <x v="594"/>
    <n v="1"/>
    <n v="0"/>
    <x v="405"/>
    <n v="43"/>
    <x v="0"/>
    <n v="1181"/>
    <n v="107"/>
    <n v="199"/>
    <n v="39"/>
    <n v="30"/>
    <n v="30"/>
    <n v="1586"/>
    <n v="2"/>
    <n v="7"/>
    <n v="3"/>
    <n v="13"/>
    <n v="25"/>
    <n v="8"/>
    <x v="0"/>
    <x v="0"/>
    <x v="0"/>
    <x v="0"/>
    <x v="0"/>
    <n v="0"/>
    <n v="3"/>
    <n v="11"/>
    <x v="1"/>
    <n v="0"/>
  </r>
  <r>
    <x v="1669"/>
    <n v="1967"/>
    <n v="59"/>
    <x v="1"/>
    <x v="1"/>
    <x v="2"/>
    <n v="3"/>
    <x v="1162"/>
    <n v="0"/>
    <n v="1"/>
    <x v="302"/>
    <n v="97"/>
    <x v="0"/>
    <n v="1004"/>
    <n v="59"/>
    <n v="265"/>
    <n v="115"/>
    <n v="59"/>
    <n v="27"/>
    <n v="1529"/>
    <n v="2"/>
    <n v="11"/>
    <n v="10"/>
    <n v="11"/>
    <n v="34"/>
    <n v="6"/>
    <x v="1"/>
    <x v="0"/>
    <x v="0"/>
    <x v="0"/>
    <x v="0"/>
    <n v="0"/>
    <n v="3"/>
    <n v="11"/>
    <x v="0"/>
    <n v="1"/>
  </r>
  <r>
    <x v="1670"/>
    <n v="1985"/>
    <n v="41"/>
    <x v="2"/>
    <x v="1"/>
    <x v="0"/>
    <n v="1"/>
    <x v="1504"/>
    <n v="0"/>
    <n v="0"/>
    <x v="524"/>
    <n v="49"/>
    <x v="0"/>
    <n v="202"/>
    <n v="2"/>
    <n v="46"/>
    <n v="3"/>
    <n v="2"/>
    <n v="10"/>
    <n v="265"/>
    <n v="2"/>
    <n v="4"/>
    <n v="2"/>
    <n v="5"/>
    <n v="13"/>
    <n v="7"/>
    <x v="0"/>
    <x v="1"/>
    <x v="0"/>
    <x v="1"/>
    <x v="0"/>
    <n v="0"/>
    <n v="3"/>
    <n v="11"/>
    <x v="0"/>
    <n v="2"/>
  </r>
  <r>
    <x v="1671"/>
    <n v="1951"/>
    <n v="75"/>
    <x v="0"/>
    <x v="0"/>
    <x v="1"/>
    <n v="2"/>
    <x v="1505"/>
    <n v="0"/>
    <n v="0"/>
    <x v="564"/>
    <n v="66"/>
    <x v="0"/>
    <n v="446"/>
    <n v="107"/>
    <n v="768"/>
    <n v="33"/>
    <n v="196"/>
    <n v="53"/>
    <n v="1603"/>
    <n v="1"/>
    <n v="5"/>
    <n v="6"/>
    <n v="6"/>
    <n v="18"/>
    <n v="2"/>
    <x v="0"/>
    <x v="0"/>
    <x v="0"/>
    <x v="0"/>
    <x v="0"/>
    <n v="0"/>
    <n v="3"/>
    <n v="11"/>
    <x v="1"/>
    <n v="0"/>
  </r>
  <r>
    <x v="1672"/>
    <n v="1986"/>
    <n v="40"/>
    <x v="2"/>
    <x v="2"/>
    <x v="2"/>
    <n v="2"/>
    <x v="1506"/>
    <n v="0"/>
    <n v="0"/>
    <x v="248"/>
    <n v="20"/>
    <x v="1"/>
    <n v="1184"/>
    <n v="102"/>
    <n v="673"/>
    <n v="52"/>
    <n v="40"/>
    <n v="40"/>
    <n v="2091"/>
    <n v="1"/>
    <n v="7"/>
    <n v="4"/>
    <n v="10"/>
    <n v="22"/>
    <n v="6"/>
    <x v="0"/>
    <x v="0"/>
    <x v="1"/>
    <x v="0"/>
    <x v="0"/>
    <n v="0"/>
    <n v="3"/>
    <n v="11"/>
    <x v="0"/>
    <n v="1"/>
  </r>
  <r>
    <x v="1673"/>
    <n v="1955"/>
    <n v="71"/>
    <x v="0"/>
    <x v="4"/>
    <x v="2"/>
    <n v="2"/>
    <x v="588"/>
    <n v="0"/>
    <n v="0"/>
    <x v="240"/>
    <n v="54"/>
    <x v="0"/>
    <n v="390"/>
    <n v="22"/>
    <n v="323"/>
    <n v="104"/>
    <n v="35"/>
    <n v="107"/>
    <n v="981"/>
    <n v="1"/>
    <n v="6"/>
    <n v="8"/>
    <n v="6"/>
    <n v="21"/>
    <n v="3"/>
    <x v="0"/>
    <x v="0"/>
    <x v="0"/>
    <x v="1"/>
    <x v="0"/>
    <n v="0"/>
    <n v="3"/>
    <n v="11"/>
    <x v="1"/>
    <n v="1"/>
  </r>
  <r>
    <x v="1674"/>
    <n v="1970"/>
    <n v="56"/>
    <x v="1"/>
    <x v="0"/>
    <x v="2"/>
    <n v="3"/>
    <x v="1507"/>
    <n v="0"/>
    <n v="1"/>
    <x v="84"/>
    <n v="61"/>
    <x v="0"/>
    <n v="726"/>
    <n v="53"/>
    <n v="363"/>
    <n v="123"/>
    <n v="107"/>
    <n v="161"/>
    <n v="1533"/>
    <n v="4"/>
    <n v="8"/>
    <n v="9"/>
    <n v="13"/>
    <n v="34"/>
    <n v="5"/>
    <x v="0"/>
    <x v="0"/>
    <x v="0"/>
    <x v="0"/>
    <x v="0"/>
    <n v="0"/>
    <n v="3"/>
    <n v="11"/>
    <x v="1"/>
    <n v="0"/>
  </r>
  <r>
    <x v="1675"/>
    <n v="1991"/>
    <n v="35"/>
    <x v="2"/>
    <x v="4"/>
    <x v="1"/>
    <n v="2"/>
    <x v="1508"/>
    <n v="0"/>
    <n v="0"/>
    <x v="366"/>
    <n v="18"/>
    <x v="1"/>
    <n v="8"/>
    <n v="8"/>
    <n v="22"/>
    <n v="24"/>
    <n v="11"/>
    <n v="9"/>
    <n v="82"/>
    <n v="1"/>
    <n v="1"/>
    <n v="1"/>
    <n v="4"/>
    <n v="7"/>
    <n v="4"/>
    <x v="0"/>
    <x v="0"/>
    <x v="0"/>
    <x v="0"/>
    <x v="0"/>
    <n v="0"/>
    <n v="3"/>
    <n v="11"/>
    <x v="1"/>
    <n v="0"/>
  </r>
  <r>
    <x v="1676"/>
    <n v="1975"/>
    <n v="51"/>
    <x v="1"/>
    <x v="0"/>
    <x v="2"/>
    <n v="3"/>
    <x v="1509"/>
    <n v="1"/>
    <n v="0"/>
    <x v="619"/>
    <n v="45"/>
    <x v="0"/>
    <n v="50"/>
    <n v="15"/>
    <n v="110"/>
    <n v="39"/>
    <n v="15"/>
    <n v="15"/>
    <n v="244"/>
    <n v="4"/>
    <n v="5"/>
    <n v="1"/>
    <n v="4"/>
    <n v="14"/>
    <n v="8"/>
    <x v="0"/>
    <x v="0"/>
    <x v="0"/>
    <x v="0"/>
    <x v="0"/>
    <n v="0"/>
    <n v="3"/>
    <n v="11"/>
    <x v="1"/>
    <n v="0"/>
  </r>
  <r>
    <x v="1677"/>
    <n v="1979"/>
    <n v="47"/>
    <x v="1"/>
    <x v="3"/>
    <x v="0"/>
    <n v="2"/>
    <x v="1510"/>
    <n v="1"/>
    <n v="0"/>
    <x v="610"/>
    <n v="26"/>
    <x v="1"/>
    <n v="1"/>
    <n v="1"/>
    <n v="4"/>
    <n v="11"/>
    <n v="9"/>
    <n v="10"/>
    <n v="36"/>
    <n v="1"/>
    <n v="1"/>
    <n v="0"/>
    <n v="3"/>
    <n v="5"/>
    <n v="8"/>
    <x v="0"/>
    <x v="0"/>
    <x v="0"/>
    <x v="0"/>
    <x v="0"/>
    <n v="0"/>
    <n v="3"/>
    <n v="11"/>
    <x v="1"/>
    <n v="0"/>
  </r>
  <r>
    <x v="1678"/>
    <n v="1976"/>
    <n v="50"/>
    <x v="1"/>
    <x v="1"/>
    <x v="2"/>
    <n v="3"/>
    <x v="1511"/>
    <n v="1"/>
    <n v="0"/>
    <x v="597"/>
    <n v="0"/>
    <x v="2"/>
    <n v="308"/>
    <n v="0"/>
    <n v="73"/>
    <n v="0"/>
    <n v="0"/>
    <n v="23"/>
    <n v="404"/>
    <n v="2"/>
    <n v="5"/>
    <n v="1"/>
    <n v="8"/>
    <n v="16"/>
    <n v="7"/>
    <x v="0"/>
    <x v="0"/>
    <x v="0"/>
    <x v="0"/>
    <x v="0"/>
    <n v="0"/>
    <n v="3"/>
    <n v="11"/>
    <x v="1"/>
    <n v="0"/>
  </r>
  <r>
    <x v="1679"/>
    <n v="1980"/>
    <n v="46"/>
    <x v="1"/>
    <x v="0"/>
    <x v="2"/>
    <n v="3"/>
    <x v="1512"/>
    <n v="1"/>
    <n v="0"/>
    <x v="494"/>
    <n v="28"/>
    <x v="1"/>
    <n v="22"/>
    <n v="2"/>
    <n v="31"/>
    <n v="7"/>
    <n v="4"/>
    <n v="5"/>
    <n v="71"/>
    <n v="1"/>
    <n v="2"/>
    <n v="0"/>
    <n v="3"/>
    <n v="6"/>
    <n v="7"/>
    <x v="0"/>
    <x v="0"/>
    <x v="0"/>
    <x v="0"/>
    <x v="0"/>
    <n v="0"/>
    <n v="3"/>
    <n v="11"/>
    <x v="1"/>
    <n v="0"/>
  </r>
  <r>
    <x v="1680"/>
    <n v="1978"/>
    <n v="48"/>
    <x v="1"/>
    <x v="0"/>
    <x v="1"/>
    <n v="2"/>
    <x v="1513"/>
    <n v="0"/>
    <n v="0"/>
    <x v="272"/>
    <n v="49"/>
    <x v="0"/>
    <n v="690"/>
    <n v="117"/>
    <n v="499"/>
    <n v="76"/>
    <n v="102"/>
    <n v="88"/>
    <n v="1572"/>
    <n v="1"/>
    <n v="5"/>
    <n v="10"/>
    <n v="7"/>
    <n v="23"/>
    <n v="3"/>
    <x v="0"/>
    <x v="0"/>
    <x v="0"/>
    <x v="1"/>
    <x v="0"/>
    <n v="0"/>
    <n v="3"/>
    <n v="11"/>
    <x v="1"/>
    <n v="1"/>
  </r>
  <r>
    <x v="1681"/>
    <n v="1971"/>
    <n v="55"/>
    <x v="1"/>
    <x v="0"/>
    <x v="1"/>
    <n v="4"/>
    <x v="1514"/>
    <n v="1"/>
    <n v="1"/>
    <x v="620"/>
    <n v="84"/>
    <x v="0"/>
    <n v="43"/>
    <n v="5"/>
    <n v="28"/>
    <n v="7"/>
    <n v="6"/>
    <n v="33"/>
    <n v="122"/>
    <n v="4"/>
    <n v="3"/>
    <n v="1"/>
    <n v="3"/>
    <n v="11"/>
    <n v="5"/>
    <x v="0"/>
    <x v="0"/>
    <x v="0"/>
    <x v="0"/>
    <x v="0"/>
    <n v="0"/>
    <n v="3"/>
    <n v="11"/>
    <x v="1"/>
    <n v="0"/>
  </r>
  <r>
    <x v="1682"/>
    <n v="1955"/>
    <n v="71"/>
    <x v="0"/>
    <x v="1"/>
    <x v="2"/>
    <n v="4"/>
    <x v="1515"/>
    <n v="1"/>
    <n v="1"/>
    <x v="16"/>
    <n v="38"/>
    <x v="0"/>
    <n v="27"/>
    <n v="0"/>
    <n v="10"/>
    <n v="0"/>
    <n v="0"/>
    <n v="4"/>
    <n v="41"/>
    <n v="4"/>
    <n v="2"/>
    <n v="0"/>
    <n v="4"/>
    <n v="10"/>
    <n v="5"/>
    <x v="0"/>
    <x v="0"/>
    <x v="0"/>
    <x v="0"/>
    <x v="0"/>
    <n v="0"/>
    <n v="3"/>
    <n v="11"/>
    <x v="1"/>
    <n v="0"/>
  </r>
  <r>
    <x v="1683"/>
    <n v="1983"/>
    <n v="43"/>
    <x v="2"/>
    <x v="1"/>
    <x v="2"/>
    <n v="3"/>
    <x v="1516"/>
    <n v="1"/>
    <n v="0"/>
    <x v="621"/>
    <n v="53"/>
    <x v="0"/>
    <n v="6"/>
    <n v="0"/>
    <n v="3"/>
    <n v="0"/>
    <n v="0"/>
    <n v="1"/>
    <n v="10"/>
    <n v="1"/>
    <n v="0"/>
    <n v="0"/>
    <n v="3"/>
    <n v="4"/>
    <n v="3"/>
    <x v="0"/>
    <x v="0"/>
    <x v="0"/>
    <x v="0"/>
    <x v="0"/>
    <n v="0"/>
    <n v="3"/>
    <n v="11"/>
    <x v="1"/>
    <n v="0"/>
  </r>
  <r>
    <x v="1684"/>
    <n v="1952"/>
    <n v="74"/>
    <x v="0"/>
    <x v="0"/>
    <x v="2"/>
    <n v="3"/>
    <x v="1517"/>
    <n v="0"/>
    <n v="1"/>
    <x v="512"/>
    <n v="88"/>
    <x v="0"/>
    <n v="205"/>
    <n v="7"/>
    <n v="41"/>
    <n v="3"/>
    <n v="2"/>
    <n v="46"/>
    <n v="304"/>
    <n v="2"/>
    <n v="4"/>
    <n v="2"/>
    <n v="5"/>
    <n v="13"/>
    <n v="5"/>
    <x v="0"/>
    <x v="0"/>
    <x v="0"/>
    <x v="0"/>
    <x v="0"/>
    <n v="0"/>
    <n v="3"/>
    <n v="11"/>
    <x v="1"/>
    <n v="0"/>
  </r>
  <r>
    <x v="1685"/>
    <n v="1969"/>
    <n v="57"/>
    <x v="1"/>
    <x v="0"/>
    <x v="2"/>
    <n v="4"/>
    <x v="1518"/>
    <n v="1"/>
    <n v="1"/>
    <x v="622"/>
    <n v="99"/>
    <x v="0"/>
    <n v="24"/>
    <n v="0"/>
    <n v="8"/>
    <n v="0"/>
    <n v="1"/>
    <n v="4"/>
    <n v="37"/>
    <n v="1"/>
    <n v="1"/>
    <n v="0"/>
    <n v="3"/>
    <n v="5"/>
    <n v="5"/>
    <x v="0"/>
    <x v="0"/>
    <x v="0"/>
    <x v="0"/>
    <x v="0"/>
    <n v="0"/>
    <n v="3"/>
    <n v="11"/>
    <x v="1"/>
    <n v="0"/>
  </r>
  <r>
    <x v="1686"/>
    <n v="1980"/>
    <n v="46"/>
    <x v="1"/>
    <x v="2"/>
    <x v="3"/>
    <n v="1"/>
    <x v="1519"/>
    <n v="0"/>
    <n v="0"/>
    <x v="17"/>
    <n v="12"/>
    <x v="2"/>
    <n v="667"/>
    <n v="50"/>
    <n v="850"/>
    <n v="21"/>
    <n v="83"/>
    <n v="83"/>
    <n v="1754"/>
    <n v="1"/>
    <n v="4"/>
    <n v="6"/>
    <n v="5"/>
    <n v="16"/>
    <n v="2"/>
    <x v="0"/>
    <x v="0"/>
    <x v="0"/>
    <x v="0"/>
    <x v="0"/>
    <n v="0"/>
    <n v="3"/>
    <n v="11"/>
    <x v="0"/>
    <n v="0"/>
  </r>
  <r>
    <x v="1687"/>
    <n v="1968"/>
    <n v="58"/>
    <x v="1"/>
    <x v="0"/>
    <x v="1"/>
    <n v="3"/>
    <x v="1520"/>
    <n v="0"/>
    <n v="1"/>
    <x v="88"/>
    <n v="35"/>
    <x v="0"/>
    <n v="691"/>
    <n v="7"/>
    <n v="61"/>
    <n v="10"/>
    <n v="0"/>
    <n v="46"/>
    <n v="815"/>
    <n v="4"/>
    <n v="10"/>
    <n v="4"/>
    <n v="7"/>
    <n v="25"/>
    <n v="8"/>
    <x v="0"/>
    <x v="1"/>
    <x v="0"/>
    <x v="0"/>
    <x v="1"/>
    <n v="0"/>
    <n v="3"/>
    <n v="11"/>
    <x v="0"/>
    <n v="2"/>
  </r>
  <r>
    <x v="1688"/>
    <n v="1971"/>
    <n v="55"/>
    <x v="1"/>
    <x v="0"/>
    <x v="0"/>
    <n v="0"/>
    <x v="1521"/>
    <n v="0"/>
    <n v="1"/>
    <x v="530"/>
    <n v="5"/>
    <x v="2"/>
    <n v="493"/>
    <n v="26"/>
    <n v="206"/>
    <n v="116"/>
    <n v="80"/>
    <n v="80"/>
    <n v="1001"/>
    <n v="4"/>
    <n v="8"/>
    <n v="3"/>
    <n v="12"/>
    <n v="27"/>
    <n v="6"/>
    <x v="0"/>
    <x v="0"/>
    <x v="0"/>
    <x v="0"/>
    <x v="0"/>
    <n v="0"/>
    <n v="3"/>
    <n v="11"/>
    <x v="1"/>
    <n v="0"/>
  </r>
  <r>
    <x v="1689"/>
    <n v="1989"/>
    <n v="37"/>
    <x v="2"/>
    <x v="0"/>
    <x v="0"/>
    <n v="1"/>
    <x v="474"/>
    <n v="0"/>
    <n v="0"/>
    <x v="349"/>
    <n v="77"/>
    <x v="0"/>
    <n v="493"/>
    <n v="70"/>
    <n v="324"/>
    <n v="146"/>
    <n v="40"/>
    <n v="84"/>
    <n v="1157"/>
    <n v="1"/>
    <n v="3"/>
    <n v="7"/>
    <n v="11"/>
    <n v="22"/>
    <n v="1"/>
    <x v="0"/>
    <x v="0"/>
    <x v="0"/>
    <x v="0"/>
    <x v="0"/>
    <n v="0"/>
    <n v="3"/>
    <n v="11"/>
    <x v="1"/>
    <n v="0"/>
  </r>
  <r>
    <x v="1690"/>
    <n v="1951"/>
    <n v="75"/>
    <x v="0"/>
    <x v="0"/>
    <x v="0"/>
    <n v="0"/>
    <x v="1522"/>
    <n v="0"/>
    <n v="1"/>
    <x v="349"/>
    <n v="45"/>
    <x v="0"/>
    <n v="494"/>
    <n v="5"/>
    <n v="82"/>
    <n v="7"/>
    <n v="0"/>
    <n v="100"/>
    <n v="688"/>
    <n v="3"/>
    <n v="7"/>
    <n v="2"/>
    <n v="9"/>
    <n v="21"/>
    <n v="7"/>
    <x v="0"/>
    <x v="0"/>
    <x v="0"/>
    <x v="0"/>
    <x v="0"/>
    <n v="0"/>
    <n v="3"/>
    <n v="11"/>
    <x v="1"/>
    <n v="0"/>
  </r>
  <r>
    <x v="1691"/>
    <n v="1987"/>
    <n v="39"/>
    <x v="2"/>
    <x v="2"/>
    <x v="3"/>
    <n v="1"/>
    <x v="1523"/>
    <n v="0"/>
    <n v="0"/>
    <x v="544"/>
    <n v="71"/>
    <x v="0"/>
    <n v="621"/>
    <n v="73"/>
    <n v="414"/>
    <n v="78"/>
    <n v="48"/>
    <n v="85"/>
    <n v="1319"/>
    <n v="1"/>
    <n v="8"/>
    <n v="4"/>
    <n v="6"/>
    <n v="19"/>
    <n v="5"/>
    <x v="0"/>
    <x v="0"/>
    <x v="0"/>
    <x v="0"/>
    <x v="0"/>
    <n v="0"/>
    <n v="3"/>
    <n v="11"/>
    <x v="1"/>
    <n v="0"/>
  </r>
  <r>
    <x v="1692"/>
    <n v="1985"/>
    <n v="41"/>
    <x v="2"/>
    <x v="1"/>
    <x v="2"/>
    <n v="3"/>
    <x v="1524"/>
    <n v="1"/>
    <n v="0"/>
    <x v="103"/>
    <n v="40"/>
    <x v="0"/>
    <n v="9"/>
    <n v="0"/>
    <n v="5"/>
    <n v="0"/>
    <n v="0"/>
    <n v="7"/>
    <n v="21"/>
    <n v="1"/>
    <n v="1"/>
    <n v="0"/>
    <n v="2"/>
    <n v="4"/>
    <n v="8"/>
    <x v="0"/>
    <x v="0"/>
    <x v="0"/>
    <x v="0"/>
    <x v="0"/>
    <n v="0"/>
    <n v="3"/>
    <n v="11"/>
    <x v="1"/>
    <n v="0"/>
  </r>
  <r>
    <x v="1693"/>
    <n v="1981"/>
    <n v="45"/>
    <x v="2"/>
    <x v="4"/>
    <x v="0"/>
    <n v="2"/>
    <x v="1525"/>
    <n v="1"/>
    <n v="0"/>
    <x v="69"/>
    <n v="82"/>
    <x v="0"/>
    <n v="1"/>
    <n v="6"/>
    <n v="2"/>
    <n v="8"/>
    <n v="2"/>
    <n v="12"/>
    <n v="31"/>
    <n v="1"/>
    <n v="1"/>
    <n v="0"/>
    <n v="2"/>
    <n v="4"/>
    <n v="7"/>
    <x v="0"/>
    <x v="0"/>
    <x v="0"/>
    <x v="0"/>
    <x v="0"/>
    <n v="0"/>
    <n v="3"/>
    <n v="11"/>
    <x v="1"/>
    <n v="0"/>
  </r>
  <r>
    <x v="1694"/>
    <n v="1990"/>
    <n v="36"/>
    <x v="2"/>
    <x v="0"/>
    <x v="2"/>
    <n v="2"/>
    <x v="1526"/>
    <n v="0"/>
    <n v="0"/>
    <x v="623"/>
    <n v="70"/>
    <x v="0"/>
    <n v="12"/>
    <n v="4"/>
    <n v="19"/>
    <n v="12"/>
    <n v="6"/>
    <n v="14"/>
    <n v="67"/>
    <n v="1"/>
    <n v="2"/>
    <n v="0"/>
    <n v="3"/>
    <n v="6"/>
    <n v="8"/>
    <x v="0"/>
    <x v="0"/>
    <x v="0"/>
    <x v="0"/>
    <x v="0"/>
    <n v="0"/>
    <n v="3"/>
    <n v="11"/>
    <x v="1"/>
    <n v="0"/>
  </r>
  <r>
    <x v="1695"/>
    <n v="1952"/>
    <n v="74"/>
    <x v="0"/>
    <x v="0"/>
    <x v="3"/>
    <n v="2"/>
    <x v="1527"/>
    <n v="0"/>
    <n v="1"/>
    <x v="547"/>
    <n v="87"/>
    <x v="0"/>
    <n v="243"/>
    <n v="131"/>
    <n v="217"/>
    <n v="85"/>
    <n v="6"/>
    <n v="26"/>
    <n v="708"/>
    <n v="2"/>
    <n v="3"/>
    <n v="3"/>
    <n v="13"/>
    <n v="21"/>
    <n v="2"/>
    <x v="0"/>
    <x v="0"/>
    <x v="0"/>
    <x v="0"/>
    <x v="0"/>
    <n v="0"/>
    <n v="3"/>
    <n v="11"/>
    <x v="1"/>
    <n v="0"/>
  </r>
  <r>
    <x v="1696"/>
    <n v="1971"/>
    <n v="55"/>
    <x v="1"/>
    <x v="4"/>
    <x v="1"/>
    <n v="4"/>
    <x v="1528"/>
    <n v="1"/>
    <n v="1"/>
    <x v="624"/>
    <n v="95"/>
    <x v="0"/>
    <n v="11"/>
    <n v="1"/>
    <n v="4"/>
    <n v="2"/>
    <n v="0"/>
    <n v="7"/>
    <n v="25"/>
    <n v="1"/>
    <n v="1"/>
    <n v="0"/>
    <n v="2"/>
    <n v="4"/>
    <n v="7"/>
    <x v="0"/>
    <x v="0"/>
    <x v="0"/>
    <x v="0"/>
    <x v="0"/>
    <n v="0"/>
    <n v="3"/>
    <n v="11"/>
    <x v="1"/>
    <n v="0"/>
  </r>
  <r>
    <x v="1697"/>
    <n v="1983"/>
    <n v="43"/>
    <x v="2"/>
    <x v="1"/>
    <x v="2"/>
    <n v="2"/>
    <x v="1529"/>
    <n v="0"/>
    <n v="0"/>
    <x v="625"/>
    <n v="72"/>
    <x v="0"/>
    <n v="532"/>
    <n v="21"/>
    <n v="127"/>
    <n v="26"/>
    <n v="20"/>
    <n v="20"/>
    <n v="746"/>
    <n v="0"/>
    <n v="4"/>
    <n v="2"/>
    <n v="5"/>
    <n v="11"/>
    <n v="1"/>
    <x v="0"/>
    <x v="0"/>
    <x v="1"/>
    <x v="0"/>
    <x v="0"/>
    <n v="0"/>
    <n v="3"/>
    <n v="11"/>
    <x v="1"/>
    <n v="1"/>
  </r>
  <r>
    <x v="1698"/>
    <n v="1957"/>
    <n v="69"/>
    <x v="0"/>
    <x v="1"/>
    <x v="3"/>
    <n v="3"/>
    <x v="1530"/>
    <n v="1"/>
    <n v="1"/>
    <x v="203"/>
    <n v="5"/>
    <x v="2"/>
    <n v="29"/>
    <n v="0"/>
    <n v="2"/>
    <n v="0"/>
    <n v="0"/>
    <n v="1"/>
    <n v="32"/>
    <n v="1"/>
    <n v="1"/>
    <n v="0"/>
    <n v="3"/>
    <n v="5"/>
    <n v="7"/>
    <x v="0"/>
    <x v="0"/>
    <x v="0"/>
    <x v="0"/>
    <x v="0"/>
    <n v="0"/>
    <n v="3"/>
    <n v="11"/>
    <x v="1"/>
    <n v="0"/>
  </r>
  <r>
    <x v="1699"/>
    <n v="1951"/>
    <n v="75"/>
    <x v="0"/>
    <x v="2"/>
    <x v="4"/>
    <n v="3"/>
    <x v="1531"/>
    <n v="0"/>
    <n v="2"/>
    <x v="237"/>
    <n v="86"/>
    <x v="0"/>
    <n v="612"/>
    <n v="91"/>
    <n v="520"/>
    <n v="258"/>
    <n v="107"/>
    <n v="107"/>
    <n v="1695"/>
    <n v="2"/>
    <n v="9"/>
    <n v="6"/>
    <n v="8"/>
    <n v="25"/>
    <n v="5"/>
    <x v="0"/>
    <x v="0"/>
    <x v="0"/>
    <x v="0"/>
    <x v="0"/>
    <n v="0"/>
    <n v="3"/>
    <n v="11"/>
    <x v="1"/>
    <n v="0"/>
  </r>
  <r>
    <x v="1700"/>
    <n v="1976"/>
    <n v="50"/>
    <x v="1"/>
    <x v="0"/>
    <x v="2"/>
    <n v="3"/>
    <x v="1532"/>
    <n v="0"/>
    <n v="1"/>
    <x v="14"/>
    <n v="80"/>
    <x v="0"/>
    <n v="387"/>
    <n v="126"/>
    <n v="342"/>
    <n v="0"/>
    <n v="45"/>
    <n v="180"/>
    <n v="1080"/>
    <n v="5"/>
    <n v="8"/>
    <n v="4"/>
    <n v="11"/>
    <n v="28"/>
    <n v="6"/>
    <x v="0"/>
    <x v="0"/>
    <x v="0"/>
    <x v="0"/>
    <x v="0"/>
    <n v="0"/>
    <n v="3"/>
    <n v="11"/>
    <x v="1"/>
    <n v="0"/>
  </r>
  <r>
    <x v="1701"/>
    <n v="1955"/>
    <n v="71"/>
    <x v="0"/>
    <x v="2"/>
    <x v="2"/>
    <n v="4"/>
    <x v="1141"/>
    <n v="1"/>
    <n v="1"/>
    <x v="89"/>
    <n v="62"/>
    <x v="0"/>
    <n v="56"/>
    <n v="0"/>
    <n v="14"/>
    <n v="0"/>
    <n v="0"/>
    <n v="2"/>
    <n v="72"/>
    <n v="3"/>
    <n v="3"/>
    <n v="0"/>
    <n v="3"/>
    <n v="9"/>
    <n v="7"/>
    <x v="0"/>
    <x v="0"/>
    <x v="0"/>
    <x v="0"/>
    <x v="0"/>
    <n v="0"/>
    <n v="3"/>
    <n v="11"/>
    <x v="1"/>
    <n v="0"/>
  </r>
  <r>
    <x v="1702"/>
    <n v="1989"/>
    <n v="37"/>
    <x v="2"/>
    <x v="0"/>
    <x v="0"/>
    <n v="2"/>
    <x v="1533"/>
    <n v="1"/>
    <n v="0"/>
    <x v="300"/>
    <n v="49"/>
    <x v="0"/>
    <n v="6"/>
    <n v="8"/>
    <n v="19"/>
    <n v="16"/>
    <n v="4"/>
    <n v="4"/>
    <n v="57"/>
    <n v="3"/>
    <n v="3"/>
    <n v="0"/>
    <n v="4"/>
    <n v="10"/>
    <n v="7"/>
    <x v="0"/>
    <x v="0"/>
    <x v="0"/>
    <x v="0"/>
    <x v="0"/>
    <n v="0"/>
    <n v="3"/>
    <n v="11"/>
    <x v="1"/>
    <n v="0"/>
  </r>
  <r>
    <x v="1703"/>
    <n v="1973"/>
    <n v="53"/>
    <x v="1"/>
    <x v="1"/>
    <x v="1"/>
    <n v="3"/>
    <x v="1534"/>
    <n v="0"/>
    <n v="1"/>
    <x v="478"/>
    <n v="85"/>
    <x v="0"/>
    <n v="582"/>
    <n v="0"/>
    <n v="65"/>
    <n v="0"/>
    <n v="0"/>
    <n v="13"/>
    <n v="660"/>
    <n v="6"/>
    <n v="8"/>
    <n v="2"/>
    <n v="9"/>
    <n v="25"/>
    <n v="5"/>
    <x v="0"/>
    <x v="0"/>
    <x v="0"/>
    <x v="0"/>
    <x v="0"/>
    <n v="0"/>
    <n v="3"/>
    <n v="11"/>
    <x v="1"/>
    <n v="0"/>
  </r>
  <r>
    <x v="1704"/>
    <n v="1973"/>
    <n v="53"/>
    <x v="1"/>
    <x v="3"/>
    <x v="1"/>
    <n v="3"/>
    <x v="1535"/>
    <n v="1"/>
    <n v="0"/>
    <x v="626"/>
    <n v="7"/>
    <x v="2"/>
    <n v="6"/>
    <n v="17"/>
    <n v="16"/>
    <n v="6"/>
    <n v="16"/>
    <n v="42"/>
    <n v="103"/>
    <n v="4"/>
    <n v="3"/>
    <n v="1"/>
    <n v="3"/>
    <n v="11"/>
    <n v="8"/>
    <x v="0"/>
    <x v="0"/>
    <x v="0"/>
    <x v="0"/>
    <x v="0"/>
    <n v="0"/>
    <n v="3"/>
    <n v="11"/>
    <x v="0"/>
    <n v="0"/>
  </r>
  <r>
    <x v="1705"/>
    <n v="1984"/>
    <n v="42"/>
    <x v="2"/>
    <x v="1"/>
    <x v="2"/>
    <n v="3"/>
    <x v="1536"/>
    <n v="1"/>
    <n v="0"/>
    <x v="615"/>
    <n v="6"/>
    <x v="2"/>
    <n v="70"/>
    <n v="6"/>
    <n v="69"/>
    <n v="2"/>
    <n v="3"/>
    <n v="3"/>
    <n v="153"/>
    <n v="3"/>
    <n v="3"/>
    <n v="1"/>
    <n v="4"/>
    <n v="11"/>
    <n v="7"/>
    <x v="0"/>
    <x v="0"/>
    <x v="0"/>
    <x v="0"/>
    <x v="0"/>
    <n v="0"/>
    <n v="3"/>
    <n v="11"/>
    <x v="1"/>
    <n v="0"/>
  </r>
  <r>
    <x v="1706"/>
    <n v="1956"/>
    <n v="70"/>
    <x v="0"/>
    <x v="2"/>
    <x v="1"/>
    <n v="3"/>
    <x v="1537"/>
    <n v="0"/>
    <n v="1"/>
    <x v="562"/>
    <n v="25"/>
    <x v="1"/>
    <n v="962"/>
    <n v="12"/>
    <n v="194"/>
    <n v="16"/>
    <n v="24"/>
    <n v="12"/>
    <n v="1220"/>
    <n v="4"/>
    <n v="7"/>
    <n v="8"/>
    <n v="13"/>
    <n v="32"/>
    <n v="6"/>
    <x v="0"/>
    <x v="0"/>
    <x v="1"/>
    <x v="0"/>
    <x v="0"/>
    <n v="0"/>
    <n v="3"/>
    <n v="11"/>
    <x v="1"/>
    <n v="1"/>
  </r>
  <r>
    <x v="1707"/>
    <n v="1965"/>
    <n v="61"/>
    <x v="1"/>
    <x v="0"/>
    <x v="1"/>
    <n v="3"/>
    <x v="1538"/>
    <n v="0"/>
    <n v="1"/>
    <x v="599"/>
    <n v="55"/>
    <x v="0"/>
    <n v="112"/>
    <n v="10"/>
    <n v="107"/>
    <n v="30"/>
    <n v="0"/>
    <n v="20"/>
    <n v="279"/>
    <n v="2"/>
    <n v="5"/>
    <n v="2"/>
    <n v="4"/>
    <n v="13"/>
    <n v="7"/>
    <x v="0"/>
    <x v="0"/>
    <x v="0"/>
    <x v="0"/>
    <x v="0"/>
    <n v="0"/>
    <n v="3"/>
    <n v="11"/>
    <x v="1"/>
    <n v="0"/>
  </r>
  <r>
    <x v="1708"/>
    <n v="1978"/>
    <n v="48"/>
    <x v="1"/>
    <x v="0"/>
    <x v="2"/>
    <n v="3"/>
    <x v="1539"/>
    <n v="1"/>
    <n v="0"/>
    <x v="421"/>
    <n v="81"/>
    <x v="0"/>
    <n v="293"/>
    <n v="0"/>
    <n v="124"/>
    <n v="179"/>
    <n v="97"/>
    <n v="52"/>
    <n v="745"/>
    <n v="1"/>
    <n v="7"/>
    <n v="2"/>
    <n v="10"/>
    <n v="20"/>
    <n v="5"/>
    <x v="0"/>
    <x v="0"/>
    <x v="0"/>
    <x v="0"/>
    <x v="0"/>
    <n v="0"/>
    <n v="3"/>
    <n v="11"/>
    <x v="1"/>
    <n v="0"/>
  </r>
  <r>
    <x v="1709"/>
    <n v="1973"/>
    <n v="53"/>
    <x v="1"/>
    <x v="1"/>
    <x v="2"/>
    <n v="3"/>
    <x v="1540"/>
    <n v="0"/>
    <n v="1"/>
    <x v="137"/>
    <n v="98"/>
    <x v="0"/>
    <n v="199"/>
    <n v="12"/>
    <n v="31"/>
    <n v="3"/>
    <n v="12"/>
    <n v="7"/>
    <n v="264"/>
    <n v="1"/>
    <n v="3"/>
    <n v="3"/>
    <n v="5"/>
    <n v="12"/>
    <n v="3"/>
    <x v="0"/>
    <x v="0"/>
    <x v="0"/>
    <x v="0"/>
    <x v="0"/>
    <n v="0"/>
    <n v="3"/>
    <n v="11"/>
    <x v="1"/>
    <n v="0"/>
  </r>
  <r>
    <x v="1710"/>
    <n v="1986"/>
    <n v="40"/>
    <x v="2"/>
    <x v="0"/>
    <x v="2"/>
    <n v="2"/>
    <x v="1541"/>
    <n v="0"/>
    <n v="0"/>
    <x v="209"/>
    <n v="31"/>
    <x v="1"/>
    <n v="1060"/>
    <n v="61"/>
    <n v="835"/>
    <n v="80"/>
    <n v="20"/>
    <n v="101"/>
    <n v="2157"/>
    <n v="1"/>
    <n v="4"/>
    <n v="7"/>
    <n v="10"/>
    <n v="22"/>
    <n v="1"/>
    <x v="1"/>
    <x v="0"/>
    <x v="1"/>
    <x v="1"/>
    <x v="1"/>
    <n v="0"/>
    <n v="3"/>
    <n v="11"/>
    <x v="0"/>
    <n v="4"/>
  </r>
  <r>
    <x v="1711"/>
    <n v="1959"/>
    <n v="67"/>
    <x v="0"/>
    <x v="2"/>
    <x v="2"/>
    <n v="3"/>
    <x v="1542"/>
    <n v="0"/>
    <n v="1"/>
    <x v="119"/>
    <n v="30"/>
    <x v="1"/>
    <n v="940"/>
    <n v="44"/>
    <n v="396"/>
    <n v="0"/>
    <n v="88"/>
    <n v="58"/>
    <n v="1526"/>
    <n v="1"/>
    <n v="8"/>
    <n v="7"/>
    <n v="7"/>
    <n v="23"/>
    <n v="4"/>
    <x v="1"/>
    <x v="0"/>
    <x v="1"/>
    <x v="1"/>
    <x v="0"/>
    <n v="0"/>
    <n v="3"/>
    <n v="11"/>
    <x v="0"/>
    <n v="3"/>
  </r>
  <r>
    <x v="1712"/>
    <n v="1978"/>
    <n v="48"/>
    <x v="1"/>
    <x v="0"/>
    <x v="1"/>
    <n v="3"/>
    <x v="1543"/>
    <n v="0"/>
    <n v="1"/>
    <x v="627"/>
    <n v="98"/>
    <x v="0"/>
    <n v="44"/>
    <n v="2"/>
    <n v="11"/>
    <n v="2"/>
    <n v="3"/>
    <n v="7"/>
    <n v="69"/>
    <n v="1"/>
    <n v="1"/>
    <n v="0"/>
    <n v="4"/>
    <n v="6"/>
    <n v="5"/>
    <x v="0"/>
    <x v="0"/>
    <x v="0"/>
    <x v="0"/>
    <x v="0"/>
    <n v="0"/>
    <n v="3"/>
    <n v="11"/>
    <x v="1"/>
    <n v="0"/>
  </r>
  <r>
    <x v="1713"/>
    <n v="1966"/>
    <n v="60"/>
    <x v="1"/>
    <x v="0"/>
    <x v="2"/>
    <n v="2"/>
    <x v="1544"/>
    <n v="0"/>
    <n v="0"/>
    <x v="98"/>
    <n v="92"/>
    <x v="0"/>
    <n v="342"/>
    <n v="51"/>
    <n v="936"/>
    <n v="207"/>
    <n v="35"/>
    <n v="26"/>
    <n v="1597"/>
    <n v="1"/>
    <n v="5"/>
    <n v="8"/>
    <n v="12"/>
    <n v="26"/>
    <n v="3"/>
    <x v="0"/>
    <x v="0"/>
    <x v="1"/>
    <x v="0"/>
    <x v="0"/>
    <n v="0"/>
    <n v="3"/>
    <n v="11"/>
    <x v="1"/>
    <n v="1"/>
  </r>
  <r>
    <x v="1714"/>
    <n v="1992"/>
    <n v="34"/>
    <x v="2"/>
    <x v="3"/>
    <x v="0"/>
    <n v="2"/>
    <x v="1545"/>
    <n v="1"/>
    <n v="0"/>
    <x v="465"/>
    <n v="41"/>
    <x v="0"/>
    <n v="2"/>
    <n v="10"/>
    <n v="11"/>
    <n v="12"/>
    <n v="9"/>
    <n v="20"/>
    <n v="64"/>
    <n v="2"/>
    <n v="3"/>
    <n v="0"/>
    <n v="3"/>
    <n v="8"/>
    <n v="6"/>
    <x v="0"/>
    <x v="0"/>
    <x v="0"/>
    <x v="0"/>
    <x v="0"/>
    <n v="0"/>
    <n v="3"/>
    <n v="11"/>
    <x v="1"/>
    <n v="0"/>
  </r>
  <r>
    <x v="1715"/>
    <n v="1984"/>
    <n v="42"/>
    <x v="2"/>
    <x v="0"/>
    <x v="1"/>
    <n v="3"/>
    <x v="982"/>
    <n v="1"/>
    <n v="0"/>
    <x v="6"/>
    <n v="68"/>
    <x v="0"/>
    <n v="75"/>
    <n v="12"/>
    <n v="141"/>
    <n v="43"/>
    <n v="39"/>
    <n v="187"/>
    <n v="497"/>
    <n v="6"/>
    <n v="6"/>
    <n v="1"/>
    <n v="5"/>
    <n v="18"/>
    <n v="8"/>
    <x v="0"/>
    <x v="0"/>
    <x v="0"/>
    <x v="0"/>
    <x v="0"/>
    <n v="0"/>
    <n v="3"/>
    <n v="11"/>
    <x v="1"/>
    <n v="0"/>
  </r>
  <r>
    <x v="1716"/>
    <n v="1956"/>
    <n v="70"/>
    <x v="0"/>
    <x v="0"/>
    <x v="0"/>
    <n v="0"/>
    <x v="1546"/>
    <n v="0"/>
    <n v="1"/>
    <x v="199"/>
    <n v="78"/>
    <x v="0"/>
    <n v="520"/>
    <n v="20"/>
    <n v="367"/>
    <n v="39"/>
    <n v="81"/>
    <n v="40"/>
    <n v="1067"/>
    <n v="2"/>
    <n v="6"/>
    <n v="3"/>
    <n v="6"/>
    <n v="17"/>
    <n v="5"/>
    <x v="0"/>
    <x v="0"/>
    <x v="0"/>
    <x v="0"/>
    <x v="0"/>
    <n v="0"/>
    <n v="3"/>
    <n v="11"/>
    <x v="1"/>
    <n v="0"/>
  </r>
  <r>
    <x v="1717"/>
    <n v="1977"/>
    <n v="49"/>
    <x v="1"/>
    <x v="0"/>
    <x v="2"/>
    <n v="4"/>
    <x v="1547"/>
    <n v="1"/>
    <n v="1"/>
    <x v="92"/>
    <n v="46"/>
    <x v="0"/>
    <n v="5"/>
    <n v="3"/>
    <n v="9"/>
    <n v="6"/>
    <n v="2"/>
    <n v="6"/>
    <n v="31"/>
    <n v="2"/>
    <n v="2"/>
    <n v="0"/>
    <n v="3"/>
    <n v="7"/>
    <n v="7"/>
    <x v="0"/>
    <x v="0"/>
    <x v="0"/>
    <x v="0"/>
    <x v="0"/>
    <n v="0"/>
    <n v="3"/>
    <n v="11"/>
    <x v="1"/>
    <n v="0"/>
  </r>
  <r>
    <x v="1718"/>
    <n v="1974"/>
    <n v="52"/>
    <x v="1"/>
    <x v="0"/>
    <x v="1"/>
    <n v="4"/>
    <x v="1548"/>
    <n v="1"/>
    <n v="1"/>
    <x v="564"/>
    <n v="71"/>
    <x v="0"/>
    <n v="87"/>
    <n v="5"/>
    <n v="71"/>
    <n v="7"/>
    <n v="12"/>
    <n v="29"/>
    <n v="211"/>
    <n v="5"/>
    <n v="4"/>
    <n v="1"/>
    <n v="4"/>
    <n v="14"/>
    <n v="7"/>
    <x v="0"/>
    <x v="0"/>
    <x v="0"/>
    <x v="0"/>
    <x v="0"/>
    <n v="0"/>
    <n v="3"/>
    <n v="11"/>
    <x v="1"/>
    <n v="0"/>
  </r>
  <r>
    <x v="1719"/>
    <n v="1976"/>
    <n v="50"/>
    <x v="1"/>
    <x v="1"/>
    <x v="2"/>
    <n v="3"/>
    <x v="1549"/>
    <n v="0"/>
    <n v="1"/>
    <x v="600"/>
    <n v="6"/>
    <x v="2"/>
    <n v="462"/>
    <n v="61"/>
    <n v="184"/>
    <n v="10"/>
    <n v="53"/>
    <n v="107"/>
    <n v="877"/>
    <n v="4"/>
    <n v="7"/>
    <n v="5"/>
    <n v="9"/>
    <n v="25"/>
    <n v="6"/>
    <x v="1"/>
    <x v="0"/>
    <x v="0"/>
    <x v="0"/>
    <x v="0"/>
    <n v="0"/>
    <n v="3"/>
    <n v="11"/>
    <x v="0"/>
    <n v="1"/>
  </r>
  <r>
    <x v="1720"/>
    <n v="1979"/>
    <n v="47"/>
    <x v="1"/>
    <x v="0"/>
    <x v="2"/>
    <n v="3"/>
    <x v="1550"/>
    <n v="1"/>
    <n v="0"/>
    <x v="231"/>
    <n v="82"/>
    <x v="0"/>
    <n v="2"/>
    <n v="2"/>
    <n v="1"/>
    <n v="3"/>
    <n v="1"/>
    <n v="2"/>
    <n v="11"/>
    <n v="1"/>
    <n v="1"/>
    <n v="0"/>
    <n v="2"/>
    <n v="4"/>
    <n v="8"/>
    <x v="0"/>
    <x v="0"/>
    <x v="0"/>
    <x v="0"/>
    <x v="0"/>
    <n v="1"/>
    <n v="3"/>
    <n v="11"/>
    <x v="1"/>
    <n v="0"/>
  </r>
  <r>
    <x v="1721"/>
    <n v="1983"/>
    <n v="43"/>
    <x v="2"/>
    <x v="1"/>
    <x v="2"/>
    <n v="2"/>
    <x v="1551"/>
    <n v="0"/>
    <n v="0"/>
    <x v="136"/>
    <n v="71"/>
    <x v="0"/>
    <n v="979"/>
    <n v="44"/>
    <n v="935"/>
    <n v="29"/>
    <n v="25"/>
    <n v="22"/>
    <n v="2034"/>
    <n v="1"/>
    <n v="7"/>
    <n v="5"/>
    <n v="12"/>
    <n v="25"/>
    <n v="3"/>
    <x v="0"/>
    <x v="1"/>
    <x v="1"/>
    <x v="1"/>
    <x v="0"/>
    <n v="0"/>
    <n v="3"/>
    <n v="11"/>
    <x v="0"/>
    <n v="3"/>
  </r>
  <r>
    <x v="1722"/>
    <n v="1991"/>
    <n v="35"/>
    <x v="2"/>
    <x v="0"/>
    <x v="0"/>
    <n v="1"/>
    <x v="1552"/>
    <n v="0"/>
    <n v="0"/>
    <x v="469"/>
    <n v="32"/>
    <x v="0"/>
    <n v="704"/>
    <n v="129"/>
    <n v="853"/>
    <n v="120"/>
    <n v="74"/>
    <n v="111"/>
    <n v="1991"/>
    <n v="1"/>
    <n v="5"/>
    <n v="6"/>
    <n v="7"/>
    <n v="19"/>
    <n v="2"/>
    <x v="0"/>
    <x v="1"/>
    <x v="1"/>
    <x v="1"/>
    <x v="0"/>
    <n v="0"/>
    <n v="3"/>
    <n v="11"/>
    <x v="0"/>
    <n v="3"/>
  </r>
  <r>
    <x v="1723"/>
    <n v="1962"/>
    <n v="64"/>
    <x v="0"/>
    <x v="1"/>
    <x v="4"/>
    <n v="1"/>
    <x v="1553"/>
    <n v="0"/>
    <n v="0"/>
    <x v="628"/>
    <n v="28"/>
    <x v="1"/>
    <n v="861"/>
    <n v="31"/>
    <n v="558"/>
    <n v="62"/>
    <n v="95"/>
    <n v="79"/>
    <n v="1686"/>
    <n v="0"/>
    <n v="6"/>
    <n v="5"/>
    <n v="13"/>
    <n v="24"/>
    <n v="2"/>
    <x v="0"/>
    <x v="0"/>
    <x v="1"/>
    <x v="0"/>
    <x v="0"/>
    <n v="0"/>
    <n v="3"/>
    <n v="11"/>
    <x v="1"/>
    <n v="1"/>
  </r>
  <r>
    <x v="1724"/>
    <n v="1982"/>
    <n v="44"/>
    <x v="2"/>
    <x v="1"/>
    <x v="0"/>
    <n v="2"/>
    <x v="1554"/>
    <n v="1"/>
    <n v="0"/>
    <x v="326"/>
    <n v="20"/>
    <x v="1"/>
    <n v="172"/>
    <n v="3"/>
    <n v="115"/>
    <n v="16"/>
    <n v="0"/>
    <n v="18"/>
    <n v="324"/>
    <n v="5"/>
    <n v="6"/>
    <n v="1"/>
    <n v="5"/>
    <n v="17"/>
    <n v="8"/>
    <x v="0"/>
    <x v="0"/>
    <x v="0"/>
    <x v="0"/>
    <x v="0"/>
    <n v="0"/>
    <n v="3"/>
    <n v="11"/>
    <x v="0"/>
    <n v="0"/>
  </r>
  <r>
    <x v="1725"/>
    <n v="1979"/>
    <n v="47"/>
    <x v="1"/>
    <x v="2"/>
    <x v="0"/>
    <n v="2"/>
    <x v="1555"/>
    <n v="1"/>
    <n v="0"/>
    <x v="384"/>
    <n v="10"/>
    <x v="2"/>
    <n v="5"/>
    <n v="7"/>
    <n v="31"/>
    <n v="15"/>
    <n v="4"/>
    <n v="7"/>
    <n v="69"/>
    <n v="3"/>
    <n v="2"/>
    <n v="1"/>
    <n v="3"/>
    <n v="9"/>
    <n v="6"/>
    <x v="0"/>
    <x v="0"/>
    <x v="0"/>
    <x v="0"/>
    <x v="0"/>
    <n v="0"/>
    <n v="3"/>
    <n v="11"/>
    <x v="0"/>
    <n v="0"/>
  </r>
  <r>
    <x v="1726"/>
    <n v="1955"/>
    <n v="71"/>
    <x v="0"/>
    <x v="0"/>
    <x v="1"/>
    <n v="4"/>
    <x v="1556"/>
    <n v="1"/>
    <n v="1"/>
    <x v="29"/>
    <n v="7"/>
    <x v="2"/>
    <n v="194"/>
    <n v="2"/>
    <n v="56"/>
    <n v="0"/>
    <n v="0"/>
    <n v="0"/>
    <n v="252"/>
    <n v="5"/>
    <n v="4"/>
    <n v="1"/>
    <n v="6"/>
    <n v="16"/>
    <n v="8"/>
    <x v="0"/>
    <x v="0"/>
    <x v="0"/>
    <x v="0"/>
    <x v="0"/>
    <n v="0"/>
    <n v="3"/>
    <n v="11"/>
    <x v="0"/>
    <n v="0"/>
  </r>
  <r>
    <x v="1727"/>
    <n v="1965"/>
    <n v="61"/>
    <x v="1"/>
    <x v="3"/>
    <x v="0"/>
    <n v="0"/>
    <x v="1557"/>
    <n v="0"/>
    <n v="1"/>
    <x v="629"/>
    <n v="67"/>
    <x v="0"/>
    <n v="9"/>
    <n v="7"/>
    <n v="13"/>
    <n v="3"/>
    <n v="2"/>
    <n v="20"/>
    <n v="54"/>
    <n v="1"/>
    <n v="1"/>
    <n v="1"/>
    <n v="2"/>
    <n v="5"/>
    <n v="6"/>
    <x v="0"/>
    <x v="0"/>
    <x v="0"/>
    <x v="0"/>
    <x v="0"/>
    <n v="0"/>
    <n v="3"/>
    <n v="11"/>
    <x v="1"/>
    <n v="0"/>
  </r>
  <r>
    <x v="1728"/>
    <n v="1961"/>
    <n v="65"/>
    <x v="0"/>
    <x v="2"/>
    <x v="1"/>
    <n v="4"/>
    <x v="1403"/>
    <n v="1"/>
    <n v="1"/>
    <x v="606"/>
    <n v="48"/>
    <x v="0"/>
    <n v="505"/>
    <n v="72"/>
    <n v="270"/>
    <n v="36"/>
    <n v="27"/>
    <n v="54"/>
    <n v="964"/>
    <n v="4"/>
    <n v="9"/>
    <n v="2"/>
    <n v="12"/>
    <n v="27"/>
    <n v="5"/>
    <x v="0"/>
    <x v="0"/>
    <x v="0"/>
    <x v="0"/>
    <x v="0"/>
    <n v="0"/>
    <n v="3"/>
    <n v="11"/>
    <x v="1"/>
    <n v="0"/>
  </r>
  <r>
    <x v="1729"/>
    <n v="1951"/>
    <n v="75"/>
    <x v="0"/>
    <x v="0"/>
    <x v="2"/>
    <n v="3"/>
    <x v="1558"/>
    <n v="0"/>
    <n v="1"/>
    <x v="591"/>
    <n v="61"/>
    <x v="0"/>
    <n v="533"/>
    <n v="10"/>
    <n v="217"/>
    <n v="198"/>
    <n v="174"/>
    <n v="195"/>
    <n v="1327"/>
    <n v="2"/>
    <n v="7"/>
    <n v="6"/>
    <n v="13"/>
    <n v="28"/>
    <n v="4"/>
    <x v="0"/>
    <x v="0"/>
    <x v="0"/>
    <x v="0"/>
    <x v="0"/>
    <n v="0"/>
    <n v="3"/>
    <n v="11"/>
    <x v="1"/>
    <n v="0"/>
  </r>
  <r>
    <x v="1730"/>
    <n v="1964"/>
    <n v="62"/>
    <x v="0"/>
    <x v="1"/>
    <x v="1"/>
    <n v="4"/>
    <x v="1559"/>
    <n v="1"/>
    <n v="1"/>
    <x v="82"/>
    <n v="36"/>
    <x v="0"/>
    <n v="48"/>
    <n v="0"/>
    <n v="14"/>
    <n v="0"/>
    <n v="0"/>
    <n v="6"/>
    <n v="68"/>
    <n v="2"/>
    <n v="2"/>
    <n v="0"/>
    <n v="3"/>
    <n v="7"/>
    <n v="6"/>
    <x v="0"/>
    <x v="0"/>
    <x v="0"/>
    <x v="0"/>
    <x v="0"/>
    <n v="0"/>
    <n v="3"/>
    <n v="11"/>
    <x v="1"/>
    <n v="0"/>
  </r>
  <r>
    <x v="1731"/>
    <n v="1959"/>
    <n v="67"/>
    <x v="0"/>
    <x v="0"/>
    <x v="2"/>
    <n v="2"/>
    <x v="625"/>
    <n v="0"/>
    <n v="0"/>
    <x v="275"/>
    <n v="77"/>
    <x v="0"/>
    <n v="6"/>
    <n v="1"/>
    <n v="7"/>
    <n v="23"/>
    <n v="4"/>
    <n v="19"/>
    <n v="60"/>
    <n v="1"/>
    <n v="1"/>
    <n v="1"/>
    <n v="2"/>
    <n v="5"/>
    <n v="8"/>
    <x v="0"/>
    <x v="0"/>
    <x v="0"/>
    <x v="0"/>
    <x v="0"/>
    <n v="0"/>
    <n v="3"/>
    <n v="11"/>
    <x v="1"/>
    <n v="0"/>
  </r>
  <r>
    <x v="1732"/>
    <n v="1955"/>
    <n v="71"/>
    <x v="0"/>
    <x v="0"/>
    <x v="3"/>
    <n v="3"/>
    <x v="1560"/>
    <n v="1"/>
    <n v="1"/>
    <x v="238"/>
    <n v="90"/>
    <x v="0"/>
    <n v="18"/>
    <n v="2"/>
    <n v="10"/>
    <n v="0"/>
    <n v="0"/>
    <n v="25"/>
    <n v="55"/>
    <n v="1"/>
    <n v="1"/>
    <n v="1"/>
    <n v="2"/>
    <n v="5"/>
    <n v="7"/>
    <x v="1"/>
    <x v="0"/>
    <x v="0"/>
    <x v="0"/>
    <x v="0"/>
    <n v="0"/>
    <n v="3"/>
    <n v="11"/>
    <x v="1"/>
    <n v="1"/>
  </r>
  <r>
    <x v="1733"/>
    <n v="1966"/>
    <n v="60"/>
    <x v="1"/>
    <x v="0"/>
    <x v="1"/>
    <n v="2"/>
    <x v="1561"/>
    <n v="0"/>
    <n v="0"/>
    <x v="432"/>
    <n v="35"/>
    <x v="0"/>
    <n v="482"/>
    <n v="147"/>
    <n v="509"/>
    <n v="104"/>
    <n v="107"/>
    <n v="107"/>
    <n v="1456"/>
    <n v="1"/>
    <n v="3"/>
    <n v="5"/>
    <n v="12"/>
    <n v="21"/>
    <n v="1"/>
    <x v="0"/>
    <x v="0"/>
    <x v="1"/>
    <x v="0"/>
    <x v="0"/>
    <n v="0"/>
    <n v="3"/>
    <n v="11"/>
    <x v="1"/>
    <n v="1"/>
  </r>
  <r>
    <x v="1734"/>
    <n v="1958"/>
    <n v="68"/>
    <x v="0"/>
    <x v="4"/>
    <x v="0"/>
    <n v="0"/>
    <x v="1562"/>
    <n v="0"/>
    <n v="1"/>
    <x v="397"/>
    <n v="38"/>
    <x v="0"/>
    <n v="204"/>
    <n v="97"/>
    <n v="97"/>
    <n v="21"/>
    <n v="118"/>
    <n v="26"/>
    <n v="563"/>
    <n v="1"/>
    <n v="5"/>
    <n v="2"/>
    <n v="10"/>
    <n v="18"/>
    <n v="4"/>
    <x v="0"/>
    <x v="0"/>
    <x v="0"/>
    <x v="0"/>
    <x v="0"/>
    <n v="0"/>
    <n v="3"/>
    <n v="11"/>
    <x v="1"/>
    <n v="0"/>
  </r>
  <r>
    <x v="1735"/>
    <n v="1954"/>
    <n v="72"/>
    <x v="0"/>
    <x v="0"/>
    <x v="3"/>
    <n v="2"/>
    <x v="1563"/>
    <n v="0"/>
    <n v="1"/>
    <x v="55"/>
    <n v="46"/>
    <x v="0"/>
    <n v="1073"/>
    <n v="0"/>
    <n v="250"/>
    <n v="153"/>
    <n v="14"/>
    <n v="14"/>
    <n v="1504"/>
    <n v="4"/>
    <n v="7"/>
    <n v="10"/>
    <n v="5"/>
    <n v="26"/>
    <n v="5"/>
    <x v="0"/>
    <x v="0"/>
    <x v="0"/>
    <x v="0"/>
    <x v="0"/>
    <n v="0"/>
    <n v="3"/>
    <n v="11"/>
    <x v="1"/>
    <n v="0"/>
  </r>
  <r>
    <x v="1736"/>
    <n v="1967"/>
    <n v="59"/>
    <x v="1"/>
    <x v="0"/>
    <x v="0"/>
    <n v="1"/>
    <x v="713"/>
    <n v="1"/>
    <n v="1"/>
    <x v="125"/>
    <n v="33"/>
    <x v="0"/>
    <n v="245"/>
    <n v="16"/>
    <n v="223"/>
    <n v="21"/>
    <n v="43"/>
    <n v="16"/>
    <n v="564"/>
    <n v="2"/>
    <n v="8"/>
    <n v="1"/>
    <n v="8"/>
    <n v="19"/>
    <n v="6"/>
    <x v="0"/>
    <x v="0"/>
    <x v="0"/>
    <x v="0"/>
    <x v="0"/>
    <n v="0"/>
    <n v="3"/>
    <n v="11"/>
    <x v="1"/>
    <n v="0"/>
  </r>
  <r>
    <x v="1737"/>
    <n v="1963"/>
    <n v="63"/>
    <x v="0"/>
    <x v="0"/>
    <x v="2"/>
    <n v="2"/>
    <x v="1564"/>
    <n v="0"/>
    <n v="0"/>
    <x v="630"/>
    <n v="70"/>
    <x v="0"/>
    <n v="560"/>
    <n v="21"/>
    <n v="442"/>
    <n v="29"/>
    <n v="44"/>
    <n v="29"/>
    <n v="1125"/>
    <n v="1"/>
    <n v="4"/>
    <n v="5"/>
    <n v="13"/>
    <n v="23"/>
    <n v="1"/>
    <x v="0"/>
    <x v="0"/>
    <x v="1"/>
    <x v="0"/>
    <x v="0"/>
    <n v="0"/>
    <n v="3"/>
    <n v="11"/>
    <x v="1"/>
    <n v="1"/>
  </r>
  <r>
    <x v="1738"/>
    <n v="1959"/>
    <n v="67"/>
    <x v="0"/>
    <x v="0"/>
    <x v="2"/>
    <n v="3"/>
    <x v="1565"/>
    <n v="0"/>
    <n v="1"/>
    <x v="83"/>
    <n v="51"/>
    <x v="0"/>
    <n v="173"/>
    <n v="13"/>
    <n v="131"/>
    <n v="32"/>
    <n v="3"/>
    <n v="6"/>
    <n v="358"/>
    <n v="4"/>
    <n v="6"/>
    <n v="1"/>
    <n v="6"/>
    <n v="17"/>
    <n v="7"/>
    <x v="0"/>
    <x v="0"/>
    <x v="0"/>
    <x v="1"/>
    <x v="0"/>
    <n v="0"/>
    <n v="3"/>
    <n v="11"/>
    <x v="1"/>
    <n v="1"/>
  </r>
  <r>
    <x v="1739"/>
    <n v="1971"/>
    <n v="55"/>
    <x v="1"/>
    <x v="1"/>
    <x v="2"/>
    <n v="3"/>
    <x v="1566"/>
    <n v="1"/>
    <n v="0"/>
    <x v="492"/>
    <n v="18"/>
    <x v="1"/>
    <n v="22"/>
    <n v="1"/>
    <n v="11"/>
    <n v="0"/>
    <n v="5"/>
    <n v="3"/>
    <n v="42"/>
    <n v="1"/>
    <n v="1"/>
    <n v="0"/>
    <n v="3"/>
    <n v="5"/>
    <n v="8"/>
    <x v="0"/>
    <x v="0"/>
    <x v="0"/>
    <x v="0"/>
    <x v="0"/>
    <n v="0"/>
    <n v="3"/>
    <n v="11"/>
    <x v="1"/>
    <n v="0"/>
  </r>
  <r>
    <x v="1740"/>
    <n v="1964"/>
    <n v="62"/>
    <x v="0"/>
    <x v="0"/>
    <x v="1"/>
    <n v="3"/>
    <x v="1567"/>
    <n v="0"/>
    <n v="1"/>
    <x v="125"/>
    <n v="97"/>
    <x v="0"/>
    <n v="136"/>
    <n v="1"/>
    <n v="12"/>
    <n v="0"/>
    <n v="3"/>
    <n v="32"/>
    <n v="184"/>
    <n v="2"/>
    <n v="4"/>
    <n v="1"/>
    <n v="3"/>
    <n v="10"/>
    <n v="6"/>
    <x v="0"/>
    <x v="1"/>
    <x v="0"/>
    <x v="0"/>
    <x v="0"/>
    <n v="0"/>
    <n v="3"/>
    <n v="11"/>
    <x v="1"/>
    <n v="1"/>
  </r>
  <r>
    <x v="1741"/>
    <n v="1983"/>
    <n v="43"/>
    <x v="2"/>
    <x v="0"/>
    <x v="1"/>
    <n v="3"/>
    <x v="1568"/>
    <n v="1"/>
    <n v="0"/>
    <x v="289"/>
    <n v="32"/>
    <x v="0"/>
    <n v="275"/>
    <n v="0"/>
    <n v="86"/>
    <n v="10"/>
    <n v="23"/>
    <n v="66"/>
    <n v="460"/>
    <n v="5"/>
    <n v="6"/>
    <n v="3"/>
    <n v="5"/>
    <n v="19"/>
    <n v="8"/>
    <x v="0"/>
    <x v="0"/>
    <x v="0"/>
    <x v="0"/>
    <x v="0"/>
    <n v="0"/>
    <n v="3"/>
    <n v="11"/>
    <x v="1"/>
    <n v="0"/>
  </r>
  <r>
    <x v="1742"/>
    <n v="1945"/>
    <n v="81"/>
    <x v="3"/>
    <x v="1"/>
    <x v="0"/>
    <n v="1"/>
    <x v="1569"/>
    <n v="0"/>
    <n v="0"/>
    <x v="78"/>
    <n v="9"/>
    <x v="2"/>
    <n v="56"/>
    <n v="19"/>
    <n v="29"/>
    <n v="2"/>
    <n v="14"/>
    <n v="25"/>
    <n v="145"/>
    <n v="1"/>
    <n v="3"/>
    <n v="1"/>
    <n v="3"/>
    <n v="8"/>
    <n v="8"/>
    <x v="0"/>
    <x v="0"/>
    <x v="0"/>
    <x v="0"/>
    <x v="0"/>
    <n v="0"/>
    <n v="3"/>
    <n v="11"/>
    <x v="0"/>
    <n v="0"/>
  </r>
  <r>
    <x v="1743"/>
    <n v="1947"/>
    <n v="79"/>
    <x v="3"/>
    <x v="0"/>
    <x v="1"/>
    <n v="2"/>
    <x v="1570"/>
    <n v="0"/>
    <n v="0"/>
    <x v="538"/>
    <n v="6"/>
    <x v="2"/>
    <n v="303"/>
    <n v="23"/>
    <n v="751"/>
    <n v="82"/>
    <n v="26"/>
    <n v="191"/>
    <n v="1376"/>
    <n v="1"/>
    <n v="6"/>
    <n v="5"/>
    <n v="13"/>
    <n v="25"/>
    <n v="4"/>
    <x v="0"/>
    <x v="0"/>
    <x v="0"/>
    <x v="0"/>
    <x v="0"/>
    <n v="0"/>
    <n v="3"/>
    <n v="11"/>
    <x v="0"/>
    <n v="0"/>
  </r>
  <r>
    <x v="1744"/>
    <n v="1969"/>
    <n v="57"/>
    <x v="1"/>
    <x v="1"/>
    <x v="3"/>
    <n v="2"/>
    <x v="1571"/>
    <n v="0"/>
    <n v="1"/>
    <x v="401"/>
    <n v="80"/>
    <x v="0"/>
    <n v="708"/>
    <n v="7"/>
    <n v="62"/>
    <n v="0"/>
    <n v="0"/>
    <n v="15"/>
    <n v="792"/>
    <n v="2"/>
    <n v="11"/>
    <n v="3"/>
    <n v="7"/>
    <n v="23"/>
    <n v="8"/>
    <x v="0"/>
    <x v="0"/>
    <x v="0"/>
    <x v="0"/>
    <x v="0"/>
    <n v="0"/>
    <n v="3"/>
    <n v="11"/>
    <x v="1"/>
    <n v="0"/>
  </r>
  <r>
    <x v="1745"/>
    <n v="1952"/>
    <n v="74"/>
    <x v="0"/>
    <x v="0"/>
    <x v="2"/>
    <n v="2"/>
    <x v="1572"/>
    <n v="0"/>
    <n v="0"/>
    <x v="387"/>
    <n v="74"/>
    <x v="0"/>
    <n v="324"/>
    <n v="132"/>
    <n v="693"/>
    <n v="27"/>
    <n v="118"/>
    <n v="88"/>
    <n v="1382"/>
    <n v="1"/>
    <n v="4"/>
    <n v="11"/>
    <n v="7"/>
    <n v="23"/>
    <n v="2"/>
    <x v="0"/>
    <x v="0"/>
    <x v="0"/>
    <x v="0"/>
    <x v="0"/>
    <n v="0"/>
    <n v="3"/>
    <n v="11"/>
    <x v="1"/>
    <n v="0"/>
  </r>
  <r>
    <x v="1746"/>
    <n v="1947"/>
    <n v="79"/>
    <x v="3"/>
    <x v="3"/>
    <x v="1"/>
    <n v="2"/>
    <x v="1573"/>
    <n v="0"/>
    <n v="0"/>
    <x v="603"/>
    <n v="49"/>
    <x v="0"/>
    <n v="1"/>
    <n v="5"/>
    <n v="3"/>
    <n v="7"/>
    <n v="4"/>
    <n v="8"/>
    <n v="28"/>
    <n v="1"/>
    <n v="1"/>
    <n v="0"/>
    <n v="2"/>
    <n v="4"/>
    <n v="7"/>
    <x v="0"/>
    <x v="0"/>
    <x v="0"/>
    <x v="0"/>
    <x v="0"/>
    <n v="0"/>
    <n v="3"/>
    <n v="11"/>
    <x v="1"/>
    <n v="0"/>
  </r>
  <r>
    <x v="1747"/>
    <n v="1946"/>
    <n v="80"/>
    <x v="3"/>
    <x v="2"/>
    <x v="2"/>
    <n v="2"/>
    <x v="166"/>
    <n v="0"/>
    <n v="0"/>
    <x v="148"/>
    <n v="21"/>
    <x v="1"/>
    <n v="620"/>
    <n v="26"/>
    <n v="195"/>
    <n v="34"/>
    <n v="17"/>
    <n v="141"/>
    <n v="1033"/>
    <n v="1"/>
    <n v="6"/>
    <n v="4"/>
    <n v="13"/>
    <n v="24"/>
    <n v="2"/>
    <x v="0"/>
    <x v="0"/>
    <x v="0"/>
    <x v="0"/>
    <x v="0"/>
    <n v="0"/>
    <n v="3"/>
    <n v="11"/>
    <x v="1"/>
    <n v="0"/>
  </r>
  <r>
    <x v="1748"/>
    <n v="1969"/>
    <n v="57"/>
    <x v="1"/>
    <x v="0"/>
    <x v="3"/>
    <n v="2"/>
    <x v="1574"/>
    <n v="0"/>
    <n v="1"/>
    <x v="429"/>
    <n v="95"/>
    <x v="0"/>
    <n v="312"/>
    <n v="21"/>
    <n v="206"/>
    <n v="102"/>
    <n v="92"/>
    <n v="149"/>
    <n v="882"/>
    <n v="3"/>
    <n v="7"/>
    <n v="3"/>
    <n v="10"/>
    <n v="23"/>
    <n v="5"/>
    <x v="0"/>
    <x v="0"/>
    <x v="0"/>
    <x v="0"/>
    <x v="0"/>
    <n v="0"/>
    <n v="3"/>
    <n v="11"/>
    <x v="1"/>
    <n v="0"/>
  </r>
  <r>
    <x v="1749"/>
    <n v="1949"/>
    <n v="77"/>
    <x v="0"/>
    <x v="1"/>
    <x v="2"/>
    <n v="2"/>
    <x v="1575"/>
    <n v="0"/>
    <n v="0"/>
    <x v="261"/>
    <n v="56"/>
    <x v="0"/>
    <n v="1493"/>
    <n v="86"/>
    <n v="454"/>
    <n v="112"/>
    <n v="43"/>
    <n v="43"/>
    <n v="2231"/>
    <n v="2"/>
    <n v="4"/>
    <n v="4"/>
    <n v="5"/>
    <n v="15"/>
    <n v="2"/>
    <x v="0"/>
    <x v="1"/>
    <x v="1"/>
    <x v="1"/>
    <x v="0"/>
    <n v="0"/>
    <n v="3"/>
    <n v="11"/>
    <x v="1"/>
    <n v="3"/>
  </r>
  <r>
    <x v="1750"/>
    <n v="1961"/>
    <n v="65"/>
    <x v="0"/>
    <x v="1"/>
    <x v="1"/>
    <n v="3"/>
    <x v="239"/>
    <n v="0"/>
    <n v="1"/>
    <x v="205"/>
    <n v="48"/>
    <x v="0"/>
    <n v="918"/>
    <n v="21"/>
    <n v="118"/>
    <n v="13"/>
    <n v="10"/>
    <n v="21"/>
    <n v="1101"/>
    <n v="3"/>
    <n v="8"/>
    <n v="3"/>
    <n v="5"/>
    <n v="19"/>
    <n v="6"/>
    <x v="0"/>
    <x v="1"/>
    <x v="0"/>
    <x v="0"/>
    <x v="0"/>
    <n v="0"/>
    <n v="3"/>
    <n v="11"/>
    <x v="0"/>
    <n v="1"/>
  </r>
  <r>
    <x v="1751"/>
    <n v="1974"/>
    <n v="52"/>
    <x v="1"/>
    <x v="0"/>
    <x v="2"/>
    <n v="3"/>
    <x v="537"/>
    <n v="0"/>
    <n v="1"/>
    <x v="144"/>
    <n v="26"/>
    <x v="1"/>
    <n v="98"/>
    <n v="0"/>
    <n v="106"/>
    <n v="49"/>
    <n v="10"/>
    <n v="106"/>
    <n v="369"/>
    <n v="5"/>
    <n v="5"/>
    <n v="1"/>
    <n v="5"/>
    <n v="16"/>
    <n v="6"/>
    <x v="0"/>
    <x v="0"/>
    <x v="0"/>
    <x v="0"/>
    <x v="0"/>
    <n v="0"/>
    <n v="3"/>
    <n v="11"/>
    <x v="1"/>
    <n v="0"/>
  </r>
  <r>
    <x v="1752"/>
    <n v="1980"/>
    <n v="46"/>
    <x v="1"/>
    <x v="4"/>
    <x v="0"/>
    <n v="2"/>
    <x v="1416"/>
    <n v="1"/>
    <n v="0"/>
    <x v="551"/>
    <n v="3"/>
    <x v="2"/>
    <n v="3"/>
    <n v="4"/>
    <n v="7"/>
    <n v="15"/>
    <n v="8"/>
    <n v="11"/>
    <n v="48"/>
    <n v="1"/>
    <n v="1"/>
    <n v="0"/>
    <n v="3"/>
    <n v="5"/>
    <n v="7"/>
    <x v="0"/>
    <x v="0"/>
    <x v="0"/>
    <x v="0"/>
    <x v="0"/>
    <n v="0"/>
    <n v="3"/>
    <n v="11"/>
    <x v="1"/>
    <n v="0"/>
  </r>
  <r>
    <x v="1753"/>
    <n v="1949"/>
    <n v="77"/>
    <x v="0"/>
    <x v="1"/>
    <x v="4"/>
    <n v="2"/>
    <x v="1576"/>
    <n v="0"/>
    <n v="1"/>
    <x v="597"/>
    <n v="39"/>
    <x v="0"/>
    <n v="380"/>
    <n v="0"/>
    <n v="47"/>
    <n v="6"/>
    <n v="0"/>
    <n v="34"/>
    <n v="467"/>
    <n v="4"/>
    <n v="7"/>
    <n v="1"/>
    <n v="7"/>
    <n v="19"/>
    <n v="8"/>
    <x v="0"/>
    <x v="1"/>
    <x v="0"/>
    <x v="0"/>
    <x v="0"/>
    <n v="0"/>
    <n v="3"/>
    <n v="11"/>
    <x v="0"/>
    <n v="1"/>
  </r>
  <r>
    <x v="1754"/>
    <n v="1971"/>
    <n v="55"/>
    <x v="1"/>
    <x v="0"/>
    <x v="4"/>
    <n v="3"/>
    <x v="327"/>
    <n v="1"/>
    <n v="1"/>
    <x v="267"/>
    <n v="33"/>
    <x v="0"/>
    <n v="15"/>
    <n v="0"/>
    <n v="12"/>
    <n v="7"/>
    <n v="3"/>
    <n v="7"/>
    <n v="44"/>
    <n v="3"/>
    <n v="2"/>
    <n v="0"/>
    <n v="3"/>
    <n v="8"/>
    <n v="7"/>
    <x v="0"/>
    <x v="0"/>
    <x v="0"/>
    <x v="0"/>
    <x v="0"/>
    <n v="0"/>
    <n v="3"/>
    <n v="11"/>
    <x v="1"/>
    <n v="0"/>
  </r>
  <r>
    <x v="1755"/>
    <n v="1979"/>
    <n v="47"/>
    <x v="1"/>
    <x v="3"/>
    <x v="0"/>
    <n v="1"/>
    <x v="1577"/>
    <n v="1"/>
    <n v="1"/>
    <x v="65"/>
    <n v="42"/>
    <x v="0"/>
    <n v="3"/>
    <n v="9"/>
    <n v="4"/>
    <n v="7"/>
    <n v="8"/>
    <n v="7"/>
    <n v="38"/>
    <n v="4"/>
    <n v="1"/>
    <n v="1"/>
    <n v="4"/>
    <n v="10"/>
    <n v="3"/>
    <x v="0"/>
    <x v="0"/>
    <x v="0"/>
    <x v="0"/>
    <x v="0"/>
    <n v="0"/>
    <n v="3"/>
    <n v="11"/>
    <x v="1"/>
    <n v="0"/>
  </r>
  <r>
    <x v="1756"/>
    <n v="1968"/>
    <n v="58"/>
    <x v="1"/>
    <x v="0"/>
    <x v="2"/>
    <n v="4"/>
    <x v="1578"/>
    <n v="1"/>
    <n v="1"/>
    <x v="373"/>
    <n v="80"/>
    <x v="0"/>
    <n v="24"/>
    <n v="2"/>
    <n v="23"/>
    <n v="0"/>
    <n v="8"/>
    <n v="24"/>
    <n v="81"/>
    <n v="3"/>
    <n v="2"/>
    <n v="1"/>
    <n v="3"/>
    <n v="9"/>
    <n v="6"/>
    <x v="0"/>
    <x v="0"/>
    <x v="0"/>
    <x v="0"/>
    <x v="0"/>
    <n v="0"/>
    <n v="3"/>
    <n v="11"/>
    <x v="1"/>
    <n v="0"/>
  </r>
  <r>
    <x v="1757"/>
    <n v="1971"/>
    <n v="55"/>
    <x v="1"/>
    <x v="2"/>
    <x v="0"/>
    <n v="2"/>
    <x v="1579"/>
    <n v="1"/>
    <n v="0"/>
    <x v="631"/>
    <n v="9"/>
    <x v="2"/>
    <n v="80"/>
    <n v="1"/>
    <n v="60"/>
    <n v="4"/>
    <n v="6"/>
    <n v="16"/>
    <n v="167"/>
    <n v="2"/>
    <n v="5"/>
    <n v="1"/>
    <n v="2"/>
    <n v="10"/>
    <n v="9"/>
    <x v="0"/>
    <x v="0"/>
    <x v="0"/>
    <x v="0"/>
    <x v="0"/>
    <n v="0"/>
    <n v="3"/>
    <n v="11"/>
    <x v="0"/>
    <n v="0"/>
  </r>
  <r>
    <x v="1758"/>
    <n v="1955"/>
    <n v="71"/>
    <x v="0"/>
    <x v="1"/>
    <x v="2"/>
    <n v="4"/>
    <x v="1580"/>
    <n v="1"/>
    <n v="1"/>
    <x v="110"/>
    <n v="52"/>
    <x v="0"/>
    <n v="31"/>
    <n v="0"/>
    <n v="6"/>
    <n v="2"/>
    <n v="1"/>
    <n v="5"/>
    <n v="45"/>
    <n v="2"/>
    <n v="1"/>
    <n v="0"/>
    <n v="4"/>
    <n v="7"/>
    <n v="4"/>
    <x v="0"/>
    <x v="0"/>
    <x v="0"/>
    <x v="0"/>
    <x v="0"/>
    <n v="0"/>
    <n v="3"/>
    <n v="11"/>
    <x v="1"/>
    <n v="0"/>
  </r>
  <r>
    <x v="1759"/>
    <n v="1972"/>
    <n v="54"/>
    <x v="1"/>
    <x v="0"/>
    <x v="2"/>
    <n v="3"/>
    <x v="1581"/>
    <n v="1"/>
    <n v="0"/>
    <x v="459"/>
    <n v="78"/>
    <x v="0"/>
    <n v="138"/>
    <n v="120"/>
    <n v="204"/>
    <n v="16"/>
    <n v="126"/>
    <n v="60"/>
    <n v="664"/>
    <n v="3"/>
    <n v="7"/>
    <n v="4"/>
    <n v="7"/>
    <n v="21"/>
    <n v="5"/>
    <x v="0"/>
    <x v="0"/>
    <x v="0"/>
    <x v="0"/>
    <x v="0"/>
    <n v="0"/>
    <n v="3"/>
    <n v="11"/>
    <x v="1"/>
    <n v="0"/>
  </r>
  <r>
    <x v="1760"/>
    <n v="1964"/>
    <n v="62"/>
    <x v="0"/>
    <x v="4"/>
    <x v="2"/>
    <n v="3"/>
    <x v="1582"/>
    <n v="0"/>
    <n v="1"/>
    <x v="101"/>
    <n v="68"/>
    <x v="0"/>
    <n v="166"/>
    <n v="75"/>
    <n v="96"/>
    <n v="119"/>
    <n v="107"/>
    <n v="59"/>
    <n v="622"/>
    <n v="3"/>
    <n v="7"/>
    <n v="2"/>
    <n v="8"/>
    <n v="20"/>
    <n v="4"/>
    <x v="0"/>
    <x v="0"/>
    <x v="0"/>
    <x v="0"/>
    <x v="0"/>
    <n v="0"/>
    <n v="3"/>
    <n v="11"/>
    <x v="1"/>
    <n v="0"/>
  </r>
  <r>
    <x v="1761"/>
    <n v="1979"/>
    <n v="47"/>
    <x v="1"/>
    <x v="4"/>
    <x v="3"/>
    <n v="2"/>
    <x v="1583"/>
    <n v="1"/>
    <n v="0"/>
    <x v="112"/>
    <n v="45"/>
    <x v="0"/>
    <n v="12"/>
    <n v="3"/>
    <n v="8"/>
    <n v="8"/>
    <n v="0"/>
    <n v="17"/>
    <n v="48"/>
    <n v="2"/>
    <n v="2"/>
    <n v="0"/>
    <n v="3"/>
    <n v="7"/>
    <n v="7"/>
    <x v="0"/>
    <x v="0"/>
    <x v="0"/>
    <x v="0"/>
    <x v="0"/>
    <n v="0"/>
    <n v="3"/>
    <n v="11"/>
    <x v="1"/>
    <n v="0"/>
  </r>
  <r>
    <x v="1762"/>
    <n v="1975"/>
    <n v="51"/>
    <x v="1"/>
    <x v="0"/>
    <x v="1"/>
    <n v="3"/>
    <x v="1584"/>
    <n v="0"/>
    <n v="1"/>
    <x v="484"/>
    <n v="47"/>
    <x v="0"/>
    <n v="178"/>
    <n v="3"/>
    <n v="85"/>
    <n v="71"/>
    <n v="66"/>
    <n v="58"/>
    <n v="461"/>
    <n v="2"/>
    <n v="3"/>
    <n v="3"/>
    <n v="8"/>
    <n v="16"/>
    <n v="2"/>
    <x v="0"/>
    <x v="0"/>
    <x v="0"/>
    <x v="0"/>
    <x v="0"/>
    <n v="0"/>
    <n v="3"/>
    <n v="11"/>
    <x v="1"/>
    <n v="0"/>
  </r>
  <r>
    <x v="1763"/>
    <n v="1977"/>
    <n v="49"/>
    <x v="1"/>
    <x v="0"/>
    <x v="2"/>
    <n v="3"/>
    <x v="1585"/>
    <n v="0"/>
    <n v="1"/>
    <x v="132"/>
    <n v="34"/>
    <x v="0"/>
    <n v="707"/>
    <n v="20"/>
    <n v="171"/>
    <n v="65"/>
    <n v="60"/>
    <n v="50"/>
    <n v="1073"/>
    <n v="1"/>
    <n v="9"/>
    <n v="7"/>
    <n v="9"/>
    <n v="26"/>
    <n v="5"/>
    <x v="0"/>
    <x v="0"/>
    <x v="0"/>
    <x v="0"/>
    <x v="0"/>
    <n v="0"/>
    <n v="3"/>
    <n v="11"/>
    <x v="1"/>
    <n v="0"/>
  </r>
  <r>
    <x v="1764"/>
    <n v="1986"/>
    <n v="40"/>
    <x v="2"/>
    <x v="4"/>
    <x v="2"/>
    <n v="3"/>
    <x v="1586"/>
    <n v="1"/>
    <n v="0"/>
    <x v="312"/>
    <n v="81"/>
    <x v="0"/>
    <n v="5"/>
    <n v="1"/>
    <n v="7"/>
    <n v="17"/>
    <n v="14"/>
    <n v="11"/>
    <n v="55"/>
    <n v="2"/>
    <n v="2"/>
    <n v="1"/>
    <n v="3"/>
    <n v="8"/>
    <n v="6"/>
    <x v="0"/>
    <x v="0"/>
    <x v="0"/>
    <x v="0"/>
    <x v="0"/>
    <n v="0"/>
    <n v="3"/>
    <n v="11"/>
    <x v="1"/>
    <n v="0"/>
  </r>
  <r>
    <x v="1765"/>
    <n v="1956"/>
    <n v="70"/>
    <x v="0"/>
    <x v="0"/>
    <x v="2"/>
    <n v="3"/>
    <x v="1587"/>
    <n v="0"/>
    <n v="1"/>
    <x v="182"/>
    <n v="72"/>
    <x v="0"/>
    <n v="465"/>
    <n v="71"/>
    <n v="250"/>
    <n v="93"/>
    <n v="35"/>
    <n v="62"/>
    <n v="976"/>
    <n v="3"/>
    <n v="9"/>
    <n v="2"/>
    <n v="12"/>
    <n v="26"/>
    <n v="6"/>
    <x v="0"/>
    <x v="0"/>
    <x v="0"/>
    <x v="0"/>
    <x v="0"/>
    <n v="0"/>
    <n v="3"/>
    <n v="11"/>
    <x v="1"/>
    <n v="0"/>
  </r>
  <r>
    <x v="1766"/>
    <n v="1980"/>
    <n v="46"/>
    <x v="1"/>
    <x v="1"/>
    <x v="0"/>
    <n v="2"/>
    <x v="1588"/>
    <n v="1"/>
    <n v="0"/>
    <x v="266"/>
    <n v="23"/>
    <x v="1"/>
    <n v="16"/>
    <n v="1"/>
    <n v="2"/>
    <n v="0"/>
    <n v="0"/>
    <n v="1"/>
    <n v="20"/>
    <n v="1"/>
    <n v="1"/>
    <n v="0"/>
    <n v="3"/>
    <n v="5"/>
    <n v="5"/>
    <x v="0"/>
    <x v="0"/>
    <x v="0"/>
    <x v="0"/>
    <x v="0"/>
    <n v="0"/>
    <n v="3"/>
    <n v="11"/>
    <x v="1"/>
    <n v="0"/>
  </r>
  <r>
    <x v="1767"/>
    <n v="1982"/>
    <n v="44"/>
    <x v="2"/>
    <x v="0"/>
    <x v="1"/>
    <n v="2"/>
    <x v="1237"/>
    <n v="0"/>
    <n v="0"/>
    <x v="7"/>
    <n v="29"/>
    <x v="1"/>
    <n v="358"/>
    <n v="108"/>
    <n v="413"/>
    <n v="141"/>
    <n v="97"/>
    <n v="32"/>
    <n v="1149"/>
    <n v="1"/>
    <n v="2"/>
    <n v="8"/>
    <n v="6"/>
    <n v="17"/>
    <n v="1"/>
    <x v="0"/>
    <x v="0"/>
    <x v="0"/>
    <x v="0"/>
    <x v="0"/>
    <n v="0"/>
    <n v="3"/>
    <n v="11"/>
    <x v="1"/>
    <n v="0"/>
  </r>
  <r>
    <x v="1768"/>
    <n v="1961"/>
    <n v="65"/>
    <x v="0"/>
    <x v="3"/>
    <x v="2"/>
    <n v="2"/>
    <x v="168"/>
    <n v="0"/>
    <n v="0"/>
    <x v="150"/>
    <n v="80"/>
    <x v="0"/>
    <n v="1"/>
    <n v="9"/>
    <n v="7"/>
    <n v="2"/>
    <n v="14"/>
    <n v="10"/>
    <n v="43"/>
    <n v="1"/>
    <n v="2"/>
    <n v="0"/>
    <n v="3"/>
    <n v="6"/>
    <n v="6"/>
    <x v="0"/>
    <x v="0"/>
    <x v="0"/>
    <x v="0"/>
    <x v="0"/>
    <n v="0"/>
    <n v="3"/>
    <n v="11"/>
    <x v="1"/>
    <n v="0"/>
  </r>
  <r>
    <x v="1769"/>
    <n v="1975"/>
    <n v="51"/>
    <x v="1"/>
    <x v="2"/>
    <x v="2"/>
    <n v="3"/>
    <x v="1589"/>
    <n v="0"/>
    <n v="1"/>
    <x v="351"/>
    <n v="30"/>
    <x v="1"/>
    <n v="123"/>
    <n v="1"/>
    <n v="26"/>
    <n v="2"/>
    <n v="0"/>
    <n v="72"/>
    <n v="224"/>
    <n v="2"/>
    <n v="3"/>
    <n v="2"/>
    <n v="3"/>
    <n v="10"/>
    <n v="7"/>
    <x v="1"/>
    <x v="0"/>
    <x v="0"/>
    <x v="0"/>
    <x v="0"/>
    <n v="0"/>
    <n v="3"/>
    <n v="11"/>
    <x v="1"/>
    <n v="1"/>
  </r>
  <r>
    <x v="1770"/>
    <n v="1974"/>
    <n v="52"/>
    <x v="1"/>
    <x v="1"/>
    <x v="3"/>
    <n v="2"/>
    <x v="1590"/>
    <n v="1"/>
    <n v="0"/>
    <x v="236"/>
    <n v="15"/>
    <x v="1"/>
    <n v="40"/>
    <n v="3"/>
    <n v="30"/>
    <n v="10"/>
    <n v="7"/>
    <n v="11"/>
    <n v="101"/>
    <n v="3"/>
    <n v="3"/>
    <n v="0"/>
    <n v="3"/>
    <n v="9"/>
    <n v="9"/>
    <x v="0"/>
    <x v="0"/>
    <x v="0"/>
    <x v="0"/>
    <x v="0"/>
    <n v="0"/>
    <n v="3"/>
    <n v="11"/>
    <x v="0"/>
    <n v="0"/>
  </r>
  <r>
    <x v="1771"/>
    <n v="1946"/>
    <n v="80"/>
    <x v="3"/>
    <x v="1"/>
    <x v="2"/>
    <n v="2"/>
    <x v="369"/>
    <n v="0"/>
    <n v="0"/>
    <x v="289"/>
    <n v="86"/>
    <x v="0"/>
    <n v="102"/>
    <n v="9"/>
    <n v="63"/>
    <n v="2"/>
    <n v="9"/>
    <n v="24"/>
    <n v="209"/>
    <n v="1"/>
    <n v="4"/>
    <n v="1"/>
    <n v="4"/>
    <n v="10"/>
    <n v="6"/>
    <x v="0"/>
    <x v="0"/>
    <x v="0"/>
    <x v="0"/>
    <x v="0"/>
    <n v="0"/>
    <n v="3"/>
    <n v="11"/>
    <x v="1"/>
    <n v="0"/>
  </r>
  <r>
    <x v="1772"/>
    <n v="1985"/>
    <n v="41"/>
    <x v="2"/>
    <x v="0"/>
    <x v="0"/>
    <n v="1"/>
    <x v="988"/>
    <n v="0"/>
    <n v="0"/>
    <x v="172"/>
    <n v="68"/>
    <x v="0"/>
    <n v="347"/>
    <n v="44"/>
    <n v="534"/>
    <n v="17"/>
    <n v="0"/>
    <n v="26"/>
    <n v="968"/>
    <n v="1"/>
    <n v="3"/>
    <n v="5"/>
    <n v="12"/>
    <n v="21"/>
    <n v="2"/>
    <x v="0"/>
    <x v="0"/>
    <x v="0"/>
    <x v="0"/>
    <x v="0"/>
    <n v="0"/>
    <n v="3"/>
    <n v="11"/>
    <x v="1"/>
    <n v="0"/>
  </r>
  <r>
    <x v="1773"/>
    <n v="1952"/>
    <n v="74"/>
    <x v="0"/>
    <x v="1"/>
    <x v="1"/>
    <n v="2"/>
    <x v="1591"/>
    <n v="0"/>
    <n v="0"/>
    <x v="563"/>
    <n v="54"/>
    <x v="0"/>
    <n v="376"/>
    <n v="53"/>
    <n v="462"/>
    <n v="168"/>
    <n v="53"/>
    <n v="53"/>
    <n v="1165"/>
    <n v="1"/>
    <n v="2"/>
    <n v="7"/>
    <n v="7"/>
    <n v="17"/>
    <n v="0"/>
    <x v="0"/>
    <x v="0"/>
    <x v="0"/>
    <x v="0"/>
    <x v="0"/>
    <n v="0"/>
    <n v="3"/>
    <n v="11"/>
    <x v="1"/>
    <n v="0"/>
  </r>
  <r>
    <x v="1774"/>
    <n v="1967"/>
    <n v="59"/>
    <x v="1"/>
    <x v="0"/>
    <x v="2"/>
    <n v="3"/>
    <x v="1592"/>
    <n v="0"/>
    <n v="1"/>
    <x v="171"/>
    <n v="44"/>
    <x v="0"/>
    <n v="21"/>
    <n v="0"/>
    <n v="3"/>
    <n v="0"/>
    <n v="0"/>
    <n v="0"/>
    <n v="24"/>
    <n v="1"/>
    <n v="1"/>
    <n v="0"/>
    <n v="3"/>
    <n v="5"/>
    <n v="6"/>
    <x v="0"/>
    <x v="0"/>
    <x v="0"/>
    <x v="0"/>
    <x v="0"/>
    <n v="0"/>
    <n v="3"/>
    <n v="11"/>
    <x v="1"/>
    <n v="0"/>
  </r>
  <r>
    <x v="1775"/>
    <n v="1955"/>
    <n v="71"/>
    <x v="0"/>
    <x v="0"/>
    <x v="1"/>
    <n v="4"/>
    <x v="1556"/>
    <n v="1"/>
    <n v="1"/>
    <x v="29"/>
    <n v="7"/>
    <x v="2"/>
    <n v="194"/>
    <n v="2"/>
    <n v="56"/>
    <n v="0"/>
    <n v="0"/>
    <n v="0"/>
    <n v="252"/>
    <n v="5"/>
    <n v="4"/>
    <n v="1"/>
    <n v="6"/>
    <n v="16"/>
    <n v="8"/>
    <x v="0"/>
    <x v="0"/>
    <x v="0"/>
    <x v="0"/>
    <x v="0"/>
    <n v="0"/>
    <n v="3"/>
    <n v="11"/>
    <x v="0"/>
    <n v="0"/>
  </r>
  <r>
    <x v="1776"/>
    <n v="1985"/>
    <n v="41"/>
    <x v="2"/>
    <x v="0"/>
    <x v="0"/>
    <n v="2"/>
    <x v="73"/>
    <n v="1"/>
    <n v="0"/>
    <x v="72"/>
    <n v="87"/>
    <x v="0"/>
    <n v="64"/>
    <n v="4"/>
    <n v="68"/>
    <n v="7"/>
    <n v="5"/>
    <n v="17"/>
    <n v="165"/>
    <n v="4"/>
    <n v="3"/>
    <n v="1"/>
    <n v="4"/>
    <n v="12"/>
    <n v="8"/>
    <x v="0"/>
    <x v="0"/>
    <x v="0"/>
    <x v="0"/>
    <x v="0"/>
    <n v="0"/>
    <n v="3"/>
    <n v="11"/>
    <x v="1"/>
    <n v="0"/>
  </r>
  <r>
    <x v="1777"/>
    <n v="1977"/>
    <n v="49"/>
    <x v="1"/>
    <x v="1"/>
    <x v="2"/>
    <n v="2"/>
    <x v="1593"/>
    <n v="0"/>
    <n v="0"/>
    <x v="204"/>
    <n v="59"/>
    <x v="0"/>
    <n v="206"/>
    <n v="0"/>
    <n v="46"/>
    <n v="3"/>
    <n v="2"/>
    <n v="12"/>
    <n v="269"/>
    <n v="2"/>
    <n v="5"/>
    <n v="1"/>
    <n v="5"/>
    <n v="13"/>
    <n v="8"/>
    <x v="0"/>
    <x v="0"/>
    <x v="0"/>
    <x v="0"/>
    <x v="0"/>
    <n v="0"/>
    <n v="3"/>
    <n v="11"/>
    <x v="1"/>
    <n v="0"/>
  </r>
  <r>
    <x v="1778"/>
    <n v="1973"/>
    <n v="53"/>
    <x v="1"/>
    <x v="1"/>
    <x v="1"/>
    <n v="3"/>
    <x v="1594"/>
    <n v="1"/>
    <n v="0"/>
    <x v="315"/>
    <n v="16"/>
    <x v="1"/>
    <n v="71"/>
    <n v="0"/>
    <n v="18"/>
    <n v="0"/>
    <n v="0"/>
    <n v="13"/>
    <n v="102"/>
    <n v="1"/>
    <n v="3"/>
    <n v="1"/>
    <n v="2"/>
    <n v="7"/>
    <n v="7"/>
    <x v="0"/>
    <x v="0"/>
    <x v="0"/>
    <x v="0"/>
    <x v="0"/>
    <n v="0"/>
    <n v="3"/>
    <n v="11"/>
    <x v="1"/>
    <n v="0"/>
  </r>
  <r>
    <x v="1779"/>
    <n v="1984"/>
    <n v="42"/>
    <x v="2"/>
    <x v="4"/>
    <x v="2"/>
    <n v="2"/>
    <x v="1595"/>
    <n v="0"/>
    <n v="0"/>
    <x v="379"/>
    <n v="1"/>
    <x v="2"/>
    <n v="71"/>
    <n v="22"/>
    <n v="112"/>
    <n v="138"/>
    <n v="89"/>
    <n v="29"/>
    <n v="461"/>
    <n v="1"/>
    <n v="2"/>
    <n v="3"/>
    <n v="13"/>
    <n v="19"/>
    <n v="1"/>
    <x v="0"/>
    <x v="0"/>
    <x v="0"/>
    <x v="0"/>
    <x v="0"/>
    <n v="0"/>
    <n v="3"/>
    <n v="11"/>
    <x v="1"/>
    <n v="0"/>
  </r>
  <r>
    <x v="1780"/>
    <n v="1979"/>
    <n v="47"/>
    <x v="1"/>
    <x v="3"/>
    <x v="0"/>
    <n v="2"/>
    <x v="1596"/>
    <n v="1"/>
    <n v="0"/>
    <x v="632"/>
    <n v="64"/>
    <x v="0"/>
    <n v="0"/>
    <n v="4"/>
    <n v="7"/>
    <n v="11"/>
    <n v="10"/>
    <n v="15"/>
    <n v="47"/>
    <n v="2"/>
    <n v="2"/>
    <n v="0"/>
    <n v="3"/>
    <n v="7"/>
    <n v="6"/>
    <x v="0"/>
    <x v="0"/>
    <x v="0"/>
    <x v="0"/>
    <x v="0"/>
    <n v="0"/>
    <n v="3"/>
    <n v="11"/>
    <x v="1"/>
    <n v="0"/>
  </r>
  <r>
    <x v="1781"/>
    <n v="1976"/>
    <n v="50"/>
    <x v="1"/>
    <x v="1"/>
    <x v="0"/>
    <n v="1"/>
    <x v="1597"/>
    <n v="1"/>
    <n v="1"/>
    <x v="410"/>
    <n v="72"/>
    <x v="0"/>
    <n v="93"/>
    <n v="1"/>
    <n v="21"/>
    <n v="0"/>
    <n v="4"/>
    <n v="25"/>
    <n v="144"/>
    <n v="3"/>
    <n v="2"/>
    <n v="1"/>
    <n v="4"/>
    <n v="10"/>
    <n v="5"/>
    <x v="0"/>
    <x v="0"/>
    <x v="0"/>
    <x v="0"/>
    <x v="0"/>
    <n v="0"/>
    <n v="3"/>
    <n v="11"/>
    <x v="1"/>
    <n v="0"/>
  </r>
  <r>
    <x v="1782"/>
    <n v="1968"/>
    <n v="58"/>
    <x v="1"/>
    <x v="0"/>
    <x v="2"/>
    <n v="2"/>
    <x v="1598"/>
    <n v="0"/>
    <n v="0"/>
    <x v="509"/>
    <n v="98"/>
    <x v="0"/>
    <n v="920"/>
    <n v="138"/>
    <n v="168"/>
    <n v="36"/>
    <n v="46"/>
    <n v="30"/>
    <n v="1338"/>
    <n v="1"/>
    <n v="9"/>
    <n v="4"/>
    <n v="10"/>
    <n v="24"/>
    <n v="6"/>
    <x v="0"/>
    <x v="0"/>
    <x v="0"/>
    <x v="0"/>
    <x v="0"/>
    <n v="0"/>
    <n v="3"/>
    <n v="11"/>
    <x v="1"/>
    <n v="0"/>
  </r>
  <r>
    <x v="1783"/>
    <n v="1959"/>
    <n v="67"/>
    <x v="0"/>
    <x v="0"/>
    <x v="1"/>
    <n v="3"/>
    <x v="1599"/>
    <n v="0"/>
    <n v="1"/>
    <x v="196"/>
    <n v="91"/>
    <x v="0"/>
    <n v="653"/>
    <n v="17"/>
    <n v="170"/>
    <n v="34"/>
    <n v="26"/>
    <n v="17"/>
    <n v="917"/>
    <n v="2"/>
    <n v="11"/>
    <n v="2"/>
    <n v="10"/>
    <n v="25"/>
    <n v="7"/>
    <x v="0"/>
    <x v="0"/>
    <x v="0"/>
    <x v="0"/>
    <x v="0"/>
    <n v="0"/>
    <n v="3"/>
    <n v="11"/>
    <x v="1"/>
    <n v="0"/>
  </r>
  <r>
    <x v="1784"/>
    <n v="1971"/>
    <n v="55"/>
    <x v="1"/>
    <x v="0"/>
    <x v="1"/>
    <n v="4"/>
    <x v="1600"/>
    <n v="1"/>
    <n v="1"/>
    <x v="415"/>
    <n v="8"/>
    <x v="2"/>
    <n v="199"/>
    <n v="33"/>
    <n v="60"/>
    <n v="8"/>
    <n v="3"/>
    <n v="15"/>
    <n v="318"/>
    <n v="5"/>
    <n v="5"/>
    <n v="2"/>
    <n v="5"/>
    <n v="17"/>
    <n v="8"/>
    <x v="0"/>
    <x v="0"/>
    <x v="0"/>
    <x v="0"/>
    <x v="0"/>
    <n v="0"/>
    <n v="3"/>
    <n v="11"/>
    <x v="0"/>
    <n v="0"/>
  </r>
  <r>
    <x v="1785"/>
    <n v="1967"/>
    <n v="59"/>
    <x v="1"/>
    <x v="0"/>
    <x v="0"/>
    <n v="1"/>
    <x v="1601"/>
    <n v="1"/>
    <n v="1"/>
    <x v="16"/>
    <n v="20"/>
    <x v="1"/>
    <n v="153"/>
    <n v="4"/>
    <n v="56"/>
    <n v="0"/>
    <n v="9"/>
    <n v="31"/>
    <n v="253"/>
    <n v="4"/>
    <n v="5"/>
    <n v="1"/>
    <n v="4"/>
    <n v="14"/>
    <n v="8"/>
    <x v="0"/>
    <x v="0"/>
    <x v="0"/>
    <x v="0"/>
    <x v="0"/>
    <n v="0"/>
    <n v="3"/>
    <n v="11"/>
    <x v="1"/>
    <n v="0"/>
  </r>
  <r>
    <x v="1786"/>
    <n v="1973"/>
    <n v="53"/>
    <x v="1"/>
    <x v="0"/>
    <x v="2"/>
    <n v="3"/>
    <x v="1602"/>
    <n v="0"/>
    <n v="1"/>
    <x v="402"/>
    <n v="6"/>
    <x v="2"/>
    <n v="376"/>
    <n v="0"/>
    <n v="38"/>
    <n v="11"/>
    <n v="8"/>
    <n v="69"/>
    <n v="502"/>
    <n v="5"/>
    <n v="6"/>
    <n v="3"/>
    <n v="6"/>
    <n v="20"/>
    <n v="6"/>
    <x v="0"/>
    <x v="0"/>
    <x v="0"/>
    <x v="0"/>
    <x v="0"/>
    <n v="0"/>
    <n v="3"/>
    <n v="11"/>
    <x v="1"/>
    <n v="0"/>
  </r>
  <r>
    <x v="1787"/>
    <n v="1983"/>
    <n v="43"/>
    <x v="2"/>
    <x v="0"/>
    <x v="1"/>
    <n v="3"/>
    <x v="1603"/>
    <n v="1"/>
    <n v="0"/>
    <x v="163"/>
    <n v="54"/>
    <x v="0"/>
    <n v="46"/>
    <n v="0"/>
    <n v="30"/>
    <n v="12"/>
    <n v="1"/>
    <n v="30"/>
    <n v="119"/>
    <n v="1"/>
    <n v="2"/>
    <n v="0"/>
    <n v="4"/>
    <n v="7"/>
    <n v="6"/>
    <x v="0"/>
    <x v="0"/>
    <x v="0"/>
    <x v="0"/>
    <x v="0"/>
    <n v="0"/>
    <n v="3"/>
    <n v="11"/>
    <x v="1"/>
    <n v="0"/>
  </r>
  <r>
    <x v="1788"/>
    <n v="1979"/>
    <n v="47"/>
    <x v="1"/>
    <x v="4"/>
    <x v="1"/>
    <n v="4"/>
    <x v="1604"/>
    <n v="1"/>
    <n v="1"/>
    <x v="592"/>
    <n v="72"/>
    <x v="0"/>
    <n v="600"/>
    <n v="21"/>
    <n v="128"/>
    <n v="223"/>
    <n v="150"/>
    <n v="128"/>
    <n v="1250"/>
    <n v="13"/>
    <n v="2"/>
    <n v="2"/>
    <n v="12"/>
    <n v="29"/>
    <n v="8"/>
    <x v="0"/>
    <x v="0"/>
    <x v="0"/>
    <x v="0"/>
    <x v="0"/>
    <n v="0"/>
    <n v="3"/>
    <n v="11"/>
    <x v="1"/>
    <n v="0"/>
  </r>
  <r>
    <x v="1789"/>
    <n v="1979"/>
    <n v="47"/>
    <x v="1"/>
    <x v="0"/>
    <x v="1"/>
    <n v="3"/>
    <x v="99"/>
    <n v="0"/>
    <n v="1"/>
    <x v="97"/>
    <n v="46"/>
    <x v="0"/>
    <n v="425"/>
    <n v="115"/>
    <n v="292"/>
    <n v="23"/>
    <n v="35"/>
    <n v="79"/>
    <n v="969"/>
    <n v="1"/>
    <n v="6"/>
    <n v="6"/>
    <n v="11"/>
    <n v="24"/>
    <n v="3"/>
    <x v="0"/>
    <x v="0"/>
    <x v="0"/>
    <x v="0"/>
    <x v="0"/>
    <n v="0"/>
    <n v="3"/>
    <n v="11"/>
    <x v="1"/>
    <n v="0"/>
  </r>
  <r>
    <x v="1790"/>
    <n v="1950"/>
    <n v="76"/>
    <x v="0"/>
    <x v="0"/>
    <x v="1"/>
    <n v="4"/>
    <x v="790"/>
    <n v="1"/>
    <n v="1"/>
    <x v="479"/>
    <n v="11"/>
    <x v="2"/>
    <n v="18"/>
    <n v="6"/>
    <n v="15"/>
    <n v="12"/>
    <n v="8"/>
    <n v="17"/>
    <n v="76"/>
    <n v="3"/>
    <n v="2"/>
    <n v="1"/>
    <n v="3"/>
    <n v="9"/>
    <n v="5"/>
    <x v="0"/>
    <x v="0"/>
    <x v="0"/>
    <x v="0"/>
    <x v="0"/>
    <n v="0"/>
    <n v="3"/>
    <n v="11"/>
    <x v="1"/>
    <n v="0"/>
  </r>
  <r>
    <x v="1791"/>
    <n v="1963"/>
    <n v="63"/>
    <x v="0"/>
    <x v="1"/>
    <x v="0"/>
    <n v="1"/>
    <x v="1198"/>
    <n v="1"/>
    <n v="1"/>
    <x v="565"/>
    <n v="21"/>
    <x v="1"/>
    <n v="52"/>
    <n v="0"/>
    <n v="9"/>
    <n v="0"/>
    <n v="0"/>
    <n v="1"/>
    <n v="62"/>
    <n v="2"/>
    <n v="1"/>
    <n v="0"/>
    <n v="4"/>
    <n v="7"/>
    <n v="4"/>
    <x v="0"/>
    <x v="0"/>
    <x v="0"/>
    <x v="0"/>
    <x v="0"/>
    <n v="0"/>
    <n v="3"/>
    <n v="11"/>
    <x v="1"/>
    <n v="0"/>
  </r>
  <r>
    <x v="1792"/>
    <n v="1962"/>
    <n v="64"/>
    <x v="0"/>
    <x v="4"/>
    <x v="1"/>
    <n v="2"/>
    <x v="1605"/>
    <n v="0"/>
    <n v="0"/>
    <x v="264"/>
    <n v="89"/>
    <x v="0"/>
    <n v="734"/>
    <n v="22"/>
    <n v="350"/>
    <n v="151"/>
    <n v="25"/>
    <n v="100"/>
    <n v="1382"/>
    <n v="1"/>
    <n v="3"/>
    <n v="9"/>
    <n v="13"/>
    <n v="26"/>
    <n v="1"/>
    <x v="0"/>
    <x v="0"/>
    <x v="1"/>
    <x v="0"/>
    <x v="0"/>
    <n v="0"/>
    <n v="3"/>
    <n v="11"/>
    <x v="1"/>
    <n v="1"/>
  </r>
  <r>
    <x v="1793"/>
    <n v="1976"/>
    <n v="50"/>
    <x v="1"/>
    <x v="0"/>
    <x v="0"/>
    <n v="2"/>
    <x v="1387"/>
    <n v="1"/>
    <n v="0"/>
    <x v="372"/>
    <n v="82"/>
    <x v="0"/>
    <n v="34"/>
    <n v="6"/>
    <n v="21"/>
    <n v="11"/>
    <n v="4"/>
    <n v="8"/>
    <n v="84"/>
    <n v="1"/>
    <n v="2"/>
    <n v="1"/>
    <n v="3"/>
    <n v="7"/>
    <n v="6"/>
    <x v="0"/>
    <x v="0"/>
    <x v="0"/>
    <x v="0"/>
    <x v="0"/>
    <n v="0"/>
    <n v="3"/>
    <n v="11"/>
    <x v="1"/>
    <n v="0"/>
  </r>
  <r>
    <x v="1794"/>
    <n v="1952"/>
    <n v="74"/>
    <x v="0"/>
    <x v="0"/>
    <x v="1"/>
    <n v="4"/>
    <x v="1606"/>
    <n v="1"/>
    <n v="1"/>
    <x v="141"/>
    <n v="69"/>
    <x v="0"/>
    <n v="135"/>
    <n v="1"/>
    <n v="41"/>
    <n v="10"/>
    <n v="1"/>
    <n v="67"/>
    <n v="255"/>
    <n v="5"/>
    <n v="3"/>
    <n v="3"/>
    <n v="3"/>
    <n v="14"/>
    <n v="6"/>
    <x v="1"/>
    <x v="0"/>
    <x v="0"/>
    <x v="0"/>
    <x v="0"/>
    <n v="0"/>
    <n v="3"/>
    <n v="11"/>
    <x v="1"/>
    <n v="1"/>
  </r>
  <r>
    <x v="1795"/>
    <n v="1960"/>
    <n v="66"/>
    <x v="0"/>
    <x v="2"/>
    <x v="2"/>
    <n v="4"/>
    <x v="1607"/>
    <n v="1"/>
    <n v="1"/>
    <x v="285"/>
    <n v="55"/>
    <x v="0"/>
    <n v="11"/>
    <n v="0"/>
    <n v="10"/>
    <n v="0"/>
    <n v="2"/>
    <n v="20"/>
    <n v="43"/>
    <n v="1"/>
    <n v="1"/>
    <n v="1"/>
    <n v="2"/>
    <n v="5"/>
    <n v="6"/>
    <x v="0"/>
    <x v="0"/>
    <x v="0"/>
    <x v="0"/>
    <x v="0"/>
    <n v="0"/>
    <n v="3"/>
    <n v="11"/>
    <x v="1"/>
    <n v="0"/>
  </r>
  <r>
    <x v="1796"/>
    <n v="1955"/>
    <n v="71"/>
    <x v="0"/>
    <x v="0"/>
    <x v="0"/>
    <n v="0"/>
    <x v="1608"/>
    <n v="0"/>
    <n v="1"/>
    <x v="451"/>
    <n v="13"/>
    <x v="2"/>
    <n v="163"/>
    <n v="48"/>
    <n v="90"/>
    <n v="0"/>
    <n v="45"/>
    <n v="52"/>
    <n v="398"/>
    <n v="1"/>
    <n v="3"/>
    <n v="2"/>
    <n v="8"/>
    <n v="14"/>
    <n v="3"/>
    <x v="0"/>
    <x v="0"/>
    <x v="0"/>
    <x v="0"/>
    <x v="0"/>
    <n v="0"/>
    <n v="3"/>
    <n v="11"/>
    <x v="1"/>
    <n v="0"/>
  </r>
  <r>
    <x v="1797"/>
    <n v="1977"/>
    <n v="49"/>
    <x v="1"/>
    <x v="2"/>
    <x v="0"/>
    <n v="2"/>
    <x v="1609"/>
    <n v="1"/>
    <n v="0"/>
    <x v="188"/>
    <n v="80"/>
    <x v="0"/>
    <n v="29"/>
    <n v="3"/>
    <n v="30"/>
    <n v="3"/>
    <n v="2"/>
    <n v="9"/>
    <n v="76"/>
    <n v="2"/>
    <n v="3"/>
    <n v="0"/>
    <n v="3"/>
    <n v="8"/>
    <n v="6"/>
    <x v="0"/>
    <x v="0"/>
    <x v="0"/>
    <x v="0"/>
    <x v="0"/>
    <n v="0"/>
    <n v="3"/>
    <n v="11"/>
    <x v="1"/>
    <n v="0"/>
  </r>
  <r>
    <x v="1798"/>
    <n v="1964"/>
    <n v="62"/>
    <x v="0"/>
    <x v="0"/>
    <x v="1"/>
    <n v="4"/>
    <x v="1610"/>
    <n v="0"/>
    <n v="2"/>
    <x v="633"/>
    <n v="97"/>
    <x v="0"/>
    <n v="734"/>
    <n v="26"/>
    <n v="70"/>
    <n v="11"/>
    <n v="44"/>
    <n v="17"/>
    <n v="902"/>
    <n v="2"/>
    <n v="6"/>
    <n v="3"/>
    <n v="4"/>
    <n v="15"/>
    <n v="4"/>
    <x v="0"/>
    <x v="0"/>
    <x v="0"/>
    <x v="1"/>
    <x v="0"/>
    <n v="0"/>
    <n v="3"/>
    <n v="11"/>
    <x v="1"/>
    <n v="1"/>
  </r>
  <r>
    <x v="1799"/>
    <n v="1981"/>
    <n v="45"/>
    <x v="2"/>
    <x v="4"/>
    <x v="1"/>
    <n v="3"/>
    <x v="1482"/>
    <n v="1"/>
    <n v="0"/>
    <x v="453"/>
    <n v="27"/>
    <x v="1"/>
    <n v="340"/>
    <n v="21"/>
    <n v="134"/>
    <n v="258"/>
    <n v="14"/>
    <n v="56"/>
    <n v="823"/>
    <n v="1"/>
    <n v="7"/>
    <n v="5"/>
    <n v="8"/>
    <n v="21"/>
    <n v="4"/>
    <x v="0"/>
    <x v="0"/>
    <x v="0"/>
    <x v="0"/>
    <x v="0"/>
    <n v="0"/>
    <n v="3"/>
    <n v="11"/>
    <x v="1"/>
    <n v="0"/>
  </r>
  <r>
    <x v="1800"/>
    <n v="1976"/>
    <n v="50"/>
    <x v="1"/>
    <x v="0"/>
    <x v="1"/>
    <n v="3"/>
    <x v="1611"/>
    <n v="0"/>
    <n v="1"/>
    <x v="434"/>
    <n v="99"/>
    <x v="0"/>
    <n v="453"/>
    <n v="38"/>
    <n v="279"/>
    <n v="188"/>
    <n v="38"/>
    <n v="183"/>
    <n v="1179"/>
    <n v="2"/>
    <n v="7"/>
    <n v="7"/>
    <n v="10"/>
    <n v="26"/>
    <n v="3"/>
    <x v="0"/>
    <x v="0"/>
    <x v="0"/>
    <x v="0"/>
    <x v="0"/>
    <n v="0"/>
    <n v="3"/>
    <n v="11"/>
    <x v="1"/>
    <n v="0"/>
  </r>
  <r>
    <x v="1801"/>
    <n v="1974"/>
    <n v="52"/>
    <x v="1"/>
    <x v="0"/>
    <x v="1"/>
    <n v="3"/>
    <x v="237"/>
    <n v="0"/>
    <n v="1"/>
    <x v="509"/>
    <n v="87"/>
    <x v="0"/>
    <n v="1073"/>
    <n v="0"/>
    <n v="629"/>
    <n v="145"/>
    <n v="37"/>
    <n v="37"/>
    <n v="1921"/>
    <n v="1"/>
    <n v="10"/>
    <n v="5"/>
    <n v="13"/>
    <n v="29"/>
    <n v="6"/>
    <x v="0"/>
    <x v="0"/>
    <x v="1"/>
    <x v="0"/>
    <x v="0"/>
    <n v="0"/>
    <n v="3"/>
    <n v="11"/>
    <x v="1"/>
    <n v="1"/>
  </r>
  <r>
    <x v="1802"/>
    <n v="1951"/>
    <n v="75"/>
    <x v="0"/>
    <x v="2"/>
    <x v="1"/>
    <n v="4"/>
    <x v="1612"/>
    <n v="1"/>
    <n v="1"/>
    <x v="554"/>
    <n v="85"/>
    <x v="0"/>
    <n v="135"/>
    <n v="0"/>
    <n v="10"/>
    <n v="0"/>
    <n v="4"/>
    <n v="36"/>
    <n v="185"/>
    <n v="2"/>
    <n v="3"/>
    <n v="1"/>
    <n v="4"/>
    <n v="10"/>
    <n v="5"/>
    <x v="0"/>
    <x v="0"/>
    <x v="0"/>
    <x v="0"/>
    <x v="0"/>
    <n v="0"/>
    <n v="3"/>
    <n v="11"/>
    <x v="1"/>
    <n v="0"/>
  </r>
  <r>
    <x v="1803"/>
    <n v="1966"/>
    <n v="60"/>
    <x v="1"/>
    <x v="0"/>
    <x v="0"/>
    <n v="1"/>
    <x v="214"/>
    <n v="1"/>
    <n v="1"/>
    <x v="186"/>
    <n v="30"/>
    <x v="1"/>
    <n v="231"/>
    <n v="7"/>
    <n v="137"/>
    <n v="4"/>
    <n v="15"/>
    <n v="39"/>
    <n v="433"/>
    <n v="9"/>
    <n v="5"/>
    <n v="1"/>
    <n v="8"/>
    <n v="23"/>
    <n v="7"/>
    <x v="0"/>
    <x v="0"/>
    <x v="0"/>
    <x v="0"/>
    <x v="0"/>
    <n v="0"/>
    <n v="3"/>
    <n v="11"/>
    <x v="0"/>
    <n v="0"/>
  </r>
  <r>
    <x v="1804"/>
    <n v="1951"/>
    <n v="75"/>
    <x v="0"/>
    <x v="0"/>
    <x v="2"/>
    <n v="4"/>
    <x v="1613"/>
    <n v="1"/>
    <n v="1"/>
    <x v="618"/>
    <n v="82"/>
    <x v="0"/>
    <n v="18"/>
    <n v="0"/>
    <n v="5"/>
    <n v="0"/>
    <n v="0"/>
    <n v="11"/>
    <n v="34"/>
    <n v="2"/>
    <n v="1"/>
    <n v="1"/>
    <n v="2"/>
    <n v="6"/>
    <n v="7"/>
    <x v="1"/>
    <x v="0"/>
    <x v="0"/>
    <x v="0"/>
    <x v="0"/>
    <n v="0"/>
    <n v="3"/>
    <n v="11"/>
    <x v="1"/>
    <n v="1"/>
  </r>
  <r>
    <x v="1805"/>
    <n v="1958"/>
    <n v="68"/>
    <x v="0"/>
    <x v="0"/>
    <x v="1"/>
    <n v="3"/>
    <x v="1377"/>
    <n v="0"/>
    <n v="1"/>
    <x v="563"/>
    <n v="21"/>
    <x v="1"/>
    <n v="620"/>
    <n v="16"/>
    <n v="165"/>
    <n v="0"/>
    <n v="24"/>
    <n v="82"/>
    <n v="907"/>
    <n v="5"/>
    <n v="5"/>
    <n v="5"/>
    <n v="12"/>
    <n v="27"/>
    <n v="5"/>
    <x v="0"/>
    <x v="0"/>
    <x v="0"/>
    <x v="0"/>
    <x v="0"/>
    <n v="0"/>
    <n v="3"/>
    <n v="11"/>
    <x v="1"/>
    <n v="0"/>
  </r>
  <r>
    <x v="1806"/>
    <n v="1966"/>
    <n v="60"/>
    <x v="1"/>
    <x v="1"/>
    <x v="0"/>
    <n v="-1"/>
    <x v="1614"/>
    <n v="0"/>
    <n v="2"/>
    <x v="263"/>
    <n v="92"/>
    <x v="0"/>
    <n v="81"/>
    <n v="4"/>
    <n v="33"/>
    <n v="5"/>
    <n v="2"/>
    <n v="291"/>
    <n v="416"/>
    <n v="0"/>
    <n v="23"/>
    <n v="1"/>
    <n v="1"/>
    <n v="25"/>
    <n v="0"/>
    <x v="0"/>
    <x v="0"/>
    <x v="0"/>
    <x v="0"/>
    <x v="0"/>
    <n v="0"/>
    <n v="3"/>
    <n v="11"/>
    <x v="1"/>
    <n v="0"/>
  </r>
  <r>
    <x v="1807"/>
    <n v="1964"/>
    <n v="62"/>
    <x v="0"/>
    <x v="0"/>
    <x v="0"/>
    <n v="1"/>
    <x v="241"/>
    <n v="1"/>
    <n v="1"/>
    <x v="207"/>
    <n v="95"/>
    <x v="0"/>
    <n v="12"/>
    <n v="4"/>
    <n v="2"/>
    <n v="10"/>
    <n v="6"/>
    <n v="10"/>
    <n v="44"/>
    <n v="4"/>
    <n v="2"/>
    <n v="0"/>
    <n v="4"/>
    <n v="10"/>
    <n v="5"/>
    <x v="0"/>
    <x v="0"/>
    <x v="0"/>
    <x v="0"/>
    <x v="0"/>
    <n v="0"/>
    <n v="3"/>
    <n v="11"/>
    <x v="1"/>
    <n v="0"/>
  </r>
  <r>
    <x v="1808"/>
    <n v="1956"/>
    <n v="70"/>
    <x v="0"/>
    <x v="0"/>
    <x v="2"/>
    <n v="2"/>
    <x v="1615"/>
    <n v="0"/>
    <n v="0"/>
    <x v="50"/>
    <n v="2"/>
    <x v="2"/>
    <n v="292"/>
    <n v="51"/>
    <n v="981"/>
    <n v="224"/>
    <n v="23"/>
    <n v="17"/>
    <n v="1588"/>
    <n v="1"/>
    <n v="4"/>
    <n v="6"/>
    <n v="6"/>
    <n v="17"/>
    <n v="1"/>
    <x v="0"/>
    <x v="0"/>
    <x v="0"/>
    <x v="0"/>
    <x v="0"/>
    <n v="0"/>
    <n v="3"/>
    <n v="11"/>
    <x v="0"/>
    <n v="0"/>
  </r>
  <r>
    <x v="1809"/>
    <n v="1974"/>
    <n v="52"/>
    <x v="1"/>
    <x v="1"/>
    <x v="0"/>
    <n v="1"/>
    <x v="1616"/>
    <n v="0"/>
    <n v="0"/>
    <x v="134"/>
    <n v="74"/>
    <x v="0"/>
    <n v="965"/>
    <n v="34"/>
    <n v="586"/>
    <n v="89"/>
    <n v="86"/>
    <n v="37"/>
    <n v="1797"/>
    <n v="1"/>
    <n v="3"/>
    <n v="5"/>
    <n v="8"/>
    <n v="17"/>
    <n v="3"/>
    <x v="1"/>
    <x v="0"/>
    <x v="0"/>
    <x v="0"/>
    <x v="0"/>
    <n v="0"/>
    <n v="3"/>
    <n v="11"/>
    <x v="1"/>
    <n v="1"/>
  </r>
  <r>
    <x v="1810"/>
    <n v="1966"/>
    <n v="60"/>
    <x v="1"/>
    <x v="0"/>
    <x v="1"/>
    <n v="4"/>
    <x v="806"/>
    <n v="1"/>
    <n v="1"/>
    <x v="427"/>
    <n v="49"/>
    <x v="0"/>
    <n v="27"/>
    <n v="2"/>
    <n v="10"/>
    <n v="0"/>
    <n v="0"/>
    <n v="1"/>
    <n v="40"/>
    <n v="2"/>
    <n v="1"/>
    <n v="0"/>
    <n v="3"/>
    <n v="6"/>
    <n v="8"/>
    <x v="0"/>
    <x v="0"/>
    <x v="0"/>
    <x v="0"/>
    <x v="0"/>
    <n v="0"/>
    <n v="3"/>
    <n v="11"/>
    <x v="1"/>
    <n v="0"/>
  </r>
  <r>
    <x v="1811"/>
    <n v="1963"/>
    <n v="63"/>
    <x v="0"/>
    <x v="1"/>
    <x v="0"/>
    <n v="0"/>
    <x v="1617"/>
    <n v="0"/>
    <n v="1"/>
    <x v="596"/>
    <n v="71"/>
    <x v="0"/>
    <n v="777"/>
    <n v="30"/>
    <n v="163"/>
    <n v="0"/>
    <n v="51"/>
    <n v="122"/>
    <n v="1143"/>
    <n v="6"/>
    <n v="4"/>
    <n v="4"/>
    <n v="7"/>
    <n v="21"/>
    <n v="9"/>
    <x v="0"/>
    <x v="0"/>
    <x v="0"/>
    <x v="0"/>
    <x v="0"/>
    <n v="0"/>
    <n v="3"/>
    <n v="11"/>
    <x v="1"/>
    <n v="0"/>
  </r>
  <r>
    <x v="1812"/>
    <n v="1969"/>
    <n v="57"/>
    <x v="1"/>
    <x v="2"/>
    <x v="2"/>
    <n v="2"/>
    <x v="1618"/>
    <n v="0"/>
    <n v="0"/>
    <x v="39"/>
    <n v="72"/>
    <x v="0"/>
    <n v="572"/>
    <n v="8"/>
    <n v="232"/>
    <n v="23"/>
    <n v="62"/>
    <n v="17"/>
    <n v="914"/>
    <n v="1"/>
    <n v="4"/>
    <n v="3"/>
    <n v="6"/>
    <n v="14"/>
    <n v="1"/>
    <x v="0"/>
    <x v="0"/>
    <x v="0"/>
    <x v="1"/>
    <x v="0"/>
    <n v="0"/>
    <n v="3"/>
    <n v="11"/>
    <x v="1"/>
    <n v="1"/>
  </r>
  <r>
    <x v="1813"/>
    <n v="1992"/>
    <n v="34"/>
    <x v="2"/>
    <x v="0"/>
    <x v="1"/>
    <n v="2"/>
    <x v="1619"/>
    <n v="0"/>
    <n v="0"/>
    <x v="401"/>
    <n v="68"/>
    <x v="0"/>
    <n v="438"/>
    <n v="169"/>
    <n v="565"/>
    <n v="91"/>
    <n v="169"/>
    <n v="70"/>
    <n v="1502"/>
    <n v="1"/>
    <n v="2"/>
    <n v="3"/>
    <n v="6"/>
    <n v="12"/>
    <n v="7"/>
    <x v="0"/>
    <x v="0"/>
    <x v="0"/>
    <x v="1"/>
    <x v="0"/>
    <n v="0"/>
    <n v="3"/>
    <n v="11"/>
    <x v="1"/>
    <n v="1"/>
  </r>
  <r>
    <x v="1814"/>
    <n v="1954"/>
    <n v="72"/>
    <x v="0"/>
    <x v="0"/>
    <x v="3"/>
    <n v="2"/>
    <x v="1620"/>
    <n v="0"/>
    <n v="1"/>
    <x v="477"/>
    <n v="4"/>
    <x v="2"/>
    <n v="531"/>
    <n v="69"/>
    <n v="300"/>
    <n v="150"/>
    <n v="138"/>
    <n v="150"/>
    <n v="1338"/>
    <n v="3"/>
    <n v="5"/>
    <n v="4"/>
    <n v="8"/>
    <n v="20"/>
    <n v="2"/>
    <x v="0"/>
    <x v="0"/>
    <x v="0"/>
    <x v="0"/>
    <x v="0"/>
    <n v="0"/>
    <n v="3"/>
    <n v="11"/>
    <x v="1"/>
    <n v="0"/>
  </r>
  <r>
    <x v="1815"/>
    <n v="1983"/>
    <n v="43"/>
    <x v="2"/>
    <x v="1"/>
    <x v="1"/>
    <n v="3"/>
    <x v="1621"/>
    <n v="1"/>
    <n v="0"/>
    <x v="545"/>
    <n v="80"/>
    <x v="0"/>
    <n v="17"/>
    <n v="0"/>
    <n v="9"/>
    <n v="0"/>
    <n v="0"/>
    <n v="1"/>
    <n v="27"/>
    <n v="1"/>
    <n v="1"/>
    <n v="0"/>
    <n v="3"/>
    <n v="5"/>
    <n v="9"/>
    <x v="0"/>
    <x v="0"/>
    <x v="0"/>
    <x v="0"/>
    <x v="0"/>
    <n v="0"/>
    <n v="3"/>
    <n v="11"/>
    <x v="1"/>
    <n v="0"/>
  </r>
  <r>
    <x v="1816"/>
    <n v="1982"/>
    <n v="44"/>
    <x v="2"/>
    <x v="4"/>
    <x v="1"/>
    <n v="3"/>
    <x v="1622"/>
    <n v="0"/>
    <n v="1"/>
    <x v="148"/>
    <n v="15"/>
    <x v="1"/>
    <n v="402"/>
    <n v="35"/>
    <n v="106"/>
    <n v="101"/>
    <n v="77"/>
    <n v="42"/>
    <n v="763"/>
    <n v="2"/>
    <n v="9"/>
    <n v="2"/>
    <n v="9"/>
    <n v="22"/>
    <n v="5"/>
    <x v="0"/>
    <x v="1"/>
    <x v="0"/>
    <x v="0"/>
    <x v="0"/>
    <n v="0"/>
    <n v="3"/>
    <n v="11"/>
    <x v="1"/>
    <n v="1"/>
  </r>
  <r>
    <x v="1817"/>
    <n v="1951"/>
    <n v="75"/>
    <x v="0"/>
    <x v="0"/>
    <x v="0"/>
    <n v="1"/>
    <x v="1623"/>
    <n v="0"/>
    <n v="0"/>
    <x v="349"/>
    <n v="70"/>
    <x v="0"/>
    <n v="503"/>
    <n v="27"/>
    <n v="419"/>
    <n v="90"/>
    <n v="139"/>
    <n v="153"/>
    <n v="1331"/>
    <n v="1"/>
    <n v="5"/>
    <n v="7"/>
    <n v="9"/>
    <n v="22"/>
    <n v="7"/>
    <x v="0"/>
    <x v="0"/>
    <x v="0"/>
    <x v="0"/>
    <x v="0"/>
    <n v="0"/>
    <n v="3"/>
    <n v="11"/>
    <x v="0"/>
    <n v="0"/>
  </r>
  <r>
    <x v="1818"/>
    <n v="1956"/>
    <n v="70"/>
    <x v="0"/>
    <x v="0"/>
    <x v="2"/>
    <n v="4"/>
    <x v="1624"/>
    <n v="0"/>
    <n v="2"/>
    <x v="176"/>
    <n v="91"/>
    <x v="0"/>
    <n v="369"/>
    <n v="9"/>
    <n v="87"/>
    <n v="12"/>
    <n v="14"/>
    <n v="34"/>
    <n v="525"/>
    <n v="3"/>
    <n v="6"/>
    <n v="2"/>
    <n v="8"/>
    <n v="19"/>
    <n v="5"/>
    <x v="0"/>
    <x v="0"/>
    <x v="0"/>
    <x v="0"/>
    <x v="0"/>
    <n v="0"/>
    <n v="3"/>
    <n v="11"/>
    <x v="1"/>
    <n v="0"/>
  </r>
  <r>
    <x v="1819"/>
    <n v="1961"/>
    <n v="65"/>
    <x v="0"/>
    <x v="1"/>
    <x v="1"/>
    <n v="4"/>
    <x v="1625"/>
    <n v="1"/>
    <n v="1"/>
    <x v="150"/>
    <n v="10"/>
    <x v="2"/>
    <n v="5"/>
    <n v="0"/>
    <n v="3"/>
    <n v="0"/>
    <n v="0"/>
    <n v="1"/>
    <n v="9"/>
    <n v="1"/>
    <n v="1"/>
    <n v="0"/>
    <n v="2"/>
    <n v="4"/>
    <n v="7"/>
    <x v="0"/>
    <x v="0"/>
    <x v="0"/>
    <x v="0"/>
    <x v="0"/>
    <n v="0"/>
    <n v="3"/>
    <n v="11"/>
    <x v="1"/>
    <n v="0"/>
  </r>
  <r>
    <x v="1820"/>
    <n v="1962"/>
    <n v="64"/>
    <x v="0"/>
    <x v="0"/>
    <x v="1"/>
    <n v="3"/>
    <x v="1626"/>
    <n v="0"/>
    <n v="1"/>
    <x v="518"/>
    <n v="99"/>
    <x v="0"/>
    <n v="362"/>
    <n v="17"/>
    <n v="398"/>
    <n v="80"/>
    <n v="35"/>
    <n v="61"/>
    <n v="953"/>
    <n v="3"/>
    <n v="5"/>
    <n v="3"/>
    <n v="5"/>
    <n v="16"/>
    <n v="4"/>
    <x v="0"/>
    <x v="0"/>
    <x v="0"/>
    <x v="1"/>
    <x v="0"/>
    <n v="0"/>
    <n v="3"/>
    <n v="11"/>
    <x v="1"/>
    <n v="1"/>
  </r>
  <r>
    <x v="1821"/>
    <n v="1971"/>
    <n v="55"/>
    <x v="1"/>
    <x v="2"/>
    <x v="3"/>
    <n v="3"/>
    <x v="1627"/>
    <n v="1"/>
    <n v="1"/>
    <x v="441"/>
    <n v="25"/>
    <x v="1"/>
    <n v="56"/>
    <n v="0"/>
    <n v="9"/>
    <n v="0"/>
    <n v="0"/>
    <n v="3"/>
    <n v="68"/>
    <n v="2"/>
    <n v="2"/>
    <n v="0"/>
    <n v="3"/>
    <n v="7"/>
    <n v="7"/>
    <x v="0"/>
    <x v="0"/>
    <x v="0"/>
    <x v="0"/>
    <x v="0"/>
    <n v="0"/>
    <n v="3"/>
    <n v="11"/>
    <x v="1"/>
    <n v="0"/>
  </r>
  <r>
    <x v="1822"/>
    <n v="1971"/>
    <n v="55"/>
    <x v="1"/>
    <x v="2"/>
    <x v="0"/>
    <n v="1"/>
    <x v="1255"/>
    <n v="1"/>
    <n v="1"/>
    <x v="191"/>
    <n v="34"/>
    <x v="0"/>
    <n v="79"/>
    <n v="1"/>
    <n v="31"/>
    <n v="4"/>
    <n v="4"/>
    <n v="12"/>
    <n v="131"/>
    <n v="3"/>
    <n v="2"/>
    <n v="1"/>
    <n v="4"/>
    <n v="10"/>
    <n v="6"/>
    <x v="0"/>
    <x v="0"/>
    <x v="0"/>
    <x v="0"/>
    <x v="0"/>
    <n v="0"/>
    <n v="3"/>
    <n v="11"/>
    <x v="1"/>
    <n v="0"/>
  </r>
  <r>
    <x v="1823"/>
    <n v="1968"/>
    <n v="58"/>
    <x v="1"/>
    <x v="0"/>
    <x v="2"/>
    <n v="3"/>
    <x v="1628"/>
    <n v="0"/>
    <n v="1"/>
    <x v="502"/>
    <n v="57"/>
    <x v="0"/>
    <n v="387"/>
    <n v="84"/>
    <n v="141"/>
    <n v="73"/>
    <n v="35"/>
    <n v="162"/>
    <n v="882"/>
    <n v="3"/>
    <n v="4"/>
    <n v="4"/>
    <n v="12"/>
    <n v="23"/>
    <n v="2"/>
    <x v="0"/>
    <x v="0"/>
    <x v="0"/>
    <x v="0"/>
    <x v="0"/>
    <n v="0"/>
    <n v="3"/>
    <n v="11"/>
    <x v="1"/>
    <n v="0"/>
  </r>
  <r>
    <x v="1824"/>
    <n v="1978"/>
    <n v="48"/>
    <x v="1"/>
    <x v="4"/>
    <x v="1"/>
    <n v="2"/>
    <x v="1629"/>
    <n v="0"/>
    <n v="0"/>
    <x v="0"/>
    <n v="84"/>
    <x v="0"/>
    <n v="367"/>
    <n v="17"/>
    <n v="241"/>
    <n v="104"/>
    <n v="188"/>
    <n v="232"/>
    <n v="1149"/>
    <n v="2"/>
    <n v="9"/>
    <n v="5"/>
    <n v="9"/>
    <n v="25"/>
    <n v="7"/>
    <x v="0"/>
    <x v="0"/>
    <x v="0"/>
    <x v="0"/>
    <x v="0"/>
    <n v="0"/>
    <n v="3"/>
    <n v="11"/>
    <x v="1"/>
    <n v="0"/>
  </r>
  <r>
    <x v="1825"/>
    <n v="1969"/>
    <n v="57"/>
    <x v="1"/>
    <x v="0"/>
    <x v="2"/>
    <n v="3"/>
    <x v="1630"/>
    <n v="1"/>
    <n v="0"/>
    <x v="449"/>
    <n v="51"/>
    <x v="0"/>
    <n v="15"/>
    <n v="0"/>
    <n v="11"/>
    <n v="0"/>
    <n v="2"/>
    <n v="9"/>
    <n v="37"/>
    <n v="1"/>
    <n v="1"/>
    <n v="1"/>
    <n v="2"/>
    <n v="5"/>
    <n v="8"/>
    <x v="0"/>
    <x v="0"/>
    <x v="0"/>
    <x v="0"/>
    <x v="0"/>
    <n v="0"/>
    <n v="3"/>
    <n v="11"/>
    <x v="1"/>
    <n v="0"/>
  </r>
  <r>
    <x v="1826"/>
    <n v="1965"/>
    <n v="61"/>
    <x v="1"/>
    <x v="1"/>
    <x v="4"/>
    <n v="2"/>
    <x v="1631"/>
    <n v="0"/>
    <n v="1"/>
    <x v="428"/>
    <n v="97"/>
    <x v="0"/>
    <n v="267"/>
    <n v="6"/>
    <n v="54"/>
    <n v="8"/>
    <n v="3"/>
    <n v="50"/>
    <n v="388"/>
    <n v="2"/>
    <n v="5"/>
    <n v="2"/>
    <n v="6"/>
    <n v="15"/>
    <n v="5"/>
    <x v="0"/>
    <x v="0"/>
    <x v="0"/>
    <x v="0"/>
    <x v="0"/>
    <n v="0"/>
    <n v="3"/>
    <n v="11"/>
    <x v="1"/>
    <n v="0"/>
  </r>
  <r>
    <x v="1827"/>
    <n v="1986"/>
    <n v="40"/>
    <x v="2"/>
    <x v="0"/>
    <x v="1"/>
    <n v="2"/>
    <x v="1632"/>
    <n v="0"/>
    <n v="0"/>
    <x v="359"/>
    <n v="13"/>
    <x v="2"/>
    <n v="298"/>
    <n v="27"/>
    <n v="697"/>
    <n v="216"/>
    <n v="24"/>
    <n v="166"/>
    <n v="1428"/>
    <n v="1"/>
    <n v="4"/>
    <n v="6"/>
    <n v="5"/>
    <n v="16"/>
    <n v="2"/>
    <x v="0"/>
    <x v="0"/>
    <x v="0"/>
    <x v="0"/>
    <x v="0"/>
    <n v="0"/>
    <n v="3"/>
    <n v="11"/>
    <x v="0"/>
    <n v="0"/>
  </r>
  <r>
    <x v="1828"/>
    <n v="1958"/>
    <n v="68"/>
    <x v="0"/>
    <x v="2"/>
    <x v="2"/>
    <n v="2"/>
    <x v="1633"/>
    <n v="0"/>
    <n v="0"/>
    <x v="547"/>
    <n v="92"/>
    <x v="0"/>
    <n v="674"/>
    <n v="92"/>
    <n v="736"/>
    <n v="39"/>
    <n v="0"/>
    <n v="92"/>
    <n v="1633"/>
    <n v="1"/>
    <n v="3"/>
    <n v="11"/>
    <n v="9"/>
    <n v="24"/>
    <n v="1"/>
    <x v="0"/>
    <x v="0"/>
    <x v="0"/>
    <x v="0"/>
    <x v="0"/>
    <n v="0"/>
    <n v="3"/>
    <n v="11"/>
    <x v="1"/>
    <n v="0"/>
  </r>
  <r>
    <x v="1829"/>
    <n v="1975"/>
    <n v="51"/>
    <x v="1"/>
    <x v="2"/>
    <x v="1"/>
    <n v="3"/>
    <x v="1634"/>
    <n v="1"/>
    <n v="0"/>
    <x v="208"/>
    <n v="30"/>
    <x v="1"/>
    <n v="16"/>
    <n v="14"/>
    <n v="36"/>
    <n v="37"/>
    <n v="22"/>
    <n v="48"/>
    <n v="173"/>
    <n v="3"/>
    <n v="4"/>
    <n v="1"/>
    <n v="2"/>
    <n v="10"/>
    <n v="9"/>
    <x v="0"/>
    <x v="0"/>
    <x v="0"/>
    <x v="0"/>
    <x v="0"/>
    <n v="0"/>
    <n v="3"/>
    <n v="11"/>
    <x v="0"/>
    <n v="0"/>
  </r>
  <r>
    <x v="1830"/>
    <n v="1987"/>
    <n v="39"/>
    <x v="2"/>
    <x v="0"/>
    <x v="0"/>
    <n v="2"/>
    <x v="1635"/>
    <n v="1"/>
    <n v="0"/>
    <x v="272"/>
    <n v="30"/>
    <x v="1"/>
    <n v="37"/>
    <n v="4"/>
    <n v="24"/>
    <n v="16"/>
    <n v="9"/>
    <n v="9"/>
    <n v="99"/>
    <n v="2"/>
    <n v="4"/>
    <n v="0"/>
    <n v="3"/>
    <n v="9"/>
    <n v="9"/>
    <x v="0"/>
    <x v="0"/>
    <x v="0"/>
    <x v="0"/>
    <x v="0"/>
    <n v="0"/>
    <n v="3"/>
    <n v="11"/>
    <x v="1"/>
    <n v="0"/>
  </r>
  <r>
    <x v="1831"/>
    <n v="1959"/>
    <n v="67"/>
    <x v="0"/>
    <x v="0"/>
    <x v="1"/>
    <n v="3"/>
    <x v="1636"/>
    <n v="0"/>
    <n v="1"/>
    <x v="455"/>
    <n v="11"/>
    <x v="2"/>
    <n v="159"/>
    <n v="0"/>
    <n v="22"/>
    <n v="2"/>
    <n v="1"/>
    <n v="31"/>
    <n v="215"/>
    <n v="3"/>
    <n v="4"/>
    <n v="1"/>
    <n v="4"/>
    <n v="12"/>
    <n v="7"/>
    <x v="0"/>
    <x v="0"/>
    <x v="0"/>
    <x v="0"/>
    <x v="0"/>
    <n v="0"/>
    <n v="3"/>
    <n v="11"/>
    <x v="1"/>
    <n v="0"/>
  </r>
  <r>
    <x v="1832"/>
    <n v="1962"/>
    <n v="64"/>
    <x v="0"/>
    <x v="1"/>
    <x v="2"/>
    <n v="3"/>
    <x v="1637"/>
    <n v="0"/>
    <n v="1"/>
    <x v="591"/>
    <n v="72"/>
    <x v="0"/>
    <n v="686"/>
    <n v="17"/>
    <n v="142"/>
    <n v="23"/>
    <n v="26"/>
    <n v="35"/>
    <n v="929"/>
    <n v="8"/>
    <n v="6"/>
    <n v="4"/>
    <n v="13"/>
    <n v="31"/>
    <n v="6"/>
    <x v="0"/>
    <x v="0"/>
    <x v="0"/>
    <x v="0"/>
    <x v="0"/>
    <n v="0"/>
    <n v="3"/>
    <n v="11"/>
    <x v="1"/>
    <n v="0"/>
  </r>
  <r>
    <x v="1833"/>
    <n v="1974"/>
    <n v="52"/>
    <x v="1"/>
    <x v="0"/>
    <x v="1"/>
    <n v="3"/>
    <x v="1638"/>
    <n v="1"/>
    <n v="0"/>
    <x v="216"/>
    <n v="39"/>
    <x v="0"/>
    <n v="97"/>
    <n v="3"/>
    <n v="66"/>
    <n v="12"/>
    <n v="7"/>
    <n v="34"/>
    <n v="219"/>
    <n v="3"/>
    <n v="4"/>
    <n v="1"/>
    <n v="4"/>
    <n v="12"/>
    <n v="7"/>
    <x v="0"/>
    <x v="0"/>
    <x v="0"/>
    <x v="0"/>
    <x v="0"/>
    <n v="0"/>
    <n v="3"/>
    <n v="11"/>
    <x v="1"/>
    <n v="0"/>
  </r>
  <r>
    <x v="1834"/>
    <n v="1977"/>
    <n v="49"/>
    <x v="1"/>
    <x v="0"/>
    <x v="2"/>
    <n v="4"/>
    <x v="1115"/>
    <n v="1"/>
    <n v="1"/>
    <x v="255"/>
    <n v="0"/>
    <x v="2"/>
    <n v="63"/>
    <n v="6"/>
    <n v="57"/>
    <n v="13"/>
    <n v="13"/>
    <n v="22"/>
    <n v="174"/>
    <n v="4"/>
    <n v="2"/>
    <n v="1"/>
    <n v="5"/>
    <n v="12"/>
    <n v="4"/>
    <x v="0"/>
    <x v="0"/>
    <x v="0"/>
    <x v="0"/>
    <x v="0"/>
    <n v="0"/>
    <n v="3"/>
    <n v="11"/>
    <x v="0"/>
    <n v="0"/>
  </r>
  <r>
    <x v="1835"/>
    <n v="1978"/>
    <n v="48"/>
    <x v="1"/>
    <x v="0"/>
    <x v="1"/>
    <n v="4"/>
    <x v="1639"/>
    <n v="1"/>
    <n v="1"/>
    <x v="584"/>
    <n v="15"/>
    <x v="1"/>
    <n v="56"/>
    <n v="5"/>
    <n v="24"/>
    <n v="4"/>
    <n v="0"/>
    <n v="3"/>
    <n v="92"/>
    <n v="3"/>
    <n v="2"/>
    <n v="1"/>
    <n v="3"/>
    <n v="9"/>
    <n v="5"/>
    <x v="0"/>
    <x v="0"/>
    <x v="0"/>
    <x v="0"/>
    <x v="0"/>
    <n v="0"/>
    <n v="3"/>
    <n v="11"/>
    <x v="1"/>
    <n v="0"/>
  </r>
  <r>
    <x v="1836"/>
    <n v="1970"/>
    <n v="56"/>
    <x v="1"/>
    <x v="1"/>
    <x v="2"/>
    <n v="2"/>
    <x v="1640"/>
    <n v="0"/>
    <n v="0"/>
    <x v="5"/>
    <n v="12"/>
    <x v="2"/>
    <n v="209"/>
    <n v="19"/>
    <n v="456"/>
    <n v="160"/>
    <n v="142"/>
    <n v="66"/>
    <n v="1052"/>
    <n v="1"/>
    <n v="2"/>
    <n v="9"/>
    <n v="13"/>
    <n v="25"/>
    <n v="1"/>
    <x v="0"/>
    <x v="0"/>
    <x v="0"/>
    <x v="0"/>
    <x v="0"/>
    <n v="0"/>
    <n v="3"/>
    <n v="11"/>
    <x v="1"/>
    <n v="0"/>
  </r>
  <r>
    <x v="1837"/>
    <n v="1957"/>
    <n v="69"/>
    <x v="0"/>
    <x v="0"/>
    <x v="2"/>
    <n v="3"/>
    <x v="1641"/>
    <n v="0"/>
    <n v="1"/>
    <x v="473"/>
    <n v="56"/>
    <x v="0"/>
    <n v="198"/>
    <n v="2"/>
    <n v="43"/>
    <n v="0"/>
    <n v="12"/>
    <n v="20"/>
    <n v="275"/>
    <n v="3"/>
    <n v="4"/>
    <n v="1"/>
    <n v="6"/>
    <n v="14"/>
    <n v="6"/>
    <x v="0"/>
    <x v="1"/>
    <x v="0"/>
    <x v="0"/>
    <x v="0"/>
    <n v="0"/>
    <n v="3"/>
    <n v="11"/>
    <x v="1"/>
    <n v="1"/>
  </r>
  <r>
    <x v="1838"/>
    <n v="1955"/>
    <n v="71"/>
    <x v="0"/>
    <x v="4"/>
    <x v="2"/>
    <n v="3"/>
    <x v="1165"/>
    <n v="0"/>
    <n v="1"/>
    <x v="411"/>
    <n v="39"/>
    <x v="0"/>
    <n v="313"/>
    <n v="15"/>
    <n v="47"/>
    <n v="20"/>
    <n v="0"/>
    <n v="192"/>
    <n v="587"/>
    <n v="2"/>
    <n v="7"/>
    <n v="4"/>
    <n v="3"/>
    <n v="16"/>
    <n v="6"/>
    <x v="0"/>
    <x v="0"/>
    <x v="0"/>
    <x v="0"/>
    <x v="0"/>
    <n v="0"/>
    <n v="3"/>
    <n v="11"/>
    <x v="1"/>
    <n v="0"/>
  </r>
  <r>
    <x v="1839"/>
    <n v="1954"/>
    <n v="72"/>
    <x v="0"/>
    <x v="1"/>
    <x v="3"/>
    <n v="2"/>
    <x v="1642"/>
    <n v="0"/>
    <n v="1"/>
    <x v="203"/>
    <n v="55"/>
    <x v="0"/>
    <n v="941"/>
    <n v="14"/>
    <n v="397"/>
    <n v="76"/>
    <n v="58"/>
    <n v="176"/>
    <n v="1662"/>
    <n v="11"/>
    <n v="8"/>
    <n v="5"/>
    <n v="9"/>
    <n v="33"/>
    <n v="6"/>
    <x v="0"/>
    <x v="0"/>
    <x v="0"/>
    <x v="0"/>
    <x v="0"/>
    <n v="0"/>
    <n v="3"/>
    <n v="11"/>
    <x v="0"/>
    <n v="0"/>
  </r>
  <r>
    <x v="1840"/>
    <n v="1982"/>
    <n v="44"/>
    <x v="2"/>
    <x v="1"/>
    <x v="1"/>
    <n v="3"/>
    <x v="1643"/>
    <n v="1"/>
    <n v="0"/>
    <x v="220"/>
    <n v="60"/>
    <x v="0"/>
    <n v="86"/>
    <n v="4"/>
    <n v="56"/>
    <n v="2"/>
    <n v="4"/>
    <n v="7"/>
    <n v="159"/>
    <n v="3"/>
    <n v="4"/>
    <n v="0"/>
    <n v="4"/>
    <n v="11"/>
    <n v="9"/>
    <x v="0"/>
    <x v="0"/>
    <x v="0"/>
    <x v="0"/>
    <x v="0"/>
    <n v="0"/>
    <n v="3"/>
    <n v="11"/>
    <x v="1"/>
    <n v="0"/>
  </r>
  <r>
    <x v="1841"/>
    <n v="1953"/>
    <n v="73"/>
    <x v="0"/>
    <x v="2"/>
    <x v="4"/>
    <n v="1"/>
    <x v="1644"/>
    <n v="0"/>
    <n v="0"/>
    <x v="240"/>
    <n v="73"/>
    <x v="0"/>
    <n v="167"/>
    <n v="48"/>
    <n v="602"/>
    <n v="63"/>
    <n v="72"/>
    <n v="72"/>
    <n v="1024"/>
    <n v="1"/>
    <n v="3"/>
    <n v="10"/>
    <n v="4"/>
    <n v="18"/>
    <n v="2"/>
    <x v="0"/>
    <x v="1"/>
    <x v="1"/>
    <x v="1"/>
    <x v="0"/>
    <n v="0"/>
    <n v="3"/>
    <n v="11"/>
    <x v="0"/>
    <n v="3"/>
  </r>
  <r>
    <x v="1842"/>
    <n v="1968"/>
    <n v="58"/>
    <x v="1"/>
    <x v="2"/>
    <x v="3"/>
    <n v="2"/>
    <x v="1645"/>
    <n v="1"/>
    <n v="0"/>
    <x v="523"/>
    <n v="90"/>
    <x v="0"/>
    <n v="8"/>
    <n v="3"/>
    <n v="19"/>
    <n v="0"/>
    <n v="2"/>
    <n v="3"/>
    <n v="35"/>
    <n v="2"/>
    <n v="2"/>
    <n v="0"/>
    <n v="3"/>
    <n v="7"/>
    <n v="6"/>
    <x v="0"/>
    <x v="0"/>
    <x v="0"/>
    <x v="0"/>
    <x v="0"/>
    <n v="0"/>
    <n v="3"/>
    <n v="11"/>
    <x v="1"/>
    <n v="0"/>
  </r>
  <r>
    <x v="1843"/>
    <n v="1957"/>
    <n v="69"/>
    <x v="0"/>
    <x v="2"/>
    <x v="1"/>
    <n v="2"/>
    <x v="1646"/>
    <n v="0"/>
    <n v="0"/>
    <x v="176"/>
    <n v="86"/>
    <x v="0"/>
    <n v="389"/>
    <n v="66"/>
    <n v="408"/>
    <n v="37"/>
    <n v="57"/>
    <n v="85"/>
    <n v="1042"/>
    <n v="1"/>
    <n v="4"/>
    <n v="4"/>
    <n v="6"/>
    <n v="15"/>
    <n v="2"/>
    <x v="0"/>
    <x v="0"/>
    <x v="0"/>
    <x v="0"/>
    <x v="0"/>
    <n v="0"/>
    <n v="3"/>
    <n v="11"/>
    <x v="1"/>
    <n v="0"/>
  </r>
  <r>
    <x v="1844"/>
    <n v="1965"/>
    <n v="61"/>
    <x v="1"/>
    <x v="2"/>
    <x v="1"/>
    <n v="4"/>
    <x v="1647"/>
    <n v="1"/>
    <n v="1"/>
    <x v="263"/>
    <n v="37"/>
    <x v="0"/>
    <n v="239"/>
    <n v="7"/>
    <n v="119"/>
    <n v="4"/>
    <n v="15"/>
    <n v="11"/>
    <n v="395"/>
    <n v="5"/>
    <n v="6"/>
    <n v="2"/>
    <n v="6"/>
    <n v="19"/>
    <n v="7"/>
    <x v="0"/>
    <x v="0"/>
    <x v="0"/>
    <x v="0"/>
    <x v="0"/>
    <n v="0"/>
    <n v="3"/>
    <n v="11"/>
    <x v="1"/>
    <n v="0"/>
  </r>
  <r>
    <x v="1845"/>
    <n v="1975"/>
    <n v="51"/>
    <x v="1"/>
    <x v="1"/>
    <x v="2"/>
    <n v="2"/>
    <x v="1648"/>
    <n v="0"/>
    <n v="0"/>
    <x v="144"/>
    <n v="7"/>
    <x v="2"/>
    <n v="179"/>
    <n v="21"/>
    <n v="273"/>
    <n v="0"/>
    <n v="21"/>
    <n v="63"/>
    <n v="557"/>
    <n v="1"/>
    <n v="6"/>
    <n v="10"/>
    <n v="6"/>
    <n v="23"/>
    <n v="5"/>
    <x v="1"/>
    <x v="0"/>
    <x v="1"/>
    <x v="1"/>
    <x v="0"/>
    <n v="0"/>
    <n v="3"/>
    <n v="11"/>
    <x v="0"/>
    <n v="3"/>
  </r>
  <r>
    <x v="1846"/>
    <n v="1963"/>
    <n v="63"/>
    <x v="0"/>
    <x v="1"/>
    <x v="2"/>
    <n v="4"/>
    <x v="1649"/>
    <n v="1"/>
    <n v="1"/>
    <x v="617"/>
    <n v="29"/>
    <x v="1"/>
    <n v="5"/>
    <n v="0"/>
    <n v="1"/>
    <n v="1"/>
    <n v="1"/>
    <n v="1"/>
    <n v="9"/>
    <n v="15"/>
    <n v="0"/>
    <n v="0"/>
    <n v="0"/>
    <n v="15"/>
    <n v="19"/>
    <x v="0"/>
    <x v="0"/>
    <x v="0"/>
    <x v="0"/>
    <x v="0"/>
    <n v="0"/>
    <n v="3"/>
    <n v="11"/>
    <x v="1"/>
    <n v="0"/>
  </r>
  <r>
    <x v="1847"/>
    <n v="1990"/>
    <n v="36"/>
    <x v="2"/>
    <x v="0"/>
    <x v="2"/>
    <n v="2"/>
    <x v="1650"/>
    <n v="0"/>
    <n v="0"/>
    <x v="129"/>
    <n v="19"/>
    <x v="1"/>
    <n v="2"/>
    <n v="6"/>
    <n v="28"/>
    <n v="13"/>
    <n v="4"/>
    <n v="16"/>
    <n v="69"/>
    <n v="1"/>
    <n v="2"/>
    <n v="0"/>
    <n v="3"/>
    <n v="6"/>
    <n v="7"/>
    <x v="0"/>
    <x v="0"/>
    <x v="0"/>
    <x v="0"/>
    <x v="0"/>
    <n v="0"/>
    <n v="3"/>
    <n v="11"/>
    <x v="1"/>
    <n v="0"/>
  </r>
  <r>
    <x v="1848"/>
    <n v="1966"/>
    <n v="60"/>
    <x v="1"/>
    <x v="1"/>
    <x v="2"/>
    <n v="3"/>
    <x v="1651"/>
    <n v="0"/>
    <n v="1"/>
    <x v="20"/>
    <n v="14"/>
    <x v="2"/>
    <n v="383"/>
    <n v="0"/>
    <n v="53"/>
    <n v="6"/>
    <n v="4"/>
    <n v="40"/>
    <n v="486"/>
    <n v="3"/>
    <n v="8"/>
    <n v="1"/>
    <n v="6"/>
    <n v="18"/>
    <n v="6"/>
    <x v="0"/>
    <x v="0"/>
    <x v="0"/>
    <x v="0"/>
    <x v="0"/>
    <n v="0"/>
    <n v="3"/>
    <n v="11"/>
    <x v="1"/>
    <n v="0"/>
  </r>
  <r>
    <x v="1849"/>
    <n v="1988"/>
    <n v="38"/>
    <x v="2"/>
    <x v="0"/>
    <x v="0"/>
    <n v="2"/>
    <x v="1652"/>
    <n v="1"/>
    <n v="0"/>
    <x v="309"/>
    <n v="72"/>
    <x v="0"/>
    <n v="2"/>
    <n v="8"/>
    <n v="8"/>
    <n v="6"/>
    <n v="1"/>
    <n v="9"/>
    <n v="34"/>
    <n v="2"/>
    <n v="1"/>
    <n v="0"/>
    <n v="3"/>
    <n v="6"/>
    <n v="8"/>
    <x v="0"/>
    <x v="0"/>
    <x v="0"/>
    <x v="0"/>
    <x v="0"/>
    <n v="0"/>
    <n v="3"/>
    <n v="11"/>
    <x v="1"/>
    <n v="0"/>
  </r>
  <r>
    <x v="1850"/>
    <n v="1995"/>
    <n v="31"/>
    <x v="2"/>
    <x v="4"/>
    <x v="0"/>
    <n v="1"/>
    <x v="1653"/>
    <n v="0"/>
    <n v="0"/>
    <x v="236"/>
    <n v="56"/>
    <x v="0"/>
    <n v="536"/>
    <n v="27"/>
    <n v="590"/>
    <n v="38"/>
    <n v="107"/>
    <n v="67"/>
    <n v="1365"/>
    <n v="1"/>
    <n v="5"/>
    <n v="10"/>
    <n v="12"/>
    <n v="28"/>
    <n v="6"/>
    <x v="1"/>
    <x v="0"/>
    <x v="1"/>
    <x v="0"/>
    <x v="0"/>
    <n v="1"/>
    <n v="3"/>
    <n v="11"/>
    <x v="0"/>
    <n v="2"/>
  </r>
  <r>
    <x v="1851"/>
    <n v="1975"/>
    <n v="51"/>
    <x v="1"/>
    <x v="0"/>
    <x v="1"/>
    <n v="3"/>
    <x v="1654"/>
    <n v="1"/>
    <n v="0"/>
    <x v="634"/>
    <n v="85"/>
    <x v="0"/>
    <n v="2"/>
    <n v="1"/>
    <n v="4"/>
    <n v="3"/>
    <n v="1"/>
    <n v="2"/>
    <n v="13"/>
    <n v="1"/>
    <n v="1"/>
    <n v="0"/>
    <n v="2"/>
    <n v="4"/>
    <n v="8"/>
    <x v="0"/>
    <x v="0"/>
    <x v="0"/>
    <x v="0"/>
    <x v="0"/>
    <n v="0"/>
    <n v="3"/>
    <n v="11"/>
    <x v="1"/>
    <n v="0"/>
  </r>
  <r>
    <x v="1852"/>
    <n v="1978"/>
    <n v="48"/>
    <x v="1"/>
    <x v="1"/>
    <x v="2"/>
    <n v="2"/>
    <x v="1655"/>
    <n v="0"/>
    <n v="0"/>
    <x v="29"/>
    <n v="62"/>
    <x v="0"/>
    <n v="322"/>
    <n v="53"/>
    <n v="899"/>
    <n v="34"/>
    <n v="40"/>
    <n v="53"/>
    <n v="1401"/>
    <n v="1"/>
    <n v="4"/>
    <n v="6"/>
    <n v="10"/>
    <n v="21"/>
    <n v="2"/>
    <x v="0"/>
    <x v="0"/>
    <x v="0"/>
    <x v="0"/>
    <x v="0"/>
    <n v="0"/>
    <n v="3"/>
    <n v="11"/>
    <x v="1"/>
    <n v="0"/>
  </r>
  <r>
    <x v="1853"/>
    <n v="1961"/>
    <n v="65"/>
    <x v="0"/>
    <x v="0"/>
    <x v="1"/>
    <n v="2"/>
    <x v="1656"/>
    <n v="0"/>
    <n v="0"/>
    <x v="248"/>
    <n v="1"/>
    <x v="2"/>
    <n v="539"/>
    <n v="169"/>
    <n v="816"/>
    <n v="20"/>
    <n v="0"/>
    <n v="30"/>
    <n v="1574"/>
    <n v="1"/>
    <n v="4"/>
    <n v="5"/>
    <n v="4"/>
    <n v="14"/>
    <n v="3"/>
    <x v="0"/>
    <x v="0"/>
    <x v="0"/>
    <x v="0"/>
    <x v="0"/>
    <n v="0"/>
    <n v="3"/>
    <n v="11"/>
    <x v="0"/>
    <n v="0"/>
  </r>
  <r>
    <x v="1854"/>
    <n v="1984"/>
    <n v="42"/>
    <x v="2"/>
    <x v="1"/>
    <x v="0"/>
    <n v="1"/>
    <x v="1657"/>
    <n v="0"/>
    <n v="0"/>
    <x v="101"/>
    <n v="28"/>
    <x v="1"/>
    <n v="712"/>
    <n v="50"/>
    <n v="420"/>
    <n v="65"/>
    <n v="38"/>
    <n v="38"/>
    <n v="1323"/>
    <n v="1"/>
    <n v="8"/>
    <n v="4"/>
    <n v="7"/>
    <n v="20"/>
    <n v="4"/>
    <x v="0"/>
    <x v="0"/>
    <x v="0"/>
    <x v="0"/>
    <x v="0"/>
    <n v="0"/>
    <n v="3"/>
    <n v="11"/>
    <x v="0"/>
    <n v="0"/>
  </r>
  <r>
    <x v="1855"/>
    <n v="1971"/>
    <n v="55"/>
    <x v="1"/>
    <x v="2"/>
    <x v="3"/>
    <n v="2"/>
    <x v="1658"/>
    <n v="0"/>
    <n v="1"/>
    <x v="635"/>
    <n v="70"/>
    <x v="0"/>
    <n v="1121"/>
    <n v="0"/>
    <n v="72"/>
    <n v="0"/>
    <n v="12"/>
    <n v="12"/>
    <n v="1217"/>
    <n v="4"/>
    <n v="10"/>
    <n v="8"/>
    <n v="10"/>
    <n v="32"/>
    <n v="6"/>
    <x v="0"/>
    <x v="1"/>
    <x v="0"/>
    <x v="1"/>
    <x v="0"/>
    <n v="0"/>
    <n v="3"/>
    <n v="11"/>
    <x v="1"/>
    <n v="2"/>
  </r>
  <r>
    <x v="1856"/>
    <n v="1951"/>
    <n v="75"/>
    <x v="0"/>
    <x v="2"/>
    <x v="0"/>
    <n v="2"/>
    <x v="1659"/>
    <n v="2"/>
    <n v="1"/>
    <x v="278"/>
    <n v="84"/>
    <x v="0"/>
    <n v="68"/>
    <n v="1"/>
    <n v="13"/>
    <n v="3"/>
    <n v="5"/>
    <n v="13"/>
    <n v="103"/>
    <n v="1"/>
    <n v="2"/>
    <n v="0"/>
    <n v="4"/>
    <n v="7"/>
    <n v="6"/>
    <x v="0"/>
    <x v="0"/>
    <x v="0"/>
    <x v="0"/>
    <x v="0"/>
    <n v="0"/>
    <n v="3"/>
    <n v="11"/>
    <x v="1"/>
    <n v="0"/>
  </r>
  <r>
    <x v="1857"/>
    <n v="1976"/>
    <n v="50"/>
    <x v="1"/>
    <x v="2"/>
    <x v="1"/>
    <n v="2"/>
    <x v="1660"/>
    <n v="0"/>
    <n v="0"/>
    <x v="53"/>
    <n v="89"/>
    <x v="0"/>
    <n v="36"/>
    <n v="4"/>
    <n v="18"/>
    <n v="6"/>
    <n v="2"/>
    <n v="18"/>
    <n v="84"/>
    <n v="1"/>
    <n v="2"/>
    <n v="0"/>
    <n v="4"/>
    <n v="7"/>
    <n v="7"/>
    <x v="0"/>
    <x v="0"/>
    <x v="0"/>
    <x v="0"/>
    <x v="0"/>
    <n v="0"/>
    <n v="3"/>
    <n v="11"/>
    <x v="1"/>
    <n v="0"/>
  </r>
  <r>
    <x v="1858"/>
    <n v="1972"/>
    <n v="54"/>
    <x v="1"/>
    <x v="1"/>
    <x v="2"/>
    <n v="2"/>
    <x v="1661"/>
    <n v="0"/>
    <n v="0"/>
    <x v="391"/>
    <n v="73"/>
    <x v="0"/>
    <n v="707"/>
    <n v="44"/>
    <n v="603"/>
    <n v="95"/>
    <n v="58"/>
    <n v="29"/>
    <n v="1536"/>
    <n v="1"/>
    <n v="2"/>
    <n v="8"/>
    <n v="12"/>
    <n v="23"/>
    <n v="1"/>
    <x v="0"/>
    <x v="0"/>
    <x v="0"/>
    <x v="0"/>
    <x v="0"/>
    <n v="0"/>
    <n v="3"/>
    <n v="11"/>
    <x v="1"/>
    <n v="0"/>
  </r>
  <r>
    <x v="1859"/>
    <n v="1985"/>
    <n v="41"/>
    <x v="2"/>
    <x v="0"/>
    <x v="1"/>
    <n v="3"/>
    <x v="1662"/>
    <n v="1"/>
    <n v="0"/>
    <x v="236"/>
    <n v="42"/>
    <x v="0"/>
    <n v="174"/>
    <n v="77"/>
    <n v="203"/>
    <n v="6"/>
    <n v="24"/>
    <n v="97"/>
    <n v="581"/>
    <n v="2"/>
    <n v="8"/>
    <n v="1"/>
    <n v="7"/>
    <n v="18"/>
    <n v="7"/>
    <x v="0"/>
    <x v="0"/>
    <x v="0"/>
    <x v="0"/>
    <x v="0"/>
    <n v="0"/>
    <n v="3"/>
    <n v="11"/>
    <x v="1"/>
    <n v="0"/>
  </r>
  <r>
    <x v="1860"/>
    <n v="1966"/>
    <n v="60"/>
    <x v="1"/>
    <x v="1"/>
    <x v="2"/>
    <n v="3"/>
    <x v="1663"/>
    <n v="0"/>
    <n v="1"/>
    <x v="347"/>
    <n v="16"/>
    <x v="1"/>
    <n v="666"/>
    <n v="35"/>
    <n v="124"/>
    <n v="69"/>
    <n v="8"/>
    <n v="26"/>
    <n v="928"/>
    <n v="1"/>
    <n v="5"/>
    <n v="3"/>
    <n v="5"/>
    <n v="14"/>
    <n v="3"/>
    <x v="0"/>
    <x v="0"/>
    <x v="0"/>
    <x v="0"/>
    <x v="0"/>
    <n v="0"/>
    <n v="3"/>
    <n v="11"/>
    <x v="1"/>
    <n v="0"/>
  </r>
  <r>
    <x v="1861"/>
    <n v="1975"/>
    <n v="51"/>
    <x v="1"/>
    <x v="4"/>
    <x v="3"/>
    <n v="1"/>
    <x v="1664"/>
    <n v="0"/>
    <n v="0"/>
    <x v="636"/>
    <n v="16"/>
    <x v="1"/>
    <n v="0"/>
    <n v="0"/>
    <n v="0"/>
    <n v="6"/>
    <n v="2"/>
    <n v="6"/>
    <n v="14"/>
    <n v="1"/>
    <n v="1"/>
    <n v="0"/>
    <n v="2"/>
    <n v="4"/>
    <n v="6"/>
    <x v="0"/>
    <x v="0"/>
    <x v="0"/>
    <x v="0"/>
    <x v="0"/>
    <n v="0"/>
    <n v="3"/>
    <n v="11"/>
    <x v="1"/>
    <n v="0"/>
  </r>
  <r>
    <x v="1862"/>
    <n v="1979"/>
    <n v="47"/>
    <x v="1"/>
    <x v="0"/>
    <x v="0"/>
    <n v="0"/>
    <x v="1022"/>
    <n v="0"/>
    <n v="1"/>
    <x v="367"/>
    <n v="56"/>
    <x v="0"/>
    <n v="162"/>
    <n v="50"/>
    <n v="100"/>
    <n v="55"/>
    <n v="30"/>
    <n v="27"/>
    <n v="424"/>
    <n v="1"/>
    <n v="4"/>
    <n v="2"/>
    <n v="8"/>
    <n v="15"/>
    <n v="4"/>
    <x v="0"/>
    <x v="0"/>
    <x v="0"/>
    <x v="0"/>
    <x v="0"/>
    <n v="0"/>
    <n v="3"/>
    <n v="11"/>
    <x v="1"/>
    <n v="0"/>
  </r>
  <r>
    <x v="1863"/>
    <n v="1971"/>
    <n v="55"/>
    <x v="1"/>
    <x v="0"/>
    <x v="2"/>
    <n v="3"/>
    <x v="1665"/>
    <n v="1"/>
    <n v="0"/>
    <x v="164"/>
    <n v="65"/>
    <x v="0"/>
    <n v="407"/>
    <n v="70"/>
    <n v="239"/>
    <n v="103"/>
    <n v="88"/>
    <n v="53"/>
    <n v="960"/>
    <n v="1"/>
    <n v="5"/>
    <n v="4"/>
    <n v="4"/>
    <n v="14"/>
    <n v="2"/>
    <x v="0"/>
    <x v="0"/>
    <x v="0"/>
    <x v="0"/>
    <x v="0"/>
    <n v="0"/>
    <n v="3"/>
    <n v="11"/>
    <x v="1"/>
    <n v="0"/>
  </r>
  <r>
    <x v="1864"/>
    <n v="1982"/>
    <n v="44"/>
    <x v="2"/>
    <x v="0"/>
    <x v="2"/>
    <n v="2"/>
    <x v="1250"/>
    <n v="0"/>
    <n v="0"/>
    <x v="40"/>
    <n v="10"/>
    <x v="2"/>
    <n v="823"/>
    <n v="25"/>
    <n v="459"/>
    <n v="124"/>
    <n v="29"/>
    <n v="95"/>
    <n v="1555"/>
    <n v="1"/>
    <n v="6"/>
    <n v="6"/>
    <n v="7"/>
    <n v="20"/>
    <n v="4"/>
    <x v="0"/>
    <x v="0"/>
    <x v="1"/>
    <x v="0"/>
    <x v="0"/>
    <n v="0"/>
    <n v="3"/>
    <n v="11"/>
    <x v="0"/>
    <n v="1"/>
  </r>
  <r>
    <x v="1865"/>
    <n v="1973"/>
    <n v="53"/>
    <x v="1"/>
    <x v="0"/>
    <x v="4"/>
    <n v="3"/>
    <x v="1666"/>
    <n v="1"/>
    <n v="1"/>
    <x v="637"/>
    <n v="13"/>
    <x v="2"/>
    <n v="488"/>
    <n v="23"/>
    <n v="71"/>
    <n v="15"/>
    <n v="0"/>
    <n v="59"/>
    <n v="656"/>
    <n v="11"/>
    <n v="8"/>
    <n v="3"/>
    <n v="7"/>
    <n v="29"/>
    <n v="7"/>
    <x v="0"/>
    <x v="1"/>
    <x v="0"/>
    <x v="0"/>
    <x v="0"/>
    <n v="0"/>
    <n v="3"/>
    <n v="11"/>
    <x v="0"/>
    <n v="1"/>
  </r>
  <r>
    <x v="1866"/>
    <n v="1968"/>
    <n v="58"/>
    <x v="1"/>
    <x v="2"/>
    <x v="1"/>
    <n v="4"/>
    <x v="1667"/>
    <n v="1"/>
    <n v="1"/>
    <x v="638"/>
    <n v="78"/>
    <x v="0"/>
    <n v="28"/>
    <n v="0"/>
    <n v="13"/>
    <n v="4"/>
    <n v="2"/>
    <n v="8"/>
    <n v="55"/>
    <n v="3"/>
    <n v="2"/>
    <n v="1"/>
    <n v="3"/>
    <n v="9"/>
    <n v="5"/>
    <x v="0"/>
    <x v="0"/>
    <x v="0"/>
    <x v="0"/>
    <x v="0"/>
    <n v="0"/>
    <n v="3"/>
    <n v="11"/>
    <x v="1"/>
    <n v="0"/>
  </r>
  <r>
    <x v="1867"/>
    <n v="1984"/>
    <n v="42"/>
    <x v="2"/>
    <x v="0"/>
    <x v="0"/>
    <n v="2"/>
    <x v="1668"/>
    <n v="1"/>
    <n v="0"/>
    <x v="59"/>
    <n v="51"/>
    <x v="0"/>
    <n v="3"/>
    <n v="2"/>
    <n v="10"/>
    <n v="3"/>
    <n v="0"/>
    <n v="2"/>
    <n v="20"/>
    <n v="1"/>
    <n v="1"/>
    <n v="0"/>
    <n v="3"/>
    <n v="5"/>
    <n v="6"/>
    <x v="0"/>
    <x v="0"/>
    <x v="0"/>
    <x v="0"/>
    <x v="0"/>
    <n v="0"/>
    <n v="3"/>
    <n v="11"/>
    <x v="1"/>
    <n v="0"/>
  </r>
  <r>
    <x v="1868"/>
    <n v="1971"/>
    <n v="55"/>
    <x v="1"/>
    <x v="2"/>
    <x v="1"/>
    <n v="3"/>
    <x v="1669"/>
    <n v="1"/>
    <n v="0"/>
    <x v="507"/>
    <n v="27"/>
    <x v="1"/>
    <n v="284"/>
    <n v="0"/>
    <n v="52"/>
    <n v="8"/>
    <n v="3"/>
    <n v="20"/>
    <n v="367"/>
    <n v="4"/>
    <n v="9"/>
    <n v="0"/>
    <n v="4"/>
    <n v="17"/>
    <n v="10"/>
    <x v="0"/>
    <x v="0"/>
    <x v="0"/>
    <x v="0"/>
    <x v="0"/>
    <n v="0"/>
    <n v="3"/>
    <n v="11"/>
    <x v="1"/>
    <n v="0"/>
  </r>
  <r>
    <x v="1869"/>
    <n v="1977"/>
    <n v="49"/>
    <x v="1"/>
    <x v="4"/>
    <x v="1"/>
    <n v="2"/>
    <x v="1670"/>
    <n v="0"/>
    <n v="0"/>
    <x v="399"/>
    <n v="30"/>
    <x v="1"/>
    <n v="938"/>
    <n v="142"/>
    <n v="754"/>
    <n v="159"/>
    <n v="81"/>
    <n v="183"/>
    <n v="2257"/>
    <n v="1"/>
    <n v="5"/>
    <n v="10"/>
    <n v="6"/>
    <n v="22"/>
    <n v="2"/>
    <x v="0"/>
    <x v="1"/>
    <x v="1"/>
    <x v="1"/>
    <x v="0"/>
    <n v="0"/>
    <n v="3"/>
    <n v="11"/>
    <x v="0"/>
    <n v="3"/>
  </r>
  <r>
    <x v="1870"/>
    <n v="1967"/>
    <n v="59"/>
    <x v="1"/>
    <x v="1"/>
    <x v="3"/>
    <n v="2"/>
    <x v="1671"/>
    <n v="1"/>
    <n v="0"/>
    <x v="137"/>
    <n v="71"/>
    <x v="0"/>
    <n v="13"/>
    <n v="2"/>
    <n v="15"/>
    <n v="2"/>
    <n v="2"/>
    <n v="8"/>
    <n v="42"/>
    <n v="2"/>
    <n v="2"/>
    <n v="0"/>
    <n v="3"/>
    <n v="7"/>
    <n v="6"/>
    <x v="0"/>
    <x v="0"/>
    <x v="0"/>
    <x v="0"/>
    <x v="0"/>
    <n v="0"/>
    <n v="3"/>
    <n v="11"/>
    <x v="1"/>
    <n v="0"/>
  </r>
  <r>
    <x v="1871"/>
    <n v="1964"/>
    <n v="62"/>
    <x v="0"/>
    <x v="0"/>
    <x v="3"/>
    <n v="2"/>
    <x v="1672"/>
    <n v="0"/>
    <n v="1"/>
    <x v="47"/>
    <n v="97"/>
    <x v="0"/>
    <n v="412"/>
    <n v="172"/>
    <n v="153"/>
    <n v="150"/>
    <n v="105"/>
    <n v="57"/>
    <n v="1049"/>
    <n v="2"/>
    <n v="7"/>
    <n v="6"/>
    <n v="11"/>
    <n v="26"/>
    <n v="4"/>
    <x v="0"/>
    <x v="0"/>
    <x v="0"/>
    <x v="0"/>
    <x v="0"/>
    <n v="0"/>
    <n v="3"/>
    <n v="11"/>
    <x v="1"/>
    <n v="0"/>
  </r>
  <r>
    <x v="1872"/>
    <n v="1972"/>
    <n v="54"/>
    <x v="1"/>
    <x v="0"/>
    <x v="0"/>
    <n v="1"/>
    <x v="1673"/>
    <n v="1"/>
    <n v="1"/>
    <x v="188"/>
    <n v="83"/>
    <x v="0"/>
    <n v="31"/>
    <n v="1"/>
    <n v="8"/>
    <n v="0"/>
    <n v="0"/>
    <n v="8"/>
    <n v="48"/>
    <n v="2"/>
    <n v="2"/>
    <n v="0"/>
    <n v="3"/>
    <n v="7"/>
    <n v="6"/>
    <x v="0"/>
    <x v="0"/>
    <x v="0"/>
    <x v="0"/>
    <x v="0"/>
    <n v="0"/>
    <n v="3"/>
    <n v="11"/>
    <x v="1"/>
    <n v="0"/>
  </r>
  <r>
    <x v="1873"/>
    <n v="1948"/>
    <n v="78"/>
    <x v="3"/>
    <x v="1"/>
    <x v="0"/>
    <n v="0"/>
    <x v="1674"/>
    <n v="0"/>
    <n v="1"/>
    <x v="22"/>
    <n v="3"/>
    <x v="2"/>
    <n v="502"/>
    <n v="19"/>
    <n v="132"/>
    <n v="0"/>
    <n v="6"/>
    <n v="26"/>
    <n v="685"/>
    <n v="6"/>
    <n v="6"/>
    <n v="2"/>
    <n v="11"/>
    <n v="25"/>
    <n v="6"/>
    <x v="0"/>
    <x v="0"/>
    <x v="0"/>
    <x v="0"/>
    <x v="0"/>
    <n v="0"/>
    <n v="3"/>
    <n v="11"/>
    <x v="1"/>
    <n v="0"/>
  </r>
  <r>
    <x v="1874"/>
    <n v="1952"/>
    <n v="74"/>
    <x v="0"/>
    <x v="0"/>
    <x v="3"/>
    <n v="2"/>
    <x v="1675"/>
    <n v="0"/>
    <n v="1"/>
    <x v="517"/>
    <n v="71"/>
    <x v="0"/>
    <n v="18"/>
    <n v="10"/>
    <n v="3"/>
    <n v="3"/>
    <n v="5"/>
    <n v="0"/>
    <n v="39"/>
    <n v="1"/>
    <n v="1"/>
    <n v="0"/>
    <n v="3"/>
    <n v="5"/>
    <n v="2"/>
    <x v="0"/>
    <x v="0"/>
    <x v="0"/>
    <x v="0"/>
    <x v="0"/>
    <n v="0"/>
    <n v="3"/>
    <n v="11"/>
    <x v="1"/>
    <n v="0"/>
  </r>
  <r>
    <x v="1875"/>
    <n v="1987"/>
    <n v="39"/>
    <x v="2"/>
    <x v="4"/>
    <x v="0"/>
    <n v="1"/>
    <x v="1676"/>
    <n v="0"/>
    <n v="0"/>
    <x v="372"/>
    <n v="3"/>
    <x v="2"/>
    <n v="1"/>
    <n v="8"/>
    <n v="6"/>
    <n v="4"/>
    <n v="8"/>
    <n v="16"/>
    <n v="43"/>
    <n v="1"/>
    <n v="1"/>
    <n v="0"/>
    <n v="3"/>
    <n v="5"/>
    <n v="7"/>
    <x v="0"/>
    <x v="0"/>
    <x v="0"/>
    <x v="0"/>
    <x v="0"/>
    <n v="0"/>
    <n v="3"/>
    <n v="11"/>
    <x v="1"/>
    <n v="0"/>
  </r>
  <r>
    <x v="1876"/>
    <n v="1959"/>
    <n v="67"/>
    <x v="0"/>
    <x v="2"/>
    <x v="4"/>
    <n v="1"/>
    <x v="1677"/>
    <n v="0"/>
    <n v="0"/>
    <x v="599"/>
    <n v="15"/>
    <x v="1"/>
    <n v="100"/>
    <n v="71"/>
    <n v="243"/>
    <n v="108"/>
    <n v="94"/>
    <n v="219"/>
    <n v="835"/>
    <n v="3"/>
    <n v="9"/>
    <n v="1"/>
    <n v="8"/>
    <n v="21"/>
    <n v="9"/>
    <x v="0"/>
    <x v="0"/>
    <x v="0"/>
    <x v="0"/>
    <x v="0"/>
    <n v="0"/>
    <n v="3"/>
    <n v="11"/>
    <x v="0"/>
    <n v="0"/>
  </r>
  <r>
    <x v="1877"/>
    <n v="1958"/>
    <n v="68"/>
    <x v="0"/>
    <x v="0"/>
    <x v="2"/>
    <n v="2"/>
    <x v="1678"/>
    <n v="0"/>
    <n v="0"/>
    <x v="79"/>
    <n v="52"/>
    <x v="0"/>
    <n v="407"/>
    <n v="114"/>
    <n v="445"/>
    <n v="181"/>
    <n v="165"/>
    <n v="203"/>
    <n v="1515"/>
    <n v="1"/>
    <n v="3"/>
    <n v="7"/>
    <n v="9"/>
    <n v="20"/>
    <n v="1"/>
    <x v="0"/>
    <x v="0"/>
    <x v="0"/>
    <x v="1"/>
    <x v="0"/>
    <n v="0"/>
    <n v="3"/>
    <n v="11"/>
    <x v="1"/>
    <n v="1"/>
  </r>
  <r>
    <x v="1878"/>
    <n v="1951"/>
    <n v="75"/>
    <x v="0"/>
    <x v="1"/>
    <x v="1"/>
    <n v="3"/>
    <x v="1679"/>
    <n v="0"/>
    <n v="1"/>
    <x v="103"/>
    <n v="8"/>
    <x v="2"/>
    <n v="664"/>
    <n v="9"/>
    <n v="240"/>
    <n v="50"/>
    <n v="19"/>
    <n v="57"/>
    <n v="1039"/>
    <n v="2"/>
    <n v="7"/>
    <n v="7"/>
    <n v="10"/>
    <n v="26"/>
    <n v="4"/>
    <x v="0"/>
    <x v="0"/>
    <x v="0"/>
    <x v="0"/>
    <x v="0"/>
    <n v="0"/>
    <n v="3"/>
    <n v="11"/>
    <x v="1"/>
    <n v="0"/>
  </r>
  <r>
    <x v="1879"/>
    <n v="1975"/>
    <n v="51"/>
    <x v="1"/>
    <x v="0"/>
    <x v="3"/>
    <n v="2"/>
    <x v="1680"/>
    <n v="1"/>
    <n v="0"/>
    <x v="639"/>
    <n v="89"/>
    <x v="0"/>
    <n v="1045"/>
    <n v="61"/>
    <n v="338"/>
    <n v="60"/>
    <n v="46"/>
    <n v="46"/>
    <n v="1596"/>
    <n v="3"/>
    <n v="5"/>
    <n v="5"/>
    <n v="13"/>
    <n v="26"/>
    <n v="8"/>
    <x v="0"/>
    <x v="0"/>
    <x v="0"/>
    <x v="0"/>
    <x v="0"/>
    <n v="0"/>
    <n v="3"/>
    <n v="11"/>
    <x v="1"/>
    <n v="0"/>
  </r>
  <r>
    <x v="1880"/>
    <n v="1984"/>
    <n v="42"/>
    <x v="2"/>
    <x v="1"/>
    <x v="2"/>
    <n v="2"/>
    <x v="1681"/>
    <n v="0"/>
    <n v="0"/>
    <x v="214"/>
    <n v="66"/>
    <x v="0"/>
    <n v="1218"/>
    <n v="107"/>
    <n v="304"/>
    <n v="23"/>
    <n v="143"/>
    <n v="33"/>
    <n v="1828"/>
    <n v="1"/>
    <n v="5"/>
    <n v="8"/>
    <n v="4"/>
    <n v="18"/>
    <n v="6"/>
    <x v="0"/>
    <x v="0"/>
    <x v="0"/>
    <x v="0"/>
    <x v="0"/>
    <n v="0"/>
    <n v="3"/>
    <n v="11"/>
    <x v="0"/>
    <n v="0"/>
  </r>
  <r>
    <x v="1881"/>
    <n v="1969"/>
    <n v="57"/>
    <x v="1"/>
    <x v="1"/>
    <x v="2"/>
    <n v="3"/>
    <x v="1682"/>
    <n v="1"/>
    <n v="0"/>
    <x v="67"/>
    <n v="22"/>
    <x v="1"/>
    <n v="15"/>
    <n v="0"/>
    <n v="6"/>
    <n v="0"/>
    <n v="1"/>
    <n v="12"/>
    <n v="34"/>
    <n v="2"/>
    <n v="1"/>
    <n v="1"/>
    <n v="2"/>
    <n v="6"/>
    <n v="7"/>
    <x v="1"/>
    <x v="0"/>
    <x v="0"/>
    <x v="0"/>
    <x v="0"/>
    <n v="0"/>
    <n v="3"/>
    <n v="11"/>
    <x v="0"/>
    <n v="1"/>
  </r>
  <r>
    <x v="1882"/>
    <n v="1968"/>
    <n v="58"/>
    <x v="1"/>
    <x v="1"/>
    <x v="3"/>
    <n v="2"/>
    <x v="615"/>
    <n v="0"/>
    <n v="1"/>
    <x v="384"/>
    <n v="56"/>
    <x v="0"/>
    <n v="128"/>
    <n v="0"/>
    <n v="16"/>
    <n v="0"/>
    <n v="1"/>
    <n v="4"/>
    <n v="149"/>
    <n v="2"/>
    <n v="4"/>
    <n v="0"/>
    <n v="4"/>
    <n v="10"/>
    <n v="7"/>
    <x v="0"/>
    <x v="0"/>
    <x v="0"/>
    <x v="0"/>
    <x v="0"/>
    <n v="0"/>
    <n v="3"/>
    <n v="11"/>
    <x v="1"/>
    <n v="0"/>
  </r>
  <r>
    <x v="1883"/>
    <n v="1969"/>
    <n v="57"/>
    <x v="1"/>
    <x v="2"/>
    <x v="0"/>
    <n v="0"/>
    <x v="1683"/>
    <n v="0"/>
    <n v="1"/>
    <x v="634"/>
    <n v="74"/>
    <x v="0"/>
    <n v="581"/>
    <n v="49"/>
    <n v="157"/>
    <n v="43"/>
    <n v="8"/>
    <n v="108"/>
    <n v="946"/>
    <n v="1"/>
    <n v="5"/>
    <n v="6"/>
    <n v="11"/>
    <n v="23"/>
    <n v="2"/>
    <x v="0"/>
    <x v="1"/>
    <x v="0"/>
    <x v="0"/>
    <x v="0"/>
    <n v="0"/>
    <n v="3"/>
    <n v="11"/>
    <x v="1"/>
    <n v="1"/>
  </r>
  <r>
    <x v="1884"/>
    <n v="1985"/>
    <n v="41"/>
    <x v="2"/>
    <x v="1"/>
    <x v="0"/>
    <n v="1"/>
    <x v="1684"/>
    <n v="0"/>
    <n v="0"/>
    <x v="115"/>
    <n v="48"/>
    <x v="0"/>
    <n v="6"/>
    <n v="3"/>
    <n v="12"/>
    <n v="6"/>
    <n v="1"/>
    <n v="0"/>
    <n v="28"/>
    <n v="1"/>
    <n v="1"/>
    <n v="1"/>
    <n v="3"/>
    <n v="6"/>
    <n v="3"/>
    <x v="0"/>
    <x v="0"/>
    <x v="0"/>
    <x v="0"/>
    <x v="0"/>
    <n v="0"/>
    <n v="3"/>
    <n v="11"/>
    <x v="1"/>
    <n v="0"/>
  </r>
  <r>
    <x v="1885"/>
    <n v="1984"/>
    <n v="42"/>
    <x v="2"/>
    <x v="0"/>
    <x v="0"/>
    <n v="2"/>
    <x v="96"/>
    <n v="1"/>
    <n v="0"/>
    <x v="16"/>
    <n v="67"/>
    <x v="0"/>
    <n v="185"/>
    <n v="8"/>
    <n v="133"/>
    <n v="56"/>
    <n v="56"/>
    <n v="12"/>
    <n v="450"/>
    <n v="2"/>
    <n v="7"/>
    <n v="1"/>
    <n v="7"/>
    <n v="17"/>
    <n v="7"/>
    <x v="0"/>
    <x v="0"/>
    <x v="0"/>
    <x v="0"/>
    <x v="0"/>
    <n v="0"/>
    <n v="3"/>
    <n v="11"/>
    <x v="1"/>
    <n v="0"/>
  </r>
  <r>
    <x v="1886"/>
    <n v="1957"/>
    <n v="69"/>
    <x v="0"/>
    <x v="1"/>
    <x v="2"/>
    <n v="4"/>
    <x v="1685"/>
    <n v="1"/>
    <n v="1"/>
    <x v="4"/>
    <n v="24"/>
    <x v="1"/>
    <n v="22"/>
    <n v="1"/>
    <n v="9"/>
    <n v="0"/>
    <n v="0"/>
    <n v="14"/>
    <n v="46"/>
    <n v="1"/>
    <n v="1"/>
    <n v="1"/>
    <n v="2"/>
    <n v="5"/>
    <n v="4"/>
    <x v="0"/>
    <x v="0"/>
    <x v="0"/>
    <x v="0"/>
    <x v="0"/>
    <n v="0"/>
    <n v="3"/>
    <n v="11"/>
    <x v="1"/>
    <n v="0"/>
  </r>
  <r>
    <x v="1887"/>
    <n v="1971"/>
    <n v="55"/>
    <x v="1"/>
    <x v="1"/>
    <x v="3"/>
    <n v="1"/>
    <x v="1686"/>
    <n v="0"/>
    <n v="0"/>
    <x v="251"/>
    <n v="67"/>
    <x v="0"/>
    <n v="584"/>
    <n v="100"/>
    <n v="835"/>
    <n v="65"/>
    <n v="83"/>
    <n v="35"/>
    <n v="1702"/>
    <n v="1"/>
    <n v="5"/>
    <n v="5"/>
    <n v="5"/>
    <n v="16"/>
    <n v="2"/>
    <x v="1"/>
    <x v="0"/>
    <x v="0"/>
    <x v="0"/>
    <x v="0"/>
    <n v="0"/>
    <n v="3"/>
    <n v="11"/>
    <x v="0"/>
    <n v="1"/>
  </r>
  <r>
    <x v="1888"/>
    <n v="1975"/>
    <n v="51"/>
    <x v="1"/>
    <x v="0"/>
    <x v="1"/>
    <n v="4"/>
    <x v="1687"/>
    <n v="1"/>
    <n v="1"/>
    <x v="5"/>
    <n v="38"/>
    <x v="0"/>
    <n v="355"/>
    <n v="30"/>
    <n v="177"/>
    <n v="90"/>
    <n v="138"/>
    <n v="30"/>
    <n v="820"/>
    <n v="4"/>
    <n v="9"/>
    <n v="5"/>
    <n v="7"/>
    <n v="25"/>
    <n v="5"/>
    <x v="0"/>
    <x v="0"/>
    <x v="0"/>
    <x v="0"/>
    <x v="0"/>
    <n v="0"/>
    <n v="3"/>
    <n v="11"/>
    <x v="1"/>
    <n v="0"/>
  </r>
  <r>
    <x v="1889"/>
    <n v="1982"/>
    <n v="44"/>
    <x v="2"/>
    <x v="0"/>
    <x v="2"/>
    <n v="3"/>
    <x v="1688"/>
    <n v="1"/>
    <n v="0"/>
    <x v="561"/>
    <n v="86"/>
    <x v="0"/>
    <n v="175"/>
    <n v="10"/>
    <n v="110"/>
    <n v="54"/>
    <n v="6"/>
    <n v="27"/>
    <n v="382"/>
    <n v="2"/>
    <n v="6"/>
    <n v="3"/>
    <n v="4"/>
    <n v="15"/>
    <n v="6"/>
    <x v="1"/>
    <x v="0"/>
    <x v="0"/>
    <x v="0"/>
    <x v="0"/>
    <n v="0"/>
    <n v="3"/>
    <n v="11"/>
    <x v="1"/>
    <n v="1"/>
  </r>
  <r>
    <x v="1890"/>
    <n v="1988"/>
    <n v="38"/>
    <x v="2"/>
    <x v="1"/>
    <x v="2"/>
    <n v="2"/>
    <x v="231"/>
    <n v="0"/>
    <n v="0"/>
    <x v="14"/>
    <n v="90"/>
    <x v="0"/>
    <n v="864"/>
    <n v="134"/>
    <n v="768"/>
    <n v="150"/>
    <n v="38"/>
    <n v="172"/>
    <n v="2126"/>
    <n v="1"/>
    <n v="4"/>
    <n v="10"/>
    <n v="5"/>
    <n v="20"/>
    <n v="3"/>
    <x v="0"/>
    <x v="0"/>
    <x v="0"/>
    <x v="0"/>
    <x v="0"/>
    <n v="0"/>
    <n v="3"/>
    <n v="11"/>
    <x v="1"/>
    <n v="0"/>
  </r>
  <r>
    <x v="1891"/>
    <n v="1989"/>
    <n v="37"/>
    <x v="2"/>
    <x v="2"/>
    <x v="1"/>
    <n v="2"/>
    <x v="1689"/>
    <n v="0"/>
    <n v="0"/>
    <x v="453"/>
    <n v="87"/>
    <x v="0"/>
    <n v="957"/>
    <n v="153"/>
    <n v="612"/>
    <n v="99"/>
    <n v="95"/>
    <n v="153"/>
    <n v="2069"/>
    <n v="1"/>
    <n v="4"/>
    <n v="7"/>
    <n v="8"/>
    <n v="20"/>
    <n v="1"/>
    <x v="1"/>
    <x v="0"/>
    <x v="1"/>
    <x v="1"/>
    <x v="0"/>
    <n v="0"/>
    <n v="3"/>
    <n v="11"/>
    <x v="1"/>
    <n v="3"/>
  </r>
  <r>
    <x v="1892"/>
    <n v="1985"/>
    <n v="41"/>
    <x v="2"/>
    <x v="0"/>
    <x v="2"/>
    <n v="3"/>
    <x v="1690"/>
    <n v="1"/>
    <n v="0"/>
    <x v="640"/>
    <n v="62"/>
    <x v="0"/>
    <n v="25"/>
    <n v="6"/>
    <n v="16"/>
    <n v="20"/>
    <n v="0"/>
    <n v="5"/>
    <n v="72"/>
    <n v="2"/>
    <n v="2"/>
    <n v="0"/>
    <n v="3"/>
    <n v="7"/>
    <n v="8"/>
    <x v="0"/>
    <x v="0"/>
    <x v="0"/>
    <x v="0"/>
    <x v="0"/>
    <n v="0"/>
    <n v="3"/>
    <n v="11"/>
    <x v="1"/>
    <n v="0"/>
  </r>
  <r>
    <x v="1893"/>
    <n v="1968"/>
    <n v="58"/>
    <x v="1"/>
    <x v="0"/>
    <x v="3"/>
    <n v="2"/>
    <x v="1691"/>
    <n v="0"/>
    <n v="1"/>
    <x v="444"/>
    <n v="23"/>
    <x v="1"/>
    <n v="641"/>
    <n v="7"/>
    <n v="56"/>
    <n v="0"/>
    <n v="0"/>
    <n v="28"/>
    <n v="732"/>
    <n v="8"/>
    <n v="10"/>
    <n v="4"/>
    <n v="6"/>
    <n v="28"/>
    <n v="8"/>
    <x v="0"/>
    <x v="1"/>
    <x v="0"/>
    <x v="1"/>
    <x v="0"/>
    <n v="0"/>
    <n v="3"/>
    <n v="11"/>
    <x v="1"/>
    <n v="2"/>
  </r>
  <r>
    <x v="1894"/>
    <n v="1974"/>
    <n v="52"/>
    <x v="1"/>
    <x v="0"/>
    <x v="0"/>
    <n v="1"/>
    <x v="1692"/>
    <n v="0"/>
    <n v="0"/>
    <x v="486"/>
    <n v="99"/>
    <x v="0"/>
    <n v="273"/>
    <n v="86"/>
    <n v="208"/>
    <n v="177"/>
    <n v="14"/>
    <n v="43"/>
    <n v="801"/>
    <n v="1"/>
    <n v="2"/>
    <n v="3"/>
    <n v="5"/>
    <n v="11"/>
    <n v="1"/>
    <x v="0"/>
    <x v="0"/>
    <x v="0"/>
    <x v="0"/>
    <x v="0"/>
    <n v="0"/>
    <n v="3"/>
    <n v="11"/>
    <x v="1"/>
    <n v="0"/>
  </r>
  <r>
    <x v="1895"/>
    <n v="1949"/>
    <n v="77"/>
    <x v="0"/>
    <x v="0"/>
    <x v="3"/>
    <n v="2"/>
    <x v="1693"/>
    <n v="0"/>
    <n v="1"/>
    <x v="351"/>
    <n v="29"/>
    <x v="1"/>
    <n v="122"/>
    <n v="21"/>
    <n v="43"/>
    <n v="25"/>
    <n v="10"/>
    <n v="15"/>
    <n v="236"/>
    <n v="2"/>
    <n v="3"/>
    <n v="1"/>
    <n v="6"/>
    <n v="12"/>
    <n v="6"/>
    <x v="0"/>
    <x v="0"/>
    <x v="0"/>
    <x v="0"/>
    <x v="0"/>
    <n v="0"/>
    <n v="3"/>
    <n v="11"/>
    <x v="1"/>
    <n v="0"/>
  </r>
  <r>
    <x v="1896"/>
    <n v="1978"/>
    <n v="48"/>
    <x v="1"/>
    <x v="3"/>
    <x v="1"/>
    <n v="3"/>
    <x v="174"/>
    <n v="1"/>
    <n v="0"/>
    <x v="154"/>
    <n v="52"/>
    <x v="0"/>
    <n v="1"/>
    <n v="4"/>
    <n v="10"/>
    <n v="29"/>
    <n v="0"/>
    <n v="36"/>
    <n v="80"/>
    <n v="1"/>
    <n v="1"/>
    <n v="1"/>
    <n v="2"/>
    <n v="5"/>
    <n v="6"/>
    <x v="1"/>
    <x v="0"/>
    <x v="0"/>
    <x v="0"/>
    <x v="0"/>
    <n v="0"/>
    <n v="3"/>
    <n v="11"/>
    <x v="1"/>
    <n v="1"/>
  </r>
  <r>
    <x v="1897"/>
    <n v="1954"/>
    <n v="72"/>
    <x v="0"/>
    <x v="1"/>
    <x v="0"/>
    <n v="1"/>
    <x v="1694"/>
    <n v="0"/>
    <n v="0"/>
    <x v="161"/>
    <n v="90"/>
    <x v="0"/>
    <n v="1020"/>
    <n v="31"/>
    <n v="430"/>
    <n v="62"/>
    <n v="63"/>
    <n v="79"/>
    <n v="1685"/>
    <n v="1"/>
    <n v="4"/>
    <n v="6"/>
    <n v="4"/>
    <n v="15"/>
    <n v="1"/>
    <x v="0"/>
    <x v="0"/>
    <x v="1"/>
    <x v="0"/>
    <x v="0"/>
    <n v="0"/>
    <n v="3"/>
    <n v="11"/>
    <x v="1"/>
    <n v="1"/>
  </r>
  <r>
    <x v="1898"/>
    <n v="1945"/>
    <n v="81"/>
    <x v="3"/>
    <x v="1"/>
    <x v="0"/>
    <n v="1"/>
    <x v="1695"/>
    <n v="0"/>
    <n v="0"/>
    <x v="78"/>
    <n v="9"/>
    <x v="2"/>
    <n v="6"/>
    <n v="2"/>
    <n v="3"/>
    <n v="1"/>
    <n v="262"/>
    <n v="3"/>
    <n v="277"/>
    <n v="0"/>
    <n v="27"/>
    <n v="0"/>
    <n v="0"/>
    <n v="27"/>
    <n v="1"/>
    <x v="0"/>
    <x v="0"/>
    <x v="0"/>
    <x v="0"/>
    <x v="0"/>
    <n v="0"/>
    <n v="3"/>
    <n v="11"/>
    <x v="1"/>
    <n v="0"/>
  </r>
  <r>
    <x v="1899"/>
    <n v="1950"/>
    <n v="76"/>
    <x v="0"/>
    <x v="1"/>
    <x v="1"/>
    <n v="3"/>
    <x v="322"/>
    <n v="0"/>
    <n v="1"/>
    <x v="225"/>
    <n v="71"/>
    <x v="0"/>
    <n v="378"/>
    <n v="14"/>
    <n v="68"/>
    <n v="19"/>
    <n v="14"/>
    <n v="14"/>
    <n v="507"/>
    <n v="2"/>
    <n v="3"/>
    <n v="5"/>
    <n v="8"/>
    <n v="18"/>
    <n v="3"/>
    <x v="0"/>
    <x v="0"/>
    <x v="0"/>
    <x v="0"/>
    <x v="0"/>
    <n v="0"/>
    <n v="3"/>
    <n v="11"/>
    <x v="1"/>
    <n v="0"/>
  </r>
  <r>
    <x v="1900"/>
    <n v="1964"/>
    <n v="62"/>
    <x v="0"/>
    <x v="1"/>
    <x v="2"/>
    <n v="4"/>
    <x v="173"/>
    <n v="1"/>
    <n v="1"/>
    <x v="153"/>
    <n v="13"/>
    <x v="2"/>
    <n v="42"/>
    <n v="1"/>
    <n v="18"/>
    <n v="3"/>
    <n v="0"/>
    <n v="4"/>
    <n v="68"/>
    <n v="2"/>
    <n v="2"/>
    <n v="0"/>
    <n v="3"/>
    <n v="7"/>
    <n v="7"/>
    <x v="0"/>
    <x v="0"/>
    <x v="0"/>
    <x v="0"/>
    <x v="0"/>
    <n v="0"/>
    <n v="3"/>
    <n v="11"/>
    <x v="1"/>
    <n v="0"/>
  </r>
  <r>
    <x v="1901"/>
    <n v="1983"/>
    <n v="43"/>
    <x v="2"/>
    <x v="0"/>
    <x v="0"/>
    <n v="1"/>
    <x v="1696"/>
    <n v="0"/>
    <n v="0"/>
    <x v="235"/>
    <n v="16"/>
    <x v="1"/>
    <n v="15"/>
    <n v="5"/>
    <n v="14"/>
    <n v="0"/>
    <n v="4"/>
    <n v="11"/>
    <n v="49"/>
    <n v="1"/>
    <n v="1"/>
    <n v="0"/>
    <n v="3"/>
    <n v="5"/>
    <n v="7"/>
    <x v="0"/>
    <x v="0"/>
    <x v="0"/>
    <x v="0"/>
    <x v="0"/>
    <n v="0"/>
    <n v="3"/>
    <n v="11"/>
    <x v="1"/>
    <n v="0"/>
  </r>
  <r>
    <x v="1902"/>
    <n v="1987"/>
    <n v="39"/>
    <x v="2"/>
    <x v="2"/>
    <x v="2"/>
    <n v="2"/>
    <x v="1697"/>
    <n v="0"/>
    <n v="0"/>
    <x v="171"/>
    <n v="94"/>
    <x v="0"/>
    <n v="272"/>
    <n v="7"/>
    <n v="80"/>
    <n v="20"/>
    <n v="7"/>
    <n v="11"/>
    <n v="397"/>
    <n v="1"/>
    <n v="4"/>
    <n v="4"/>
    <n v="6"/>
    <n v="15"/>
    <n v="2"/>
    <x v="0"/>
    <x v="0"/>
    <x v="0"/>
    <x v="0"/>
    <x v="0"/>
    <n v="0"/>
    <n v="3"/>
    <n v="11"/>
    <x v="1"/>
    <n v="0"/>
  </r>
  <r>
    <x v="1903"/>
    <n v="1971"/>
    <n v="55"/>
    <x v="1"/>
    <x v="0"/>
    <x v="3"/>
    <n v="2"/>
    <x v="1698"/>
    <n v="1"/>
    <n v="0"/>
    <x v="424"/>
    <n v="77"/>
    <x v="0"/>
    <n v="9"/>
    <n v="1"/>
    <n v="24"/>
    <n v="2"/>
    <n v="1"/>
    <n v="2"/>
    <n v="39"/>
    <n v="3"/>
    <n v="3"/>
    <n v="0"/>
    <n v="3"/>
    <n v="9"/>
    <n v="6"/>
    <x v="0"/>
    <x v="0"/>
    <x v="0"/>
    <x v="0"/>
    <x v="0"/>
    <n v="0"/>
    <n v="3"/>
    <n v="11"/>
    <x v="1"/>
    <n v="0"/>
  </r>
  <r>
    <x v="1904"/>
    <n v="1968"/>
    <n v="58"/>
    <x v="1"/>
    <x v="0"/>
    <x v="2"/>
    <n v="3"/>
    <x v="1699"/>
    <n v="0"/>
    <n v="1"/>
    <x v="440"/>
    <n v="20"/>
    <x v="1"/>
    <n v="279"/>
    <n v="0"/>
    <n v="18"/>
    <n v="0"/>
    <n v="0"/>
    <n v="9"/>
    <n v="306"/>
    <n v="2"/>
    <n v="3"/>
    <n v="1"/>
    <n v="8"/>
    <n v="14"/>
    <n v="4"/>
    <x v="0"/>
    <x v="1"/>
    <x v="0"/>
    <x v="0"/>
    <x v="0"/>
    <n v="0"/>
    <n v="3"/>
    <n v="11"/>
    <x v="1"/>
    <n v="1"/>
  </r>
  <r>
    <x v="1905"/>
    <n v="1954"/>
    <n v="72"/>
    <x v="0"/>
    <x v="0"/>
    <x v="2"/>
    <n v="2"/>
    <x v="859"/>
    <n v="0"/>
    <n v="0"/>
    <x v="28"/>
    <n v="51"/>
    <x v="0"/>
    <n v="398"/>
    <n v="61"/>
    <n v="265"/>
    <n v="138"/>
    <n v="61"/>
    <n v="53"/>
    <n v="976"/>
    <n v="1"/>
    <n v="3"/>
    <n v="4"/>
    <n v="6"/>
    <n v="14"/>
    <n v="1"/>
    <x v="0"/>
    <x v="0"/>
    <x v="0"/>
    <x v="0"/>
    <x v="0"/>
    <n v="0"/>
    <n v="3"/>
    <n v="11"/>
    <x v="1"/>
    <n v="0"/>
  </r>
  <r>
    <x v="1906"/>
    <n v="1971"/>
    <n v="55"/>
    <x v="1"/>
    <x v="1"/>
    <x v="2"/>
    <n v="3"/>
    <x v="1700"/>
    <n v="0"/>
    <n v="1"/>
    <x v="638"/>
    <n v="81"/>
    <x v="0"/>
    <n v="637"/>
    <n v="47"/>
    <n v="237"/>
    <n v="12"/>
    <n v="19"/>
    <n v="76"/>
    <n v="1028"/>
    <n v="4"/>
    <n v="6"/>
    <n v="11"/>
    <n v="7"/>
    <n v="28"/>
    <n v="5"/>
    <x v="0"/>
    <x v="0"/>
    <x v="0"/>
    <x v="0"/>
    <x v="0"/>
    <n v="0"/>
    <n v="3"/>
    <n v="11"/>
    <x v="1"/>
    <n v="0"/>
  </r>
  <r>
    <x v="1907"/>
    <n v="1986"/>
    <n v="40"/>
    <x v="2"/>
    <x v="0"/>
    <x v="1"/>
    <n v="3"/>
    <x v="1701"/>
    <n v="1"/>
    <n v="0"/>
    <x v="641"/>
    <n v="71"/>
    <x v="0"/>
    <n v="45"/>
    <n v="0"/>
    <n v="16"/>
    <n v="2"/>
    <n v="1"/>
    <n v="6"/>
    <n v="70"/>
    <n v="1"/>
    <n v="3"/>
    <n v="0"/>
    <n v="3"/>
    <n v="7"/>
    <n v="7"/>
    <x v="0"/>
    <x v="0"/>
    <x v="0"/>
    <x v="0"/>
    <x v="0"/>
    <n v="0"/>
    <n v="3"/>
    <n v="11"/>
    <x v="1"/>
    <n v="0"/>
  </r>
  <r>
    <x v="1908"/>
    <n v="1959"/>
    <n v="67"/>
    <x v="0"/>
    <x v="0"/>
    <x v="2"/>
    <n v="2"/>
    <x v="1702"/>
    <n v="0"/>
    <n v="0"/>
    <x v="120"/>
    <n v="36"/>
    <x v="0"/>
    <n v="21"/>
    <n v="1"/>
    <n v="9"/>
    <n v="7"/>
    <n v="3"/>
    <n v="5"/>
    <n v="46"/>
    <n v="1"/>
    <n v="1"/>
    <n v="0"/>
    <n v="3"/>
    <n v="5"/>
    <n v="6"/>
    <x v="0"/>
    <x v="0"/>
    <x v="0"/>
    <x v="0"/>
    <x v="0"/>
    <n v="0"/>
    <n v="3"/>
    <n v="11"/>
    <x v="1"/>
    <n v="0"/>
  </r>
  <r>
    <x v="1909"/>
    <n v="1980"/>
    <n v="46"/>
    <x v="1"/>
    <x v="2"/>
    <x v="2"/>
    <n v="3"/>
    <x v="1703"/>
    <n v="1"/>
    <n v="0"/>
    <x v="155"/>
    <n v="95"/>
    <x v="0"/>
    <n v="15"/>
    <n v="4"/>
    <n v="13"/>
    <n v="0"/>
    <n v="0"/>
    <n v="19"/>
    <n v="51"/>
    <n v="1"/>
    <n v="1"/>
    <n v="1"/>
    <n v="2"/>
    <n v="5"/>
    <n v="7"/>
    <x v="1"/>
    <x v="0"/>
    <x v="0"/>
    <x v="0"/>
    <x v="0"/>
    <n v="0"/>
    <n v="3"/>
    <n v="11"/>
    <x v="1"/>
    <n v="1"/>
  </r>
  <r>
    <x v="1910"/>
    <n v="1960"/>
    <n v="66"/>
    <x v="0"/>
    <x v="4"/>
    <x v="1"/>
    <n v="2"/>
    <x v="1704"/>
    <n v="0"/>
    <n v="0"/>
    <x v="552"/>
    <n v="32"/>
    <x v="0"/>
    <n v="493"/>
    <n v="183"/>
    <n v="352"/>
    <n v="184"/>
    <n v="23"/>
    <n v="28"/>
    <n v="1263"/>
    <n v="0"/>
    <n v="3"/>
    <n v="5"/>
    <n v="13"/>
    <n v="21"/>
    <n v="0"/>
    <x v="0"/>
    <x v="0"/>
    <x v="0"/>
    <x v="0"/>
    <x v="0"/>
    <n v="0"/>
    <n v="3"/>
    <n v="11"/>
    <x v="1"/>
    <n v="0"/>
  </r>
  <r>
    <x v="1911"/>
    <n v="1970"/>
    <n v="56"/>
    <x v="1"/>
    <x v="0"/>
    <x v="0"/>
    <n v="0"/>
    <x v="1705"/>
    <n v="0"/>
    <n v="1"/>
    <x v="98"/>
    <n v="32"/>
    <x v="0"/>
    <n v="957"/>
    <n v="40"/>
    <n v="175"/>
    <n v="158"/>
    <n v="53"/>
    <n v="107"/>
    <n v="1490"/>
    <n v="2"/>
    <n v="7"/>
    <n v="8"/>
    <n v="5"/>
    <n v="22"/>
    <n v="5"/>
    <x v="0"/>
    <x v="1"/>
    <x v="0"/>
    <x v="0"/>
    <x v="0"/>
    <n v="0"/>
    <n v="3"/>
    <n v="11"/>
    <x v="1"/>
    <n v="1"/>
  </r>
  <r>
    <x v="1912"/>
    <n v="1971"/>
    <n v="55"/>
    <x v="1"/>
    <x v="2"/>
    <x v="1"/>
    <n v="2"/>
    <x v="915"/>
    <n v="0"/>
    <n v="0"/>
    <x v="509"/>
    <n v="85"/>
    <x v="0"/>
    <n v="829"/>
    <n v="138"/>
    <n v="430"/>
    <n v="60"/>
    <n v="92"/>
    <n v="15"/>
    <n v="1564"/>
    <n v="1"/>
    <n v="4"/>
    <n v="6"/>
    <n v="13"/>
    <n v="24"/>
    <n v="2"/>
    <x v="0"/>
    <x v="0"/>
    <x v="0"/>
    <x v="0"/>
    <x v="0"/>
    <n v="0"/>
    <n v="3"/>
    <n v="11"/>
    <x v="1"/>
    <n v="0"/>
  </r>
  <r>
    <x v="1913"/>
    <n v="1967"/>
    <n v="59"/>
    <x v="1"/>
    <x v="0"/>
    <x v="2"/>
    <n v="3"/>
    <x v="1706"/>
    <n v="0"/>
    <n v="1"/>
    <x v="123"/>
    <n v="93"/>
    <x v="0"/>
    <n v="1017"/>
    <n v="50"/>
    <n v="500"/>
    <n v="65"/>
    <n v="50"/>
    <n v="133"/>
    <n v="1815"/>
    <n v="3"/>
    <n v="5"/>
    <n v="5"/>
    <n v="5"/>
    <n v="18"/>
    <n v="8"/>
    <x v="0"/>
    <x v="1"/>
    <x v="0"/>
    <x v="1"/>
    <x v="0"/>
    <n v="0"/>
    <n v="3"/>
    <n v="11"/>
    <x v="0"/>
    <n v="2"/>
  </r>
  <r>
    <x v="1914"/>
    <n v="1963"/>
    <n v="63"/>
    <x v="0"/>
    <x v="1"/>
    <x v="4"/>
    <n v="2"/>
    <x v="856"/>
    <n v="0"/>
    <n v="1"/>
    <x v="497"/>
    <n v="24"/>
    <x v="1"/>
    <n v="953"/>
    <n v="0"/>
    <n v="71"/>
    <n v="0"/>
    <n v="0"/>
    <n v="174"/>
    <n v="1198"/>
    <n v="6"/>
    <n v="10"/>
    <n v="5"/>
    <n v="10"/>
    <n v="31"/>
    <n v="8"/>
    <x v="0"/>
    <x v="0"/>
    <x v="0"/>
    <x v="0"/>
    <x v="0"/>
    <n v="0"/>
    <n v="3"/>
    <n v="11"/>
    <x v="1"/>
    <n v="0"/>
  </r>
  <r>
    <x v="1915"/>
    <n v="1968"/>
    <n v="58"/>
    <x v="1"/>
    <x v="0"/>
    <x v="0"/>
    <n v="0"/>
    <x v="1707"/>
    <n v="0"/>
    <n v="1"/>
    <x v="346"/>
    <n v="44"/>
    <x v="0"/>
    <n v="159"/>
    <n v="0"/>
    <n v="120"/>
    <n v="0"/>
    <n v="0"/>
    <n v="137"/>
    <n v="416"/>
    <n v="7"/>
    <n v="4"/>
    <n v="4"/>
    <n v="8"/>
    <n v="23"/>
    <n v="8"/>
    <x v="0"/>
    <x v="1"/>
    <x v="0"/>
    <x v="0"/>
    <x v="1"/>
    <n v="0"/>
    <n v="3"/>
    <n v="11"/>
    <x v="0"/>
    <n v="2"/>
  </r>
  <r>
    <x v="1916"/>
    <n v="1990"/>
    <n v="36"/>
    <x v="2"/>
    <x v="0"/>
    <x v="2"/>
    <n v="2"/>
    <x v="1242"/>
    <n v="0"/>
    <n v="0"/>
    <x v="320"/>
    <n v="15"/>
    <x v="1"/>
    <n v="32"/>
    <n v="0"/>
    <n v="8"/>
    <n v="23"/>
    <n v="4"/>
    <n v="18"/>
    <n v="85"/>
    <n v="1"/>
    <n v="1"/>
    <n v="0"/>
    <n v="4"/>
    <n v="6"/>
    <n v="6"/>
    <x v="0"/>
    <x v="0"/>
    <x v="0"/>
    <x v="0"/>
    <x v="0"/>
    <n v="0"/>
    <n v="3"/>
    <n v="11"/>
    <x v="1"/>
    <n v="0"/>
  </r>
  <r>
    <x v="1917"/>
    <n v="1981"/>
    <n v="45"/>
    <x v="2"/>
    <x v="1"/>
    <x v="0"/>
    <n v="2"/>
    <x v="1708"/>
    <n v="1"/>
    <n v="0"/>
    <x v="25"/>
    <n v="82"/>
    <x v="0"/>
    <n v="23"/>
    <n v="0"/>
    <n v="15"/>
    <n v="0"/>
    <n v="2"/>
    <n v="7"/>
    <n v="47"/>
    <n v="2"/>
    <n v="3"/>
    <n v="0"/>
    <n v="3"/>
    <n v="8"/>
    <n v="6"/>
    <x v="0"/>
    <x v="0"/>
    <x v="0"/>
    <x v="0"/>
    <x v="0"/>
    <n v="0"/>
    <n v="3"/>
    <n v="11"/>
    <x v="1"/>
    <n v="0"/>
  </r>
  <r>
    <x v="1918"/>
    <n v="1976"/>
    <n v="50"/>
    <x v="1"/>
    <x v="0"/>
    <x v="0"/>
    <n v="1"/>
    <x v="954"/>
    <n v="0"/>
    <n v="0"/>
    <x v="24"/>
    <n v="27"/>
    <x v="1"/>
    <n v="18"/>
    <n v="42"/>
    <n v="24"/>
    <n v="15"/>
    <n v="20"/>
    <n v="18"/>
    <n v="137"/>
    <n v="1"/>
    <n v="2"/>
    <n v="1"/>
    <n v="4"/>
    <n v="8"/>
    <n v="7"/>
    <x v="0"/>
    <x v="0"/>
    <x v="0"/>
    <x v="0"/>
    <x v="0"/>
    <n v="0"/>
    <n v="3"/>
    <n v="11"/>
    <x v="1"/>
    <n v="0"/>
  </r>
  <r>
    <x v="1919"/>
    <n v="1965"/>
    <n v="61"/>
    <x v="1"/>
    <x v="1"/>
    <x v="1"/>
    <n v="4"/>
    <x v="1709"/>
    <n v="1"/>
    <n v="1"/>
    <x v="642"/>
    <n v="72"/>
    <x v="0"/>
    <n v="15"/>
    <n v="0"/>
    <n v="4"/>
    <n v="0"/>
    <n v="0"/>
    <n v="2"/>
    <n v="21"/>
    <n v="1"/>
    <n v="1"/>
    <n v="0"/>
    <n v="2"/>
    <n v="4"/>
    <n v="7"/>
    <x v="0"/>
    <x v="0"/>
    <x v="0"/>
    <x v="0"/>
    <x v="0"/>
    <n v="0"/>
    <n v="3"/>
    <n v="11"/>
    <x v="1"/>
    <n v="0"/>
  </r>
  <r>
    <x v="1920"/>
    <n v="1977"/>
    <n v="49"/>
    <x v="1"/>
    <x v="4"/>
    <x v="0"/>
    <n v="0"/>
    <x v="1710"/>
    <n v="0"/>
    <n v="1"/>
    <x v="511"/>
    <n v="7"/>
    <x v="2"/>
    <n v="23"/>
    <n v="4"/>
    <n v="5"/>
    <n v="10"/>
    <n v="5"/>
    <n v="23"/>
    <n v="70"/>
    <n v="1"/>
    <n v="1"/>
    <n v="0"/>
    <n v="4"/>
    <n v="6"/>
    <n v="3"/>
    <x v="0"/>
    <x v="0"/>
    <x v="0"/>
    <x v="0"/>
    <x v="0"/>
    <n v="0"/>
    <n v="3"/>
    <n v="11"/>
    <x v="1"/>
    <n v="0"/>
  </r>
  <r>
    <x v="1921"/>
    <n v="1972"/>
    <n v="54"/>
    <x v="1"/>
    <x v="4"/>
    <x v="2"/>
    <n v="3"/>
    <x v="1711"/>
    <n v="0"/>
    <n v="1"/>
    <x v="4"/>
    <n v="57"/>
    <x v="0"/>
    <n v="200"/>
    <n v="193"/>
    <n v="100"/>
    <n v="46"/>
    <n v="185"/>
    <n v="185"/>
    <n v="909"/>
    <n v="2"/>
    <n v="6"/>
    <n v="2"/>
    <n v="12"/>
    <n v="22"/>
    <n v="3"/>
    <x v="0"/>
    <x v="0"/>
    <x v="0"/>
    <x v="0"/>
    <x v="0"/>
    <n v="0"/>
    <n v="3"/>
    <n v="11"/>
    <x v="1"/>
    <n v="0"/>
  </r>
  <r>
    <x v="1922"/>
    <n v="1956"/>
    <n v="70"/>
    <x v="0"/>
    <x v="0"/>
    <x v="0"/>
    <n v="1"/>
    <x v="1712"/>
    <n v="0"/>
    <n v="0"/>
    <x v="546"/>
    <n v="84"/>
    <x v="0"/>
    <n v="1324"/>
    <n v="27"/>
    <n v="119"/>
    <n v="71"/>
    <n v="108"/>
    <n v="27"/>
    <n v="1676"/>
    <n v="0"/>
    <n v="7"/>
    <n v="9"/>
    <n v="6"/>
    <n v="22"/>
    <n v="4"/>
    <x v="0"/>
    <x v="1"/>
    <x v="1"/>
    <x v="1"/>
    <x v="1"/>
    <n v="0"/>
    <n v="3"/>
    <n v="11"/>
    <x v="0"/>
    <n v="4"/>
  </r>
  <r>
    <x v="1923"/>
    <n v="1943"/>
    <n v="83"/>
    <x v="3"/>
    <x v="2"/>
    <x v="0"/>
    <n v="1"/>
    <x v="1713"/>
    <n v="0"/>
    <n v="0"/>
    <x v="573"/>
    <n v="53"/>
    <x v="0"/>
    <n v="1193"/>
    <n v="33"/>
    <n v="281"/>
    <n v="129"/>
    <n v="66"/>
    <n v="33"/>
    <n v="1735"/>
    <n v="1"/>
    <n v="7"/>
    <n v="5"/>
    <n v="13"/>
    <n v="26"/>
    <n v="3"/>
    <x v="0"/>
    <x v="0"/>
    <x v="1"/>
    <x v="0"/>
    <x v="0"/>
    <n v="0"/>
    <n v="3"/>
    <n v="11"/>
    <x v="1"/>
    <n v="1"/>
  </r>
  <r>
    <x v="1924"/>
    <n v="1959"/>
    <n v="67"/>
    <x v="0"/>
    <x v="0"/>
    <x v="0"/>
    <n v="1"/>
    <x v="1714"/>
    <n v="1"/>
    <n v="1"/>
    <x v="224"/>
    <n v="48"/>
    <x v="0"/>
    <n v="505"/>
    <n v="137"/>
    <n v="401"/>
    <n v="104"/>
    <n v="22"/>
    <n v="22"/>
    <n v="1191"/>
    <n v="3"/>
    <n v="11"/>
    <n v="5"/>
    <n v="11"/>
    <n v="30"/>
    <n v="5"/>
    <x v="0"/>
    <x v="0"/>
    <x v="0"/>
    <x v="0"/>
    <x v="0"/>
    <n v="1"/>
    <n v="3"/>
    <n v="11"/>
    <x v="1"/>
    <n v="0"/>
  </r>
  <r>
    <x v="1925"/>
    <n v="1977"/>
    <n v="49"/>
    <x v="1"/>
    <x v="2"/>
    <x v="2"/>
    <n v="3"/>
    <x v="1715"/>
    <n v="1"/>
    <n v="0"/>
    <x v="564"/>
    <n v="2"/>
    <x v="2"/>
    <n v="2"/>
    <n v="4"/>
    <n v="9"/>
    <n v="0"/>
    <n v="4"/>
    <n v="5"/>
    <n v="24"/>
    <n v="1"/>
    <n v="1"/>
    <n v="0"/>
    <n v="3"/>
    <n v="5"/>
    <n v="5"/>
    <x v="0"/>
    <x v="0"/>
    <x v="0"/>
    <x v="0"/>
    <x v="0"/>
    <n v="0"/>
    <n v="3"/>
    <n v="11"/>
    <x v="1"/>
    <n v="0"/>
  </r>
  <r>
    <x v="1926"/>
    <n v="1969"/>
    <n v="57"/>
    <x v="1"/>
    <x v="1"/>
    <x v="2"/>
    <n v="3"/>
    <x v="321"/>
    <n v="0"/>
    <n v="1"/>
    <x v="210"/>
    <n v="65"/>
    <x v="0"/>
    <n v="1103"/>
    <n v="0"/>
    <n v="45"/>
    <n v="0"/>
    <n v="0"/>
    <n v="34"/>
    <n v="1182"/>
    <n v="3"/>
    <n v="4"/>
    <n v="2"/>
    <n v="11"/>
    <n v="20"/>
    <n v="8"/>
    <x v="0"/>
    <x v="1"/>
    <x v="0"/>
    <x v="0"/>
    <x v="1"/>
    <n v="0"/>
    <n v="3"/>
    <n v="11"/>
    <x v="1"/>
    <n v="2"/>
  </r>
  <r>
    <x v="1927"/>
    <n v="1970"/>
    <n v="56"/>
    <x v="1"/>
    <x v="0"/>
    <x v="2"/>
    <n v="2"/>
    <x v="1716"/>
    <n v="0"/>
    <n v="0"/>
    <x v="73"/>
    <n v="45"/>
    <x v="0"/>
    <n v="353"/>
    <n v="61"/>
    <n v="753"/>
    <n v="40"/>
    <n v="46"/>
    <n v="27"/>
    <n v="1280"/>
    <n v="1"/>
    <n v="3"/>
    <n v="3"/>
    <n v="7"/>
    <n v="14"/>
    <n v="2"/>
    <x v="0"/>
    <x v="0"/>
    <x v="0"/>
    <x v="0"/>
    <x v="0"/>
    <n v="0"/>
    <n v="3"/>
    <n v="11"/>
    <x v="1"/>
    <n v="0"/>
  </r>
  <r>
    <x v="1928"/>
    <n v="1957"/>
    <n v="69"/>
    <x v="0"/>
    <x v="0"/>
    <x v="0"/>
    <n v="1"/>
    <x v="1717"/>
    <n v="0"/>
    <n v="0"/>
    <x v="6"/>
    <n v="42"/>
    <x v="0"/>
    <n v="652"/>
    <n v="48"/>
    <n v="350"/>
    <n v="94"/>
    <n v="84"/>
    <n v="108"/>
    <n v="1336"/>
    <n v="1"/>
    <n v="9"/>
    <n v="3"/>
    <n v="6"/>
    <n v="19"/>
    <n v="5"/>
    <x v="0"/>
    <x v="0"/>
    <x v="0"/>
    <x v="0"/>
    <x v="0"/>
    <n v="0"/>
    <n v="3"/>
    <n v="11"/>
    <x v="0"/>
    <n v="0"/>
  </r>
  <r>
    <x v="1929"/>
    <n v="1965"/>
    <n v="61"/>
    <x v="1"/>
    <x v="2"/>
    <x v="2"/>
    <n v="4"/>
    <x v="1718"/>
    <n v="1"/>
    <n v="1"/>
    <x v="51"/>
    <n v="29"/>
    <x v="1"/>
    <n v="379"/>
    <n v="6"/>
    <n v="157"/>
    <n v="25"/>
    <n v="91"/>
    <n v="91"/>
    <n v="749"/>
    <n v="5"/>
    <n v="9"/>
    <n v="3"/>
    <n v="7"/>
    <n v="24"/>
    <n v="7"/>
    <x v="0"/>
    <x v="0"/>
    <x v="0"/>
    <x v="0"/>
    <x v="0"/>
    <n v="0"/>
    <n v="3"/>
    <n v="11"/>
    <x v="1"/>
    <n v="0"/>
  </r>
  <r>
    <x v="1930"/>
    <n v="1974"/>
    <n v="52"/>
    <x v="1"/>
    <x v="1"/>
    <x v="2"/>
    <n v="4"/>
    <x v="1719"/>
    <n v="1"/>
    <n v="1"/>
    <x v="300"/>
    <n v="83"/>
    <x v="0"/>
    <n v="46"/>
    <n v="4"/>
    <n v="36"/>
    <n v="2"/>
    <n v="2"/>
    <n v="1"/>
    <n v="91"/>
    <n v="1"/>
    <n v="2"/>
    <n v="0"/>
    <n v="4"/>
    <n v="7"/>
    <n v="5"/>
    <x v="0"/>
    <x v="0"/>
    <x v="0"/>
    <x v="0"/>
    <x v="0"/>
    <n v="0"/>
    <n v="3"/>
    <n v="11"/>
    <x v="1"/>
    <n v="0"/>
  </r>
  <r>
    <x v="1931"/>
    <n v="1947"/>
    <n v="79"/>
    <x v="3"/>
    <x v="1"/>
    <x v="2"/>
    <n v="3"/>
    <x v="1720"/>
    <n v="0"/>
    <n v="1"/>
    <x v="148"/>
    <n v="93"/>
    <x v="0"/>
    <n v="162"/>
    <n v="31"/>
    <n v="127"/>
    <n v="8"/>
    <n v="17"/>
    <n v="69"/>
    <n v="414"/>
    <n v="2"/>
    <n v="4"/>
    <n v="2"/>
    <n v="7"/>
    <n v="15"/>
    <n v="3"/>
    <x v="0"/>
    <x v="0"/>
    <x v="0"/>
    <x v="0"/>
    <x v="0"/>
    <n v="0"/>
    <n v="3"/>
    <n v="11"/>
    <x v="1"/>
    <n v="0"/>
  </r>
  <r>
    <x v="1932"/>
    <n v="1982"/>
    <n v="44"/>
    <x v="2"/>
    <x v="2"/>
    <x v="2"/>
    <n v="3"/>
    <x v="1721"/>
    <n v="1"/>
    <n v="0"/>
    <x v="368"/>
    <n v="40"/>
    <x v="0"/>
    <n v="8"/>
    <n v="3"/>
    <n v="19"/>
    <n v="3"/>
    <n v="3"/>
    <n v="8"/>
    <n v="44"/>
    <n v="3"/>
    <n v="3"/>
    <n v="0"/>
    <n v="3"/>
    <n v="9"/>
    <n v="6"/>
    <x v="0"/>
    <x v="0"/>
    <x v="0"/>
    <x v="0"/>
    <x v="0"/>
    <n v="0"/>
    <n v="3"/>
    <n v="11"/>
    <x v="1"/>
    <n v="0"/>
  </r>
  <r>
    <x v="1933"/>
    <n v="1968"/>
    <n v="58"/>
    <x v="1"/>
    <x v="2"/>
    <x v="2"/>
    <n v="4"/>
    <x v="1722"/>
    <n v="2"/>
    <n v="0"/>
    <x v="175"/>
    <n v="47"/>
    <x v="0"/>
    <n v="17"/>
    <n v="3"/>
    <n v="18"/>
    <n v="3"/>
    <n v="4"/>
    <n v="18"/>
    <n v="63"/>
    <n v="2"/>
    <n v="3"/>
    <n v="1"/>
    <n v="2"/>
    <n v="8"/>
    <n v="7"/>
    <x v="0"/>
    <x v="0"/>
    <x v="0"/>
    <x v="0"/>
    <x v="0"/>
    <n v="0"/>
    <n v="3"/>
    <n v="11"/>
    <x v="1"/>
    <n v="0"/>
  </r>
  <r>
    <x v="1934"/>
    <n v="1951"/>
    <n v="75"/>
    <x v="0"/>
    <x v="0"/>
    <x v="2"/>
    <n v="3"/>
    <x v="1723"/>
    <n v="0"/>
    <n v="1"/>
    <x v="62"/>
    <n v="50"/>
    <x v="0"/>
    <n v="340"/>
    <n v="108"/>
    <n v="185"/>
    <n v="130"/>
    <n v="38"/>
    <n v="100"/>
    <n v="901"/>
    <n v="2"/>
    <n v="6"/>
    <n v="6"/>
    <n v="9"/>
    <n v="23"/>
    <n v="3"/>
    <x v="0"/>
    <x v="0"/>
    <x v="0"/>
    <x v="0"/>
    <x v="0"/>
    <n v="0"/>
    <n v="3"/>
    <n v="11"/>
    <x v="1"/>
    <n v="0"/>
  </r>
  <r>
    <x v="1935"/>
    <n v="1975"/>
    <n v="51"/>
    <x v="1"/>
    <x v="4"/>
    <x v="1"/>
    <n v="4"/>
    <x v="1724"/>
    <n v="1"/>
    <n v="1"/>
    <x v="403"/>
    <n v="40"/>
    <x v="0"/>
    <n v="8"/>
    <n v="4"/>
    <n v="15"/>
    <n v="3"/>
    <n v="5"/>
    <n v="3"/>
    <n v="38"/>
    <n v="2"/>
    <n v="1"/>
    <n v="0"/>
    <n v="3"/>
    <n v="6"/>
    <n v="7"/>
    <x v="0"/>
    <x v="0"/>
    <x v="0"/>
    <x v="0"/>
    <x v="0"/>
    <n v="0"/>
    <n v="3"/>
    <n v="11"/>
    <x v="1"/>
    <n v="0"/>
  </r>
  <r>
    <x v="1936"/>
    <n v="1956"/>
    <n v="70"/>
    <x v="0"/>
    <x v="1"/>
    <x v="0"/>
    <n v="0"/>
    <x v="1725"/>
    <n v="0"/>
    <n v="1"/>
    <x v="112"/>
    <n v="3"/>
    <x v="2"/>
    <n v="154"/>
    <n v="22"/>
    <n v="202"/>
    <n v="39"/>
    <n v="30"/>
    <n v="8"/>
    <n v="455"/>
    <n v="5"/>
    <n v="4"/>
    <n v="2"/>
    <n v="9"/>
    <n v="20"/>
    <n v="4"/>
    <x v="0"/>
    <x v="0"/>
    <x v="0"/>
    <x v="0"/>
    <x v="0"/>
    <n v="0"/>
    <n v="3"/>
    <n v="11"/>
    <x v="0"/>
    <n v="0"/>
  </r>
  <r>
    <x v="1937"/>
    <n v="1949"/>
    <n v="77"/>
    <x v="0"/>
    <x v="1"/>
    <x v="4"/>
    <n v="2"/>
    <x v="1726"/>
    <n v="0"/>
    <n v="1"/>
    <x v="48"/>
    <n v="62"/>
    <x v="0"/>
    <n v="710"/>
    <n v="15"/>
    <n v="30"/>
    <n v="20"/>
    <n v="0"/>
    <n v="0"/>
    <n v="775"/>
    <n v="3"/>
    <n v="11"/>
    <n v="2"/>
    <n v="8"/>
    <n v="24"/>
    <n v="8"/>
    <x v="0"/>
    <x v="0"/>
    <x v="0"/>
    <x v="0"/>
    <x v="0"/>
    <n v="0"/>
    <n v="3"/>
    <n v="11"/>
    <x v="0"/>
    <n v="0"/>
  </r>
  <r>
    <x v="1938"/>
    <n v="1959"/>
    <n v="67"/>
    <x v="0"/>
    <x v="2"/>
    <x v="2"/>
    <n v="3"/>
    <x v="1727"/>
    <n v="0"/>
    <n v="1"/>
    <x v="82"/>
    <n v="25"/>
    <x v="1"/>
    <n v="8"/>
    <n v="2"/>
    <n v="4"/>
    <n v="0"/>
    <n v="0"/>
    <n v="1"/>
    <n v="15"/>
    <n v="1"/>
    <n v="0"/>
    <n v="0"/>
    <n v="3"/>
    <n v="4"/>
    <n v="5"/>
    <x v="0"/>
    <x v="0"/>
    <x v="0"/>
    <x v="0"/>
    <x v="0"/>
    <n v="0"/>
    <n v="3"/>
    <n v="11"/>
    <x v="1"/>
    <n v="0"/>
  </r>
  <r>
    <x v="1939"/>
    <n v="1973"/>
    <n v="53"/>
    <x v="1"/>
    <x v="0"/>
    <x v="2"/>
    <n v="3"/>
    <x v="1728"/>
    <n v="1"/>
    <n v="0"/>
    <x v="176"/>
    <n v="48"/>
    <x v="0"/>
    <n v="2"/>
    <n v="2"/>
    <n v="4"/>
    <n v="13"/>
    <n v="13"/>
    <n v="4"/>
    <n v="38"/>
    <n v="1"/>
    <n v="1"/>
    <n v="0"/>
    <n v="4"/>
    <n v="6"/>
    <n v="4"/>
    <x v="0"/>
    <x v="0"/>
    <x v="0"/>
    <x v="0"/>
    <x v="0"/>
    <n v="0"/>
    <n v="3"/>
    <n v="11"/>
    <x v="1"/>
    <n v="0"/>
  </r>
  <r>
    <x v="1940"/>
    <n v="1984"/>
    <n v="42"/>
    <x v="2"/>
    <x v="1"/>
    <x v="2"/>
    <n v="2"/>
    <x v="1729"/>
    <n v="0"/>
    <n v="0"/>
    <x v="643"/>
    <n v="56"/>
    <x v="0"/>
    <n v="1050"/>
    <n v="14"/>
    <n v="322"/>
    <n v="0"/>
    <n v="14"/>
    <n v="112"/>
    <n v="1512"/>
    <n v="1"/>
    <n v="5"/>
    <n v="11"/>
    <n v="5"/>
    <n v="22"/>
    <n v="2"/>
    <x v="1"/>
    <x v="0"/>
    <x v="1"/>
    <x v="1"/>
    <x v="0"/>
    <n v="0"/>
    <n v="3"/>
    <n v="11"/>
    <x v="0"/>
    <n v="3"/>
  </r>
  <r>
    <x v="1941"/>
    <n v="1950"/>
    <n v="76"/>
    <x v="0"/>
    <x v="0"/>
    <x v="1"/>
    <n v="3"/>
    <x v="1730"/>
    <n v="0"/>
    <n v="1"/>
    <x v="644"/>
    <n v="68"/>
    <x v="0"/>
    <n v="19"/>
    <n v="1"/>
    <n v="14"/>
    <n v="3"/>
    <n v="2"/>
    <n v="4"/>
    <n v="43"/>
    <n v="1"/>
    <n v="1"/>
    <n v="0"/>
    <n v="3"/>
    <n v="5"/>
    <n v="8"/>
    <x v="0"/>
    <x v="0"/>
    <x v="0"/>
    <x v="0"/>
    <x v="0"/>
    <n v="0"/>
    <n v="3"/>
    <n v="11"/>
    <x v="1"/>
    <n v="0"/>
  </r>
  <r>
    <x v="1942"/>
    <n v="1977"/>
    <n v="49"/>
    <x v="1"/>
    <x v="0"/>
    <x v="0"/>
    <n v="2"/>
    <x v="1731"/>
    <n v="1"/>
    <n v="0"/>
    <x v="442"/>
    <n v="64"/>
    <x v="0"/>
    <n v="22"/>
    <n v="0"/>
    <n v="6"/>
    <n v="6"/>
    <n v="2"/>
    <n v="6"/>
    <n v="42"/>
    <n v="1"/>
    <n v="1"/>
    <n v="0"/>
    <n v="3"/>
    <n v="5"/>
    <n v="7"/>
    <x v="0"/>
    <x v="0"/>
    <x v="0"/>
    <x v="0"/>
    <x v="0"/>
    <n v="0"/>
    <n v="3"/>
    <n v="11"/>
    <x v="1"/>
    <n v="0"/>
  </r>
  <r>
    <x v="1943"/>
    <n v="1984"/>
    <n v="42"/>
    <x v="2"/>
    <x v="0"/>
    <x v="2"/>
    <n v="2"/>
    <x v="1732"/>
    <n v="0"/>
    <n v="0"/>
    <x v="609"/>
    <n v="67"/>
    <x v="0"/>
    <n v="274"/>
    <n v="83"/>
    <n v="216"/>
    <n v="151"/>
    <n v="141"/>
    <n v="224"/>
    <n v="1089"/>
    <n v="1"/>
    <n v="4"/>
    <n v="6"/>
    <n v="12"/>
    <n v="23"/>
    <n v="1"/>
    <x v="0"/>
    <x v="0"/>
    <x v="0"/>
    <x v="0"/>
    <x v="0"/>
    <n v="0"/>
    <n v="3"/>
    <n v="11"/>
    <x v="1"/>
    <n v="0"/>
  </r>
  <r>
    <x v="1944"/>
    <n v="1976"/>
    <n v="50"/>
    <x v="1"/>
    <x v="2"/>
    <x v="2"/>
    <n v="3"/>
    <x v="1733"/>
    <n v="1"/>
    <n v="0"/>
    <x v="64"/>
    <n v="94"/>
    <x v="0"/>
    <n v="68"/>
    <n v="6"/>
    <n v="38"/>
    <n v="3"/>
    <n v="6"/>
    <n v="41"/>
    <n v="162"/>
    <n v="2"/>
    <n v="2"/>
    <n v="2"/>
    <n v="3"/>
    <n v="9"/>
    <n v="7"/>
    <x v="0"/>
    <x v="0"/>
    <x v="0"/>
    <x v="0"/>
    <x v="0"/>
    <n v="0"/>
    <n v="3"/>
    <n v="11"/>
    <x v="1"/>
    <n v="0"/>
  </r>
  <r>
    <x v="1945"/>
    <n v="1951"/>
    <n v="75"/>
    <x v="0"/>
    <x v="0"/>
    <x v="4"/>
    <n v="1"/>
    <x v="1734"/>
    <n v="0"/>
    <n v="0"/>
    <x v="219"/>
    <n v="82"/>
    <x v="0"/>
    <n v="344"/>
    <n v="45"/>
    <n v="654"/>
    <n v="104"/>
    <n v="11"/>
    <n v="114"/>
    <n v="1272"/>
    <n v="2"/>
    <n v="3"/>
    <n v="4"/>
    <n v="10"/>
    <n v="19"/>
    <n v="3"/>
    <x v="0"/>
    <x v="0"/>
    <x v="0"/>
    <x v="0"/>
    <x v="0"/>
    <n v="0"/>
    <n v="3"/>
    <n v="11"/>
    <x v="1"/>
    <n v="0"/>
  </r>
  <r>
    <x v="1946"/>
    <n v="1982"/>
    <n v="44"/>
    <x v="2"/>
    <x v="0"/>
    <x v="2"/>
    <n v="2"/>
    <x v="1735"/>
    <n v="0"/>
    <n v="0"/>
    <x v="165"/>
    <n v="3"/>
    <x v="2"/>
    <n v="145"/>
    <n v="193"/>
    <n v="459"/>
    <n v="205"/>
    <n v="26"/>
    <n v="145"/>
    <n v="1173"/>
    <n v="2"/>
    <n v="3"/>
    <n v="8"/>
    <n v="7"/>
    <n v="20"/>
    <n v="2"/>
    <x v="0"/>
    <x v="0"/>
    <x v="0"/>
    <x v="0"/>
    <x v="0"/>
    <n v="0"/>
    <n v="3"/>
    <n v="11"/>
    <x v="0"/>
    <n v="0"/>
  </r>
  <r>
    <x v="1947"/>
    <n v="1974"/>
    <n v="52"/>
    <x v="1"/>
    <x v="2"/>
    <x v="2"/>
    <n v="3"/>
    <x v="1736"/>
    <n v="0"/>
    <n v="1"/>
    <x v="645"/>
    <n v="24"/>
    <x v="1"/>
    <n v="217"/>
    <n v="38"/>
    <n v="350"/>
    <n v="111"/>
    <n v="85"/>
    <n v="15"/>
    <n v="816"/>
    <n v="1"/>
    <n v="4"/>
    <n v="7"/>
    <n v="10"/>
    <n v="22"/>
    <n v="1"/>
    <x v="0"/>
    <x v="0"/>
    <x v="0"/>
    <x v="0"/>
    <x v="0"/>
    <n v="0"/>
    <n v="3"/>
    <n v="11"/>
    <x v="1"/>
    <n v="0"/>
  </r>
  <r>
    <x v="1948"/>
    <n v="1968"/>
    <n v="58"/>
    <x v="1"/>
    <x v="0"/>
    <x v="0"/>
    <n v="1"/>
    <x v="1737"/>
    <n v="1"/>
    <n v="1"/>
    <x v="170"/>
    <n v="54"/>
    <x v="0"/>
    <n v="18"/>
    <n v="7"/>
    <n v="34"/>
    <n v="10"/>
    <n v="2"/>
    <n v="3"/>
    <n v="74"/>
    <n v="3"/>
    <n v="3"/>
    <n v="0"/>
    <n v="3"/>
    <n v="9"/>
    <n v="8"/>
    <x v="0"/>
    <x v="0"/>
    <x v="0"/>
    <x v="0"/>
    <x v="0"/>
    <n v="0"/>
    <n v="3"/>
    <n v="11"/>
    <x v="1"/>
    <n v="0"/>
  </r>
  <r>
    <x v="1949"/>
    <n v="1954"/>
    <n v="72"/>
    <x v="0"/>
    <x v="0"/>
    <x v="1"/>
    <n v="3"/>
    <x v="1347"/>
    <n v="0"/>
    <n v="1"/>
    <x v="597"/>
    <n v="20"/>
    <x v="1"/>
    <n v="69"/>
    <n v="8"/>
    <n v="26"/>
    <n v="12"/>
    <n v="7"/>
    <n v="12"/>
    <n v="134"/>
    <n v="2"/>
    <n v="3"/>
    <n v="0"/>
    <n v="4"/>
    <n v="9"/>
    <n v="7"/>
    <x v="0"/>
    <x v="0"/>
    <x v="0"/>
    <x v="0"/>
    <x v="0"/>
    <n v="0"/>
    <n v="3"/>
    <n v="11"/>
    <x v="1"/>
    <n v="0"/>
  </r>
  <r>
    <x v="1950"/>
    <n v="1940"/>
    <n v="86"/>
    <x v="3"/>
    <x v="1"/>
    <x v="0"/>
    <n v="1"/>
    <x v="1738"/>
    <n v="0"/>
    <n v="0"/>
    <x v="129"/>
    <n v="96"/>
    <x v="0"/>
    <n v="144"/>
    <n v="0"/>
    <n v="7"/>
    <n v="0"/>
    <n v="0"/>
    <n v="6"/>
    <n v="157"/>
    <n v="1"/>
    <n v="3"/>
    <n v="1"/>
    <n v="4"/>
    <n v="9"/>
    <n v="5"/>
    <x v="0"/>
    <x v="0"/>
    <x v="0"/>
    <x v="0"/>
    <x v="0"/>
    <n v="0"/>
    <n v="3"/>
    <n v="11"/>
    <x v="1"/>
    <n v="0"/>
  </r>
  <r>
    <x v="1951"/>
    <n v="1976"/>
    <n v="50"/>
    <x v="1"/>
    <x v="0"/>
    <x v="2"/>
    <n v="3"/>
    <x v="1739"/>
    <n v="0"/>
    <n v="1"/>
    <x v="360"/>
    <n v="19"/>
    <x v="1"/>
    <n v="256"/>
    <n v="34"/>
    <n v="103"/>
    <n v="90"/>
    <n v="29"/>
    <n v="49"/>
    <n v="561"/>
    <n v="2"/>
    <n v="3"/>
    <n v="3"/>
    <n v="10"/>
    <n v="18"/>
    <n v="3"/>
    <x v="0"/>
    <x v="0"/>
    <x v="0"/>
    <x v="0"/>
    <x v="0"/>
    <n v="0"/>
    <n v="3"/>
    <n v="11"/>
    <x v="1"/>
    <n v="0"/>
  </r>
  <r>
    <x v="1952"/>
    <n v="1951"/>
    <n v="75"/>
    <x v="0"/>
    <x v="0"/>
    <x v="0"/>
    <n v="1"/>
    <x v="1740"/>
    <n v="0"/>
    <n v="0"/>
    <x v="44"/>
    <n v="60"/>
    <x v="0"/>
    <n v="483"/>
    <n v="72"/>
    <n v="567"/>
    <n v="94"/>
    <n v="12"/>
    <n v="108"/>
    <n v="1336"/>
    <n v="1"/>
    <n v="4"/>
    <n v="4"/>
    <n v="10"/>
    <n v="19"/>
    <n v="1"/>
    <x v="0"/>
    <x v="0"/>
    <x v="0"/>
    <x v="0"/>
    <x v="0"/>
    <n v="0"/>
    <n v="3"/>
    <n v="11"/>
    <x v="1"/>
    <n v="0"/>
  </r>
  <r>
    <x v="1953"/>
    <n v="1976"/>
    <n v="50"/>
    <x v="1"/>
    <x v="1"/>
    <x v="1"/>
    <n v="2"/>
    <x v="1741"/>
    <n v="0"/>
    <n v="0"/>
    <x v="585"/>
    <n v="2"/>
    <x v="2"/>
    <n v="1285"/>
    <n v="105"/>
    <n v="653"/>
    <n v="28"/>
    <n v="21"/>
    <n v="0"/>
    <n v="2092"/>
    <n v="1"/>
    <n v="10"/>
    <n v="4"/>
    <n v="8"/>
    <n v="23"/>
    <n v="8"/>
    <x v="0"/>
    <x v="0"/>
    <x v="0"/>
    <x v="0"/>
    <x v="0"/>
    <n v="0"/>
    <n v="3"/>
    <n v="11"/>
    <x v="0"/>
    <n v="0"/>
  </r>
  <r>
    <x v="1954"/>
    <n v="1964"/>
    <n v="62"/>
    <x v="0"/>
    <x v="1"/>
    <x v="0"/>
    <n v="1"/>
    <x v="1742"/>
    <n v="0"/>
    <n v="0"/>
    <x v="81"/>
    <n v="13"/>
    <x v="2"/>
    <n v="338"/>
    <n v="4"/>
    <n v="89"/>
    <n v="11"/>
    <n v="8"/>
    <n v="13"/>
    <n v="463"/>
    <n v="1"/>
    <n v="4"/>
    <n v="2"/>
    <n v="9"/>
    <n v="16"/>
    <n v="4"/>
    <x v="0"/>
    <x v="0"/>
    <x v="0"/>
    <x v="0"/>
    <x v="0"/>
    <n v="0"/>
    <n v="3"/>
    <n v="11"/>
    <x v="1"/>
    <n v="0"/>
  </r>
  <r>
    <x v="1955"/>
    <n v="1950"/>
    <n v="76"/>
    <x v="0"/>
    <x v="1"/>
    <x v="4"/>
    <n v="1"/>
    <x v="1743"/>
    <n v="0"/>
    <n v="0"/>
    <x v="531"/>
    <n v="37"/>
    <x v="0"/>
    <n v="605"/>
    <n v="10"/>
    <n v="345"/>
    <n v="84"/>
    <n v="54"/>
    <n v="32"/>
    <n v="1130"/>
    <n v="1"/>
    <n v="1"/>
    <n v="8"/>
    <n v="7"/>
    <n v="17"/>
    <n v="0"/>
    <x v="0"/>
    <x v="0"/>
    <x v="0"/>
    <x v="0"/>
    <x v="0"/>
    <n v="0"/>
    <n v="3"/>
    <n v="11"/>
    <x v="1"/>
    <n v="0"/>
  </r>
  <r>
    <x v="1956"/>
    <n v="1976"/>
    <n v="50"/>
    <x v="1"/>
    <x v="0"/>
    <x v="1"/>
    <n v="3"/>
    <x v="1744"/>
    <n v="1"/>
    <n v="0"/>
    <x v="620"/>
    <n v="59"/>
    <x v="0"/>
    <n v="8"/>
    <n v="0"/>
    <n v="7"/>
    <n v="3"/>
    <n v="1"/>
    <n v="1"/>
    <n v="20"/>
    <n v="1"/>
    <n v="1"/>
    <n v="0"/>
    <n v="3"/>
    <n v="5"/>
    <n v="6"/>
    <x v="0"/>
    <x v="0"/>
    <x v="0"/>
    <x v="0"/>
    <x v="0"/>
    <n v="0"/>
    <n v="3"/>
    <n v="11"/>
    <x v="1"/>
    <n v="0"/>
  </r>
  <r>
    <x v="1957"/>
    <n v="1956"/>
    <n v="70"/>
    <x v="0"/>
    <x v="0"/>
    <x v="0"/>
    <n v="0"/>
    <x v="1745"/>
    <n v="0"/>
    <n v="1"/>
    <x v="206"/>
    <n v="55"/>
    <x v="0"/>
    <n v="172"/>
    <n v="41"/>
    <n v="86"/>
    <n v="45"/>
    <n v="6"/>
    <n v="27"/>
    <n v="377"/>
    <n v="5"/>
    <n v="5"/>
    <n v="3"/>
    <n v="5"/>
    <n v="18"/>
    <n v="7"/>
    <x v="1"/>
    <x v="0"/>
    <x v="0"/>
    <x v="0"/>
    <x v="0"/>
    <n v="0"/>
    <n v="3"/>
    <n v="11"/>
    <x v="1"/>
    <n v="1"/>
  </r>
  <r>
    <x v="1958"/>
    <n v="1990"/>
    <n v="36"/>
    <x v="2"/>
    <x v="0"/>
    <x v="0"/>
    <n v="1"/>
    <x v="1746"/>
    <n v="0"/>
    <n v="0"/>
    <x v="327"/>
    <n v="60"/>
    <x v="0"/>
    <n v="448"/>
    <n v="71"/>
    <n v="951"/>
    <n v="40"/>
    <n v="17"/>
    <n v="17"/>
    <n v="1544"/>
    <n v="1"/>
    <n v="6"/>
    <n v="11"/>
    <n v="10"/>
    <n v="28"/>
    <n v="2"/>
    <x v="0"/>
    <x v="0"/>
    <x v="1"/>
    <x v="0"/>
    <x v="0"/>
    <n v="0"/>
    <n v="3"/>
    <n v="11"/>
    <x v="0"/>
    <n v="1"/>
  </r>
  <r>
    <x v="1959"/>
    <n v="1950"/>
    <n v="76"/>
    <x v="0"/>
    <x v="1"/>
    <x v="4"/>
    <n v="3"/>
    <x v="1486"/>
    <n v="1"/>
    <n v="1"/>
    <x v="392"/>
    <n v="48"/>
    <x v="0"/>
    <n v="67"/>
    <n v="4"/>
    <n v="32"/>
    <n v="17"/>
    <n v="2"/>
    <n v="16"/>
    <n v="138"/>
    <n v="3"/>
    <n v="2"/>
    <n v="1"/>
    <n v="4"/>
    <n v="10"/>
    <n v="4"/>
    <x v="0"/>
    <x v="0"/>
    <x v="0"/>
    <x v="0"/>
    <x v="0"/>
    <n v="0"/>
    <n v="3"/>
    <n v="11"/>
    <x v="1"/>
    <n v="0"/>
  </r>
  <r>
    <x v="1960"/>
    <n v="1965"/>
    <n v="61"/>
    <x v="1"/>
    <x v="2"/>
    <x v="2"/>
    <n v="3"/>
    <x v="1747"/>
    <n v="0"/>
    <n v="1"/>
    <x v="74"/>
    <n v="38"/>
    <x v="0"/>
    <n v="512"/>
    <n v="53"/>
    <n v="98"/>
    <n v="81"/>
    <n v="179"/>
    <n v="89"/>
    <n v="1012"/>
    <n v="3"/>
    <n v="8"/>
    <n v="5"/>
    <n v="10"/>
    <n v="26"/>
    <n v="5"/>
    <x v="0"/>
    <x v="0"/>
    <x v="0"/>
    <x v="0"/>
    <x v="0"/>
    <n v="0"/>
    <n v="3"/>
    <n v="11"/>
    <x v="1"/>
    <n v="0"/>
  </r>
  <r>
    <x v="1961"/>
    <n v="1962"/>
    <n v="64"/>
    <x v="0"/>
    <x v="1"/>
    <x v="4"/>
    <n v="1"/>
    <x v="1748"/>
    <n v="0"/>
    <n v="0"/>
    <x v="381"/>
    <n v="8"/>
    <x v="2"/>
    <n v="1462"/>
    <n v="16"/>
    <n v="128"/>
    <n v="0"/>
    <n v="0"/>
    <n v="160"/>
    <n v="1766"/>
    <n v="1"/>
    <n v="5"/>
    <n v="3"/>
    <n v="6"/>
    <n v="15"/>
    <n v="6"/>
    <x v="0"/>
    <x v="1"/>
    <x v="1"/>
    <x v="0"/>
    <x v="1"/>
    <n v="0"/>
    <n v="3"/>
    <n v="11"/>
    <x v="0"/>
    <n v="3"/>
  </r>
  <r>
    <x v="1962"/>
    <n v="1978"/>
    <n v="48"/>
    <x v="1"/>
    <x v="0"/>
    <x v="2"/>
    <n v="4"/>
    <x v="1749"/>
    <n v="1"/>
    <n v="1"/>
    <x v="209"/>
    <n v="19"/>
    <x v="1"/>
    <n v="20"/>
    <n v="0"/>
    <n v="14"/>
    <n v="7"/>
    <n v="3"/>
    <n v="1"/>
    <n v="45"/>
    <n v="3"/>
    <n v="2"/>
    <n v="0"/>
    <n v="4"/>
    <n v="9"/>
    <n v="3"/>
    <x v="0"/>
    <x v="0"/>
    <x v="0"/>
    <x v="0"/>
    <x v="0"/>
    <n v="0"/>
    <n v="3"/>
    <n v="11"/>
    <x v="1"/>
    <n v="0"/>
  </r>
  <r>
    <x v="1963"/>
    <n v="1952"/>
    <n v="74"/>
    <x v="0"/>
    <x v="0"/>
    <x v="0"/>
    <n v="1"/>
    <x v="1750"/>
    <n v="1"/>
    <n v="1"/>
    <x v="397"/>
    <n v="32"/>
    <x v="0"/>
    <n v="50"/>
    <n v="4"/>
    <n v="44"/>
    <n v="10"/>
    <n v="10"/>
    <n v="43"/>
    <n v="161"/>
    <n v="3"/>
    <n v="3"/>
    <n v="1"/>
    <n v="3"/>
    <n v="10"/>
    <n v="9"/>
    <x v="0"/>
    <x v="0"/>
    <x v="0"/>
    <x v="0"/>
    <x v="0"/>
    <n v="0"/>
    <n v="3"/>
    <n v="11"/>
    <x v="0"/>
    <n v="0"/>
  </r>
  <r>
    <x v="1964"/>
    <n v="1966"/>
    <n v="60"/>
    <x v="1"/>
    <x v="0"/>
    <x v="3"/>
    <n v="2"/>
    <x v="1751"/>
    <n v="0"/>
    <n v="1"/>
    <x v="135"/>
    <n v="27"/>
    <x v="1"/>
    <n v="102"/>
    <n v="1"/>
    <n v="15"/>
    <n v="2"/>
    <n v="0"/>
    <n v="24"/>
    <n v="144"/>
    <n v="1"/>
    <n v="3"/>
    <n v="0"/>
    <n v="4"/>
    <n v="8"/>
    <n v="7"/>
    <x v="0"/>
    <x v="0"/>
    <x v="0"/>
    <x v="0"/>
    <x v="0"/>
    <n v="0"/>
    <n v="3"/>
    <n v="11"/>
    <x v="1"/>
    <n v="0"/>
  </r>
  <r>
    <x v="1965"/>
    <n v="1947"/>
    <n v="79"/>
    <x v="3"/>
    <x v="0"/>
    <x v="1"/>
    <n v="2"/>
    <x v="1752"/>
    <n v="0"/>
    <n v="0"/>
    <x v="646"/>
    <n v="58"/>
    <x v="0"/>
    <n v="499"/>
    <n v="149"/>
    <n v="815"/>
    <n v="173"/>
    <n v="49"/>
    <n v="49"/>
    <n v="1734"/>
    <n v="1"/>
    <n v="6"/>
    <n v="7"/>
    <n v="12"/>
    <n v="26"/>
    <n v="3"/>
    <x v="0"/>
    <x v="0"/>
    <x v="0"/>
    <x v="0"/>
    <x v="0"/>
    <n v="0"/>
    <n v="3"/>
    <n v="11"/>
    <x v="1"/>
    <n v="0"/>
  </r>
  <r>
    <x v="1966"/>
    <n v="1972"/>
    <n v="54"/>
    <x v="1"/>
    <x v="0"/>
    <x v="1"/>
    <n v="3"/>
    <x v="1753"/>
    <n v="0"/>
    <n v="1"/>
    <x v="294"/>
    <n v="59"/>
    <x v="0"/>
    <n v="381"/>
    <n v="35"/>
    <n v="172"/>
    <n v="56"/>
    <n v="86"/>
    <n v="93"/>
    <n v="823"/>
    <n v="2"/>
    <n v="8"/>
    <n v="2"/>
    <n v="10"/>
    <n v="22"/>
    <n v="5"/>
    <x v="0"/>
    <x v="0"/>
    <x v="0"/>
    <x v="0"/>
    <x v="0"/>
    <n v="0"/>
    <n v="3"/>
    <n v="11"/>
    <x v="1"/>
    <n v="0"/>
  </r>
  <r>
    <x v="1967"/>
    <n v="1963"/>
    <n v="63"/>
    <x v="0"/>
    <x v="0"/>
    <x v="1"/>
    <n v="3"/>
    <x v="1754"/>
    <n v="0"/>
    <n v="1"/>
    <x v="647"/>
    <n v="29"/>
    <x v="1"/>
    <n v="631"/>
    <n v="43"/>
    <n v="239"/>
    <n v="128"/>
    <n v="76"/>
    <n v="21"/>
    <n v="1138"/>
    <n v="2"/>
    <n v="6"/>
    <n v="8"/>
    <n v="12"/>
    <n v="28"/>
    <n v="3"/>
    <x v="0"/>
    <x v="0"/>
    <x v="0"/>
    <x v="0"/>
    <x v="0"/>
    <n v="0"/>
    <n v="3"/>
    <n v="11"/>
    <x v="1"/>
    <n v="0"/>
  </r>
  <r>
    <x v="1968"/>
    <n v="1949"/>
    <n v="77"/>
    <x v="0"/>
    <x v="0"/>
    <x v="4"/>
    <n v="1"/>
    <x v="1755"/>
    <n v="0"/>
    <n v="0"/>
    <x v="625"/>
    <n v="60"/>
    <x v="0"/>
    <n v="526"/>
    <n v="80"/>
    <n v="553"/>
    <n v="123"/>
    <n v="94"/>
    <n v="53"/>
    <n v="1429"/>
    <n v="1"/>
    <n v="3"/>
    <n v="10"/>
    <n v="7"/>
    <n v="21"/>
    <n v="2"/>
    <x v="0"/>
    <x v="0"/>
    <x v="0"/>
    <x v="1"/>
    <x v="0"/>
    <n v="0"/>
    <n v="3"/>
    <n v="11"/>
    <x v="0"/>
    <n v="1"/>
  </r>
  <r>
    <x v="1969"/>
    <n v="1978"/>
    <n v="48"/>
    <x v="1"/>
    <x v="2"/>
    <x v="1"/>
    <n v="2"/>
    <x v="1756"/>
    <n v="0"/>
    <n v="0"/>
    <x v="494"/>
    <n v="41"/>
    <x v="0"/>
    <n v="913"/>
    <n v="26"/>
    <n v="376"/>
    <n v="17"/>
    <n v="26"/>
    <n v="13"/>
    <n v="1371"/>
    <n v="1"/>
    <n v="3"/>
    <n v="6"/>
    <n v="11"/>
    <n v="21"/>
    <n v="1"/>
    <x v="0"/>
    <x v="1"/>
    <x v="1"/>
    <x v="0"/>
    <x v="0"/>
    <n v="0"/>
    <n v="3"/>
    <n v="11"/>
    <x v="1"/>
    <n v="2"/>
  </r>
  <r>
    <x v="1970"/>
    <n v="1966"/>
    <n v="60"/>
    <x v="1"/>
    <x v="0"/>
    <x v="3"/>
    <n v="2"/>
    <x v="1757"/>
    <n v="0"/>
    <n v="1"/>
    <x v="477"/>
    <n v="27"/>
    <x v="1"/>
    <n v="673"/>
    <n v="0"/>
    <n v="199"/>
    <n v="37"/>
    <n v="47"/>
    <n v="26"/>
    <n v="982"/>
    <n v="2"/>
    <n v="6"/>
    <n v="3"/>
    <n v="5"/>
    <n v="16"/>
    <n v="4"/>
    <x v="1"/>
    <x v="0"/>
    <x v="0"/>
    <x v="0"/>
    <x v="0"/>
    <n v="0"/>
    <n v="3"/>
    <n v="11"/>
    <x v="1"/>
    <n v="1"/>
  </r>
  <r>
    <x v="1971"/>
    <n v="1983"/>
    <n v="43"/>
    <x v="2"/>
    <x v="0"/>
    <x v="0"/>
    <n v="2"/>
    <x v="1758"/>
    <n v="1"/>
    <n v="0"/>
    <x v="622"/>
    <n v="28"/>
    <x v="1"/>
    <n v="23"/>
    <n v="0"/>
    <n v="9"/>
    <n v="0"/>
    <n v="0"/>
    <n v="12"/>
    <n v="44"/>
    <n v="1"/>
    <n v="1"/>
    <n v="0"/>
    <n v="3"/>
    <n v="5"/>
    <n v="4"/>
    <x v="1"/>
    <x v="0"/>
    <x v="0"/>
    <x v="0"/>
    <x v="0"/>
    <n v="0"/>
    <n v="3"/>
    <n v="11"/>
    <x v="1"/>
    <n v="1"/>
  </r>
  <r>
    <x v="1972"/>
    <n v="1971"/>
    <n v="55"/>
    <x v="1"/>
    <x v="0"/>
    <x v="1"/>
    <n v="4"/>
    <x v="1600"/>
    <n v="1"/>
    <n v="1"/>
    <x v="415"/>
    <n v="8"/>
    <x v="2"/>
    <n v="199"/>
    <n v="33"/>
    <n v="60"/>
    <n v="8"/>
    <n v="3"/>
    <n v="15"/>
    <n v="318"/>
    <n v="5"/>
    <n v="5"/>
    <n v="2"/>
    <n v="5"/>
    <n v="17"/>
    <n v="8"/>
    <x v="0"/>
    <x v="0"/>
    <x v="0"/>
    <x v="0"/>
    <x v="0"/>
    <n v="0"/>
    <n v="3"/>
    <n v="11"/>
    <x v="0"/>
    <n v="0"/>
  </r>
  <r>
    <x v="1973"/>
    <n v="1975"/>
    <n v="51"/>
    <x v="1"/>
    <x v="0"/>
    <x v="2"/>
    <n v="3"/>
    <x v="1759"/>
    <n v="0"/>
    <n v="1"/>
    <x v="648"/>
    <n v="18"/>
    <x v="1"/>
    <n v="261"/>
    <n v="23"/>
    <n v="73"/>
    <n v="4"/>
    <n v="23"/>
    <n v="50"/>
    <n v="434"/>
    <n v="2"/>
    <n v="6"/>
    <n v="3"/>
    <n v="5"/>
    <n v="16"/>
    <n v="7"/>
    <x v="0"/>
    <x v="0"/>
    <x v="0"/>
    <x v="0"/>
    <x v="0"/>
    <n v="0"/>
    <n v="3"/>
    <n v="11"/>
    <x v="1"/>
    <n v="0"/>
  </r>
  <r>
    <x v="1974"/>
    <n v="1971"/>
    <n v="55"/>
    <x v="1"/>
    <x v="4"/>
    <x v="2"/>
    <n v="4"/>
    <x v="629"/>
    <n v="1"/>
    <n v="1"/>
    <x v="251"/>
    <n v="76"/>
    <x v="0"/>
    <n v="111"/>
    <n v="16"/>
    <n v="37"/>
    <n v="7"/>
    <n v="9"/>
    <n v="18"/>
    <n v="198"/>
    <n v="3"/>
    <n v="3"/>
    <n v="1"/>
    <n v="5"/>
    <n v="12"/>
    <n v="3"/>
    <x v="0"/>
    <x v="0"/>
    <x v="0"/>
    <x v="0"/>
    <x v="0"/>
    <n v="0"/>
    <n v="3"/>
    <n v="11"/>
    <x v="1"/>
    <n v="0"/>
  </r>
  <r>
    <x v="1975"/>
    <n v="1969"/>
    <n v="57"/>
    <x v="1"/>
    <x v="0"/>
    <x v="2"/>
    <n v="3"/>
    <x v="1760"/>
    <n v="0"/>
    <n v="1"/>
    <x v="612"/>
    <n v="0"/>
    <x v="2"/>
    <n v="16"/>
    <n v="4"/>
    <n v="12"/>
    <n v="2"/>
    <n v="4"/>
    <n v="321"/>
    <n v="359"/>
    <n v="0"/>
    <n v="25"/>
    <n v="0"/>
    <n v="0"/>
    <n v="25"/>
    <n v="1"/>
    <x v="0"/>
    <x v="0"/>
    <x v="0"/>
    <x v="0"/>
    <x v="0"/>
    <n v="0"/>
    <n v="3"/>
    <n v="11"/>
    <x v="1"/>
    <n v="0"/>
  </r>
  <r>
    <x v="1976"/>
    <n v="1963"/>
    <n v="63"/>
    <x v="0"/>
    <x v="4"/>
    <x v="2"/>
    <n v="2"/>
    <x v="1761"/>
    <n v="0"/>
    <n v="0"/>
    <x v="598"/>
    <n v="32"/>
    <x v="0"/>
    <n v="63"/>
    <n v="151"/>
    <n v="137"/>
    <n v="153"/>
    <n v="19"/>
    <n v="53"/>
    <n v="576"/>
    <n v="2"/>
    <n v="4"/>
    <n v="4"/>
    <n v="8"/>
    <n v="18"/>
    <n v="5"/>
    <x v="0"/>
    <x v="0"/>
    <x v="0"/>
    <x v="0"/>
    <x v="0"/>
    <n v="0"/>
    <n v="3"/>
    <n v="11"/>
    <x v="1"/>
    <n v="0"/>
  </r>
  <r>
    <x v="1977"/>
    <n v="1968"/>
    <n v="58"/>
    <x v="1"/>
    <x v="1"/>
    <x v="0"/>
    <n v="1"/>
    <x v="1762"/>
    <n v="1"/>
    <n v="1"/>
    <x v="537"/>
    <n v="2"/>
    <x v="2"/>
    <n v="58"/>
    <n v="0"/>
    <n v="18"/>
    <n v="2"/>
    <n v="0"/>
    <n v="10"/>
    <n v="88"/>
    <n v="4"/>
    <n v="3"/>
    <n v="0"/>
    <n v="4"/>
    <n v="11"/>
    <n v="7"/>
    <x v="0"/>
    <x v="0"/>
    <x v="0"/>
    <x v="0"/>
    <x v="0"/>
    <n v="0"/>
    <n v="3"/>
    <n v="11"/>
    <x v="1"/>
    <n v="0"/>
  </r>
  <r>
    <x v="1978"/>
    <n v="1979"/>
    <n v="47"/>
    <x v="1"/>
    <x v="0"/>
    <x v="2"/>
    <n v="3"/>
    <x v="1763"/>
    <n v="1"/>
    <n v="0"/>
    <x v="649"/>
    <n v="16"/>
    <x v="1"/>
    <n v="29"/>
    <n v="1"/>
    <n v="17"/>
    <n v="0"/>
    <n v="3"/>
    <n v="13"/>
    <n v="63"/>
    <n v="1"/>
    <n v="2"/>
    <n v="1"/>
    <n v="2"/>
    <n v="6"/>
    <n v="8"/>
    <x v="0"/>
    <x v="0"/>
    <x v="0"/>
    <x v="0"/>
    <x v="0"/>
    <n v="0"/>
    <n v="3"/>
    <n v="11"/>
    <x v="0"/>
    <n v="0"/>
  </r>
  <r>
    <x v="1979"/>
    <n v="1984"/>
    <n v="42"/>
    <x v="2"/>
    <x v="2"/>
    <x v="0"/>
    <n v="2"/>
    <x v="1764"/>
    <n v="1"/>
    <n v="0"/>
    <x v="151"/>
    <n v="56"/>
    <x v="0"/>
    <n v="3"/>
    <n v="2"/>
    <n v="12"/>
    <n v="0"/>
    <n v="1"/>
    <n v="9"/>
    <n v="27"/>
    <n v="1"/>
    <n v="1"/>
    <n v="0"/>
    <n v="2"/>
    <n v="4"/>
    <n v="8"/>
    <x v="1"/>
    <x v="0"/>
    <x v="0"/>
    <x v="0"/>
    <x v="0"/>
    <n v="0"/>
    <n v="3"/>
    <n v="11"/>
    <x v="0"/>
    <n v="1"/>
  </r>
  <r>
    <x v="1980"/>
    <n v="1984"/>
    <n v="42"/>
    <x v="2"/>
    <x v="0"/>
    <x v="2"/>
    <n v="3"/>
    <x v="1765"/>
    <n v="1"/>
    <n v="0"/>
    <x v="625"/>
    <n v="97"/>
    <x v="0"/>
    <n v="28"/>
    <n v="34"/>
    <n v="62"/>
    <n v="11"/>
    <n v="14"/>
    <n v="44"/>
    <n v="193"/>
    <n v="3"/>
    <n v="4"/>
    <n v="0"/>
    <n v="4"/>
    <n v="11"/>
    <n v="9"/>
    <x v="0"/>
    <x v="0"/>
    <x v="0"/>
    <x v="0"/>
    <x v="0"/>
    <n v="0"/>
    <n v="3"/>
    <n v="11"/>
    <x v="1"/>
    <n v="0"/>
  </r>
  <r>
    <x v="1981"/>
    <n v="1974"/>
    <n v="52"/>
    <x v="1"/>
    <x v="1"/>
    <x v="3"/>
    <n v="2"/>
    <x v="1590"/>
    <n v="1"/>
    <n v="0"/>
    <x v="236"/>
    <n v="15"/>
    <x v="1"/>
    <n v="40"/>
    <n v="3"/>
    <n v="30"/>
    <n v="10"/>
    <n v="7"/>
    <n v="11"/>
    <n v="101"/>
    <n v="3"/>
    <n v="3"/>
    <n v="0"/>
    <n v="3"/>
    <n v="9"/>
    <n v="9"/>
    <x v="0"/>
    <x v="0"/>
    <x v="0"/>
    <x v="0"/>
    <x v="0"/>
    <n v="0"/>
    <n v="3"/>
    <n v="11"/>
    <x v="0"/>
    <n v="0"/>
  </r>
  <r>
    <x v="1982"/>
    <n v="1951"/>
    <n v="75"/>
    <x v="0"/>
    <x v="0"/>
    <x v="2"/>
    <n v="2"/>
    <x v="1766"/>
    <n v="0"/>
    <n v="0"/>
    <x v="593"/>
    <n v="35"/>
    <x v="0"/>
    <n v="879"/>
    <n v="143"/>
    <n v="797"/>
    <n v="106"/>
    <n v="143"/>
    <n v="143"/>
    <n v="2211"/>
    <n v="0"/>
    <n v="5"/>
    <n v="7"/>
    <n v="9"/>
    <n v="21"/>
    <n v="1"/>
    <x v="0"/>
    <x v="0"/>
    <x v="1"/>
    <x v="1"/>
    <x v="0"/>
    <n v="0"/>
    <n v="3"/>
    <n v="11"/>
    <x v="1"/>
    <n v="2"/>
  </r>
  <r>
    <x v="1983"/>
    <n v="1962"/>
    <n v="64"/>
    <x v="0"/>
    <x v="2"/>
    <x v="2"/>
    <n v="3"/>
    <x v="1767"/>
    <n v="0"/>
    <n v="1"/>
    <x v="503"/>
    <n v="3"/>
    <x v="2"/>
    <n v="62"/>
    <n v="1"/>
    <n v="44"/>
    <n v="6"/>
    <n v="5"/>
    <n v="22"/>
    <n v="140"/>
    <n v="1"/>
    <n v="2"/>
    <n v="1"/>
    <n v="4"/>
    <n v="8"/>
    <n v="4"/>
    <x v="0"/>
    <x v="0"/>
    <x v="0"/>
    <x v="0"/>
    <x v="0"/>
    <n v="0"/>
    <n v="3"/>
    <n v="11"/>
    <x v="1"/>
    <n v="0"/>
  </r>
  <r>
    <x v="1984"/>
    <n v="1975"/>
    <n v="51"/>
    <x v="1"/>
    <x v="0"/>
    <x v="0"/>
    <n v="1"/>
    <x v="1768"/>
    <n v="1"/>
    <n v="1"/>
    <x v="597"/>
    <n v="49"/>
    <x v="0"/>
    <n v="280"/>
    <n v="7"/>
    <n v="81"/>
    <n v="20"/>
    <n v="0"/>
    <n v="27"/>
    <n v="415"/>
    <n v="8"/>
    <n v="6"/>
    <n v="3"/>
    <n v="5"/>
    <n v="22"/>
    <n v="7"/>
    <x v="0"/>
    <x v="0"/>
    <x v="0"/>
    <x v="0"/>
    <x v="0"/>
    <n v="0"/>
    <n v="3"/>
    <n v="11"/>
    <x v="1"/>
    <n v="0"/>
  </r>
  <r>
    <x v="1985"/>
    <n v="1957"/>
    <n v="69"/>
    <x v="0"/>
    <x v="0"/>
    <x v="1"/>
    <n v="3"/>
    <x v="41"/>
    <n v="0"/>
    <n v="1"/>
    <x v="13"/>
    <n v="4"/>
    <x v="2"/>
    <n v="9"/>
    <n v="0"/>
    <n v="6"/>
    <n v="3"/>
    <n v="1"/>
    <n v="3"/>
    <n v="22"/>
    <n v="1"/>
    <n v="0"/>
    <n v="0"/>
    <n v="3"/>
    <n v="4"/>
    <n v="5"/>
    <x v="0"/>
    <x v="0"/>
    <x v="0"/>
    <x v="0"/>
    <x v="0"/>
    <n v="0"/>
    <n v="3"/>
    <n v="11"/>
    <x v="1"/>
    <n v="0"/>
  </r>
  <r>
    <x v="1986"/>
    <n v="1978"/>
    <n v="48"/>
    <x v="1"/>
    <x v="0"/>
    <x v="2"/>
    <n v="4"/>
    <x v="1769"/>
    <n v="1"/>
    <n v="1"/>
    <x v="219"/>
    <n v="45"/>
    <x v="0"/>
    <n v="182"/>
    <n v="4"/>
    <n v="33"/>
    <n v="0"/>
    <n v="2"/>
    <n v="42"/>
    <n v="263"/>
    <n v="6"/>
    <n v="4"/>
    <n v="1"/>
    <n v="5"/>
    <n v="16"/>
    <n v="7"/>
    <x v="0"/>
    <x v="0"/>
    <x v="0"/>
    <x v="0"/>
    <x v="0"/>
    <n v="0"/>
    <n v="3"/>
    <n v="11"/>
    <x v="1"/>
    <n v="0"/>
  </r>
  <r>
    <x v="1987"/>
    <n v="1991"/>
    <n v="35"/>
    <x v="2"/>
    <x v="0"/>
    <x v="2"/>
    <n v="2"/>
    <x v="1770"/>
    <n v="0"/>
    <n v="0"/>
    <x v="282"/>
    <n v="37"/>
    <x v="0"/>
    <n v="83"/>
    <n v="2"/>
    <n v="101"/>
    <n v="64"/>
    <n v="26"/>
    <n v="117"/>
    <n v="393"/>
    <n v="1"/>
    <n v="3"/>
    <n v="5"/>
    <n v="3"/>
    <n v="12"/>
    <n v="4"/>
    <x v="0"/>
    <x v="0"/>
    <x v="0"/>
    <x v="0"/>
    <x v="0"/>
    <n v="0"/>
    <n v="3"/>
    <n v="11"/>
    <x v="1"/>
    <n v="0"/>
  </r>
  <r>
    <x v="1988"/>
    <n v="1986"/>
    <n v="40"/>
    <x v="2"/>
    <x v="0"/>
    <x v="2"/>
    <n v="3"/>
    <x v="1771"/>
    <n v="1"/>
    <n v="0"/>
    <x v="413"/>
    <n v="39"/>
    <x v="0"/>
    <n v="38"/>
    <n v="15"/>
    <n v="54"/>
    <n v="3"/>
    <n v="8"/>
    <n v="29"/>
    <n v="147"/>
    <n v="3"/>
    <n v="3"/>
    <n v="0"/>
    <n v="4"/>
    <n v="10"/>
    <n v="8"/>
    <x v="0"/>
    <x v="0"/>
    <x v="0"/>
    <x v="0"/>
    <x v="0"/>
    <n v="0"/>
    <n v="3"/>
    <n v="11"/>
    <x v="1"/>
    <n v="0"/>
  </r>
  <r>
    <x v="1989"/>
    <n v="1956"/>
    <n v="70"/>
    <x v="0"/>
    <x v="0"/>
    <x v="2"/>
    <n v="3"/>
    <x v="1772"/>
    <n v="0"/>
    <n v="1"/>
    <x v="235"/>
    <n v="38"/>
    <x v="0"/>
    <n v="228"/>
    <n v="19"/>
    <n v="130"/>
    <n v="4"/>
    <n v="11"/>
    <n v="51"/>
    <n v="443"/>
    <n v="2"/>
    <n v="3"/>
    <n v="3"/>
    <n v="8"/>
    <n v="16"/>
    <n v="2"/>
    <x v="0"/>
    <x v="0"/>
    <x v="0"/>
    <x v="0"/>
    <x v="0"/>
    <n v="0"/>
    <n v="3"/>
    <n v="11"/>
    <x v="1"/>
    <n v="0"/>
  </r>
  <r>
    <x v="1990"/>
    <n v="1963"/>
    <n v="63"/>
    <x v="0"/>
    <x v="1"/>
    <x v="3"/>
    <n v="1"/>
    <x v="1773"/>
    <n v="0"/>
    <n v="0"/>
    <x v="419"/>
    <n v="8"/>
    <x v="2"/>
    <n v="1092"/>
    <n v="37"/>
    <n v="592"/>
    <n v="145"/>
    <n v="37"/>
    <n v="55"/>
    <n v="1958"/>
    <n v="1"/>
    <n v="5"/>
    <n v="5"/>
    <n v="8"/>
    <n v="19"/>
    <n v="3"/>
    <x v="0"/>
    <x v="0"/>
    <x v="0"/>
    <x v="1"/>
    <x v="0"/>
    <n v="0"/>
    <n v="3"/>
    <n v="11"/>
    <x v="0"/>
    <n v="1"/>
  </r>
  <r>
    <x v="1991"/>
    <n v="1971"/>
    <n v="55"/>
    <x v="1"/>
    <x v="2"/>
    <x v="2"/>
    <n v="3"/>
    <x v="1774"/>
    <n v="0"/>
    <n v="1"/>
    <x v="15"/>
    <n v="89"/>
    <x v="0"/>
    <n v="85"/>
    <n v="15"/>
    <n v="27"/>
    <n v="13"/>
    <n v="13"/>
    <n v="21"/>
    <n v="174"/>
    <n v="2"/>
    <n v="3"/>
    <n v="1"/>
    <n v="4"/>
    <n v="10"/>
    <n v="7"/>
    <x v="0"/>
    <x v="0"/>
    <x v="0"/>
    <x v="0"/>
    <x v="0"/>
    <n v="0"/>
    <n v="3"/>
    <n v="11"/>
    <x v="1"/>
    <n v="0"/>
  </r>
  <r>
    <x v="1992"/>
    <n v="1947"/>
    <n v="79"/>
    <x v="3"/>
    <x v="2"/>
    <x v="0"/>
    <n v="1"/>
    <x v="1775"/>
    <n v="0"/>
    <n v="0"/>
    <x v="131"/>
    <n v="47"/>
    <x v="0"/>
    <n v="1276"/>
    <n v="24"/>
    <n v="746"/>
    <n v="94"/>
    <n v="29"/>
    <n v="48"/>
    <n v="2217"/>
    <n v="0"/>
    <n v="9"/>
    <n v="7"/>
    <n v="11"/>
    <n v="27"/>
    <n v="3"/>
    <x v="0"/>
    <x v="0"/>
    <x v="1"/>
    <x v="0"/>
    <x v="0"/>
    <n v="0"/>
    <n v="3"/>
    <n v="11"/>
    <x v="0"/>
    <n v="1"/>
  </r>
  <r>
    <x v="1993"/>
    <n v="1958"/>
    <n v="68"/>
    <x v="0"/>
    <x v="0"/>
    <x v="0"/>
    <n v="0"/>
    <x v="1776"/>
    <n v="0"/>
    <n v="1"/>
    <x v="383"/>
    <n v="75"/>
    <x v="0"/>
    <n v="1017"/>
    <n v="33"/>
    <n v="417"/>
    <n v="108"/>
    <n v="100"/>
    <n v="16"/>
    <n v="1691"/>
    <n v="1"/>
    <n v="5"/>
    <n v="5"/>
    <n v="5"/>
    <n v="16"/>
    <n v="5"/>
    <x v="0"/>
    <x v="1"/>
    <x v="1"/>
    <x v="0"/>
    <x v="0"/>
    <n v="0"/>
    <n v="3"/>
    <n v="11"/>
    <x v="1"/>
    <n v="2"/>
  </r>
  <r>
    <x v="1994"/>
    <n v="1960"/>
    <n v="66"/>
    <x v="0"/>
    <x v="0"/>
    <x v="1"/>
    <n v="4"/>
    <x v="1777"/>
    <n v="1"/>
    <n v="1"/>
    <x v="500"/>
    <n v="86"/>
    <x v="0"/>
    <n v="6"/>
    <n v="2"/>
    <n v="9"/>
    <n v="2"/>
    <n v="1"/>
    <n v="5"/>
    <n v="25"/>
    <n v="2"/>
    <n v="1"/>
    <n v="0"/>
    <n v="3"/>
    <n v="6"/>
    <n v="8"/>
    <x v="0"/>
    <x v="0"/>
    <x v="0"/>
    <x v="0"/>
    <x v="0"/>
    <n v="0"/>
    <n v="3"/>
    <n v="11"/>
    <x v="1"/>
    <n v="0"/>
  </r>
  <r>
    <x v="1995"/>
    <n v="1980"/>
    <n v="46"/>
    <x v="1"/>
    <x v="4"/>
    <x v="2"/>
    <n v="2"/>
    <x v="1778"/>
    <n v="0"/>
    <n v="0"/>
    <x v="146"/>
    <n v="4"/>
    <x v="2"/>
    <n v="448"/>
    <n v="21"/>
    <n v="125"/>
    <n v="52"/>
    <n v="101"/>
    <n v="62"/>
    <n v="809"/>
    <n v="0"/>
    <n v="7"/>
    <n v="6"/>
    <n v="8"/>
    <n v="21"/>
    <n v="2"/>
    <x v="1"/>
    <x v="0"/>
    <x v="1"/>
    <x v="1"/>
    <x v="0"/>
    <n v="0"/>
    <n v="3"/>
    <n v="11"/>
    <x v="0"/>
    <n v="3"/>
  </r>
  <r>
    <x v="1996"/>
    <n v="1975"/>
    <n v="51"/>
    <x v="1"/>
    <x v="0"/>
    <x v="2"/>
    <n v="2"/>
    <x v="1779"/>
    <n v="0"/>
    <n v="0"/>
    <x v="72"/>
    <n v="73"/>
    <x v="0"/>
    <n v="504"/>
    <n v="23"/>
    <n v="117"/>
    <n v="179"/>
    <n v="28"/>
    <n v="44"/>
    <n v="895"/>
    <n v="1"/>
    <n v="6"/>
    <n v="5"/>
    <n v="4"/>
    <n v="16"/>
    <n v="4"/>
    <x v="0"/>
    <x v="0"/>
    <x v="0"/>
    <x v="1"/>
    <x v="0"/>
    <n v="0"/>
    <n v="3"/>
    <n v="11"/>
    <x v="0"/>
    <n v="1"/>
  </r>
  <r>
    <x v="1997"/>
    <n v="1975"/>
    <n v="51"/>
    <x v="1"/>
    <x v="1"/>
    <x v="1"/>
    <n v="3"/>
    <x v="1780"/>
    <n v="0"/>
    <n v="1"/>
    <x v="267"/>
    <n v="46"/>
    <x v="0"/>
    <n v="226"/>
    <n v="22"/>
    <n v="133"/>
    <n v="41"/>
    <n v="31"/>
    <n v="31"/>
    <n v="484"/>
    <n v="3"/>
    <n v="4"/>
    <n v="3"/>
    <n v="8"/>
    <n v="18"/>
    <n v="4"/>
    <x v="0"/>
    <x v="0"/>
    <x v="0"/>
    <x v="0"/>
    <x v="0"/>
    <n v="0"/>
    <n v="3"/>
    <n v="11"/>
    <x v="1"/>
    <n v="0"/>
  </r>
  <r>
    <x v="1998"/>
    <n v="1973"/>
    <n v="53"/>
    <x v="1"/>
    <x v="1"/>
    <x v="2"/>
    <n v="3"/>
    <x v="1781"/>
    <n v="1"/>
    <n v="0"/>
    <x v="538"/>
    <n v="38"/>
    <x v="0"/>
    <n v="239"/>
    <n v="3"/>
    <n v="141"/>
    <n v="0"/>
    <n v="7"/>
    <n v="23"/>
    <n v="413"/>
    <n v="4"/>
    <n v="7"/>
    <n v="1"/>
    <n v="6"/>
    <n v="18"/>
    <n v="8"/>
    <x v="1"/>
    <x v="0"/>
    <x v="0"/>
    <x v="0"/>
    <x v="0"/>
    <n v="0"/>
    <n v="3"/>
    <n v="11"/>
    <x v="1"/>
    <n v="1"/>
  </r>
  <r>
    <x v="1999"/>
    <n v="1980"/>
    <n v="46"/>
    <x v="1"/>
    <x v="4"/>
    <x v="0"/>
    <n v="0"/>
    <x v="1782"/>
    <n v="0"/>
    <n v="1"/>
    <x v="421"/>
    <n v="73"/>
    <x v="0"/>
    <n v="90"/>
    <n v="38"/>
    <n v="67"/>
    <n v="33"/>
    <n v="36"/>
    <n v="67"/>
    <n v="331"/>
    <n v="1"/>
    <n v="4"/>
    <n v="1"/>
    <n v="6"/>
    <n v="12"/>
    <n v="3"/>
    <x v="0"/>
    <x v="0"/>
    <x v="0"/>
    <x v="0"/>
    <x v="0"/>
    <n v="0"/>
    <n v="3"/>
    <n v="11"/>
    <x v="1"/>
    <n v="0"/>
  </r>
  <r>
    <x v="2000"/>
    <n v="1970"/>
    <n v="56"/>
    <x v="1"/>
    <x v="0"/>
    <x v="0"/>
    <n v="2"/>
    <x v="1783"/>
    <n v="1"/>
    <n v="0"/>
    <x v="606"/>
    <n v="66"/>
    <x v="0"/>
    <n v="7"/>
    <n v="2"/>
    <n v="8"/>
    <n v="3"/>
    <n v="2"/>
    <n v="3"/>
    <n v="25"/>
    <n v="1"/>
    <n v="1"/>
    <n v="0"/>
    <n v="3"/>
    <n v="5"/>
    <n v="6"/>
    <x v="0"/>
    <x v="0"/>
    <x v="0"/>
    <x v="0"/>
    <x v="0"/>
    <n v="0"/>
    <n v="3"/>
    <n v="11"/>
    <x v="1"/>
    <n v="0"/>
  </r>
  <r>
    <x v="2001"/>
    <n v="1967"/>
    <n v="59"/>
    <x v="1"/>
    <x v="1"/>
    <x v="3"/>
    <n v="2"/>
    <x v="1784"/>
    <n v="1"/>
    <n v="0"/>
    <x v="539"/>
    <n v="36"/>
    <x v="0"/>
    <n v="4"/>
    <n v="2"/>
    <n v="5"/>
    <n v="2"/>
    <n v="0"/>
    <n v="0"/>
    <n v="13"/>
    <n v="1"/>
    <n v="1"/>
    <n v="0"/>
    <n v="2"/>
    <n v="4"/>
    <n v="6"/>
    <x v="0"/>
    <x v="0"/>
    <x v="0"/>
    <x v="0"/>
    <x v="0"/>
    <n v="0"/>
    <n v="3"/>
    <n v="11"/>
    <x v="1"/>
    <n v="0"/>
  </r>
  <r>
    <x v="2002"/>
    <n v="1970"/>
    <n v="56"/>
    <x v="1"/>
    <x v="0"/>
    <x v="2"/>
    <n v="3"/>
    <x v="1785"/>
    <n v="1"/>
    <n v="0"/>
    <x v="403"/>
    <n v="29"/>
    <x v="1"/>
    <n v="16"/>
    <n v="17"/>
    <n v="19"/>
    <n v="20"/>
    <n v="21"/>
    <n v="22"/>
    <n v="115"/>
    <n v="3"/>
    <n v="3"/>
    <n v="2"/>
    <n v="2"/>
    <n v="10"/>
    <n v="8"/>
    <x v="0"/>
    <x v="0"/>
    <x v="0"/>
    <x v="0"/>
    <x v="0"/>
    <n v="0"/>
    <n v="3"/>
    <n v="11"/>
    <x v="0"/>
    <n v="0"/>
  </r>
  <r>
    <x v="2003"/>
    <n v="1966"/>
    <n v="60"/>
    <x v="1"/>
    <x v="0"/>
    <x v="0"/>
    <n v="1"/>
    <x v="1786"/>
    <n v="0"/>
    <n v="0"/>
    <x v="650"/>
    <n v="29"/>
    <x v="1"/>
    <n v="10"/>
    <n v="3"/>
    <n v="3"/>
    <n v="0"/>
    <n v="0"/>
    <n v="0"/>
    <n v="16"/>
    <n v="1"/>
    <n v="0"/>
    <n v="0"/>
    <n v="3"/>
    <n v="4"/>
    <n v="3"/>
    <x v="0"/>
    <x v="0"/>
    <x v="0"/>
    <x v="0"/>
    <x v="0"/>
    <n v="0"/>
    <n v="3"/>
    <n v="11"/>
    <x v="1"/>
    <n v="0"/>
  </r>
  <r>
    <x v="2004"/>
    <n v="1972"/>
    <n v="54"/>
    <x v="1"/>
    <x v="2"/>
    <x v="0"/>
    <n v="1"/>
    <x v="971"/>
    <n v="1"/>
    <n v="1"/>
    <x v="360"/>
    <n v="6"/>
    <x v="2"/>
    <n v="68"/>
    <n v="0"/>
    <n v="16"/>
    <n v="0"/>
    <n v="0"/>
    <n v="8"/>
    <n v="92"/>
    <n v="3"/>
    <n v="2"/>
    <n v="0"/>
    <n v="4"/>
    <n v="9"/>
    <n v="7"/>
    <x v="0"/>
    <x v="0"/>
    <x v="0"/>
    <x v="0"/>
    <x v="0"/>
    <n v="0"/>
    <n v="3"/>
    <n v="11"/>
    <x v="1"/>
    <n v="0"/>
  </r>
  <r>
    <x v="2005"/>
    <n v="1977"/>
    <n v="49"/>
    <x v="1"/>
    <x v="0"/>
    <x v="2"/>
    <n v="3"/>
    <x v="1787"/>
    <n v="0"/>
    <n v="1"/>
    <x v="251"/>
    <n v="97"/>
    <x v="0"/>
    <n v="35"/>
    <n v="0"/>
    <n v="13"/>
    <n v="2"/>
    <n v="0"/>
    <n v="2"/>
    <n v="52"/>
    <n v="2"/>
    <n v="2"/>
    <n v="0"/>
    <n v="3"/>
    <n v="7"/>
    <n v="8"/>
    <x v="0"/>
    <x v="0"/>
    <x v="0"/>
    <x v="0"/>
    <x v="0"/>
    <n v="0"/>
    <n v="3"/>
    <n v="11"/>
    <x v="1"/>
    <n v="0"/>
  </r>
  <r>
    <x v="2006"/>
    <n v="1970"/>
    <n v="56"/>
    <x v="1"/>
    <x v="0"/>
    <x v="2"/>
    <n v="3"/>
    <x v="1788"/>
    <n v="0"/>
    <n v="1"/>
    <x v="491"/>
    <n v="61"/>
    <x v="0"/>
    <n v="575"/>
    <n v="80"/>
    <n v="428"/>
    <n v="208"/>
    <n v="93"/>
    <n v="80"/>
    <n v="1464"/>
    <n v="3"/>
    <n v="8"/>
    <n v="4"/>
    <n v="8"/>
    <n v="23"/>
    <n v="5"/>
    <x v="0"/>
    <x v="0"/>
    <x v="0"/>
    <x v="0"/>
    <x v="0"/>
    <n v="0"/>
    <n v="3"/>
    <n v="11"/>
    <x v="1"/>
    <n v="0"/>
  </r>
  <r>
    <x v="2007"/>
    <n v="1964"/>
    <n v="62"/>
    <x v="0"/>
    <x v="0"/>
    <x v="3"/>
    <n v="2"/>
    <x v="1789"/>
    <n v="0"/>
    <n v="1"/>
    <x v="253"/>
    <n v="68"/>
    <x v="0"/>
    <n v="315"/>
    <n v="0"/>
    <n v="31"/>
    <n v="4"/>
    <n v="0"/>
    <n v="91"/>
    <n v="441"/>
    <n v="4"/>
    <n v="5"/>
    <n v="5"/>
    <n v="3"/>
    <n v="17"/>
    <n v="8"/>
    <x v="1"/>
    <x v="0"/>
    <x v="0"/>
    <x v="0"/>
    <x v="0"/>
    <n v="0"/>
    <n v="3"/>
    <n v="11"/>
    <x v="1"/>
    <n v="1"/>
  </r>
  <r>
    <x v="2008"/>
    <n v="1959"/>
    <n v="67"/>
    <x v="0"/>
    <x v="1"/>
    <x v="3"/>
    <n v="2"/>
    <x v="1790"/>
    <n v="0"/>
    <n v="1"/>
    <x v="390"/>
    <n v="73"/>
    <x v="0"/>
    <n v="182"/>
    <n v="2"/>
    <n v="49"/>
    <n v="17"/>
    <n v="13"/>
    <n v="20"/>
    <n v="283"/>
    <n v="1"/>
    <n v="3"/>
    <n v="1"/>
    <n v="7"/>
    <n v="12"/>
    <n v="2"/>
    <x v="0"/>
    <x v="0"/>
    <x v="0"/>
    <x v="0"/>
    <x v="0"/>
    <n v="0"/>
    <n v="3"/>
    <n v="11"/>
    <x v="1"/>
    <n v="0"/>
  </r>
  <r>
    <x v="2009"/>
    <n v="1966"/>
    <n v="60"/>
    <x v="1"/>
    <x v="1"/>
    <x v="1"/>
    <n v="3"/>
    <x v="1791"/>
    <n v="0"/>
    <n v="1"/>
    <x v="582"/>
    <n v="90"/>
    <x v="0"/>
    <n v="561"/>
    <n v="14"/>
    <n v="113"/>
    <n v="10"/>
    <n v="14"/>
    <n v="35"/>
    <n v="747"/>
    <n v="3"/>
    <n v="8"/>
    <n v="2"/>
    <n v="10"/>
    <n v="23"/>
    <n v="5"/>
    <x v="0"/>
    <x v="0"/>
    <x v="0"/>
    <x v="0"/>
    <x v="0"/>
    <n v="0"/>
    <n v="3"/>
    <n v="11"/>
    <x v="1"/>
    <n v="0"/>
  </r>
  <r>
    <x v="2010"/>
    <n v="1958"/>
    <n v="68"/>
    <x v="0"/>
    <x v="0"/>
    <x v="3"/>
    <n v="1"/>
    <x v="1792"/>
    <n v="0"/>
    <n v="0"/>
    <x v="199"/>
    <n v="81"/>
    <x v="0"/>
    <n v="587"/>
    <n v="51"/>
    <n v="932"/>
    <n v="180"/>
    <n v="34"/>
    <n v="86"/>
    <n v="1870"/>
    <n v="1"/>
    <n v="5"/>
    <n v="6"/>
    <n v="5"/>
    <n v="17"/>
    <n v="3"/>
    <x v="0"/>
    <x v="0"/>
    <x v="0"/>
    <x v="0"/>
    <x v="0"/>
    <n v="0"/>
    <n v="3"/>
    <n v="11"/>
    <x v="1"/>
    <n v="0"/>
  </r>
  <r>
    <x v="2011"/>
    <n v="1986"/>
    <n v="40"/>
    <x v="2"/>
    <x v="0"/>
    <x v="0"/>
    <n v="2"/>
    <x v="1793"/>
    <n v="1"/>
    <n v="0"/>
    <x v="477"/>
    <n v="1"/>
    <x v="2"/>
    <n v="94"/>
    <n v="1"/>
    <n v="33"/>
    <n v="13"/>
    <n v="12"/>
    <n v="12"/>
    <n v="165"/>
    <n v="3"/>
    <n v="4"/>
    <n v="0"/>
    <n v="4"/>
    <n v="11"/>
    <n v="8"/>
    <x v="0"/>
    <x v="0"/>
    <x v="0"/>
    <x v="0"/>
    <x v="0"/>
    <n v="0"/>
    <n v="3"/>
    <n v="11"/>
    <x v="1"/>
    <n v="0"/>
  </r>
  <r>
    <x v="2012"/>
    <n v="1977"/>
    <n v="49"/>
    <x v="1"/>
    <x v="0"/>
    <x v="1"/>
    <n v="2"/>
    <x v="1794"/>
    <n v="0"/>
    <n v="0"/>
    <x v="315"/>
    <n v="79"/>
    <x v="0"/>
    <n v="908"/>
    <n v="43"/>
    <n v="735"/>
    <n v="40"/>
    <n v="194"/>
    <n v="21"/>
    <n v="1941"/>
    <n v="1"/>
    <n v="7"/>
    <n v="7"/>
    <n v="9"/>
    <n v="24"/>
    <n v="2"/>
    <x v="0"/>
    <x v="1"/>
    <x v="1"/>
    <x v="1"/>
    <x v="0"/>
    <n v="0"/>
    <n v="3"/>
    <n v="11"/>
    <x v="0"/>
    <n v="3"/>
  </r>
  <r>
    <x v="2013"/>
    <n v="1981"/>
    <n v="45"/>
    <x v="2"/>
    <x v="3"/>
    <x v="2"/>
    <n v="2"/>
    <x v="1795"/>
    <n v="0"/>
    <n v="0"/>
    <x v="640"/>
    <n v="92"/>
    <x v="0"/>
    <n v="228"/>
    <n v="122"/>
    <n v="122"/>
    <n v="208"/>
    <n v="129"/>
    <n v="30"/>
    <n v="839"/>
    <n v="6"/>
    <n v="11"/>
    <n v="2"/>
    <n v="8"/>
    <n v="27"/>
    <n v="9"/>
    <x v="0"/>
    <x v="0"/>
    <x v="0"/>
    <x v="0"/>
    <x v="0"/>
    <n v="0"/>
    <n v="3"/>
    <n v="11"/>
    <x v="1"/>
    <n v="0"/>
  </r>
  <r>
    <x v="2014"/>
    <n v="1958"/>
    <n v="68"/>
    <x v="0"/>
    <x v="0"/>
    <x v="0"/>
    <n v="1"/>
    <x v="1796"/>
    <n v="0"/>
    <n v="0"/>
    <x v="442"/>
    <n v="31"/>
    <x v="1"/>
    <n v="995"/>
    <n v="112"/>
    <n v="417"/>
    <n v="42"/>
    <n v="48"/>
    <n v="41"/>
    <n v="1655"/>
    <n v="1"/>
    <n v="2"/>
    <n v="9"/>
    <n v="13"/>
    <n v="25"/>
    <n v="5"/>
    <x v="0"/>
    <x v="0"/>
    <x v="0"/>
    <x v="0"/>
    <x v="0"/>
    <n v="0"/>
    <n v="3"/>
    <n v="11"/>
    <x v="0"/>
    <n v="0"/>
  </r>
  <r>
    <x v="2015"/>
    <n v="1975"/>
    <n v="51"/>
    <x v="1"/>
    <x v="4"/>
    <x v="2"/>
    <n v="4"/>
    <x v="1410"/>
    <n v="1"/>
    <n v="1"/>
    <x v="443"/>
    <n v="46"/>
    <x v="0"/>
    <n v="11"/>
    <n v="1"/>
    <n v="2"/>
    <n v="2"/>
    <n v="1"/>
    <n v="6"/>
    <n v="23"/>
    <n v="1"/>
    <n v="0"/>
    <n v="0"/>
    <n v="3"/>
    <n v="4"/>
    <n v="6"/>
    <x v="0"/>
    <x v="0"/>
    <x v="0"/>
    <x v="0"/>
    <x v="0"/>
    <n v="0"/>
    <n v="3"/>
    <n v="11"/>
    <x v="1"/>
    <n v="0"/>
  </r>
  <r>
    <x v="2016"/>
    <n v="1983"/>
    <n v="43"/>
    <x v="2"/>
    <x v="0"/>
    <x v="2"/>
    <n v="2"/>
    <x v="1797"/>
    <n v="0"/>
    <n v="0"/>
    <x v="374"/>
    <n v="14"/>
    <x v="2"/>
    <n v="3"/>
    <n v="3"/>
    <n v="14"/>
    <n v="15"/>
    <n v="21"/>
    <n v="10"/>
    <n v="66"/>
    <n v="1"/>
    <n v="2"/>
    <n v="1"/>
    <n v="2"/>
    <n v="6"/>
    <n v="9"/>
    <x v="0"/>
    <x v="0"/>
    <x v="0"/>
    <x v="0"/>
    <x v="0"/>
    <n v="0"/>
    <n v="3"/>
    <n v="11"/>
    <x v="0"/>
    <n v="0"/>
  </r>
  <r>
    <x v="2017"/>
    <n v="1967"/>
    <n v="59"/>
    <x v="1"/>
    <x v="0"/>
    <x v="1"/>
    <n v="4"/>
    <x v="1798"/>
    <n v="1"/>
    <n v="1"/>
    <x v="382"/>
    <n v="89"/>
    <x v="0"/>
    <n v="12"/>
    <n v="1"/>
    <n v="16"/>
    <n v="4"/>
    <n v="1"/>
    <n v="3"/>
    <n v="37"/>
    <n v="3"/>
    <n v="2"/>
    <n v="0"/>
    <n v="3"/>
    <n v="8"/>
    <n v="8"/>
    <x v="0"/>
    <x v="0"/>
    <x v="0"/>
    <x v="0"/>
    <x v="0"/>
    <n v="0"/>
    <n v="3"/>
    <n v="11"/>
    <x v="1"/>
    <n v="0"/>
  </r>
  <r>
    <x v="2018"/>
    <n v="1951"/>
    <n v="75"/>
    <x v="0"/>
    <x v="0"/>
    <x v="3"/>
    <n v="3"/>
    <x v="1799"/>
    <n v="1"/>
    <n v="1"/>
    <x v="89"/>
    <n v="31"/>
    <x v="1"/>
    <n v="17"/>
    <n v="0"/>
    <n v="2"/>
    <n v="0"/>
    <n v="0"/>
    <n v="2"/>
    <n v="21"/>
    <n v="2"/>
    <n v="1"/>
    <n v="0"/>
    <n v="3"/>
    <n v="6"/>
    <n v="6"/>
    <x v="0"/>
    <x v="0"/>
    <x v="0"/>
    <x v="0"/>
    <x v="0"/>
    <n v="1"/>
    <n v="3"/>
    <n v="11"/>
    <x v="1"/>
    <n v="0"/>
  </r>
  <r>
    <x v="2019"/>
    <n v="1972"/>
    <n v="54"/>
    <x v="1"/>
    <x v="0"/>
    <x v="1"/>
    <n v="5"/>
    <x v="1800"/>
    <n v="1"/>
    <n v="2"/>
    <x v="324"/>
    <n v="75"/>
    <x v="0"/>
    <n v="8"/>
    <n v="0"/>
    <n v="5"/>
    <n v="0"/>
    <n v="3"/>
    <n v="6"/>
    <n v="22"/>
    <n v="1"/>
    <n v="0"/>
    <n v="0"/>
    <n v="3"/>
    <n v="4"/>
    <n v="8"/>
    <x v="0"/>
    <x v="0"/>
    <x v="0"/>
    <x v="0"/>
    <x v="0"/>
    <n v="0"/>
    <n v="3"/>
    <n v="11"/>
    <x v="1"/>
    <n v="0"/>
  </r>
  <r>
    <x v="2020"/>
    <n v="1978"/>
    <n v="48"/>
    <x v="1"/>
    <x v="0"/>
    <x v="1"/>
    <n v="3"/>
    <x v="1801"/>
    <n v="1"/>
    <n v="0"/>
    <x v="593"/>
    <n v="42"/>
    <x v="0"/>
    <n v="22"/>
    <n v="4"/>
    <n v="17"/>
    <n v="12"/>
    <n v="10"/>
    <n v="13"/>
    <n v="78"/>
    <n v="3"/>
    <n v="2"/>
    <n v="0"/>
    <n v="4"/>
    <n v="9"/>
    <n v="6"/>
    <x v="0"/>
    <x v="0"/>
    <x v="0"/>
    <x v="0"/>
    <x v="0"/>
    <n v="0"/>
    <n v="3"/>
    <n v="11"/>
    <x v="1"/>
    <n v="0"/>
  </r>
  <r>
    <x v="2021"/>
    <n v="1982"/>
    <n v="44"/>
    <x v="2"/>
    <x v="2"/>
    <x v="2"/>
    <n v="3"/>
    <x v="1802"/>
    <n v="1"/>
    <n v="0"/>
    <x v="66"/>
    <n v="53"/>
    <x v="0"/>
    <n v="14"/>
    <n v="10"/>
    <n v="29"/>
    <n v="4"/>
    <n v="7"/>
    <n v="15"/>
    <n v="79"/>
    <n v="1"/>
    <n v="2"/>
    <n v="0"/>
    <n v="3"/>
    <n v="6"/>
    <n v="6"/>
    <x v="0"/>
    <x v="0"/>
    <x v="0"/>
    <x v="0"/>
    <x v="0"/>
    <n v="0"/>
    <n v="3"/>
    <n v="11"/>
    <x v="1"/>
    <n v="0"/>
  </r>
  <r>
    <x v="2022"/>
    <n v="1956"/>
    <n v="70"/>
    <x v="0"/>
    <x v="0"/>
    <x v="2"/>
    <n v="4"/>
    <x v="1803"/>
    <n v="1"/>
    <n v="1"/>
    <x v="79"/>
    <n v="53"/>
    <x v="0"/>
    <n v="106"/>
    <n v="27"/>
    <n v="68"/>
    <n v="52"/>
    <n v="7"/>
    <n v="5"/>
    <n v="265"/>
    <n v="6"/>
    <n v="4"/>
    <n v="2"/>
    <n v="5"/>
    <n v="17"/>
    <n v="6"/>
    <x v="0"/>
    <x v="0"/>
    <x v="0"/>
    <x v="0"/>
    <x v="0"/>
    <n v="0"/>
    <n v="3"/>
    <n v="11"/>
    <x v="1"/>
    <n v="0"/>
  </r>
  <r>
    <x v="2023"/>
    <n v="1952"/>
    <n v="74"/>
    <x v="0"/>
    <x v="2"/>
    <x v="2"/>
    <n v="3"/>
    <x v="1804"/>
    <n v="0"/>
    <n v="1"/>
    <x v="641"/>
    <n v="23"/>
    <x v="1"/>
    <n v="820"/>
    <n v="57"/>
    <n v="242"/>
    <n v="45"/>
    <n v="0"/>
    <n v="11"/>
    <n v="1175"/>
    <n v="2"/>
    <n v="8"/>
    <n v="3"/>
    <n v="6"/>
    <n v="19"/>
    <n v="4"/>
    <x v="0"/>
    <x v="0"/>
    <x v="0"/>
    <x v="0"/>
    <x v="0"/>
    <n v="0"/>
    <n v="3"/>
    <n v="11"/>
    <x v="1"/>
    <n v="0"/>
  </r>
  <r>
    <x v="2024"/>
    <n v="1965"/>
    <n v="61"/>
    <x v="1"/>
    <x v="1"/>
    <x v="2"/>
    <n v="3"/>
    <x v="1805"/>
    <n v="0"/>
    <n v="1"/>
    <x v="320"/>
    <n v="57"/>
    <x v="0"/>
    <n v="753"/>
    <n v="43"/>
    <n v="226"/>
    <n v="69"/>
    <n v="10"/>
    <n v="204"/>
    <n v="1305"/>
    <n v="2"/>
    <n v="8"/>
    <n v="5"/>
    <n v="13"/>
    <n v="28"/>
    <n v="4"/>
    <x v="0"/>
    <x v="0"/>
    <x v="0"/>
    <x v="0"/>
    <x v="0"/>
    <n v="0"/>
    <n v="3"/>
    <n v="11"/>
    <x v="1"/>
    <n v="0"/>
  </r>
  <r>
    <x v="2025"/>
    <n v="1979"/>
    <n v="47"/>
    <x v="1"/>
    <x v="2"/>
    <x v="2"/>
    <n v="3"/>
    <x v="1806"/>
    <n v="1"/>
    <n v="0"/>
    <x v="586"/>
    <n v="49"/>
    <x v="0"/>
    <n v="13"/>
    <n v="3"/>
    <n v="17"/>
    <n v="7"/>
    <n v="3"/>
    <n v="3"/>
    <n v="46"/>
    <n v="2"/>
    <n v="2"/>
    <n v="0"/>
    <n v="4"/>
    <n v="8"/>
    <n v="5"/>
    <x v="0"/>
    <x v="0"/>
    <x v="0"/>
    <x v="0"/>
    <x v="0"/>
    <n v="0"/>
    <n v="3"/>
    <n v="11"/>
    <x v="1"/>
    <n v="0"/>
  </r>
  <r>
    <x v="2026"/>
    <n v="1965"/>
    <n v="61"/>
    <x v="1"/>
    <x v="0"/>
    <x v="1"/>
    <n v="4"/>
    <x v="275"/>
    <n v="1"/>
    <n v="1"/>
    <x v="36"/>
    <n v="6"/>
    <x v="2"/>
    <n v="9"/>
    <n v="1"/>
    <n v="3"/>
    <n v="0"/>
    <n v="4"/>
    <n v="8"/>
    <n v="25"/>
    <n v="1"/>
    <n v="0"/>
    <n v="0"/>
    <n v="3"/>
    <n v="4"/>
    <n v="6"/>
    <x v="0"/>
    <x v="0"/>
    <x v="0"/>
    <x v="0"/>
    <x v="0"/>
    <n v="0"/>
    <n v="3"/>
    <n v="11"/>
    <x v="1"/>
    <n v="0"/>
  </r>
  <r>
    <x v="2027"/>
    <n v="1953"/>
    <n v="73"/>
    <x v="0"/>
    <x v="0"/>
    <x v="3"/>
    <n v="1"/>
    <x v="1807"/>
    <n v="0"/>
    <n v="0"/>
    <x v="131"/>
    <n v="29"/>
    <x v="1"/>
    <n v="19"/>
    <n v="3"/>
    <n v="6"/>
    <n v="4"/>
    <n v="2"/>
    <n v="12"/>
    <n v="46"/>
    <n v="1"/>
    <n v="1"/>
    <n v="0"/>
    <n v="3"/>
    <n v="5"/>
    <n v="4"/>
    <x v="0"/>
    <x v="0"/>
    <x v="0"/>
    <x v="0"/>
    <x v="0"/>
    <n v="0"/>
    <n v="3"/>
    <n v="11"/>
    <x v="1"/>
    <n v="0"/>
  </r>
  <r>
    <x v="2028"/>
    <n v="1949"/>
    <n v="77"/>
    <x v="0"/>
    <x v="2"/>
    <x v="1"/>
    <n v="3"/>
    <x v="1808"/>
    <n v="0"/>
    <n v="1"/>
    <x v="54"/>
    <n v="5"/>
    <x v="2"/>
    <n v="520"/>
    <n v="8"/>
    <n v="223"/>
    <n v="32"/>
    <n v="49"/>
    <n v="42"/>
    <n v="874"/>
    <n v="4"/>
    <n v="10"/>
    <n v="5"/>
    <n v="7"/>
    <n v="26"/>
    <n v="8"/>
    <x v="1"/>
    <x v="0"/>
    <x v="0"/>
    <x v="0"/>
    <x v="0"/>
    <n v="0"/>
    <n v="3"/>
    <n v="11"/>
    <x v="0"/>
    <n v="1"/>
  </r>
  <r>
    <x v="2029"/>
    <n v="1985"/>
    <n v="41"/>
    <x v="2"/>
    <x v="4"/>
    <x v="1"/>
    <n v="3"/>
    <x v="11"/>
    <n v="1"/>
    <n v="0"/>
    <x v="439"/>
    <n v="98"/>
    <x v="0"/>
    <n v="5"/>
    <n v="17"/>
    <n v="17"/>
    <n v="13"/>
    <n v="14"/>
    <n v="34"/>
    <n v="100"/>
    <n v="4"/>
    <n v="2"/>
    <n v="1"/>
    <n v="3"/>
    <n v="10"/>
    <n v="9"/>
    <x v="0"/>
    <x v="0"/>
    <x v="0"/>
    <x v="0"/>
    <x v="0"/>
    <n v="0"/>
    <n v="3"/>
    <n v="11"/>
    <x v="1"/>
    <n v="0"/>
  </r>
  <r>
    <x v="2030"/>
    <n v="1947"/>
    <n v="79"/>
    <x v="3"/>
    <x v="1"/>
    <x v="4"/>
    <n v="2"/>
    <x v="1809"/>
    <n v="0"/>
    <n v="1"/>
    <x v="112"/>
    <n v="80"/>
    <x v="0"/>
    <n v="618"/>
    <n v="44"/>
    <n v="215"/>
    <n v="0"/>
    <n v="17"/>
    <n v="36"/>
    <n v="930"/>
    <n v="2"/>
    <n v="11"/>
    <n v="8"/>
    <n v="4"/>
    <n v="25"/>
    <n v="6"/>
    <x v="1"/>
    <x v="0"/>
    <x v="0"/>
    <x v="0"/>
    <x v="0"/>
    <n v="0"/>
    <n v="3"/>
    <n v="11"/>
    <x v="0"/>
    <n v="1"/>
  </r>
  <r>
    <x v="2031"/>
    <n v="1955"/>
    <n v="71"/>
    <x v="0"/>
    <x v="0"/>
    <x v="2"/>
    <n v="3"/>
    <x v="1810"/>
    <n v="0"/>
    <n v="1"/>
    <x v="630"/>
    <n v="4"/>
    <x v="2"/>
    <n v="315"/>
    <n v="35"/>
    <n v="322"/>
    <n v="46"/>
    <n v="7"/>
    <n v="143"/>
    <n v="868"/>
    <n v="3"/>
    <n v="7"/>
    <n v="2"/>
    <n v="11"/>
    <n v="23"/>
    <n v="5"/>
    <x v="0"/>
    <x v="0"/>
    <x v="0"/>
    <x v="0"/>
    <x v="0"/>
    <n v="0"/>
    <n v="3"/>
    <n v="11"/>
    <x v="1"/>
    <n v="0"/>
  </r>
  <r>
    <x v="2032"/>
    <n v="1976"/>
    <n v="50"/>
    <x v="1"/>
    <x v="0"/>
    <x v="2"/>
    <n v="3"/>
    <x v="1811"/>
    <n v="1"/>
    <n v="0"/>
    <x v="543"/>
    <n v="70"/>
    <x v="0"/>
    <n v="15"/>
    <n v="1"/>
    <n v="23"/>
    <n v="0"/>
    <n v="5"/>
    <n v="1"/>
    <n v="45"/>
    <n v="3"/>
    <n v="3"/>
    <n v="0"/>
    <n v="3"/>
    <n v="9"/>
    <n v="8"/>
    <x v="0"/>
    <x v="0"/>
    <x v="0"/>
    <x v="0"/>
    <x v="0"/>
    <n v="0"/>
    <n v="3"/>
    <n v="11"/>
    <x v="1"/>
    <n v="0"/>
  </r>
  <r>
    <x v="2033"/>
    <n v="1975"/>
    <n v="51"/>
    <x v="1"/>
    <x v="0"/>
    <x v="1"/>
    <n v="3"/>
    <x v="1812"/>
    <n v="0"/>
    <n v="1"/>
    <x v="35"/>
    <n v="32"/>
    <x v="0"/>
    <n v="384"/>
    <n v="60"/>
    <n v="364"/>
    <n v="119"/>
    <n v="101"/>
    <n v="232"/>
    <n v="1260"/>
    <n v="4"/>
    <n v="11"/>
    <n v="6"/>
    <n v="8"/>
    <n v="29"/>
    <n v="7"/>
    <x v="0"/>
    <x v="0"/>
    <x v="0"/>
    <x v="0"/>
    <x v="0"/>
    <n v="0"/>
    <n v="3"/>
    <n v="11"/>
    <x v="1"/>
    <n v="0"/>
  </r>
  <r>
    <x v="2034"/>
    <n v="1984"/>
    <n v="42"/>
    <x v="2"/>
    <x v="0"/>
    <x v="2"/>
    <n v="3"/>
    <x v="1813"/>
    <n v="1"/>
    <n v="0"/>
    <x v="148"/>
    <n v="82"/>
    <x v="0"/>
    <n v="110"/>
    <n v="29"/>
    <n v="92"/>
    <n v="28"/>
    <n v="10"/>
    <n v="145"/>
    <n v="414"/>
    <n v="1"/>
    <n v="6"/>
    <n v="2"/>
    <n v="3"/>
    <n v="12"/>
    <n v="8"/>
    <x v="1"/>
    <x v="0"/>
    <x v="0"/>
    <x v="0"/>
    <x v="0"/>
    <n v="0"/>
    <n v="3"/>
    <n v="11"/>
    <x v="1"/>
    <n v="1"/>
  </r>
  <r>
    <x v="2035"/>
    <n v="1950"/>
    <n v="76"/>
    <x v="0"/>
    <x v="0"/>
    <x v="1"/>
    <n v="3"/>
    <x v="1814"/>
    <n v="0"/>
    <n v="1"/>
    <x v="558"/>
    <n v="27"/>
    <x v="1"/>
    <n v="208"/>
    <n v="17"/>
    <n v="76"/>
    <n v="36"/>
    <n v="17"/>
    <n v="38"/>
    <n v="392"/>
    <n v="2"/>
    <n v="3"/>
    <n v="3"/>
    <n v="7"/>
    <n v="15"/>
    <n v="2"/>
    <x v="0"/>
    <x v="0"/>
    <x v="0"/>
    <x v="0"/>
    <x v="0"/>
    <n v="0"/>
    <n v="3"/>
    <n v="11"/>
    <x v="1"/>
    <n v="0"/>
  </r>
  <r>
    <x v="2036"/>
    <n v="1977"/>
    <n v="49"/>
    <x v="1"/>
    <x v="0"/>
    <x v="2"/>
    <n v="4"/>
    <x v="1815"/>
    <n v="1"/>
    <n v="1"/>
    <x v="427"/>
    <n v="94"/>
    <x v="0"/>
    <n v="555"/>
    <n v="82"/>
    <n v="257"/>
    <n v="93"/>
    <n v="61"/>
    <n v="61"/>
    <n v="1109"/>
    <n v="4"/>
    <n v="10"/>
    <n v="3"/>
    <n v="12"/>
    <n v="29"/>
    <n v="6"/>
    <x v="0"/>
    <x v="0"/>
    <x v="0"/>
    <x v="0"/>
    <x v="0"/>
    <n v="0"/>
    <n v="3"/>
    <n v="11"/>
    <x v="1"/>
    <n v="0"/>
  </r>
  <r>
    <x v="2037"/>
    <n v="1951"/>
    <n v="75"/>
    <x v="0"/>
    <x v="0"/>
    <x v="0"/>
    <n v="0"/>
    <x v="1816"/>
    <n v="0"/>
    <n v="1"/>
    <x v="611"/>
    <n v="23"/>
    <x v="1"/>
    <n v="240"/>
    <n v="90"/>
    <n v="216"/>
    <n v="63"/>
    <n v="6"/>
    <n v="24"/>
    <n v="639"/>
    <n v="4"/>
    <n v="4"/>
    <n v="4"/>
    <n v="10"/>
    <n v="22"/>
    <n v="3"/>
    <x v="0"/>
    <x v="0"/>
    <x v="0"/>
    <x v="0"/>
    <x v="0"/>
    <n v="0"/>
    <n v="3"/>
    <n v="11"/>
    <x v="1"/>
    <n v="0"/>
  </r>
  <r>
    <x v="2038"/>
    <n v="1984"/>
    <n v="42"/>
    <x v="2"/>
    <x v="0"/>
    <x v="2"/>
    <n v="3"/>
    <x v="1817"/>
    <n v="1"/>
    <n v="0"/>
    <x v="15"/>
    <n v="97"/>
    <x v="0"/>
    <n v="11"/>
    <n v="0"/>
    <n v="36"/>
    <n v="15"/>
    <n v="5"/>
    <n v="12"/>
    <n v="79"/>
    <n v="1"/>
    <n v="2"/>
    <n v="0"/>
    <n v="3"/>
    <n v="6"/>
    <n v="7"/>
    <x v="0"/>
    <x v="0"/>
    <x v="0"/>
    <x v="0"/>
    <x v="0"/>
    <n v="0"/>
    <n v="3"/>
    <n v="11"/>
    <x v="1"/>
    <n v="0"/>
  </r>
  <r>
    <x v="2039"/>
    <n v="1982"/>
    <n v="44"/>
    <x v="2"/>
    <x v="0"/>
    <x v="1"/>
    <n v="2"/>
    <x v="1818"/>
    <n v="0"/>
    <n v="0"/>
    <x v="559"/>
    <n v="25"/>
    <x v="1"/>
    <n v="848"/>
    <n v="154"/>
    <n v="323"/>
    <n v="201"/>
    <n v="61"/>
    <n v="78"/>
    <n v="1665"/>
    <n v="1"/>
    <n v="10"/>
    <n v="3"/>
    <n v="10"/>
    <n v="24"/>
    <n v="6"/>
    <x v="1"/>
    <x v="0"/>
    <x v="0"/>
    <x v="0"/>
    <x v="0"/>
    <n v="0"/>
    <n v="3"/>
    <n v="11"/>
    <x v="1"/>
    <n v="1"/>
  </r>
  <r>
    <x v="2040"/>
    <n v="1991"/>
    <n v="35"/>
    <x v="2"/>
    <x v="0"/>
    <x v="0"/>
    <n v="1"/>
    <x v="1819"/>
    <n v="0"/>
    <n v="0"/>
    <x v="319"/>
    <n v="92"/>
    <x v="0"/>
    <n v="202"/>
    <n v="47"/>
    <n v="197"/>
    <n v="55"/>
    <n v="42"/>
    <n v="149"/>
    <n v="692"/>
    <n v="1"/>
    <n v="5"/>
    <n v="4"/>
    <n v="8"/>
    <n v="18"/>
    <n v="4"/>
    <x v="0"/>
    <x v="0"/>
    <x v="0"/>
    <x v="0"/>
    <x v="0"/>
    <n v="0"/>
    <n v="3"/>
    <n v="11"/>
    <x v="1"/>
    <n v="0"/>
  </r>
  <r>
    <x v="2041"/>
    <n v="1970"/>
    <n v="56"/>
    <x v="1"/>
    <x v="0"/>
    <x v="0"/>
    <n v="0"/>
    <x v="1820"/>
    <n v="1"/>
    <n v="2"/>
    <x v="324"/>
    <n v="98"/>
    <x v="0"/>
    <n v="433"/>
    <n v="89"/>
    <n v="650"/>
    <n v="16"/>
    <n v="102"/>
    <n v="102"/>
    <n v="1392"/>
    <n v="10"/>
    <n v="4"/>
    <n v="6"/>
    <n v="9"/>
    <n v="29"/>
    <n v="7"/>
    <x v="0"/>
    <x v="0"/>
    <x v="0"/>
    <x v="0"/>
    <x v="0"/>
    <n v="0"/>
    <n v="3"/>
    <n v="11"/>
    <x v="1"/>
    <n v="0"/>
  </r>
  <r>
    <x v="2042"/>
    <n v="1981"/>
    <n v="45"/>
    <x v="2"/>
    <x v="0"/>
    <x v="2"/>
    <n v="3"/>
    <x v="1821"/>
    <n v="1"/>
    <n v="0"/>
    <x v="271"/>
    <n v="19"/>
    <x v="1"/>
    <n v="6"/>
    <n v="6"/>
    <n v="15"/>
    <n v="10"/>
    <n v="5"/>
    <n v="2"/>
    <n v="44"/>
    <n v="2"/>
    <n v="2"/>
    <n v="0"/>
    <n v="3"/>
    <n v="7"/>
    <n v="6"/>
    <x v="0"/>
    <x v="0"/>
    <x v="0"/>
    <x v="0"/>
    <x v="0"/>
    <n v="0"/>
    <n v="3"/>
    <n v="11"/>
    <x v="1"/>
    <n v="0"/>
  </r>
  <r>
    <x v="2043"/>
    <n v="1979"/>
    <n v="47"/>
    <x v="1"/>
    <x v="2"/>
    <x v="2"/>
    <n v="3"/>
    <x v="1822"/>
    <n v="1"/>
    <n v="0"/>
    <x v="86"/>
    <n v="80"/>
    <x v="0"/>
    <n v="37"/>
    <n v="0"/>
    <n v="7"/>
    <n v="3"/>
    <n v="0"/>
    <n v="3"/>
    <n v="50"/>
    <n v="1"/>
    <n v="2"/>
    <n v="0"/>
    <n v="3"/>
    <n v="6"/>
    <n v="5"/>
    <x v="0"/>
    <x v="0"/>
    <x v="0"/>
    <x v="0"/>
    <x v="0"/>
    <n v="0"/>
    <n v="3"/>
    <n v="11"/>
    <x v="1"/>
    <n v="0"/>
  </r>
  <r>
    <x v="2044"/>
    <n v="1971"/>
    <n v="55"/>
    <x v="1"/>
    <x v="0"/>
    <x v="2"/>
    <n v="3"/>
    <x v="1823"/>
    <n v="1"/>
    <n v="0"/>
    <x v="63"/>
    <n v="80"/>
    <x v="0"/>
    <n v="167"/>
    <n v="37"/>
    <n v="64"/>
    <n v="49"/>
    <n v="34"/>
    <n v="116"/>
    <n v="467"/>
    <n v="8"/>
    <n v="4"/>
    <n v="3"/>
    <n v="6"/>
    <n v="21"/>
    <n v="7"/>
    <x v="0"/>
    <x v="0"/>
    <x v="0"/>
    <x v="0"/>
    <x v="0"/>
    <n v="0"/>
    <n v="3"/>
    <n v="11"/>
    <x v="1"/>
    <n v="0"/>
  </r>
  <r>
    <x v="2045"/>
    <n v="1970"/>
    <n v="56"/>
    <x v="1"/>
    <x v="0"/>
    <x v="0"/>
    <n v="2"/>
    <x v="1824"/>
    <n v="1"/>
    <n v="0"/>
    <x v="651"/>
    <n v="79"/>
    <x v="0"/>
    <n v="45"/>
    <n v="7"/>
    <n v="99"/>
    <n v="4"/>
    <n v="25"/>
    <n v="43"/>
    <n v="223"/>
    <n v="3"/>
    <n v="4"/>
    <n v="1"/>
    <n v="4"/>
    <n v="12"/>
    <n v="6"/>
    <x v="0"/>
    <x v="0"/>
    <x v="0"/>
    <x v="0"/>
    <x v="0"/>
    <n v="0"/>
    <n v="3"/>
    <n v="11"/>
    <x v="1"/>
    <n v="0"/>
  </r>
  <r>
    <x v="2046"/>
    <n v="1959"/>
    <n v="67"/>
    <x v="0"/>
    <x v="0"/>
    <x v="2"/>
    <n v="3"/>
    <x v="1825"/>
    <n v="0"/>
    <n v="1"/>
    <x v="295"/>
    <n v="50"/>
    <x v="0"/>
    <n v="129"/>
    <n v="0"/>
    <n v="21"/>
    <n v="0"/>
    <n v="1"/>
    <n v="7"/>
    <n v="158"/>
    <n v="1"/>
    <n v="3"/>
    <n v="1"/>
    <n v="4"/>
    <n v="9"/>
    <n v="4"/>
    <x v="0"/>
    <x v="0"/>
    <x v="0"/>
    <x v="0"/>
    <x v="0"/>
    <n v="0"/>
    <n v="3"/>
    <n v="11"/>
    <x v="1"/>
    <n v="0"/>
  </r>
  <r>
    <x v="2047"/>
    <n v="1973"/>
    <n v="53"/>
    <x v="1"/>
    <x v="0"/>
    <x v="2"/>
    <n v="2"/>
    <x v="1826"/>
    <n v="0"/>
    <n v="0"/>
    <x v="255"/>
    <n v="60"/>
    <x v="0"/>
    <n v="713"/>
    <n v="0"/>
    <n v="264"/>
    <n v="120"/>
    <n v="80"/>
    <n v="34"/>
    <n v="1211"/>
    <n v="1"/>
    <n v="7"/>
    <n v="8"/>
    <n v="12"/>
    <n v="28"/>
    <n v="4"/>
    <x v="0"/>
    <x v="0"/>
    <x v="1"/>
    <x v="1"/>
    <x v="0"/>
    <n v="0"/>
    <n v="3"/>
    <n v="11"/>
    <x v="1"/>
    <n v="2"/>
  </r>
  <r>
    <x v="2048"/>
    <n v="1970"/>
    <n v="56"/>
    <x v="1"/>
    <x v="0"/>
    <x v="0"/>
    <n v="2"/>
    <x v="1827"/>
    <n v="1"/>
    <n v="0"/>
    <x v="197"/>
    <n v="44"/>
    <x v="0"/>
    <n v="676"/>
    <n v="161"/>
    <n v="426"/>
    <n v="210"/>
    <n v="44"/>
    <n v="58"/>
    <n v="1575"/>
    <n v="2"/>
    <n v="2"/>
    <n v="5"/>
    <n v="5"/>
    <n v="14"/>
    <n v="6"/>
    <x v="0"/>
    <x v="0"/>
    <x v="0"/>
    <x v="0"/>
    <x v="0"/>
    <n v="0"/>
    <n v="3"/>
    <n v="11"/>
    <x v="0"/>
    <n v="0"/>
  </r>
  <r>
    <x v="2049"/>
    <n v="1947"/>
    <n v="79"/>
    <x v="3"/>
    <x v="4"/>
    <x v="2"/>
    <n v="2"/>
    <x v="1828"/>
    <n v="0"/>
    <n v="0"/>
    <x v="226"/>
    <n v="0"/>
    <x v="2"/>
    <n v="450"/>
    <n v="26"/>
    <n v="535"/>
    <n v="73"/>
    <n v="98"/>
    <n v="26"/>
    <n v="1208"/>
    <n v="1"/>
    <n v="5"/>
    <n v="6"/>
    <n v="10"/>
    <n v="22"/>
    <n v="1"/>
    <x v="0"/>
    <x v="0"/>
    <x v="0"/>
    <x v="0"/>
    <x v="0"/>
    <n v="0"/>
    <n v="3"/>
    <n v="11"/>
    <x v="1"/>
    <n v="0"/>
  </r>
  <r>
    <x v="2050"/>
    <n v="1951"/>
    <n v="75"/>
    <x v="0"/>
    <x v="0"/>
    <x v="2"/>
    <n v="4"/>
    <x v="1829"/>
    <n v="1"/>
    <n v="1"/>
    <x v="652"/>
    <n v="28"/>
    <x v="1"/>
    <n v="22"/>
    <n v="2"/>
    <n v="12"/>
    <n v="0"/>
    <n v="2"/>
    <n v="5"/>
    <n v="43"/>
    <n v="1"/>
    <n v="1"/>
    <n v="0"/>
    <n v="3"/>
    <n v="5"/>
    <n v="4"/>
    <x v="0"/>
    <x v="0"/>
    <x v="0"/>
    <x v="0"/>
    <x v="0"/>
    <n v="0"/>
    <n v="3"/>
    <n v="11"/>
    <x v="1"/>
    <n v="0"/>
  </r>
  <r>
    <x v="2051"/>
    <n v="1975"/>
    <n v="51"/>
    <x v="1"/>
    <x v="0"/>
    <x v="0"/>
    <n v="1"/>
    <x v="1830"/>
    <n v="1"/>
    <n v="1"/>
    <x v="325"/>
    <n v="35"/>
    <x v="0"/>
    <n v="367"/>
    <n v="4"/>
    <n v="51"/>
    <n v="6"/>
    <n v="4"/>
    <n v="95"/>
    <n v="527"/>
    <n v="6"/>
    <n v="7"/>
    <n v="2"/>
    <n v="6"/>
    <n v="21"/>
    <n v="7"/>
    <x v="0"/>
    <x v="0"/>
    <x v="0"/>
    <x v="1"/>
    <x v="0"/>
    <n v="0"/>
    <n v="3"/>
    <n v="11"/>
    <x v="1"/>
    <n v="1"/>
  </r>
  <r>
    <x v="2052"/>
    <n v="1959"/>
    <n v="67"/>
    <x v="0"/>
    <x v="0"/>
    <x v="4"/>
    <n v="2"/>
    <x v="1831"/>
    <n v="0"/>
    <n v="1"/>
    <x v="511"/>
    <n v="49"/>
    <x v="0"/>
    <n v="526"/>
    <n v="35"/>
    <n v="214"/>
    <n v="69"/>
    <n v="53"/>
    <n v="35"/>
    <n v="932"/>
    <n v="2"/>
    <n v="6"/>
    <n v="3"/>
    <n v="4"/>
    <n v="15"/>
    <n v="2"/>
    <x v="0"/>
    <x v="0"/>
    <x v="0"/>
    <x v="0"/>
    <x v="0"/>
    <n v="0"/>
    <n v="3"/>
    <n v="11"/>
    <x v="1"/>
    <n v="0"/>
  </r>
  <r>
    <x v="2053"/>
    <n v="1955"/>
    <n v="71"/>
    <x v="0"/>
    <x v="2"/>
    <x v="0"/>
    <n v="1"/>
    <x v="1832"/>
    <n v="1"/>
    <n v="1"/>
    <x v="533"/>
    <n v="46"/>
    <x v="0"/>
    <n v="51"/>
    <n v="0"/>
    <n v="16"/>
    <n v="0"/>
    <n v="0"/>
    <n v="4"/>
    <n v="71"/>
    <n v="2"/>
    <n v="3"/>
    <n v="0"/>
    <n v="3"/>
    <n v="8"/>
    <n v="8"/>
    <x v="0"/>
    <x v="0"/>
    <x v="0"/>
    <x v="0"/>
    <x v="0"/>
    <n v="0"/>
    <n v="3"/>
    <n v="11"/>
    <x v="1"/>
    <n v="0"/>
  </r>
  <r>
    <x v="2054"/>
    <n v="1953"/>
    <n v="73"/>
    <x v="0"/>
    <x v="0"/>
    <x v="1"/>
    <n v="4"/>
    <x v="1833"/>
    <n v="1"/>
    <n v="1"/>
    <x v="213"/>
    <n v="97"/>
    <x v="0"/>
    <n v="25"/>
    <n v="0"/>
    <n v="11"/>
    <n v="3"/>
    <n v="0"/>
    <n v="15"/>
    <n v="54"/>
    <n v="1"/>
    <n v="1"/>
    <n v="0"/>
    <n v="3"/>
    <n v="5"/>
    <n v="4"/>
    <x v="0"/>
    <x v="0"/>
    <x v="0"/>
    <x v="0"/>
    <x v="0"/>
    <n v="0"/>
    <n v="3"/>
    <n v="11"/>
    <x v="1"/>
    <n v="0"/>
  </r>
  <r>
    <x v="2055"/>
    <n v="1965"/>
    <n v="61"/>
    <x v="1"/>
    <x v="0"/>
    <x v="0"/>
    <n v="1"/>
    <x v="1834"/>
    <n v="0"/>
    <n v="0"/>
    <x v="120"/>
    <n v="51"/>
    <x v="0"/>
    <n v="28"/>
    <n v="6"/>
    <n v="27"/>
    <n v="12"/>
    <n v="17"/>
    <n v="39"/>
    <n v="129"/>
    <n v="1"/>
    <n v="3"/>
    <n v="0"/>
    <n v="3"/>
    <n v="7"/>
    <n v="8"/>
    <x v="0"/>
    <x v="0"/>
    <x v="0"/>
    <x v="0"/>
    <x v="0"/>
    <n v="0"/>
    <n v="3"/>
    <n v="11"/>
    <x v="1"/>
    <n v="0"/>
  </r>
  <r>
    <x v="2056"/>
    <n v="1973"/>
    <n v="53"/>
    <x v="1"/>
    <x v="0"/>
    <x v="3"/>
    <n v="2"/>
    <x v="1835"/>
    <n v="1"/>
    <n v="0"/>
    <x v="581"/>
    <n v="80"/>
    <x v="0"/>
    <n v="958"/>
    <n v="159"/>
    <n v="447"/>
    <n v="20"/>
    <n v="0"/>
    <n v="31"/>
    <n v="1615"/>
    <n v="3"/>
    <n v="2"/>
    <n v="10"/>
    <n v="12"/>
    <n v="27"/>
    <n v="7"/>
    <x v="0"/>
    <x v="0"/>
    <x v="0"/>
    <x v="0"/>
    <x v="0"/>
    <n v="0"/>
    <n v="3"/>
    <n v="11"/>
    <x v="1"/>
    <n v="0"/>
  </r>
  <r>
    <x v="2057"/>
    <n v="1976"/>
    <n v="50"/>
    <x v="1"/>
    <x v="1"/>
    <x v="3"/>
    <n v="2"/>
    <x v="1418"/>
    <n v="0"/>
    <n v="1"/>
    <x v="545"/>
    <n v="10"/>
    <x v="2"/>
    <n v="532"/>
    <n v="88"/>
    <n v="168"/>
    <n v="69"/>
    <n v="44"/>
    <n v="133"/>
    <n v="1034"/>
    <n v="3"/>
    <n v="7"/>
    <n v="3"/>
    <n v="13"/>
    <n v="26"/>
    <n v="5"/>
    <x v="0"/>
    <x v="0"/>
    <x v="0"/>
    <x v="0"/>
    <x v="0"/>
    <n v="0"/>
    <n v="3"/>
    <n v="11"/>
    <x v="1"/>
    <n v="0"/>
  </r>
  <r>
    <x v="2058"/>
    <n v="1950"/>
    <n v="76"/>
    <x v="0"/>
    <x v="0"/>
    <x v="2"/>
    <n v="3"/>
    <x v="1836"/>
    <n v="0"/>
    <n v="1"/>
    <x v="180"/>
    <n v="29"/>
    <x v="1"/>
    <n v="724"/>
    <n v="17"/>
    <n v="143"/>
    <n v="0"/>
    <n v="8"/>
    <n v="196"/>
    <n v="1088"/>
    <n v="2"/>
    <n v="9"/>
    <n v="2"/>
    <n v="12"/>
    <n v="25"/>
    <n v="7"/>
    <x v="0"/>
    <x v="0"/>
    <x v="0"/>
    <x v="0"/>
    <x v="0"/>
    <n v="0"/>
    <n v="3"/>
    <n v="11"/>
    <x v="1"/>
    <n v="0"/>
  </r>
  <r>
    <x v="2059"/>
    <n v="1969"/>
    <n v="57"/>
    <x v="1"/>
    <x v="2"/>
    <x v="1"/>
    <n v="4"/>
    <x v="10"/>
    <n v="1"/>
    <n v="1"/>
    <x v="499"/>
    <n v="52"/>
    <x v="0"/>
    <n v="375"/>
    <n v="42"/>
    <n v="48"/>
    <n v="94"/>
    <n v="66"/>
    <n v="96"/>
    <n v="721"/>
    <n v="7"/>
    <n v="4"/>
    <n v="10"/>
    <n v="4"/>
    <n v="25"/>
    <n v="3"/>
    <x v="0"/>
    <x v="0"/>
    <x v="0"/>
    <x v="0"/>
    <x v="0"/>
    <n v="0"/>
    <n v="3"/>
    <n v="11"/>
    <x v="1"/>
    <n v="0"/>
  </r>
  <r>
    <x v="2060"/>
    <n v="1969"/>
    <n v="57"/>
    <x v="1"/>
    <x v="0"/>
    <x v="1"/>
    <n v="3"/>
    <x v="272"/>
    <n v="1"/>
    <n v="0"/>
    <x v="226"/>
    <n v="74"/>
    <x v="0"/>
    <n v="39"/>
    <n v="0"/>
    <n v="56"/>
    <n v="20"/>
    <n v="8"/>
    <n v="14"/>
    <n v="137"/>
    <n v="3"/>
    <n v="3"/>
    <n v="1"/>
    <n v="3"/>
    <n v="10"/>
    <n v="7"/>
    <x v="0"/>
    <x v="0"/>
    <x v="0"/>
    <x v="0"/>
    <x v="0"/>
    <n v="0"/>
    <n v="3"/>
    <n v="11"/>
    <x v="1"/>
    <n v="0"/>
  </r>
  <r>
    <x v="2061"/>
    <n v="1981"/>
    <n v="45"/>
    <x v="2"/>
    <x v="1"/>
    <x v="0"/>
    <n v="2"/>
    <x v="10"/>
    <n v="1"/>
    <n v="0"/>
    <x v="25"/>
    <n v="82"/>
    <x v="0"/>
    <n v="23"/>
    <n v="0"/>
    <n v="15"/>
    <n v="0"/>
    <n v="2"/>
    <n v="7"/>
    <n v="47"/>
    <n v="2"/>
    <n v="3"/>
    <n v="0"/>
    <n v="3"/>
    <n v="8"/>
    <n v="6"/>
    <x v="0"/>
    <x v="0"/>
    <x v="0"/>
    <x v="0"/>
    <x v="0"/>
    <n v="0"/>
    <n v="3"/>
    <n v="11"/>
    <x v="1"/>
    <n v="0"/>
  </r>
  <r>
    <x v="2062"/>
    <n v="1982"/>
    <n v="44"/>
    <x v="2"/>
    <x v="1"/>
    <x v="1"/>
    <n v="2"/>
    <x v="1323"/>
    <n v="0"/>
    <n v="0"/>
    <x v="512"/>
    <n v="54"/>
    <x v="0"/>
    <n v="587"/>
    <n v="54"/>
    <n v="348"/>
    <n v="71"/>
    <n v="54"/>
    <n v="130"/>
    <n v="1244"/>
    <n v="1"/>
    <n v="4"/>
    <n v="4"/>
    <n v="8"/>
    <n v="17"/>
    <n v="2"/>
    <x v="0"/>
    <x v="0"/>
    <x v="0"/>
    <x v="0"/>
    <x v="0"/>
    <n v="0"/>
    <n v="3"/>
    <n v="11"/>
    <x v="1"/>
    <n v="0"/>
  </r>
  <r>
    <x v="2063"/>
    <n v="1978"/>
    <n v="48"/>
    <x v="1"/>
    <x v="0"/>
    <x v="1"/>
    <n v="4"/>
    <x v="1837"/>
    <n v="1"/>
    <n v="1"/>
    <x v="232"/>
    <n v="93"/>
    <x v="0"/>
    <n v="29"/>
    <n v="1"/>
    <n v="11"/>
    <n v="0"/>
    <n v="0"/>
    <n v="0"/>
    <n v="41"/>
    <n v="2"/>
    <n v="2"/>
    <n v="0"/>
    <n v="3"/>
    <n v="7"/>
    <n v="4"/>
    <x v="0"/>
    <x v="0"/>
    <x v="0"/>
    <x v="0"/>
    <x v="0"/>
    <n v="0"/>
    <n v="3"/>
    <n v="11"/>
    <x v="1"/>
    <n v="0"/>
  </r>
  <r>
    <x v="2064"/>
    <n v="1974"/>
    <n v="52"/>
    <x v="1"/>
    <x v="0"/>
    <x v="2"/>
    <n v="3"/>
    <x v="614"/>
    <n v="0"/>
    <n v="1"/>
    <x v="357"/>
    <n v="63"/>
    <x v="0"/>
    <n v="757"/>
    <n v="80"/>
    <n v="217"/>
    <n v="29"/>
    <n v="80"/>
    <n v="11"/>
    <n v="1174"/>
    <n v="5"/>
    <n v="9"/>
    <n v="6"/>
    <n v="12"/>
    <n v="32"/>
    <n v="6"/>
    <x v="0"/>
    <x v="0"/>
    <x v="0"/>
    <x v="0"/>
    <x v="0"/>
    <n v="0"/>
    <n v="3"/>
    <n v="11"/>
    <x v="1"/>
    <n v="0"/>
  </r>
  <r>
    <x v="2065"/>
    <n v="1951"/>
    <n v="75"/>
    <x v="0"/>
    <x v="0"/>
    <x v="4"/>
    <n v="2"/>
    <x v="1838"/>
    <n v="0"/>
    <n v="1"/>
    <x v="18"/>
    <n v="92"/>
    <x v="0"/>
    <n v="544"/>
    <n v="35"/>
    <n v="133"/>
    <n v="23"/>
    <n v="151"/>
    <n v="107"/>
    <n v="993"/>
    <n v="2"/>
    <n v="4"/>
    <n v="5"/>
    <n v="4"/>
    <n v="15"/>
    <n v="2"/>
    <x v="0"/>
    <x v="0"/>
    <x v="0"/>
    <x v="0"/>
    <x v="0"/>
    <n v="0"/>
    <n v="3"/>
    <n v="11"/>
    <x v="1"/>
    <n v="0"/>
  </r>
  <r>
    <x v="2066"/>
    <n v="1948"/>
    <n v="78"/>
    <x v="3"/>
    <x v="0"/>
    <x v="2"/>
    <n v="2"/>
    <x v="1839"/>
    <n v="0"/>
    <n v="0"/>
    <x v="638"/>
    <n v="40"/>
    <x v="0"/>
    <n v="40"/>
    <n v="15"/>
    <n v="15"/>
    <n v="17"/>
    <n v="6"/>
    <n v="7"/>
    <n v="100"/>
    <n v="1"/>
    <n v="2"/>
    <n v="1"/>
    <n v="3"/>
    <n v="7"/>
    <n v="4"/>
    <x v="0"/>
    <x v="0"/>
    <x v="0"/>
    <x v="0"/>
    <x v="0"/>
    <n v="0"/>
    <n v="3"/>
    <n v="11"/>
    <x v="1"/>
    <n v="0"/>
  </r>
  <r>
    <x v="2067"/>
    <n v="1952"/>
    <n v="74"/>
    <x v="0"/>
    <x v="1"/>
    <x v="2"/>
    <n v="3"/>
    <x v="1840"/>
    <n v="0"/>
    <n v="1"/>
    <x v="29"/>
    <n v="70"/>
    <x v="0"/>
    <n v="1245"/>
    <n v="33"/>
    <n v="332"/>
    <n v="21"/>
    <n v="33"/>
    <n v="16"/>
    <n v="1680"/>
    <n v="2"/>
    <n v="4"/>
    <n v="7"/>
    <n v="4"/>
    <n v="17"/>
    <n v="7"/>
    <x v="0"/>
    <x v="0"/>
    <x v="0"/>
    <x v="0"/>
    <x v="0"/>
    <n v="0"/>
    <n v="3"/>
    <n v="11"/>
    <x v="1"/>
    <n v="0"/>
  </r>
  <r>
    <x v="2068"/>
    <n v="1984"/>
    <n v="42"/>
    <x v="2"/>
    <x v="0"/>
    <x v="2"/>
    <n v="3"/>
    <x v="1841"/>
    <n v="1"/>
    <n v="0"/>
    <x v="306"/>
    <n v="96"/>
    <x v="0"/>
    <n v="19"/>
    <n v="1"/>
    <n v="20"/>
    <n v="16"/>
    <n v="14"/>
    <n v="28"/>
    <n v="98"/>
    <n v="2"/>
    <n v="3"/>
    <n v="0"/>
    <n v="4"/>
    <n v="9"/>
    <n v="5"/>
    <x v="0"/>
    <x v="0"/>
    <x v="0"/>
    <x v="0"/>
    <x v="0"/>
    <n v="0"/>
    <n v="3"/>
    <n v="11"/>
    <x v="1"/>
    <n v="0"/>
  </r>
  <r>
    <x v="2069"/>
    <n v="1979"/>
    <n v="47"/>
    <x v="1"/>
    <x v="0"/>
    <x v="1"/>
    <n v="3"/>
    <x v="1842"/>
    <n v="1"/>
    <n v="0"/>
    <x v="388"/>
    <n v="81"/>
    <x v="0"/>
    <n v="16"/>
    <n v="3"/>
    <n v="15"/>
    <n v="2"/>
    <n v="1"/>
    <n v="11"/>
    <n v="48"/>
    <n v="1"/>
    <n v="1"/>
    <n v="0"/>
    <n v="3"/>
    <n v="5"/>
    <n v="7"/>
    <x v="0"/>
    <x v="0"/>
    <x v="0"/>
    <x v="0"/>
    <x v="0"/>
    <n v="0"/>
    <n v="3"/>
    <n v="11"/>
    <x v="1"/>
    <n v="0"/>
  </r>
  <r>
    <x v="2070"/>
    <n v="1949"/>
    <n v="77"/>
    <x v="0"/>
    <x v="0"/>
    <x v="1"/>
    <n v="3"/>
    <x v="1843"/>
    <n v="0"/>
    <n v="1"/>
    <x v="479"/>
    <n v="63"/>
    <x v="0"/>
    <n v="376"/>
    <n v="4"/>
    <n v="94"/>
    <n v="12"/>
    <n v="9"/>
    <n v="24"/>
    <n v="519"/>
    <n v="3"/>
    <n v="6"/>
    <n v="2"/>
    <n v="8"/>
    <n v="19"/>
    <n v="5"/>
    <x v="0"/>
    <x v="0"/>
    <x v="0"/>
    <x v="0"/>
    <x v="0"/>
    <n v="0"/>
    <n v="3"/>
    <n v="11"/>
    <x v="1"/>
    <n v="0"/>
  </r>
  <r>
    <x v="2071"/>
    <n v="1956"/>
    <n v="70"/>
    <x v="0"/>
    <x v="0"/>
    <x v="2"/>
    <n v="3"/>
    <x v="1844"/>
    <n v="0"/>
    <n v="1"/>
    <x v="414"/>
    <n v="85"/>
    <x v="0"/>
    <n v="184"/>
    <n v="178"/>
    <n v="178"/>
    <n v="103"/>
    <n v="39"/>
    <n v="33"/>
    <n v="715"/>
    <n v="1"/>
    <n v="6"/>
    <n v="3"/>
    <n v="10"/>
    <n v="20"/>
    <n v="3"/>
    <x v="0"/>
    <x v="0"/>
    <x v="0"/>
    <x v="0"/>
    <x v="0"/>
    <n v="0"/>
    <n v="3"/>
    <n v="11"/>
    <x v="1"/>
    <n v="0"/>
  </r>
  <r>
    <x v="2072"/>
    <n v="1969"/>
    <n v="57"/>
    <x v="1"/>
    <x v="0"/>
    <x v="2"/>
    <n v="3"/>
    <x v="1630"/>
    <n v="1"/>
    <n v="0"/>
    <x v="449"/>
    <n v="51"/>
    <x v="0"/>
    <n v="15"/>
    <n v="0"/>
    <n v="11"/>
    <n v="0"/>
    <n v="2"/>
    <n v="9"/>
    <n v="37"/>
    <n v="1"/>
    <n v="1"/>
    <n v="1"/>
    <n v="2"/>
    <n v="5"/>
    <n v="8"/>
    <x v="0"/>
    <x v="0"/>
    <x v="0"/>
    <x v="0"/>
    <x v="0"/>
    <n v="0"/>
    <n v="3"/>
    <n v="11"/>
    <x v="1"/>
    <n v="0"/>
  </r>
  <r>
    <x v="2073"/>
    <n v="1987"/>
    <n v="39"/>
    <x v="2"/>
    <x v="1"/>
    <x v="0"/>
    <n v="1"/>
    <x v="995"/>
    <n v="0"/>
    <n v="0"/>
    <x v="257"/>
    <n v="23"/>
    <x v="1"/>
    <n v="124"/>
    <n v="83"/>
    <n v="267"/>
    <n v="85"/>
    <n v="59"/>
    <n v="35"/>
    <n v="653"/>
    <n v="2"/>
    <n v="5"/>
    <n v="2"/>
    <n v="11"/>
    <n v="20"/>
    <n v="5"/>
    <x v="0"/>
    <x v="0"/>
    <x v="0"/>
    <x v="0"/>
    <x v="0"/>
    <n v="0"/>
    <n v="3"/>
    <n v="11"/>
    <x v="0"/>
    <n v="0"/>
  </r>
  <r>
    <x v="2074"/>
    <n v="1983"/>
    <n v="43"/>
    <x v="2"/>
    <x v="0"/>
    <x v="2"/>
    <n v="2"/>
    <x v="1845"/>
    <n v="0"/>
    <n v="0"/>
    <x v="114"/>
    <n v="95"/>
    <x v="0"/>
    <n v="627"/>
    <n v="120"/>
    <n v="414"/>
    <n v="121"/>
    <n v="80"/>
    <n v="93"/>
    <n v="1455"/>
    <n v="1"/>
    <n v="9"/>
    <n v="6"/>
    <n v="5"/>
    <n v="21"/>
    <n v="5"/>
    <x v="0"/>
    <x v="0"/>
    <x v="0"/>
    <x v="0"/>
    <x v="0"/>
    <n v="0"/>
    <n v="3"/>
    <n v="11"/>
    <x v="1"/>
    <n v="0"/>
  </r>
  <r>
    <x v="2075"/>
    <n v="1970"/>
    <n v="56"/>
    <x v="1"/>
    <x v="0"/>
    <x v="3"/>
    <n v="2"/>
    <x v="1846"/>
    <n v="1"/>
    <n v="0"/>
    <x v="372"/>
    <n v="11"/>
    <x v="2"/>
    <n v="180"/>
    <n v="60"/>
    <n v="241"/>
    <n v="13"/>
    <n v="54"/>
    <n v="54"/>
    <n v="602"/>
    <n v="2"/>
    <n v="5"/>
    <n v="5"/>
    <n v="7"/>
    <n v="19"/>
    <n v="4"/>
    <x v="0"/>
    <x v="0"/>
    <x v="0"/>
    <x v="0"/>
    <x v="0"/>
    <n v="0"/>
    <n v="3"/>
    <n v="11"/>
    <x v="0"/>
    <n v="0"/>
  </r>
  <r>
    <x v="2076"/>
    <n v="1977"/>
    <n v="49"/>
    <x v="1"/>
    <x v="2"/>
    <x v="2"/>
    <n v="3"/>
    <x v="1847"/>
    <n v="1"/>
    <n v="0"/>
    <x v="249"/>
    <n v="42"/>
    <x v="0"/>
    <n v="14"/>
    <n v="0"/>
    <n v="4"/>
    <n v="0"/>
    <n v="0"/>
    <n v="8"/>
    <n v="26"/>
    <n v="1"/>
    <n v="1"/>
    <n v="1"/>
    <n v="2"/>
    <n v="5"/>
    <n v="6"/>
    <x v="0"/>
    <x v="0"/>
    <x v="0"/>
    <x v="0"/>
    <x v="0"/>
    <n v="0"/>
    <n v="3"/>
    <n v="11"/>
    <x v="1"/>
    <n v="0"/>
  </r>
  <r>
    <x v="2077"/>
    <n v="1960"/>
    <n v="66"/>
    <x v="0"/>
    <x v="3"/>
    <x v="4"/>
    <n v="1"/>
    <x v="1848"/>
    <n v="0"/>
    <n v="0"/>
    <x v="653"/>
    <n v="77"/>
    <x v="0"/>
    <n v="3"/>
    <n v="3"/>
    <n v="24"/>
    <n v="34"/>
    <n v="7"/>
    <n v="31"/>
    <n v="102"/>
    <n v="1"/>
    <n v="2"/>
    <n v="1"/>
    <n v="3"/>
    <n v="7"/>
    <n v="5"/>
    <x v="0"/>
    <x v="0"/>
    <x v="0"/>
    <x v="0"/>
    <x v="0"/>
    <n v="0"/>
    <n v="3"/>
    <n v="11"/>
    <x v="1"/>
    <n v="0"/>
  </r>
  <r>
    <x v="2078"/>
    <n v="1971"/>
    <n v="55"/>
    <x v="1"/>
    <x v="0"/>
    <x v="2"/>
    <n v="4"/>
    <x v="10"/>
    <n v="1"/>
    <n v="1"/>
    <x v="261"/>
    <n v="82"/>
    <x v="0"/>
    <n v="71"/>
    <n v="1"/>
    <n v="16"/>
    <n v="0"/>
    <n v="0"/>
    <n v="9"/>
    <n v="97"/>
    <n v="4"/>
    <n v="2"/>
    <n v="1"/>
    <n v="3"/>
    <n v="10"/>
    <n v="8"/>
    <x v="0"/>
    <x v="0"/>
    <x v="0"/>
    <x v="0"/>
    <x v="0"/>
    <n v="0"/>
    <n v="3"/>
    <n v="11"/>
    <x v="1"/>
    <n v="0"/>
  </r>
  <r>
    <x v="2079"/>
    <n v="1954"/>
    <n v="72"/>
    <x v="0"/>
    <x v="2"/>
    <x v="1"/>
    <n v="3"/>
    <x v="10"/>
    <n v="0"/>
    <n v="1"/>
    <x v="73"/>
    <n v="83"/>
    <x v="0"/>
    <n v="161"/>
    <n v="0"/>
    <n v="22"/>
    <n v="0"/>
    <n v="0"/>
    <n v="24"/>
    <n v="207"/>
    <n v="2"/>
    <n v="4"/>
    <n v="1"/>
    <n v="4"/>
    <n v="11"/>
    <n v="6"/>
    <x v="0"/>
    <x v="0"/>
    <x v="0"/>
    <x v="0"/>
    <x v="0"/>
    <n v="0"/>
    <n v="3"/>
    <n v="11"/>
    <x v="1"/>
    <n v="0"/>
  </r>
  <r>
    <x v="2080"/>
    <n v="1973"/>
    <n v="53"/>
    <x v="1"/>
    <x v="0"/>
    <x v="2"/>
    <n v="3"/>
    <x v="1849"/>
    <n v="1"/>
    <n v="0"/>
    <x v="548"/>
    <n v="40"/>
    <x v="0"/>
    <n v="8"/>
    <n v="26"/>
    <n v="46"/>
    <n v="38"/>
    <n v="9"/>
    <n v="49"/>
    <n v="176"/>
    <n v="2"/>
    <n v="3"/>
    <n v="0"/>
    <n v="4"/>
    <n v="9"/>
    <n v="8"/>
    <x v="0"/>
    <x v="0"/>
    <x v="0"/>
    <x v="0"/>
    <x v="0"/>
    <n v="0"/>
    <n v="3"/>
    <n v="11"/>
    <x v="1"/>
    <n v="0"/>
  </r>
  <r>
    <x v="2081"/>
    <n v="1955"/>
    <n v="71"/>
    <x v="0"/>
    <x v="0"/>
    <x v="0"/>
    <n v="0"/>
    <x v="10"/>
    <n v="0"/>
    <n v="1"/>
    <x v="422"/>
    <n v="95"/>
    <x v="0"/>
    <n v="264"/>
    <n v="0"/>
    <n v="21"/>
    <n v="12"/>
    <n v="6"/>
    <n v="147"/>
    <n v="450"/>
    <n v="3"/>
    <n v="6"/>
    <n v="1"/>
    <n v="5"/>
    <n v="15"/>
    <n v="7"/>
    <x v="0"/>
    <x v="0"/>
    <x v="0"/>
    <x v="0"/>
    <x v="0"/>
    <n v="0"/>
    <n v="3"/>
    <n v="11"/>
    <x v="1"/>
    <n v="0"/>
  </r>
  <r>
    <x v="2082"/>
    <n v="1960"/>
    <n v="66"/>
    <x v="0"/>
    <x v="0"/>
    <x v="2"/>
    <n v="3"/>
    <x v="1850"/>
    <n v="0"/>
    <n v="1"/>
    <x v="347"/>
    <n v="32"/>
    <x v="0"/>
    <n v="293"/>
    <n v="6"/>
    <n v="23"/>
    <n v="13"/>
    <n v="6"/>
    <n v="92"/>
    <n v="433"/>
    <n v="4"/>
    <n v="6"/>
    <n v="2"/>
    <n v="5"/>
    <n v="17"/>
    <n v="8"/>
    <x v="0"/>
    <x v="0"/>
    <x v="0"/>
    <x v="0"/>
    <x v="0"/>
    <n v="0"/>
    <n v="3"/>
    <n v="11"/>
    <x v="1"/>
    <n v="0"/>
  </r>
  <r>
    <x v="2083"/>
    <n v="1988"/>
    <n v="38"/>
    <x v="2"/>
    <x v="0"/>
    <x v="2"/>
    <n v="2"/>
    <x v="1368"/>
    <n v="0"/>
    <n v="0"/>
    <x v="231"/>
    <n v="48"/>
    <x v="0"/>
    <n v="758"/>
    <n v="12"/>
    <n v="385"/>
    <n v="33"/>
    <n v="89"/>
    <n v="89"/>
    <n v="1366"/>
    <n v="1"/>
    <n v="9"/>
    <n v="7"/>
    <n v="13"/>
    <n v="30"/>
    <n v="4"/>
    <x v="0"/>
    <x v="0"/>
    <x v="0"/>
    <x v="0"/>
    <x v="0"/>
    <n v="0"/>
    <n v="3"/>
    <n v="11"/>
    <x v="1"/>
    <n v="0"/>
  </r>
  <r>
    <x v="2084"/>
    <n v="1943"/>
    <n v="83"/>
    <x v="3"/>
    <x v="2"/>
    <x v="4"/>
    <n v="1"/>
    <x v="10"/>
    <n v="0"/>
    <n v="0"/>
    <x v="338"/>
    <n v="75"/>
    <x v="0"/>
    <n v="532"/>
    <n v="126"/>
    <n v="490"/>
    <n v="164"/>
    <n v="126"/>
    <n v="126"/>
    <n v="1564"/>
    <n v="1"/>
    <n v="5"/>
    <n v="5"/>
    <n v="11"/>
    <n v="22"/>
    <n v="1"/>
    <x v="0"/>
    <x v="0"/>
    <x v="1"/>
    <x v="0"/>
    <x v="0"/>
    <n v="0"/>
    <n v="3"/>
    <n v="11"/>
    <x v="0"/>
    <n v="1"/>
  </r>
  <r>
    <x v="2085"/>
    <n v="1969"/>
    <n v="57"/>
    <x v="1"/>
    <x v="0"/>
    <x v="2"/>
    <n v="3"/>
    <x v="422"/>
    <n v="0"/>
    <n v="1"/>
    <x v="320"/>
    <n v="24"/>
    <x v="1"/>
    <n v="656"/>
    <n v="38"/>
    <n v="161"/>
    <n v="62"/>
    <n v="47"/>
    <n v="37"/>
    <n v="1001"/>
    <n v="3"/>
    <n v="8"/>
    <n v="9"/>
    <n v="7"/>
    <n v="27"/>
    <n v="7"/>
    <x v="0"/>
    <x v="0"/>
    <x v="0"/>
    <x v="0"/>
    <x v="0"/>
    <n v="0"/>
    <n v="3"/>
    <n v="11"/>
    <x v="1"/>
    <n v="0"/>
  </r>
  <r>
    <x v="2086"/>
    <n v="1992"/>
    <n v="34"/>
    <x v="2"/>
    <x v="4"/>
    <x v="2"/>
    <n v="2"/>
    <x v="1851"/>
    <n v="0"/>
    <n v="0"/>
    <x v="654"/>
    <n v="61"/>
    <x v="0"/>
    <n v="196"/>
    <n v="25"/>
    <n v="607"/>
    <n v="67"/>
    <n v="17"/>
    <n v="49"/>
    <n v="961"/>
    <n v="1"/>
    <n v="4"/>
    <n v="6"/>
    <n v="7"/>
    <n v="18"/>
    <n v="2"/>
    <x v="0"/>
    <x v="0"/>
    <x v="0"/>
    <x v="0"/>
    <x v="0"/>
    <n v="0"/>
    <n v="3"/>
    <n v="11"/>
    <x v="1"/>
    <n v="0"/>
  </r>
  <r>
    <x v="2087"/>
    <n v="1959"/>
    <n v="67"/>
    <x v="0"/>
    <x v="0"/>
    <x v="2"/>
    <n v="3"/>
    <x v="1852"/>
    <n v="0"/>
    <n v="1"/>
    <x v="161"/>
    <n v="6"/>
    <x v="2"/>
    <n v="835"/>
    <n v="73"/>
    <n v="380"/>
    <n v="114"/>
    <n v="73"/>
    <n v="43"/>
    <n v="1518"/>
    <n v="1"/>
    <n v="6"/>
    <n v="9"/>
    <n v="7"/>
    <n v="23"/>
    <n v="2"/>
    <x v="0"/>
    <x v="1"/>
    <x v="0"/>
    <x v="0"/>
    <x v="0"/>
    <n v="0"/>
    <n v="3"/>
    <n v="11"/>
    <x v="1"/>
    <n v="1"/>
  </r>
  <r>
    <x v="2088"/>
    <n v="1980"/>
    <n v="46"/>
    <x v="1"/>
    <x v="0"/>
    <x v="0"/>
    <n v="2"/>
    <x v="1853"/>
    <n v="1"/>
    <n v="0"/>
    <x v="191"/>
    <n v="16"/>
    <x v="1"/>
    <n v="16"/>
    <n v="11"/>
    <n v="15"/>
    <n v="2"/>
    <n v="0"/>
    <n v="12"/>
    <n v="56"/>
    <n v="2"/>
    <n v="1"/>
    <n v="1"/>
    <n v="4"/>
    <n v="8"/>
    <n v="3"/>
    <x v="0"/>
    <x v="0"/>
    <x v="0"/>
    <x v="0"/>
    <x v="0"/>
    <n v="0"/>
    <n v="3"/>
    <n v="11"/>
    <x v="1"/>
    <n v="0"/>
  </r>
  <r>
    <x v="2089"/>
    <n v="1971"/>
    <n v="55"/>
    <x v="1"/>
    <x v="2"/>
    <x v="2"/>
    <n v="3"/>
    <x v="1854"/>
    <n v="0"/>
    <n v="1"/>
    <x v="373"/>
    <n v="39"/>
    <x v="0"/>
    <n v="9"/>
    <n v="1"/>
    <n v="5"/>
    <n v="2"/>
    <n v="1"/>
    <n v="4"/>
    <n v="22"/>
    <n v="1"/>
    <n v="0"/>
    <n v="0"/>
    <n v="3"/>
    <n v="4"/>
    <n v="4"/>
    <x v="0"/>
    <x v="0"/>
    <x v="0"/>
    <x v="0"/>
    <x v="0"/>
    <n v="0"/>
    <n v="3"/>
    <n v="11"/>
    <x v="1"/>
    <n v="0"/>
  </r>
  <r>
    <x v="2090"/>
    <n v="1974"/>
    <n v="52"/>
    <x v="1"/>
    <x v="2"/>
    <x v="3"/>
    <n v="3"/>
    <x v="1855"/>
    <n v="1"/>
    <n v="1"/>
    <x v="176"/>
    <n v="2"/>
    <x v="2"/>
    <n v="229"/>
    <n v="7"/>
    <n v="140"/>
    <n v="10"/>
    <n v="3"/>
    <n v="11"/>
    <n v="400"/>
    <n v="7"/>
    <n v="5"/>
    <n v="1"/>
    <n v="8"/>
    <n v="21"/>
    <n v="7"/>
    <x v="0"/>
    <x v="0"/>
    <x v="0"/>
    <x v="0"/>
    <x v="0"/>
    <n v="0"/>
    <n v="3"/>
    <n v="11"/>
    <x v="0"/>
    <n v="0"/>
  </r>
  <r>
    <x v="2091"/>
    <n v="1969"/>
    <n v="57"/>
    <x v="1"/>
    <x v="3"/>
    <x v="1"/>
    <n v="2"/>
    <x v="1856"/>
    <n v="0"/>
    <n v="0"/>
    <x v="413"/>
    <n v="49"/>
    <x v="0"/>
    <n v="0"/>
    <n v="1"/>
    <n v="4"/>
    <n v="15"/>
    <n v="1"/>
    <n v="5"/>
    <n v="26"/>
    <n v="1"/>
    <n v="1"/>
    <n v="0"/>
    <n v="2"/>
    <n v="4"/>
    <n v="7"/>
    <x v="0"/>
    <x v="0"/>
    <x v="0"/>
    <x v="0"/>
    <x v="0"/>
    <n v="0"/>
    <n v="3"/>
    <n v="11"/>
    <x v="1"/>
    <n v="0"/>
  </r>
  <r>
    <x v="2092"/>
    <n v="1976"/>
    <n v="50"/>
    <x v="1"/>
    <x v="0"/>
    <x v="1"/>
    <n v="3"/>
    <x v="1805"/>
    <n v="0"/>
    <n v="1"/>
    <x v="453"/>
    <n v="31"/>
    <x v="1"/>
    <n v="121"/>
    <n v="24"/>
    <n v="124"/>
    <n v="24"/>
    <n v="15"/>
    <n v="42"/>
    <n v="350"/>
    <n v="1"/>
    <n v="4"/>
    <n v="1"/>
    <n v="7"/>
    <n v="13"/>
    <n v="2"/>
    <x v="0"/>
    <x v="0"/>
    <x v="0"/>
    <x v="0"/>
    <x v="0"/>
    <n v="0"/>
    <n v="3"/>
    <n v="11"/>
    <x v="1"/>
    <n v="0"/>
  </r>
  <r>
    <x v="2093"/>
    <n v="1993"/>
    <n v="33"/>
    <x v="2"/>
    <x v="0"/>
    <x v="6"/>
    <n v="1"/>
    <x v="1857"/>
    <n v="0"/>
    <n v="0"/>
    <x v="68"/>
    <n v="58"/>
    <x v="0"/>
    <n v="471"/>
    <n v="102"/>
    <n v="125"/>
    <n v="212"/>
    <n v="61"/>
    <n v="245"/>
    <n v="1216"/>
    <n v="1"/>
    <n v="4"/>
    <n v="10"/>
    <n v="7"/>
    <n v="22"/>
    <n v="1"/>
    <x v="0"/>
    <x v="0"/>
    <x v="1"/>
    <x v="1"/>
    <x v="0"/>
    <n v="0"/>
    <n v="3"/>
    <n v="11"/>
    <x v="0"/>
    <n v="2"/>
  </r>
  <r>
    <x v="2094"/>
    <n v="1949"/>
    <n v="77"/>
    <x v="0"/>
    <x v="2"/>
    <x v="1"/>
    <n v="3"/>
    <x v="1808"/>
    <n v="0"/>
    <n v="1"/>
    <x v="54"/>
    <n v="5"/>
    <x v="2"/>
    <n v="520"/>
    <n v="8"/>
    <n v="223"/>
    <n v="32"/>
    <n v="49"/>
    <n v="42"/>
    <n v="874"/>
    <n v="4"/>
    <n v="10"/>
    <n v="5"/>
    <n v="7"/>
    <n v="26"/>
    <n v="8"/>
    <x v="1"/>
    <x v="0"/>
    <x v="0"/>
    <x v="0"/>
    <x v="0"/>
    <n v="0"/>
    <n v="3"/>
    <n v="11"/>
    <x v="0"/>
    <n v="1"/>
  </r>
  <r>
    <x v="2095"/>
    <n v="1950"/>
    <n v="76"/>
    <x v="0"/>
    <x v="1"/>
    <x v="2"/>
    <n v="4"/>
    <x v="1858"/>
    <n v="1"/>
    <n v="1"/>
    <x v="58"/>
    <n v="90"/>
    <x v="0"/>
    <n v="26"/>
    <n v="1"/>
    <n v="10"/>
    <n v="2"/>
    <n v="0"/>
    <n v="1"/>
    <n v="40"/>
    <n v="1"/>
    <n v="1"/>
    <n v="0"/>
    <n v="3"/>
    <n v="5"/>
    <n v="5"/>
    <x v="0"/>
    <x v="0"/>
    <x v="0"/>
    <x v="0"/>
    <x v="0"/>
    <n v="0"/>
    <n v="3"/>
    <n v="11"/>
    <x v="1"/>
    <n v="0"/>
  </r>
  <r>
    <x v="2096"/>
    <n v="1975"/>
    <n v="51"/>
    <x v="1"/>
    <x v="0"/>
    <x v="1"/>
    <n v="2"/>
    <x v="1859"/>
    <n v="0"/>
    <n v="0"/>
    <x v="111"/>
    <n v="47"/>
    <x v="0"/>
    <n v="240"/>
    <n v="132"/>
    <n v="445"/>
    <n v="250"/>
    <n v="192"/>
    <n v="108"/>
    <n v="1367"/>
    <n v="1"/>
    <n v="3"/>
    <n v="7"/>
    <n v="8"/>
    <n v="19"/>
    <n v="1"/>
    <x v="0"/>
    <x v="0"/>
    <x v="0"/>
    <x v="0"/>
    <x v="0"/>
    <n v="0"/>
    <n v="3"/>
    <n v="11"/>
    <x v="1"/>
    <n v="0"/>
  </r>
  <r>
    <x v="2097"/>
    <n v="1956"/>
    <n v="70"/>
    <x v="0"/>
    <x v="0"/>
    <x v="0"/>
    <n v="1"/>
    <x v="1860"/>
    <n v="1"/>
    <n v="1"/>
    <x v="505"/>
    <n v="25"/>
    <x v="1"/>
    <n v="178"/>
    <n v="4"/>
    <n v="26"/>
    <n v="8"/>
    <n v="4"/>
    <n v="44"/>
    <n v="264"/>
    <n v="5"/>
    <n v="4"/>
    <n v="1"/>
    <n v="5"/>
    <n v="15"/>
    <n v="6"/>
    <x v="0"/>
    <x v="0"/>
    <x v="0"/>
    <x v="0"/>
    <x v="0"/>
    <n v="0"/>
    <n v="3"/>
    <n v="11"/>
    <x v="1"/>
    <n v="0"/>
  </r>
  <r>
    <x v="2098"/>
    <n v="1976"/>
    <n v="50"/>
    <x v="1"/>
    <x v="2"/>
    <x v="2"/>
    <n v="3"/>
    <x v="1861"/>
    <n v="1"/>
    <n v="0"/>
    <x v="483"/>
    <n v="60"/>
    <x v="0"/>
    <n v="1486"/>
    <n v="55"/>
    <n v="278"/>
    <n v="49"/>
    <n v="0"/>
    <n v="185"/>
    <n v="2053"/>
    <n v="2"/>
    <n v="4"/>
    <n v="4"/>
    <n v="10"/>
    <n v="20"/>
    <n v="6"/>
    <x v="1"/>
    <x v="0"/>
    <x v="1"/>
    <x v="0"/>
    <x v="0"/>
    <n v="0"/>
    <n v="3"/>
    <n v="11"/>
    <x v="0"/>
    <n v="2"/>
  </r>
  <r>
    <x v="2099"/>
    <n v="1975"/>
    <n v="51"/>
    <x v="1"/>
    <x v="0"/>
    <x v="2"/>
    <n v="3"/>
    <x v="1862"/>
    <n v="0"/>
    <n v="1"/>
    <x v="480"/>
    <n v="67"/>
    <x v="0"/>
    <n v="1115"/>
    <n v="12"/>
    <n v="128"/>
    <n v="33"/>
    <n v="12"/>
    <n v="76"/>
    <n v="1376"/>
    <n v="1"/>
    <n v="2"/>
    <n v="3"/>
    <n v="4"/>
    <n v="10"/>
    <n v="6"/>
    <x v="0"/>
    <x v="1"/>
    <x v="0"/>
    <x v="0"/>
    <x v="1"/>
    <n v="0"/>
    <n v="3"/>
    <n v="11"/>
    <x v="1"/>
    <n v="2"/>
  </r>
  <r>
    <x v="2100"/>
    <n v="1976"/>
    <n v="50"/>
    <x v="1"/>
    <x v="2"/>
    <x v="2"/>
    <n v="4"/>
    <x v="1863"/>
    <n v="1"/>
    <n v="1"/>
    <x v="216"/>
    <n v="40"/>
    <x v="0"/>
    <n v="29"/>
    <n v="0"/>
    <n v="8"/>
    <n v="2"/>
    <n v="0"/>
    <n v="6"/>
    <n v="45"/>
    <n v="1"/>
    <n v="1"/>
    <n v="0"/>
    <n v="3"/>
    <n v="5"/>
    <n v="4"/>
    <x v="0"/>
    <x v="0"/>
    <x v="0"/>
    <x v="0"/>
    <x v="0"/>
    <n v="0"/>
    <n v="3"/>
    <n v="11"/>
    <x v="1"/>
    <n v="0"/>
  </r>
  <r>
    <x v="2101"/>
    <n v="1949"/>
    <n v="77"/>
    <x v="0"/>
    <x v="1"/>
    <x v="1"/>
    <n v="3"/>
    <x v="466"/>
    <n v="0"/>
    <n v="1"/>
    <x v="27"/>
    <n v="63"/>
    <x v="0"/>
    <n v="529"/>
    <n v="0"/>
    <n v="356"/>
    <n v="63"/>
    <n v="28"/>
    <n v="0"/>
    <n v="976"/>
    <n v="3"/>
    <n v="6"/>
    <n v="7"/>
    <n v="11"/>
    <n v="27"/>
    <n v="3"/>
    <x v="0"/>
    <x v="0"/>
    <x v="0"/>
    <x v="0"/>
    <x v="0"/>
    <n v="0"/>
    <n v="3"/>
    <n v="11"/>
    <x v="1"/>
    <n v="0"/>
  </r>
  <r>
    <x v="2102"/>
    <n v="1984"/>
    <n v="42"/>
    <x v="2"/>
    <x v="4"/>
    <x v="2"/>
    <n v="3"/>
    <x v="1864"/>
    <n v="1"/>
    <n v="0"/>
    <x v="655"/>
    <n v="1"/>
    <x v="2"/>
    <n v="13"/>
    <n v="3"/>
    <n v="8"/>
    <n v="7"/>
    <n v="4"/>
    <n v="16"/>
    <n v="51"/>
    <n v="2"/>
    <n v="1"/>
    <n v="0"/>
    <n v="3"/>
    <n v="6"/>
    <n v="9"/>
    <x v="0"/>
    <x v="0"/>
    <x v="0"/>
    <x v="0"/>
    <x v="0"/>
    <n v="0"/>
    <n v="3"/>
    <n v="11"/>
    <x v="0"/>
    <n v="0"/>
  </r>
  <r>
    <x v="2103"/>
    <n v="1974"/>
    <n v="52"/>
    <x v="1"/>
    <x v="1"/>
    <x v="2"/>
    <n v="3"/>
    <x v="1865"/>
    <n v="0"/>
    <n v="1"/>
    <x v="567"/>
    <n v="89"/>
    <x v="0"/>
    <n v="934"/>
    <n v="24"/>
    <n v="230"/>
    <n v="16"/>
    <n v="24"/>
    <n v="36"/>
    <n v="1264"/>
    <n v="2"/>
    <n v="8"/>
    <n v="4"/>
    <n v="6"/>
    <n v="20"/>
    <n v="3"/>
    <x v="0"/>
    <x v="1"/>
    <x v="1"/>
    <x v="0"/>
    <x v="0"/>
    <n v="0"/>
    <n v="3"/>
    <n v="11"/>
    <x v="1"/>
    <n v="2"/>
  </r>
  <r>
    <x v="2104"/>
    <n v="1972"/>
    <n v="54"/>
    <x v="1"/>
    <x v="3"/>
    <x v="2"/>
    <n v="2"/>
    <x v="1866"/>
    <n v="0"/>
    <n v="0"/>
    <x v="452"/>
    <n v="40"/>
    <x v="0"/>
    <n v="2"/>
    <n v="7"/>
    <n v="11"/>
    <n v="16"/>
    <n v="12"/>
    <n v="27"/>
    <n v="75"/>
    <n v="1"/>
    <n v="2"/>
    <n v="0"/>
    <n v="4"/>
    <n v="7"/>
    <n v="6"/>
    <x v="0"/>
    <x v="0"/>
    <x v="0"/>
    <x v="0"/>
    <x v="0"/>
    <n v="0"/>
    <n v="3"/>
    <n v="11"/>
    <x v="1"/>
    <n v="0"/>
  </r>
  <r>
    <x v="2105"/>
    <n v="1986"/>
    <n v="40"/>
    <x v="2"/>
    <x v="3"/>
    <x v="2"/>
    <n v="3"/>
    <x v="737"/>
    <n v="1"/>
    <n v="0"/>
    <x v="29"/>
    <n v="5"/>
    <x v="2"/>
    <n v="4"/>
    <n v="12"/>
    <n v="5"/>
    <n v="3"/>
    <n v="16"/>
    <n v="17"/>
    <n v="57"/>
    <n v="2"/>
    <n v="2"/>
    <n v="0"/>
    <n v="3"/>
    <n v="7"/>
    <n v="7"/>
    <x v="0"/>
    <x v="0"/>
    <x v="0"/>
    <x v="0"/>
    <x v="0"/>
    <n v="0"/>
    <n v="3"/>
    <n v="11"/>
    <x v="1"/>
    <n v="0"/>
  </r>
  <r>
    <x v="2106"/>
    <n v="1962"/>
    <n v="64"/>
    <x v="0"/>
    <x v="2"/>
    <x v="2"/>
    <n v="3"/>
    <x v="1767"/>
    <n v="0"/>
    <n v="1"/>
    <x v="503"/>
    <n v="3"/>
    <x v="2"/>
    <n v="62"/>
    <n v="1"/>
    <n v="44"/>
    <n v="6"/>
    <n v="5"/>
    <n v="22"/>
    <n v="140"/>
    <n v="1"/>
    <n v="2"/>
    <n v="1"/>
    <n v="4"/>
    <n v="8"/>
    <n v="4"/>
    <x v="0"/>
    <x v="0"/>
    <x v="0"/>
    <x v="0"/>
    <x v="0"/>
    <n v="0"/>
    <n v="3"/>
    <n v="11"/>
    <x v="1"/>
    <n v="0"/>
  </r>
  <r>
    <x v="2107"/>
    <n v="1970"/>
    <n v="56"/>
    <x v="1"/>
    <x v="0"/>
    <x v="3"/>
    <n v="2"/>
    <x v="1867"/>
    <n v="0"/>
    <n v="1"/>
    <x v="654"/>
    <n v="1"/>
    <x v="2"/>
    <n v="158"/>
    <n v="35"/>
    <n v="179"/>
    <n v="0"/>
    <n v="0"/>
    <n v="125"/>
    <n v="497"/>
    <n v="2"/>
    <n v="7"/>
    <n v="2"/>
    <n v="8"/>
    <n v="19"/>
    <n v="5"/>
    <x v="1"/>
    <x v="0"/>
    <x v="0"/>
    <x v="0"/>
    <x v="0"/>
    <n v="0"/>
    <n v="3"/>
    <n v="11"/>
    <x v="0"/>
    <n v="1"/>
  </r>
  <r>
    <x v="2108"/>
    <n v="1949"/>
    <n v="77"/>
    <x v="0"/>
    <x v="2"/>
    <x v="2"/>
    <n v="3"/>
    <x v="1868"/>
    <n v="0"/>
    <n v="1"/>
    <x v="563"/>
    <n v="24"/>
    <x v="1"/>
    <n v="173"/>
    <n v="2"/>
    <n v="39"/>
    <n v="3"/>
    <n v="2"/>
    <n v="47"/>
    <n v="266"/>
    <n v="3"/>
    <n v="5"/>
    <n v="1"/>
    <n v="4"/>
    <n v="13"/>
    <n v="7"/>
    <x v="0"/>
    <x v="0"/>
    <x v="0"/>
    <x v="0"/>
    <x v="0"/>
    <n v="0"/>
    <n v="3"/>
    <n v="11"/>
    <x v="1"/>
    <n v="0"/>
  </r>
  <r>
    <x v="2109"/>
    <n v="1961"/>
    <n v="65"/>
    <x v="0"/>
    <x v="0"/>
    <x v="0"/>
    <n v="1"/>
    <x v="1869"/>
    <n v="0"/>
    <n v="0"/>
    <x v="655"/>
    <n v="89"/>
    <x v="0"/>
    <n v="830"/>
    <n v="59"/>
    <n v="968"/>
    <n v="51"/>
    <n v="79"/>
    <n v="19"/>
    <n v="2006"/>
    <n v="1"/>
    <n v="5"/>
    <n v="3"/>
    <n v="12"/>
    <n v="21"/>
    <n v="2"/>
    <x v="0"/>
    <x v="0"/>
    <x v="1"/>
    <x v="0"/>
    <x v="0"/>
    <n v="0"/>
    <n v="3"/>
    <n v="11"/>
    <x v="0"/>
    <n v="1"/>
  </r>
  <r>
    <x v="2110"/>
    <n v="1955"/>
    <n v="71"/>
    <x v="0"/>
    <x v="0"/>
    <x v="4"/>
    <n v="3"/>
    <x v="1870"/>
    <n v="1"/>
    <n v="1"/>
    <x v="656"/>
    <n v="48"/>
    <x v="0"/>
    <n v="189"/>
    <n v="10"/>
    <n v="253"/>
    <n v="56"/>
    <n v="43"/>
    <n v="64"/>
    <n v="615"/>
    <n v="6"/>
    <n v="8"/>
    <n v="2"/>
    <n v="7"/>
    <n v="23"/>
    <n v="7"/>
    <x v="0"/>
    <x v="0"/>
    <x v="0"/>
    <x v="0"/>
    <x v="0"/>
    <n v="0"/>
    <n v="3"/>
    <n v="11"/>
    <x v="1"/>
    <n v="0"/>
  </r>
  <r>
    <x v="2111"/>
    <n v="1981"/>
    <n v="45"/>
    <x v="2"/>
    <x v="1"/>
    <x v="1"/>
    <n v="2"/>
    <x v="1871"/>
    <n v="0"/>
    <n v="0"/>
    <x v="657"/>
    <n v="31"/>
    <x v="1"/>
    <n v="728"/>
    <n v="17"/>
    <n v="133"/>
    <n v="11"/>
    <n v="8"/>
    <n v="124"/>
    <n v="1021"/>
    <n v="1"/>
    <n v="7"/>
    <n v="3"/>
    <n v="13"/>
    <n v="24"/>
    <n v="6"/>
    <x v="1"/>
    <x v="0"/>
    <x v="0"/>
    <x v="0"/>
    <x v="0"/>
    <n v="0"/>
    <n v="3"/>
    <n v="11"/>
    <x v="1"/>
    <n v="1"/>
  </r>
  <r>
    <x v="2112"/>
    <n v="1953"/>
    <n v="73"/>
    <x v="0"/>
    <x v="0"/>
    <x v="1"/>
    <n v="4"/>
    <x v="1872"/>
    <n v="1"/>
    <n v="1"/>
    <x v="426"/>
    <n v="68"/>
    <x v="0"/>
    <n v="7"/>
    <n v="2"/>
    <n v="9"/>
    <n v="2"/>
    <n v="0"/>
    <n v="2"/>
    <n v="22"/>
    <n v="2"/>
    <n v="1"/>
    <n v="0"/>
    <n v="3"/>
    <n v="6"/>
    <n v="4"/>
    <x v="0"/>
    <x v="0"/>
    <x v="0"/>
    <x v="0"/>
    <x v="0"/>
    <n v="0"/>
    <n v="3"/>
    <n v="11"/>
    <x v="1"/>
    <n v="0"/>
  </r>
  <r>
    <x v="2113"/>
    <n v="1974"/>
    <n v="52"/>
    <x v="1"/>
    <x v="2"/>
    <x v="1"/>
    <n v="3"/>
    <x v="1873"/>
    <n v="0"/>
    <n v="1"/>
    <x v="658"/>
    <n v="46"/>
    <x v="0"/>
    <n v="35"/>
    <n v="4"/>
    <n v="17"/>
    <n v="7"/>
    <n v="6"/>
    <n v="64"/>
    <n v="133"/>
    <n v="1"/>
    <n v="2"/>
    <n v="2"/>
    <n v="2"/>
    <n v="7"/>
    <n v="5"/>
    <x v="0"/>
    <x v="0"/>
    <x v="0"/>
    <x v="0"/>
    <x v="0"/>
    <n v="0"/>
    <n v="3"/>
    <n v="11"/>
    <x v="1"/>
    <n v="0"/>
  </r>
  <r>
    <x v="2114"/>
    <n v="1954"/>
    <n v="72"/>
    <x v="0"/>
    <x v="2"/>
    <x v="2"/>
    <n v="3"/>
    <x v="1874"/>
    <n v="0"/>
    <n v="1"/>
    <x v="616"/>
    <n v="92"/>
    <x v="0"/>
    <n v="188"/>
    <n v="3"/>
    <n v="180"/>
    <n v="20"/>
    <n v="3"/>
    <n v="43"/>
    <n v="437"/>
    <n v="5"/>
    <n v="7"/>
    <n v="1"/>
    <n v="6"/>
    <n v="19"/>
    <n v="7"/>
    <x v="0"/>
    <x v="0"/>
    <x v="0"/>
    <x v="0"/>
    <x v="0"/>
    <n v="0"/>
    <n v="3"/>
    <n v="11"/>
    <x v="1"/>
    <n v="0"/>
  </r>
  <r>
    <x v="2115"/>
    <n v="1969"/>
    <n v="57"/>
    <x v="1"/>
    <x v="2"/>
    <x v="1"/>
    <n v="3"/>
    <x v="644"/>
    <n v="0"/>
    <n v="1"/>
    <x v="190"/>
    <n v="80"/>
    <x v="0"/>
    <n v="742"/>
    <n v="28"/>
    <n v="152"/>
    <n v="25"/>
    <n v="9"/>
    <n v="57"/>
    <n v="1013"/>
    <n v="2"/>
    <n v="6"/>
    <n v="8"/>
    <n v="10"/>
    <n v="26"/>
    <n v="4"/>
    <x v="0"/>
    <x v="0"/>
    <x v="0"/>
    <x v="0"/>
    <x v="0"/>
    <n v="0"/>
    <n v="3"/>
    <n v="11"/>
    <x v="1"/>
    <n v="0"/>
  </r>
  <r>
    <x v="2116"/>
    <n v="1981"/>
    <n v="45"/>
    <x v="2"/>
    <x v="4"/>
    <x v="2"/>
    <n v="3"/>
    <x v="1875"/>
    <n v="1"/>
    <n v="0"/>
    <x v="572"/>
    <n v="16"/>
    <x v="1"/>
    <n v="0"/>
    <n v="7"/>
    <n v="5"/>
    <n v="26"/>
    <n v="2"/>
    <n v="17"/>
    <n v="57"/>
    <n v="2"/>
    <n v="2"/>
    <n v="0"/>
    <n v="3"/>
    <n v="7"/>
    <n v="7"/>
    <x v="0"/>
    <x v="0"/>
    <x v="0"/>
    <x v="0"/>
    <x v="0"/>
    <n v="0"/>
    <n v="3"/>
    <n v="11"/>
    <x v="1"/>
    <n v="0"/>
  </r>
  <r>
    <x v="2117"/>
    <n v="1952"/>
    <n v="74"/>
    <x v="0"/>
    <x v="1"/>
    <x v="1"/>
    <n v="3"/>
    <x v="1876"/>
    <n v="0"/>
    <n v="1"/>
    <x v="79"/>
    <n v="50"/>
    <x v="0"/>
    <n v="750"/>
    <n v="71"/>
    <n v="174"/>
    <n v="13"/>
    <n v="10"/>
    <n v="20"/>
    <n v="1038"/>
    <n v="2"/>
    <n v="6"/>
    <n v="8"/>
    <n v="11"/>
    <n v="27"/>
    <n v="2"/>
    <x v="0"/>
    <x v="0"/>
    <x v="0"/>
    <x v="0"/>
    <x v="0"/>
    <n v="0"/>
    <n v="3"/>
    <n v="11"/>
    <x v="1"/>
    <n v="0"/>
  </r>
  <r>
    <x v="2118"/>
    <n v="1962"/>
    <n v="64"/>
    <x v="0"/>
    <x v="2"/>
    <x v="0"/>
    <n v="1"/>
    <x v="1877"/>
    <n v="0"/>
    <n v="0"/>
    <x v="435"/>
    <n v="93"/>
    <x v="0"/>
    <n v="816"/>
    <n v="42"/>
    <n v="450"/>
    <n v="55"/>
    <n v="56"/>
    <n v="154"/>
    <n v="1573"/>
    <n v="1"/>
    <n v="3"/>
    <n v="10"/>
    <n v="8"/>
    <n v="22"/>
    <n v="2"/>
    <x v="0"/>
    <x v="0"/>
    <x v="0"/>
    <x v="0"/>
    <x v="0"/>
    <n v="0"/>
    <n v="3"/>
    <n v="11"/>
    <x v="1"/>
    <n v="0"/>
  </r>
  <r>
    <x v="2119"/>
    <n v="1971"/>
    <n v="55"/>
    <x v="1"/>
    <x v="0"/>
    <x v="3"/>
    <n v="2"/>
    <x v="1878"/>
    <n v="1"/>
    <n v="0"/>
    <x v="121"/>
    <n v="51"/>
    <x v="0"/>
    <n v="5"/>
    <n v="2"/>
    <n v="8"/>
    <n v="2"/>
    <n v="2"/>
    <n v="9"/>
    <n v="28"/>
    <n v="1"/>
    <n v="0"/>
    <n v="1"/>
    <n v="2"/>
    <n v="4"/>
    <n v="7"/>
    <x v="0"/>
    <x v="0"/>
    <x v="0"/>
    <x v="0"/>
    <x v="0"/>
    <n v="0"/>
    <n v="3"/>
    <n v="11"/>
    <x v="1"/>
    <n v="0"/>
  </r>
  <r>
    <x v="2120"/>
    <n v="1976"/>
    <n v="50"/>
    <x v="1"/>
    <x v="2"/>
    <x v="1"/>
    <n v="3"/>
    <x v="1879"/>
    <n v="1"/>
    <n v="0"/>
    <x v="144"/>
    <n v="24"/>
    <x v="1"/>
    <n v="37"/>
    <n v="5"/>
    <n v="56"/>
    <n v="12"/>
    <n v="8"/>
    <n v="5"/>
    <n v="123"/>
    <n v="2"/>
    <n v="3"/>
    <n v="0"/>
    <n v="4"/>
    <n v="9"/>
    <n v="7"/>
    <x v="0"/>
    <x v="0"/>
    <x v="0"/>
    <x v="0"/>
    <x v="0"/>
    <n v="0"/>
    <n v="3"/>
    <n v="11"/>
    <x v="1"/>
    <n v="0"/>
  </r>
  <r>
    <x v="2121"/>
    <n v="1976"/>
    <n v="50"/>
    <x v="1"/>
    <x v="4"/>
    <x v="1"/>
    <n v="4"/>
    <x v="1880"/>
    <n v="1"/>
    <n v="1"/>
    <x v="659"/>
    <n v="79"/>
    <x v="0"/>
    <n v="4"/>
    <n v="0"/>
    <n v="4"/>
    <n v="0"/>
    <n v="0"/>
    <n v="5"/>
    <n v="13"/>
    <n v="1"/>
    <n v="1"/>
    <n v="0"/>
    <n v="2"/>
    <n v="4"/>
    <n v="7"/>
    <x v="0"/>
    <x v="0"/>
    <x v="0"/>
    <x v="0"/>
    <x v="0"/>
    <n v="0"/>
    <n v="3"/>
    <n v="11"/>
    <x v="1"/>
    <n v="0"/>
  </r>
  <r>
    <x v="2122"/>
    <n v="1980"/>
    <n v="46"/>
    <x v="1"/>
    <x v="0"/>
    <x v="2"/>
    <n v="3"/>
    <x v="1881"/>
    <n v="0"/>
    <n v="1"/>
    <x v="287"/>
    <n v="26"/>
    <x v="1"/>
    <n v="99"/>
    <n v="2"/>
    <n v="11"/>
    <n v="4"/>
    <n v="0"/>
    <n v="16"/>
    <n v="132"/>
    <n v="3"/>
    <n v="3"/>
    <n v="0"/>
    <n v="4"/>
    <n v="10"/>
    <n v="8"/>
    <x v="0"/>
    <x v="0"/>
    <x v="0"/>
    <x v="0"/>
    <x v="0"/>
    <n v="0"/>
    <n v="3"/>
    <n v="11"/>
    <x v="1"/>
    <n v="0"/>
  </r>
  <r>
    <x v="2123"/>
    <n v="1956"/>
    <n v="70"/>
    <x v="0"/>
    <x v="4"/>
    <x v="2"/>
    <n v="3"/>
    <x v="1882"/>
    <n v="0"/>
    <n v="1"/>
    <x v="411"/>
    <n v="86"/>
    <x v="0"/>
    <n v="176"/>
    <n v="72"/>
    <n v="98"/>
    <n v="136"/>
    <n v="21"/>
    <n v="229"/>
    <n v="732"/>
    <n v="4"/>
    <n v="5"/>
    <n v="2"/>
    <n v="12"/>
    <n v="23"/>
    <n v="5"/>
    <x v="0"/>
    <x v="0"/>
    <x v="0"/>
    <x v="0"/>
    <x v="0"/>
    <n v="0"/>
    <n v="3"/>
    <n v="11"/>
    <x v="1"/>
    <n v="0"/>
  </r>
  <r>
    <x v="2124"/>
    <n v="1957"/>
    <n v="69"/>
    <x v="0"/>
    <x v="0"/>
    <x v="1"/>
    <n v="4"/>
    <x v="1883"/>
    <n v="1"/>
    <n v="1"/>
    <x v="645"/>
    <n v="68"/>
    <x v="0"/>
    <n v="54"/>
    <n v="0"/>
    <n v="10"/>
    <n v="0"/>
    <n v="0"/>
    <n v="2"/>
    <n v="66"/>
    <n v="2"/>
    <n v="1"/>
    <n v="0"/>
    <n v="4"/>
    <n v="7"/>
    <n v="5"/>
    <x v="0"/>
    <x v="1"/>
    <x v="0"/>
    <x v="0"/>
    <x v="0"/>
    <n v="0"/>
    <n v="3"/>
    <n v="11"/>
    <x v="1"/>
    <n v="1"/>
  </r>
  <r>
    <x v="2125"/>
    <n v="1972"/>
    <n v="54"/>
    <x v="1"/>
    <x v="0"/>
    <x v="1"/>
    <n v="2"/>
    <x v="1149"/>
    <n v="0"/>
    <n v="0"/>
    <x v="191"/>
    <n v="98"/>
    <x v="0"/>
    <n v="997"/>
    <n v="15"/>
    <n v="414"/>
    <n v="99"/>
    <n v="30"/>
    <n v="76"/>
    <n v="1631"/>
    <n v="1"/>
    <n v="5"/>
    <n v="6"/>
    <n v="12"/>
    <n v="24"/>
    <n v="2"/>
    <x v="0"/>
    <x v="1"/>
    <x v="1"/>
    <x v="0"/>
    <x v="1"/>
    <n v="0"/>
    <n v="3"/>
    <n v="11"/>
    <x v="1"/>
    <n v="3"/>
  </r>
  <r>
    <x v="2126"/>
    <n v="1966"/>
    <n v="60"/>
    <x v="1"/>
    <x v="0"/>
    <x v="2"/>
    <n v="3"/>
    <x v="171"/>
    <n v="0"/>
    <n v="1"/>
    <x v="152"/>
    <n v="34"/>
    <x v="0"/>
    <n v="356"/>
    <n v="0"/>
    <n v="107"/>
    <n v="19"/>
    <n v="9"/>
    <n v="117"/>
    <n v="608"/>
    <n v="2"/>
    <n v="7"/>
    <n v="1"/>
    <n v="8"/>
    <n v="18"/>
    <n v="5"/>
    <x v="0"/>
    <x v="0"/>
    <x v="0"/>
    <x v="0"/>
    <x v="0"/>
    <n v="0"/>
    <n v="3"/>
    <n v="11"/>
    <x v="1"/>
    <n v="0"/>
  </r>
  <r>
    <x v="2127"/>
    <n v="1986"/>
    <n v="40"/>
    <x v="2"/>
    <x v="1"/>
    <x v="2"/>
    <n v="2"/>
    <x v="1884"/>
    <n v="0"/>
    <n v="0"/>
    <x v="298"/>
    <n v="60"/>
    <x v="0"/>
    <n v="1311"/>
    <n v="0"/>
    <n v="359"/>
    <n v="46"/>
    <n v="89"/>
    <n v="17"/>
    <n v="1822"/>
    <n v="1"/>
    <n v="4"/>
    <n v="3"/>
    <n v="10"/>
    <n v="18"/>
    <n v="2"/>
    <x v="0"/>
    <x v="0"/>
    <x v="1"/>
    <x v="0"/>
    <x v="0"/>
    <n v="0"/>
    <n v="3"/>
    <n v="11"/>
    <x v="0"/>
    <n v="1"/>
  </r>
  <r>
    <x v="2128"/>
    <n v="1965"/>
    <n v="61"/>
    <x v="1"/>
    <x v="1"/>
    <x v="1"/>
    <n v="2"/>
    <x v="1885"/>
    <n v="0"/>
    <n v="0"/>
    <x v="576"/>
    <n v="3"/>
    <x v="2"/>
    <n v="890"/>
    <n v="63"/>
    <n v="292"/>
    <n v="0"/>
    <n v="25"/>
    <n v="12"/>
    <n v="1282"/>
    <n v="4"/>
    <n v="8"/>
    <n v="4"/>
    <n v="7"/>
    <n v="23"/>
    <n v="6"/>
    <x v="0"/>
    <x v="0"/>
    <x v="0"/>
    <x v="0"/>
    <x v="0"/>
    <n v="0"/>
    <n v="3"/>
    <n v="11"/>
    <x v="0"/>
    <n v="0"/>
  </r>
  <r>
    <x v="2129"/>
    <n v="1974"/>
    <n v="52"/>
    <x v="1"/>
    <x v="0"/>
    <x v="1"/>
    <n v="5"/>
    <x v="1886"/>
    <n v="2"/>
    <n v="1"/>
    <x v="358"/>
    <n v="65"/>
    <x v="0"/>
    <n v="4"/>
    <n v="0"/>
    <n v="2"/>
    <n v="0"/>
    <n v="0"/>
    <n v="2"/>
    <n v="8"/>
    <n v="1"/>
    <n v="1"/>
    <n v="0"/>
    <n v="2"/>
    <n v="4"/>
    <n v="7"/>
    <x v="0"/>
    <x v="0"/>
    <x v="0"/>
    <x v="0"/>
    <x v="0"/>
    <n v="0"/>
    <n v="3"/>
    <n v="11"/>
    <x v="1"/>
    <n v="0"/>
  </r>
  <r>
    <x v="2130"/>
    <n v="1976"/>
    <n v="50"/>
    <x v="1"/>
    <x v="0"/>
    <x v="3"/>
    <n v="2"/>
    <x v="112"/>
    <n v="1"/>
    <n v="0"/>
    <x v="107"/>
    <n v="83"/>
    <x v="0"/>
    <n v="17"/>
    <n v="0"/>
    <n v="14"/>
    <n v="7"/>
    <n v="3"/>
    <n v="2"/>
    <n v="43"/>
    <n v="1"/>
    <n v="1"/>
    <n v="0"/>
    <n v="3"/>
    <n v="5"/>
    <n v="7"/>
    <x v="0"/>
    <x v="0"/>
    <x v="0"/>
    <x v="0"/>
    <x v="0"/>
    <n v="0"/>
    <n v="3"/>
    <n v="11"/>
    <x v="1"/>
    <n v="0"/>
  </r>
  <r>
    <x v="2131"/>
    <n v="1976"/>
    <n v="50"/>
    <x v="1"/>
    <x v="2"/>
    <x v="0"/>
    <n v="1"/>
    <x v="1887"/>
    <n v="0"/>
    <n v="0"/>
    <x v="293"/>
    <n v="64"/>
    <x v="0"/>
    <n v="960"/>
    <n v="0"/>
    <n v="883"/>
    <n v="50"/>
    <n v="38"/>
    <n v="0"/>
    <n v="1931"/>
    <n v="1"/>
    <n v="5"/>
    <n v="6"/>
    <n v="8"/>
    <n v="20"/>
    <n v="3"/>
    <x v="0"/>
    <x v="0"/>
    <x v="0"/>
    <x v="1"/>
    <x v="0"/>
    <n v="0"/>
    <n v="3"/>
    <n v="11"/>
    <x v="0"/>
    <n v="1"/>
  </r>
  <r>
    <x v="2132"/>
    <n v="1949"/>
    <n v="77"/>
    <x v="0"/>
    <x v="1"/>
    <x v="2"/>
    <n v="2"/>
    <x v="1888"/>
    <n v="0"/>
    <n v="0"/>
    <x v="30"/>
    <n v="85"/>
    <x v="0"/>
    <n v="2"/>
    <n v="1"/>
    <n v="2"/>
    <n v="1"/>
    <n v="1"/>
    <n v="1"/>
    <n v="8"/>
    <n v="0"/>
    <n v="0"/>
    <n v="0"/>
    <n v="0"/>
    <n v="0"/>
    <n v="0"/>
    <x v="0"/>
    <x v="0"/>
    <x v="0"/>
    <x v="0"/>
    <x v="0"/>
    <n v="0"/>
    <n v="3"/>
    <n v="11"/>
    <x v="1"/>
    <n v="0"/>
  </r>
  <r>
    <x v="2133"/>
    <n v="1980"/>
    <n v="46"/>
    <x v="1"/>
    <x v="3"/>
    <x v="2"/>
    <n v="3"/>
    <x v="1889"/>
    <n v="1"/>
    <n v="0"/>
    <x v="244"/>
    <n v="69"/>
    <x v="0"/>
    <n v="1"/>
    <n v="3"/>
    <n v="2"/>
    <n v="20"/>
    <n v="30"/>
    <n v="47"/>
    <n v="103"/>
    <n v="3"/>
    <n v="2"/>
    <n v="1"/>
    <n v="2"/>
    <n v="8"/>
    <n v="8"/>
    <x v="0"/>
    <x v="0"/>
    <x v="0"/>
    <x v="0"/>
    <x v="0"/>
    <n v="0"/>
    <n v="3"/>
    <n v="11"/>
    <x v="1"/>
    <n v="0"/>
  </r>
  <r>
    <x v="2134"/>
    <n v="1957"/>
    <n v="69"/>
    <x v="0"/>
    <x v="2"/>
    <x v="6"/>
    <n v="1"/>
    <x v="1890"/>
    <n v="0"/>
    <n v="0"/>
    <x v="618"/>
    <n v="48"/>
    <x v="0"/>
    <n v="240"/>
    <n v="67"/>
    <n v="500"/>
    <n v="199"/>
    <n v="0"/>
    <n v="163"/>
    <n v="1169"/>
    <n v="3"/>
    <n v="3"/>
    <n v="5"/>
    <n v="6"/>
    <n v="17"/>
    <n v="2"/>
    <x v="0"/>
    <x v="0"/>
    <x v="0"/>
    <x v="0"/>
    <x v="0"/>
    <n v="0"/>
    <n v="3"/>
    <n v="11"/>
    <x v="1"/>
    <n v="0"/>
  </r>
  <r>
    <x v="2135"/>
    <n v="1965"/>
    <n v="61"/>
    <x v="1"/>
    <x v="0"/>
    <x v="2"/>
    <n v="3"/>
    <x v="1891"/>
    <n v="0"/>
    <n v="1"/>
    <x v="218"/>
    <n v="21"/>
    <x v="1"/>
    <n v="301"/>
    <n v="11"/>
    <n v="61"/>
    <n v="4"/>
    <n v="7"/>
    <n v="11"/>
    <n v="395"/>
    <n v="1"/>
    <n v="8"/>
    <n v="2"/>
    <n v="4"/>
    <n v="15"/>
    <n v="7"/>
    <x v="0"/>
    <x v="0"/>
    <x v="0"/>
    <x v="0"/>
    <x v="0"/>
    <n v="0"/>
    <n v="3"/>
    <n v="11"/>
    <x v="1"/>
    <n v="0"/>
  </r>
  <r>
    <x v="2136"/>
    <n v="1969"/>
    <n v="57"/>
    <x v="1"/>
    <x v="0"/>
    <x v="4"/>
    <n v="3"/>
    <x v="1892"/>
    <n v="1"/>
    <n v="1"/>
    <x v="38"/>
    <n v="30"/>
    <x v="1"/>
    <n v="154"/>
    <n v="0"/>
    <n v="50"/>
    <n v="6"/>
    <n v="11"/>
    <n v="37"/>
    <n v="258"/>
    <n v="5"/>
    <n v="3"/>
    <n v="4"/>
    <n v="3"/>
    <n v="15"/>
    <n v="6"/>
    <x v="1"/>
    <x v="0"/>
    <x v="0"/>
    <x v="0"/>
    <x v="0"/>
    <n v="0"/>
    <n v="3"/>
    <n v="11"/>
    <x v="1"/>
    <n v="1"/>
  </r>
  <r>
    <x v="2137"/>
    <n v="1970"/>
    <n v="56"/>
    <x v="1"/>
    <x v="0"/>
    <x v="0"/>
    <n v="2"/>
    <x v="734"/>
    <n v="1"/>
    <n v="0"/>
    <x v="59"/>
    <n v="39"/>
    <x v="0"/>
    <n v="2"/>
    <n v="3"/>
    <n v="6"/>
    <n v="4"/>
    <n v="1"/>
    <n v="9"/>
    <n v="25"/>
    <n v="1"/>
    <n v="1"/>
    <n v="1"/>
    <n v="2"/>
    <n v="5"/>
    <n v="7"/>
    <x v="0"/>
    <x v="0"/>
    <x v="0"/>
    <x v="0"/>
    <x v="0"/>
    <n v="0"/>
    <n v="3"/>
    <n v="11"/>
    <x v="1"/>
    <n v="0"/>
  </r>
  <r>
    <x v="2138"/>
    <n v="1954"/>
    <n v="72"/>
    <x v="0"/>
    <x v="2"/>
    <x v="3"/>
    <n v="2"/>
    <x v="1893"/>
    <n v="0"/>
    <n v="1"/>
    <x v="137"/>
    <n v="76"/>
    <x v="0"/>
    <n v="104"/>
    <n v="12"/>
    <n v="48"/>
    <n v="4"/>
    <n v="12"/>
    <n v="5"/>
    <n v="185"/>
    <n v="1"/>
    <n v="2"/>
    <n v="2"/>
    <n v="5"/>
    <n v="10"/>
    <n v="2"/>
    <x v="0"/>
    <x v="0"/>
    <x v="0"/>
    <x v="0"/>
    <x v="0"/>
    <n v="0"/>
    <n v="3"/>
    <n v="11"/>
    <x v="1"/>
    <n v="0"/>
  </r>
  <r>
    <x v="2139"/>
    <n v="1966"/>
    <n v="60"/>
    <x v="1"/>
    <x v="2"/>
    <x v="3"/>
    <n v="3"/>
    <x v="1894"/>
    <n v="1"/>
    <n v="1"/>
    <x v="344"/>
    <n v="11"/>
    <x v="2"/>
    <n v="70"/>
    <n v="3"/>
    <n v="37"/>
    <n v="4"/>
    <n v="2"/>
    <n v="64"/>
    <n v="180"/>
    <n v="4"/>
    <n v="3"/>
    <n v="2"/>
    <n v="2"/>
    <n v="11"/>
    <n v="9"/>
    <x v="0"/>
    <x v="0"/>
    <x v="0"/>
    <x v="0"/>
    <x v="0"/>
    <n v="0"/>
    <n v="3"/>
    <n v="11"/>
    <x v="0"/>
    <n v="0"/>
  </r>
  <r>
    <x v="2140"/>
    <n v="1974"/>
    <n v="52"/>
    <x v="1"/>
    <x v="0"/>
    <x v="3"/>
    <n v="2"/>
    <x v="1895"/>
    <n v="1"/>
    <n v="0"/>
    <x v="142"/>
    <n v="26"/>
    <x v="1"/>
    <n v="2"/>
    <n v="0"/>
    <n v="9"/>
    <n v="3"/>
    <n v="6"/>
    <n v="2"/>
    <n v="22"/>
    <n v="1"/>
    <n v="1"/>
    <n v="0"/>
    <n v="3"/>
    <n v="5"/>
    <n v="8"/>
    <x v="0"/>
    <x v="0"/>
    <x v="0"/>
    <x v="0"/>
    <x v="0"/>
    <n v="0"/>
    <n v="3"/>
    <n v="11"/>
    <x v="1"/>
    <n v="0"/>
  </r>
  <r>
    <x v="2141"/>
    <n v="1971"/>
    <n v="55"/>
    <x v="1"/>
    <x v="0"/>
    <x v="2"/>
    <n v="4"/>
    <x v="1896"/>
    <n v="1"/>
    <n v="1"/>
    <x v="494"/>
    <n v="34"/>
    <x v="0"/>
    <n v="23"/>
    <n v="2"/>
    <n v="11"/>
    <n v="3"/>
    <n v="1"/>
    <n v="4"/>
    <n v="44"/>
    <n v="2"/>
    <n v="2"/>
    <n v="0"/>
    <n v="3"/>
    <n v="7"/>
    <n v="6"/>
    <x v="0"/>
    <x v="0"/>
    <x v="0"/>
    <x v="0"/>
    <x v="0"/>
    <n v="0"/>
    <n v="3"/>
    <n v="11"/>
    <x v="1"/>
    <n v="0"/>
  </r>
  <r>
    <x v="2142"/>
    <n v="1968"/>
    <n v="58"/>
    <x v="1"/>
    <x v="0"/>
    <x v="3"/>
    <n v="3"/>
    <x v="1897"/>
    <n v="1"/>
    <n v="1"/>
    <x v="34"/>
    <n v="72"/>
    <x v="0"/>
    <n v="43"/>
    <n v="4"/>
    <n v="12"/>
    <n v="8"/>
    <n v="0"/>
    <n v="27"/>
    <n v="94"/>
    <n v="5"/>
    <n v="2"/>
    <n v="1"/>
    <n v="4"/>
    <n v="12"/>
    <n v="5"/>
    <x v="0"/>
    <x v="0"/>
    <x v="0"/>
    <x v="0"/>
    <x v="0"/>
    <n v="0"/>
    <n v="3"/>
    <n v="11"/>
    <x v="1"/>
    <n v="0"/>
  </r>
  <r>
    <x v="2143"/>
    <n v="1957"/>
    <n v="69"/>
    <x v="0"/>
    <x v="0"/>
    <x v="2"/>
    <n v="2"/>
    <x v="1898"/>
    <n v="0"/>
    <n v="0"/>
    <x v="647"/>
    <n v="13"/>
    <x v="2"/>
    <n v="4"/>
    <n v="24"/>
    <n v="11"/>
    <n v="16"/>
    <n v="1"/>
    <n v="25"/>
    <n v="81"/>
    <n v="1"/>
    <n v="2"/>
    <n v="0"/>
    <n v="4"/>
    <n v="7"/>
    <n v="6"/>
    <x v="0"/>
    <x v="0"/>
    <x v="0"/>
    <x v="0"/>
    <x v="0"/>
    <n v="0"/>
    <n v="3"/>
    <n v="11"/>
    <x v="1"/>
    <n v="0"/>
  </r>
  <r>
    <x v="2144"/>
    <n v="1973"/>
    <n v="53"/>
    <x v="1"/>
    <x v="0"/>
    <x v="0"/>
    <n v="0"/>
    <x v="1899"/>
    <n v="0"/>
    <n v="1"/>
    <x v="620"/>
    <n v="58"/>
    <x v="0"/>
    <n v="654"/>
    <n v="7"/>
    <n v="92"/>
    <n v="0"/>
    <n v="15"/>
    <n v="30"/>
    <n v="798"/>
    <n v="7"/>
    <n v="9"/>
    <n v="4"/>
    <n v="8"/>
    <n v="28"/>
    <n v="6"/>
    <x v="0"/>
    <x v="1"/>
    <x v="1"/>
    <x v="0"/>
    <x v="0"/>
    <n v="0"/>
    <n v="3"/>
    <n v="11"/>
    <x v="1"/>
    <n v="2"/>
  </r>
  <r>
    <x v="2145"/>
    <n v="1957"/>
    <n v="69"/>
    <x v="0"/>
    <x v="0"/>
    <x v="0"/>
    <n v="1"/>
    <x v="1900"/>
    <n v="0"/>
    <n v="0"/>
    <x v="81"/>
    <n v="12"/>
    <x v="2"/>
    <n v="912"/>
    <n v="72"/>
    <n v="170"/>
    <n v="47"/>
    <n v="36"/>
    <n v="97"/>
    <n v="1334"/>
    <n v="1"/>
    <n v="11"/>
    <n v="3"/>
    <n v="4"/>
    <n v="19"/>
    <n v="4"/>
    <x v="0"/>
    <x v="0"/>
    <x v="1"/>
    <x v="0"/>
    <x v="0"/>
    <n v="0"/>
    <n v="3"/>
    <n v="11"/>
    <x v="0"/>
    <n v="1"/>
  </r>
  <r>
    <x v="2146"/>
    <n v="1971"/>
    <n v="55"/>
    <x v="1"/>
    <x v="1"/>
    <x v="1"/>
    <n v="3"/>
    <x v="1901"/>
    <n v="1"/>
    <n v="0"/>
    <x v="622"/>
    <n v="23"/>
    <x v="1"/>
    <n v="25"/>
    <n v="0"/>
    <n v="8"/>
    <n v="0"/>
    <n v="1"/>
    <n v="4"/>
    <n v="38"/>
    <n v="1"/>
    <n v="2"/>
    <n v="0"/>
    <n v="2"/>
    <n v="5"/>
    <n v="9"/>
    <x v="0"/>
    <x v="0"/>
    <x v="0"/>
    <x v="0"/>
    <x v="0"/>
    <n v="0"/>
    <n v="3"/>
    <n v="11"/>
    <x v="1"/>
    <n v="0"/>
  </r>
  <r>
    <x v="2147"/>
    <n v="1960"/>
    <n v="66"/>
    <x v="0"/>
    <x v="2"/>
    <x v="1"/>
    <n v="5"/>
    <x v="1902"/>
    <n v="1"/>
    <n v="2"/>
    <x v="535"/>
    <n v="33"/>
    <x v="0"/>
    <n v="24"/>
    <n v="4"/>
    <n v="22"/>
    <n v="0"/>
    <n v="2"/>
    <n v="9"/>
    <n v="61"/>
    <n v="4"/>
    <n v="3"/>
    <n v="1"/>
    <n v="3"/>
    <n v="11"/>
    <n v="5"/>
    <x v="0"/>
    <x v="0"/>
    <x v="0"/>
    <x v="0"/>
    <x v="0"/>
    <n v="0"/>
    <n v="3"/>
    <n v="11"/>
    <x v="1"/>
    <n v="0"/>
  </r>
  <r>
    <x v="2148"/>
    <n v="1973"/>
    <n v="53"/>
    <x v="1"/>
    <x v="1"/>
    <x v="1"/>
    <n v="4"/>
    <x v="1903"/>
    <n v="1"/>
    <n v="1"/>
    <x v="544"/>
    <n v="30"/>
    <x v="1"/>
    <n v="141"/>
    <n v="11"/>
    <n v="114"/>
    <n v="15"/>
    <n v="14"/>
    <n v="5"/>
    <n v="300"/>
    <n v="4"/>
    <n v="4"/>
    <n v="1"/>
    <n v="7"/>
    <n v="16"/>
    <n v="5"/>
    <x v="0"/>
    <x v="0"/>
    <x v="0"/>
    <x v="0"/>
    <x v="0"/>
    <n v="0"/>
    <n v="3"/>
    <n v="11"/>
    <x v="1"/>
    <n v="0"/>
  </r>
  <r>
    <x v="2149"/>
    <n v="1962"/>
    <n v="64"/>
    <x v="0"/>
    <x v="1"/>
    <x v="2"/>
    <n v="3"/>
    <x v="1904"/>
    <n v="0"/>
    <n v="1"/>
    <x v="234"/>
    <n v="15"/>
    <x v="1"/>
    <n v="71"/>
    <n v="0"/>
    <n v="13"/>
    <n v="3"/>
    <n v="1"/>
    <n v="0"/>
    <n v="88"/>
    <n v="2"/>
    <n v="1"/>
    <n v="1"/>
    <n v="4"/>
    <n v="8"/>
    <n v="4"/>
    <x v="0"/>
    <x v="0"/>
    <x v="0"/>
    <x v="0"/>
    <x v="0"/>
    <n v="0"/>
    <n v="3"/>
    <n v="11"/>
    <x v="1"/>
    <n v="0"/>
  </r>
  <r>
    <x v="2150"/>
    <n v="1958"/>
    <n v="68"/>
    <x v="0"/>
    <x v="2"/>
    <x v="2"/>
    <n v="4"/>
    <x v="1905"/>
    <n v="1"/>
    <n v="1"/>
    <x v="636"/>
    <n v="25"/>
    <x v="1"/>
    <n v="35"/>
    <n v="1"/>
    <n v="16"/>
    <n v="0"/>
    <n v="1"/>
    <n v="1"/>
    <n v="54"/>
    <n v="2"/>
    <n v="2"/>
    <n v="0"/>
    <n v="3"/>
    <n v="7"/>
    <n v="7"/>
    <x v="0"/>
    <x v="0"/>
    <x v="0"/>
    <x v="0"/>
    <x v="0"/>
    <n v="0"/>
    <n v="3"/>
    <n v="11"/>
    <x v="1"/>
    <n v="0"/>
  </r>
  <r>
    <x v="2151"/>
    <n v="1972"/>
    <n v="54"/>
    <x v="1"/>
    <x v="0"/>
    <x v="2"/>
    <n v="2"/>
    <x v="1906"/>
    <n v="0"/>
    <n v="0"/>
    <x v="655"/>
    <n v="4"/>
    <x v="2"/>
    <n v="496"/>
    <n v="32"/>
    <n v="849"/>
    <n v="229"/>
    <n v="48"/>
    <n v="128"/>
    <n v="1782"/>
    <n v="2"/>
    <n v="5"/>
    <n v="3"/>
    <n v="6"/>
    <n v="16"/>
    <n v="4"/>
    <x v="0"/>
    <x v="0"/>
    <x v="0"/>
    <x v="1"/>
    <x v="0"/>
    <n v="0"/>
    <n v="3"/>
    <n v="11"/>
    <x v="1"/>
    <n v="1"/>
  </r>
  <r>
    <x v="2152"/>
    <n v="1976"/>
    <n v="50"/>
    <x v="1"/>
    <x v="0"/>
    <x v="2"/>
    <n v="3"/>
    <x v="1907"/>
    <n v="1"/>
    <n v="0"/>
    <x v="326"/>
    <n v="80"/>
    <x v="0"/>
    <n v="9"/>
    <n v="9"/>
    <n v="11"/>
    <n v="13"/>
    <n v="10"/>
    <n v="16"/>
    <n v="68"/>
    <n v="4"/>
    <n v="3"/>
    <n v="1"/>
    <n v="3"/>
    <n v="11"/>
    <n v="8"/>
    <x v="0"/>
    <x v="0"/>
    <x v="0"/>
    <x v="0"/>
    <x v="0"/>
    <n v="0"/>
    <n v="3"/>
    <n v="11"/>
    <x v="1"/>
    <n v="0"/>
  </r>
  <r>
    <x v="2153"/>
    <n v="1969"/>
    <n v="57"/>
    <x v="1"/>
    <x v="0"/>
    <x v="4"/>
    <n v="3"/>
    <x v="1892"/>
    <n v="1"/>
    <n v="1"/>
    <x v="38"/>
    <n v="30"/>
    <x v="1"/>
    <n v="154"/>
    <n v="0"/>
    <n v="50"/>
    <n v="6"/>
    <n v="11"/>
    <n v="37"/>
    <n v="258"/>
    <n v="5"/>
    <n v="3"/>
    <n v="4"/>
    <n v="3"/>
    <n v="15"/>
    <n v="6"/>
    <x v="1"/>
    <x v="0"/>
    <x v="0"/>
    <x v="0"/>
    <x v="0"/>
    <n v="0"/>
    <n v="3"/>
    <n v="11"/>
    <x v="1"/>
    <n v="1"/>
  </r>
  <r>
    <x v="2154"/>
    <n v="1976"/>
    <n v="50"/>
    <x v="1"/>
    <x v="2"/>
    <x v="1"/>
    <n v="3"/>
    <x v="1478"/>
    <n v="1"/>
    <n v="0"/>
    <x v="610"/>
    <n v="6"/>
    <x v="2"/>
    <n v="9"/>
    <n v="1"/>
    <n v="5"/>
    <n v="4"/>
    <n v="5"/>
    <n v="7"/>
    <n v="31"/>
    <n v="1"/>
    <n v="1"/>
    <n v="0"/>
    <n v="3"/>
    <n v="5"/>
    <n v="7"/>
    <x v="0"/>
    <x v="0"/>
    <x v="0"/>
    <x v="0"/>
    <x v="0"/>
    <n v="0"/>
    <n v="3"/>
    <n v="11"/>
    <x v="1"/>
    <n v="0"/>
  </r>
  <r>
    <x v="2155"/>
    <n v="1983"/>
    <n v="43"/>
    <x v="2"/>
    <x v="4"/>
    <x v="2"/>
    <n v="3"/>
    <x v="1908"/>
    <n v="1"/>
    <n v="0"/>
    <x v="44"/>
    <n v="16"/>
    <x v="1"/>
    <n v="26"/>
    <n v="3"/>
    <n v="23"/>
    <n v="4"/>
    <n v="7"/>
    <n v="3"/>
    <n v="66"/>
    <n v="2"/>
    <n v="2"/>
    <n v="0"/>
    <n v="4"/>
    <n v="8"/>
    <n v="6"/>
    <x v="0"/>
    <x v="0"/>
    <x v="0"/>
    <x v="0"/>
    <x v="0"/>
    <n v="0"/>
    <n v="3"/>
    <n v="11"/>
    <x v="1"/>
    <n v="0"/>
  </r>
  <r>
    <x v="2156"/>
    <n v="1964"/>
    <n v="62"/>
    <x v="0"/>
    <x v="4"/>
    <x v="3"/>
    <n v="3"/>
    <x v="1909"/>
    <n v="1"/>
    <n v="1"/>
    <x v="433"/>
    <n v="57"/>
    <x v="0"/>
    <n v="77"/>
    <n v="8"/>
    <n v="44"/>
    <n v="10"/>
    <n v="10"/>
    <n v="25"/>
    <n v="174"/>
    <n v="5"/>
    <n v="3"/>
    <n v="1"/>
    <n v="4"/>
    <n v="13"/>
    <n v="6"/>
    <x v="0"/>
    <x v="0"/>
    <x v="0"/>
    <x v="0"/>
    <x v="0"/>
    <n v="0"/>
    <n v="3"/>
    <n v="11"/>
    <x v="1"/>
    <n v="0"/>
  </r>
  <r>
    <x v="2157"/>
    <n v="1975"/>
    <n v="51"/>
    <x v="1"/>
    <x v="2"/>
    <x v="1"/>
    <n v="3"/>
    <x v="138"/>
    <n v="0"/>
    <n v="1"/>
    <x v="149"/>
    <n v="9"/>
    <x v="2"/>
    <n v="11"/>
    <n v="2"/>
    <n v="7"/>
    <n v="4"/>
    <n v="2"/>
    <n v="2"/>
    <n v="28"/>
    <n v="1"/>
    <n v="1"/>
    <n v="0"/>
    <n v="3"/>
    <n v="5"/>
    <n v="3"/>
    <x v="0"/>
    <x v="0"/>
    <x v="0"/>
    <x v="0"/>
    <x v="0"/>
    <n v="0"/>
    <n v="3"/>
    <n v="11"/>
    <x v="1"/>
    <n v="0"/>
  </r>
  <r>
    <x v="2158"/>
    <n v="1955"/>
    <n v="71"/>
    <x v="0"/>
    <x v="1"/>
    <x v="2"/>
    <n v="3"/>
    <x v="1910"/>
    <n v="0"/>
    <n v="1"/>
    <x v="432"/>
    <n v="59"/>
    <x v="0"/>
    <n v="576"/>
    <n v="7"/>
    <n v="115"/>
    <n v="19"/>
    <n v="7"/>
    <n v="7"/>
    <n v="731"/>
    <n v="2"/>
    <n v="7"/>
    <n v="4"/>
    <n v="9"/>
    <n v="22"/>
    <n v="6"/>
    <x v="0"/>
    <x v="1"/>
    <x v="0"/>
    <x v="0"/>
    <x v="0"/>
    <n v="0"/>
    <n v="3"/>
    <n v="11"/>
    <x v="1"/>
    <n v="1"/>
  </r>
  <r>
    <x v="2159"/>
    <n v="1965"/>
    <n v="61"/>
    <x v="1"/>
    <x v="0"/>
    <x v="0"/>
    <n v="0"/>
    <x v="1911"/>
    <n v="0"/>
    <n v="1"/>
    <x v="440"/>
    <n v="78"/>
    <x v="0"/>
    <n v="89"/>
    <n v="15"/>
    <n v="89"/>
    <n v="34"/>
    <n v="42"/>
    <n v="5"/>
    <n v="274"/>
    <n v="1"/>
    <n v="4"/>
    <n v="1"/>
    <n v="6"/>
    <n v="12"/>
    <n v="4"/>
    <x v="0"/>
    <x v="0"/>
    <x v="0"/>
    <x v="0"/>
    <x v="0"/>
    <n v="0"/>
    <n v="3"/>
    <n v="11"/>
    <x v="1"/>
    <n v="0"/>
  </r>
  <r>
    <x v="2160"/>
    <n v="1964"/>
    <n v="62"/>
    <x v="0"/>
    <x v="1"/>
    <x v="2"/>
    <n v="3"/>
    <x v="1912"/>
    <n v="0"/>
    <n v="1"/>
    <x v="660"/>
    <n v="90"/>
    <x v="0"/>
    <n v="1013"/>
    <n v="30"/>
    <n v="399"/>
    <n v="60"/>
    <n v="46"/>
    <n v="153"/>
    <n v="1701"/>
    <n v="3"/>
    <n v="9"/>
    <n v="10"/>
    <n v="4"/>
    <n v="26"/>
    <n v="6"/>
    <x v="0"/>
    <x v="0"/>
    <x v="0"/>
    <x v="0"/>
    <x v="0"/>
    <n v="0"/>
    <n v="3"/>
    <n v="11"/>
    <x v="0"/>
    <n v="0"/>
  </r>
  <r>
    <x v="2161"/>
    <n v="1980"/>
    <n v="46"/>
    <x v="1"/>
    <x v="0"/>
    <x v="1"/>
    <n v="3"/>
    <x v="1913"/>
    <n v="1"/>
    <n v="0"/>
    <x v="487"/>
    <n v="74"/>
    <x v="0"/>
    <n v="224"/>
    <n v="12"/>
    <n v="48"/>
    <n v="4"/>
    <n v="12"/>
    <n v="12"/>
    <n v="312"/>
    <n v="1"/>
    <n v="6"/>
    <n v="2"/>
    <n v="4"/>
    <n v="13"/>
    <n v="6"/>
    <x v="0"/>
    <x v="0"/>
    <x v="0"/>
    <x v="0"/>
    <x v="0"/>
    <n v="0"/>
    <n v="3"/>
    <n v="11"/>
    <x v="1"/>
    <n v="0"/>
  </r>
  <r>
    <x v="2162"/>
    <n v="1957"/>
    <n v="69"/>
    <x v="0"/>
    <x v="0"/>
    <x v="1"/>
    <n v="3"/>
    <x v="1914"/>
    <n v="0"/>
    <n v="1"/>
    <x v="379"/>
    <n v="10"/>
    <x v="2"/>
    <n v="200"/>
    <n v="19"/>
    <n v="111"/>
    <n v="50"/>
    <n v="15"/>
    <n v="19"/>
    <n v="414"/>
    <n v="6"/>
    <n v="5"/>
    <n v="1"/>
    <n v="8"/>
    <n v="20"/>
    <n v="6"/>
    <x v="0"/>
    <x v="0"/>
    <x v="0"/>
    <x v="0"/>
    <x v="0"/>
    <n v="0"/>
    <n v="3"/>
    <n v="11"/>
    <x v="1"/>
    <n v="0"/>
  </r>
  <r>
    <x v="2163"/>
    <n v="1949"/>
    <n v="77"/>
    <x v="0"/>
    <x v="4"/>
    <x v="4"/>
    <n v="1"/>
    <x v="1915"/>
    <n v="0"/>
    <n v="0"/>
    <x v="240"/>
    <n v="63"/>
    <x v="0"/>
    <n v="570"/>
    <n v="73"/>
    <n v="614"/>
    <n v="133"/>
    <n v="102"/>
    <n v="73"/>
    <n v="1565"/>
    <n v="1"/>
    <n v="6"/>
    <n v="5"/>
    <n v="11"/>
    <n v="23"/>
    <n v="3"/>
    <x v="0"/>
    <x v="0"/>
    <x v="0"/>
    <x v="1"/>
    <x v="0"/>
    <n v="0"/>
    <n v="3"/>
    <n v="11"/>
    <x v="1"/>
    <n v="1"/>
  </r>
  <r>
    <x v="2164"/>
    <n v="1992"/>
    <n v="34"/>
    <x v="2"/>
    <x v="3"/>
    <x v="0"/>
    <n v="2"/>
    <x v="1916"/>
    <n v="1"/>
    <n v="0"/>
    <x v="194"/>
    <n v="13"/>
    <x v="2"/>
    <n v="1"/>
    <n v="3"/>
    <n v="3"/>
    <n v="8"/>
    <n v="1"/>
    <n v="13"/>
    <n v="29"/>
    <n v="2"/>
    <n v="1"/>
    <n v="0"/>
    <n v="3"/>
    <n v="6"/>
    <n v="7"/>
    <x v="0"/>
    <x v="0"/>
    <x v="0"/>
    <x v="0"/>
    <x v="0"/>
    <n v="0"/>
    <n v="3"/>
    <n v="11"/>
    <x v="1"/>
    <n v="0"/>
  </r>
  <r>
    <x v="2165"/>
    <n v="1974"/>
    <n v="52"/>
    <x v="1"/>
    <x v="1"/>
    <x v="0"/>
    <n v="2"/>
    <x v="1917"/>
    <n v="1"/>
    <n v="0"/>
    <x v="566"/>
    <n v="98"/>
    <x v="0"/>
    <n v="62"/>
    <n v="1"/>
    <n v="20"/>
    <n v="4"/>
    <n v="0"/>
    <n v="7"/>
    <n v="94"/>
    <n v="2"/>
    <n v="2"/>
    <n v="1"/>
    <n v="3"/>
    <n v="8"/>
    <n v="8"/>
    <x v="0"/>
    <x v="0"/>
    <x v="0"/>
    <x v="0"/>
    <x v="0"/>
    <n v="0"/>
    <n v="3"/>
    <n v="11"/>
    <x v="1"/>
    <n v="0"/>
  </r>
  <r>
    <x v="2166"/>
    <n v="1954"/>
    <n v="72"/>
    <x v="0"/>
    <x v="0"/>
    <x v="3"/>
    <n v="2"/>
    <x v="1620"/>
    <n v="0"/>
    <n v="1"/>
    <x v="477"/>
    <n v="4"/>
    <x v="2"/>
    <n v="531"/>
    <n v="69"/>
    <n v="300"/>
    <n v="150"/>
    <n v="138"/>
    <n v="150"/>
    <n v="1338"/>
    <n v="3"/>
    <n v="5"/>
    <n v="4"/>
    <n v="8"/>
    <n v="20"/>
    <n v="2"/>
    <x v="0"/>
    <x v="0"/>
    <x v="0"/>
    <x v="0"/>
    <x v="0"/>
    <n v="0"/>
    <n v="3"/>
    <n v="11"/>
    <x v="1"/>
    <n v="0"/>
  </r>
  <r>
    <x v="2167"/>
    <n v="1990"/>
    <n v="36"/>
    <x v="2"/>
    <x v="2"/>
    <x v="0"/>
    <n v="1"/>
    <x v="1918"/>
    <n v="0"/>
    <n v="0"/>
    <x v="330"/>
    <n v="94"/>
    <x v="0"/>
    <n v="162"/>
    <n v="28"/>
    <n v="818"/>
    <n v="0"/>
    <n v="28"/>
    <n v="56"/>
    <n v="1092"/>
    <n v="0"/>
    <n v="4"/>
    <n v="3"/>
    <n v="7"/>
    <n v="14"/>
    <n v="3"/>
    <x v="1"/>
    <x v="0"/>
    <x v="1"/>
    <x v="1"/>
    <x v="1"/>
    <n v="0"/>
    <n v="3"/>
    <n v="11"/>
    <x v="0"/>
    <n v="4"/>
  </r>
  <r>
    <x v="2168"/>
    <n v="1984"/>
    <n v="42"/>
    <x v="2"/>
    <x v="0"/>
    <x v="2"/>
    <n v="2"/>
    <x v="1919"/>
    <n v="0"/>
    <n v="0"/>
    <x v="365"/>
    <n v="91"/>
    <x v="0"/>
    <n v="675"/>
    <n v="144"/>
    <n v="133"/>
    <n v="94"/>
    <n v="192"/>
    <n v="241"/>
    <n v="1479"/>
    <n v="1"/>
    <n v="4"/>
    <n v="8"/>
    <n v="5"/>
    <n v="18"/>
    <n v="1"/>
    <x v="1"/>
    <x v="0"/>
    <x v="1"/>
    <x v="1"/>
    <x v="0"/>
    <n v="0"/>
    <n v="3"/>
    <n v="11"/>
    <x v="1"/>
    <n v="3"/>
  </r>
  <r>
    <x v="2169"/>
    <n v="1981"/>
    <n v="45"/>
    <x v="2"/>
    <x v="0"/>
    <x v="0"/>
    <n v="1"/>
    <x v="1920"/>
    <n v="1"/>
    <n v="1"/>
    <x v="81"/>
    <n v="66"/>
    <x v="0"/>
    <n v="23"/>
    <n v="4"/>
    <n v="10"/>
    <n v="0"/>
    <n v="2"/>
    <n v="15"/>
    <n v="54"/>
    <n v="1"/>
    <n v="1"/>
    <n v="0"/>
    <n v="3"/>
    <n v="5"/>
    <n v="4"/>
    <x v="0"/>
    <x v="0"/>
    <x v="0"/>
    <x v="0"/>
    <x v="0"/>
    <n v="0"/>
    <n v="3"/>
    <n v="11"/>
    <x v="1"/>
    <n v="0"/>
  </r>
  <r>
    <x v="2170"/>
    <n v="1965"/>
    <n v="61"/>
    <x v="1"/>
    <x v="0"/>
    <x v="0"/>
    <n v="0"/>
    <x v="1921"/>
    <n v="0"/>
    <n v="1"/>
    <x v="237"/>
    <n v="14"/>
    <x v="2"/>
    <n v="492"/>
    <n v="5"/>
    <n v="32"/>
    <n v="13"/>
    <n v="5"/>
    <n v="21"/>
    <n v="568"/>
    <n v="1"/>
    <n v="9"/>
    <n v="1"/>
    <n v="7"/>
    <n v="18"/>
    <n v="6"/>
    <x v="0"/>
    <x v="1"/>
    <x v="0"/>
    <x v="0"/>
    <x v="0"/>
    <n v="0"/>
    <n v="3"/>
    <n v="11"/>
    <x v="1"/>
    <n v="1"/>
  </r>
  <r>
    <x v="2171"/>
    <n v="1970"/>
    <n v="56"/>
    <x v="1"/>
    <x v="4"/>
    <x v="3"/>
    <n v="1"/>
    <x v="1922"/>
    <n v="0"/>
    <n v="0"/>
    <x v="553"/>
    <n v="77"/>
    <x v="0"/>
    <n v="918"/>
    <n v="10"/>
    <n v="129"/>
    <n v="13"/>
    <n v="0"/>
    <n v="129"/>
    <n v="1199"/>
    <n v="1"/>
    <n v="11"/>
    <n v="3"/>
    <n v="12"/>
    <n v="27"/>
    <n v="7"/>
    <x v="0"/>
    <x v="1"/>
    <x v="1"/>
    <x v="0"/>
    <x v="1"/>
    <n v="0"/>
    <n v="3"/>
    <n v="11"/>
    <x v="0"/>
    <n v="3"/>
  </r>
  <r>
    <x v="2172"/>
    <n v="1975"/>
    <n v="51"/>
    <x v="1"/>
    <x v="0"/>
    <x v="1"/>
    <n v="3"/>
    <x v="1923"/>
    <n v="0"/>
    <n v="1"/>
    <x v="620"/>
    <n v="41"/>
    <x v="0"/>
    <n v="224"/>
    <n v="155"/>
    <n v="155"/>
    <n v="192"/>
    <n v="93"/>
    <n v="54"/>
    <n v="873"/>
    <n v="2"/>
    <n v="6"/>
    <n v="4"/>
    <n v="11"/>
    <n v="23"/>
    <n v="4"/>
    <x v="0"/>
    <x v="0"/>
    <x v="0"/>
    <x v="0"/>
    <x v="0"/>
    <n v="0"/>
    <n v="3"/>
    <n v="11"/>
    <x v="1"/>
    <n v="0"/>
  </r>
  <r>
    <x v="2173"/>
    <n v="1951"/>
    <n v="75"/>
    <x v="0"/>
    <x v="0"/>
    <x v="2"/>
    <n v="3"/>
    <x v="1924"/>
    <n v="0"/>
    <n v="1"/>
    <x v="243"/>
    <n v="21"/>
    <x v="1"/>
    <n v="572"/>
    <n v="19"/>
    <n v="286"/>
    <n v="50"/>
    <n v="38"/>
    <n v="248"/>
    <n v="1213"/>
    <n v="3"/>
    <n v="6"/>
    <n v="3"/>
    <n v="5"/>
    <n v="17"/>
    <n v="3"/>
    <x v="0"/>
    <x v="0"/>
    <x v="0"/>
    <x v="0"/>
    <x v="0"/>
    <n v="0"/>
    <n v="3"/>
    <n v="11"/>
    <x v="1"/>
    <n v="0"/>
  </r>
  <r>
    <x v="2174"/>
    <n v="1955"/>
    <n v="71"/>
    <x v="0"/>
    <x v="0"/>
    <x v="2"/>
    <n v="3"/>
    <x v="1925"/>
    <n v="0"/>
    <n v="1"/>
    <x v="399"/>
    <n v="25"/>
    <x v="1"/>
    <n v="626"/>
    <n v="0"/>
    <n v="70"/>
    <n v="0"/>
    <n v="7"/>
    <n v="28"/>
    <n v="731"/>
    <n v="2"/>
    <n v="9"/>
    <n v="3"/>
    <n v="8"/>
    <n v="22"/>
    <n v="6"/>
    <x v="0"/>
    <x v="1"/>
    <x v="0"/>
    <x v="1"/>
    <x v="0"/>
    <n v="0"/>
    <n v="3"/>
    <n v="11"/>
    <x v="1"/>
    <n v="2"/>
  </r>
  <r>
    <x v="2175"/>
    <n v="1975"/>
    <n v="51"/>
    <x v="1"/>
    <x v="1"/>
    <x v="2"/>
    <n v="2"/>
    <x v="1926"/>
    <n v="0"/>
    <n v="0"/>
    <x v="248"/>
    <n v="2"/>
    <x v="2"/>
    <n v="1074"/>
    <n v="37"/>
    <n v="518"/>
    <n v="193"/>
    <n v="92"/>
    <n v="129"/>
    <n v="2043"/>
    <n v="1"/>
    <n v="5"/>
    <n v="6"/>
    <n v="7"/>
    <n v="19"/>
    <n v="2"/>
    <x v="0"/>
    <x v="0"/>
    <x v="1"/>
    <x v="1"/>
    <x v="0"/>
    <n v="0"/>
    <n v="3"/>
    <n v="11"/>
    <x v="0"/>
    <n v="2"/>
  </r>
  <r>
    <x v="2176"/>
    <n v="1967"/>
    <n v="59"/>
    <x v="1"/>
    <x v="2"/>
    <x v="3"/>
    <n v="1"/>
    <x v="1927"/>
    <n v="0"/>
    <n v="0"/>
    <x v="270"/>
    <n v="51"/>
    <x v="0"/>
    <n v="741"/>
    <n v="68"/>
    <n v="689"/>
    <n v="224"/>
    <n v="68"/>
    <n v="103"/>
    <n v="1893"/>
    <n v="1"/>
    <n v="4"/>
    <n v="2"/>
    <n v="10"/>
    <n v="17"/>
    <n v="2"/>
    <x v="0"/>
    <x v="0"/>
    <x v="0"/>
    <x v="0"/>
    <x v="0"/>
    <n v="0"/>
    <n v="3"/>
    <n v="11"/>
    <x v="1"/>
    <n v="0"/>
  </r>
  <r>
    <x v="2177"/>
    <n v="1973"/>
    <n v="53"/>
    <x v="1"/>
    <x v="1"/>
    <x v="7"/>
    <n v="0"/>
    <x v="1443"/>
    <n v="0"/>
    <n v="1"/>
    <x v="121"/>
    <n v="3"/>
    <x v="2"/>
    <n v="322"/>
    <n v="3"/>
    <n v="50"/>
    <n v="4"/>
    <n v="3"/>
    <n v="42"/>
    <n v="424"/>
    <n v="5"/>
    <n v="7"/>
    <n v="1"/>
    <n v="6"/>
    <n v="19"/>
    <n v="8"/>
    <x v="0"/>
    <x v="0"/>
    <x v="0"/>
    <x v="0"/>
    <x v="0"/>
    <n v="0"/>
    <n v="3"/>
    <n v="11"/>
    <x v="1"/>
    <n v="0"/>
  </r>
  <r>
    <x v="2178"/>
    <n v="1971"/>
    <n v="55"/>
    <x v="1"/>
    <x v="0"/>
    <x v="2"/>
    <n v="3"/>
    <x v="1928"/>
    <n v="0"/>
    <n v="1"/>
    <x v="629"/>
    <n v="32"/>
    <x v="0"/>
    <n v="254"/>
    <n v="10"/>
    <n v="44"/>
    <n v="30"/>
    <n v="10"/>
    <n v="227"/>
    <n v="575"/>
    <n v="2"/>
    <n v="7"/>
    <n v="3"/>
    <n v="3"/>
    <n v="15"/>
    <n v="7"/>
    <x v="1"/>
    <x v="0"/>
    <x v="0"/>
    <x v="0"/>
    <x v="0"/>
    <n v="0"/>
    <n v="3"/>
    <n v="11"/>
    <x v="1"/>
    <n v="1"/>
  </r>
  <r>
    <x v="2179"/>
    <n v="1955"/>
    <n v="71"/>
    <x v="0"/>
    <x v="0"/>
    <x v="1"/>
    <n v="3"/>
    <x v="642"/>
    <n v="0"/>
    <n v="1"/>
    <x v="424"/>
    <n v="84"/>
    <x v="0"/>
    <n v="116"/>
    <n v="6"/>
    <n v="82"/>
    <n v="6"/>
    <n v="6"/>
    <n v="41"/>
    <n v="257"/>
    <n v="2"/>
    <n v="3"/>
    <n v="1"/>
    <n v="6"/>
    <n v="12"/>
    <n v="5"/>
    <x v="0"/>
    <x v="0"/>
    <x v="0"/>
    <x v="0"/>
    <x v="0"/>
    <n v="0"/>
    <n v="3"/>
    <n v="11"/>
    <x v="1"/>
    <n v="0"/>
  </r>
  <r>
    <x v="2180"/>
    <n v="1974"/>
    <n v="52"/>
    <x v="1"/>
    <x v="0"/>
    <x v="2"/>
    <n v="3"/>
    <x v="1929"/>
    <n v="1"/>
    <n v="0"/>
    <x v="472"/>
    <n v="49"/>
    <x v="0"/>
    <n v="22"/>
    <n v="2"/>
    <n v="18"/>
    <n v="0"/>
    <n v="2"/>
    <n v="12"/>
    <n v="56"/>
    <n v="3"/>
    <n v="3"/>
    <n v="0"/>
    <n v="3"/>
    <n v="9"/>
    <n v="8"/>
    <x v="0"/>
    <x v="0"/>
    <x v="0"/>
    <x v="0"/>
    <x v="0"/>
    <n v="0"/>
    <n v="3"/>
    <n v="11"/>
    <x v="1"/>
    <n v="0"/>
  </r>
  <r>
    <x v="2181"/>
    <n v="1972"/>
    <n v="54"/>
    <x v="1"/>
    <x v="1"/>
    <x v="2"/>
    <n v="3"/>
    <x v="1930"/>
    <n v="0"/>
    <n v="1"/>
    <x v="230"/>
    <n v="69"/>
    <x v="0"/>
    <n v="516"/>
    <n v="0"/>
    <n v="21"/>
    <n v="0"/>
    <n v="0"/>
    <n v="5"/>
    <n v="542"/>
    <n v="4"/>
    <n v="8"/>
    <n v="2"/>
    <n v="7"/>
    <n v="21"/>
    <n v="8"/>
    <x v="0"/>
    <x v="1"/>
    <x v="0"/>
    <x v="0"/>
    <x v="0"/>
    <n v="0"/>
    <n v="3"/>
    <n v="11"/>
    <x v="1"/>
    <n v="1"/>
  </r>
  <r>
    <x v="2182"/>
    <n v="1964"/>
    <n v="62"/>
    <x v="0"/>
    <x v="0"/>
    <x v="2"/>
    <n v="2"/>
    <x v="1314"/>
    <n v="0"/>
    <n v="0"/>
    <x v="523"/>
    <n v="96"/>
    <x v="0"/>
    <n v="14"/>
    <n v="36"/>
    <n v="11"/>
    <n v="3"/>
    <n v="26"/>
    <n v="35"/>
    <n v="125"/>
    <n v="1"/>
    <n v="1"/>
    <n v="1"/>
    <n v="4"/>
    <n v="7"/>
    <n v="2"/>
    <x v="0"/>
    <x v="0"/>
    <x v="0"/>
    <x v="0"/>
    <x v="0"/>
    <n v="0"/>
    <n v="3"/>
    <n v="11"/>
    <x v="1"/>
    <n v="0"/>
  </r>
  <r>
    <x v="2183"/>
    <n v="1978"/>
    <n v="48"/>
    <x v="1"/>
    <x v="3"/>
    <x v="0"/>
    <n v="2"/>
    <x v="1931"/>
    <n v="1"/>
    <n v="0"/>
    <x v="199"/>
    <n v="23"/>
    <x v="1"/>
    <n v="2"/>
    <n v="8"/>
    <n v="10"/>
    <n v="12"/>
    <n v="14"/>
    <n v="23"/>
    <n v="69"/>
    <n v="3"/>
    <n v="2"/>
    <n v="1"/>
    <n v="3"/>
    <n v="9"/>
    <n v="5"/>
    <x v="0"/>
    <x v="0"/>
    <x v="0"/>
    <x v="0"/>
    <x v="0"/>
    <n v="0"/>
    <n v="3"/>
    <n v="11"/>
    <x v="1"/>
    <n v="0"/>
  </r>
  <r>
    <x v="2184"/>
    <n v="1957"/>
    <n v="69"/>
    <x v="0"/>
    <x v="4"/>
    <x v="2"/>
    <n v="3"/>
    <x v="1932"/>
    <n v="0"/>
    <n v="1"/>
    <x v="171"/>
    <n v="18"/>
    <x v="1"/>
    <n v="28"/>
    <n v="0"/>
    <n v="9"/>
    <n v="3"/>
    <n v="0"/>
    <n v="0"/>
    <n v="40"/>
    <n v="1"/>
    <n v="1"/>
    <n v="0"/>
    <n v="3"/>
    <n v="5"/>
    <n v="4"/>
    <x v="0"/>
    <x v="0"/>
    <x v="0"/>
    <x v="0"/>
    <x v="0"/>
    <n v="0"/>
    <n v="3"/>
    <n v="11"/>
    <x v="1"/>
    <n v="0"/>
  </r>
  <r>
    <x v="2185"/>
    <n v="1960"/>
    <n v="66"/>
    <x v="0"/>
    <x v="0"/>
    <x v="2"/>
    <n v="3"/>
    <x v="1933"/>
    <n v="0"/>
    <n v="1"/>
    <x v="257"/>
    <n v="8"/>
    <x v="2"/>
    <n v="530"/>
    <n v="142"/>
    <n v="217"/>
    <n v="62"/>
    <n v="9"/>
    <n v="56"/>
    <n v="1016"/>
    <n v="4"/>
    <n v="7"/>
    <n v="4"/>
    <n v="13"/>
    <n v="28"/>
    <n v="5"/>
    <x v="0"/>
    <x v="1"/>
    <x v="0"/>
    <x v="0"/>
    <x v="0"/>
    <n v="0"/>
    <n v="3"/>
    <n v="11"/>
    <x v="1"/>
    <n v="1"/>
  </r>
  <r>
    <x v="2186"/>
    <n v="1972"/>
    <n v="54"/>
    <x v="1"/>
    <x v="2"/>
    <x v="2"/>
    <n v="3"/>
    <x v="1934"/>
    <n v="0"/>
    <n v="1"/>
    <x v="643"/>
    <n v="21"/>
    <x v="1"/>
    <n v="519"/>
    <n v="50"/>
    <n v="167"/>
    <n v="130"/>
    <n v="0"/>
    <n v="41"/>
    <n v="907"/>
    <n v="1"/>
    <n v="8"/>
    <n v="3"/>
    <n v="11"/>
    <n v="23"/>
    <n v="3"/>
    <x v="0"/>
    <x v="1"/>
    <x v="0"/>
    <x v="0"/>
    <x v="0"/>
    <n v="0"/>
    <n v="3"/>
    <n v="11"/>
    <x v="1"/>
    <n v="1"/>
  </r>
  <r>
    <x v="2187"/>
    <n v="1956"/>
    <n v="70"/>
    <x v="0"/>
    <x v="1"/>
    <x v="2"/>
    <n v="2"/>
    <x v="1935"/>
    <n v="0"/>
    <n v="0"/>
    <x v="59"/>
    <n v="60"/>
    <x v="0"/>
    <n v="611"/>
    <n v="76"/>
    <n v="749"/>
    <n v="59"/>
    <n v="45"/>
    <n v="26"/>
    <n v="1566"/>
    <n v="1"/>
    <n v="7"/>
    <n v="10"/>
    <n v="6"/>
    <n v="24"/>
    <n v="2"/>
    <x v="0"/>
    <x v="0"/>
    <x v="1"/>
    <x v="0"/>
    <x v="0"/>
    <n v="0"/>
    <n v="3"/>
    <n v="11"/>
    <x v="1"/>
    <n v="1"/>
  </r>
  <r>
    <x v="2188"/>
    <n v="1957"/>
    <n v="69"/>
    <x v="0"/>
    <x v="2"/>
    <x v="1"/>
    <n v="2"/>
    <x v="1890"/>
    <n v="0"/>
    <n v="0"/>
    <x v="618"/>
    <n v="48"/>
    <x v="0"/>
    <n v="240"/>
    <n v="67"/>
    <n v="500"/>
    <n v="199"/>
    <n v="0"/>
    <n v="163"/>
    <n v="1169"/>
    <n v="3"/>
    <n v="3"/>
    <n v="5"/>
    <n v="6"/>
    <n v="17"/>
    <n v="2"/>
    <x v="0"/>
    <x v="0"/>
    <x v="0"/>
    <x v="0"/>
    <x v="0"/>
    <n v="0"/>
    <n v="3"/>
    <n v="11"/>
    <x v="1"/>
    <n v="0"/>
  </r>
  <r>
    <x v="2189"/>
    <n v="1972"/>
    <n v="54"/>
    <x v="1"/>
    <x v="3"/>
    <x v="2"/>
    <n v="3"/>
    <x v="1936"/>
    <n v="1"/>
    <n v="0"/>
    <x v="587"/>
    <n v="36"/>
    <x v="0"/>
    <n v="4"/>
    <n v="9"/>
    <n v="12"/>
    <n v="11"/>
    <n v="2"/>
    <n v="8"/>
    <n v="46"/>
    <n v="2"/>
    <n v="1"/>
    <n v="1"/>
    <n v="3"/>
    <n v="7"/>
    <n v="3"/>
    <x v="0"/>
    <x v="0"/>
    <x v="0"/>
    <x v="0"/>
    <x v="0"/>
    <n v="0"/>
    <n v="3"/>
    <n v="11"/>
    <x v="1"/>
    <n v="0"/>
  </r>
  <r>
    <x v="2190"/>
    <n v="1983"/>
    <n v="43"/>
    <x v="2"/>
    <x v="2"/>
    <x v="0"/>
    <n v="1"/>
    <x v="1937"/>
    <n v="0"/>
    <n v="0"/>
    <x v="536"/>
    <n v="36"/>
    <x v="0"/>
    <n v="671"/>
    <n v="47"/>
    <n v="655"/>
    <n v="145"/>
    <n v="111"/>
    <n v="15"/>
    <n v="1644"/>
    <n v="1"/>
    <n v="7"/>
    <n v="5"/>
    <n v="12"/>
    <n v="25"/>
    <n v="2"/>
    <x v="0"/>
    <x v="0"/>
    <x v="0"/>
    <x v="0"/>
    <x v="0"/>
    <n v="0"/>
    <n v="3"/>
    <n v="11"/>
    <x v="0"/>
    <n v="0"/>
  </r>
  <r>
    <x v="2191"/>
    <n v="1971"/>
    <n v="55"/>
    <x v="1"/>
    <x v="0"/>
    <x v="3"/>
    <n v="3"/>
    <x v="1938"/>
    <n v="1"/>
    <n v="1"/>
    <x v="389"/>
    <n v="63"/>
    <x v="0"/>
    <n v="23"/>
    <n v="1"/>
    <n v="7"/>
    <n v="0"/>
    <n v="4"/>
    <n v="24"/>
    <n v="59"/>
    <n v="1"/>
    <n v="1"/>
    <n v="1"/>
    <n v="2"/>
    <n v="5"/>
    <n v="7"/>
    <x v="0"/>
    <x v="0"/>
    <x v="0"/>
    <x v="0"/>
    <x v="0"/>
    <n v="0"/>
    <n v="3"/>
    <n v="11"/>
    <x v="1"/>
    <n v="0"/>
  </r>
  <r>
    <x v="2192"/>
    <n v="1947"/>
    <n v="79"/>
    <x v="3"/>
    <x v="0"/>
    <x v="2"/>
    <n v="2"/>
    <x v="1939"/>
    <n v="0"/>
    <n v="0"/>
    <x v="598"/>
    <n v="2"/>
    <x v="2"/>
    <n v="9"/>
    <n v="1"/>
    <n v="2"/>
    <n v="3"/>
    <n v="2"/>
    <n v="0"/>
    <n v="17"/>
    <n v="1"/>
    <n v="0"/>
    <n v="0"/>
    <n v="3"/>
    <n v="4"/>
    <n v="6"/>
    <x v="0"/>
    <x v="0"/>
    <x v="0"/>
    <x v="0"/>
    <x v="0"/>
    <n v="0"/>
    <n v="3"/>
    <n v="11"/>
    <x v="1"/>
    <n v="0"/>
  </r>
  <r>
    <x v="2193"/>
    <n v="1957"/>
    <n v="69"/>
    <x v="0"/>
    <x v="4"/>
    <x v="2"/>
    <n v="2"/>
    <x v="800"/>
    <n v="0"/>
    <n v="0"/>
    <x v="485"/>
    <n v="38"/>
    <x v="0"/>
    <n v="556"/>
    <n v="54"/>
    <n v="845"/>
    <n v="202"/>
    <n v="133"/>
    <n v="63"/>
    <n v="1853"/>
    <n v="1"/>
    <n v="7"/>
    <n v="7"/>
    <n v="10"/>
    <n v="25"/>
    <n v="3"/>
    <x v="1"/>
    <x v="0"/>
    <x v="0"/>
    <x v="1"/>
    <x v="0"/>
    <n v="0"/>
    <n v="3"/>
    <n v="11"/>
    <x v="0"/>
    <n v="2"/>
  </r>
  <r>
    <x v="2194"/>
    <n v="1957"/>
    <n v="69"/>
    <x v="0"/>
    <x v="0"/>
    <x v="2"/>
    <n v="3"/>
    <x v="1940"/>
    <n v="0"/>
    <n v="1"/>
    <x v="439"/>
    <n v="61"/>
    <x v="0"/>
    <n v="833"/>
    <n v="80"/>
    <n v="363"/>
    <n v="52"/>
    <n v="26"/>
    <n v="174"/>
    <n v="1528"/>
    <n v="2"/>
    <n v="9"/>
    <n v="5"/>
    <n v="6"/>
    <n v="22"/>
    <n v="6"/>
    <x v="1"/>
    <x v="0"/>
    <x v="0"/>
    <x v="0"/>
    <x v="0"/>
    <n v="0"/>
    <n v="3"/>
    <n v="11"/>
    <x v="0"/>
    <n v="1"/>
  </r>
  <r>
    <x v="2195"/>
    <n v="1952"/>
    <n v="74"/>
    <x v="0"/>
    <x v="2"/>
    <x v="0"/>
    <n v="1"/>
    <x v="1941"/>
    <n v="1"/>
    <n v="1"/>
    <x v="473"/>
    <n v="52"/>
    <x v="0"/>
    <n v="12"/>
    <n v="0"/>
    <n v="13"/>
    <n v="4"/>
    <n v="2"/>
    <n v="4"/>
    <n v="35"/>
    <n v="4"/>
    <n v="3"/>
    <n v="0"/>
    <n v="3"/>
    <n v="10"/>
    <n v="8"/>
    <x v="0"/>
    <x v="0"/>
    <x v="0"/>
    <x v="0"/>
    <x v="0"/>
    <n v="0"/>
    <n v="3"/>
    <n v="11"/>
    <x v="1"/>
    <n v="0"/>
  </r>
  <r>
    <x v="2196"/>
    <n v="1974"/>
    <n v="52"/>
    <x v="1"/>
    <x v="0"/>
    <x v="0"/>
    <n v="1"/>
    <x v="1942"/>
    <n v="0"/>
    <n v="0"/>
    <x v="140"/>
    <n v="25"/>
    <x v="1"/>
    <n v="56"/>
    <n v="7"/>
    <n v="48"/>
    <n v="10"/>
    <n v="2"/>
    <n v="18"/>
    <n v="141"/>
    <n v="1"/>
    <n v="3"/>
    <n v="0"/>
    <n v="4"/>
    <n v="8"/>
    <n v="7"/>
    <x v="0"/>
    <x v="0"/>
    <x v="0"/>
    <x v="0"/>
    <x v="0"/>
    <n v="0"/>
    <n v="3"/>
    <n v="11"/>
    <x v="1"/>
    <n v="0"/>
  </r>
  <r>
    <x v="2197"/>
    <n v="1973"/>
    <n v="53"/>
    <x v="1"/>
    <x v="0"/>
    <x v="1"/>
    <n v="3"/>
    <x v="1943"/>
    <n v="0"/>
    <n v="1"/>
    <x v="2"/>
    <n v="63"/>
    <x v="0"/>
    <n v="293"/>
    <n v="8"/>
    <n v="124"/>
    <n v="11"/>
    <n v="4"/>
    <n v="106"/>
    <n v="546"/>
    <n v="2"/>
    <n v="6"/>
    <n v="6"/>
    <n v="3"/>
    <n v="17"/>
    <n v="6"/>
    <x v="1"/>
    <x v="0"/>
    <x v="0"/>
    <x v="0"/>
    <x v="0"/>
    <n v="0"/>
    <n v="3"/>
    <n v="11"/>
    <x v="1"/>
    <n v="1"/>
  </r>
  <r>
    <x v="2198"/>
    <n v="1954"/>
    <n v="72"/>
    <x v="0"/>
    <x v="0"/>
    <x v="2"/>
    <n v="4"/>
    <x v="1944"/>
    <n v="1"/>
    <n v="1"/>
    <x v="464"/>
    <n v="10"/>
    <x v="2"/>
    <n v="297"/>
    <n v="0"/>
    <n v="38"/>
    <n v="13"/>
    <n v="0"/>
    <n v="152"/>
    <n v="500"/>
    <n v="7"/>
    <n v="5"/>
    <n v="4"/>
    <n v="4"/>
    <n v="20"/>
    <n v="6"/>
    <x v="1"/>
    <x v="0"/>
    <x v="0"/>
    <x v="0"/>
    <x v="0"/>
    <n v="0"/>
    <n v="3"/>
    <n v="11"/>
    <x v="0"/>
    <n v="1"/>
  </r>
  <r>
    <x v="2199"/>
    <n v="1975"/>
    <n v="51"/>
    <x v="1"/>
    <x v="0"/>
    <x v="2"/>
    <n v="4"/>
    <x v="1945"/>
    <n v="1"/>
    <n v="1"/>
    <x v="213"/>
    <n v="65"/>
    <x v="0"/>
    <n v="39"/>
    <n v="1"/>
    <n v="16"/>
    <n v="2"/>
    <n v="0"/>
    <n v="3"/>
    <n v="61"/>
    <n v="4"/>
    <n v="3"/>
    <n v="0"/>
    <n v="3"/>
    <n v="10"/>
    <n v="8"/>
    <x v="0"/>
    <x v="0"/>
    <x v="0"/>
    <x v="0"/>
    <x v="0"/>
    <n v="0"/>
    <n v="3"/>
    <n v="11"/>
    <x v="1"/>
    <n v="0"/>
  </r>
  <r>
    <x v="2200"/>
    <n v="1990"/>
    <n v="36"/>
    <x v="2"/>
    <x v="3"/>
    <x v="0"/>
    <n v="2"/>
    <x v="1946"/>
    <n v="1"/>
    <n v="0"/>
    <x v="479"/>
    <n v="71"/>
    <x v="0"/>
    <n v="5"/>
    <n v="11"/>
    <n v="16"/>
    <n v="21"/>
    <n v="8"/>
    <n v="45"/>
    <n v="106"/>
    <n v="2"/>
    <n v="2"/>
    <n v="2"/>
    <n v="2"/>
    <n v="8"/>
    <n v="8"/>
    <x v="0"/>
    <x v="0"/>
    <x v="0"/>
    <x v="0"/>
    <x v="0"/>
    <n v="0"/>
    <n v="3"/>
    <n v="11"/>
    <x v="1"/>
    <n v="0"/>
  </r>
  <r>
    <x v="2201"/>
    <n v="1969"/>
    <n v="57"/>
    <x v="1"/>
    <x v="0"/>
    <x v="0"/>
    <n v="0"/>
    <x v="1947"/>
    <n v="0"/>
    <n v="1"/>
    <x v="210"/>
    <n v="0"/>
    <x v="2"/>
    <n v="266"/>
    <n v="21"/>
    <n v="300"/>
    <n v="65"/>
    <n v="8"/>
    <n v="44"/>
    <n v="704"/>
    <n v="4"/>
    <n v="8"/>
    <n v="8"/>
    <n v="6"/>
    <n v="26"/>
    <n v="6"/>
    <x v="0"/>
    <x v="0"/>
    <x v="0"/>
    <x v="0"/>
    <x v="0"/>
    <n v="0"/>
    <n v="3"/>
    <n v="11"/>
    <x v="1"/>
    <n v="0"/>
  </r>
  <r>
    <x v="2202"/>
    <n v="1973"/>
    <n v="53"/>
    <x v="1"/>
    <x v="1"/>
    <x v="7"/>
    <n v="0"/>
    <x v="1443"/>
    <n v="0"/>
    <n v="1"/>
    <x v="121"/>
    <n v="3"/>
    <x v="2"/>
    <n v="322"/>
    <n v="3"/>
    <n v="50"/>
    <n v="4"/>
    <n v="3"/>
    <n v="42"/>
    <n v="424"/>
    <n v="5"/>
    <n v="7"/>
    <n v="1"/>
    <n v="6"/>
    <n v="19"/>
    <n v="8"/>
    <x v="0"/>
    <x v="0"/>
    <x v="0"/>
    <x v="0"/>
    <x v="0"/>
    <n v="0"/>
    <n v="3"/>
    <n v="11"/>
    <x v="0"/>
    <n v="0"/>
  </r>
  <r>
    <x v="2203"/>
    <n v="1978"/>
    <n v="48"/>
    <x v="1"/>
    <x v="0"/>
    <x v="2"/>
    <n v="3"/>
    <x v="1948"/>
    <n v="0"/>
    <n v="1"/>
    <x v="22"/>
    <n v="88"/>
    <x v="0"/>
    <n v="366"/>
    <n v="124"/>
    <n v="156"/>
    <n v="71"/>
    <n v="78"/>
    <n v="54"/>
    <n v="849"/>
    <n v="2"/>
    <n v="5"/>
    <n v="5"/>
    <n v="11"/>
    <n v="23"/>
    <n v="2"/>
    <x v="0"/>
    <x v="0"/>
    <x v="0"/>
    <x v="0"/>
    <x v="0"/>
    <n v="0"/>
    <n v="3"/>
    <n v="11"/>
    <x v="1"/>
    <n v="0"/>
  </r>
  <r>
    <x v="2204"/>
    <n v="1990"/>
    <n v="36"/>
    <x v="2"/>
    <x v="0"/>
    <x v="2"/>
    <n v="2"/>
    <x v="1242"/>
    <n v="0"/>
    <n v="0"/>
    <x v="320"/>
    <n v="15"/>
    <x v="1"/>
    <n v="32"/>
    <n v="0"/>
    <n v="8"/>
    <n v="23"/>
    <n v="4"/>
    <n v="18"/>
    <n v="85"/>
    <n v="1"/>
    <n v="1"/>
    <n v="0"/>
    <n v="4"/>
    <n v="6"/>
    <n v="6"/>
    <x v="0"/>
    <x v="0"/>
    <x v="0"/>
    <x v="0"/>
    <x v="0"/>
    <n v="0"/>
    <n v="3"/>
    <n v="11"/>
    <x v="1"/>
    <n v="0"/>
  </r>
  <r>
    <x v="2205"/>
    <n v="1968"/>
    <n v="58"/>
    <x v="1"/>
    <x v="0"/>
    <x v="0"/>
    <n v="1"/>
    <x v="1949"/>
    <n v="1"/>
    <n v="1"/>
    <x v="214"/>
    <n v="80"/>
    <x v="0"/>
    <n v="158"/>
    <n v="0"/>
    <n v="23"/>
    <n v="0"/>
    <n v="0"/>
    <n v="18"/>
    <n v="199"/>
    <n v="6"/>
    <n v="3"/>
    <n v="1"/>
    <n v="5"/>
    <n v="15"/>
    <n v="8"/>
    <x v="0"/>
    <x v="0"/>
    <x v="0"/>
    <x v="0"/>
    <x v="0"/>
    <n v="0"/>
    <n v="3"/>
    <n v="11"/>
    <x v="1"/>
    <n v="0"/>
  </r>
  <r>
    <x v="2206"/>
    <n v="1980"/>
    <n v="46"/>
    <x v="1"/>
    <x v="0"/>
    <x v="2"/>
    <n v="3"/>
    <x v="1950"/>
    <n v="0"/>
    <n v="1"/>
    <x v="45"/>
    <n v="17"/>
    <x v="1"/>
    <n v="269"/>
    <n v="129"/>
    <n v="495"/>
    <n v="182"/>
    <n v="43"/>
    <n v="29"/>
    <n v="1147"/>
    <n v="4"/>
    <n v="9"/>
    <n v="3"/>
    <n v="4"/>
    <n v="20"/>
    <n v="7"/>
    <x v="0"/>
    <x v="0"/>
    <x v="0"/>
    <x v="0"/>
    <x v="0"/>
    <n v="0"/>
    <n v="3"/>
    <n v="11"/>
    <x v="1"/>
    <n v="0"/>
  </r>
  <r>
    <x v="2207"/>
    <n v="1954"/>
    <n v="72"/>
    <x v="0"/>
    <x v="0"/>
    <x v="1"/>
    <n v="4"/>
    <x v="1951"/>
    <n v="1"/>
    <n v="1"/>
    <x v="82"/>
    <n v="76"/>
    <x v="0"/>
    <n v="41"/>
    <n v="0"/>
    <n v="10"/>
    <n v="0"/>
    <n v="0"/>
    <n v="3"/>
    <n v="54"/>
    <n v="4"/>
    <n v="2"/>
    <n v="1"/>
    <n v="3"/>
    <n v="10"/>
    <n v="7"/>
    <x v="0"/>
    <x v="1"/>
    <x v="0"/>
    <x v="0"/>
    <x v="0"/>
    <n v="0"/>
    <n v="3"/>
    <n v="11"/>
    <x v="1"/>
    <n v="1"/>
  </r>
  <r>
    <x v="2208"/>
    <n v="1963"/>
    <n v="63"/>
    <x v="0"/>
    <x v="3"/>
    <x v="1"/>
    <n v="3"/>
    <x v="1952"/>
    <n v="0"/>
    <n v="1"/>
    <x v="96"/>
    <n v="52"/>
    <x v="0"/>
    <n v="3"/>
    <n v="3"/>
    <n v="3"/>
    <n v="15"/>
    <n v="4"/>
    <n v="15"/>
    <n v="43"/>
    <n v="1"/>
    <n v="1"/>
    <n v="0"/>
    <n v="3"/>
    <n v="5"/>
    <n v="6"/>
    <x v="0"/>
    <x v="0"/>
    <x v="0"/>
    <x v="0"/>
    <x v="0"/>
    <n v="0"/>
    <n v="3"/>
    <n v="11"/>
    <x v="1"/>
    <n v="0"/>
  </r>
  <r>
    <x v="2209"/>
    <n v="1963"/>
    <n v="63"/>
    <x v="0"/>
    <x v="0"/>
    <x v="3"/>
    <n v="3"/>
    <x v="1953"/>
    <n v="1"/>
    <n v="1"/>
    <x v="639"/>
    <n v="28"/>
    <x v="1"/>
    <n v="33"/>
    <n v="0"/>
    <n v="5"/>
    <n v="0"/>
    <n v="0"/>
    <n v="15"/>
    <n v="53"/>
    <n v="2"/>
    <n v="1"/>
    <n v="1"/>
    <n v="2"/>
    <n v="6"/>
    <n v="4"/>
    <x v="0"/>
    <x v="0"/>
    <x v="0"/>
    <x v="0"/>
    <x v="0"/>
    <n v="0"/>
    <n v="3"/>
    <n v="11"/>
    <x v="1"/>
    <n v="0"/>
  </r>
  <r>
    <x v="2210"/>
    <n v="1955"/>
    <n v="71"/>
    <x v="0"/>
    <x v="4"/>
    <x v="3"/>
    <n v="2"/>
    <x v="1954"/>
    <n v="0"/>
    <n v="1"/>
    <x v="253"/>
    <n v="31"/>
    <x v="1"/>
    <n v="302"/>
    <n v="29"/>
    <n v="131"/>
    <n v="32"/>
    <n v="0"/>
    <n v="27"/>
    <n v="521"/>
    <n v="6"/>
    <n v="8"/>
    <n v="1"/>
    <n v="7"/>
    <n v="22"/>
    <n v="8"/>
    <x v="0"/>
    <x v="0"/>
    <x v="0"/>
    <x v="0"/>
    <x v="0"/>
    <n v="0"/>
    <n v="3"/>
    <n v="11"/>
    <x v="1"/>
    <n v="0"/>
  </r>
  <r>
    <x v="2211"/>
    <n v="1981"/>
    <n v="45"/>
    <x v="2"/>
    <x v="0"/>
    <x v="1"/>
    <n v="2"/>
    <x v="1955"/>
    <n v="0"/>
    <n v="0"/>
    <x v="641"/>
    <n v="42"/>
    <x v="0"/>
    <n v="519"/>
    <n v="71"/>
    <n v="860"/>
    <n v="93"/>
    <n v="27"/>
    <n v="53"/>
    <n v="1623"/>
    <n v="1"/>
    <n v="6"/>
    <n v="2"/>
    <n v="9"/>
    <n v="18"/>
    <n v="2"/>
    <x v="0"/>
    <x v="0"/>
    <x v="0"/>
    <x v="0"/>
    <x v="0"/>
    <n v="0"/>
    <n v="3"/>
    <n v="11"/>
    <x v="1"/>
    <n v="0"/>
  </r>
  <r>
    <x v="2212"/>
    <n v="1950"/>
    <n v="76"/>
    <x v="0"/>
    <x v="2"/>
    <x v="3"/>
    <n v="3"/>
    <x v="1956"/>
    <n v="1"/>
    <n v="1"/>
    <x v="527"/>
    <n v="24"/>
    <x v="1"/>
    <n v="23"/>
    <n v="2"/>
    <n v="17"/>
    <n v="2"/>
    <n v="1"/>
    <n v="0"/>
    <n v="45"/>
    <n v="2"/>
    <n v="2"/>
    <n v="0"/>
    <n v="3"/>
    <n v="7"/>
    <n v="7"/>
    <x v="0"/>
    <x v="0"/>
    <x v="0"/>
    <x v="0"/>
    <x v="0"/>
    <n v="0"/>
    <n v="3"/>
    <n v="11"/>
    <x v="1"/>
    <n v="0"/>
  </r>
  <r>
    <x v="2213"/>
    <n v="1995"/>
    <n v="31"/>
    <x v="2"/>
    <x v="4"/>
    <x v="0"/>
    <n v="1"/>
    <x v="1957"/>
    <n v="0"/>
    <n v="0"/>
    <x v="70"/>
    <n v="42"/>
    <x v="0"/>
    <n v="594"/>
    <n v="51"/>
    <n v="631"/>
    <n v="72"/>
    <n v="55"/>
    <n v="32"/>
    <n v="1435"/>
    <n v="1"/>
    <n v="4"/>
    <n v="6"/>
    <n v="8"/>
    <n v="19"/>
    <n v="2"/>
    <x v="0"/>
    <x v="0"/>
    <x v="0"/>
    <x v="0"/>
    <x v="0"/>
    <n v="0"/>
    <n v="3"/>
    <n v="11"/>
    <x v="1"/>
    <n v="0"/>
  </r>
  <r>
    <x v="2214"/>
    <n v="1976"/>
    <n v="50"/>
    <x v="1"/>
    <x v="0"/>
    <x v="2"/>
    <n v="3"/>
    <x v="1958"/>
    <n v="0"/>
    <n v="1"/>
    <x v="524"/>
    <n v="12"/>
    <x v="2"/>
    <n v="12"/>
    <n v="4"/>
    <n v="7"/>
    <n v="1"/>
    <n v="3"/>
    <n v="5"/>
    <n v="32"/>
    <n v="0"/>
    <n v="1"/>
    <n v="0"/>
    <n v="0"/>
    <n v="1"/>
    <n v="13"/>
    <x v="0"/>
    <x v="0"/>
    <x v="0"/>
    <x v="0"/>
    <x v="0"/>
    <n v="0"/>
    <n v="3"/>
    <n v="11"/>
    <x v="1"/>
    <n v="0"/>
  </r>
  <r>
    <x v="2215"/>
    <n v="1954"/>
    <n v="72"/>
    <x v="0"/>
    <x v="0"/>
    <x v="1"/>
    <n v="4"/>
    <x v="1959"/>
    <n v="1"/>
    <n v="1"/>
    <x v="661"/>
    <n v="88"/>
    <x v="0"/>
    <n v="4"/>
    <n v="2"/>
    <n v="5"/>
    <n v="0"/>
    <n v="0"/>
    <n v="5"/>
    <n v="16"/>
    <n v="1"/>
    <n v="1"/>
    <n v="0"/>
    <n v="2"/>
    <n v="4"/>
    <n v="6"/>
    <x v="0"/>
    <x v="0"/>
    <x v="0"/>
    <x v="0"/>
    <x v="0"/>
    <n v="0"/>
    <n v="3"/>
    <n v="11"/>
    <x v="1"/>
    <n v="0"/>
  </r>
  <r>
    <x v="2216"/>
    <n v="1983"/>
    <n v="43"/>
    <x v="2"/>
    <x v="0"/>
    <x v="1"/>
    <n v="3"/>
    <x v="1145"/>
    <n v="1"/>
    <n v="0"/>
    <x v="555"/>
    <n v="67"/>
    <x v="0"/>
    <n v="18"/>
    <n v="3"/>
    <n v="19"/>
    <n v="3"/>
    <n v="3"/>
    <n v="6"/>
    <n v="52"/>
    <n v="2"/>
    <n v="2"/>
    <n v="0"/>
    <n v="3"/>
    <n v="7"/>
    <n v="8"/>
    <x v="0"/>
    <x v="0"/>
    <x v="0"/>
    <x v="0"/>
    <x v="0"/>
    <n v="0"/>
    <n v="3"/>
    <n v="11"/>
    <x v="1"/>
    <n v="0"/>
  </r>
  <r>
    <x v="2217"/>
    <n v="1948"/>
    <n v="78"/>
    <x v="3"/>
    <x v="1"/>
    <x v="4"/>
    <n v="1"/>
    <x v="1390"/>
    <n v="0"/>
    <n v="0"/>
    <x v="306"/>
    <n v="54"/>
    <x v="0"/>
    <n v="332"/>
    <n v="194"/>
    <n v="377"/>
    <n v="149"/>
    <n v="125"/>
    <n v="57"/>
    <n v="1234"/>
    <n v="0"/>
    <n v="4"/>
    <n v="6"/>
    <n v="7"/>
    <n v="17"/>
    <n v="1"/>
    <x v="0"/>
    <x v="0"/>
    <x v="0"/>
    <x v="0"/>
    <x v="0"/>
    <n v="0"/>
    <n v="3"/>
    <n v="11"/>
    <x v="1"/>
    <n v="0"/>
  </r>
  <r>
    <x v="2218"/>
    <n v="1978"/>
    <n v="48"/>
    <x v="1"/>
    <x v="0"/>
    <x v="1"/>
    <n v="3"/>
    <x v="1473"/>
    <n v="1"/>
    <n v="0"/>
    <x v="215"/>
    <n v="40"/>
    <x v="0"/>
    <n v="5"/>
    <n v="1"/>
    <n v="8"/>
    <n v="0"/>
    <n v="0"/>
    <n v="1"/>
    <n v="15"/>
    <n v="1"/>
    <n v="1"/>
    <n v="0"/>
    <n v="2"/>
    <n v="4"/>
    <n v="8"/>
    <x v="0"/>
    <x v="0"/>
    <x v="0"/>
    <x v="0"/>
    <x v="0"/>
    <n v="0"/>
    <n v="3"/>
    <n v="11"/>
    <x v="1"/>
    <n v="0"/>
  </r>
  <r>
    <x v="2219"/>
    <n v="1985"/>
    <n v="41"/>
    <x v="2"/>
    <x v="2"/>
    <x v="1"/>
    <n v="3"/>
    <x v="1960"/>
    <n v="1"/>
    <n v="0"/>
    <x v="509"/>
    <n v="73"/>
    <x v="0"/>
    <n v="171"/>
    <n v="3"/>
    <n v="129"/>
    <n v="26"/>
    <n v="24"/>
    <n v="62"/>
    <n v="415"/>
    <n v="4"/>
    <n v="6"/>
    <n v="1"/>
    <n v="6"/>
    <n v="17"/>
    <n v="7"/>
    <x v="0"/>
    <x v="0"/>
    <x v="0"/>
    <x v="0"/>
    <x v="0"/>
    <n v="0"/>
    <n v="3"/>
    <n v="11"/>
    <x v="1"/>
    <n v="0"/>
  </r>
  <r>
    <x v="2220"/>
    <n v="1979"/>
    <n v="47"/>
    <x v="1"/>
    <x v="0"/>
    <x v="2"/>
    <n v="3"/>
    <x v="1961"/>
    <n v="0"/>
    <n v="1"/>
    <x v="630"/>
    <n v="81"/>
    <x v="0"/>
    <n v="270"/>
    <n v="31"/>
    <n v="88"/>
    <n v="11"/>
    <n v="48"/>
    <n v="22"/>
    <n v="470"/>
    <n v="3"/>
    <n v="3"/>
    <n v="2"/>
    <n v="10"/>
    <n v="18"/>
    <n v="4"/>
    <x v="0"/>
    <x v="0"/>
    <x v="0"/>
    <x v="0"/>
    <x v="0"/>
    <n v="0"/>
    <n v="3"/>
    <n v="11"/>
    <x v="1"/>
    <n v="0"/>
  </r>
  <r>
    <x v="2221"/>
    <n v="1982"/>
    <n v="44"/>
    <x v="2"/>
    <x v="2"/>
    <x v="0"/>
    <n v="1"/>
    <x v="54"/>
    <n v="0"/>
    <n v="0"/>
    <x v="53"/>
    <n v="12"/>
    <x v="2"/>
    <n v="712"/>
    <n v="26"/>
    <n v="538"/>
    <n v="69"/>
    <n v="13"/>
    <n v="80"/>
    <n v="1438"/>
    <n v="1"/>
    <n v="3"/>
    <n v="6"/>
    <n v="11"/>
    <n v="21"/>
    <n v="1"/>
    <x v="0"/>
    <x v="1"/>
    <x v="1"/>
    <x v="0"/>
    <x v="0"/>
    <n v="0"/>
    <n v="3"/>
    <n v="11"/>
    <x v="0"/>
    <n v="2"/>
  </r>
  <r>
    <x v="2222"/>
    <n v="1979"/>
    <n v="47"/>
    <x v="1"/>
    <x v="4"/>
    <x v="1"/>
    <n v="3"/>
    <x v="11"/>
    <n v="1"/>
    <n v="0"/>
    <x v="407"/>
    <n v="7"/>
    <x v="2"/>
    <n v="2"/>
    <n v="8"/>
    <n v="11"/>
    <n v="3"/>
    <n v="8"/>
    <n v="21"/>
    <n v="53"/>
    <n v="4"/>
    <n v="3"/>
    <n v="2"/>
    <n v="2"/>
    <n v="11"/>
    <n v="7"/>
    <x v="0"/>
    <x v="0"/>
    <x v="0"/>
    <x v="0"/>
    <x v="0"/>
    <n v="0"/>
    <n v="3"/>
    <n v="11"/>
    <x v="1"/>
    <n v="0"/>
  </r>
  <r>
    <x v="2223"/>
    <n v="1963"/>
    <n v="63"/>
    <x v="0"/>
    <x v="2"/>
    <x v="2"/>
    <n v="5"/>
    <x v="1962"/>
    <n v="1"/>
    <n v="2"/>
    <x v="99"/>
    <n v="33"/>
    <x v="0"/>
    <n v="21"/>
    <n v="12"/>
    <n v="12"/>
    <n v="0"/>
    <n v="3"/>
    <n v="3"/>
    <n v="51"/>
    <n v="3"/>
    <n v="2"/>
    <n v="0"/>
    <n v="4"/>
    <n v="9"/>
    <n v="4"/>
    <x v="0"/>
    <x v="0"/>
    <x v="0"/>
    <x v="0"/>
    <x v="0"/>
    <n v="0"/>
    <n v="3"/>
    <n v="11"/>
    <x v="1"/>
    <n v="0"/>
  </r>
  <r>
    <x v="2224"/>
    <n v="1970"/>
    <n v="56"/>
    <x v="1"/>
    <x v="1"/>
    <x v="0"/>
    <n v="0"/>
    <x v="1963"/>
    <n v="0"/>
    <n v="1"/>
    <x v="662"/>
    <n v="24"/>
    <x v="1"/>
    <n v="580"/>
    <n v="6"/>
    <n v="58"/>
    <n v="8"/>
    <n v="0"/>
    <n v="27"/>
    <n v="679"/>
    <n v="3"/>
    <n v="7"/>
    <n v="6"/>
    <n v="6"/>
    <n v="22"/>
    <n v="4"/>
    <x v="1"/>
    <x v="0"/>
    <x v="0"/>
    <x v="0"/>
    <x v="0"/>
    <n v="0"/>
    <n v="3"/>
    <n v="11"/>
    <x v="1"/>
    <n v="1"/>
  </r>
  <r>
    <x v="2225"/>
    <n v="1968"/>
    <n v="58"/>
    <x v="1"/>
    <x v="0"/>
    <x v="1"/>
    <n v="4"/>
    <x v="1256"/>
    <n v="1"/>
    <n v="1"/>
    <x v="577"/>
    <n v="55"/>
    <x v="0"/>
    <n v="368"/>
    <n v="24"/>
    <n v="68"/>
    <n v="38"/>
    <n v="0"/>
    <n v="88"/>
    <n v="586"/>
    <n v="6"/>
    <n v="8"/>
    <n v="2"/>
    <n v="6"/>
    <n v="22"/>
    <n v="7"/>
    <x v="0"/>
    <x v="0"/>
    <x v="0"/>
    <x v="0"/>
    <x v="0"/>
    <n v="0"/>
    <n v="3"/>
    <n v="11"/>
    <x v="1"/>
    <n v="0"/>
  </r>
  <r>
    <x v="2226"/>
    <n v="1979"/>
    <n v="47"/>
    <x v="1"/>
    <x v="0"/>
    <x v="2"/>
    <n v="4"/>
    <x v="1964"/>
    <n v="1"/>
    <n v="1"/>
    <x v="495"/>
    <n v="87"/>
    <x v="0"/>
    <n v="457"/>
    <n v="5"/>
    <n v="106"/>
    <n v="15"/>
    <n v="17"/>
    <n v="53"/>
    <n v="653"/>
    <n v="8"/>
    <n v="11"/>
    <n v="1"/>
    <n v="6"/>
    <n v="26"/>
    <n v="8"/>
    <x v="0"/>
    <x v="0"/>
    <x v="0"/>
    <x v="0"/>
    <x v="0"/>
    <n v="0"/>
    <n v="3"/>
    <n v="11"/>
    <x v="1"/>
    <n v="0"/>
  </r>
  <r>
    <x v="2227"/>
    <n v="1962"/>
    <n v="64"/>
    <x v="0"/>
    <x v="0"/>
    <x v="0"/>
    <n v="0"/>
    <x v="1965"/>
    <n v="0"/>
    <n v="1"/>
    <x v="261"/>
    <n v="39"/>
    <x v="0"/>
    <n v="229"/>
    <n v="7"/>
    <n v="137"/>
    <n v="4"/>
    <n v="0"/>
    <n v="91"/>
    <n v="468"/>
    <n v="5"/>
    <n v="4"/>
    <n v="2"/>
    <n v="8"/>
    <n v="19"/>
    <n v="5"/>
    <x v="0"/>
    <x v="0"/>
    <x v="0"/>
    <x v="0"/>
    <x v="0"/>
    <n v="0"/>
    <n v="3"/>
    <n v="11"/>
    <x v="1"/>
    <n v="0"/>
  </r>
  <r>
    <x v="2228"/>
    <n v="1978"/>
    <n v="48"/>
    <x v="1"/>
    <x v="4"/>
    <x v="1"/>
    <n v="2"/>
    <x v="10"/>
    <n v="0"/>
    <n v="0"/>
    <x v="357"/>
    <n v="53"/>
    <x v="0"/>
    <n v="32"/>
    <n v="2"/>
    <n v="1607"/>
    <n v="12"/>
    <n v="4"/>
    <n v="22"/>
    <n v="1679"/>
    <n v="0"/>
    <n v="0"/>
    <n v="0"/>
    <n v="1"/>
    <n v="1"/>
    <n v="0"/>
    <x v="0"/>
    <x v="1"/>
    <x v="0"/>
    <x v="0"/>
    <x v="0"/>
    <n v="0"/>
    <n v="3"/>
    <n v="11"/>
    <x v="1"/>
    <n v="1"/>
  </r>
  <r>
    <x v="2229"/>
    <n v="1972"/>
    <n v="54"/>
    <x v="1"/>
    <x v="0"/>
    <x v="2"/>
    <n v="4"/>
    <x v="1966"/>
    <n v="2"/>
    <n v="0"/>
    <x v="333"/>
    <n v="9"/>
    <x v="2"/>
    <n v="3"/>
    <n v="2"/>
    <n v="8"/>
    <n v="20"/>
    <n v="0"/>
    <n v="17"/>
    <n v="50"/>
    <n v="2"/>
    <n v="2"/>
    <n v="1"/>
    <n v="2"/>
    <n v="7"/>
    <n v="7"/>
    <x v="0"/>
    <x v="0"/>
    <x v="0"/>
    <x v="0"/>
    <x v="0"/>
    <n v="0"/>
    <n v="3"/>
    <n v="11"/>
    <x v="1"/>
    <n v="0"/>
  </r>
  <r>
    <x v="2230"/>
    <n v="1984"/>
    <n v="42"/>
    <x v="2"/>
    <x v="0"/>
    <x v="0"/>
    <n v="2"/>
    <x v="1967"/>
    <n v="1"/>
    <n v="0"/>
    <x v="277"/>
    <n v="82"/>
    <x v="0"/>
    <n v="24"/>
    <n v="3"/>
    <n v="26"/>
    <n v="7"/>
    <n v="1"/>
    <n v="23"/>
    <n v="84"/>
    <n v="3"/>
    <n v="3"/>
    <n v="1"/>
    <n v="2"/>
    <n v="9"/>
    <n v="9"/>
    <x v="1"/>
    <x v="0"/>
    <x v="0"/>
    <x v="0"/>
    <x v="0"/>
    <n v="0"/>
    <n v="3"/>
    <n v="11"/>
    <x v="1"/>
    <n v="1"/>
  </r>
  <r>
    <x v="2231"/>
    <n v="1970"/>
    <n v="56"/>
    <x v="1"/>
    <x v="2"/>
    <x v="0"/>
    <n v="1"/>
    <x v="1968"/>
    <n v="0"/>
    <n v="0"/>
    <x v="276"/>
    <n v="71"/>
    <x v="0"/>
    <n v="853"/>
    <n v="10"/>
    <n v="143"/>
    <n v="13"/>
    <n v="10"/>
    <n v="20"/>
    <n v="1049"/>
    <n v="2"/>
    <n v="9"/>
    <n v="4"/>
    <n v="12"/>
    <n v="27"/>
    <n v="8"/>
    <x v="0"/>
    <x v="0"/>
    <x v="0"/>
    <x v="0"/>
    <x v="0"/>
    <n v="0"/>
    <n v="3"/>
    <n v="11"/>
    <x v="1"/>
    <n v="0"/>
  </r>
  <r>
    <x v="2232"/>
    <n v="1986"/>
    <n v="40"/>
    <x v="2"/>
    <x v="0"/>
    <x v="0"/>
    <n v="1"/>
    <x v="1969"/>
    <n v="0"/>
    <n v="0"/>
    <x v="197"/>
    <n v="50"/>
    <x v="0"/>
    <n v="5"/>
    <n v="1"/>
    <n v="6"/>
    <n v="3"/>
    <n v="4"/>
    <n v="3"/>
    <n v="22"/>
    <n v="1"/>
    <n v="0"/>
    <n v="0"/>
    <n v="3"/>
    <n v="4"/>
    <n v="4"/>
    <x v="0"/>
    <x v="0"/>
    <x v="0"/>
    <x v="0"/>
    <x v="0"/>
    <n v="0"/>
    <n v="3"/>
    <n v="11"/>
    <x v="1"/>
    <n v="0"/>
  </r>
  <r>
    <x v="2233"/>
    <n v="1977"/>
    <n v="49"/>
    <x v="1"/>
    <x v="0"/>
    <x v="1"/>
    <n v="3"/>
    <x v="1970"/>
    <n v="1"/>
    <n v="0"/>
    <x v="656"/>
    <n v="23"/>
    <x v="1"/>
    <n v="9"/>
    <n v="14"/>
    <n v="18"/>
    <n v="8"/>
    <n v="1"/>
    <n v="12"/>
    <n v="62"/>
    <n v="4"/>
    <n v="3"/>
    <n v="1"/>
    <n v="3"/>
    <n v="11"/>
    <n v="6"/>
    <x v="0"/>
    <x v="0"/>
    <x v="0"/>
    <x v="0"/>
    <x v="0"/>
    <n v="0"/>
    <n v="3"/>
    <n v="11"/>
    <x v="1"/>
    <n v="0"/>
  </r>
  <r>
    <x v="2234"/>
    <n v="1974"/>
    <n v="52"/>
    <x v="1"/>
    <x v="0"/>
    <x v="2"/>
    <n v="3"/>
    <x v="300"/>
    <n v="1"/>
    <n v="0"/>
    <x v="133"/>
    <n v="81"/>
    <x v="0"/>
    <n v="3"/>
    <n v="3"/>
    <n v="7"/>
    <n v="6"/>
    <n v="2"/>
    <n v="9"/>
    <n v="30"/>
    <n v="1"/>
    <n v="1"/>
    <n v="0"/>
    <n v="2"/>
    <n v="4"/>
    <n v="7"/>
    <x v="0"/>
    <x v="0"/>
    <x v="0"/>
    <x v="0"/>
    <x v="0"/>
    <n v="0"/>
    <n v="3"/>
    <n v="11"/>
    <x v="1"/>
    <n v="0"/>
  </r>
  <r>
    <x v="2235"/>
    <n v="1967"/>
    <n v="59"/>
    <x v="1"/>
    <x v="0"/>
    <x v="2"/>
    <n v="3"/>
    <x v="1971"/>
    <n v="0"/>
    <n v="1"/>
    <x v="225"/>
    <n v="46"/>
    <x v="0"/>
    <n v="709"/>
    <n v="43"/>
    <n v="182"/>
    <n v="42"/>
    <n v="118"/>
    <n v="247"/>
    <n v="1341"/>
    <n v="2"/>
    <n v="9"/>
    <n v="3"/>
    <n v="4"/>
    <n v="18"/>
    <n v="5"/>
    <x v="0"/>
    <x v="0"/>
    <x v="0"/>
    <x v="0"/>
    <x v="0"/>
    <n v="0"/>
    <n v="3"/>
    <n v="11"/>
    <x v="1"/>
    <n v="0"/>
  </r>
  <r>
    <x v="2236"/>
    <n v="1946"/>
    <n v="80"/>
    <x v="3"/>
    <x v="1"/>
    <x v="1"/>
    <n v="5"/>
    <x v="1356"/>
    <n v="2"/>
    <n v="1"/>
    <x v="574"/>
    <n v="56"/>
    <x v="0"/>
    <n v="406"/>
    <n v="0"/>
    <n v="30"/>
    <n v="0"/>
    <n v="0"/>
    <n v="8"/>
    <n v="444"/>
    <n v="7"/>
    <n v="8"/>
    <n v="2"/>
    <n v="5"/>
    <n v="22"/>
    <n v="7"/>
    <x v="0"/>
    <x v="0"/>
    <x v="0"/>
    <x v="1"/>
    <x v="0"/>
    <n v="0"/>
    <n v="3"/>
    <n v="11"/>
    <x v="1"/>
    <n v="1"/>
  </r>
  <r>
    <x v="2237"/>
    <n v="1981"/>
    <n v="45"/>
    <x v="2"/>
    <x v="0"/>
    <x v="3"/>
    <n v="1"/>
    <x v="1972"/>
    <n v="0"/>
    <n v="0"/>
    <x v="440"/>
    <n v="91"/>
    <x v="0"/>
    <n v="908"/>
    <n v="48"/>
    <n v="217"/>
    <n v="32"/>
    <n v="12"/>
    <n v="24"/>
    <n v="1241"/>
    <n v="1"/>
    <n v="2"/>
    <n v="3"/>
    <n v="13"/>
    <n v="19"/>
    <n v="6"/>
    <x v="0"/>
    <x v="1"/>
    <x v="0"/>
    <x v="0"/>
    <x v="0"/>
    <n v="0"/>
    <n v="3"/>
    <n v="11"/>
    <x v="1"/>
    <n v="1"/>
  </r>
  <r>
    <x v="2238"/>
    <n v="1956"/>
    <n v="70"/>
    <x v="0"/>
    <x v="2"/>
    <x v="1"/>
    <n v="3"/>
    <x v="1973"/>
    <n v="0"/>
    <n v="1"/>
    <x v="102"/>
    <n v="8"/>
    <x v="2"/>
    <n v="428"/>
    <n v="30"/>
    <n v="214"/>
    <n v="80"/>
    <n v="30"/>
    <n v="61"/>
    <n v="843"/>
    <n v="2"/>
    <n v="6"/>
    <n v="5"/>
    <n v="10"/>
    <n v="23"/>
    <n v="3"/>
    <x v="0"/>
    <x v="0"/>
    <x v="0"/>
    <x v="0"/>
    <x v="0"/>
    <n v="0"/>
    <n v="3"/>
    <n v="11"/>
    <x v="1"/>
    <n v="0"/>
  </r>
  <r>
    <x v="2239"/>
    <n v="1954"/>
    <n v="72"/>
    <x v="0"/>
    <x v="1"/>
    <x v="2"/>
    <n v="4"/>
    <x v="1974"/>
    <n v="1"/>
    <n v="1"/>
    <x v="214"/>
    <n v="40"/>
    <x v="0"/>
    <n v="84"/>
    <n v="3"/>
    <n v="61"/>
    <n v="2"/>
    <n v="1"/>
    <n v="21"/>
    <n v="172"/>
    <n v="3"/>
    <n v="3"/>
    <n v="1"/>
    <n v="4"/>
    <n v="11"/>
    <n v="7"/>
    <x v="0"/>
    <x v="0"/>
    <x v="0"/>
    <x v="0"/>
    <x v="0"/>
    <n v="0"/>
    <n v="3"/>
    <n v="1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F52AC7-D3E0-481A-B52F-7361B2539609}" name="PivotTable2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62:A2063" firstHeaderRow="1" firstDataRow="1" firstDataCol="0"/>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cenc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99E2FD-B068-4C3E-A5EC-EB13902F0454}" name="PivotTable20"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5:A2056" firstHeaderRow="1" firstDataRow="1" firstDataCol="0"/>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_Revenue"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E2241-D221-404D-920C-6EE15B939613}" name="PivotTable4"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2047" firstHeaderRow="1" firstDataRow="1" firstDataCol="1"/>
  <pivotFields count="43">
    <pivotField showAll="0"/>
    <pivotField showAll="0"/>
    <pivotField showAll="0"/>
    <pivotField showAll="0"/>
    <pivotField showAll="0"/>
    <pivotField showAll="0"/>
    <pivotField showAll="0"/>
    <pivotField axis="axisRow" showAll="0">
      <items count="1976">
        <item x="1156"/>
        <item x="21"/>
        <item x="1388"/>
        <item x="1649"/>
        <item x="1760"/>
        <item x="921"/>
        <item x="1958"/>
        <item x="9"/>
        <item x="1229"/>
        <item x="726"/>
        <item x="1614"/>
        <item x="11"/>
        <item x="976"/>
        <item x="1941"/>
        <item x="1132"/>
        <item x="1398"/>
        <item x="123"/>
        <item x="1535"/>
        <item x="361"/>
        <item x="401"/>
        <item x="29"/>
        <item x="1967"/>
        <item x="1664"/>
        <item x="1456"/>
        <item x="291"/>
        <item x="652"/>
        <item x="544"/>
        <item x="1583"/>
        <item x="589"/>
        <item x="1777"/>
        <item x="1441"/>
        <item x="456"/>
        <item x="1866"/>
        <item x="1088"/>
        <item x="375"/>
        <item x="624"/>
        <item x="1864"/>
        <item x="305"/>
        <item x="885"/>
        <item x="1952"/>
        <item x="217"/>
        <item x="962"/>
        <item x="1100"/>
        <item x="798"/>
        <item x="1916"/>
        <item x="243"/>
        <item x="525"/>
        <item x="373"/>
        <item x="913"/>
        <item x="1195"/>
        <item x="1510"/>
        <item x="1889"/>
        <item x="1577"/>
        <item x="1946"/>
        <item x="165"/>
        <item x="1038"/>
        <item x="779"/>
        <item x="1336"/>
        <item x="1050"/>
        <item x="274"/>
        <item x="1555"/>
        <item x="744"/>
        <item x="997"/>
        <item x="896"/>
        <item x="699"/>
        <item x="825"/>
        <item x="738"/>
        <item x="1907"/>
        <item x="1257"/>
        <item x="14"/>
        <item x="959"/>
        <item x="561"/>
        <item x="691"/>
        <item x="1811"/>
        <item x="1550"/>
        <item x="414"/>
        <item x="1524"/>
        <item x="1526"/>
        <item x="1248"/>
        <item x="1120"/>
        <item x="1533"/>
        <item x="1225"/>
        <item x="395"/>
        <item x="25"/>
        <item x="625"/>
        <item x="241"/>
        <item x="1545"/>
        <item x="1463"/>
        <item x="189"/>
        <item x="1242"/>
        <item x="577"/>
        <item x="679"/>
        <item x="1352"/>
        <item x="751"/>
        <item x="1895"/>
        <item x="1351"/>
        <item x="792"/>
        <item x="1469"/>
        <item x="813"/>
        <item x="111"/>
        <item x="515"/>
        <item x="1174"/>
        <item x="1393"/>
        <item x="391"/>
        <item x="358"/>
        <item x="415"/>
        <item x="954"/>
        <item x="1508"/>
        <item x="1596"/>
        <item x="737"/>
        <item x="1158"/>
        <item x="1313"/>
        <item x="444"/>
        <item x="40"/>
        <item x="734"/>
        <item x="1273"/>
        <item x="1380"/>
        <item x="1660"/>
        <item x="1721"/>
        <item x="627"/>
        <item x="1065"/>
        <item x="1062"/>
        <item x="1269"/>
        <item x="763"/>
        <item x="518"/>
        <item x="1317"/>
        <item x="818"/>
        <item x="1621"/>
        <item x="843"/>
        <item x="571"/>
        <item x="108"/>
        <item x="1586"/>
        <item x="41"/>
        <item x="313"/>
        <item x="773"/>
        <item x="252"/>
        <item x="1547"/>
        <item x="1848"/>
        <item x="1696"/>
        <item x="219"/>
        <item x="1799"/>
        <item x="1654"/>
        <item x="1000"/>
        <item x="1102"/>
        <item x="1856"/>
        <item x="520"/>
        <item x="940"/>
        <item x="1487"/>
        <item x="769"/>
        <item x="1139"/>
        <item x="1515"/>
        <item x="292"/>
        <item x="353"/>
        <item x="1042"/>
        <item x="1634"/>
        <item x="1277"/>
        <item x="1715"/>
        <item x="1473"/>
        <item x="225"/>
        <item x="506"/>
        <item x="1785"/>
        <item x="1074"/>
        <item x="1204"/>
        <item x="1342"/>
        <item x="147"/>
        <item x="1807"/>
        <item x="416"/>
        <item x="1397"/>
        <item x="374"/>
        <item x="1771"/>
        <item x="1834"/>
        <item x="1557"/>
        <item x="1516"/>
        <item x="1898"/>
        <item x="75"/>
        <item x="385"/>
        <item x="83"/>
        <item x="220"/>
        <item x="36"/>
        <item x="1091"/>
        <item x="1181"/>
        <item x="1731"/>
        <item x="1676"/>
        <item x="562"/>
        <item x="133"/>
        <item x="285"/>
        <item x="419"/>
        <item x="309"/>
        <item x="1016"/>
        <item x="1783"/>
        <item x="555"/>
        <item x="470"/>
        <item x="1525"/>
        <item x="1243"/>
        <item x="868"/>
        <item x="1966"/>
        <item x="263"/>
        <item x="1765"/>
        <item x="94"/>
        <item x="1300"/>
        <item x="1419"/>
        <item x="512"/>
        <item x="1227"/>
        <item x="826"/>
        <item x="174"/>
        <item x="930"/>
        <item x="1652"/>
        <item x="783"/>
        <item x="1880"/>
        <item x="1936"/>
        <item x="667"/>
        <item x="169"/>
        <item x="1630"/>
        <item x="507"/>
        <item x="1491"/>
        <item x="1728"/>
        <item x="875"/>
        <item x="1590"/>
        <item x="491"/>
        <item x="1151"/>
        <item x="59"/>
        <item x="771"/>
        <item x="1878"/>
        <item x="674"/>
        <item x="1053"/>
        <item x="986"/>
        <item x="623"/>
        <item x="1929"/>
        <item x="154"/>
        <item x="484"/>
        <item x="572"/>
        <item x="564"/>
        <item x="1133"/>
        <item x="1331"/>
        <item x="74"/>
        <item x="71"/>
        <item x="1931"/>
        <item x="236"/>
        <item x="656"/>
        <item x="1069"/>
        <item x="1671"/>
        <item x="3"/>
        <item x="634"/>
        <item x="1283"/>
        <item x="1969"/>
        <item x="551"/>
        <item x="838"/>
        <item x="762"/>
        <item x="575"/>
        <item x="1244"/>
        <item x="1007"/>
        <item x="1101"/>
        <item x="1191"/>
        <item x="287"/>
        <item x="1645"/>
        <item x="987"/>
        <item x="1451"/>
        <item x="516"/>
        <item x="1427"/>
        <item x="323"/>
        <item x="468"/>
        <item x="382"/>
        <item x="1417"/>
        <item x="1217"/>
        <item x="1384"/>
        <item x="1231"/>
        <item x="306"/>
        <item x="359"/>
        <item x="549"/>
        <item x="1939"/>
        <item x="1509"/>
        <item x="1025"/>
        <item x="1155"/>
        <item x="1875"/>
        <item x="1849"/>
        <item x="1847"/>
        <item x="891"/>
        <item x="52"/>
        <item x="1798"/>
        <item x="969"/>
        <item x="1337"/>
        <item x="1391"/>
        <item x="1304"/>
        <item x="168"/>
        <item x="1730"/>
        <item x="67"/>
        <item x="1460"/>
        <item x="1573"/>
        <item x="1784"/>
        <item x="1145"/>
        <item x="956"/>
        <item x="340"/>
        <item x="457"/>
        <item x="1095"/>
        <item x="1607"/>
        <item x="501"/>
        <item x="1801"/>
        <item x="961"/>
        <item x="412"/>
        <item x="156"/>
        <item x="984"/>
        <item x="593"/>
        <item x="295"/>
        <item x="1593"/>
        <item x="1821"/>
        <item x="613"/>
        <item x="628"/>
        <item x="1635"/>
        <item x="534"/>
        <item x="256"/>
        <item x="1894"/>
        <item x="77"/>
        <item x="1744"/>
        <item x="1722"/>
        <item x="349"/>
        <item x="190"/>
        <item x="275"/>
        <item x="1901"/>
        <item x="73"/>
        <item x="1280"/>
        <item x="1698"/>
        <item x="234"/>
        <item x="308"/>
        <item x="407"/>
        <item x="1031"/>
        <item x="566"/>
        <item x="1650"/>
        <item x="84"/>
        <item x="947"/>
        <item x="1800"/>
        <item x="354"/>
        <item x="1684"/>
        <item x="8"/>
        <item x="1787"/>
        <item x="327"/>
        <item x="1407"/>
        <item x="1682"/>
        <item x="735"/>
        <item x="167"/>
        <item x="379"/>
        <item x="583"/>
        <item x="145"/>
        <item x="1669"/>
        <item x="815"/>
        <item x="1478"/>
        <item x="487"/>
        <item x="266"/>
        <item x="316"/>
        <item x="207"/>
        <item x="107"/>
        <item x="768"/>
        <item x="573"/>
        <item x="356"/>
        <item x="1853"/>
        <item x="298"/>
        <item x="801"/>
        <item x="238"/>
        <item x="1408"/>
        <item x="112"/>
        <item x="968"/>
        <item x="1312"/>
        <item x="565"/>
        <item x="1690"/>
        <item x="233"/>
        <item x="1308"/>
        <item x="179"/>
        <item x="1764"/>
        <item x="376"/>
        <item x="1171"/>
        <item x="1105"/>
        <item x="1703"/>
        <item x="1917"/>
        <item x="736"/>
        <item x="1044"/>
        <item x="344"/>
        <item x="715"/>
        <item x="585"/>
        <item x="228"/>
        <item x="1841"/>
        <item x="254"/>
        <item x="835"/>
        <item x="1416"/>
        <item x="1710"/>
        <item x="437"/>
        <item x="1307"/>
        <item x="1402"/>
        <item x="411"/>
        <item x="1951"/>
        <item x="1908"/>
        <item x="963"/>
        <item x="596"/>
        <item x="451"/>
        <item x="953"/>
        <item x="170"/>
        <item x="1643"/>
        <item x="271"/>
        <item x="60"/>
        <item x="110"/>
        <item x="1625"/>
        <item x="1761"/>
        <item x="1781"/>
        <item x="1329"/>
        <item x="1806"/>
        <item x="1829"/>
        <item x="492"/>
        <item x="1667"/>
        <item x="876"/>
        <item x="1365"/>
        <item x="527"/>
        <item x="1677"/>
        <item x="979"/>
        <item x="559"/>
        <item x="328"/>
        <item x="434"/>
        <item x="1512"/>
        <item x="1701"/>
        <item x="669"/>
        <item x="1786"/>
        <item x="1255"/>
        <item x="257"/>
        <item x="1315"/>
        <item x="1063"/>
        <item x="1136"/>
        <item x="1093"/>
        <item x="7"/>
        <item x="155"/>
        <item x="922"/>
        <item x="908"/>
        <item x="1962"/>
        <item x="958"/>
        <item x="1040"/>
        <item x="357"/>
        <item x="980"/>
        <item x="1886"/>
        <item x="725"/>
        <item x="1130"/>
        <item x="701"/>
        <item x="124"/>
        <item x="19"/>
        <item x="1458"/>
        <item x="1192"/>
        <item x="310"/>
        <item x="790"/>
        <item x="1200"/>
        <item x="948"/>
        <item x="1606"/>
        <item x="1854"/>
        <item x="138"/>
        <item x="1489"/>
        <item x="1709"/>
        <item x="1727"/>
        <item x="213"/>
        <item x="1842"/>
        <item x="1131"/>
        <item x="1343"/>
        <item x="1296"/>
        <item x="300"/>
        <item x="1795"/>
        <item x="866"/>
        <item x="592"/>
        <item x="1733"/>
        <item x="90"/>
        <item x="1301"/>
        <item x="1872"/>
        <item x="909"/>
        <item x="1600"/>
        <item x="1432"/>
        <item x="1344"/>
        <item x="978"/>
        <item x="1668"/>
        <item x="655"/>
        <item x="754"/>
        <item x="1310"/>
        <item x="1498"/>
        <item x="475"/>
        <item x="694"/>
        <item x="955"/>
        <item x="1438"/>
        <item x="1724"/>
        <item x="312"/>
        <item x="982"/>
        <item x="281"/>
        <item x="1085"/>
        <item x="928"/>
        <item x="277"/>
        <item x="270"/>
        <item x="784"/>
        <item x="712"/>
        <item x="1492"/>
        <item x="857"/>
        <item x="664"/>
        <item x="347"/>
        <item x="135"/>
        <item x="1702"/>
        <item x="918"/>
        <item x="1363"/>
        <item x="1896"/>
        <item x="47"/>
        <item x="580"/>
        <item x="827"/>
        <item x="125"/>
        <item x="1238"/>
        <item x="1949"/>
        <item x="1479"/>
        <item x="685"/>
        <item x="1299"/>
        <item x="1708"/>
        <item x="1737"/>
        <item x="1603"/>
        <item x="1444"/>
        <item x="942"/>
        <item x="78"/>
        <item x="360"/>
        <item x="637"/>
        <item x="423"/>
        <item x="1041"/>
        <item x="1609"/>
        <item x="733"/>
        <item x="1470"/>
        <item x="1122"/>
        <item x="1316"/>
        <item x="483"/>
        <item x="106"/>
        <item x="828"/>
        <item x="1493"/>
        <item x="176"/>
        <item x="1446"/>
        <item x="1011"/>
        <item x="1503"/>
        <item x="944"/>
        <item x="1058"/>
        <item x="1763"/>
        <item x="1797"/>
        <item x="1588"/>
        <item x="1959"/>
        <item x="1287"/>
        <item x="126"/>
        <item x="1832"/>
        <item x="941"/>
        <item x="1289"/>
        <item x="1292"/>
        <item x="541"/>
        <item x="587"/>
        <item x="1897"/>
        <item x="20"/>
        <item x="1414"/>
        <item x="214"/>
        <item x="1945"/>
        <item x="842"/>
        <item x="972"/>
        <item x="1823"/>
        <item x="1061"/>
        <item x="1220"/>
        <item x="1560"/>
        <item x="1410"/>
        <item x="1568"/>
        <item x="970"/>
        <item x="1183"/>
        <item x="1146"/>
        <item x="394"/>
        <item x="441"/>
        <item x="1879"/>
        <item x="1189"/>
        <item x="1387"/>
        <item x="1286"/>
        <item x="246"/>
        <item x="806"/>
        <item x="17"/>
        <item x="1224"/>
        <item x="1383"/>
        <item x="777"/>
        <item x="1504"/>
        <item x="1262"/>
        <item x="1956"/>
        <item x="250"/>
        <item x="1252"/>
        <item x="1536"/>
        <item x="248"/>
        <item x="949"/>
        <item x="1143"/>
        <item x="536"/>
        <item x="1428"/>
        <item x="1514"/>
        <item x="1762"/>
        <item x="163"/>
        <item x="27"/>
        <item x="272"/>
        <item x="1333"/>
        <item x="443"/>
        <item x="538"/>
        <item x="1141"/>
        <item x="1029"/>
        <item x="1554"/>
        <item x="134"/>
        <item x="97"/>
        <item x="804"/>
        <item x="351"/>
        <item x="216"/>
        <item x="539"/>
        <item x="30"/>
        <item x="334"/>
        <item x="1817"/>
        <item x="809"/>
        <item x="696"/>
        <item x="1580"/>
        <item x="1306"/>
        <item x="1179"/>
        <item x="364"/>
        <item x="711"/>
        <item x="162"/>
        <item x="177"/>
        <item x="1278"/>
        <item x="642"/>
        <item x="450"/>
        <item x="426"/>
        <item x="975"/>
        <item x="1758"/>
        <item x="1793"/>
        <item x="1020"/>
        <item x="1483"/>
        <item x="1167"/>
        <item x="1594"/>
        <item x="550"/>
        <item x="517"/>
        <item x="1047"/>
        <item x="1239"/>
        <item x="477"/>
        <item x="556"/>
        <item x="1004"/>
        <item x="284"/>
        <item x="1579"/>
        <item x="1190"/>
        <item x="889"/>
        <item x="1774"/>
        <item x="865"/>
        <item x="1347"/>
        <item x="823"/>
        <item x="1282"/>
        <item x="791"/>
        <item x="1813"/>
        <item x="1960"/>
        <item x="1135"/>
        <item x="904"/>
        <item x="68"/>
        <item x="1328"/>
        <item x="296"/>
        <item x="1082"/>
        <item x="1436"/>
        <item x="1121"/>
        <item x="303"/>
        <item x="1013"/>
        <item x="1157"/>
        <item x="31"/>
        <item x="1892"/>
        <item x="188"/>
        <item x="710"/>
        <item x="24"/>
        <item x="912"/>
        <item x="242"/>
        <item x="728"/>
        <item x="741"/>
        <item x="1759"/>
        <item x="1184"/>
        <item x="1938"/>
        <item x="1750"/>
        <item x="1468"/>
        <item x="1009"/>
        <item x="1349"/>
        <item x="903"/>
        <item x="641"/>
        <item x="1578"/>
        <item x="449"/>
        <item x="1340"/>
        <item x="1543"/>
        <item x="1902"/>
        <item x="663"/>
        <item x="320"/>
        <item x="1530"/>
        <item x="199"/>
        <item x="727"/>
        <item x="1501"/>
        <item x="121"/>
        <item x="1639"/>
        <item x="1789"/>
        <item x="446"/>
        <item x="1279"/>
        <item x="1909"/>
        <item x="43"/>
        <item x="1954"/>
        <item x="16"/>
        <item x="131"/>
        <item x="1920"/>
        <item x="1144"/>
        <item x="995"/>
        <item x="209"/>
        <item x="1370"/>
        <item x="931"/>
        <item x="1528"/>
        <item x="1688"/>
        <item x="1128"/>
        <item x="1066"/>
        <item x="563"/>
        <item x="1839"/>
        <item x="428"/>
        <item x="1123"/>
        <item x="1518"/>
        <item x="832"/>
        <item x="651"/>
        <item x="378"/>
        <item x="278"/>
        <item x="404"/>
        <item x="82"/>
        <item x="819"/>
        <item x="1566"/>
        <item x="37"/>
        <item x="1597"/>
        <item x="1314"/>
        <item x="1837"/>
        <item x="989"/>
        <item x="739"/>
        <item x="1556"/>
        <item x="861"/>
        <item x="417"/>
        <item x="1592"/>
        <item x="290"/>
        <item x="489"/>
        <item x="1054"/>
        <item x="509"/>
        <item x="724"/>
        <item x="1471"/>
        <item x="894"/>
        <item x="1904"/>
        <item x="822"/>
        <item x="1360"/>
        <item x="1197"/>
        <item x="1873"/>
        <item x="1824"/>
        <item x="1196"/>
        <item x="452"/>
        <item x="1098"/>
        <item x="1294"/>
        <item x="665"/>
        <item x="1241"/>
        <item x="1305"/>
        <item x="1330"/>
        <item x="1942"/>
        <item x="812"/>
        <item x="522"/>
        <item x="150"/>
        <item x="1881"/>
        <item x="1500"/>
        <item x="508"/>
        <item x="1111"/>
        <item x="247"/>
        <item x="740"/>
        <item x="362"/>
        <item x="1802"/>
        <item x="372"/>
        <item x="103"/>
        <item x="910"/>
        <item x="893"/>
        <item x="1477"/>
        <item x="481"/>
        <item x="1685"/>
        <item x="245"/>
        <item x="1150"/>
        <item x="1205"/>
        <item x="325"/>
        <item x="265"/>
        <item x="1421"/>
        <item x="1930"/>
        <item x="1749"/>
        <item x="1079"/>
        <item x="196"/>
        <item x="1548"/>
        <item x="1103"/>
        <item x="1142"/>
        <item x="1673"/>
        <item x="1288"/>
        <item x="1450"/>
        <item x="983"/>
        <item x="202"/>
        <item x="808"/>
        <item x="1627"/>
        <item x="1613"/>
        <item x="192"/>
        <item x="1968"/>
        <item x="1636"/>
        <item x="503"/>
        <item x="1871"/>
        <item x="1275"/>
        <item x="537"/>
        <item x="576"/>
        <item x="1822"/>
        <item x="626"/>
        <item x="687"/>
        <item x="1214"/>
        <item x="1953"/>
        <item x="676"/>
        <item x="747"/>
        <item x="1429"/>
        <item x="204"/>
        <item x="547"/>
        <item x="1228"/>
        <item x="1569"/>
        <item x="1175"/>
        <item x="851"/>
        <item x="1699"/>
        <item x="1874"/>
        <item x="173"/>
        <item x="579"/>
        <item x="788"/>
        <item x="1106"/>
        <item x="1435"/>
        <item x="605"/>
        <item x="853"/>
        <item x="657"/>
        <item x="240"/>
        <item x="197"/>
        <item x="863"/>
        <item x="1075"/>
        <item x="1325"/>
        <item x="936"/>
        <item x="1219"/>
        <item x="194"/>
        <item x="352"/>
        <item x="598"/>
        <item x="895"/>
        <item x="873"/>
        <item x="1186"/>
        <item x="831"/>
        <item x="459"/>
        <item x="1"/>
        <item x="802"/>
        <item x="283"/>
        <item x="1271"/>
        <item x="971"/>
        <item x="607"/>
        <item x="746"/>
        <item x="32"/>
        <item x="338"/>
        <item x="1222"/>
        <item x="620"/>
        <item x="1617"/>
        <item x="1375"/>
        <item x="920"/>
        <item x="1193"/>
        <item x="183"/>
        <item x="720"/>
        <item x="1601"/>
        <item x="1559"/>
        <item x="388"/>
        <item x="1049"/>
        <item x="753"/>
        <item x="1745"/>
        <item x="1218"/>
        <item x="301"/>
        <item x="1467"/>
        <item x="1172"/>
        <item x="1415"/>
        <item x="1914"/>
        <item x="502"/>
        <item x="1092"/>
        <item x="545"/>
        <item x="653"/>
        <item x="497"/>
        <item x="535"/>
        <item x="973"/>
        <item x="1641"/>
        <item x="1589"/>
        <item x="548"/>
        <item x="89"/>
        <item x="514"/>
        <item x="852"/>
        <item x="85"/>
        <item x="1422"/>
        <item x="381"/>
        <item x="1097"/>
        <item x="1868"/>
        <item x="348"/>
        <item x="1638"/>
        <item x="756"/>
        <item x="1803"/>
        <item x="578"/>
        <item x="469"/>
        <item x="1443"/>
        <item x="1046"/>
        <item x="398"/>
        <item x="1858"/>
        <item x="191"/>
        <item x="717"/>
        <item x="1232"/>
        <item x="695"/>
        <item x="781"/>
        <item x="1833"/>
        <item x="531"/>
        <item x="1751"/>
        <item x="1267"/>
        <item x="1198"/>
        <item x="479"/>
        <item x="38"/>
        <item x="1084"/>
        <item x="1522"/>
        <item x="1602"/>
        <item x="95"/>
        <item x="1188"/>
        <item x="496"/>
        <item x="1693"/>
        <item x="799"/>
        <item x="946"/>
        <item x="439"/>
        <item x="34"/>
        <item x="1517"/>
        <item x="616"/>
        <item x="1338"/>
        <item x="786"/>
        <item x="393"/>
        <item x="810"/>
        <item x="1511"/>
        <item x="1905"/>
        <item x="136"/>
        <item x="570"/>
        <item x="1675"/>
        <item x="1372"/>
        <item x="1057"/>
        <item x="1060"/>
        <item x="757"/>
        <item x="1819"/>
        <item x="1358"/>
        <item x="1808"/>
        <item x="141"/>
        <item x="797"/>
        <item x="1475"/>
        <item x="1008"/>
        <item x="1883"/>
        <item x="1240"/>
        <item x="88"/>
        <item x="905"/>
        <item x="1208"/>
        <item x="671"/>
        <item x="429"/>
        <item x="1495"/>
        <item x="494"/>
        <item x="1624"/>
        <item x="79"/>
        <item x="384"/>
        <item x="157"/>
        <item x="1944"/>
        <item x="433"/>
        <item x="1265"/>
        <item x="649"/>
        <item x="615"/>
        <item x="1464"/>
        <item x="1339"/>
        <item x="1497"/>
        <item x="335"/>
        <item x="104"/>
        <item x="1033"/>
        <item x="268"/>
        <item x="408"/>
        <item x="1119"/>
        <item x="369"/>
        <item x="1284"/>
        <item x="829"/>
        <item x="730"/>
        <item x="1738"/>
        <item x="178"/>
        <item x="833"/>
        <item x="1454"/>
        <item x="745"/>
        <item x="543"/>
        <item x="1298"/>
        <item x="210"/>
        <item x="1770"/>
        <item x="836"/>
        <item x="1405"/>
        <item x="1117"/>
        <item x="341"/>
        <item x="704"/>
        <item x="410"/>
        <item x="211"/>
        <item x="886"/>
        <item x="1576"/>
        <item x="164"/>
        <item x="1850"/>
        <item x="1462"/>
        <item x="1381"/>
        <item x="86"/>
        <item x="1320"/>
        <item x="1236"/>
        <item x="1406"/>
        <item x="1045"/>
        <item x="159"/>
        <item x="1538"/>
        <item x="532"/>
        <item x="892"/>
        <item x="200"/>
        <item x="1259"/>
        <item x="856"/>
        <item x="152"/>
        <item x="96"/>
        <item x="1629"/>
        <item x="1194"/>
        <item x="1442"/>
        <item x="902"/>
        <item x="346"/>
        <item x="765"/>
        <item x="935"/>
        <item x="1322"/>
        <item x="1472"/>
        <item x="1974"/>
        <item x="1928"/>
        <item x="1461"/>
        <item x="1258"/>
        <item x="1395"/>
        <item x="919"/>
        <item x="1825"/>
        <item x="814"/>
        <item x="1030"/>
        <item x="1768"/>
        <item x="1863"/>
        <item x="1882"/>
        <item x="1932"/>
        <item x="1369"/>
        <item x="990"/>
        <item x="26"/>
        <item x="1855"/>
        <item x="1366"/>
        <item x="1173"/>
        <item x="158"/>
        <item x="686"/>
        <item x="472"/>
        <item x="898"/>
        <item x="1276"/>
        <item x="438"/>
        <item x="1447"/>
        <item x="386"/>
        <item x="554"/>
        <item x="1377"/>
        <item x="1662"/>
        <item x="511"/>
        <item x="1452"/>
        <item x="1371"/>
        <item x="1631"/>
        <item x="1303"/>
        <item x="845"/>
        <item x="582"/>
        <item x="952"/>
        <item x="81"/>
        <item x="1073"/>
        <item x="294"/>
        <item x="1028"/>
        <item x="1540"/>
        <item x="1015"/>
        <item x="900"/>
        <item x="1860"/>
        <item x="1272"/>
        <item x="116"/>
        <item x="1726"/>
        <item x="1094"/>
        <item x="1465"/>
        <item x="307"/>
        <item x="1067"/>
        <item x="584"/>
        <item x="1037"/>
        <item x="1466"/>
        <item x="1843"/>
        <item x="546"/>
        <item x="629"/>
        <item x="1637"/>
        <item x="1140"/>
        <item x="906"/>
        <item x="342"/>
        <item x="1115"/>
        <item x="523"/>
        <item x="1099"/>
        <item x="1565"/>
        <item x="1725"/>
        <item x="1534"/>
        <item x="1164"/>
        <item x="321"/>
        <item x="879"/>
        <item x="1148"/>
        <item x="668"/>
        <item x="839"/>
        <item x="759"/>
        <item x="609"/>
        <item x="796"/>
        <item x="805"/>
        <item x="143"/>
        <item x="780"/>
        <item x="1549"/>
        <item x="1459"/>
        <item x="1425"/>
        <item x="380"/>
        <item x="464"/>
        <item x="1943"/>
        <item x="462"/>
        <item x="6"/>
        <item x="1757"/>
        <item x="420"/>
        <item x="1382"/>
        <item x="1567"/>
        <item x="1830"/>
        <item x="447"/>
        <item x="1812"/>
        <item x="276"/>
        <item x="53"/>
        <item x="1177"/>
        <item x="72"/>
        <item x="882"/>
        <item x="109"/>
        <item x="600"/>
        <item x="413"/>
        <item x="1266"/>
        <item x="1268"/>
        <item x="621"/>
        <item x="960"/>
        <item x="939"/>
        <item x="1481"/>
        <item x="1520"/>
        <item x="1486"/>
        <item x="1780"/>
        <item x="782"/>
        <item x="789"/>
        <item x="1076"/>
        <item x="1127"/>
        <item x="1026"/>
        <item x="422"/>
        <item x="758"/>
        <item x="442"/>
        <item x="1739"/>
        <item x="683"/>
        <item x="1972"/>
        <item x="1394"/>
        <item x="1291"/>
        <item x="1350"/>
        <item x="774"/>
        <item x="847"/>
        <item x="1707"/>
        <item x="1769"/>
        <item x="1374"/>
        <item x="1180"/>
        <item x="1021"/>
        <item x="505"/>
        <item x="101"/>
        <item x="1078"/>
        <item x="1642"/>
        <item x="1264"/>
        <item x="1270"/>
        <item x="1070"/>
        <item x="1411"/>
        <item x="1297"/>
        <item x="1963"/>
        <item x="1651"/>
        <item x="1947"/>
        <item x="1068"/>
        <item x="1201"/>
        <item x="1362"/>
        <item x="811"/>
        <item x="280"/>
        <item x="887"/>
        <item x="499"/>
        <item x="1335"/>
        <item x="421"/>
        <item x="1965"/>
        <item x="1961"/>
        <item x="1571"/>
        <item x="1116"/>
        <item x="1772"/>
        <item x="0"/>
        <item x="1659"/>
        <item x="1870"/>
        <item x="4"/>
        <item x="461"/>
        <item x="622"/>
        <item x="1521"/>
        <item x="670"/>
        <item x="1109"/>
        <item x="1910"/>
        <item x="1484"/>
        <item x="709"/>
        <item x="1256"/>
        <item x="1622"/>
        <item x="1389"/>
        <item x="22"/>
        <item x="1767"/>
        <item x="1537"/>
        <item x="1485"/>
        <item x="1891"/>
        <item x="675"/>
        <item x="282"/>
        <item x="848"/>
        <item x="899"/>
        <item x="914"/>
        <item x="1216"/>
        <item x="1152"/>
        <item x="678"/>
        <item x="1114"/>
        <item x="1401"/>
        <item x="631"/>
        <item x="322"/>
        <item x="630"/>
        <item x="13"/>
        <item x="1612"/>
        <item x="950"/>
        <item x="463"/>
        <item x="1836"/>
        <item x="1584"/>
        <item x="1080"/>
        <item x="1260"/>
        <item x="760"/>
        <item x="1911"/>
        <item x="897"/>
        <item x="132"/>
        <item x="1474"/>
        <item x="1211"/>
        <item x="1348"/>
        <item x="1003"/>
        <item x="560"/>
        <item x="333"/>
        <item x="1199"/>
        <item x="455"/>
        <item x="478"/>
        <item x="749"/>
        <item x="222"/>
        <item x="142"/>
        <item x="1674"/>
        <item x="1666"/>
        <item x="1546"/>
        <item x="1455"/>
        <item x="803"/>
        <item x="1431"/>
        <item x="1700"/>
        <item x="519"/>
        <item x="1285"/>
        <item x="880"/>
        <item x="1359"/>
        <item x="431"/>
        <item x="66"/>
        <item x="1816"/>
        <item x="259"/>
        <item x="1604"/>
        <item x="1207"/>
        <item x="1912"/>
        <item x="1814"/>
        <item x="1923"/>
        <item x="139"/>
        <item x="1950"/>
        <item x="1532"/>
        <item x="227"/>
        <item x="974"/>
        <item x="650"/>
        <item x="1971"/>
        <item x="476"/>
        <item x="618"/>
        <item x="1138"/>
        <item x="171"/>
        <item x="402"/>
        <item x="119"/>
        <item x="820"/>
        <item x="1818"/>
        <item x="440"/>
        <item x="569"/>
        <item x="1437"/>
        <item x="1129"/>
        <item x="795"/>
        <item x="1691"/>
        <item x="1523"/>
        <item x="553"/>
        <item x="1742"/>
        <item x="56"/>
        <item x="1022"/>
        <item x="495"/>
        <item x="752"/>
        <item x="255"/>
        <item x="1719"/>
        <item x="654"/>
        <item x="542"/>
        <item x="1104"/>
        <item x="448"/>
        <item x="721"/>
        <item x="1245"/>
        <item x="1253"/>
        <item x="304"/>
        <item x="314"/>
        <item x="708"/>
        <item x="1110"/>
        <item x="1527"/>
        <item x="817"/>
        <item x="530"/>
        <item x="367"/>
        <item x="445"/>
        <item x="5"/>
        <item x="1608"/>
        <item x="151"/>
        <item x="1626"/>
        <item x="1893"/>
        <item x="1494"/>
        <item x="1718"/>
        <item x="1083"/>
        <item x="218"/>
        <item x="1683"/>
        <item x="567"/>
        <item x="859"/>
        <item x="993"/>
        <item x="742"/>
        <item x="604"/>
        <item x="692"/>
        <item x="1582"/>
        <item x="1165"/>
        <item x="122"/>
        <item x="1913"/>
        <item x="118"/>
        <item x="12"/>
        <item x="601"/>
        <item x="1616"/>
        <item x="1373"/>
        <item x="1619"/>
        <item x="1735"/>
        <item x="1502"/>
        <item x="1064"/>
        <item x="239"/>
        <item x="363"/>
        <item x="1610"/>
        <item x="1903"/>
        <item x="702"/>
        <item x="1788"/>
        <item x="186"/>
        <item x="1964"/>
        <item x="350"/>
        <item x="262"/>
        <item x="707"/>
        <item x="208"/>
        <item x="1281"/>
        <item x="1413"/>
        <item x="1628"/>
        <item x="1423"/>
        <item x="1051"/>
        <item x="1356"/>
        <item x="840"/>
        <item x="289"/>
        <item x="693"/>
        <item x="1480"/>
        <item x="999"/>
        <item x="1178"/>
        <item x="1656"/>
        <item x="302"/>
        <item x="471"/>
        <item x="540"/>
        <item x="932"/>
        <item x="1753"/>
        <item x="193"/>
        <item x="957"/>
        <item x="1457"/>
        <item x="933"/>
        <item x="1598"/>
        <item x="1846"/>
        <item x="1147"/>
        <item x="299"/>
        <item x="1539"/>
        <item x="881"/>
        <item x="1717"/>
        <item x="1213"/>
        <item x="1334"/>
        <item x="1499"/>
        <item x="874"/>
        <item x="224"/>
        <item x="65"/>
        <item x="337"/>
        <item x="128"/>
        <item x="1159"/>
        <item x="1346"/>
        <item x="1210"/>
        <item x="232"/>
        <item x="994"/>
        <item x="1925"/>
        <item x="1885"/>
        <item x="467"/>
        <item x="638"/>
        <item x="1826"/>
        <item x="500"/>
        <item x="23"/>
        <item x="1899"/>
        <item x="924"/>
        <item x="1595"/>
        <item x="1034"/>
        <item x="45"/>
        <item x="1890"/>
        <item x="595"/>
        <item x="1364"/>
        <item x="996"/>
        <item x="943"/>
        <item x="264"/>
        <item x="473"/>
        <item x="770"/>
        <item x="1212"/>
        <item x="1302"/>
        <item x="1922"/>
        <item x="1647"/>
        <item x="137"/>
        <item x="1124"/>
        <item x="643"/>
        <item x="383"/>
        <item x="1791"/>
        <item x="1404"/>
        <item x="92"/>
        <item x="767"/>
        <item x="425"/>
        <item x="1154"/>
        <item x="1409"/>
        <item x="1010"/>
        <item x="1182"/>
        <item x="258"/>
        <item x="311"/>
        <item x="49"/>
        <item x="666"/>
        <item x="355"/>
        <item x="387"/>
        <item x="644"/>
        <item x="1035"/>
        <item x="297"/>
        <item x="533"/>
        <item x="435"/>
        <item x="1118"/>
        <item x="55"/>
        <item x="430"/>
        <item x="1090"/>
        <item x="632"/>
        <item x="846"/>
        <item x="166"/>
        <item x="611"/>
        <item x="153"/>
        <item x="175"/>
        <item x="64"/>
        <item x="1001"/>
        <item x="1838"/>
        <item x="1290"/>
        <item x="1587"/>
        <item x="1810"/>
        <item x="1263"/>
        <item x="409"/>
        <item x="405"/>
        <item x="35"/>
        <item x="1108"/>
        <item x="1052"/>
        <item x="1705"/>
        <item x="1341"/>
        <item x="719"/>
        <item x="689"/>
        <item x="1161"/>
        <item x="614"/>
        <item x="1720"/>
        <item x="1782"/>
        <item x="878"/>
        <item x="231"/>
        <item x="992"/>
        <item x="57"/>
        <item x="1933"/>
        <item x="1399"/>
        <item x="890"/>
        <item x="466"/>
        <item x="834"/>
        <item x="1809"/>
        <item x="639"/>
        <item x="100"/>
        <item x="1071"/>
        <item x="1646"/>
        <item x="888"/>
        <item x="1796"/>
        <item x="964"/>
        <item x="130"/>
        <item x="871"/>
        <item x="336"/>
        <item x="1368"/>
        <item x="279"/>
        <item x="319"/>
        <item x="33"/>
        <item x="371"/>
        <item x="967"/>
        <item x="640"/>
        <item x="1790"/>
        <item x="1507"/>
        <item x="1663"/>
        <item x="594"/>
        <item x="62"/>
        <item x="985"/>
        <item x="1250"/>
        <item x="1249"/>
        <item x="184"/>
        <item x="1906"/>
        <item x="1973"/>
        <item x="1921"/>
        <item x="253"/>
        <item x="1396"/>
        <item x="140"/>
        <item x="1293"/>
        <item x="1324"/>
        <item x="648"/>
        <item x="203"/>
        <item x="1845"/>
        <item x="1251"/>
        <item x="180"/>
        <item x="244"/>
        <item x="1679"/>
        <item x="1692"/>
        <item x="1476"/>
        <item x="331"/>
        <item x="1876"/>
        <item x="261"/>
        <item x="558"/>
        <item x="1574"/>
        <item x="1386"/>
        <item x="1672"/>
        <item x="1160"/>
        <item x="1323"/>
        <item x="1563"/>
        <item x="1747"/>
        <item x="1112"/>
        <item x="1661"/>
        <item x="816"/>
        <item x="432"/>
        <item x="1418"/>
        <item x="51"/>
        <item x="1680"/>
        <item x="1570"/>
        <item x="636"/>
        <item x="146"/>
        <item x="1354"/>
        <item x="748"/>
        <item x="1513"/>
        <item x="490"/>
        <item x="1247"/>
        <item x="690"/>
        <item x="1043"/>
        <item x="988"/>
        <item x="1716"/>
        <item x="1449"/>
        <item x="1681"/>
        <item x="901"/>
        <item x="58"/>
        <item x="1002"/>
        <item x="370"/>
        <item x="1734"/>
        <item x="424"/>
        <item x="1311"/>
        <item x="1665"/>
        <item x="293"/>
        <item x="951"/>
        <item x="1711"/>
        <item x="198"/>
        <item x="591"/>
        <item x="661"/>
        <item x="1558"/>
        <item x="329"/>
        <item x="1835"/>
        <item x="700"/>
        <item x="1599"/>
        <item x="1805"/>
        <item x="485"/>
        <item x="785"/>
        <item x="660"/>
        <item x="1233"/>
        <item x="732"/>
        <item x="114"/>
        <item x="529"/>
        <item x="1230"/>
        <item x="2"/>
        <item x="1206"/>
        <item x="1748"/>
        <item x="1018"/>
        <item x="1367"/>
        <item x="877"/>
        <item x="1039"/>
        <item x="1185"/>
        <item x="1237"/>
        <item x="1453"/>
        <item x="1844"/>
        <item x="330"/>
        <item x="1792"/>
        <item x="1924"/>
        <item x="1400"/>
        <item x="345"/>
        <item x="722"/>
        <item x="1496"/>
        <item x="1620"/>
        <item x="332"/>
        <item x="1585"/>
        <item x="1655"/>
        <item x="680"/>
        <item x="1877"/>
        <item x="991"/>
        <item x="731"/>
        <item x="1623"/>
        <item x="586"/>
        <item x="1887"/>
        <item x="1741"/>
        <item x="864"/>
        <item x="205"/>
        <item x="761"/>
        <item x="44"/>
        <item x="1732"/>
        <item x="588"/>
        <item x="1755"/>
        <item x="498"/>
        <item x="1226"/>
        <item x="1056"/>
        <item x="1678"/>
        <item x="568"/>
        <item x="251"/>
        <item x="1867"/>
        <item x="1773"/>
        <item x="619"/>
        <item x="860"/>
        <item x="764"/>
        <item x="1729"/>
        <item x="1697"/>
        <item x="120"/>
        <item x="1170"/>
        <item x="488"/>
        <item x="223"/>
        <item x="1378"/>
        <item x="226"/>
        <item x="602"/>
        <item x="1531"/>
        <item x="1940"/>
        <item x="1948"/>
        <item x="1327"/>
        <item x="750"/>
        <item x="1392"/>
        <item x="172"/>
        <item x="870"/>
        <item x="148"/>
        <item x="1166"/>
        <item x="1089"/>
        <item x="729"/>
        <item x="1440"/>
        <item x="1658"/>
        <item x="368"/>
        <item x="1752"/>
        <item x="965"/>
        <item x="862"/>
        <item x="1163"/>
        <item x="1215"/>
        <item x="677"/>
        <item x="63"/>
        <item x="1915"/>
        <item x="1403"/>
        <item x="1126"/>
        <item x="718"/>
        <item x="682"/>
        <item x="230"/>
        <item x="1137"/>
        <item x="389"/>
        <item x="855"/>
        <item x="716"/>
        <item x="1261"/>
        <item x="406"/>
        <item x="69"/>
        <item x="436"/>
        <item x="377"/>
        <item x="267"/>
        <item x="1426"/>
        <item x="1424"/>
        <item x="1815"/>
        <item x="1562"/>
        <item x="1014"/>
        <item x="400"/>
        <item x="934"/>
        <item x="1353"/>
        <item x="706"/>
        <item x="315"/>
        <item x="237"/>
        <item x="926"/>
        <item x="1482"/>
        <item x="54"/>
        <item x="1439"/>
        <item x="70"/>
        <item x="390"/>
        <item x="1723"/>
        <item x="185"/>
        <item x="460"/>
        <item x="1032"/>
        <item x="1862"/>
        <item x="977"/>
        <item x="603"/>
        <item x="1934"/>
        <item x="1831"/>
        <item x="772"/>
        <item x="1445"/>
        <item x="1827"/>
        <item x="1687"/>
        <item x="1246"/>
        <item x="672"/>
        <item x="1153"/>
        <item x="837"/>
        <item x="1168"/>
        <item x="1036"/>
        <item x="1412"/>
        <item x="1743"/>
        <item x="504"/>
        <item x="18"/>
        <item x="1357"/>
        <item x="1804"/>
        <item x="981"/>
        <item x="1125"/>
        <item x="1086"/>
        <item x="1754"/>
        <item x="1134"/>
        <item x="99"/>
        <item x="1326"/>
        <item x="633"/>
        <item x="117"/>
        <item x="1223"/>
        <item x="1564"/>
        <item x="288"/>
        <item x="1542"/>
        <item x="945"/>
        <item x="869"/>
        <item x="1713"/>
        <item x="1840"/>
        <item x="206"/>
        <item x="606"/>
        <item x="1162"/>
        <item x="647"/>
        <item x="493"/>
        <item x="1706"/>
        <item x="260"/>
        <item x="195"/>
        <item x="1581"/>
        <item x="937"/>
        <item x="1321"/>
        <item x="1113"/>
        <item x="1433"/>
        <item x="1865"/>
        <item x="714"/>
        <item x="841"/>
        <item x="775"/>
        <item x="1632"/>
        <item x="1611"/>
        <item x="854"/>
        <item x="1318"/>
        <item x="658"/>
        <item x="87"/>
        <item x="1900"/>
        <item x="1202"/>
        <item x="1107"/>
        <item x="339"/>
        <item x="465"/>
        <item x="1187"/>
        <item x="610"/>
        <item x="1519"/>
        <item x="454"/>
        <item x="659"/>
        <item x="1376"/>
        <item x="723"/>
        <item x="458"/>
        <item x="46"/>
        <item x="713"/>
        <item x="1926"/>
        <item x="1779"/>
        <item x="1857"/>
        <item x="1077"/>
        <item x="1355"/>
        <item x="1012"/>
        <item x="1379"/>
        <item x="343"/>
        <item x="80"/>
        <item x="115"/>
        <item x="872"/>
        <item x="927"/>
        <item x="1618"/>
        <item x="221"/>
        <item x="552"/>
        <item x="1023"/>
        <item x="1852"/>
        <item x="1420"/>
        <item x="524"/>
        <item x="212"/>
        <item x="42"/>
        <item x="269"/>
        <item x="39"/>
        <item x="181"/>
        <item x="249"/>
        <item x="229"/>
        <item x="1506"/>
        <item x="1859"/>
        <item x="486"/>
        <item x="144"/>
        <item x="1640"/>
        <item x="1575"/>
        <item x="681"/>
        <item x="1544"/>
        <item x="160"/>
        <item x="915"/>
        <item x="1295"/>
        <item x="1957"/>
        <item x="1081"/>
        <item x="1254"/>
        <item x="1633"/>
        <item x="923"/>
        <item x="821"/>
        <item x="1740"/>
        <item x="1024"/>
        <item x="286"/>
        <item x="705"/>
        <item x="1714"/>
        <item x="778"/>
        <item x="1828"/>
        <item x="1209"/>
        <item x="574"/>
        <item x="482"/>
        <item x="794"/>
        <item x="474"/>
        <item x="418"/>
        <item x="635"/>
        <item x="844"/>
        <item x="76"/>
        <item x="1927"/>
        <item x="1430"/>
        <item x="1087"/>
        <item x="521"/>
        <item x="787"/>
        <item x="528"/>
        <item x="1572"/>
        <item x="1221"/>
        <item x="1861"/>
        <item x="215"/>
        <item x="1488"/>
        <item x="743"/>
        <item x="883"/>
        <item x="1390"/>
        <item x="830"/>
        <item x="1605"/>
        <item x="925"/>
        <item x="697"/>
        <item x="1670"/>
        <item x="1869"/>
        <item x="1884"/>
        <item x="800"/>
        <item x="50"/>
        <item x="1561"/>
        <item x="1434"/>
        <item x="273"/>
        <item x="793"/>
        <item x="1553"/>
        <item x="917"/>
        <item x="48"/>
        <item x="396"/>
        <item x="324"/>
        <item x="1319"/>
        <item x="755"/>
        <item x="1657"/>
        <item x="15"/>
        <item x="317"/>
        <item x="867"/>
        <item x="1072"/>
        <item x="453"/>
        <item x="1653"/>
        <item x="1820"/>
        <item x="703"/>
        <item x="1541"/>
        <item x="998"/>
        <item x="318"/>
        <item x="365"/>
        <item x="916"/>
        <item x="201"/>
        <item x="1027"/>
        <item x="161"/>
        <item x="698"/>
        <item x="1736"/>
        <item x="597"/>
        <item x="1935"/>
        <item x="510"/>
        <item x="590"/>
        <item x="911"/>
        <item x="1017"/>
        <item x="599"/>
        <item x="28"/>
        <item x="326"/>
        <item x="403"/>
        <item x="1149"/>
        <item x="1644"/>
        <item x="849"/>
        <item x="1591"/>
        <item x="1176"/>
        <item x="1055"/>
        <item x="513"/>
        <item x="929"/>
        <item x="91"/>
        <item x="1059"/>
        <item x="807"/>
        <item x="1756"/>
        <item x="1019"/>
        <item x="102"/>
        <item x="129"/>
        <item x="1048"/>
        <item x="824"/>
        <item x="850"/>
        <item x="1529"/>
        <item x="1505"/>
        <item x="182"/>
        <item x="1648"/>
        <item x="645"/>
        <item x="1686"/>
        <item x="1851"/>
        <item x="1006"/>
        <item x="1385"/>
        <item x="93"/>
        <item x="673"/>
        <item x="1361"/>
        <item x="526"/>
        <item x="1235"/>
        <item x="61"/>
        <item x="1955"/>
        <item x="1005"/>
        <item x="1689"/>
        <item x="98"/>
        <item x="480"/>
        <item x="427"/>
        <item x="1937"/>
        <item x="688"/>
        <item x="684"/>
        <item x="1919"/>
        <item x="1448"/>
        <item x="662"/>
        <item x="1552"/>
        <item x="366"/>
        <item x="1615"/>
        <item x="1096"/>
        <item x="1169"/>
        <item x="105"/>
        <item x="1234"/>
        <item x="1694"/>
        <item x="392"/>
        <item x="1918"/>
        <item x="1712"/>
        <item x="966"/>
        <item x="1775"/>
        <item x="766"/>
        <item x="557"/>
        <item x="1274"/>
        <item x="1551"/>
        <item x="1309"/>
        <item x="1704"/>
        <item x="127"/>
        <item x="399"/>
        <item x="907"/>
        <item x="397"/>
        <item x="776"/>
        <item x="1332"/>
        <item x="884"/>
        <item x="1776"/>
        <item x="1766"/>
        <item x="1345"/>
        <item x="938"/>
        <item x="858"/>
        <item x="1778"/>
        <item x="1746"/>
        <item x="1794"/>
        <item x="612"/>
        <item x="113"/>
        <item x="187"/>
        <item x="235"/>
        <item x="608"/>
        <item x="1695"/>
        <item x="617"/>
        <item x="1888"/>
        <item x="1490"/>
        <item x="149"/>
        <item x="1203"/>
        <item x="646"/>
        <item x="581"/>
        <item x="1970"/>
        <item x="10"/>
        <item t="default"/>
      </items>
    </pivotField>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19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t="grand">
      <x/>
    </i>
  </rowItems>
  <colItems count="1">
    <i/>
  </colItems>
  <dataFields count="1">
    <dataField name="Count of CampaignAccepted" fld="35"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CCE4F2-1FB8-4463-8FC1-B3B164E4CEA2}"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B56" firstHeaderRow="1" firstDataRow="1" firstDataCol="1"/>
  <pivotFields count="43">
    <pivotField showAll="0"/>
    <pivotField showAll="0"/>
    <pivotField showAll="0"/>
    <pivotField showAll="0"/>
    <pivotField showAll="0"/>
    <pivotField axis="axisRow" showAll="0">
      <items count="9">
        <item x="6"/>
        <item x="5"/>
        <item x="3"/>
        <item x="2"/>
        <item x="0"/>
        <item x="1"/>
        <item x="4"/>
        <item x="7"/>
        <item t="default"/>
      </items>
    </pivotField>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9">
    <i>
      <x/>
    </i>
    <i>
      <x v="1"/>
    </i>
    <i>
      <x v="2"/>
    </i>
    <i>
      <x v="3"/>
    </i>
    <i>
      <x v="4"/>
    </i>
    <i>
      <x v="5"/>
    </i>
    <i>
      <x v="6"/>
    </i>
    <i>
      <x v="7"/>
    </i>
    <i t="grand">
      <x/>
    </i>
  </rowItems>
  <colItems count="1">
    <i/>
  </colItems>
  <dataFields count="1">
    <dataField name="Sum of CampaignAccepted" fld="35"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BD6652-7E5F-4C55-9F04-38261926C03B}"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4" firstHeaderRow="1" firstDataRow="1" firstDataCol="1"/>
  <pivotFields count="43">
    <pivotField showAll="0"/>
    <pivotField showAll="0"/>
    <pivotField showAll="0"/>
    <pivotField showAll="0"/>
    <pivotField axis="axisRow" showAll="0">
      <items count="6">
        <item x="4"/>
        <item x="3"/>
        <item x="0"/>
        <item x="2"/>
        <item x="1"/>
        <item t="default"/>
      </items>
    </pivotField>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Sum of Total_purchase" fld="24"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EAA822-0247-48BE-9DC3-965024C5061C}"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43">
    <pivotField showAll="0"/>
    <pivotField showAll="0"/>
    <pivotField showAll="0"/>
    <pivotField axis="axisRow" showAll="0">
      <items count="9">
        <item m="1" x="7"/>
        <item m="1" x="5"/>
        <item m="1" x="4"/>
        <item m="1" x="6"/>
        <item x="0"/>
        <item x="1"/>
        <item x="2"/>
        <item x="3"/>
        <item t="default"/>
      </items>
    </pivotField>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4"/>
    </i>
    <i>
      <x v="5"/>
    </i>
    <i>
      <x v="6"/>
    </i>
    <i>
      <x v="7"/>
    </i>
    <i t="grand">
      <x/>
    </i>
  </rowItems>
  <colItems count="1">
    <i/>
  </colItems>
  <dataFields count="1">
    <dataField name="Sum of Z_Revenue" fld="33" baseField="0" baseItem="0"/>
  </dataFields>
  <formats count="2">
    <format dxfId="130">
      <pivotArea outline="0" collapsedLevelsAreSubtotals="1" fieldPosition="0"/>
    </format>
    <format dxfId="129">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3" count="4">
              <x v="4"/>
              <x v="5"/>
              <x v="6"/>
              <x v="7"/>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5ADA53-14F3-4025-8DC7-EB77C1A07D17}" name="PivotTable2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8"/>
  </rowFields>
  <rowItems count="3">
    <i>
      <x/>
    </i>
    <i>
      <x v="1"/>
    </i>
    <i t="grand">
      <x/>
    </i>
  </rowItems>
  <colItems count="1">
    <i/>
  </colItems>
  <dataFields count="1">
    <dataField name="Count of AcceptedCmp5" fld="28" subtotal="count" baseField="26"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70E504-7B06-49F2-82BD-AA16EE06A583}" name="PivotTable2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7"/>
  </rowFields>
  <rowItems count="3">
    <i>
      <x/>
    </i>
    <i>
      <x v="1"/>
    </i>
    <i t="grand">
      <x/>
    </i>
  </rowItems>
  <colItems count="1">
    <i/>
  </colItems>
  <dataFields count="1">
    <dataField name="Count of AcceptedCmp4"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A92DAC-389F-4570-A9A3-D3AA4BE344F6}"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6" firstHeaderRow="1" firstDataRow="1" firstDataCol="1"/>
  <pivotFields count="43">
    <pivotField showAll="0"/>
    <pivotField showAll="0"/>
    <pivotField showAll="0"/>
    <pivotField showAll="0"/>
    <pivotField axis="axisRow" showAll="0">
      <items count="6">
        <item x="4"/>
        <item x="3"/>
        <item x="0"/>
        <item x="2"/>
        <item x="1"/>
        <item t="default"/>
      </items>
    </pivotField>
    <pivotField showAll="0">
      <items count="9">
        <item h="1" x="6"/>
        <item h="1" x="5"/>
        <item h="1" x="3"/>
        <item h="1" x="2"/>
        <item h="1" x="0"/>
        <item x="1"/>
        <item h="1" x="4"/>
        <item h="1" x="7"/>
        <item t="default"/>
      </items>
    </pivotField>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Sum of Total Amounts (Qty) " fld="19"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95D931-3B41-4272-A8DF-11C3C92E67EB}"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43">
    <pivotField showAll="0"/>
    <pivotField showAll="0"/>
    <pivotField dataField="1" showAll="0"/>
    <pivotField axis="axisRow" showAll="0">
      <items count="9">
        <item x="2"/>
        <item x="1"/>
        <item x="0"/>
        <item x="3"/>
        <item m="1" x="7"/>
        <item m="1" x="5"/>
        <item m="1" x="4"/>
        <item m="1" x="6"/>
        <item t="default"/>
      </items>
    </pivotField>
    <pivotField showAll="0"/>
    <pivotField showAll="0">
      <items count="9">
        <item h="1" x="6"/>
        <item h="1" x="5"/>
        <item h="1" x="3"/>
        <item h="1" x="2"/>
        <item h="1" x="0"/>
        <item x="1"/>
        <item h="1" x="4"/>
        <item h="1" x="7"/>
        <item t="default"/>
      </items>
    </pivotField>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Sum of total_Revenue" fld="39" baseField="0" baseItem="0" numFmtId="164"/>
    <dataField name="Average of Age" fld="2" subtotal="average" baseField="3" baseItem="2" numFmtId="1"/>
  </dataFields>
  <formats count="2">
    <format dxfId="128">
      <pivotArea outline="0" collapsedLevelsAreSubtotals="1" fieldPosition="0"/>
    </format>
    <format dxfId="127">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9715CD-4844-405D-A3E7-AC950204330D}"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39" firstHeaderRow="1" firstDataRow="1" firstDataCol="1"/>
  <pivotFields count="43">
    <pivotField showAll="0"/>
    <pivotField showAll="0"/>
    <pivotField showAll="0"/>
    <pivotField showAll="0"/>
    <pivotField showAll="0"/>
    <pivotField axis="axisRow" showAll="0">
      <items count="9">
        <item h="1" x="6"/>
        <item h="1" x="5"/>
        <item h="1" x="3"/>
        <item h="1" x="2"/>
        <item h="1" x="0"/>
        <item x="1"/>
        <item h="1" x="4"/>
        <item h="1" x="7"/>
        <item t="default"/>
      </items>
    </pivotField>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2">
    <i>
      <x v="5"/>
    </i>
    <i t="grand">
      <x/>
    </i>
  </rowItems>
  <colItems count="1">
    <i/>
  </colItems>
  <dataFields count="1">
    <dataField name="Sum of Response" fld="3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C330AD-A075-4F3C-919F-4BEC0535B1C7}" name="PivotTable1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04:C2321" firstHeaderRow="1" firstDataRow="1" firstDataCol="0"/>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85BEBB-4CE3-404B-8C71-85CF3CC6AC56}" name="PivotTable10"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91:D2294" firstHeaderRow="1" firstDataRow="2"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axis="axisRow"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2">
    <i>
      <x v="1"/>
    </i>
    <i t="grand">
      <x/>
    </i>
  </rowItems>
  <colFields count="1">
    <field x="34"/>
  </colFields>
  <colItems count="3">
    <i>
      <x/>
    </i>
    <i>
      <x v="1"/>
    </i>
    <i t="grand">
      <x/>
    </i>
  </colItems>
  <dataFields count="1">
    <dataField name="Count of Response" fld="34" subtotal="count" baseField="0" baseItem="0"/>
  </dataFields>
  <chartFormats count="4">
    <chartFormat chart="0" format="0" series="1">
      <pivotArea type="data" outline="0" fieldPosition="0">
        <references count="2">
          <reference field="4294967294" count="1" selected="0">
            <x v="0"/>
          </reference>
          <reference field="34" count="1" selected="0">
            <x v="0"/>
          </reference>
        </references>
      </pivotArea>
    </chartFormat>
    <chartFormat chart="0" format="1" series="1">
      <pivotArea type="data" outline="0" fieldPosition="0">
        <references count="2">
          <reference field="4294967294" count="1" selected="0">
            <x v="0"/>
          </reference>
          <reference field="34" count="1" selected="0">
            <x v="1"/>
          </reference>
        </references>
      </pivotArea>
    </chartFormat>
    <chartFormat chart="3" format="4" series="1">
      <pivotArea type="data" outline="0" fieldPosition="0">
        <references count="2">
          <reference field="4294967294" count="1" selected="0">
            <x v="0"/>
          </reference>
          <reference field="34" count="1" selected="0">
            <x v="0"/>
          </reference>
        </references>
      </pivotArea>
    </chartFormat>
    <chartFormat chart="3" format="5" series="1">
      <pivotArea type="data" outline="0" fieldPosition="0">
        <references count="2">
          <reference field="4294967294" count="1" selected="0">
            <x v="0"/>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BDFC80-E4DB-4063-99F0-A9C4196947C2}" name="PivotTable9"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1543" firstHeaderRow="1" firstDataRow="1" firstDataCol="1"/>
  <pivotFields count="43">
    <pivotField axis="axisRow" dataField="1" showAll="0">
      <items count="2241">
        <item x="214"/>
        <item x="822"/>
        <item x="1511"/>
        <item x="1654"/>
        <item x="1906"/>
        <item x="768"/>
        <item x="491"/>
        <item x="1596"/>
        <item x="1474"/>
        <item x="524"/>
        <item x="1740"/>
        <item x="782"/>
        <item x="660"/>
        <item x="1037"/>
        <item x="1543"/>
        <item x="682"/>
        <item x="1825"/>
        <item x="2116"/>
        <item x="235"/>
        <item x="153"/>
        <item x="318"/>
        <item x="866"/>
        <item x="2065"/>
        <item x="1531"/>
        <item x="691"/>
        <item x="1105"/>
        <item x="2027"/>
        <item x="1329"/>
        <item x="1777"/>
        <item x="351"/>
        <item x="1999"/>
        <item x="475"/>
        <item x="514"/>
        <item x="1170"/>
        <item x="405"/>
        <item x="1272"/>
        <item x="795"/>
        <item x="1526"/>
        <item x="515"/>
        <item x="1155"/>
        <item x="1476"/>
        <item x="765"/>
        <item x="315"/>
        <item x="1216"/>
        <item x="1203"/>
        <item x="802"/>
        <item x="432"/>
        <item x="1007"/>
        <item x="1109"/>
        <item x="1081"/>
        <item x="1627"/>
        <item x="588"/>
        <item x="2018"/>
        <item x="1225"/>
        <item x="1742"/>
        <item x="1811"/>
        <item x="2136"/>
        <item x="86"/>
        <item x="1433"/>
        <item x="1239"/>
        <item x="268"/>
        <item x="1689"/>
        <item x="539"/>
        <item x="256"/>
        <item x="800"/>
        <item x="240"/>
        <item x="2063"/>
        <item x="194"/>
        <item x="1837"/>
        <item x="1286"/>
        <item x="2107"/>
        <item x="789"/>
        <item x="1180"/>
        <item x="1412"/>
        <item x="117"/>
        <item x="841"/>
        <item x="1110"/>
        <item x="1289"/>
        <item x="209"/>
        <item x="11"/>
        <item x="2007"/>
        <item x="857"/>
        <item x="131"/>
        <item x="727"/>
        <item x="556"/>
        <item x="692"/>
        <item x="1536"/>
        <item x="989"/>
        <item x="219"/>
        <item x="393"/>
        <item x="439"/>
        <item x="228"/>
        <item x="499"/>
        <item x="1710"/>
        <item x="1510"/>
        <item x="2177"/>
        <item x="434"/>
        <item x="2012"/>
        <item x="41"/>
        <item x="321"/>
        <item x="1859"/>
        <item x="1141"/>
        <item x="1416"/>
        <item x="1542"/>
        <item x="1839"/>
        <item x="84"/>
        <item x="931"/>
        <item x="1905"/>
        <item x="1695"/>
        <item x="472"/>
        <item x="1722"/>
        <item x="1438"/>
        <item x="1077"/>
        <item x="1190"/>
        <item x="1548"/>
        <item x="1131"/>
        <item x="2210"/>
        <item x="731"/>
        <item x="403"/>
        <item x="1410"/>
        <item x="205"/>
        <item x="2050"/>
        <item x="1273"/>
        <item x="1159"/>
        <item x="174"/>
        <item x="2133"/>
        <item x="331"/>
        <item x="1122"/>
        <item x="1282"/>
        <item x="2215"/>
        <item x="1213"/>
        <item x="639"/>
        <item x="530"/>
        <item x="227"/>
        <item x="527"/>
        <item x="498"/>
        <item x="2216"/>
        <item x="1749"/>
        <item x="873"/>
        <item x="1146"/>
        <item x="939"/>
        <item x="1799"/>
        <item x="89"/>
        <item x="876"/>
        <item x="1384"/>
        <item x="797"/>
        <item x="398"/>
        <item x="1603"/>
        <item x="1247"/>
        <item x="861"/>
        <item x="1257"/>
        <item x="1144"/>
        <item x="140"/>
        <item x="1528"/>
        <item x="2009"/>
        <item x="1229"/>
        <item x="1200"/>
        <item x="1327"/>
        <item x="1235"/>
        <item x="1140"/>
        <item x="1120"/>
        <item x="1506"/>
        <item x="208"/>
        <item x="1342"/>
        <item x="1561"/>
        <item x="1118"/>
        <item x="567"/>
        <item x="603"/>
        <item x="1988"/>
        <item x="2161"/>
        <item x="899"/>
        <item x="1279"/>
        <item x="476"/>
        <item x="1435"/>
        <item x="363"/>
        <item x="1223"/>
        <item x="1617"/>
        <item x="1339"/>
        <item x="637"/>
        <item x="1209"/>
        <item x="657"/>
        <item x="385"/>
        <item x="2077"/>
        <item x="1556"/>
        <item x="1253"/>
        <item x="6"/>
        <item x="1049"/>
        <item x="1156"/>
        <item x="704"/>
        <item x="2097"/>
        <item x="2162"/>
        <item x="1345"/>
        <item x="2034"/>
        <item x="609"/>
        <item x="113"/>
        <item x="1728"/>
        <item x="2111"/>
        <item x="1127"/>
        <item x="62"/>
        <item x="101"/>
        <item x="1034"/>
        <item x="573"/>
        <item x="204"/>
        <item x="859"/>
        <item x="1595"/>
        <item x="713"/>
        <item x="1707"/>
        <item x="913"/>
        <item x="74"/>
        <item x="2085"/>
        <item x="2100"/>
        <item x="1739"/>
        <item x="1358"/>
        <item x="2057"/>
        <item x="776"/>
        <item x="1157"/>
        <item x="1538"/>
        <item x="1569"/>
        <item x="1829"/>
        <item x="2206"/>
        <item x="2147"/>
        <item x="2098"/>
        <item x="1098"/>
        <item x="1205"/>
        <item x="1090"/>
        <item x="1594"/>
        <item x="786"/>
        <item x="447"/>
        <item x="1940"/>
        <item x="449"/>
        <item x="821"/>
        <item x="2094"/>
        <item x="339"/>
        <item x="1964"/>
        <item x="577"/>
        <item x="1062"/>
        <item x="1660"/>
        <item x="1852"/>
        <item x="1676"/>
        <item x="1721"/>
        <item x="644"/>
        <item x="1117"/>
        <item x="1221"/>
        <item x="604"/>
        <item x="1441"/>
        <item x="261"/>
        <item x="937"/>
        <item x="998"/>
        <item x="1680"/>
        <item x="266"/>
        <item x="1448"/>
        <item x="2102"/>
        <item x="373"/>
        <item x="1793"/>
        <item x="711"/>
        <item x="699"/>
        <item x="1244"/>
        <item x="133"/>
        <item x="1232"/>
        <item x="2180"/>
        <item x="193"/>
        <item x="946"/>
        <item x="52"/>
        <item x="426"/>
        <item x="1360"/>
        <item x="172"/>
        <item x="1706"/>
        <item x="69"/>
        <item x="423"/>
        <item x="1429"/>
        <item x="45"/>
        <item x="218"/>
        <item x="1658"/>
        <item x="309"/>
        <item x="1724"/>
        <item x="1361"/>
        <item x="66"/>
        <item x="712"/>
        <item x="1877"/>
        <item x="70"/>
        <item x="1935"/>
        <item x="1661"/>
        <item x="1984"/>
        <item x="2105"/>
        <item x="24"/>
        <item x="345"/>
        <item x="1790"/>
        <item x="1824"/>
        <item x="878"/>
        <item x="2223"/>
        <item x="1150"/>
        <item x="855"/>
        <item x="1932"/>
        <item x="1860"/>
        <item x="139"/>
        <item x="719"/>
        <item x="100"/>
        <item x="1516"/>
        <item x="125"/>
        <item x="1565"/>
        <item x="687"/>
        <item x="1233"/>
        <item x="617"/>
        <item x="1215"/>
        <item x="1087"/>
        <item x="1788"/>
        <item x="2157"/>
        <item x="379"/>
        <item x="1929"/>
        <item x="374"/>
        <item x="958"/>
        <item x="1111"/>
        <item x="1376"/>
        <item x="2176"/>
        <item x="1102"/>
        <item x="1444"/>
        <item x="1878"/>
        <item x="1298"/>
        <item x="471"/>
        <item x="215"/>
        <item x="116"/>
        <item x="977"/>
        <item x="1175"/>
        <item x="232"/>
        <item x="2061"/>
        <item x="79"/>
        <item x="1808"/>
        <item x="1585"/>
        <item x="1222"/>
        <item x="936"/>
        <item x="1862"/>
        <item x="2128"/>
        <item x="994"/>
        <item x="2189"/>
        <item x="1320"/>
        <item x="2069"/>
        <item x="1296"/>
        <item x="1641"/>
        <item x="283"/>
        <item x="483"/>
        <item x="135"/>
        <item x="1012"/>
        <item x="717"/>
        <item x="303"/>
        <item x="376"/>
        <item x="378"/>
        <item x="971"/>
        <item x="1270"/>
        <item x="1894"/>
        <item x="1727"/>
        <item x="1349"/>
        <item x="220"/>
        <item x="1492"/>
        <item x="1613"/>
        <item x="2175"/>
        <item x="1611"/>
        <item x="663"/>
        <item x="320"/>
        <item x="2146"/>
        <item x="347"/>
        <item x="1182"/>
        <item x="1091"/>
        <item x="1655"/>
        <item x="2196"/>
        <item x="1264"/>
        <item x="76"/>
        <item x="1928"/>
        <item x="2204"/>
        <item x="1302"/>
        <item x="173"/>
        <item x="1696"/>
        <item x="1686"/>
        <item x="638"/>
        <item x="767"/>
        <item x="771"/>
        <item x="2114"/>
        <item x="1318"/>
        <item x="1241"/>
        <item x="1449"/>
        <item x="890"/>
        <item x="710"/>
        <item x="1332"/>
        <item x="2013"/>
        <item x="1703"/>
        <item x="1671"/>
        <item x="29"/>
        <item x="907"/>
        <item x="1013"/>
        <item x="667"/>
        <item x="1809"/>
        <item x="536"/>
        <item x="460"/>
        <item x="22"/>
        <item x="10"/>
        <item x="1522"/>
        <item x="2010"/>
        <item x="531"/>
        <item x="1494"/>
        <item x="926"/>
        <item x="470"/>
        <item x="865"/>
        <item x="1063"/>
        <item x="356"/>
        <item x="388"/>
        <item x="1497"/>
        <item x="221"/>
        <item x="2049"/>
        <item x="2125"/>
        <item x="380"/>
        <item x="444"/>
        <item x="1958"/>
        <item x="15"/>
        <item x="2124"/>
        <item x="1760"/>
        <item x="12"/>
        <item x="1576"/>
        <item x="642"/>
        <item x="957"/>
        <item x="44"/>
        <item x="1259"/>
        <item x="828"/>
        <item x="1754"/>
        <item x="1682"/>
        <item x="1457"/>
        <item x="1951"/>
        <item x="980"/>
        <item x="1338"/>
        <item x="1"/>
        <item x="246"/>
        <item x="1927"/>
        <item x="1869"/>
        <item x="1712"/>
        <item x="1549"/>
        <item x="1067"/>
        <item x="53"/>
        <item x="253"/>
        <item x="94"/>
        <item x="1194"/>
        <item x="1196"/>
        <item x="1343"/>
        <item x="2074"/>
        <item x="549"/>
        <item x="525"/>
        <item x="81"/>
        <item x="1593"/>
        <item x="450"/>
        <item x="19"/>
        <item x="748"/>
        <item x="1656"/>
        <item x="115"/>
        <item x="1185"/>
        <item x="1657"/>
        <item x="1276"/>
        <item x="275"/>
        <item x="1124"/>
        <item x="1192"/>
        <item x="1119"/>
        <item x="1212"/>
        <item x="1916"/>
        <item x="1903"/>
        <item x="2062"/>
        <item x="808"/>
        <item x="773"/>
        <item x="2019"/>
        <item x="270"/>
        <item x="264"/>
        <item x="316"/>
        <item x="26"/>
        <item x="2070"/>
        <item x="1354"/>
        <item x="1525"/>
        <item x="1169"/>
        <item x="1820"/>
        <item x="465"/>
        <item x="485"/>
        <item x="1425"/>
        <item x="2166"/>
        <item x="1694"/>
        <item x="312"/>
        <item x="1021"/>
        <item x="869"/>
        <item x="1972"/>
        <item x="601"/>
        <item x="963"/>
        <item x="608"/>
        <item x="778"/>
        <item x="1587"/>
        <item x="1939"/>
        <item x="400"/>
        <item x="2126"/>
        <item x="1947"/>
        <item x="1734"/>
        <item x="1287"/>
        <item x="1437"/>
        <item x="333"/>
        <item x="1459"/>
        <item x="521"/>
        <item x="1402"/>
        <item x="1334"/>
        <item x="448"/>
        <item x="1550"/>
        <item x="1920"/>
        <item x="1815"/>
        <item x="404"/>
        <item x="372"/>
        <item x="1422"/>
        <item x="184"/>
        <item x="656"/>
        <item x="1602"/>
        <item x="14"/>
        <item x="1687"/>
        <item x="575"/>
        <item x="350"/>
        <item x="1394"/>
        <item x="1397"/>
        <item x="2052"/>
        <item x="324"/>
        <item x="976"/>
        <item x="1589"/>
        <item x="1154"/>
        <item x="968"/>
        <item x="918"/>
        <item x="1767"/>
        <item x="2198"/>
        <item x="1725"/>
        <item x="1663"/>
        <item x="2191"/>
        <item x="258"/>
        <item x="2186"/>
        <item x="392"/>
        <item x="1365"/>
        <item x="210"/>
        <item x="1414"/>
        <item x="1779"/>
        <item x="107"/>
        <item x="2091"/>
        <item x="1774"/>
        <item x="1366"/>
        <item x="2154"/>
        <item x="2071"/>
        <item x="2139"/>
        <item x="384"/>
        <item x="903"/>
        <item x="159"/>
        <item x="2203"/>
        <item x="1224"/>
        <item x="1890"/>
        <item x="1659"/>
        <item x="620"/>
        <item x="1559"/>
        <item x="160"/>
        <item x="1763"/>
        <item x="203"/>
        <item x="2086"/>
        <item x="1533"/>
        <item x="451"/>
        <item x="1294"/>
        <item x="1639"/>
        <item x="464"/>
        <item x="311"/>
        <item x="2174"/>
        <item x="1800"/>
        <item x="1427"/>
        <item x="1480"/>
        <item x="1515"/>
        <item x="330"/>
        <item x="319"/>
        <item x="697"/>
        <item x="1786"/>
        <item x="296"/>
        <item x="1069"/>
        <item x="213"/>
        <item x="1931"/>
        <item x="949"/>
        <item x="1855"/>
        <item x="680"/>
        <item x="1134"/>
        <item x="848"/>
        <item x="1382"/>
        <item x="2103"/>
        <item x="1178"/>
        <item x="674"/>
        <item x="295"/>
        <item x="369"/>
        <item x="1918"/>
        <item x="889"/>
        <item x="1278"/>
        <item x="236"/>
        <item x="143"/>
        <item x="1486"/>
        <item x="643"/>
        <item x="1462"/>
        <item x="2138"/>
        <item x="1797"/>
        <item x="362"/>
        <item x="1889"/>
        <item x="1389"/>
        <item x="810"/>
        <item x="39"/>
        <item x="1133"/>
        <item x="2195"/>
        <item x="816"/>
        <item x="1204"/>
        <item x="1066"/>
        <item x="2130"/>
        <item x="858"/>
        <item x="1961"/>
        <item x="1891"/>
        <item x="1618"/>
        <item x="156"/>
        <item x="1980"/>
        <item x="31"/>
        <item x="99"/>
        <item x="314"/>
        <item x="983"/>
        <item x="272"/>
        <item x="1207"/>
        <item x="1880"/>
        <item x="594"/>
        <item x="61"/>
        <item x="1079"/>
        <item x="615"/>
        <item x="1644"/>
        <item x="1303"/>
        <item x="1482"/>
        <item x="2109"/>
        <item x="2092"/>
        <item x="1925"/>
        <item x="2081"/>
        <item x="147"/>
        <item x="421"/>
        <item x="1807"/>
        <item x="495"/>
        <item x="1922"/>
        <item x="927"/>
        <item x="169"/>
        <item x="259"/>
        <item x="1018"/>
        <item x="1843"/>
        <item x="559"/>
        <item x="561"/>
        <item x="199"/>
        <item x="780"/>
        <item x="673"/>
        <item x="945"/>
        <item x="1439"/>
        <item x="457"/>
        <item x="1367"/>
        <item x="234"/>
        <item x="1863"/>
        <item x="2014"/>
        <item x="1908"/>
        <item x="2182"/>
        <item x="112"/>
        <item x="879"/>
        <item x="1629"/>
        <item x="654"/>
        <item x="529"/>
        <item x="1921"/>
        <item x="1870"/>
        <item x="1619"/>
        <item x="978"/>
        <item x="383"/>
        <item x="842"/>
        <item x="832"/>
        <item x="80"/>
        <item x="1982"/>
        <item x="708"/>
        <item x="1502"/>
        <item x="1171"/>
        <item x="647"/>
        <item x="127"/>
        <item x="508"/>
        <item x="1434"/>
        <item x="1674"/>
        <item x="490"/>
        <item x="257"/>
        <item x="1597"/>
        <item x="1130"/>
        <item x="1398"/>
        <item x="2099"/>
        <item x="1879"/>
        <item x="1635"/>
        <item x="395"/>
        <item x="1673"/>
        <item x="1952"/>
        <item x="488"/>
        <item x="1214"/>
        <item x="276"/>
        <item x="1532"/>
        <item x="628"/>
        <item x="1490"/>
        <item x="792"/>
        <item x="804"/>
        <item x="2033"/>
        <item x="1719"/>
        <item x="1582"/>
        <item x="2048"/>
        <item x="1193"/>
        <item x="1963"/>
        <item x="185"/>
        <item x="2167"/>
        <item x="414"/>
        <item x="1757"/>
        <item x="569"/>
        <item x="571"/>
        <item x="1080"/>
        <item x="1529"/>
        <item x="599"/>
        <item x="962"/>
        <item x="1295"/>
        <item x="181"/>
        <item x="745"/>
        <item x="1701"/>
        <item x="1631"/>
        <item x="1750"/>
        <item x="1895"/>
        <item x="1504"/>
        <item x="1503"/>
        <item x="1967"/>
        <item x="1165"/>
        <item x="2006"/>
        <item x="1202"/>
        <item x="716"/>
        <item x="872"/>
        <item x="1027"/>
        <item x="108"/>
        <item x="961"/>
        <item x="625"/>
        <item x="1505"/>
        <item x="406"/>
        <item x="2011"/>
        <item x="2213"/>
        <item x="540"/>
        <item x="753"/>
        <item x="938"/>
        <item x="1865"/>
        <item x="1672"/>
        <item x="520"/>
        <item x="1475"/>
        <item x="1280"/>
        <item x="1026"/>
        <item x="590"/>
        <item x="519"/>
        <item x="167"/>
        <item x="1040"/>
        <item x="1872"/>
        <item x="430"/>
        <item x="229"/>
        <item x="813"/>
        <item x="1534"/>
        <item x="798"/>
        <item x="1061"/>
        <item x="278"/>
        <item x="1876"/>
        <item x="429"/>
        <item x="1386"/>
        <item x="1632"/>
        <item x="1580"/>
        <item x="1756"/>
        <item x="2031"/>
        <item x="1072"/>
        <item x="1729"/>
        <item x="1643"/>
        <item x="150"/>
        <item x="1355"/>
        <item x="1183"/>
        <item x="1056"/>
        <item x="2208"/>
        <item x="1541"/>
        <item x="823"/>
        <item x="640"/>
        <item x="1630"/>
        <item x="1514"/>
        <item x="658"/>
        <item x="755"/>
        <item x="1752"/>
        <item x="1116"/>
        <item x="1519"/>
        <item x="327"/>
        <item x="818"/>
        <item x="1265"/>
        <item x="469"/>
        <item x="2131"/>
        <item x="489"/>
        <item x="299"/>
        <item x="969"/>
        <item x="187"/>
        <item x="2030"/>
        <item x="981"/>
        <item x="1508"/>
        <item x="2171"/>
        <item x="2113"/>
        <item x="1306"/>
        <item x="1261"/>
        <item x="2236"/>
        <item x="1047"/>
        <item x="756"/>
        <item x="2002"/>
        <item x="1557"/>
        <item x="1456"/>
        <item x="23"/>
        <item x="149"/>
        <item x="1714"/>
        <item x="1226"/>
        <item x="1678"/>
        <item x="1142"/>
        <item x="1473"/>
        <item x="749"/>
        <item x="2172"/>
        <item x="1424"/>
        <item x="1188"/>
        <item x="1500"/>
        <item x="1400"/>
        <item x="2044"/>
        <item x="1368"/>
        <item x="1419"/>
        <item x="337"/>
        <item x="2015"/>
        <item x="359"/>
        <item x="51"/>
        <item x="83"/>
        <item x="864"/>
        <item x="1996"/>
        <item x="1669"/>
        <item x="941"/>
        <item x="1246"/>
        <item x="64"/>
        <item x="1242"/>
        <item x="2"/>
        <item x="455"/>
        <item x="641"/>
        <item x="1803"/>
        <item x="1236"/>
        <item x="589"/>
        <item x="565"/>
        <item x="840"/>
        <item x="1403"/>
        <item x="2026"/>
        <item x="262"/>
        <item x="2227"/>
        <item x="1076"/>
        <item x="785"/>
        <item x="418"/>
        <item x="1477"/>
        <item x="1866"/>
        <item x="1024"/>
        <item x="1328"/>
        <item x="650"/>
        <item x="1160"/>
        <item x="867"/>
        <item x="1570"/>
        <item x="2046"/>
        <item x="863"/>
        <item x="1520"/>
        <item x="550"/>
        <item x="2224"/>
        <item x="783"/>
        <item x="860"/>
        <item x="1248"/>
        <item x="627"/>
        <item x="709"/>
        <item x="774"/>
        <item x="1413"/>
        <item x="511"/>
        <item x="526"/>
        <item x="431"/>
        <item x="1764"/>
        <item x="722"/>
        <item x="1969"/>
        <item x="2207"/>
        <item x="1971"/>
        <item x="36"/>
        <item x="1383"/>
        <item x="1732"/>
        <item x="1115"/>
        <item x="547"/>
        <item x="2134"/>
        <item x="165"/>
        <item x="633"/>
        <item x="2178"/>
        <item x="645"/>
        <item x="1917"/>
        <item x="1567"/>
        <item x="279"/>
        <item x="1307"/>
        <item x="1455"/>
        <item x="1395"/>
        <item x="1469"/>
        <item x="1065"/>
        <item x="2190"/>
        <item x="2051"/>
        <item x="1850"/>
        <item x="367"/>
        <item x="1019"/>
        <item x="533"/>
        <item x="308"/>
        <item x="794"/>
        <item x="1104"/>
        <item x="87"/>
        <item x="377"/>
        <item x="1983"/>
        <item x="706"/>
        <item x="1052"/>
        <item x="68"/>
        <item x="2226"/>
        <item x="1608"/>
        <item x="921"/>
        <item x="922"/>
        <item x="1060"/>
        <item x="1218"/>
        <item x="592"/>
        <item x="1058"/>
        <item x="764"/>
        <item x="102"/>
        <item x="1443"/>
        <item x="2179"/>
        <item x="292"/>
        <item x="1994"/>
        <item x="2169"/>
        <item x="1023"/>
        <item x="1987"/>
        <item x="1316"/>
        <item x="269"/>
        <item x="987"/>
        <item x="611"/>
        <item x="885"/>
        <item x="805"/>
        <item x="1310"/>
        <item x="518"/>
        <item x="1584"/>
        <item x="1848"/>
        <item x="646"/>
        <item x="1898"/>
        <item x="919"/>
        <item x="960"/>
        <item x="2080"/>
        <item x="98"/>
        <item x="225"/>
        <item x="911"/>
        <item x="1607"/>
        <item x="280"/>
        <item x="676"/>
        <item x="1699"/>
        <item x="648"/>
        <item x="1445"/>
        <item x="1723"/>
        <item x="1828"/>
        <item x="1466"/>
        <item x="724"/>
        <item x="289"/>
        <item x="1347"/>
        <item x="528"/>
        <item x="1472"/>
        <item x="1675"/>
        <item x="1121"/>
        <item x="653"/>
        <item x="1108"/>
        <item x="1374"/>
        <item x="2225"/>
        <item x="1046"/>
        <item x="1129"/>
        <item x="1586"/>
        <item x="1050"/>
        <item x="532"/>
        <item x="222"/>
        <item x="2036"/>
        <item x="875"/>
        <item x="1096"/>
        <item x="1388"/>
        <item x="1874"/>
        <item x="1290"/>
        <item x="1068"/>
        <item x="1936"/>
        <item x="1563"/>
        <item x="1330"/>
        <item x="2024"/>
        <item x="2218"/>
        <item x="934"/>
        <item x="8"/>
        <item x="852"/>
        <item x="2000"/>
        <item x="1471"/>
        <item x="2090"/>
        <item x="1977"/>
        <item x="856"/>
        <item x="830"/>
        <item x="681"/>
        <item x="2123"/>
        <item x="293"/>
        <item x="1653"/>
        <item x="1317"/>
        <item x="17"/>
        <item x="523"/>
        <item x="1092"/>
        <item x="505"/>
        <item x="456"/>
        <item x="2022"/>
        <item x="1145"/>
        <item x="777"/>
        <item x="1575"/>
        <item x="1590"/>
        <item x="2137"/>
        <item x="2041"/>
        <item x="923"/>
        <item x="721"/>
        <item x="595"/>
        <item x="1923"/>
        <item x="1043"/>
        <item x="1849"/>
        <item x="1254"/>
        <item x="440"/>
        <item x="1944"/>
        <item x="1123"/>
        <item x="442"/>
        <item x="1153"/>
        <item x="542"/>
        <item x="1284"/>
        <item x="897"/>
        <item x="953"/>
        <item x="408"/>
        <item x="587"/>
        <item x="1605"/>
        <item x="629"/>
        <item x="417"/>
        <item x="1291"/>
        <item x="1464"/>
        <item x="110"/>
        <item x="2078"/>
        <item x="1351"/>
        <item x="582"/>
        <item x="662"/>
        <item x="1753"/>
        <item x="1770"/>
        <item x="1260"/>
        <item x="1887"/>
        <item x="720"/>
        <item x="1976"/>
        <item x="1622"/>
        <item x="839"/>
        <item x="583"/>
        <item x="366"/>
        <item x="2144"/>
        <item x="1941"/>
        <item x="503"/>
        <item x="1333"/>
        <item x="1780"/>
        <item x="1252"/>
        <item x="481"/>
        <item x="632"/>
        <item x="486"/>
        <item x="206"/>
        <item x="1646"/>
        <item x="1882"/>
        <item x="1344"/>
        <item x="995"/>
        <item x="1591"/>
        <item x="2158"/>
        <item x="1030"/>
        <item x="1266"/>
        <item x="1636"/>
        <item x="1447"/>
        <item x="1583"/>
        <item x="1423"/>
        <item x="1189"/>
        <item x="1353"/>
        <item x="118"/>
        <item x="1010"/>
        <item x="742"/>
        <item x="1758"/>
        <item x="2084"/>
        <item x="596"/>
        <item x="579"/>
        <item x="27"/>
        <item x="1033"/>
        <item x="1285"/>
        <item x="85"/>
        <item x="1600"/>
        <item x="744"/>
        <item x="1781"/>
        <item x="1478"/>
        <item x="1020"/>
        <item x="1393"/>
        <item x="134"/>
        <item x="1702"/>
        <item x="1668"/>
        <item x="480"/>
        <item x="1827"/>
        <item x="930"/>
        <item x="255"/>
        <item x="1014"/>
        <item x="581"/>
        <item x="1857"/>
        <item x="952"/>
        <item x="4"/>
        <item x="730"/>
        <item x="766"/>
        <item x="844"/>
        <item x="1300"/>
        <item x="231"/>
        <item x="136"/>
        <item x="82"/>
        <item x="1572"/>
        <item x="1998"/>
        <item x="551"/>
        <item x="21"/>
        <item x="943"/>
        <item x="512"/>
        <item x="1942"/>
        <item x="1755"/>
        <item x="2083"/>
        <item x="979"/>
        <item x="1616"/>
        <item x="1560"/>
        <item x="1268"/>
        <item x="1147"/>
        <item x="1826"/>
        <item x="1601"/>
        <item x="2043"/>
        <item x="438"/>
        <item x="1554"/>
        <item x="2045"/>
        <item x="1406"/>
        <item x="1258"/>
        <item x="1341"/>
        <item x="477"/>
        <item x="1810"/>
        <item x="2072"/>
        <item x="896"/>
        <item x="0"/>
        <item x="1003"/>
        <item x="1487"/>
        <item x="1769"/>
        <item x="824"/>
        <item x="1100"/>
        <item x="1297"/>
        <item x="1911"/>
        <item x="1198"/>
        <item x="543"/>
        <item x="207"/>
        <item x="655"/>
        <item x="1897"/>
        <item x="487"/>
        <item x="739"/>
        <item x="1088"/>
        <item x="811"/>
        <item x="1544"/>
        <item x="301"/>
        <item x="191"/>
        <item x="170"/>
        <item x="1331"/>
        <item x="1909"/>
        <item x="1954"/>
        <item x="2039"/>
        <item x="2040"/>
        <item x="964"/>
        <item x="1547"/>
        <item x="391"/>
        <item x="1210"/>
        <item x="1418"/>
        <item x="2160"/>
        <item x="1373"/>
        <item x="370"/>
        <item x="740"/>
        <item x="1821"/>
        <item x="837"/>
        <item x="933"/>
        <item x="32"/>
        <item x="984"/>
        <item x="2187"/>
        <item x="1011"/>
        <item x="271"/>
        <item x="1054"/>
        <item x="1930"/>
        <item x="1179"/>
        <item x="1053"/>
        <item x="956"/>
        <item x="1501"/>
        <item x="584"/>
        <item x="1308"/>
        <item x="1489"/>
        <item x="1816"/>
        <item x="1450"/>
        <item x="1892"/>
        <item x="854"/>
        <item x="1737"/>
        <item x="92"/>
        <item x="2104"/>
        <item x="186"/>
        <item x="1420"/>
        <item x="300"/>
        <item x="884"/>
        <item x="1913"/>
        <item x="1910"/>
        <item x="326"/>
        <item x="364"/>
        <item x="1305"/>
        <item x="75"/>
        <item x="1748"/>
        <item x="845"/>
        <item x="1039"/>
        <item x="1833"/>
        <item x="1483"/>
        <item x="925"/>
        <item x="2037"/>
        <item x="1759"/>
        <item x="148"/>
        <item x="1588"/>
        <item x="1902"/>
        <item x="9"/>
        <item x="1176"/>
        <item x="757"/>
        <item x="1164"/>
        <item x="420"/>
        <item x="847"/>
        <item x="1681"/>
        <item x="1370"/>
        <item x="446"/>
        <item x="368"/>
        <item x="733"/>
        <item x="2205"/>
        <item x="1132"/>
        <item x="580"/>
        <item x="1440"/>
        <item x="1453"/>
        <item x="1045"/>
        <item x="428"/>
        <item x="825"/>
        <item x="2108"/>
        <item x="1125"/>
        <item x="1099"/>
        <item x="1038"/>
        <item x="1301"/>
        <item x="513"/>
        <item x="1262"/>
        <item x="1530"/>
        <item x="1304"/>
        <item x="1022"/>
        <item x="507"/>
        <item x="1084"/>
        <item x="726"/>
        <item x="1623"/>
        <item x="2066"/>
        <item x="1166"/>
        <item x="1009"/>
        <item x="453"/>
        <item x="836"/>
        <item x="358"/>
        <item x="2119"/>
        <item x="2209"/>
        <item x="1789"/>
        <item x="7"/>
        <item x="1363"/>
        <item x="3"/>
        <item x="2106"/>
        <item x="357"/>
        <item x="1315"/>
        <item x="1934"/>
        <item x="355"/>
        <item x="387"/>
        <item x="1965"/>
        <item x="121"/>
        <item x="1234"/>
        <item x="2021"/>
        <item x="1614"/>
        <item x="1162"/>
        <item x="613"/>
        <item x="1230"/>
        <item x="454"/>
        <item x="1806"/>
        <item x="343"/>
        <item x="1452"/>
        <item x="1992"/>
        <item x="1937"/>
        <item x="737"/>
        <item x="1579"/>
        <item x="55"/>
        <item x="2220"/>
        <item x="2118"/>
        <item x="1167"/>
        <item x="1106"/>
        <item x="217"/>
        <item x="1970"/>
        <item x="1195"/>
        <item x="1044"/>
        <item x="1802"/>
        <item x="2127"/>
        <item x="1085"/>
        <item x="787"/>
        <item x="814"/>
        <item x="1517"/>
        <item x="72"/>
        <item x="1499"/>
        <item x="313"/>
        <item x="684"/>
        <item x="273"/>
        <item x="251"/>
        <item x="2087"/>
        <item x="1677"/>
        <item x="1691"/>
        <item x="397"/>
        <item x="1962"/>
        <item x="973"/>
        <item x="1546"/>
        <item x="1004"/>
        <item x="1415"/>
        <item x="694"/>
        <item x="2054"/>
        <item x="935"/>
        <item x="702"/>
        <item x="951"/>
        <item x="1324"/>
        <item x="904"/>
        <item x="762"/>
        <item x="1648"/>
        <item x="1912"/>
        <item x="1075"/>
        <item x="198"/>
        <item x="593"/>
        <item x="1955"/>
        <item x="189"/>
        <item x="1665"/>
        <item x="244"/>
        <item x="902"/>
        <item x="1662"/>
        <item x="171"/>
        <item x="1883"/>
        <item x="1094"/>
        <item x="452"/>
        <item x="759"/>
        <item x="2082"/>
        <item x="416"/>
        <item x="2088"/>
        <item x="948"/>
        <item x="738"/>
        <item x="63"/>
        <item x="211"/>
        <item x="422"/>
        <item x="908"/>
        <item x="790"/>
        <item x="2101"/>
        <item x="18"/>
        <item x="49"/>
        <item x="2038"/>
        <item x="1642"/>
        <item x="624"/>
        <item x="494"/>
        <item x="1197"/>
        <item x="306"/>
        <item x="1404"/>
        <item x="1762"/>
        <item x="473"/>
        <item x="982"/>
        <item x="168"/>
        <item x="1558"/>
        <item x="829"/>
        <item x="1451"/>
        <item x="1255"/>
        <item x="1309"/>
        <item x="652"/>
        <item x="1950"/>
        <item x="2055"/>
        <item x="1540"/>
        <item x="2003"/>
        <item x="612"/>
        <item x="265"/>
        <item x="433"/>
        <item x="1856"/>
        <item x="1873"/>
        <item x="386"/>
        <item x="2173"/>
        <item x="796"/>
        <item x="651"/>
        <item x="1610"/>
        <item x="1041"/>
        <item x="1720"/>
        <item x="1126"/>
        <item x="827"/>
        <item x="1377"/>
        <item x="230"/>
        <item x="942"/>
        <item x="1995"/>
        <item x="570"/>
        <item x="775"/>
        <item x="60"/>
        <item x="1442"/>
        <item x="1830"/>
        <item x="1245"/>
        <item x="30"/>
        <item x="1640"/>
        <item x="2008"/>
        <item x="985"/>
        <item x="1454"/>
        <item x="382"/>
        <item x="1496"/>
        <item x="761"/>
        <item x="1893"/>
        <item x="1163"/>
        <item x="1841"/>
        <item x="1666"/>
        <item x="1238"/>
        <item x="598"/>
        <item x="212"/>
        <item x="537"/>
        <item x="424"/>
        <item x="179"/>
        <item x="659"/>
        <item x="621"/>
        <item x="636"/>
        <item x="2150"/>
        <item x="2076"/>
        <item x="675"/>
        <item x="307"/>
        <item x="714"/>
        <item x="750"/>
        <item x="1801"/>
        <item x="188"/>
        <item x="2212"/>
        <item x="705"/>
        <item x="707"/>
        <item x="196"/>
        <item x="1421"/>
        <item x="1796"/>
        <item x="2230"/>
        <item x="1647"/>
        <item x="1933"/>
        <item x="1016"/>
        <item x="967"/>
        <item x="1624"/>
        <item x="1598"/>
        <item x="886"/>
        <item x="412"/>
        <item x="819"/>
        <item x="898"/>
        <item x="2016"/>
        <item x="910"/>
        <item x="154"/>
        <item x="463"/>
        <item x="736"/>
        <item x="224"/>
        <item x="661"/>
        <item x="752"/>
        <item x="1914"/>
        <item x="415"/>
        <item x="891"/>
        <item x="2194"/>
        <item x="298"/>
        <item x="2142"/>
        <item x="1293"/>
        <item x="1832"/>
        <item x="605"/>
        <item x="1313"/>
        <item x="1430"/>
        <item x="1966"/>
        <item x="2005"/>
        <item x="853"/>
        <item x="2059"/>
        <item x="1211"/>
        <item x="1468"/>
        <item x="725"/>
        <item x="325"/>
        <item x="124"/>
        <item x="195"/>
        <item x="690"/>
        <item x="606"/>
        <item x="2151"/>
        <item x="746"/>
        <item x="48"/>
        <item x="96"/>
        <item x="1493"/>
        <item x="291"/>
        <item x="1784"/>
        <item x="216"/>
        <item x="2237"/>
        <item x="360"/>
        <item x="1359"/>
        <item x="689"/>
        <item x="43"/>
        <item x="425"/>
        <item x="47"/>
        <item x="1055"/>
        <item x="238"/>
        <item x="200"/>
        <item x="410"/>
        <item x="2163"/>
        <item x="1553"/>
        <item x="1231"/>
        <item x="806"/>
        <item x="1667"/>
        <item x="1199"/>
        <item x="1089"/>
        <item x="1704"/>
        <item x="807"/>
        <item x="2221"/>
        <item x="574"/>
        <item x="33"/>
        <item x="226"/>
        <item x="992"/>
        <item x="336"/>
        <item x="1283"/>
        <item x="123"/>
        <item x="1835"/>
        <item x="1713"/>
        <item x="1690"/>
        <item x="1625"/>
        <item x="1103"/>
        <item x="245"/>
        <item x="396"/>
        <item x="1842"/>
        <item x="413"/>
        <item x="669"/>
        <item x="2096"/>
        <item x="111"/>
        <item x="1776"/>
        <item x="57"/>
        <item x="2056"/>
        <item x="597"/>
        <item x="5"/>
        <item x="1113"/>
        <item x="1005"/>
        <item x="741"/>
        <item x="817"/>
        <item x="1566"/>
        <item x="1649"/>
        <item x="1271"/>
        <item x="1491"/>
        <item x="441"/>
        <item x="1736"/>
        <item x="77"/>
        <item x="1886"/>
        <item x="1381"/>
        <item x="95"/>
        <item x="1467"/>
        <item x="1274"/>
        <item x="1959"/>
        <item x="2122"/>
        <item x="106"/>
        <item x="458"/>
        <item x="763"/>
        <item x="950"/>
        <item x="1771"/>
        <item x="2164"/>
        <item x="1741"/>
        <item x="1135"/>
        <item x="402"/>
        <item x="2200"/>
        <item x="591"/>
        <item x="1292"/>
        <item x="1717"/>
        <item x="874"/>
        <item x="993"/>
        <item x="138"/>
        <item x="1884"/>
        <item x="394"/>
        <item x="560"/>
        <item x="180"/>
        <item x="2153"/>
        <item x="1507"/>
        <item x="1357"/>
        <item x="1243"/>
        <item x="754"/>
        <item x="1551"/>
        <item x="1708"/>
        <item x="2093"/>
        <item x="1227"/>
        <item x="1148"/>
        <item x="743"/>
        <item x="329"/>
        <item x="1481"/>
        <item x="1683"/>
        <item x="1206"/>
        <item x="1555"/>
        <item x="1348"/>
        <item x="152"/>
        <item x="965"/>
        <item x="1751"/>
        <item x="544"/>
        <item x="277"/>
        <item x="192"/>
        <item x="1711"/>
        <item x="1948"/>
        <item x="850"/>
        <item x="1836"/>
        <item x="461"/>
        <item x="2023"/>
        <item x="1845"/>
        <item x="2148"/>
        <item x="735"/>
        <item x="1747"/>
        <item x="25"/>
        <item x="2067"/>
        <item x="2089"/>
        <item x="1356"/>
        <item x="1953"/>
        <item x="932"/>
        <item x="610"/>
        <item x="1326"/>
        <item x="751"/>
        <item x="1599"/>
        <item x="1685"/>
        <item x="1158"/>
        <item x="1792"/>
        <item x="1001"/>
        <item x="1924"/>
        <item x="602"/>
        <item x="151"/>
        <item x="2192"/>
        <item x="1527"/>
        <item x="466"/>
        <item x="1787"/>
        <item x="1137"/>
        <item x="883"/>
        <item x="130"/>
        <item x="703"/>
        <item x="585"/>
        <item x="1626"/>
        <item x="1709"/>
        <item x="1650"/>
        <item x="2232"/>
        <item x="65"/>
        <item x="887"/>
        <item x="1552"/>
        <item x="1812"/>
        <item x="1057"/>
        <item x="73"/>
        <item x="1573"/>
        <item x="1391"/>
        <item x="1670"/>
        <item x="954"/>
        <item x="1263"/>
        <item x="287"/>
        <item x="502"/>
        <item x="576"/>
        <item x="664"/>
        <item x="986"/>
        <item x="1578"/>
        <item x="13"/>
        <item x="572"/>
        <item x="162"/>
        <item x="1446"/>
        <item x="2184"/>
        <item x="1228"/>
        <item x="1991"/>
        <item x="399"/>
        <item x="1390"/>
        <item x="1679"/>
        <item x="1460"/>
        <item x="344"/>
        <item x="2238"/>
        <item x="1426"/>
        <item x="128"/>
        <item x="322"/>
        <item x="1172"/>
        <item x="1620"/>
        <item x="1664"/>
        <item x="1151"/>
        <item x="1768"/>
        <item x="557"/>
        <item x="696"/>
        <item x="390"/>
        <item x="1822"/>
        <item x="1881"/>
        <item x="482"/>
        <item x="1974"/>
        <item x="917"/>
        <item x="1352"/>
        <item x="1484"/>
        <item x="2234"/>
        <item x="105"/>
        <item x="59"/>
        <item x="1181"/>
        <item x="1651"/>
        <item x="1804"/>
        <item x="1407"/>
        <item x="947"/>
        <item x="1143"/>
        <item x="2042"/>
        <item x="1428"/>
        <item x="558"/>
        <item x="1311"/>
        <item x="42"/>
        <item x="1161"/>
        <item x="1798"/>
        <item x="122"/>
        <item x="880"/>
        <item x="635"/>
        <item x="1896"/>
        <item x="164"/>
        <item x="607"/>
        <item x="1868"/>
        <item x="996"/>
        <item x="88"/>
        <item x="1956"/>
        <item x="799"/>
        <item x="1981"/>
        <item x="1844"/>
        <item x="1251"/>
        <item x="1968"/>
        <item x="545"/>
        <item x="990"/>
        <item x="346"/>
        <item x="58"/>
        <item x="831"/>
        <item x="1017"/>
        <item x="1819"/>
        <item x="419"/>
        <item x="1773"/>
        <item x="1436"/>
        <item x="462"/>
        <item x="38"/>
        <item x="40"/>
        <item x="1871"/>
        <item x="1730"/>
        <item x="50"/>
        <item x="1985"/>
        <item x="900"/>
        <item x="2032"/>
        <item x="801"/>
        <item x="1521"/>
        <item x="618"/>
        <item x="282"/>
        <item x="2117"/>
        <item x="1396"/>
        <item x="1574"/>
        <item x="1174"/>
        <item x="868"/>
        <item x="142"/>
        <item x="555"/>
        <item x="944"/>
        <item x="1387"/>
        <item x="1082"/>
        <item x="175"/>
        <item x="2228"/>
        <item x="2193"/>
        <item x="534"/>
        <item x="2156"/>
        <item x="202"/>
        <item x="1191"/>
        <item x="496"/>
        <item x="427"/>
        <item x="1319"/>
        <item x="666"/>
        <item x="34"/>
        <item x="1378"/>
        <item x="2060"/>
        <item x="678"/>
        <item x="1899"/>
        <item x="1408"/>
        <item x="769"/>
        <item x="1314"/>
        <item x="1705"/>
        <item x="894"/>
        <item x="1375"/>
        <item x="1761"/>
        <item x="888"/>
        <item x="2120"/>
        <item x="348"/>
        <item x="1700"/>
        <item x="2181"/>
        <item x="248"/>
        <item x="1048"/>
        <item x="1217"/>
        <item x="407"/>
        <item x="1772"/>
        <item x="772"/>
        <item x="104"/>
        <item x="1775"/>
        <item x="1025"/>
        <item x="882"/>
        <item x="1539"/>
        <item x="634"/>
        <item x="1960"/>
        <item x="924"/>
        <item x="249"/>
        <item x="2155"/>
        <item x="509"/>
        <item x="901"/>
        <item x="1006"/>
        <item x="616"/>
        <item x="1208"/>
        <item x="940"/>
        <item x="284"/>
        <item x="1606"/>
        <item x="478"/>
        <item x="1008"/>
        <item x="1128"/>
        <item x="1029"/>
        <item x="90"/>
        <item x="1288"/>
        <item x="2199"/>
        <item x="1858"/>
        <item x="586"/>
        <item x="1864"/>
        <item x="223"/>
        <item x="1093"/>
        <item x="474"/>
        <item x="1256"/>
        <item x="999"/>
        <item x="2035"/>
        <item x="566"/>
        <item x="1411"/>
        <item x="500"/>
        <item x="1371"/>
        <item x="809"/>
        <item x="1791"/>
        <item x="670"/>
        <item x="1823"/>
        <item x="1765"/>
        <item x="352"/>
        <item x="1073"/>
        <item x="672"/>
        <item x="1322"/>
        <item x="974"/>
        <item x="1325"/>
        <item x="467"/>
        <item x="522"/>
        <item x="114"/>
        <item x="2141"/>
        <item x="1031"/>
        <item x="895"/>
        <item x="91"/>
        <item x="695"/>
        <item x="552"/>
        <item x="1612"/>
        <item x="2219"/>
        <item x="1688"/>
        <item x="161"/>
        <item x="290"/>
        <item x="1513"/>
        <item x="247"/>
        <item x="305"/>
        <item x="157"/>
        <item x="1805"/>
        <item x="484"/>
        <item x="1978"/>
        <item x="1938"/>
        <item x="1745"/>
        <item x="1577"/>
        <item x="2214"/>
        <item x="988"/>
        <item x="915"/>
        <item x="693"/>
        <item x="2028"/>
        <item x="361"/>
        <item x="435"/>
        <item x="1432"/>
        <item x="871"/>
        <item x="20"/>
        <item x="2170"/>
        <item x="354"/>
        <item x="67"/>
        <item x="103"/>
        <item x="54"/>
        <item x="732"/>
        <item x="1340"/>
        <item x="1184"/>
        <item x="263"/>
        <item x="1269"/>
        <item x="2239"/>
        <item x="28"/>
        <item x="2025"/>
        <item x="493"/>
        <item x="2233"/>
        <item x="237"/>
        <item x="1512"/>
        <item x="553"/>
        <item x="1498"/>
        <item x="1867"/>
        <item x="851"/>
        <item x="317"/>
        <item x="2152"/>
        <item x="1461"/>
        <item x="909"/>
        <item x="304"/>
        <item x="820"/>
        <item x="1336"/>
        <item x="826"/>
        <item x="1201"/>
        <item x="1035"/>
        <item x="554"/>
        <item x="1973"/>
        <item x="1281"/>
        <item x="1083"/>
        <item x="243"/>
        <item x="1562"/>
        <item x="381"/>
        <item x="862"/>
        <item x="1479"/>
        <item x="338"/>
        <item x="1840"/>
        <item x="137"/>
        <item x="2217"/>
        <item x="334"/>
        <item x="1853"/>
        <item x="679"/>
        <item x="132"/>
        <item x="1250"/>
        <item x="1875"/>
        <item x="233"/>
        <item x="631"/>
        <item x="1337"/>
        <item x="1782"/>
        <item x="1785"/>
        <item x="881"/>
        <item x="959"/>
        <item x="1621"/>
        <item x="548"/>
        <item x="1470"/>
        <item x="812"/>
        <item x="468"/>
        <item x="436"/>
        <item x="144"/>
        <item x="267"/>
        <item x="2165"/>
        <item x="342"/>
        <item x="1744"/>
        <item x="2185"/>
        <item x="1051"/>
        <item x="2143"/>
        <item x="2110"/>
        <item x="190"/>
        <item x="16"/>
        <item x="297"/>
        <item x="1219"/>
        <item x="1488"/>
        <item x="323"/>
        <item x="1237"/>
        <item x="912"/>
        <item x="1535"/>
        <item x="562"/>
        <item x="2145"/>
        <item x="1989"/>
        <item x="389"/>
        <item x="120"/>
        <item x="2231"/>
        <item x="686"/>
        <item x="2020"/>
        <item x="1838"/>
        <item x="991"/>
        <item x="1187"/>
        <item x="1831"/>
        <item x="119"/>
        <item x="1032"/>
        <item x="835"/>
        <item x="1794"/>
        <item x="2115"/>
        <item x="46"/>
        <item x="1571"/>
        <item x="2004"/>
        <item x="510"/>
        <item x="803"/>
        <item x="1846"/>
        <item x="677"/>
        <item x="197"/>
        <item x="241"/>
        <item x="145"/>
        <item x="1581"/>
        <item x="1949"/>
        <item x="1401"/>
        <item x="893"/>
        <item x="1095"/>
        <item x="1362"/>
        <item x="158"/>
        <item x="1609"/>
        <item x="920"/>
        <item x="409"/>
        <item x="285"/>
        <item x="700"/>
        <item x="1002"/>
        <item x="1628"/>
        <item x="1485"/>
        <item x="401"/>
        <item x="2029"/>
        <item x="1409"/>
        <item x="1112"/>
        <item x="955"/>
        <item x="310"/>
        <item x="1431"/>
        <item x="928"/>
        <item x="1817"/>
        <item x="2058"/>
        <item x="1107"/>
        <item x="2121"/>
        <item x="1592"/>
        <item x="2229"/>
        <item x="252"/>
        <item x="1716"/>
        <item x="1735"/>
        <item x="163"/>
        <item x="1615"/>
        <item x="288"/>
        <item x="2129"/>
        <item x="683"/>
        <item x="2135"/>
        <item x="1509"/>
        <item x="1733"/>
        <item x="1458"/>
        <item x="870"/>
        <item x="1645"/>
        <item x="685"/>
        <item x="281"/>
        <item x="1392"/>
        <item x="906"/>
        <item x="335"/>
        <item x="626"/>
        <item x="2159"/>
        <item x="718"/>
        <item x="504"/>
        <item x="1854"/>
        <item x="1993"/>
        <item x="340"/>
        <item x="1028"/>
        <item x="1915"/>
        <item x="1814"/>
        <item x="701"/>
        <item x="517"/>
        <item x="1633"/>
        <item x="1545"/>
        <item x="784"/>
        <item x="564"/>
        <item x="250"/>
        <item x="155"/>
        <item x="1861"/>
        <item x="578"/>
        <item x="1097"/>
        <item x="1746"/>
        <item x="1372"/>
        <item x="1312"/>
        <item x="849"/>
        <item x="260"/>
        <item x="760"/>
        <item x="600"/>
        <item x="2075"/>
        <item x="975"/>
        <item x="614"/>
        <item x="1731"/>
        <item x="1818"/>
        <item x="1975"/>
        <item x="371"/>
        <item x="176"/>
        <item x="1275"/>
        <item x="1684"/>
        <item x="2079"/>
        <item x="1715"/>
        <item x="1417"/>
        <item x="846"/>
        <item x="328"/>
        <item x="1652"/>
        <item x="1698"/>
        <item x="445"/>
        <item x="1321"/>
        <item x="671"/>
        <item x="1518"/>
        <item x="568"/>
        <item x="56"/>
        <item x="1346"/>
        <item x="2168"/>
        <item x="1220"/>
        <item x="1693"/>
        <item x="78"/>
        <item x="834"/>
        <item x="1463"/>
        <item x="1943"/>
        <item x="1380"/>
        <item x="201"/>
        <item x="734"/>
        <item x="2140"/>
        <item x="791"/>
        <item x="1957"/>
        <item x="294"/>
        <item x="1186"/>
        <item x="2211"/>
        <item x="758"/>
        <item x="1000"/>
        <item x="1379"/>
        <item x="1369"/>
        <item x="1778"/>
        <item x="1568"/>
        <item x="715"/>
        <item x="1168"/>
        <item x="966"/>
        <item x="1399"/>
        <item x="178"/>
        <item x="2068"/>
        <item x="916"/>
        <item x="1364"/>
        <item x="2053"/>
        <item x="1813"/>
        <item x="1834"/>
        <item x="1465"/>
        <item x="1149"/>
        <item x="1537"/>
        <item x="1070"/>
        <item x="1136"/>
        <item x="747"/>
        <item x="1101"/>
        <item x="1738"/>
        <item x="1766"/>
        <item x="182"/>
        <item x="166"/>
        <item x="479"/>
        <item x="770"/>
        <item x="506"/>
        <item x="1350"/>
        <item x="541"/>
        <item x="1847"/>
        <item x="2017"/>
        <item x="877"/>
        <item x="2149"/>
        <item x="1036"/>
        <item x="1138"/>
        <item x="914"/>
        <item x="501"/>
        <item x="71"/>
        <item x="1015"/>
        <item x="1277"/>
        <item x="1718"/>
        <item x="1299"/>
        <item x="443"/>
        <item x="2073"/>
        <item x="459"/>
        <item x="2188"/>
        <item x="2222"/>
        <item x="1173"/>
        <item x="437"/>
        <item x="1177"/>
        <item x="929"/>
        <item x="332"/>
        <item x="1946"/>
        <item x="1783"/>
        <item x="1907"/>
        <item x="563"/>
        <item x="1919"/>
        <item x="1795"/>
        <item x="1564"/>
        <item x="2047"/>
        <item x="1885"/>
        <item x="375"/>
        <item x="365"/>
        <item x="623"/>
        <item x="1152"/>
        <item x="1637"/>
        <item x="2197"/>
        <item x="630"/>
        <item x="242"/>
        <item x="779"/>
        <item x="35"/>
        <item x="535"/>
        <item x="1697"/>
        <item x="1042"/>
        <item x="37"/>
        <item x="2001"/>
        <item x="1064"/>
        <item x="688"/>
        <item x="1495"/>
        <item x="1901"/>
        <item x="1638"/>
        <item x="1900"/>
        <item x="1692"/>
        <item x="1523"/>
        <item x="183"/>
        <item x="302"/>
        <item x="1743"/>
        <item x="1986"/>
        <item x="665"/>
        <item x="1405"/>
        <item x="1074"/>
        <item x="1249"/>
        <item x="146"/>
        <item x="781"/>
        <item x="1997"/>
        <item x="788"/>
        <item x="177"/>
        <item x="1078"/>
        <item x="838"/>
        <item x="1888"/>
        <item x="619"/>
        <item x="1945"/>
        <item x="2235"/>
        <item x="1926"/>
        <item x="411"/>
        <item x="698"/>
        <item x="2064"/>
        <item x="1726"/>
        <item x="1634"/>
        <item x="1385"/>
        <item x="1979"/>
        <item x="1086"/>
        <item x="892"/>
        <item x="649"/>
        <item x="723"/>
        <item x="1990"/>
        <item x="1904"/>
        <item x="546"/>
        <item x="492"/>
        <item x="274"/>
        <item x="2201"/>
        <item x="1323"/>
        <item x="622"/>
        <item x="970"/>
        <item x="286"/>
        <item x="109"/>
        <item x="254"/>
        <item x="972"/>
        <item x="833"/>
        <item x="239"/>
        <item x="668"/>
        <item x="1114"/>
        <item x="1059"/>
        <item x="516"/>
        <item x="349"/>
        <item x="2095"/>
        <item x="1335"/>
        <item x="129"/>
        <item x="353"/>
        <item x="126"/>
        <item x="905"/>
        <item x="793"/>
        <item x="141"/>
        <item x="1240"/>
        <item x="497"/>
        <item x="2112"/>
        <item x="1604"/>
        <item x="538"/>
        <item x="97"/>
        <item x="729"/>
        <item x="1524"/>
        <item x="1071"/>
        <item x="1267"/>
        <item x="843"/>
        <item x="2202"/>
        <item x="1851"/>
        <item x="1139"/>
        <item x="728"/>
        <item x="815"/>
        <item x="93"/>
        <item x="2132"/>
        <item x="2183"/>
        <item x="997"/>
        <item x="341"/>
        <item t="default"/>
      </items>
    </pivotField>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1499">
    <i>
      <x/>
    </i>
    <i>
      <x v="2"/>
    </i>
    <i>
      <x v="3"/>
    </i>
    <i>
      <x v="4"/>
    </i>
    <i>
      <x v="5"/>
    </i>
    <i>
      <x v="6"/>
    </i>
    <i>
      <x v="7"/>
    </i>
    <i>
      <x v="9"/>
    </i>
    <i>
      <x v="10"/>
    </i>
    <i>
      <x v="11"/>
    </i>
    <i>
      <x v="12"/>
    </i>
    <i>
      <x v="14"/>
    </i>
    <i>
      <x v="15"/>
    </i>
    <i>
      <x v="16"/>
    </i>
    <i>
      <x v="18"/>
    </i>
    <i>
      <x v="20"/>
    </i>
    <i>
      <x v="22"/>
    </i>
    <i>
      <x v="23"/>
    </i>
    <i>
      <x v="24"/>
    </i>
    <i>
      <x v="25"/>
    </i>
    <i>
      <x v="28"/>
    </i>
    <i>
      <x v="29"/>
    </i>
    <i>
      <x v="30"/>
    </i>
    <i>
      <x v="31"/>
    </i>
    <i>
      <x v="32"/>
    </i>
    <i>
      <x v="33"/>
    </i>
    <i>
      <x v="34"/>
    </i>
    <i>
      <x v="36"/>
    </i>
    <i>
      <x v="37"/>
    </i>
    <i>
      <x v="38"/>
    </i>
    <i>
      <x v="39"/>
    </i>
    <i>
      <x v="40"/>
    </i>
    <i>
      <x v="41"/>
    </i>
    <i>
      <x v="42"/>
    </i>
    <i>
      <x v="44"/>
    </i>
    <i>
      <x v="45"/>
    </i>
    <i>
      <x v="46"/>
    </i>
    <i>
      <x v="47"/>
    </i>
    <i>
      <x v="48"/>
    </i>
    <i>
      <x v="53"/>
    </i>
    <i>
      <x v="55"/>
    </i>
    <i>
      <x v="57"/>
    </i>
    <i>
      <x v="58"/>
    </i>
    <i>
      <x v="59"/>
    </i>
    <i>
      <x v="61"/>
    </i>
    <i>
      <x v="62"/>
    </i>
    <i>
      <x v="63"/>
    </i>
    <i>
      <x v="64"/>
    </i>
    <i>
      <x v="65"/>
    </i>
    <i>
      <x v="66"/>
    </i>
    <i>
      <x v="67"/>
    </i>
    <i>
      <x v="68"/>
    </i>
    <i>
      <x v="69"/>
    </i>
    <i>
      <x v="72"/>
    </i>
    <i>
      <x v="73"/>
    </i>
    <i>
      <x v="74"/>
    </i>
    <i>
      <x v="75"/>
    </i>
    <i>
      <x v="76"/>
    </i>
    <i>
      <x v="77"/>
    </i>
    <i>
      <x v="79"/>
    </i>
    <i>
      <x v="80"/>
    </i>
    <i>
      <x v="81"/>
    </i>
    <i>
      <x v="82"/>
    </i>
    <i>
      <x v="83"/>
    </i>
    <i>
      <x v="84"/>
    </i>
    <i>
      <x v="85"/>
    </i>
    <i>
      <x v="86"/>
    </i>
    <i>
      <x v="88"/>
    </i>
    <i>
      <x v="89"/>
    </i>
    <i>
      <x v="90"/>
    </i>
    <i>
      <x v="91"/>
    </i>
    <i>
      <x v="97"/>
    </i>
    <i>
      <x v="98"/>
    </i>
    <i>
      <x v="99"/>
    </i>
    <i>
      <x v="100"/>
    </i>
    <i>
      <x v="101"/>
    </i>
    <i>
      <x v="102"/>
    </i>
    <i>
      <x v="103"/>
    </i>
    <i>
      <x v="104"/>
    </i>
    <i>
      <x v="106"/>
    </i>
    <i>
      <x v="107"/>
    </i>
    <i>
      <x v="108"/>
    </i>
    <i>
      <x v="109"/>
    </i>
    <i>
      <x v="110"/>
    </i>
    <i>
      <x v="111"/>
    </i>
    <i>
      <x v="113"/>
    </i>
    <i>
      <x v="114"/>
    </i>
    <i>
      <x v="115"/>
    </i>
    <i>
      <x v="117"/>
    </i>
    <i>
      <x v="122"/>
    </i>
    <i>
      <x v="123"/>
    </i>
    <i>
      <x v="124"/>
    </i>
    <i>
      <x v="125"/>
    </i>
    <i>
      <x v="126"/>
    </i>
    <i>
      <x v="127"/>
    </i>
    <i>
      <x v="128"/>
    </i>
    <i>
      <x v="129"/>
    </i>
    <i>
      <x v="130"/>
    </i>
    <i>
      <x v="131"/>
    </i>
    <i>
      <x v="132"/>
    </i>
    <i>
      <x v="134"/>
    </i>
    <i>
      <x v="135"/>
    </i>
    <i>
      <x v="136"/>
    </i>
    <i>
      <x v="137"/>
    </i>
    <i>
      <x v="138"/>
    </i>
    <i>
      <x v="142"/>
    </i>
    <i>
      <x v="143"/>
    </i>
    <i>
      <x v="146"/>
    </i>
    <i>
      <x v="147"/>
    </i>
    <i>
      <x v="148"/>
    </i>
    <i>
      <x v="149"/>
    </i>
    <i>
      <x v="150"/>
    </i>
    <i>
      <x v="151"/>
    </i>
    <i>
      <x v="152"/>
    </i>
    <i>
      <x v="154"/>
    </i>
    <i>
      <x v="155"/>
    </i>
    <i>
      <x v="157"/>
    </i>
    <i>
      <x v="158"/>
    </i>
    <i>
      <x v="159"/>
    </i>
    <i>
      <x v="161"/>
    </i>
    <i>
      <x v="162"/>
    </i>
    <i>
      <x v="164"/>
    </i>
    <i>
      <x v="165"/>
    </i>
    <i>
      <x v="166"/>
    </i>
    <i>
      <x v="167"/>
    </i>
    <i>
      <x v="168"/>
    </i>
    <i>
      <x v="169"/>
    </i>
    <i>
      <x v="170"/>
    </i>
    <i>
      <x v="171"/>
    </i>
    <i>
      <x v="172"/>
    </i>
    <i>
      <x v="173"/>
    </i>
    <i>
      <x v="177"/>
    </i>
    <i>
      <x v="179"/>
    </i>
    <i>
      <x v="180"/>
    </i>
    <i>
      <x v="181"/>
    </i>
    <i>
      <x v="182"/>
    </i>
    <i>
      <x v="183"/>
    </i>
    <i>
      <x v="184"/>
    </i>
    <i>
      <x v="185"/>
    </i>
    <i>
      <x v="186"/>
    </i>
    <i>
      <x v="192"/>
    </i>
    <i>
      <x v="193"/>
    </i>
    <i>
      <x v="194"/>
    </i>
    <i>
      <x v="195"/>
    </i>
    <i>
      <x v="197"/>
    </i>
    <i>
      <x v="199"/>
    </i>
    <i>
      <x v="200"/>
    </i>
    <i>
      <x v="202"/>
    </i>
    <i>
      <x v="205"/>
    </i>
    <i>
      <x v="206"/>
    </i>
    <i>
      <x v="208"/>
    </i>
    <i>
      <x v="210"/>
    </i>
    <i>
      <x v="212"/>
    </i>
    <i>
      <x v="214"/>
    </i>
    <i>
      <x v="215"/>
    </i>
    <i>
      <x v="216"/>
    </i>
    <i>
      <x v="220"/>
    </i>
    <i>
      <x v="221"/>
    </i>
    <i>
      <x v="222"/>
    </i>
    <i>
      <x v="223"/>
    </i>
    <i>
      <x v="224"/>
    </i>
    <i>
      <x v="225"/>
    </i>
    <i>
      <x v="226"/>
    </i>
    <i>
      <x v="227"/>
    </i>
    <i>
      <x v="228"/>
    </i>
    <i>
      <x v="229"/>
    </i>
    <i>
      <x v="230"/>
    </i>
    <i>
      <x v="232"/>
    </i>
    <i>
      <x v="234"/>
    </i>
    <i>
      <x v="236"/>
    </i>
    <i>
      <x v="237"/>
    </i>
    <i>
      <x v="238"/>
    </i>
    <i>
      <x v="239"/>
    </i>
    <i>
      <x v="240"/>
    </i>
    <i>
      <x v="242"/>
    </i>
    <i>
      <x v="243"/>
    </i>
    <i>
      <x v="245"/>
    </i>
    <i>
      <x v="246"/>
    </i>
    <i>
      <x v="248"/>
    </i>
    <i>
      <x v="249"/>
    </i>
    <i>
      <x v="250"/>
    </i>
    <i>
      <x v="252"/>
    </i>
    <i>
      <x v="253"/>
    </i>
    <i>
      <x v="254"/>
    </i>
    <i>
      <x v="256"/>
    </i>
    <i>
      <x v="257"/>
    </i>
    <i>
      <x v="259"/>
    </i>
    <i>
      <x v="260"/>
    </i>
    <i>
      <x v="261"/>
    </i>
    <i>
      <x v="262"/>
    </i>
    <i>
      <x v="263"/>
    </i>
    <i>
      <x v="264"/>
    </i>
    <i>
      <x v="267"/>
    </i>
    <i>
      <x v="269"/>
    </i>
    <i>
      <x v="270"/>
    </i>
    <i>
      <x v="278"/>
    </i>
    <i>
      <x v="280"/>
    </i>
    <i>
      <x v="281"/>
    </i>
    <i>
      <x v="282"/>
    </i>
    <i>
      <x v="284"/>
    </i>
    <i>
      <x v="285"/>
    </i>
    <i>
      <x v="287"/>
    </i>
    <i>
      <x v="289"/>
    </i>
    <i>
      <x v="290"/>
    </i>
    <i>
      <x v="292"/>
    </i>
    <i>
      <x v="294"/>
    </i>
    <i>
      <x v="297"/>
    </i>
    <i>
      <x v="298"/>
    </i>
    <i>
      <x v="301"/>
    </i>
    <i>
      <x v="304"/>
    </i>
    <i>
      <x v="305"/>
    </i>
    <i>
      <x v="307"/>
    </i>
    <i>
      <x v="313"/>
    </i>
    <i>
      <x v="314"/>
    </i>
    <i>
      <x v="315"/>
    </i>
    <i>
      <x v="319"/>
    </i>
    <i>
      <x v="321"/>
    </i>
    <i>
      <x v="322"/>
    </i>
    <i>
      <x v="323"/>
    </i>
    <i>
      <x v="324"/>
    </i>
    <i>
      <x v="327"/>
    </i>
    <i>
      <x v="328"/>
    </i>
    <i>
      <x v="329"/>
    </i>
    <i>
      <x v="330"/>
    </i>
    <i>
      <x v="332"/>
    </i>
    <i>
      <x v="333"/>
    </i>
    <i>
      <x v="335"/>
    </i>
    <i>
      <x v="336"/>
    </i>
    <i>
      <x v="337"/>
    </i>
    <i>
      <x v="338"/>
    </i>
    <i>
      <x v="341"/>
    </i>
    <i>
      <x v="342"/>
    </i>
    <i>
      <x v="343"/>
    </i>
    <i>
      <x v="346"/>
    </i>
    <i>
      <x v="348"/>
    </i>
    <i>
      <x v="349"/>
    </i>
    <i>
      <x v="350"/>
    </i>
    <i>
      <x v="351"/>
    </i>
    <i>
      <x v="352"/>
    </i>
    <i>
      <x v="353"/>
    </i>
    <i>
      <x v="355"/>
    </i>
    <i>
      <x v="360"/>
    </i>
    <i>
      <x v="361"/>
    </i>
    <i>
      <x v="362"/>
    </i>
    <i>
      <x v="365"/>
    </i>
    <i>
      <x v="366"/>
    </i>
    <i>
      <x v="368"/>
    </i>
    <i>
      <x v="370"/>
    </i>
    <i>
      <x v="372"/>
    </i>
    <i>
      <x v="374"/>
    </i>
    <i>
      <x v="375"/>
    </i>
    <i>
      <x v="376"/>
    </i>
    <i>
      <x v="377"/>
    </i>
    <i>
      <x v="378"/>
    </i>
    <i>
      <x v="379"/>
    </i>
    <i>
      <x v="382"/>
    </i>
    <i>
      <x v="383"/>
    </i>
    <i>
      <x v="384"/>
    </i>
    <i>
      <x v="385"/>
    </i>
    <i>
      <x v="386"/>
    </i>
    <i>
      <x v="388"/>
    </i>
    <i>
      <x v="389"/>
    </i>
    <i>
      <x v="392"/>
    </i>
    <i>
      <x v="394"/>
    </i>
    <i>
      <x v="395"/>
    </i>
    <i>
      <x v="396"/>
    </i>
    <i>
      <x v="397"/>
    </i>
    <i>
      <x v="398"/>
    </i>
    <i>
      <x v="399"/>
    </i>
    <i>
      <x v="401"/>
    </i>
    <i>
      <x v="402"/>
    </i>
    <i>
      <x v="403"/>
    </i>
    <i>
      <x v="404"/>
    </i>
    <i>
      <x v="405"/>
    </i>
    <i>
      <x v="407"/>
    </i>
    <i>
      <x v="408"/>
    </i>
    <i>
      <x v="409"/>
    </i>
    <i>
      <x v="410"/>
    </i>
    <i>
      <x v="412"/>
    </i>
    <i>
      <x v="413"/>
    </i>
    <i>
      <x v="414"/>
    </i>
    <i>
      <x v="416"/>
    </i>
    <i>
      <x v="417"/>
    </i>
    <i>
      <x v="419"/>
    </i>
    <i>
      <x v="420"/>
    </i>
    <i>
      <x v="421"/>
    </i>
    <i>
      <x v="422"/>
    </i>
    <i>
      <x v="423"/>
    </i>
    <i>
      <x v="425"/>
    </i>
    <i>
      <x v="427"/>
    </i>
    <i>
      <x v="428"/>
    </i>
    <i>
      <x v="429"/>
    </i>
    <i>
      <x v="431"/>
    </i>
    <i>
      <x v="432"/>
    </i>
    <i>
      <x v="433"/>
    </i>
    <i>
      <x v="434"/>
    </i>
    <i>
      <x v="435"/>
    </i>
    <i>
      <x v="436"/>
    </i>
    <i>
      <x v="437"/>
    </i>
    <i>
      <x v="438"/>
    </i>
    <i>
      <x v="440"/>
    </i>
    <i>
      <x v="441"/>
    </i>
    <i>
      <x v="442"/>
    </i>
    <i>
      <x v="444"/>
    </i>
    <i>
      <x v="445"/>
    </i>
    <i>
      <x v="446"/>
    </i>
    <i>
      <x v="447"/>
    </i>
    <i>
      <x v="450"/>
    </i>
    <i>
      <x v="451"/>
    </i>
    <i>
      <x v="453"/>
    </i>
    <i>
      <x v="454"/>
    </i>
    <i>
      <x v="455"/>
    </i>
    <i>
      <x v="456"/>
    </i>
    <i>
      <x v="459"/>
    </i>
    <i>
      <x v="460"/>
    </i>
    <i>
      <x v="461"/>
    </i>
    <i>
      <x v="463"/>
    </i>
    <i>
      <x v="466"/>
    </i>
    <i>
      <x v="468"/>
    </i>
    <i>
      <x v="471"/>
    </i>
    <i>
      <x v="472"/>
    </i>
    <i>
      <x v="473"/>
    </i>
    <i>
      <x v="474"/>
    </i>
    <i>
      <x v="477"/>
    </i>
    <i>
      <x v="478"/>
    </i>
    <i>
      <x v="479"/>
    </i>
    <i>
      <x v="480"/>
    </i>
    <i>
      <x v="482"/>
    </i>
    <i>
      <x v="483"/>
    </i>
    <i>
      <x v="485"/>
    </i>
    <i>
      <x v="486"/>
    </i>
    <i>
      <x v="487"/>
    </i>
    <i>
      <x v="488"/>
    </i>
    <i>
      <x v="489"/>
    </i>
    <i>
      <x v="491"/>
    </i>
    <i>
      <x v="492"/>
    </i>
    <i>
      <x v="495"/>
    </i>
    <i>
      <x v="496"/>
    </i>
    <i>
      <x v="500"/>
    </i>
    <i>
      <x v="502"/>
    </i>
    <i>
      <x v="504"/>
    </i>
    <i>
      <x v="505"/>
    </i>
    <i>
      <x v="506"/>
    </i>
    <i>
      <x v="507"/>
    </i>
    <i>
      <x v="508"/>
    </i>
    <i>
      <x v="509"/>
    </i>
    <i>
      <x v="510"/>
    </i>
    <i>
      <x v="512"/>
    </i>
    <i>
      <x v="514"/>
    </i>
    <i>
      <x v="515"/>
    </i>
    <i>
      <x v="516"/>
    </i>
    <i>
      <x v="517"/>
    </i>
    <i>
      <x v="518"/>
    </i>
    <i>
      <x v="520"/>
    </i>
    <i>
      <x v="525"/>
    </i>
    <i>
      <x v="526"/>
    </i>
    <i>
      <x v="527"/>
    </i>
    <i>
      <x v="529"/>
    </i>
    <i>
      <x v="530"/>
    </i>
    <i>
      <x v="532"/>
    </i>
    <i>
      <x v="534"/>
    </i>
    <i>
      <x v="535"/>
    </i>
    <i>
      <x v="536"/>
    </i>
    <i>
      <x v="537"/>
    </i>
    <i>
      <x v="539"/>
    </i>
    <i>
      <x v="541"/>
    </i>
    <i>
      <x v="543"/>
    </i>
    <i>
      <x v="544"/>
    </i>
    <i>
      <x v="545"/>
    </i>
    <i>
      <x v="546"/>
    </i>
    <i>
      <x v="547"/>
    </i>
    <i>
      <x v="551"/>
    </i>
    <i>
      <x v="552"/>
    </i>
    <i>
      <x v="553"/>
    </i>
    <i>
      <x v="554"/>
    </i>
    <i>
      <x v="558"/>
    </i>
    <i>
      <x v="561"/>
    </i>
    <i>
      <x v="562"/>
    </i>
    <i>
      <x v="564"/>
    </i>
    <i>
      <x v="565"/>
    </i>
    <i>
      <x v="566"/>
    </i>
    <i>
      <x v="567"/>
    </i>
    <i>
      <x v="570"/>
    </i>
    <i>
      <x v="572"/>
    </i>
    <i>
      <x v="574"/>
    </i>
    <i>
      <x v="575"/>
    </i>
    <i>
      <x v="576"/>
    </i>
    <i>
      <x v="577"/>
    </i>
    <i>
      <x v="578"/>
    </i>
    <i>
      <x v="579"/>
    </i>
    <i>
      <x v="580"/>
    </i>
    <i>
      <x v="581"/>
    </i>
    <i>
      <x v="582"/>
    </i>
    <i>
      <x v="583"/>
    </i>
    <i>
      <x v="586"/>
    </i>
    <i>
      <x v="587"/>
    </i>
    <i>
      <x v="588"/>
    </i>
    <i>
      <x v="589"/>
    </i>
    <i>
      <x v="592"/>
    </i>
    <i>
      <x v="593"/>
    </i>
    <i>
      <x v="594"/>
    </i>
    <i>
      <x v="595"/>
    </i>
    <i>
      <x v="596"/>
    </i>
    <i>
      <x v="598"/>
    </i>
    <i>
      <x v="599"/>
    </i>
    <i>
      <x v="600"/>
    </i>
    <i>
      <x v="601"/>
    </i>
    <i>
      <x v="602"/>
    </i>
    <i>
      <x v="604"/>
    </i>
    <i>
      <x v="605"/>
    </i>
    <i>
      <x v="607"/>
    </i>
    <i>
      <x v="610"/>
    </i>
    <i>
      <x v="611"/>
    </i>
    <i>
      <x v="612"/>
    </i>
    <i>
      <x v="614"/>
    </i>
    <i>
      <x v="617"/>
    </i>
    <i>
      <x v="618"/>
    </i>
    <i>
      <x v="620"/>
    </i>
    <i>
      <x v="621"/>
    </i>
    <i>
      <x v="623"/>
    </i>
    <i>
      <x v="624"/>
    </i>
    <i>
      <x v="625"/>
    </i>
    <i>
      <x v="628"/>
    </i>
    <i>
      <x v="629"/>
    </i>
    <i>
      <x v="631"/>
    </i>
    <i>
      <x v="632"/>
    </i>
    <i>
      <x v="633"/>
    </i>
    <i>
      <x v="634"/>
    </i>
    <i>
      <x v="635"/>
    </i>
    <i>
      <x v="638"/>
    </i>
    <i>
      <x v="639"/>
    </i>
    <i>
      <x v="640"/>
    </i>
    <i>
      <x v="641"/>
    </i>
    <i>
      <x v="642"/>
    </i>
    <i>
      <x v="643"/>
    </i>
    <i>
      <x v="644"/>
    </i>
    <i>
      <x v="646"/>
    </i>
    <i>
      <x v="647"/>
    </i>
    <i>
      <x v="648"/>
    </i>
    <i>
      <x v="649"/>
    </i>
    <i>
      <x v="651"/>
    </i>
    <i>
      <x v="652"/>
    </i>
    <i>
      <x v="654"/>
    </i>
    <i>
      <x v="655"/>
    </i>
    <i>
      <x v="657"/>
    </i>
    <i>
      <x v="658"/>
    </i>
    <i>
      <x v="659"/>
    </i>
    <i>
      <x v="660"/>
    </i>
    <i>
      <x v="661"/>
    </i>
    <i>
      <x v="662"/>
    </i>
    <i>
      <x v="664"/>
    </i>
    <i>
      <x v="665"/>
    </i>
    <i>
      <x v="666"/>
    </i>
    <i>
      <x v="667"/>
    </i>
    <i>
      <x v="668"/>
    </i>
    <i>
      <x v="669"/>
    </i>
    <i>
      <x v="671"/>
    </i>
    <i>
      <x v="672"/>
    </i>
    <i>
      <x v="674"/>
    </i>
    <i>
      <x v="676"/>
    </i>
    <i>
      <x v="677"/>
    </i>
    <i>
      <x v="678"/>
    </i>
    <i>
      <x v="679"/>
    </i>
    <i>
      <x v="680"/>
    </i>
    <i>
      <x v="681"/>
    </i>
    <i>
      <x v="683"/>
    </i>
    <i>
      <x v="684"/>
    </i>
    <i>
      <x v="685"/>
    </i>
    <i>
      <x v="687"/>
    </i>
    <i>
      <x v="688"/>
    </i>
    <i>
      <x v="689"/>
    </i>
    <i>
      <x v="690"/>
    </i>
    <i>
      <x v="692"/>
    </i>
    <i>
      <x v="693"/>
    </i>
    <i>
      <x v="694"/>
    </i>
    <i>
      <x v="696"/>
    </i>
    <i>
      <x v="697"/>
    </i>
    <i>
      <x v="698"/>
    </i>
    <i>
      <x v="699"/>
    </i>
    <i>
      <x v="700"/>
    </i>
    <i>
      <x v="701"/>
    </i>
    <i>
      <x v="702"/>
    </i>
    <i>
      <x v="705"/>
    </i>
    <i>
      <x v="706"/>
    </i>
    <i>
      <x v="707"/>
    </i>
    <i>
      <x v="708"/>
    </i>
    <i>
      <x v="711"/>
    </i>
    <i>
      <x v="712"/>
    </i>
    <i>
      <x v="713"/>
    </i>
    <i>
      <x v="714"/>
    </i>
    <i>
      <x v="715"/>
    </i>
    <i>
      <x v="717"/>
    </i>
    <i>
      <x v="718"/>
    </i>
    <i>
      <x v="720"/>
    </i>
    <i>
      <x v="721"/>
    </i>
    <i>
      <x v="722"/>
    </i>
    <i>
      <x v="724"/>
    </i>
    <i>
      <x v="725"/>
    </i>
    <i>
      <x v="727"/>
    </i>
    <i>
      <x v="728"/>
    </i>
    <i>
      <x v="729"/>
    </i>
    <i>
      <x v="732"/>
    </i>
    <i>
      <x v="733"/>
    </i>
    <i>
      <x v="735"/>
    </i>
    <i>
      <x v="738"/>
    </i>
    <i>
      <x v="741"/>
    </i>
    <i>
      <x v="742"/>
    </i>
    <i>
      <x v="744"/>
    </i>
    <i>
      <x v="745"/>
    </i>
    <i>
      <x v="746"/>
    </i>
    <i>
      <x v="748"/>
    </i>
    <i>
      <x v="749"/>
    </i>
    <i>
      <x v="750"/>
    </i>
    <i>
      <x v="751"/>
    </i>
    <i>
      <x v="752"/>
    </i>
    <i>
      <x v="757"/>
    </i>
    <i>
      <x v="759"/>
    </i>
    <i>
      <x v="761"/>
    </i>
    <i>
      <x v="762"/>
    </i>
    <i>
      <x v="763"/>
    </i>
    <i>
      <x v="764"/>
    </i>
    <i>
      <x v="765"/>
    </i>
    <i>
      <x v="766"/>
    </i>
    <i>
      <x v="767"/>
    </i>
    <i>
      <x v="768"/>
    </i>
    <i>
      <x v="769"/>
    </i>
    <i>
      <x v="770"/>
    </i>
    <i>
      <x v="771"/>
    </i>
    <i>
      <x v="772"/>
    </i>
    <i>
      <x v="774"/>
    </i>
    <i>
      <x v="780"/>
    </i>
    <i>
      <x v="781"/>
    </i>
    <i>
      <x v="782"/>
    </i>
    <i>
      <x v="783"/>
    </i>
    <i>
      <x v="784"/>
    </i>
    <i>
      <x v="785"/>
    </i>
    <i>
      <x v="786"/>
    </i>
    <i>
      <x v="787"/>
    </i>
    <i>
      <x v="788"/>
    </i>
    <i>
      <x v="791"/>
    </i>
    <i>
      <x v="792"/>
    </i>
    <i>
      <x v="793"/>
    </i>
    <i>
      <x v="794"/>
    </i>
    <i>
      <x v="795"/>
    </i>
    <i>
      <x v="797"/>
    </i>
    <i>
      <x v="799"/>
    </i>
    <i>
      <x v="800"/>
    </i>
    <i>
      <x v="802"/>
    </i>
    <i>
      <x v="803"/>
    </i>
    <i>
      <x v="804"/>
    </i>
    <i>
      <x v="806"/>
    </i>
    <i>
      <x v="807"/>
    </i>
    <i>
      <x v="809"/>
    </i>
    <i>
      <x v="810"/>
    </i>
    <i>
      <x v="812"/>
    </i>
    <i>
      <x v="813"/>
    </i>
    <i>
      <x v="814"/>
    </i>
    <i>
      <x v="818"/>
    </i>
    <i>
      <x v="819"/>
    </i>
    <i>
      <x v="821"/>
    </i>
    <i>
      <x v="822"/>
    </i>
    <i>
      <x v="823"/>
    </i>
    <i>
      <x v="824"/>
    </i>
    <i>
      <x v="825"/>
    </i>
    <i>
      <x v="826"/>
    </i>
    <i>
      <x v="828"/>
    </i>
    <i>
      <x v="830"/>
    </i>
    <i>
      <x v="831"/>
    </i>
    <i>
      <x v="833"/>
    </i>
    <i>
      <x v="834"/>
    </i>
    <i>
      <x v="835"/>
    </i>
    <i>
      <x v="837"/>
    </i>
    <i>
      <x v="839"/>
    </i>
    <i>
      <x v="840"/>
    </i>
    <i>
      <x v="843"/>
    </i>
    <i>
      <x v="845"/>
    </i>
    <i>
      <x v="846"/>
    </i>
    <i>
      <x v="849"/>
    </i>
    <i>
      <x v="850"/>
    </i>
    <i>
      <x v="852"/>
    </i>
    <i>
      <x v="853"/>
    </i>
    <i>
      <x v="854"/>
    </i>
    <i>
      <x v="855"/>
    </i>
    <i>
      <x v="858"/>
    </i>
    <i>
      <x v="859"/>
    </i>
    <i>
      <x v="862"/>
    </i>
    <i>
      <x v="866"/>
    </i>
    <i>
      <x v="867"/>
    </i>
    <i>
      <x v="868"/>
    </i>
    <i>
      <x v="869"/>
    </i>
    <i>
      <x v="870"/>
    </i>
    <i>
      <x v="872"/>
    </i>
    <i>
      <x v="873"/>
    </i>
    <i>
      <x v="874"/>
    </i>
    <i>
      <x v="875"/>
    </i>
    <i>
      <x v="876"/>
    </i>
    <i>
      <x v="877"/>
    </i>
    <i>
      <x v="878"/>
    </i>
    <i>
      <x v="880"/>
    </i>
    <i>
      <x v="881"/>
    </i>
    <i>
      <x v="882"/>
    </i>
    <i>
      <x v="884"/>
    </i>
    <i>
      <x v="885"/>
    </i>
    <i>
      <x v="890"/>
    </i>
    <i>
      <x v="891"/>
    </i>
    <i>
      <x v="892"/>
    </i>
    <i>
      <x v="893"/>
    </i>
    <i>
      <x v="895"/>
    </i>
    <i>
      <x v="896"/>
    </i>
    <i>
      <x v="897"/>
    </i>
    <i>
      <x v="902"/>
    </i>
    <i>
      <x v="903"/>
    </i>
    <i>
      <x v="905"/>
    </i>
    <i>
      <x v="906"/>
    </i>
    <i>
      <x v="907"/>
    </i>
    <i>
      <x v="908"/>
    </i>
    <i>
      <x v="910"/>
    </i>
    <i>
      <x v="911"/>
    </i>
    <i>
      <x v="912"/>
    </i>
    <i>
      <x v="913"/>
    </i>
    <i>
      <x v="914"/>
    </i>
    <i>
      <x v="915"/>
    </i>
    <i>
      <x v="916"/>
    </i>
    <i>
      <x v="917"/>
    </i>
    <i>
      <x v="918"/>
    </i>
    <i>
      <x v="919"/>
    </i>
    <i>
      <x v="920"/>
    </i>
    <i>
      <x v="921"/>
    </i>
    <i>
      <x v="922"/>
    </i>
    <i>
      <x v="924"/>
    </i>
    <i>
      <x v="925"/>
    </i>
    <i>
      <x v="926"/>
    </i>
    <i>
      <x v="927"/>
    </i>
    <i>
      <x v="928"/>
    </i>
    <i>
      <x v="932"/>
    </i>
    <i>
      <x v="934"/>
    </i>
    <i>
      <x v="935"/>
    </i>
    <i>
      <x v="936"/>
    </i>
    <i>
      <x v="937"/>
    </i>
    <i>
      <x v="938"/>
    </i>
    <i>
      <x v="939"/>
    </i>
    <i>
      <x v="941"/>
    </i>
    <i>
      <x v="943"/>
    </i>
    <i>
      <x v="944"/>
    </i>
    <i>
      <x v="945"/>
    </i>
    <i>
      <x v="947"/>
    </i>
    <i>
      <x v="948"/>
    </i>
    <i>
      <x v="950"/>
    </i>
    <i>
      <x v="951"/>
    </i>
    <i>
      <x v="953"/>
    </i>
    <i>
      <x v="956"/>
    </i>
    <i>
      <x v="958"/>
    </i>
    <i>
      <x v="959"/>
    </i>
    <i>
      <x v="960"/>
    </i>
    <i>
      <x v="961"/>
    </i>
    <i>
      <x v="962"/>
    </i>
    <i>
      <x v="963"/>
    </i>
    <i>
      <x v="964"/>
    </i>
    <i>
      <x v="966"/>
    </i>
    <i>
      <x v="967"/>
    </i>
    <i>
      <x v="968"/>
    </i>
    <i>
      <x v="969"/>
    </i>
    <i>
      <x v="970"/>
    </i>
    <i>
      <x v="972"/>
    </i>
    <i>
      <x v="975"/>
    </i>
    <i>
      <x v="976"/>
    </i>
    <i>
      <x v="977"/>
    </i>
    <i>
      <x v="978"/>
    </i>
    <i>
      <x v="980"/>
    </i>
    <i>
      <x v="981"/>
    </i>
    <i>
      <x v="982"/>
    </i>
    <i>
      <x v="986"/>
    </i>
    <i>
      <x v="987"/>
    </i>
    <i>
      <x v="988"/>
    </i>
    <i>
      <x v="989"/>
    </i>
    <i>
      <x v="991"/>
    </i>
    <i>
      <x v="993"/>
    </i>
    <i>
      <x v="996"/>
    </i>
    <i>
      <x v="997"/>
    </i>
    <i>
      <x v="998"/>
    </i>
    <i>
      <x v="999"/>
    </i>
    <i>
      <x v="1002"/>
    </i>
    <i>
      <x v="1003"/>
    </i>
    <i>
      <x v="1004"/>
    </i>
    <i>
      <x v="1005"/>
    </i>
    <i>
      <x v="1007"/>
    </i>
    <i>
      <x v="1008"/>
    </i>
    <i>
      <x v="1009"/>
    </i>
    <i>
      <x v="1010"/>
    </i>
    <i>
      <x v="1011"/>
    </i>
    <i>
      <x v="1012"/>
    </i>
    <i>
      <x v="1013"/>
    </i>
    <i>
      <x v="1016"/>
    </i>
    <i>
      <x v="1017"/>
    </i>
    <i>
      <x v="1018"/>
    </i>
    <i>
      <x v="1019"/>
    </i>
    <i>
      <x v="1021"/>
    </i>
    <i>
      <x v="1022"/>
    </i>
    <i>
      <x v="1023"/>
    </i>
    <i>
      <x v="1025"/>
    </i>
    <i>
      <x v="1027"/>
    </i>
    <i>
      <x v="1028"/>
    </i>
    <i>
      <x v="1030"/>
    </i>
    <i>
      <x v="1031"/>
    </i>
    <i>
      <x v="1032"/>
    </i>
    <i>
      <x v="1034"/>
    </i>
    <i>
      <x v="1035"/>
    </i>
    <i>
      <x v="1037"/>
    </i>
    <i>
      <x v="1038"/>
    </i>
    <i>
      <x v="1040"/>
    </i>
    <i>
      <x v="1041"/>
    </i>
    <i>
      <x v="1042"/>
    </i>
    <i>
      <x v="1043"/>
    </i>
    <i>
      <x v="1044"/>
    </i>
    <i>
      <x v="1045"/>
    </i>
    <i>
      <x v="1046"/>
    </i>
    <i>
      <x v="1047"/>
    </i>
    <i>
      <x v="1048"/>
    </i>
    <i>
      <x v="1051"/>
    </i>
    <i>
      <x v="1052"/>
    </i>
    <i>
      <x v="1053"/>
    </i>
    <i>
      <x v="1054"/>
    </i>
    <i>
      <x v="1055"/>
    </i>
    <i>
      <x v="1056"/>
    </i>
    <i>
      <x v="1057"/>
    </i>
    <i>
      <x v="1059"/>
    </i>
    <i>
      <x v="1061"/>
    </i>
    <i>
      <x v="1062"/>
    </i>
    <i>
      <x v="1063"/>
    </i>
    <i>
      <x v="1066"/>
    </i>
    <i>
      <x v="1068"/>
    </i>
    <i>
      <x v="1069"/>
    </i>
    <i>
      <x v="1070"/>
    </i>
    <i>
      <x v="1071"/>
    </i>
    <i>
      <x v="1072"/>
    </i>
    <i>
      <x v="1074"/>
    </i>
    <i>
      <x v="1075"/>
    </i>
    <i>
      <x v="1076"/>
    </i>
    <i>
      <x v="1077"/>
    </i>
    <i>
      <x v="1078"/>
    </i>
    <i>
      <x v="1079"/>
    </i>
    <i>
      <x v="1080"/>
    </i>
    <i>
      <x v="1081"/>
    </i>
    <i>
      <x v="1083"/>
    </i>
    <i>
      <x v="1084"/>
    </i>
    <i>
      <x v="1085"/>
    </i>
    <i>
      <x v="1086"/>
    </i>
    <i>
      <x v="1088"/>
    </i>
    <i>
      <x v="1089"/>
    </i>
    <i>
      <x v="1091"/>
    </i>
    <i>
      <x v="1092"/>
    </i>
    <i>
      <x v="1094"/>
    </i>
    <i>
      <x v="1098"/>
    </i>
    <i>
      <x v="1101"/>
    </i>
    <i>
      <x v="1103"/>
    </i>
    <i>
      <x v="1105"/>
    </i>
    <i>
      <x v="1106"/>
    </i>
    <i>
      <x v="1107"/>
    </i>
    <i>
      <x v="1108"/>
    </i>
    <i>
      <x v="1109"/>
    </i>
    <i>
      <x v="1110"/>
    </i>
    <i>
      <x v="1111"/>
    </i>
    <i>
      <x v="1112"/>
    </i>
    <i>
      <x v="1116"/>
    </i>
    <i>
      <x v="1118"/>
    </i>
    <i>
      <x v="1119"/>
    </i>
    <i>
      <x v="1120"/>
    </i>
    <i>
      <x v="1121"/>
    </i>
    <i>
      <x v="1122"/>
    </i>
    <i>
      <x v="1126"/>
    </i>
    <i>
      <x v="1127"/>
    </i>
    <i>
      <x v="1129"/>
    </i>
    <i>
      <x v="1131"/>
    </i>
    <i>
      <x v="1133"/>
    </i>
    <i>
      <x v="1134"/>
    </i>
    <i>
      <x v="1135"/>
    </i>
    <i>
      <x v="1136"/>
    </i>
    <i>
      <x v="1137"/>
    </i>
    <i>
      <x v="1139"/>
    </i>
    <i>
      <x v="1140"/>
    </i>
    <i>
      <x v="1141"/>
    </i>
    <i>
      <x v="1142"/>
    </i>
    <i>
      <x v="1144"/>
    </i>
    <i>
      <x v="1146"/>
    </i>
    <i>
      <x v="1147"/>
    </i>
    <i>
      <x v="1148"/>
    </i>
    <i>
      <x v="1149"/>
    </i>
    <i>
      <x v="1151"/>
    </i>
    <i>
      <x v="1154"/>
    </i>
    <i>
      <x v="1155"/>
    </i>
    <i>
      <x v="1156"/>
    </i>
    <i>
      <x v="1158"/>
    </i>
    <i>
      <x v="1159"/>
    </i>
    <i>
      <x v="1160"/>
    </i>
    <i>
      <x v="1161"/>
    </i>
    <i>
      <x v="1162"/>
    </i>
    <i>
      <x v="1165"/>
    </i>
    <i>
      <x v="1166"/>
    </i>
    <i>
      <x v="1169"/>
    </i>
    <i>
      <x v="1170"/>
    </i>
    <i>
      <x v="1172"/>
    </i>
    <i>
      <x v="1173"/>
    </i>
    <i>
      <x v="1176"/>
    </i>
    <i>
      <x v="1177"/>
    </i>
    <i>
      <x v="1178"/>
    </i>
    <i>
      <x v="1180"/>
    </i>
    <i>
      <x v="1182"/>
    </i>
    <i>
      <x v="1183"/>
    </i>
    <i>
      <x v="1185"/>
    </i>
    <i>
      <x v="1186"/>
    </i>
    <i>
      <x v="1187"/>
    </i>
    <i>
      <x v="1188"/>
    </i>
    <i>
      <x v="1190"/>
    </i>
    <i>
      <x v="1191"/>
    </i>
    <i>
      <x v="1192"/>
    </i>
    <i>
      <x v="1193"/>
    </i>
    <i>
      <x v="1194"/>
    </i>
    <i>
      <x v="1195"/>
    </i>
    <i>
      <x v="1196"/>
    </i>
    <i>
      <x v="1197"/>
    </i>
    <i>
      <x v="1198"/>
    </i>
    <i>
      <x v="1199"/>
    </i>
    <i>
      <x v="1200"/>
    </i>
    <i>
      <x v="1201"/>
    </i>
    <i>
      <x v="1202"/>
    </i>
    <i>
      <x v="1203"/>
    </i>
    <i>
      <x v="1205"/>
    </i>
    <i>
      <x v="1206"/>
    </i>
    <i>
      <x v="1208"/>
    </i>
    <i>
      <x v="1209"/>
    </i>
    <i>
      <x v="1212"/>
    </i>
    <i>
      <x v="1214"/>
    </i>
    <i>
      <x v="1215"/>
    </i>
    <i>
      <x v="1216"/>
    </i>
    <i>
      <x v="1217"/>
    </i>
    <i>
      <x v="1219"/>
    </i>
    <i>
      <x v="1220"/>
    </i>
    <i>
      <x v="1222"/>
    </i>
    <i>
      <x v="1223"/>
    </i>
    <i>
      <x v="1224"/>
    </i>
    <i>
      <x v="1226"/>
    </i>
    <i>
      <x v="1227"/>
    </i>
    <i>
      <x v="1229"/>
    </i>
    <i>
      <x v="1230"/>
    </i>
    <i>
      <x v="1232"/>
    </i>
    <i>
      <x v="1233"/>
    </i>
    <i>
      <x v="1234"/>
    </i>
    <i>
      <x v="1235"/>
    </i>
    <i>
      <x v="1236"/>
    </i>
    <i>
      <x v="1237"/>
    </i>
    <i>
      <x v="1238"/>
    </i>
    <i>
      <x v="1240"/>
    </i>
    <i>
      <x v="1241"/>
    </i>
    <i>
      <x v="1242"/>
    </i>
    <i>
      <x v="1244"/>
    </i>
    <i>
      <x v="1245"/>
    </i>
    <i>
      <x v="1246"/>
    </i>
    <i>
      <x v="1247"/>
    </i>
    <i>
      <x v="1248"/>
    </i>
    <i>
      <x v="1250"/>
    </i>
    <i>
      <x v="1251"/>
    </i>
    <i>
      <x v="1252"/>
    </i>
    <i>
      <x v="1256"/>
    </i>
    <i>
      <x v="1257"/>
    </i>
    <i>
      <x v="1258"/>
    </i>
    <i>
      <x v="1259"/>
    </i>
    <i>
      <x v="1260"/>
    </i>
    <i>
      <x v="1262"/>
    </i>
    <i>
      <x v="1263"/>
    </i>
    <i>
      <x v="1265"/>
    </i>
    <i>
      <x v="1267"/>
    </i>
    <i>
      <x v="1269"/>
    </i>
    <i>
      <x v="1270"/>
    </i>
    <i>
      <x v="1271"/>
    </i>
    <i>
      <x v="1272"/>
    </i>
    <i>
      <x v="1273"/>
    </i>
    <i>
      <x v="1275"/>
    </i>
    <i>
      <x v="1276"/>
    </i>
    <i>
      <x v="1277"/>
    </i>
    <i>
      <x v="1278"/>
    </i>
    <i>
      <x v="1279"/>
    </i>
    <i>
      <x v="1281"/>
    </i>
    <i>
      <x v="1283"/>
    </i>
    <i>
      <x v="1285"/>
    </i>
    <i>
      <x v="1286"/>
    </i>
    <i>
      <x v="1287"/>
    </i>
    <i>
      <x v="1289"/>
    </i>
    <i>
      <x v="1292"/>
    </i>
    <i>
      <x v="1293"/>
    </i>
    <i>
      <x v="1294"/>
    </i>
    <i>
      <x v="1295"/>
    </i>
    <i>
      <x v="1296"/>
    </i>
    <i>
      <x v="1299"/>
    </i>
    <i>
      <x v="1300"/>
    </i>
    <i>
      <x v="1304"/>
    </i>
    <i>
      <x v="1305"/>
    </i>
    <i>
      <x v="1307"/>
    </i>
    <i>
      <x v="1308"/>
    </i>
    <i>
      <x v="1310"/>
    </i>
    <i>
      <x v="1315"/>
    </i>
    <i>
      <x v="1316"/>
    </i>
    <i>
      <x v="1319"/>
    </i>
    <i>
      <x v="1321"/>
    </i>
    <i>
      <x v="1322"/>
    </i>
    <i>
      <x v="1323"/>
    </i>
    <i>
      <x v="1324"/>
    </i>
    <i>
      <x v="1325"/>
    </i>
    <i>
      <x v="1326"/>
    </i>
    <i>
      <x v="1329"/>
    </i>
    <i>
      <x v="1330"/>
    </i>
    <i>
      <x v="1333"/>
    </i>
    <i>
      <x v="1334"/>
    </i>
    <i>
      <x v="1337"/>
    </i>
    <i>
      <x v="1338"/>
    </i>
    <i>
      <x v="1339"/>
    </i>
    <i>
      <x v="1340"/>
    </i>
    <i>
      <x v="1341"/>
    </i>
    <i>
      <x v="1342"/>
    </i>
    <i>
      <x v="1343"/>
    </i>
    <i>
      <x v="1344"/>
    </i>
    <i>
      <x v="1345"/>
    </i>
    <i>
      <x v="1346"/>
    </i>
    <i>
      <x v="1348"/>
    </i>
    <i>
      <x v="1349"/>
    </i>
    <i>
      <x v="1350"/>
    </i>
    <i>
      <x v="1351"/>
    </i>
    <i>
      <x v="1352"/>
    </i>
    <i>
      <x v="1353"/>
    </i>
    <i>
      <x v="1354"/>
    </i>
    <i>
      <x v="1357"/>
    </i>
    <i>
      <x v="1358"/>
    </i>
    <i>
      <x v="1359"/>
    </i>
    <i>
      <x v="1360"/>
    </i>
    <i>
      <x v="1361"/>
    </i>
    <i>
      <x v="1364"/>
    </i>
    <i>
      <x v="1367"/>
    </i>
    <i>
      <x v="1371"/>
    </i>
    <i>
      <x v="1372"/>
    </i>
    <i>
      <x v="1373"/>
    </i>
    <i>
      <x v="1374"/>
    </i>
    <i>
      <x v="1375"/>
    </i>
    <i>
      <x v="1376"/>
    </i>
    <i>
      <x v="1377"/>
    </i>
    <i>
      <x v="1380"/>
    </i>
    <i>
      <x v="1383"/>
    </i>
    <i>
      <x v="1385"/>
    </i>
    <i>
      <x v="1387"/>
    </i>
    <i>
      <x v="1388"/>
    </i>
    <i>
      <x v="1389"/>
    </i>
    <i>
      <x v="1390"/>
    </i>
    <i>
      <x v="1391"/>
    </i>
    <i>
      <x v="1392"/>
    </i>
    <i>
      <x v="1394"/>
    </i>
    <i>
      <x v="1395"/>
    </i>
    <i>
      <x v="1397"/>
    </i>
    <i>
      <x v="1398"/>
    </i>
    <i>
      <x v="1399"/>
    </i>
    <i>
      <x v="1400"/>
    </i>
    <i>
      <x v="1401"/>
    </i>
    <i>
      <x v="1402"/>
    </i>
    <i>
      <x v="1404"/>
    </i>
    <i>
      <x v="1405"/>
    </i>
    <i>
      <x v="1406"/>
    </i>
    <i>
      <x v="1407"/>
    </i>
    <i>
      <x v="1408"/>
    </i>
    <i>
      <x v="1410"/>
    </i>
    <i>
      <x v="1412"/>
    </i>
    <i>
      <x v="1413"/>
    </i>
    <i>
      <x v="1414"/>
    </i>
    <i>
      <x v="1415"/>
    </i>
    <i>
      <x v="1418"/>
    </i>
    <i>
      <x v="1419"/>
    </i>
    <i>
      <x v="1420"/>
    </i>
    <i>
      <x v="1423"/>
    </i>
    <i>
      <x v="1424"/>
    </i>
    <i>
      <x v="1425"/>
    </i>
    <i>
      <x v="1426"/>
    </i>
    <i>
      <x v="1427"/>
    </i>
    <i>
      <x v="1428"/>
    </i>
    <i>
      <x v="1430"/>
    </i>
    <i>
      <x v="1432"/>
    </i>
    <i>
      <x v="1433"/>
    </i>
    <i>
      <x v="1435"/>
    </i>
    <i>
      <x v="1436"/>
    </i>
    <i>
      <x v="1437"/>
    </i>
    <i>
      <x v="1438"/>
    </i>
    <i>
      <x v="1439"/>
    </i>
    <i>
      <x v="1440"/>
    </i>
    <i>
      <x v="1441"/>
    </i>
    <i>
      <x v="1443"/>
    </i>
    <i>
      <x v="1444"/>
    </i>
    <i>
      <x v="1445"/>
    </i>
    <i>
      <x v="1446"/>
    </i>
    <i>
      <x v="1447"/>
    </i>
    <i>
      <x v="1448"/>
    </i>
    <i>
      <x v="1449"/>
    </i>
    <i>
      <x v="1452"/>
    </i>
    <i>
      <x v="1453"/>
    </i>
    <i>
      <x v="1454"/>
    </i>
    <i>
      <x v="1455"/>
    </i>
    <i>
      <x v="1456"/>
    </i>
    <i>
      <x v="1457"/>
    </i>
    <i>
      <x v="1459"/>
    </i>
    <i>
      <x v="1460"/>
    </i>
    <i>
      <x v="1461"/>
    </i>
    <i>
      <x v="1463"/>
    </i>
    <i>
      <x v="1464"/>
    </i>
    <i>
      <x v="1466"/>
    </i>
    <i>
      <x v="1467"/>
    </i>
    <i>
      <x v="1468"/>
    </i>
    <i>
      <x v="1469"/>
    </i>
    <i>
      <x v="1470"/>
    </i>
    <i>
      <x v="1473"/>
    </i>
    <i>
      <x v="1474"/>
    </i>
    <i>
      <x v="1475"/>
    </i>
    <i>
      <x v="1477"/>
    </i>
    <i>
      <x v="1479"/>
    </i>
    <i>
      <x v="1480"/>
    </i>
    <i>
      <x v="1481"/>
    </i>
    <i>
      <x v="1482"/>
    </i>
    <i>
      <x v="1483"/>
    </i>
    <i>
      <x v="1484"/>
    </i>
    <i>
      <x v="1485"/>
    </i>
    <i>
      <x v="1486"/>
    </i>
    <i>
      <x v="1487"/>
    </i>
    <i>
      <x v="1488"/>
    </i>
    <i>
      <x v="1494"/>
    </i>
    <i>
      <x v="1496"/>
    </i>
    <i>
      <x v="1497"/>
    </i>
    <i>
      <x v="1500"/>
    </i>
    <i>
      <x v="1502"/>
    </i>
    <i>
      <x v="1503"/>
    </i>
    <i>
      <x v="1505"/>
    </i>
    <i>
      <x v="1508"/>
    </i>
    <i>
      <x v="1509"/>
    </i>
    <i>
      <x v="1510"/>
    </i>
    <i>
      <x v="1511"/>
    </i>
    <i>
      <x v="1512"/>
    </i>
    <i>
      <x v="1513"/>
    </i>
    <i>
      <x v="1515"/>
    </i>
    <i>
      <x v="1519"/>
    </i>
    <i>
      <x v="1521"/>
    </i>
    <i>
      <x v="1522"/>
    </i>
    <i>
      <x v="1523"/>
    </i>
    <i>
      <x v="1526"/>
    </i>
    <i>
      <x v="1527"/>
    </i>
    <i>
      <x v="1528"/>
    </i>
    <i>
      <x v="1530"/>
    </i>
    <i>
      <x v="1532"/>
    </i>
    <i>
      <x v="1533"/>
    </i>
    <i>
      <x v="1534"/>
    </i>
    <i>
      <x v="1537"/>
    </i>
    <i>
      <x v="1539"/>
    </i>
    <i>
      <x v="1540"/>
    </i>
    <i>
      <x v="1542"/>
    </i>
    <i>
      <x v="1543"/>
    </i>
    <i>
      <x v="1544"/>
    </i>
    <i>
      <x v="1545"/>
    </i>
    <i>
      <x v="1548"/>
    </i>
    <i>
      <x v="1549"/>
    </i>
    <i>
      <x v="1550"/>
    </i>
    <i>
      <x v="1551"/>
    </i>
    <i>
      <x v="1552"/>
    </i>
    <i>
      <x v="1553"/>
    </i>
    <i>
      <x v="1555"/>
    </i>
    <i>
      <x v="1557"/>
    </i>
    <i>
      <x v="1558"/>
    </i>
    <i>
      <x v="1559"/>
    </i>
    <i>
      <x v="1560"/>
    </i>
    <i>
      <x v="1561"/>
    </i>
    <i>
      <x v="1562"/>
    </i>
    <i>
      <x v="1563"/>
    </i>
    <i>
      <x v="1564"/>
    </i>
    <i>
      <x v="1565"/>
    </i>
    <i>
      <x v="1566"/>
    </i>
    <i>
      <x v="1568"/>
    </i>
    <i>
      <x v="1569"/>
    </i>
    <i>
      <x v="1570"/>
    </i>
    <i>
      <x v="1571"/>
    </i>
    <i>
      <x v="1574"/>
    </i>
    <i>
      <x v="1576"/>
    </i>
    <i>
      <x v="1578"/>
    </i>
    <i>
      <x v="1580"/>
    </i>
    <i>
      <x v="1583"/>
    </i>
    <i>
      <x v="1587"/>
    </i>
    <i>
      <x v="1589"/>
    </i>
    <i>
      <x v="1590"/>
    </i>
    <i>
      <x v="1591"/>
    </i>
    <i>
      <x v="1592"/>
    </i>
    <i>
      <x v="1595"/>
    </i>
    <i>
      <x v="1596"/>
    </i>
    <i>
      <x v="1597"/>
    </i>
    <i>
      <x v="1598"/>
    </i>
    <i>
      <x v="1599"/>
    </i>
    <i>
      <x v="1601"/>
    </i>
    <i>
      <x v="1603"/>
    </i>
    <i>
      <x v="1604"/>
    </i>
    <i>
      <x v="1605"/>
    </i>
    <i>
      <x v="1607"/>
    </i>
    <i>
      <x v="1609"/>
    </i>
    <i>
      <x v="1610"/>
    </i>
    <i>
      <x v="1611"/>
    </i>
    <i>
      <x v="1615"/>
    </i>
    <i>
      <x v="1616"/>
    </i>
    <i>
      <x v="1617"/>
    </i>
    <i>
      <x v="1618"/>
    </i>
    <i>
      <x v="1619"/>
    </i>
    <i>
      <x v="1620"/>
    </i>
    <i>
      <x v="1621"/>
    </i>
    <i>
      <x v="1622"/>
    </i>
    <i>
      <x v="1623"/>
    </i>
    <i>
      <x v="1624"/>
    </i>
    <i>
      <x v="1625"/>
    </i>
    <i>
      <x v="1626"/>
    </i>
    <i>
      <x v="1627"/>
    </i>
    <i>
      <x v="1628"/>
    </i>
    <i>
      <x v="1629"/>
    </i>
    <i>
      <x v="1630"/>
    </i>
    <i>
      <x v="1633"/>
    </i>
    <i>
      <x v="1635"/>
    </i>
    <i>
      <x v="1636"/>
    </i>
    <i>
      <x v="1637"/>
    </i>
    <i>
      <x v="1638"/>
    </i>
    <i>
      <x v="1639"/>
    </i>
    <i>
      <x v="1641"/>
    </i>
    <i>
      <x v="1642"/>
    </i>
    <i>
      <x v="1643"/>
    </i>
    <i>
      <x v="1649"/>
    </i>
    <i>
      <x v="1653"/>
    </i>
    <i>
      <x v="1654"/>
    </i>
    <i>
      <x v="1655"/>
    </i>
    <i>
      <x v="1656"/>
    </i>
    <i>
      <x v="1658"/>
    </i>
    <i>
      <x v="1660"/>
    </i>
    <i>
      <x v="1663"/>
    </i>
    <i>
      <x v="1666"/>
    </i>
    <i>
      <x v="1667"/>
    </i>
    <i>
      <x v="1668"/>
    </i>
    <i>
      <x v="1669"/>
    </i>
    <i>
      <x v="1670"/>
    </i>
    <i>
      <x v="1671"/>
    </i>
    <i>
      <x v="1672"/>
    </i>
    <i>
      <x v="1673"/>
    </i>
    <i>
      <x v="1674"/>
    </i>
    <i>
      <x v="1675"/>
    </i>
    <i>
      <x v="1677"/>
    </i>
    <i>
      <x v="1679"/>
    </i>
    <i>
      <x v="1682"/>
    </i>
    <i>
      <x v="1683"/>
    </i>
    <i>
      <x v="1686"/>
    </i>
    <i>
      <x v="1687"/>
    </i>
    <i>
      <x v="1688"/>
    </i>
    <i>
      <x v="1691"/>
    </i>
    <i>
      <x v="1692"/>
    </i>
    <i>
      <x v="1693"/>
    </i>
    <i>
      <x v="1695"/>
    </i>
    <i>
      <x v="1696"/>
    </i>
    <i>
      <x v="1697"/>
    </i>
    <i>
      <x v="1698"/>
    </i>
    <i>
      <x v="1700"/>
    </i>
    <i>
      <x v="1701"/>
    </i>
    <i>
      <x v="1702"/>
    </i>
    <i>
      <x v="1703"/>
    </i>
    <i>
      <x v="1706"/>
    </i>
    <i>
      <x v="1707"/>
    </i>
    <i>
      <x v="1709"/>
    </i>
    <i>
      <x v="1711"/>
    </i>
    <i>
      <x v="1712"/>
    </i>
    <i>
      <x v="1715"/>
    </i>
    <i>
      <x v="1716"/>
    </i>
    <i>
      <x v="1717"/>
    </i>
    <i>
      <x v="1721"/>
    </i>
    <i>
      <x v="1722"/>
    </i>
    <i>
      <x v="1723"/>
    </i>
    <i>
      <x v="1724"/>
    </i>
    <i>
      <x v="1725"/>
    </i>
    <i>
      <x v="1726"/>
    </i>
    <i>
      <x v="1727"/>
    </i>
    <i>
      <x v="1728"/>
    </i>
    <i>
      <x v="1731"/>
    </i>
    <i>
      <x v="1732"/>
    </i>
    <i>
      <x v="1733"/>
    </i>
    <i>
      <x v="1734"/>
    </i>
    <i>
      <x v="1735"/>
    </i>
    <i>
      <x v="1736"/>
    </i>
    <i>
      <x v="1737"/>
    </i>
    <i>
      <x v="1740"/>
    </i>
    <i>
      <x v="1744"/>
    </i>
    <i>
      <x v="1746"/>
    </i>
    <i>
      <x v="1747"/>
    </i>
    <i>
      <x v="1748"/>
    </i>
    <i>
      <x v="1749"/>
    </i>
    <i>
      <x v="1751"/>
    </i>
    <i>
      <x v="1753"/>
    </i>
    <i>
      <x v="1754"/>
    </i>
    <i>
      <x v="1756"/>
    </i>
    <i>
      <x v="1757"/>
    </i>
    <i>
      <x v="1758"/>
    </i>
    <i>
      <x v="1759"/>
    </i>
    <i>
      <x v="1760"/>
    </i>
    <i>
      <x v="1761"/>
    </i>
    <i>
      <x v="1763"/>
    </i>
    <i>
      <x v="1765"/>
    </i>
    <i>
      <x v="1768"/>
    </i>
    <i>
      <x v="1771"/>
    </i>
    <i>
      <x v="1772"/>
    </i>
    <i>
      <x v="1773"/>
    </i>
    <i>
      <x v="1775"/>
    </i>
    <i>
      <x v="1776"/>
    </i>
    <i>
      <x v="1777"/>
    </i>
    <i>
      <x v="1778"/>
    </i>
    <i>
      <x v="1779"/>
    </i>
    <i>
      <x v="1780"/>
    </i>
    <i>
      <x v="1782"/>
    </i>
    <i>
      <x v="1783"/>
    </i>
    <i>
      <x v="1784"/>
    </i>
    <i>
      <x v="1785"/>
    </i>
    <i>
      <x v="1786"/>
    </i>
    <i>
      <x v="1788"/>
    </i>
    <i>
      <x v="1789"/>
    </i>
    <i>
      <x v="1790"/>
    </i>
    <i>
      <x v="1791"/>
    </i>
    <i>
      <x v="1793"/>
    </i>
    <i>
      <x v="1795"/>
    </i>
    <i>
      <x v="1796"/>
    </i>
    <i>
      <x v="1797"/>
    </i>
    <i>
      <x v="1799"/>
    </i>
    <i>
      <x v="1800"/>
    </i>
    <i>
      <x v="1801"/>
    </i>
    <i>
      <x v="1802"/>
    </i>
    <i>
      <x v="1803"/>
    </i>
    <i>
      <x v="1805"/>
    </i>
    <i>
      <x v="1806"/>
    </i>
    <i>
      <x v="1807"/>
    </i>
    <i>
      <x v="1808"/>
    </i>
    <i>
      <x v="1809"/>
    </i>
    <i>
      <x v="1810"/>
    </i>
    <i>
      <x v="1811"/>
    </i>
    <i>
      <x v="1812"/>
    </i>
    <i>
      <x v="1815"/>
    </i>
    <i>
      <x v="1817"/>
    </i>
    <i>
      <x v="1818"/>
    </i>
    <i>
      <x v="1819"/>
    </i>
    <i>
      <x v="1820"/>
    </i>
    <i>
      <x v="1821"/>
    </i>
    <i>
      <x v="1822"/>
    </i>
    <i>
      <x v="1824"/>
    </i>
    <i>
      <x v="1829"/>
    </i>
    <i>
      <x v="1830"/>
    </i>
    <i>
      <x v="1831"/>
    </i>
    <i>
      <x v="1833"/>
    </i>
    <i>
      <x v="1836"/>
    </i>
    <i>
      <x v="1837"/>
    </i>
    <i>
      <x v="1839"/>
    </i>
    <i>
      <x v="1840"/>
    </i>
    <i>
      <x v="1843"/>
    </i>
    <i>
      <x v="1844"/>
    </i>
    <i>
      <x v="1845"/>
    </i>
    <i>
      <x v="1846"/>
    </i>
    <i>
      <x v="1847"/>
    </i>
    <i>
      <x v="1849"/>
    </i>
    <i>
      <x v="1851"/>
    </i>
    <i>
      <x v="1852"/>
    </i>
    <i>
      <x v="1853"/>
    </i>
    <i>
      <x v="1854"/>
    </i>
    <i>
      <x v="1857"/>
    </i>
    <i>
      <x v="1858"/>
    </i>
    <i>
      <x v="1860"/>
    </i>
    <i>
      <x v="1861"/>
    </i>
    <i>
      <x v="1863"/>
    </i>
    <i>
      <x v="1864"/>
    </i>
    <i>
      <x v="1865"/>
    </i>
    <i>
      <x v="1867"/>
    </i>
    <i>
      <x v="1870"/>
    </i>
    <i>
      <x v="1873"/>
    </i>
    <i>
      <x v="1876"/>
    </i>
    <i>
      <x v="1877"/>
    </i>
    <i>
      <x v="1878"/>
    </i>
    <i>
      <x v="1881"/>
    </i>
    <i>
      <x v="1882"/>
    </i>
    <i>
      <x v="1885"/>
    </i>
    <i>
      <x v="1886"/>
    </i>
    <i>
      <x v="1887"/>
    </i>
    <i>
      <x v="1889"/>
    </i>
    <i>
      <x v="1890"/>
    </i>
    <i>
      <x v="1891"/>
    </i>
    <i>
      <x v="1892"/>
    </i>
    <i>
      <x v="1896"/>
    </i>
    <i>
      <x v="1898"/>
    </i>
    <i>
      <x v="1899"/>
    </i>
    <i>
      <x v="1901"/>
    </i>
    <i>
      <x v="1904"/>
    </i>
    <i>
      <x v="1906"/>
    </i>
    <i>
      <x v="1907"/>
    </i>
    <i>
      <x v="1909"/>
    </i>
    <i>
      <x v="1912"/>
    </i>
    <i>
      <x v="1913"/>
    </i>
    <i>
      <x v="1914"/>
    </i>
    <i>
      <x v="1915"/>
    </i>
    <i>
      <x v="1919"/>
    </i>
    <i>
      <x v="1920"/>
    </i>
    <i>
      <x v="1921"/>
    </i>
    <i>
      <x v="1922"/>
    </i>
    <i>
      <x v="1923"/>
    </i>
    <i>
      <x v="1924"/>
    </i>
    <i>
      <x v="1925"/>
    </i>
    <i>
      <x v="1926"/>
    </i>
    <i>
      <x v="1928"/>
    </i>
    <i>
      <x v="1931"/>
    </i>
    <i>
      <x v="1932"/>
    </i>
    <i>
      <x v="1933"/>
    </i>
    <i>
      <x v="1934"/>
    </i>
    <i>
      <x v="1935"/>
    </i>
    <i>
      <x v="1936"/>
    </i>
    <i>
      <x v="1937"/>
    </i>
    <i>
      <x v="1938"/>
    </i>
    <i>
      <x v="1941"/>
    </i>
    <i>
      <x v="1943"/>
    </i>
    <i>
      <x v="1944"/>
    </i>
    <i>
      <x v="1945"/>
    </i>
    <i>
      <x v="1947"/>
    </i>
    <i>
      <x v="1949"/>
    </i>
    <i>
      <x v="1952"/>
    </i>
    <i>
      <x v="1953"/>
    </i>
    <i>
      <x v="1954"/>
    </i>
    <i>
      <x v="1955"/>
    </i>
    <i>
      <x v="1956"/>
    </i>
    <i>
      <x v="1958"/>
    </i>
    <i>
      <x v="1959"/>
    </i>
    <i>
      <x v="1960"/>
    </i>
    <i>
      <x v="1966"/>
    </i>
    <i>
      <x v="1967"/>
    </i>
    <i>
      <x v="1970"/>
    </i>
    <i>
      <x v="1972"/>
    </i>
    <i>
      <x v="1973"/>
    </i>
    <i>
      <x v="1974"/>
    </i>
    <i>
      <x v="1975"/>
    </i>
    <i>
      <x v="1976"/>
    </i>
    <i>
      <x v="1977"/>
    </i>
    <i>
      <x v="1978"/>
    </i>
    <i>
      <x v="1979"/>
    </i>
    <i>
      <x v="1982"/>
    </i>
    <i>
      <x v="1983"/>
    </i>
    <i>
      <x v="1986"/>
    </i>
    <i>
      <x v="1987"/>
    </i>
    <i>
      <x v="1991"/>
    </i>
    <i>
      <x v="1992"/>
    </i>
    <i>
      <x v="1995"/>
    </i>
    <i>
      <x v="1999"/>
    </i>
    <i>
      <x v="2000"/>
    </i>
    <i>
      <x v="2003"/>
    </i>
    <i>
      <x v="2004"/>
    </i>
    <i>
      <x v="2005"/>
    </i>
    <i>
      <x v="2006"/>
    </i>
    <i>
      <x v="2007"/>
    </i>
    <i>
      <x v="2009"/>
    </i>
    <i>
      <x v="2010"/>
    </i>
    <i>
      <x v="2012"/>
    </i>
    <i>
      <x v="2015"/>
    </i>
    <i>
      <x v="2016"/>
    </i>
    <i>
      <x v="2017"/>
    </i>
    <i>
      <x v="2018"/>
    </i>
    <i>
      <x v="2020"/>
    </i>
    <i>
      <x v="2023"/>
    </i>
    <i>
      <x v="2024"/>
    </i>
    <i>
      <x v="2025"/>
    </i>
    <i>
      <x v="2026"/>
    </i>
    <i>
      <x v="2027"/>
    </i>
    <i>
      <x v="2028"/>
    </i>
    <i>
      <x v="2029"/>
    </i>
    <i>
      <x v="2034"/>
    </i>
    <i>
      <x v="2035"/>
    </i>
    <i>
      <x v="2036"/>
    </i>
    <i>
      <x v="2038"/>
    </i>
    <i>
      <x v="2039"/>
    </i>
    <i>
      <x v="2040"/>
    </i>
    <i>
      <x v="2041"/>
    </i>
    <i>
      <x v="2042"/>
    </i>
    <i>
      <x v="2043"/>
    </i>
    <i>
      <x v="2044"/>
    </i>
    <i>
      <x v="2046"/>
    </i>
    <i>
      <x v="2049"/>
    </i>
    <i>
      <x v="2050"/>
    </i>
    <i>
      <x v="2051"/>
    </i>
    <i>
      <x v="2052"/>
    </i>
    <i>
      <x v="2053"/>
    </i>
    <i>
      <x v="2056"/>
    </i>
    <i>
      <x v="2058"/>
    </i>
    <i>
      <x v="2060"/>
    </i>
    <i>
      <x v="2061"/>
    </i>
    <i>
      <x v="2062"/>
    </i>
    <i>
      <x v="2063"/>
    </i>
    <i>
      <x v="2064"/>
    </i>
    <i>
      <x v="2067"/>
    </i>
    <i>
      <x v="2068"/>
    </i>
    <i>
      <x v="2070"/>
    </i>
    <i>
      <x v="2071"/>
    </i>
    <i>
      <x v="2073"/>
    </i>
    <i>
      <x v="2074"/>
    </i>
    <i>
      <x v="2077"/>
    </i>
    <i>
      <x v="2078"/>
    </i>
    <i>
      <x v="2079"/>
    </i>
    <i>
      <x v="2080"/>
    </i>
    <i>
      <x v="2082"/>
    </i>
    <i>
      <x v="2083"/>
    </i>
    <i>
      <x v="2084"/>
    </i>
    <i>
      <x v="2086"/>
    </i>
    <i>
      <x v="2087"/>
    </i>
    <i>
      <x v="2090"/>
    </i>
    <i>
      <x v="2092"/>
    </i>
    <i>
      <x v="2093"/>
    </i>
    <i>
      <x v="2096"/>
    </i>
    <i>
      <x v="2100"/>
    </i>
    <i>
      <x v="2102"/>
    </i>
    <i>
      <x v="2103"/>
    </i>
    <i>
      <x v="2104"/>
    </i>
    <i>
      <x v="2106"/>
    </i>
    <i>
      <x v="2109"/>
    </i>
    <i>
      <x v="2110"/>
    </i>
    <i>
      <x v="2114"/>
    </i>
    <i>
      <x v="2115"/>
    </i>
    <i>
      <x v="2116"/>
    </i>
    <i>
      <x v="2120"/>
    </i>
    <i>
      <x v="2121"/>
    </i>
    <i>
      <x v="2123"/>
    </i>
    <i>
      <x v="2127"/>
    </i>
    <i>
      <x v="2129"/>
    </i>
    <i>
      <x v="2130"/>
    </i>
    <i>
      <x v="2132"/>
    </i>
    <i>
      <x v="2133"/>
    </i>
    <i>
      <x v="2135"/>
    </i>
    <i>
      <x v="2136"/>
    </i>
    <i>
      <x v="2137"/>
    </i>
    <i>
      <x v="2138"/>
    </i>
    <i>
      <x v="2139"/>
    </i>
    <i>
      <x v="2140"/>
    </i>
    <i>
      <x v="2142"/>
    </i>
    <i>
      <x v="2143"/>
    </i>
    <i>
      <x v="2144"/>
    </i>
    <i>
      <x v="2146"/>
    </i>
    <i>
      <x v="2147"/>
    </i>
    <i>
      <x v="2148"/>
    </i>
    <i>
      <x v="2149"/>
    </i>
    <i>
      <x v="2150"/>
    </i>
    <i>
      <x v="2151"/>
    </i>
    <i>
      <x v="2153"/>
    </i>
    <i>
      <x v="2154"/>
    </i>
    <i>
      <x v="2158"/>
    </i>
    <i>
      <x v="2161"/>
    </i>
    <i>
      <x v="2163"/>
    </i>
    <i>
      <x v="2164"/>
    </i>
    <i>
      <x v="2165"/>
    </i>
    <i>
      <x v="2167"/>
    </i>
    <i>
      <x v="2168"/>
    </i>
    <i>
      <x v="2169"/>
    </i>
    <i>
      <x v="2170"/>
    </i>
    <i>
      <x v="2172"/>
    </i>
    <i>
      <x v="2174"/>
    </i>
    <i>
      <x v="2175"/>
    </i>
    <i>
      <x v="2177"/>
    </i>
    <i>
      <x v="2178"/>
    </i>
    <i>
      <x v="2179"/>
    </i>
    <i>
      <x v="2180"/>
    </i>
    <i>
      <x v="2181"/>
    </i>
    <i>
      <x v="2182"/>
    </i>
    <i>
      <x v="2184"/>
    </i>
    <i>
      <x v="2186"/>
    </i>
    <i>
      <x v="2188"/>
    </i>
    <i>
      <x v="2190"/>
    </i>
    <i>
      <x v="2193"/>
    </i>
    <i>
      <x v="2194"/>
    </i>
    <i>
      <x v="2195"/>
    </i>
    <i>
      <x v="2198"/>
    </i>
    <i>
      <x v="2202"/>
    </i>
    <i>
      <x v="2206"/>
    </i>
    <i>
      <x v="2207"/>
    </i>
    <i>
      <x v="2208"/>
    </i>
    <i>
      <x v="2210"/>
    </i>
    <i>
      <x v="2211"/>
    </i>
    <i>
      <x v="2212"/>
    </i>
    <i>
      <x v="2213"/>
    </i>
    <i>
      <x v="2215"/>
    </i>
    <i>
      <x v="2216"/>
    </i>
    <i>
      <x v="2217"/>
    </i>
    <i>
      <x v="2220"/>
    </i>
    <i>
      <x v="2221"/>
    </i>
    <i>
      <x v="2222"/>
    </i>
    <i>
      <x v="2223"/>
    </i>
    <i>
      <x v="2224"/>
    </i>
    <i>
      <x v="2226"/>
    </i>
    <i>
      <x v="2228"/>
    </i>
    <i>
      <x v="2229"/>
    </i>
    <i>
      <x v="2231"/>
    </i>
    <i>
      <x v="2232"/>
    </i>
    <i>
      <x v="2233"/>
    </i>
    <i>
      <x v="2235"/>
    </i>
    <i>
      <x v="2236"/>
    </i>
    <i>
      <x v="2238"/>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449CD1-587E-4EB2-8F96-000B4C194969}" name="PivotTable8"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7" firstHeaderRow="1"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6"/>
  </rowFields>
  <rowItems count="3">
    <i>
      <x/>
    </i>
    <i>
      <x v="1"/>
    </i>
    <i t="grand">
      <x/>
    </i>
  </rowItems>
  <colItems count="1">
    <i/>
  </colItems>
  <dataFields count="1">
    <dataField name="Average of convert_rate" fld="4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69B25B-A4F6-406C-90E6-C6571173521E}" name="PivotTable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D29" firstHeaderRow="0"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8"/>
  </rowFields>
  <rowItems count="3">
    <i>
      <x/>
    </i>
    <i>
      <x v="1"/>
    </i>
    <i t="grand">
      <x/>
    </i>
  </rowItems>
  <colFields count="1">
    <field x="-2"/>
  </colFields>
  <colItems count="3">
    <i>
      <x/>
    </i>
    <i i="1">
      <x v="1"/>
    </i>
    <i i="2">
      <x v="2"/>
    </i>
  </colItems>
  <dataFields count="3">
    <dataField name="Count of AcceptedCmp5" fld="28" subtotal="count" baseField="0" baseItem="0"/>
    <dataField name="Sum of Z_Revenue" fld="33" baseField="0" baseItem="0" numFmtId="164"/>
    <dataField name="Sum of convert_rate" fld="42" baseField="0" baseItem="0"/>
  </dataFields>
  <formats count="1">
    <format dxfId="110">
      <pivotArea outline="0" collapsedLevelsAreSubtotals="1"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6975900-C898-4937-840E-F31B3F391628}" name="PivotTable5"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3" firstHeaderRow="0"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7"/>
  </rowFields>
  <rowItems count="3">
    <i>
      <x/>
    </i>
    <i>
      <x v="1"/>
    </i>
    <i t="grand">
      <x/>
    </i>
  </rowItems>
  <colFields count="1">
    <field x="-2"/>
  </colFields>
  <colItems count="3">
    <i>
      <x/>
    </i>
    <i i="1">
      <x v="1"/>
    </i>
    <i i="2">
      <x v="2"/>
    </i>
  </colItems>
  <dataFields count="3">
    <dataField name="Count of AcceptedCmp4" fld="27" subtotal="count" baseField="0" baseItem="0"/>
    <dataField name="Sum of total_Revenue" fld="39" baseField="0" baseItem="0" numFmtId="164"/>
    <dataField name="Sum of convert_rate" fld="42" baseField="0" baseItem="0"/>
  </dataFields>
  <formats count="2">
    <format dxfId="108">
      <pivotArea outline="0" collapsedLevelsAreSubtotals="1" fieldPosition="0">
        <references count="1">
          <reference field="4294967294" count="1" selected="0">
            <x v="1"/>
          </reference>
        </references>
      </pivotArea>
    </format>
    <format dxfId="109">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2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27"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3C4F8AA-F37E-4BE6-B39F-058D368E42A2}" name="PivotTable4"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D17" firstHeaderRow="0"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6"/>
  </rowFields>
  <rowItems count="3">
    <i>
      <x/>
    </i>
    <i>
      <x v="1"/>
    </i>
    <i t="grand">
      <x/>
    </i>
  </rowItems>
  <colFields count="1">
    <field x="-2"/>
  </colFields>
  <colItems count="3">
    <i>
      <x/>
    </i>
    <i i="1">
      <x v="1"/>
    </i>
    <i i="2">
      <x v="2"/>
    </i>
  </colItems>
  <dataFields count="3">
    <dataField name="Sum of total_Revenue" fld="39" baseField="0" baseItem="0" numFmtId="164"/>
    <dataField name="Count of AcceptedCmp3" fld="26" subtotal="count" baseField="0" baseItem="0"/>
    <dataField name="Sum of convert_rate" fld="42" baseField="0" baseItem="0"/>
  </dataFields>
  <formats count="1">
    <format dxfId="113">
      <pivotArea outline="0" collapsedLevelsAreSubtotals="1" fieldPosition="0">
        <references count="1">
          <reference field="4294967294" count="1" selected="0">
            <x v="0"/>
          </reference>
        </references>
      </pivotArea>
    </format>
  </format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26" count="1" selected="0">
            <x v="0"/>
          </reference>
        </references>
      </pivotArea>
    </chartFormat>
    <chartFormat chart="0" format="4">
      <pivotArea type="data" outline="0" fieldPosition="0">
        <references count="2">
          <reference field="4294967294" count="1" selected="0">
            <x v="0"/>
          </reference>
          <reference field="26"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6" count="1" selected="0">
            <x v="1"/>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6"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5634EE-1BF5-4EBD-8949-54A721E48965}"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D11" firstHeaderRow="0"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30"/>
  </rowFields>
  <rowItems count="3">
    <i>
      <x/>
    </i>
    <i>
      <x v="1"/>
    </i>
    <i t="grand">
      <x/>
    </i>
  </rowItems>
  <colFields count="1">
    <field x="-2"/>
  </colFields>
  <colItems count="3">
    <i>
      <x/>
    </i>
    <i i="1">
      <x v="1"/>
    </i>
    <i i="2">
      <x v="2"/>
    </i>
  </colItems>
  <dataFields count="3">
    <dataField name="Count of AcceptedCmp2" fld="30" subtotal="count" baseField="0" baseItem="0"/>
    <dataField name="Sum of total_Revenue" fld="39" baseField="0" baseItem="0" numFmtId="164"/>
    <dataField name="Sum of convert_rate" fld="42" baseField="0" baseItem="0"/>
  </dataFields>
  <formats count="1">
    <format dxfId="114">
      <pivotArea outline="0" collapsedLevelsAreSubtotals="1"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30" count="1" selected="0">
            <x v="0"/>
          </reference>
        </references>
      </pivotArea>
    </chartFormat>
    <chartFormat chart="0" format="4">
      <pivotArea type="data" outline="0" fieldPosition="0">
        <references count="2">
          <reference field="4294967294" count="1" selected="0">
            <x v="1"/>
          </reference>
          <reference field="30"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30" count="1" selected="0">
            <x v="1"/>
          </reference>
        </references>
      </pivotArea>
    </chartFormat>
    <chartFormat chart="3" format="1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010FD9C-F358-440E-AADC-AB6D07B9396C}" name="PivotTable1" cacheId="6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D6" firstHeaderRow="0" firstDataRow="1" firstDataCol="1"/>
  <pivotFields count="43">
    <pivotField showAll="0"/>
    <pivotField showAll="0"/>
    <pivotField showAll="0"/>
    <pivotField showAll="0"/>
    <pivotField showAll="0"/>
    <pivotField showAll="0"/>
    <pivotField showAll="0"/>
    <pivotField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9"/>
  </rowFields>
  <rowItems count="3">
    <i>
      <x/>
    </i>
    <i>
      <x v="1"/>
    </i>
    <i t="grand">
      <x/>
    </i>
  </rowItems>
  <colFields count="1">
    <field x="-2"/>
  </colFields>
  <colItems count="3">
    <i>
      <x/>
    </i>
    <i i="1">
      <x v="1"/>
    </i>
    <i i="2">
      <x v="2"/>
    </i>
  </colItems>
  <dataFields count="3">
    <dataField name="Count of AcceptedCmp1" fld="29" subtotal="count" baseField="0" baseItem="0"/>
    <dataField name="Sum of Z_Revenue" fld="33" baseField="0" baseItem="0" numFmtId="164"/>
    <dataField name="Sum of convert_rate" fld="42" baseField="0" baseItem="0"/>
  </dataFields>
  <formats count="2">
    <format dxfId="111">
      <pivotArea outline="0" collapsedLevelsAreSubtotals="1" fieldPosition="0">
        <references count="1">
          <reference field="4294967294" count="1" selected="0">
            <x v="1"/>
          </reference>
        </references>
      </pivotArea>
    </format>
    <format dxfId="112">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29"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29"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FD5AE1-34E3-4CFD-801A-94FCE86B0825}" autoFormatId="16" applyNumberFormats="0" applyBorderFormats="0" applyFontFormats="0" applyPatternFormats="0" applyAlignmentFormats="0" applyWidthHeightFormats="0">
  <queryTableRefresh nextId="39" unboundColumnsRight="1">
    <queryTableFields count="36">
      <queryTableField id="1" name="ID" tableColumnId="1"/>
      <queryTableField id="2" name="Year_Birth" tableColumnId="2"/>
      <queryTableField id="33" dataBound="0" tableColumnId="30"/>
      <queryTableField id="35" dataBound="0" tableColumnId="33"/>
      <queryTableField id="3" name="Education" tableColumnId="3"/>
      <queryTableField id="4" name="Marital_Status" tableColumnId="4"/>
      <queryTableField id="31" dataBound="0" tableColumnId="32"/>
      <queryTableField id="5" name="Income" tableColumnId="5"/>
      <queryTableField id="6" name="Kidhome" tableColumnId="6"/>
      <queryTableField id="7" name="Teenhome" tableColumnId="7"/>
      <queryTableField id="8" name="Dt_Customer" tableColumnId="8"/>
      <queryTableField id="9" name="Recency" tableColumnId="9"/>
      <queryTableField id="38" dataBound="0" tableColumnId="36"/>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37" dataBound="0" tableColumnId="35"/>
      <queryTableField id="16" name="NumDealsPurchases" tableColumnId="16"/>
      <queryTableField id="17" name="NumWebPurchases" tableColumnId="17"/>
      <queryTableField id="18" name="NumCatalogPurchases" tableColumnId="18"/>
      <queryTableField id="19" name="NumStorePurchases" tableColumnId="19"/>
      <queryTableField id="34" dataBound="0" tableColumnId="31"/>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 id="36" dataBound="0"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20B56C5-6C30-4461-BA8D-859A2322B34D}" sourceName="Marital_Status">
  <pivotTables>
    <pivotTable tabId="13" name="PivotTable1"/>
    <pivotTable tabId="13" name="PivotTable2"/>
    <pivotTable tabId="13" name="PivotTable3"/>
  </pivotTables>
  <data>
    <tabular pivotCacheId="2072740462">
      <items count="8">
        <i x="6"/>
        <i x="5"/>
        <i x="3"/>
        <i x="2"/>
        <i x="0"/>
        <i x="1" s="1"/>
        <i x="4"/>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ency_Category" xr10:uid="{9CF93E68-3D39-44AA-A935-3047CA7EF98C}" sourceName="Recency Category">
  <pivotTables>
    <pivotTable tabId="19" name="PivotTable1"/>
    <pivotTable tabId="19" name="PivotTable10"/>
    <pivotTable tabId="19" name="PivotTable11"/>
    <pivotTable tabId="19" name="PivotTable3"/>
    <pivotTable tabId="19" name="PivotTable4"/>
    <pivotTable tabId="19" name="PivotTable5"/>
    <pivotTable tabId="19" name="PivotTable6"/>
    <pivotTable tabId="19" name="PivotTable8"/>
    <pivotTable tabId="19" name="PivotTable9"/>
  </pivotTables>
  <data>
    <tabular pivotCacheId="207274046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7BD52928-FBFD-49BA-820D-DA2B9239C512}" cache="Slicer_Marital_Status" caption="Marital_Status"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ency Category" xr10:uid="{908AAF13-EDE2-45C0-A470-736864535678}" cache="Slicer_Recency_Category" caption="Recency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289852-75B1-40DD-BDD6-FA6198B800BD}" name="marketing_campaign" displayName="marketing_campaign" ref="A1:AJ2242" tableType="queryTable" totalsRowCount="1">
  <autoFilter ref="A1:AJ2241" xr:uid="{ED289852-75B1-40DD-BDD6-FA6198B800BD}"/>
  <tableColumns count="36">
    <tableColumn id="1" xr3:uid="{183E3403-6F95-4CC0-AB66-DD94DF780C92}" uniqueName="1" name="ID" queryTableFieldId="1"/>
    <tableColumn id="2" xr3:uid="{D2A86B1C-9D33-476F-AD8F-3C13E4F2821E}" uniqueName="2" name="Year_Birth" queryTableFieldId="2"/>
    <tableColumn id="30" xr3:uid="{6AFDA318-31AF-4051-8448-3046E73FDBC3}" uniqueName="30" name="Age" queryTableFieldId="33" dataDxfId="126">
      <calculatedColumnFormula>YEAR(TODAY())-B2</calculatedColumnFormula>
    </tableColumn>
    <tableColumn id="33" xr3:uid="{FDF6936E-BC04-47F9-B65D-C96F2D6ED26B}" uniqueName="33" name="Age_Group" queryTableFieldId="35" dataDxfId="125">
      <calculatedColumnFormula array="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calculatedColumnFormula>
    </tableColumn>
    <tableColumn id="3" xr3:uid="{ED7F1269-B92E-4A9F-88C1-F1470F5AC370}" uniqueName="3" name="Education" queryTableFieldId="3" dataDxfId="124"/>
    <tableColumn id="4" xr3:uid="{ECF7638F-76BC-4130-BB82-D9656814F4CF}" uniqueName="4" name="Marital_Status" queryTableFieldId="4" dataDxfId="123"/>
    <tableColumn id="32" xr3:uid="{841BF004-66E0-494B-AE28-9F0507C52534}" uniqueName="32" name="Family_size" queryTableFieldId="31" dataDxfId="122">
      <calculatedColumnFormula array="1">_xlfn.IFS(marketing_campaign[[#This Row],[Marital_Status]]="Single",I2-J2+1,marketing_campaign[[#This Row],[Marital_Status]]="Together",I2+J2+2,marketing_campaign[[#This Row],[Marital_Status]]="Alone",I2-J2+1,marketing_campaign[[#This Row],[Marital_Status]]="Married",I2+J2+2,marketing_campaign[[#This Row],[Marital_Status]]="Divorced",I2+J2+1,marketing_campaign[[#This Row],[Marital_Status]]="YOLO",I2-J2+1,marketing_campaign[[#This Row],[Marital_Status]]="Absurd",I2-J2+1,marketing_campaign[[#This Row],[Marital_Status]]="Widow",I2+J2+1)</calculatedColumnFormula>
    </tableColumn>
    <tableColumn id="5" xr3:uid="{046C1EC4-2362-407D-928B-C7D88E715AB6}" uniqueName="5" name="Income" queryTableFieldId="5" totalsRowDxfId="121"/>
    <tableColumn id="6" xr3:uid="{3EBA261B-A2AC-49C7-8628-3B374440F542}" uniqueName="6" name="Kidhome" queryTableFieldId="6"/>
    <tableColumn id="7" xr3:uid="{FD95B5C0-CA76-4D35-BC88-9B857C97950B}" uniqueName="7" name="Teenhome" queryTableFieldId="7"/>
    <tableColumn id="8" xr3:uid="{36B5848E-E446-4016-BEEF-99FEF7373EDB}" uniqueName="8" name="Dt_Customer" queryTableFieldId="8" dataDxfId="120" totalsRowDxfId="119"/>
    <tableColumn id="9" xr3:uid="{7A536184-5011-4811-85E9-F7AE6AD3900D}" uniqueName="9" name="Recency" queryTableFieldId="9"/>
    <tableColumn id="36" xr3:uid="{525E717C-8821-4540-A909-A7D42D550936}" uniqueName="36" name="Recency Category" queryTableFieldId="38" dataDxfId="115">
      <calculatedColumnFormula array="1">_xlfn.IFS(AND(marketing_campaign[[#This Row],[Recency]]&gt;=0,marketing_campaign[[#This Row],[Recency]]&lt;=14),"Early Recency",AND(marketing_campaign[[#This Row],[Recency]]&gt;=15,marketing_campaign[[#This Row],[Recency]]&lt;=31),"Mid-Recency",marketing_campaign[[#This Row],[Recency]]&gt;=32,"Late Recency")</calculatedColumnFormula>
    </tableColumn>
    <tableColumn id="10" xr3:uid="{53619245-D0F7-4D11-A6A6-D60FCBC9471C}" uniqueName="10" name="MntWines" queryTableFieldId="10"/>
    <tableColumn id="11" xr3:uid="{B45D05D2-7B68-4D95-A4FA-D70AF897F96C}" uniqueName="11" name="MntFruits" queryTableFieldId="11"/>
    <tableColumn id="12" xr3:uid="{DB5BEF17-1183-4B03-8ED2-1C0FFF72E592}" uniqueName="12" name="MntMeatProducts" queryTableFieldId="12"/>
    <tableColumn id="13" xr3:uid="{E0A8802D-1808-42BC-BDD9-70F616C096C8}" uniqueName="13" name="MntFishProducts" queryTableFieldId="13"/>
    <tableColumn id="14" xr3:uid="{0BC9E519-AC8A-4EF3-8898-1F511FF11F4D}" uniqueName="14" name="MntSweetProducts" queryTableFieldId="14"/>
    <tableColumn id="15" xr3:uid="{AF8867BD-53C9-4E80-B69D-B9CEC51EF905}" uniqueName="15" name="MntGoldProds" queryTableFieldId="15"/>
    <tableColumn id="35" xr3:uid="{C7F123D3-0316-49EA-917C-5A188BA96766}" uniqueName="35" name="Total Amounts (Qty) " queryTableFieldId="37" dataDxfId="118">
      <calculatedColumnFormula>marketing_campaign[[#This Row],[MntGoldProds]]+marketing_campaign[[#This Row],[MntSweetProducts]]+marketing_campaign[[#This Row],[MntFishProducts]]+marketing_campaign[[#This Row],[MntMeatProducts]]+marketing_campaign[[#This Row],[MntFruits]]+marketing_campaign[[#This Row],[MntWines]]</calculatedColumnFormula>
    </tableColumn>
    <tableColumn id="16" xr3:uid="{6CAEB9CE-EF9B-4064-B611-881E33F1E0BA}" uniqueName="16" name="NumDealsPurchases" queryTableFieldId="16"/>
    <tableColumn id="17" xr3:uid="{36AB5A00-9116-40DF-A6A7-E60E84217547}" uniqueName="17" name="NumWebPurchases" queryTableFieldId="17"/>
    <tableColumn id="18" xr3:uid="{6D760143-EC73-4BB2-9129-809CBAA92C49}" uniqueName="18" name="NumCatalogPurchases" queryTableFieldId="18"/>
    <tableColumn id="19" xr3:uid="{13B1ADBB-9466-4DEF-9E1B-A806E7E0412B}" uniqueName="19" name="NumStorePurchases" queryTableFieldId="19"/>
    <tableColumn id="31" xr3:uid="{519AAF3D-A442-47CB-AC9E-E0347755BE04}" uniqueName="31" name="Total_purchase" queryTableFieldId="34" dataDxfId="117">
      <calculatedColumnFormula>U2+V2+W2+X2</calculatedColumnFormula>
    </tableColumn>
    <tableColumn id="20" xr3:uid="{B1ACB2C0-88DF-4782-A6C0-9D4C15A60C46}" uniqueName="20" name="NumWebVisitsMonth" queryTableFieldId="20"/>
    <tableColumn id="21" xr3:uid="{2BA6BE2F-9B1C-4FC6-962C-7653282058AF}" uniqueName="21" name="AcceptedCmp3" queryTableFieldId="21"/>
    <tableColumn id="22" xr3:uid="{F9FE7ED3-24A9-4A6D-B9E8-98363BE3BA5B}" uniqueName="22" name="AcceptedCmp4" queryTableFieldId="22"/>
    <tableColumn id="23" xr3:uid="{0FE0A03F-61EA-44CF-912B-DAA2746AC2AA}" uniqueName="23" name="AcceptedCmp5" queryTableFieldId="23"/>
    <tableColumn id="24" xr3:uid="{05FC0597-D68D-4DCB-94F8-38531CD6E646}" uniqueName="24" name="AcceptedCmp1" queryTableFieldId="24"/>
    <tableColumn id="25" xr3:uid="{8DBD4F16-B965-46FA-99D0-DC804887F60F}" uniqueName="25" name="AcceptedCmp2" queryTableFieldId="25"/>
    <tableColumn id="26" xr3:uid="{BF9CCEB9-C21A-48F2-8966-74BB671F7D00}" uniqueName="26" name="Complain" queryTableFieldId="26"/>
    <tableColumn id="27" xr3:uid="{36D61A30-710D-4270-B125-C74F8BC34B86}" uniqueName="27" name="Z_CostContact" queryTableFieldId="27"/>
    <tableColumn id="28" xr3:uid="{07A1556C-A656-4212-A092-4F7D178C3928}" uniqueName="28" name="Z_Revenue" queryTableFieldId="28"/>
    <tableColumn id="29" xr3:uid="{1D42D6DB-123B-4363-B669-54AA67A87593}" uniqueName="29" name="Response" totalsRowFunction="sum" queryTableFieldId="29"/>
    <tableColumn id="34" xr3:uid="{956A303F-5751-48F5-9219-A91F0A6B85D5}" uniqueName="34" name="CampaignAccepted" totalsRowFunction="sum" queryTableFieldId="36" dataDxfId="116">
      <calculatedColumnFormula>marketing_campaign[[#This Row],[AcceptedCmp2]]+marketing_campaign[[#This Row],[AcceptedCmp1]]+marketing_campaign[[#This Row],[AcceptedCmp5]]+marketing_campaign[[#This Row],[AcceptedCmp4]]+marketing_campaign[[#This Row],[AcceptedCmp3]]</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9640F7-B5DD-4BFD-B586-F37D0E4D77AD}">
  <we:reference id="wa200007447" version="1.1.6.7" store="en-US" storeType="OMEX"/>
  <we:alternateReferences>
    <we:reference id="WA200007447" version="1.1.6.7"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drawing" Target="../drawings/drawing7.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85D1-48A6-45F9-B6B4-7CE17386ACAC}">
  <dimension ref="A3:G2063"/>
  <sheetViews>
    <sheetView topLeftCell="A2050" zoomScale="104" zoomScaleNormal="104" workbookViewId="0">
      <selection activeCell="A2062" sqref="A2062"/>
    </sheetView>
  </sheetViews>
  <sheetFormatPr defaultRowHeight="14.5" x14ac:dyDescent="0.35"/>
  <cols>
    <col min="1" max="1" width="14.7265625" bestFit="1" customWidth="1"/>
    <col min="2" max="2" width="16.36328125" bestFit="1" customWidth="1"/>
    <col min="3" max="3" width="19.453125" bestFit="1" customWidth="1"/>
    <col min="4" max="1975" width="15.26953125" bestFit="1" customWidth="1"/>
    <col min="1976" max="1976" width="10.7265625" bestFit="1" customWidth="1"/>
  </cols>
  <sheetData>
    <row r="3" spans="1:7" x14ac:dyDescent="0.35">
      <c r="A3" s="2" t="s">
        <v>46</v>
      </c>
      <c r="B3" t="s">
        <v>55</v>
      </c>
    </row>
    <row r="4" spans="1:7" x14ac:dyDescent="0.35">
      <c r="A4" s="3" t="s">
        <v>56</v>
      </c>
      <c r="B4" s="6">
        <v>7766</v>
      </c>
    </row>
    <row r="5" spans="1:7" x14ac:dyDescent="0.35">
      <c r="A5" s="3" t="s">
        <v>57</v>
      </c>
      <c r="B5" s="6">
        <v>11759</v>
      </c>
    </row>
    <row r="6" spans="1:7" x14ac:dyDescent="0.35">
      <c r="A6" s="3" t="s">
        <v>58</v>
      </c>
      <c r="B6" s="6">
        <v>4235</v>
      </c>
    </row>
    <row r="7" spans="1:7" x14ac:dyDescent="0.35">
      <c r="A7" s="3" t="s">
        <v>59</v>
      </c>
      <c r="B7" s="6">
        <v>880</v>
      </c>
    </row>
    <row r="8" spans="1:7" x14ac:dyDescent="0.35">
      <c r="A8" s="3" t="s">
        <v>47</v>
      </c>
      <c r="B8" s="6">
        <v>24640</v>
      </c>
    </row>
    <row r="11" spans="1:7" x14ac:dyDescent="0.35">
      <c r="G11" s="1"/>
    </row>
    <row r="28" spans="1:2" x14ac:dyDescent="0.35">
      <c r="A28" s="2" t="s">
        <v>46</v>
      </c>
      <c r="B28" t="s">
        <v>60</v>
      </c>
    </row>
    <row r="29" spans="1:2" x14ac:dyDescent="0.35">
      <c r="A29" s="3" t="s">
        <v>37</v>
      </c>
      <c r="B29" s="32">
        <v>2802</v>
      </c>
    </row>
    <row r="30" spans="1:2" x14ac:dyDescent="0.35">
      <c r="A30" s="3" t="s">
        <v>36</v>
      </c>
      <c r="B30" s="32">
        <v>379</v>
      </c>
    </row>
    <row r="31" spans="1:2" x14ac:dyDescent="0.35">
      <c r="A31" s="3" t="s">
        <v>29</v>
      </c>
      <c r="B31" s="32">
        <v>16894</v>
      </c>
    </row>
    <row r="32" spans="1:2" x14ac:dyDescent="0.35">
      <c r="A32" s="3" t="s">
        <v>34</v>
      </c>
      <c r="B32" s="32">
        <v>5523</v>
      </c>
    </row>
    <row r="33" spans="1:2" x14ac:dyDescent="0.35">
      <c r="A33" s="3" t="s">
        <v>32</v>
      </c>
      <c r="B33" s="32">
        <v>7693</v>
      </c>
    </row>
    <row r="34" spans="1:2" x14ac:dyDescent="0.35">
      <c r="A34" s="3" t="s">
        <v>47</v>
      </c>
      <c r="B34" s="32">
        <v>33291</v>
      </c>
    </row>
    <row r="47" spans="1:2" x14ac:dyDescent="0.35">
      <c r="A47" s="2" t="s">
        <v>46</v>
      </c>
      <c r="B47" t="s">
        <v>62</v>
      </c>
    </row>
    <row r="48" spans="1:2" x14ac:dyDescent="0.35">
      <c r="A48" s="3" t="s">
        <v>40</v>
      </c>
      <c r="B48" s="32">
        <v>2</v>
      </c>
    </row>
    <row r="49" spans="1:2" x14ac:dyDescent="0.35">
      <c r="A49" s="3" t="s">
        <v>39</v>
      </c>
      <c r="B49" s="32">
        <v>1</v>
      </c>
    </row>
    <row r="50" spans="1:2" x14ac:dyDescent="0.35">
      <c r="A50" s="3" t="s">
        <v>35</v>
      </c>
      <c r="B50" s="32">
        <v>68</v>
      </c>
    </row>
    <row r="51" spans="1:2" x14ac:dyDescent="0.35">
      <c r="A51" s="3" t="s">
        <v>33</v>
      </c>
      <c r="B51" s="32">
        <v>262</v>
      </c>
    </row>
    <row r="52" spans="1:2" x14ac:dyDescent="0.35">
      <c r="A52" s="3" t="s">
        <v>30</v>
      </c>
      <c r="B52" s="32">
        <v>138</v>
      </c>
    </row>
    <row r="53" spans="1:2" x14ac:dyDescent="0.35">
      <c r="A53" s="3" t="s">
        <v>31</v>
      </c>
      <c r="B53" s="32">
        <v>168</v>
      </c>
    </row>
    <row r="54" spans="1:2" x14ac:dyDescent="0.35">
      <c r="A54" s="3" t="s">
        <v>38</v>
      </c>
      <c r="B54" s="32">
        <v>28</v>
      </c>
    </row>
    <row r="55" spans="1:2" x14ac:dyDescent="0.35">
      <c r="A55" s="3" t="s">
        <v>41</v>
      </c>
      <c r="B55" s="32">
        <v>0</v>
      </c>
    </row>
    <row r="56" spans="1:2" x14ac:dyDescent="0.35">
      <c r="A56" s="3" t="s">
        <v>47</v>
      </c>
      <c r="B56" s="32">
        <v>667</v>
      </c>
    </row>
    <row r="71" spans="1:2" x14ac:dyDescent="0.35">
      <c r="A71" s="2" t="s">
        <v>46</v>
      </c>
      <c r="B71" t="s">
        <v>63</v>
      </c>
    </row>
    <row r="72" spans="1:2" x14ac:dyDescent="0.35">
      <c r="A72" s="3">
        <v>1730</v>
      </c>
      <c r="B72" s="32">
        <v>1</v>
      </c>
    </row>
    <row r="73" spans="1:2" x14ac:dyDescent="0.35">
      <c r="A73" s="3">
        <v>2447</v>
      </c>
      <c r="B73" s="32">
        <v>1</v>
      </c>
    </row>
    <row r="74" spans="1:2" x14ac:dyDescent="0.35">
      <c r="A74" s="3">
        <v>3502</v>
      </c>
      <c r="B74" s="32">
        <v>1</v>
      </c>
    </row>
    <row r="75" spans="1:2" x14ac:dyDescent="0.35">
      <c r="A75" s="3">
        <v>4023</v>
      </c>
      <c r="B75" s="32">
        <v>1</v>
      </c>
    </row>
    <row r="76" spans="1:2" x14ac:dyDescent="0.35">
      <c r="A76" s="3">
        <v>4428</v>
      </c>
      <c r="B76" s="32">
        <v>1</v>
      </c>
    </row>
    <row r="77" spans="1:2" x14ac:dyDescent="0.35">
      <c r="A77" s="3">
        <v>4861</v>
      </c>
      <c r="B77" s="32">
        <v>1</v>
      </c>
    </row>
    <row r="78" spans="1:2" x14ac:dyDescent="0.35">
      <c r="A78" s="3">
        <v>5305</v>
      </c>
      <c r="B78" s="32">
        <v>1</v>
      </c>
    </row>
    <row r="79" spans="1:2" x14ac:dyDescent="0.35">
      <c r="A79" s="3">
        <v>5648</v>
      </c>
      <c r="B79" s="32">
        <v>1</v>
      </c>
    </row>
    <row r="80" spans="1:2" x14ac:dyDescent="0.35">
      <c r="A80" s="3">
        <v>6560</v>
      </c>
      <c r="B80" s="32">
        <v>1</v>
      </c>
    </row>
    <row r="81" spans="1:2" x14ac:dyDescent="0.35">
      <c r="A81" s="3">
        <v>6835</v>
      </c>
      <c r="B81" s="32">
        <v>1</v>
      </c>
    </row>
    <row r="82" spans="1:2" x14ac:dyDescent="0.35">
      <c r="A82" s="3">
        <v>7144</v>
      </c>
      <c r="B82" s="32">
        <v>1</v>
      </c>
    </row>
    <row r="83" spans="1:2" x14ac:dyDescent="0.35">
      <c r="A83" s="3">
        <v>7500</v>
      </c>
      <c r="B83" s="32">
        <v>12</v>
      </c>
    </row>
    <row r="84" spans="1:2" x14ac:dyDescent="0.35">
      <c r="A84" s="3">
        <v>8028</v>
      </c>
      <c r="B84" s="32">
        <v>1</v>
      </c>
    </row>
    <row r="85" spans="1:2" x14ac:dyDescent="0.35">
      <c r="A85" s="3">
        <v>8820</v>
      </c>
      <c r="B85" s="32">
        <v>1</v>
      </c>
    </row>
    <row r="86" spans="1:2" x14ac:dyDescent="0.35">
      <c r="A86" s="3">
        <v>8940</v>
      </c>
      <c r="B86" s="32">
        <v>1</v>
      </c>
    </row>
    <row r="87" spans="1:2" x14ac:dyDescent="0.35">
      <c r="A87" s="3">
        <v>9255</v>
      </c>
      <c r="B87" s="32">
        <v>1</v>
      </c>
    </row>
    <row r="88" spans="1:2" x14ac:dyDescent="0.35">
      <c r="A88" s="3">
        <v>9548</v>
      </c>
      <c r="B88" s="32">
        <v>1</v>
      </c>
    </row>
    <row r="89" spans="1:2" x14ac:dyDescent="0.35">
      <c r="A89" s="3">
        <v>9722</v>
      </c>
      <c r="B89" s="32">
        <v>1</v>
      </c>
    </row>
    <row r="90" spans="1:2" x14ac:dyDescent="0.35">
      <c r="A90" s="3">
        <v>10245</v>
      </c>
      <c r="B90" s="32">
        <v>1</v>
      </c>
    </row>
    <row r="91" spans="1:2" x14ac:dyDescent="0.35">
      <c r="A91" s="3">
        <v>10404</v>
      </c>
      <c r="B91" s="32">
        <v>1</v>
      </c>
    </row>
    <row r="92" spans="1:2" x14ac:dyDescent="0.35">
      <c r="A92" s="3">
        <v>10979</v>
      </c>
      <c r="B92" s="32">
        <v>2</v>
      </c>
    </row>
    <row r="93" spans="1:2" x14ac:dyDescent="0.35">
      <c r="A93" s="3">
        <v>11012</v>
      </c>
      <c r="B93" s="32">
        <v>1</v>
      </c>
    </row>
    <row r="94" spans="1:2" x14ac:dyDescent="0.35">
      <c r="A94" s="3">
        <v>11448</v>
      </c>
      <c r="B94" s="32">
        <v>1</v>
      </c>
    </row>
    <row r="95" spans="1:2" x14ac:dyDescent="0.35">
      <c r="A95" s="3">
        <v>12393</v>
      </c>
      <c r="B95" s="32">
        <v>1</v>
      </c>
    </row>
    <row r="96" spans="1:2" x14ac:dyDescent="0.35">
      <c r="A96" s="3">
        <v>12571</v>
      </c>
      <c r="B96" s="32">
        <v>1</v>
      </c>
    </row>
    <row r="97" spans="1:2" x14ac:dyDescent="0.35">
      <c r="A97" s="3">
        <v>13084</v>
      </c>
      <c r="B97" s="32">
        <v>1</v>
      </c>
    </row>
    <row r="98" spans="1:2" x14ac:dyDescent="0.35">
      <c r="A98" s="3">
        <v>13260</v>
      </c>
      <c r="B98" s="32">
        <v>1</v>
      </c>
    </row>
    <row r="99" spans="1:2" x14ac:dyDescent="0.35">
      <c r="A99" s="3">
        <v>13533</v>
      </c>
      <c r="B99" s="32">
        <v>1</v>
      </c>
    </row>
    <row r="100" spans="1:2" x14ac:dyDescent="0.35">
      <c r="A100" s="3">
        <v>13624</v>
      </c>
      <c r="B100" s="32">
        <v>1</v>
      </c>
    </row>
    <row r="101" spans="1:2" x14ac:dyDescent="0.35">
      <c r="A101" s="3">
        <v>13672</v>
      </c>
      <c r="B101" s="32">
        <v>1</v>
      </c>
    </row>
    <row r="102" spans="1:2" x14ac:dyDescent="0.35">
      <c r="A102" s="3">
        <v>13724</v>
      </c>
      <c r="B102" s="32">
        <v>1</v>
      </c>
    </row>
    <row r="103" spans="1:2" x14ac:dyDescent="0.35">
      <c r="A103" s="3">
        <v>14045</v>
      </c>
      <c r="B103" s="32">
        <v>1</v>
      </c>
    </row>
    <row r="104" spans="1:2" x14ac:dyDescent="0.35">
      <c r="A104" s="3">
        <v>14188</v>
      </c>
      <c r="B104" s="32">
        <v>1</v>
      </c>
    </row>
    <row r="105" spans="1:2" x14ac:dyDescent="0.35">
      <c r="A105" s="3">
        <v>14421</v>
      </c>
      <c r="B105" s="32">
        <v>1</v>
      </c>
    </row>
    <row r="106" spans="1:2" x14ac:dyDescent="0.35">
      <c r="A106" s="3">
        <v>14515</v>
      </c>
      <c r="B106" s="32">
        <v>1</v>
      </c>
    </row>
    <row r="107" spans="1:2" x14ac:dyDescent="0.35">
      <c r="A107" s="3">
        <v>14661</v>
      </c>
      <c r="B107" s="32">
        <v>1</v>
      </c>
    </row>
    <row r="108" spans="1:2" x14ac:dyDescent="0.35">
      <c r="A108" s="3">
        <v>14796</v>
      </c>
      <c r="B108" s="32">
        <v>1</v>
      </c>
    </row>
    <row r="109" spans="1:2" x14ac:dyDescent="0.35">
      <c r="A109" s="3">
        <v>14849</v>
      </c>
      <c r="B109" s="32">
        <v>1</v>
      </c>
    </row>
    <row r="110" spans="1:2" x14ac:dyDescent="0.35">
      <c r="A110" s="3">
        <v>14906</v>
      </c>
      <c r="B110" s="32">
        <v>1</v>
      </c>
    </row>
    <row r="111" spans="1:2" x14ac:dyDescent="0.35">
      <c r="A111" s="3">
        <v>14918</v>
      </c>
      <c r="B111" s="32">
        <v>1</v>
      </c>
    </row>
    <row r="112" spans="1:2" x14ac:dyDescent="0.35">
      <c r="A112" s="3">
        <v>15033</v>
      </c>
      <c r="B112" s="32">
        <v>1</v>
      </c>
    </row>
    <row r="113" spans="1:2" x14ac:dyDescent="0.35">
      <c r="A113" s="3">
        <v>15038</v>
      </c>
      <c r="B113" s="32">
        <v>1</v>
      </c>
    </row>
    <row r="114" spans="1:2" x14ac:dyDescent="0.35">
      <c r="A114" s="3">
        <v>15056</v>
      </c>
      <c r="B114" s="32">
        <v>1</v>
      </c>
    </row>
    <row r="115" spans="1:2" x14ac:dyDescent="0.35">
      <c r="A115" s="3">
        <v>15072</v>
      </c>
      <c r="B115" s="32">
        <v>1</v>
      </c>
    </row>
    <row r="116" spans="1:2" x14ac:dyDescent="0.35">
      <c r="A116" s="3">
        <v>15253</v>
      </c>
      <c r="B116" s="32">
        <v>1</v>
      </c>
    </row>
    <row r="117" spans="1:2" x14ac:dyDescent="0.35">
      <c r="A117" s="3">
        <v>15287</v>
      </c>
      <c r="B117" s="32">
        <v>2</v>
      </c>
    </row>
    <row r="118" spans="1:2" x14ac:dyDescent="0.35">
      <c r="A118" s="3">
        <v>15315</v>
      </c>
      <c r="B118" s="32">
        <v>2</v>
      </c>
    </row>
    <row r="119" spans="1:2" x14ac:dyDescent="0.35">
      <c r="A119" s="3">
        <v>15345</v>
      </c>
      <c r="B119" s="32">
        <v>1</v>
      </c>
    </row>
    <row r="120" spans="1:2" x14ac:dyDescent="0.35">
      <c r="A120" s="3">
        <v>15716</v>
      </c>
      <c r="B120" s="32">
        <v>1</v>
      </c>
    </row>
    <row r="121" spans="1:2" x14ac:dyDescent="0.35">
      <c r="A121" s="3">
        <v>15759</v>
      </c>
      <c r="B121" s="32">
        <v>1</v>
      </c>
    </row>
    <row r="122" spans="1:2" x14ac:dyDescent="0.35">
      <c r="A122" s="3">
        <v>15862</v>
      </c>
      <c r="B122" s="32">
        <v>1</v>
      </c>
    </row>
    <row r="123" spans="1:2" x14ac:dyDescent="0.35">
      <c r="A123" s="3">
        <v>16005</v>
      </c>
      <c r="B123" s="32">
        <v>1</v>
      </c>
    </row>
    <row r="124" spans="1:2" x14ac:dyDescent="0.35">
      <c r="A124" s="3">
        <v>16014</v>
      </c>
      <c r="B124" s="32">
        <v>1</v>
      </c>
    </row>
    <row r="125" spans="1:2" x14ac:dyDescent="0.35">
      <c r="A125" s="3">
        <v>16185</v>
      </c>
      <c r="B125" s="32">
        <v>1</v>
      </c>
    </row>
    <row r="126" spans="1:2" x14ac:dyDescent="0.35">
      <c r="A126" s="3">
        <v>16248</v>
      </c>
      <c r="B126" s="32">
        <v>1</v>
      </c>
    </row>
    <row r="127" spans="1:2" x14ac:dyDescent="0.35">
      <c r="A127" s="3">
        <v>16269</v>
      </c>
      <c r="B127" s="32">
        <v>1</v>
      </c>
    </row>
    <row r="128" spans="1:2" x14ac:dyDescent="0.35">
      <c r="A128" s="3">
        <v>16529</v>
      </c>
      <c r="B128" s="32">
        <v>1</v>
      </c>
    </row>
    <row r="129" spans="1:2" x14ac:dyDescent="0.35">
      <c r="A129" s="3">
        <v>16531</v>
      </c>
      <c r="B129" s="32">
        <v>1</v>
      </c>
    </row>
    <row r="130" spans="1:2" x14ac:dyDescent="0.35">
      <c r="A130" s="3">
        <v>16581</v>
      </c>
      <c r="B130" s="32">
        <v>1</v>
      </c>
    </row>
    <row r="131" spans="1:2" x14ac:dyDescent="0.35">
      <c r="A131" s="3">
        <v>16626</v>
      </c>
      <c r="B131" s="32">
        <v>1</v>
      </c>
    </row>
    <row r="132" spans="1:2" x14ac:dyDescent="0.35">
      <c r="A132" s="3">
        <v>16653</v>
      </c>
      <c r="B132" s="32">
        <v>1</v>
      </c>
    </row>
    <row r="133" spans="1:2" x14ac:dyDescent="0.35">
      <c r="A133" s="3">
        <v>16813</v>
      </c>
      <c r="B133" s="32">
        <v>1</v>
      </c>
    </row>
    <row r="134" spans="1:2" x14ac:dyDescent="0.35">
      <c r="A134" s="3">
        <v>16860</v>
      </c>
      <c r="B134" s="32">
        <v>1</v>
      </c>
    </row>
    <row r="135" spans="1:2" x14ac:dyDescent="0.35">
      <c r="A135" s="3">
        <v>16927</v>
      </c>
      <c r="B135" s="32">
        <v>1</v>
      </c>
    </row>
    <row r="136" spans="1:2" x14ac:dyDescent="0.35">
      <c r="A136" s="3">
        <v>17003</v>
      </c>
      <c r="B136" s="32">
        <v>1</v>
      </c>
    </row>
    <row r="137" spans="1:2" x14ac:dyDescent="0.35">
      <c r="A137" s="3">
        <v>17117</v>
      </c>
      <c r="B137" s="32">
        <v>1</v>
      </c>
    </row>
    <row r="138" spans="1:2" x14ac:dyDescent="0.35">
      <c r="A138" s="3">
        <v>17144</v>
      </c>
      <c r="B138" s="32">
        <v>2</v>
      </c>
    </row>
    <row r="139" spans="1:2" x14ac:dyDescent="0.35">
      <c r="A139" s="3">
        <v>17148</v>
      </c>
      <c r="B139" s="32">
        <v>1</v>
      </c>
    </row>
    <row r="140" spans="1:2" x14ac:dyDescent="0.35">
      <c r="A140" s="3">
        <v>17256</v>
      </c>
      <c r="B140" s="32">
        <v>1</v>
      </c>
    </row>
    <row r="141" spans="1:2" x14ac:dyDescent="0.35">
      <c r="A141" s="3">
        <v>17323</v>
      </c>
      <c r="B141" s="32">
        <v>1</v>
      </c>
    </row>
    <row r="142" spans="1:2" x14ac:dyDescent="0.35">
      <c r="A142" s="3">
        <v>17345</v>
      </c>
      <c r="B142" s="32">
        <v>1</v>
      </c>
    </row>
    <row r="143" spans="1:2" x14ac:dyDescent="0.35">
      <c r="A143" s="3">
        <v>17459</v>
      </c>
      <c r="B143" s="32">
        <v>1</v>
      </c>
    </row>
    <row r="144" spans="1:2" x14ac:dyDescent="0.35">
      <c r="A144" s="3">
        <v>17487</v>
      </c>
      <c r="B144" s="32">
        <v>1</v>
      </c>
    </row>
    <row r="145" spans="1:2" x14ac:dyDescent="0.35">
      <c r="A145" s="3">
        <v>17649</v>
      </c>
      <c r="B145" s="32">
        <v>1</v>
      </c>
    </row>
    <row r="146" spans="1:2" x14ac:dyDescent="0.35">
      <c r="A146" s="3">
        <v>17688</v>
      </c>
      <c r="B146" s="32">
        <v>1</v>
      </c>
    </row>
    <row r="147" spans="1:2" x14ac:dyDescent="0.35">
      <c r="A147" s="3">
        <v>18100</v>
      </c>
      <c r="B147" s="32">
        <v>1</v>
      </c>
    </row>
    <row r="148" spans="1:2" x14ac:dyDescent="0.35">
      <c r="A148" s="3">
        <v>18169</v>
      </c>
      <c r="B148" s="32">
        <v>1</v>
      </c>
    </row>
    <row r="149" spans="1:2" x14ac:dyDescent="0.35">
      <c r="A149" s="3">
        <v>18222</v>
      </c>
      <c r="B149" s="32">
        <v>1</v>
      </c>
    </row>
    <row r="150" spans="1:2" x14ac:dyDescent="0.35">
      <c r="A150" s="3">
        <v>18227</v>
      </c>
      <c r="B150" s="32">
        <v>1</v>
      </c>
    </row>
    <row r="151" spans="1:2" x14ac:dyDescent="0.35">
      <c r="A151" s="3">
        <v>18351</v>
      </c>
      <c r="B151" s="32">
        <v>1</v>
      </c>
    </row>
    <row r="152" spans="1:2" x14ac:dyDescent="0.35">
      <c r="A152" s="3">
        <v>18358</v>
      </c>
      <c r="B152" s="32">
        <v>1</v>
      </c>
    </row>
    <row r="153" spans="1:2" x14ac:dyDescent="0.35">
      <c r="A153" s="3">
        <v>18393</v>
      </c>
      <c r="B153" s="32">
        <v>1</v>
      </c>
    </row>
    <row r="154" spans="1:2" x14ac:dyDescent="0.35">
      <c r="A154" s="3">
        <v>18492</v>
      </c>
      <c r="B154" s="32">
        <v>1</v>
      </c>
    </row>
    <row r="155" spans="1:2" x14ac:dyDescent="0.35">
      <c r="A155" s="3">
        <v>18589</v>
      </c>
      <c r="B155" s="32">
        <v>1</v>
      </c>
    </row>
    <row r="156" spans="1:2" x14ac:dyDescent="0.35">
      <c r="A156" s="3">
        <v>18690</v>
      </c>
      <c r="B156" s="32">
        <v>3</v>
      </c>
    </row>
    <row r="157" spans="1:2" x14ac:dyDescent="0.35">
      <c r="A157" s="3">
        <v>18701</v>
      </c>
      <c r="B157" s="32">
        <v>2</v>
      </c>
    </row>
    <row r="158" spans="1:2" x14ac:dyDescent="0.35">
      <c r="A158" s="3">
        <v>18746</v>
      </c>
      <c r="B158" s="32">
        <v>1</v>
      </c>
    </row>
    <row r="159" spans="1:2" x14ac:dyDescent="0.35">
      <c r="A159" s="3">
        <v>18793</v>
      </c>
      <c r="B159" s="32">
        <v>1</v>
      </c>
    </row>
    <row r="160" spans="1:2" x14ac:dyDescent="0.35">
      <c r="A160" s="3">
        <v>18890</v>
      </c>
      <c r="B160" s="32">
        <v>1</v>
      </c>
    </row>
    <row r="161" spans="1:2" x14ac:dyDescent="0.35">
      <c r="A161" s="3">
        <v>18929</v>
      </c>
      <c r="B161" s="32">
        <v>3</v>
      </c>
    </row>
    <row r="162" spans="1:2" x14ac:dyDescent="0.35">
      <c r="A162" s="3">
        <v>18978</v>
      </c>
      <c r="B162" s="32">
        <v>1</v>
      </c>
    </row>
    <row r="163" spans="1:2" x14ac:dyDescent="0.35">
      <c r="A163" s="3">
        <v>18988</v>
      </c>
      <c r="B163" s="32">
        <v>1</v>
      </c>
    </row>
    <row r="164" spans="1:2" x14ac:dyDescent="0.35">
      <c r="A164" s="3">
        <v>19107</v>
      </c>
      <c r="B164" s="32">
        <v>1</v>
      </c>
    </row>
    <row r="165" spans="1:2" x14ac:dyDescent="0.35">
      <c r="A165" s="3">
        <v>19329</v>
      </c>
      <c r="B165" s="32">
        <v>1</v>
      </c>
    </row>
    <row r="166" spans="1:2" x14ac:dyDescent="0.35">
      <c r="A166" s="3">
        <v>19346</v>
      </c>
      <c r="B166" s="32">
        <v>1</v>
      </c>
    </row>
    <row r="167" spans="1:2" x14ac:dyDescent="0.35">
      <c r="A167" s="3">
        <v>19414</v>
      </c>
      <c r="B167" s="32">
        <v>1</v>
      </c>
    </row>
    <row r="168" spans="1:2" x14ac:dyDescent="0.35">
      <c r="A168" s="3">
        <v>19419</v>
      </c>
      <c r="B168" s="32">
        <v>1</v>
      </c>
    </row>
    <row r="169" spans="1:2" x14ac:dyDescent="0.35">
      <c r="A169" s="3">
        <v>19444</v>
      </c>
      <c r="B169" s="32">
        <v>1</v>
      </c>
    </row>
    <row r="170" spans="1:2" x14ac:dyDescent="0.35">
      <c r="A170" s="3">
        <v>19485</v>
      </c>
      <c r="B170" s="32">
        <v>1</v>
      </c>
    </row>
    <row r="171" spans="1:2" x14ac:dyDescent="0.35">
      <c r="A171" s="3">
        <v>19510</v>
      </c>
      <c r="B171" s="32">
        <v>1</v>
      </c>
    </row>
    <row r="172" spans="1:2" x14ac:dyDescent="0.35">
      <c r="A172" s="3">
        <v>19514</v>
      </c>
      <c r="B172" s="32">
        <v>2</v>
      </c>
    </row>
    <row r="173" spans="1:2" x14ac:dyDescent="0.35">
      <c r="A173" s="3">
        <v>19656</v>
      </c>
      <c r="B173" s="32">
        <v>1</v>
      </c>
    </row>
    <row r="174" spans="1:2" x14ac:dyDescent="0.35">
      <c r="A174" s="3">
        <v>19740</v>
      </c>
      <c r="B174" s="32">
        <v>1</v>
      </c>
    </row>
    <row r="175" spans="1:2" x14ac:dyDescent="0.35">
      <c r="A175" s="3">
        <v>19789</v>
      </c>
      <c r="B175" s="32">
        <v>1</v>
      </c>
    </row>
    <row r="176" spans="1:2" x14ac:dyDescent="0.35">
      <c r="A176" s="3">
        <v>19986</v>
      </c>
      <c r="B176" s="32">
        <v>2</v>
      </c>
    </row>
    <row r="177" spans="1:2" x14ac:dyDescent="0.35">
      <c r="A177" s="3">
        <v>20130</v>
      </c>
      <c r="B177" s="32">
        <v>2</v>
      </c>
    </row>
    <row r="178" spans="1:2" x14ac:dyDescent="0.35">
      <c r="A178" s="3">
        <v>20180</v>
      </c>
      <c r="B178" s="32">
        <v>2</v>
      </c>
    </row>
    <row r="179" spans="1:2" x14ac:dyDescent="0.35">
      <c r="A179" s="3">
        <v>20193</v>
      </c>
      <c r="B179" s="32">
        <v>1</v>
      </c>
    </row>
    <row r="180" spans="1:2" x14ac:dyDescent="0.35">
      <c r="A180" s="3">
        <v>20194</v>
      </c>
      <c r="B180" s="32">
        <v>1</v>
      </c>
    </row>
    <row r="181" spans="1:2" x14ac:dyDescent="0.35">
      <c r="A181" s="3">
        <v>20425</v>
      </c>
      <c r="B181" s="32">
        <v>2</v>
      </c>
    </row>
    <row r="182" spans="1:2" x14ac:dyDescent="0.35">
      <c r="A182" s="3">
        <v>20427</v>
      </c>
      <c r="B182" s="32">
        <v>1</v>
      </c>
    </row>
    <row r="183" spans="1:2" x14ac:dyDescent="0.35">
      <c r="A183" s="3">
        <v>20491</v>
      </c>
      <c r="B183" s="32">
        <v>1</v>
      </c>
    </row>
    <row r="184" spans="1:2" x14ac:dyDescent="0.35">
      <c r="A184" s="3">
        <v>20518</v>
      </c>
      <c r="B184" s="32">
        <v>1</v>
      </c>
    </row>
    <row r="185" spans="1:2" x14ac:dyDescent="0.35">
      <c r="A185" s="3">
        <v>20559</v>
      </c>
      <c r="B185" s="32">
        <v>1</v>
      </c>
    </row>
    <row r="186" spans="1:2" x14ac:dyDescent="0.35">
      <c r="A186" s="3">
        <v>20587</v>
      </c>
      <c r="B186" s="32">
        <v>2</v>
      </c>
    </row>
    <row r="187" spans="1:2" x14ac:dyDescent="0.35">
      <c r="A187" s="3">
        <v>20895</v>
      </c>
      <c r="B187" s="32">
        <v>1</v>
      </c>
    </row>
    <row r="188" spans="1:2" x14ac:dyDescent="0.35">
      <c r="A188" s="3">
        <v>20981</v>
      </c>
      <c r="B188" s="32">
        <v>1</v>
      </c>
    </row>
    <row r="189" spans="1:2" x14ac:dyDescent="0.35">
      <c r="A189" s="3">
        <v>21024</v>
      </c>
      <c r="B189" s="32">
        <v>1</v>
      </c>
    </row>
    <row r="190" spans="1:2" x14ac:dyDescent="0.35">
      <c r="A190" s="3">
        <v>21059</v>
      </c>
      <c r="B190" s="32">
        <v>1</v>
      </c>
    </row>
    <row r="191" spans="1:2" x14ac:dyDescent="0.35">
      <c r="A191" s="3">
        <v>21063</v>
      </c>
      <c r="B191" s="32">
        <v>1</v>
      </c>
    </row>
    <row r="192" spans="1:2" x14ac:dyDescent="0.35">
      <c r="A192" s="3">
        <v>21255</v>
      </c>
      <c r="B192" s="32">
        <v>1</v>
      </c>
    </row>
    <row r="193" spans="1:2" x14ac:dyDescent="0.35">
      <c r="A193" s="3">
        <v>21282</v>
      </c>
      <c r="B193" s="32">
        <v>1</v>
      </c>
    </row>
    <row r="194" spans="1:2" x14ac:dyDescent="0.35">
      <c r="A194" s="3">
        <v>21355</v>
      </c>
      <c r="B194" s="32">
        <v>1</v>
      </c>
    </row>
    <row r="195" spans="1:2" x14ac:dyDescent="0.35">
      <c r="A195" s="3">
        <v>21359</v>
      </c>
      <c r="B195" s="32">
        <v>1</v>
      </c>
    </row>
    <row r="196" spans="1:2" x14ac:dyDescent="0.35">
      <c r="A196" s="3">
        <v>21474</v>
      </c>
      <c r="B196" s="32">
        <v>1</v>
      </c>
    </row>
    <row r="197" spans="1:2" x14ac:dyDescent="0.35">
      <c r="A197" s="3">
        <v>21645</v>
      </c>
      <c r="B197" s="32">
        <v>1</v>
      </c>
    </row>
    <row r="198" spans="1:2" x14ac:dyDescent="0.35">
      <c r="A198" s="3">
        <v>21675</v>
      </c>
      <c r="B198" s="32">
        <v>1</v>
      </c>
    </row>
    <row r="199" spans="1:2" x14ac:dyDescent="0.35">
      <c r="A199" s="3">
        <v>21840</v>
      </c>
      <c r="B199" s="32">
        <v>1</v>
      </c>
    </row>
    <row r="200" spans="1:2" x14ac:dyDescent="0.35">
      <c r="A200" s="3">
        <v>21846</v>
      </c>
      <c r="B200" s="32">
        <v>1</v>
      </c>
    </row>
    <row r="201" spans="1:2" x14ac:dyDescent="0.35">
      <c r="A201" s="3">
        <v>21888</v>
      </c>
      <c r="B201" s="32">
        <v>1</v>
      </c>
    </row>
    <row r="202" spans="1:2" x14ac:dyDescent="0.35">
      <c r="A202" s="3">
        <v>21918</v>
      </c>
      <c r="B202" s="32">
        <v>1</v>
      </c>
    </row>
    <row r="203" spans="1:2" x14ac:dyDescent="0.35">
      <c r="A203" s="3">
        <v>21955</v>
      </c>
      <c r="B203" s="32">
        <v>1</v>
      </c>
    </row>
    <row r="204" spans="1:2" x14ac:dyDescent="0.35">
      <c r="A204" s="3">
        <v>21994</v>
      </c>
      <c r="B204" s="32">
        <v>2</v>
      </c>
    </row>
    <row r="205" spans="1:2" x14ac:dyDescent="0.35">
      <c r="A205" s="3">
        <v>22010</v>
      </c>
      <c r="B205" s="32">
        <v>1</v>
      </c>
    </row>
    <row r="206" spans="1:2" x14ac:dyDescent="0.35">
      <c r="A206" s="3">
        <v>22063</v>
      </c>
      <c r="B206" s="32">
        <v>1</v>
      </c>
    </row>
    <row r="207" spans="1:2" x14ac:dyDescent="0.35">
      <c r="A207" s="3">
        <v>22070</v>
      </c>
      <c r="B207" s="32">
        <v>1</v>
      </c>
    </row>
    <row r="208" spans="1:2" x14ac:dyDescent="0.35">
      <c r="A208" s="3">
        <v>22108</v>
      </c>
      <c r="B208" s="32">
        <v>1</v>
      </c>
    </row>
    <row r="209" spans="1:2" x14ac:dyDescent="0.35">
      <c r="A209" s="3">
        <v>22123</v>
      </c>
      <c r="B209" s="32">
        <v>1</v>
      </c>
    </row>
    <row r="210" spans="1:2" x14ac:dyDescent="0.35">
      <c r="A210" s="3">
        <v>22148</v>
      </c>
      <c r="B210" s="32">
        <v>1</v>
      </c>
    </row>
    <row r="211" spans="1:2" x14ac:dyDescent="0.35">
      <c r="A211" s="3">
        <v>22212</v>
      </c>
      <c r="B211" s="32">
        <v>1</v>
      </c>
    </row>
    <row r="212" spans="1:2" x14ac:dyDescent="0.35">
      <c r="A212" s="3">
        <v>22263</v>
      </c>
      <c r="B212" s="32">
        <v>1</v>
      </c>
    </row>
    <row r="213" spans="1:2" x14ac:dyDescent="0.35">
      <c r="A213" s="3">
        <v>22280</v>
      </c>
      <c r="B213" s="32">
        <v>1</v>
      </c>
    </row>
    <row r="214" spans="1:2" x14ac:dyDescent="0.35">
      <c r="A214" s="3">
        <v>22304</v>
      </c>
      <c r="B214" s="32">
        <v>1</v>
      </c>
    </row>
    <row r="215" spans="1:2" x14ac:dyDescent="0.35">
      <c r="A215" s="3">
        <v>22327</v>
      </c>
      <c r="B215" s="32">
        <v>1</v>
      </c>
    </row>
    <row r="216" spans="1:2" x14ac:dyDescent="0.35">
      <c r="A216" s="3">
        <v>22390</v>
      </c>
      <c r="B216" s="32">
        <v>1</v>
      </c>
    </row>
    <row r="217" spans="1:2" x14ac:dyDescent="0.35">
      <c r="A217" s="3">
        <v>22419</v>
      </c>
      <c r="B217" s="32">
        <v>2</v>
      </c>
    </row>
    <row r="218" spans="1:2" x14ac:dyDescent="0.35">
      <c r="A218" s="3">
        <v>22434</v>
      </c>
      <c r="B218" s="32">
        <v>1</v>
      </c>
    </row>
    <row r="219" spans="1:2" x14ac:dyDescent="0.35">
      <c r="A219" s="3">
        <v>22448</v>
      </c>
      <c r="B219" s="32">
        <v>1</v>
      </c>
    </row>
    <row r="220" spans="1:2" x14ac:dyDescent="0.35">
      <c r="A220" s="3">
        <v>22507</v>
      </c>
      <c r="B220" s="32">
        <v>1</v>
      </c>
    </row>
    <row r="221" spans="1:2" x14ac:dyDescent="0.35">
      <c r="A221" s="3">
        <v>22518</v>
      </c>
      <c r="B221" s="32">
        <v>1</v>
      </c>
    </row>
    <row r="222" spans="1:2" x14ac:dyDescent="0.35">
      <c r="A222" s="3">
        <v>22554</v>
      </c>
      <c r="B222" s="32">
        <v>1</v>
      </c>
    </row>
    <row r="223" spans="1:2" x14ac:dyDescent="0.35">
      <c r="A223" s="3">
        <v>22574</v>
      </c>
      <c r="B223" s="32">
        <v>2</v>
      </c>
    </row>
    <row r="224" spans="1:2" x14ac:dyDescent="0.35">
      <c r="A224" s="3">
        <v>22585</v>
      </c>
      <c r="B224" s="32">
        <v>1</v>
      </c>
    </row>
    <row r="225" spans="1:2" x14ac:dyDescent="0.35">
      <c r="A225" s="3">
        <v>22634</v>
      </c>
      <c r="B225" s="32">
        <v>2</v>
      </c>
    </row>
    <row r="226" spans="1:2" x14ac:dyDescent="0.35">
      <c r="A226" s="3">
        <v>22669</v>
      </c>
      <c r="B226" s="32">
        <v>1</v>
      </c>
    </row>
    <row r="227" spans="1:2" x14ac:dyDescent="0.35">
      <c r="A227" s="3">
        <v>22682</v>
      </c>
      <c r="B227" s="32">
        <v>1</v>
      </c>
    </row>
    <row r="228" spans="1:2" x14ac:dyDescent="0.35">
      <c r="A228" s="3">
        <v>22701</v>
      </c>
      <c r="B228" s="32">
        <v>1</v>
      </c>
    </row>
    <row r="229" spans="1:2" x14ac:dyDescent="0.35">
      <c r="A229" s="3">
        <v>22775</v>
      </c>
      <c r="B229" s="32">
        <v>2</v>
      </c>
    </row>
    <row r="230" spans="1:2" x14ac:dyDescent="0.35">
      <c r="A230" s="3">
        <v>22804</v>
      </c>
      <c r="B230" s="32">
        <v>2</v>
      </c>
    </row>
    <row r="231" spans="1:2" x14ac:dyDescent="0.35">
      <c r="A231" s="3">
        <v>22944</v>
      </c>
      <c r="B231" s="32">
        <v>1</v>
      </c>
    </row>
    <row r="232" spans="1:2" x14ac:dyDescent="0.35">
      <c r="A232" s="3">
        <v>22979</v>
      </c>
      <c r="B232" s="32">
        <v>1</v>
      </c>
    </row>
    <row r="233" spans="1:2" x14ac:dyDescent="0.35">
      <c r="A233" s="3">
        <v>23091</v>
      </c>
      <c r="B233" s="32">
        <v>1</v>
      </c>
    </row>
    <row r="234" spans="1:2" x14ac:dyDescent="0.35">
      <c r="A234" s="3">
        <v>23148</v>
      </c>
      <c r="B234" s="32">
        <v>1</v>
      </c>
    </row>
    <row r="235" spans="1:2" x14ac:dyDescent="0.35">
      <c r="A235" s="3">
        <v>23162</v>
      </c>
      <c r="B235" s="32">
        <v>1</v>
      </c>
    </row>
    <row r="236" spans="1:2" x14ac:dyDescent="0.35">
      <c r="A236" s="3">
        <v>23228</v>
      </c>
      <c r="B236" s="32">
        <v>2</v>
      </c>
    </row>
    <row r="237" spans="1:2" x14ac:dyDescent="0.35">
      <c r="A237" s="3">
        <v>23272</v>
      </c>
      <c r="B237" s="32">
        <v>1</v>
      </c>
    </row>
    <row r="238" spans="1:2" x14ac:dyDescent="0.35">
      <c r="A238" s="3">
        <v>23295</v>
      </c>
      <c r="B238" s="32">
        <v>1</v>
      </c>
    </row>
    <row r="239" spans="1:2" x14ac:dyDescent="0.35">
      <c r="A239" s="3">
        <v>23331</v>
      </c>
      <c r="B239" s="32">
        <v>2</v>
      </c>
    </row>
    <row r="240" spans="1:2" x14ac:dyDescent="0.35">
      <c r="A240" s="3">
        <v>23442</v>
      </c>
      <c r="B240" s="32">
        <v>1</v>
      </c>
    </row>
    <row r="241" spans="1:2" x14ac:dyDescent="0.35">
      <c r="A241" s="3">
        <v>23477</v>
      </c>
      <c r="B241" s="32">
        <v>1</v>
      </c>
    </row>
    <row r="242" spans="1:2" x14ac:dyDescent="0.35">
      <c r="A242" s="3">
        <v>23478</v>
      </c>
      <c r="B242" s="32">
        <v>1</v>
      </c>
    </row>
    <row r="243" spans="1:2" x14ac:dyDescent="0.35">
      <c r="A243" s="3">
        <v>23529</v>
      </c>
      <c r="B243" s="32">
        <v>1</v>
      </c>
    </row>
    <row r="244" spans="1:2" x14ac:dyDescent="0.35">
      <c r="A244" s="3">
        <v>23536</v>
      </c>
      <c r="B244" s="32">
        <v>1</v>
      </c>
    </row>
    <row r="245" spans="1:2" x14ac:dyDescent="0.35">
      <c r="A245" s="3">
        <v>23539</v>
      </c>
      <c r="B245" s="32">
        <v>1</v>
      </c>
    </row>
    <row r="246" spans="1:2" x14ac:dyDescent="0.35">
      <c r="A246" s="3">
        <v>23559</v>
      </c>
      <c r="B246" s="32">
        <v>1</v>
      </c>
    </row>
    <row r="247" spans="1:2" x14ac:dyDescent="0.35">
      <c r="A247" s="3">
        <v>23616</v>
      </c>
      <c r="B247" s="32">
        <v>1</v>
      </c>
    </row>
    <row r="248" spans="1:2" x14ac:dyDescent="0.35">
      <c r="A248" s="3">
        <v>23626</v>
      </c>
      <c r="B248" s="32">
        <v>1</v>
      </c>
    </row>
    <row r="249" spans="1:2" x14ac:dyDescent="0.35">
      <c r="A249" s="3">
        <v>23661</v>
      </c>
      <c r="B249" s="32">
        <v>1</v>
      </c>
    </row>
    <row r="250" spans="1:2" x14ac:dyDescent="0.35">
      <c r="A250" s="3">
        <v>23718</v>
      </c>
      <c r="B250" s="32">
        <v>1</v>
      </c>
    </row>
    <row r="251" spans="1:2" x14ac:dyDescent="0.35">
      <c r="A251" s="3">
        <v>23724</v>
      </c>
      <c r="B251" s="32">
        <v>1</v>
      </c>
    </row>
    <row r="252" spans="1:2" x14ac:dyDescent="0.35">
      <c r="A252" s="3">
        <v>23748</v>
      </c>
      <c r="B252" s="32">
        <v>1</v>
      </c>
    </row>
    <row r="253" spans="1:2" x14ac:dyDescent="0.35">
      <c r="A253" s="3">
        <v>23763</v>
      </c>
      <c r="B253" s="32">
        <v>1</v>
      </c>
    </row>
    <row r="254" spans="1:2" x14ac:dyDescent="0.35">
      <c r="A254" s="3">
        <v>23830</v>
      </c>
      <c r="B254" s="32">
        <v>1</v>
      </c>
    </row>
    <row r="255" spans="1:2" x14ac:dyDescent="0.35">
      <c r="A255" s="3">
        <v>23910</v>
      </c>
      <c r="B255" s="32">
        <v>1</v>
      </c>
    </row>
    <row r="256" spans="1:2" x14ac:dyDescent="0.35">
      <c r="A256" s="3">
        <v>23957</v>
      </c>
      <c r="B256" s="32">
        <v>1</v>
      </c>
    </row>
    <row r="257" spans="1:2" x14ac:dyDescent="0.35">
      <c r="A257" s="3">
        <v>23976</v>
      </c>
      <c r="B257" s="32">
        <v>1</v>
      </c>
    </row>
    <row r="258" spans="1:2" x14ac:dyDescent="0.35">
      <c r="A258" s="3">
        <v>24027</v>
      </c>
      <c r="B258" s="32">
        <v>1</v>
      </c>
    </row>
    <row r="259" spans="1:2" x14ac:dyDescent="0.35">
      <c r="A259" s="3">
        <v>24072</v>
      </c>
      <c r="B259" s="32">
        <v>1</v>
      </c>
    </row>
    <row r="260" spans="1:2" x14ac:dyDescent="0.35">
      <c r="A260" s="3">
        <v>24163</v>
      </c>
      <c r="B260" s="32">
        <v>1</v>
      </c>
    </row>
    <row r="261" spans="1:2" x14ac:dyDescent="0.35">
      <c r="A261" s="3">
        <v>24206</v>
      </c>
      <c r="B261" s="32">
        <v>1</v>
      </c>
    </row>
    <row r="262" spans="1:2" x14ac:dyDescent="0.35">
      <c r="A262" s="3">
        <v>24221</v>
      </c>
      <c r="B262" s="32">
        <v>1</v>
      </c>
    </row>
    <row r="263" spans="1:2" x14ac:dyDescent="0.35">
      <c r="A263" s="3">
        <v>24279</v>
      </c>
      <c r="B263" s="32">
        <v>1</v>
      </c>
    </row>
    <row r="264" spans="1:2" x14ac:dyDescent="0.35">
      <c r="A264" s="3">
        <v>24336</v>
      </c>
      <c r="B264" s="32">
        <v>1</v>
      </c>
    </row>
    <row r="265" spans="1:2" x14ac:dyDescent="0.35">
      <c r="A265" s="3">
        <v>24367</v>
      </c>
      <c r="B265" s="32">
        <v>1</v>
      </c>
    </row>
    <row r="266" spans="1:2" x14ac:dyDescent="0.35">
      <c r="A266" s="3">
        <v>24401</v>
      </c>
      <c r="B266" s="32">
        <v>1</v>
      </c>
    </row>
    <row r="267" spans="1:2" x14ac:dyDescent="0.35">
      <c r="A267" s="3">
        <v>24434</v>
      </c>
      <c r="B267" s="32">
        <v>1</v>
      </c>
    </row>
    <row r="268" spans="1:2" x14ac:dyDescent="0.35">
      <c r="A268" s="3">
        <v>24480</v>
      </c>
      <c r="B268" s="32">
        <v>1</v>
      </c>
    </row>
    <row r="269" spans="1:2" x14ac:dyDescent="0.35">
      <c r="A269" s="3">
        <v>24570</v>
      </c>
      <c r="B269" s="32">
        <v>1</v>
      </c>
    </row>
    <row r="270" spans="1:2" x14ac:dyDescent="0.35">
      <c r="A270" s="3">
        <v>24594</v>
      </c>
      <c r="B270" s="32">
        <v>2</v>
      </c>
    </row>
    <row r="271" spans="1:2" x14ac:dyDescent="0.35">
      <c r="A271" s="3">
        <v>24639</v>
      </c>
      <c r="B271" s="32">
        <v>1</v>
      </c>
    </row>
    <row r="272" spans="1:2" x14ac:dyDescent="0.35">
      <c r="A272" s="3">
        <v>24645</v>
      </c>
      <c r="B272" s="32">
        <v>1</v>
      </c>
    </row>
    <row r="273" spans="1:2" x14ac:dyDescent="0.35">
      <c r="A273" s="3">
        <v>24683</v>
      </c>
      <c r="B273" s="32">
        <v>1</v>
      </c>
    </row>
    <row r="274" spans="1:2" x14ac:dyDescent="0.35">
      <c r="A274" s="3">
        <v>24711</v>
      </c>
      <c r="B274" s="32">
        <v>1</v>
      </c>
    </row>
    <row r="275" spans="1:2" x14ac:dyDescent="0.35">
      <c r="A275" s="3">
        <v>24762</v>
      </c>
      <c r="B275" s="32">
        <v>1</v>
      </c>
    </row>
    <row r="276" spans="1:2" x14ac:dyDescent="0.35">
      <c r="A276" s="3">
        <v>24882</v>
      </c>
      <c r="B276" s="32">
        <v>2</v>
      </c>
    </row>
    <row r="277" spans="1:2" x14ac:dyDescent="0.35">
      <c r="A277" s="3">
        <v>24884</v>
      </c>
      <c r="B277" s="32">
        <v>1</v>
      </c>
    </row>
    <row r="278" spans="1:2" x14ac:dyDescent="0.35">
      <c r="A278" s="3">
        <v>25008</v>
      </c>
      <c r="B278" s="32">
        <v>1</v>
      </c>
    </row>
    <row r="279" spans="1:2" x14ac:dyDescent="0.35">
      <c r="A279" s="3">
        <v>25130</v>
      </c>
      <c r="B279" s="32">
        <v>1</v>
      </c>
    </row>
    <row r="280" spans="1:2" x14ac:dyDescent="0.35">
      <c r="A280" s="3">
        <v>25176</v>
      </c>
      <c r="B280" s="32">
        <v>1</v>
      </c>
    </row>
    <row r="281" spans="1:2" x14ac:dyDescent="0.35">
      <c r="A281" s="3">
        <v>25224</v>
      </c>
      <c r="B281" s="32">
        <v>1</v>
      </c>
    </row>
    <row r="282" spans="1:2" x14ac:dyDescent="0.35">
      <c r="A282" s="3">
        <v>25252</v>
      </c>
      <c r="B282" s="32">
        <v>1</v>
      </c>
    </row>
    <row r="283" spans="1:2" x14ac:dyDescent="0.35">
      <c r="A283" s="3">
        <v>25271</v>
      </c>
      <c r="B283" s="32">
        <v>1</v>
      </c>
    </row>
    <row r="284" spans="1:2" x14ac:dyDescent="0.35">
      <c r="A284" s="3">
        <v>25293</v>
      </c>
      <c r="B284" s="32">
        <v>2</v>
      </c>
    </row>
    <row r="285" spans="1:2" x14ac:dyDescent="0.35">
      <c r="A285" s="3">
        <v>25315</v>
      </c>
      <c r="B285" s="32">
        <v>1</v>
      </c>
    </row>
    <row r="286" spans="1:2" x14ac:dyDescent="0.35">
      <c r="A286" s="3">
        <v>25358</v>
      </c>
      <c r="B286" s="32">
        <v>1</v>
      </c>
    </row>
    <row r="287" spans="1:2" x14ac:dyDescent="0.35">
      <c r="A287" s="3">
        <v>25410</v>
      </c>
      <c r="B287" s="32">
        <v>1</v>
      </c>
    </row>
    <row r="288" spans="1:2" x14ac:dyDescent="0.35">
      <c r="A288" s="3">
        <v>25443</v>
      </c>
      <c r="B288" s="32">
        <v>1</v>
      </c>
    </row>
    <row r="289" spans="1:2" x14ac:dyDescent="0.35">
      <c r="A289" s="3">
        <v>25509</v>
      </c>
      <c r="B289" s="32">
        <v>2</v>
      </c>
    </row>
    <row r="290" spans="1:2" x14ac:dyDescent="0.35">
      <c r="A290" s="3">
        <v>25545</v>
      </c>
      <c r="B290" s="32">
        <v>1</v>
      </c>
    </row>
    <row r="291" spans="1:2" x14ac:dyDescent="0.35">
      <c r="A291" s="3">
        <v>25707</v>
      </c>
      <c r="B291" s="32">
        <v>1</v>
      </c>
    </row>
    <row r="292" spans="1:2" x14ac:dyDescent="0.35">
      <c r="A292" s="3">
        <v>25721</v>
      </c>
      <c r="B292" s="32">
        <v>1</v>
      </c>
    </row>
    <row r="293" spans="1:2" x14ac:dyDescent="0.35">
      <c r="A293" s="3">
        <v>25804</v>
      </c>
      <c r="B293" s="32">
        <v>1</v>
      </c>
    </row>
    <row r="294" spans="1:2" x14ac:dyDescent="0.35">
      <c r="A294" s="3">
        <v>25818</v>
      </c>
      <c r="B294" s="32">
        <v>1</v>
      </c>
    </row>
    <row r="295" spans="1:2" x14ac:dyDescent="0.35">
      <c r="A295" s="3">
        <v>25851</v>
      </c>
      <c r="B295" s="32">
        <v>1</v>
      </c>
    </row>
    <row r="296" spans="1:2" x14ac:dyDescent="0.35">
      <c r="A296" s="3">
        <v>25930</v>
      </c>
      <c r="B296" s="32">
        <v>1</v>
      </c>
    </row>
    <row r="297" spans="1:2" x14ac:dyDescent="0.35">
      <c r="A297" s="3">
        <v>25959</v>
      </c>
      <c r="B297" s="32">
        <v>1</v>
      </c>
    </row>
    <row r="298" spans="1:2" x14ac:dyDescent="0.35">
      <c r="A298" s="3">
        <v>25965</v>
      </c>
      <c r="B298" s="32">
        <v>1</v>
      </c>
    </row>
    <row r="299" spans="1:2" x14ac:dyDescent="0.35">
      <c r="A299" s="3">
        <v>26067</v>
      </c>
      <c r="B299" s="32">
        <v>1</v>
      </c>
    </row>
    <row r="300" spans="1:2" x14ac:dyDescent="0.35">
      <c r="A300" s="3">
        <v>26091</v>
      </c>
      <c r="B300" s="32">
        <v>2</v>
      </c>
    </row>
    <row r="301" spans="1:2" x14ac:dyDescent="0.35">
      <c r="A301" s="3">
        <v>26095</v>
      </c>
      <c r="B301" s="32">
        <v>1</v>
      </c>
    </row>
    <row r="302" spans="1:2" x14ac:dyDescent="0.35">
      <c r="A302" s="3">
        <v>26150</v>
      </c>
      <c r="B302" s="32">
        <v>1</v>
      </c>
    </row>
    <row r="303" spans="1:2" x14ac:dyDescent="0.35">
      <c r="A303" s="3">
        <v>26224</v>
      </c>
      <c r="B303" s="32">
        <v>1</v>
      </c>
    </row>
    <row r="304" spans="1:2" x14ac:dyDescent="0.35">
      <c r="A304" s="3">
        <v>26228</v>
      </c>
      <c r="B304" s="32">
        <v>1</v>
      </c>
    </row>
    <row r="305" spans="1:2" x14ac:dyDescent="0.35">
      <c r="A305" s="3">
        <v>26290</v>
      </c>
      <c r="B305" s="32">
        <v>1</v>
      </c>
    </row>
    <row r="306" spans="1:2" x14ac:dyDescent="0.35">
      <c r="A306" s="3">
        <v>26304</v>
      </c>
      <c r="B306" s="32">
        <v>1</v>
      </c>
    </row>
    <row r="307" spans="1:2" x14ac:dyDescent="0.35">
      <c r="A307" s="3">
        <v>26326</v>
      </c>
      <c r="B307" s="32">
        <v>1</v>
      </c>
    </row>
    <row r="308" spans="1:2" x14ac:dyDescent="0.35">
      <c r="A308" s="3">
        <v>26487</v>
      </c>
      <c r="B308" s="32">
        <v>1</v>
      </c>
    </row>
    <row r="309" spans="1:2" x14ac:dyDescent="0.35">
      <c r="A309" s="3">
        <v>26490</v>
      </c>
      <c r="B309" s="32">
        <v>2</v>
      </c>
    </row>
    <row r="310" spans="1:2" x14ac:dyDescent="0.35">
      <c r="A310" s="3">
        <v>26518</v>
      </c>
      <c r="B310" s="32">
        <v>1</v>
      </c>
    </row>
    <row r="311" spans="1:2" x14ac:dyDescent="0.35">
      <c r="A311" s="3">
        <v>26576</v>
      </c>
      <c r="B311" s="32">
        <v>1</v>
      </c>
    </row>
    <row r="312" spans="1:2" x14ac:dyDescent="0.35">
      <c r="A312" s="3">
        <v>26642</v>
      </c>
      <c r="B312" s="32">
        <v>1</v>
      </c>
    </row>
    <row r="313" spans="1:2" x14ac:dyDescent="0.35">
      <c r="A313" s="3">
        <v>26646</v>
      </c>
      <c r="B313" s="32">
        <v>1</v>
      </c>
    </row>
    <row r="314" spans="1:2" x14ac:dyDescent="0.35">
      <c r="A314" s="3">
        <v>26751</v>
      </c>
      <c r="B314" s="32">
        <v>1</v>
      </c>
    </row>
    <row r="315" spans="1:2" x14ac:dyDescent="0.35">
      <c r="A315" s="3">
        <v>26759</v>
      </c>
      <c r="B315" s="32">
        <v>1</v>
      </c>
    </row>
    <row r="316" spans="1:2" x14ac:dyDescent="0.35">
      <c r="A316" s="3">
        <v>26816</v>
      </c>
      <c r="B316" s="32">
        <v>1</v>
      </c>
    </row>
    <row r="317" spans="1:2" x14ac:dyDescent="0.35">
      <c r="A317" s="3">
        <v>26850</v>
      </c>
      <c r="B317" s="32">
        <v>1</v>
      </c>
    </row>
    <row r="318" spans="1:2" x14ac:dyDescent="0.35">
      <c r="A318" s="3">
        <v>26868</v>
      </c>
      <c r="B318" s="32">
        <v>1</v>
      </c>
    </row>
    <row r="319" spans="1:2" x14ac:dyDescent="0.35">
      <c r="A319" s="3">
        <v>26872</v>
      </c>
      <c r="B319" s="32">
        <v>1</v>
      </c>
    </row>
    <row r="320" spans="1:2" x14ac:dyDescent="0.35">
      <c r="A320" s="3">
        <v>26877</v>
      </c>
      <c r="B320" s="32">
        <v>1</v>
      </c>
    </row>
    <row r="321" spans="1:2" x14ac:dyDescent="0.35">
      <c r="A321" s="3">
        <v>26887</v>
      </c>
      <c r="B321" s="32">
        <v>1</v>
      </c>
    </row>
    <row r="322" spans="1:2" x14ac:dyDescent="0.35">
      <c r="A322" s="3">
        <v>26907</v>
      </c>
      <c r="B322" s="32">
        <v>2</v>
      </c>
    </row>
    <row r="323" spans="1:2" x14ac:dyDescent="0.35">
      <c r="A323" s="3">
        <v>26954</v>
      </c>
      <c r="B323" s="32">
        <v>1</v>
      </c>
    </row>
    <row r="324" spans="1:2" x14ac:dyDescent="0.35">
      <c r="A324" s="3">
        <v>26997</v>
      </c>
      <c r="B324" s="32">
        <v>1</v>
      </c>
    </row>
    <row r="325" spans="1:2" x14ac:dyDescent="0.35">
      <c r="A325" s="3">
        <v>27038</v>
      </c>
      <c r="B325" s="32">
        <v>1</v>
      </c>
    </row>
    <row r="326" spans="1:2" x14ac:dyDescent="0.35">
      <c r="A326" s="3">
        <v>27071</v>
      </c>
      <c r="B326" s="32">
        <v>1</v>
      </c>
    </row>
    <row r="327" spans="1:2" x14ac:dyDescent="0.35">
      <c r="A327" s="3">
        <v>27100</v>
      </c>
      <c r="B327" s="32">
        <v>2</v>
      </c>
    </row>
    <row r="328" spans="1:2" x14ac:dyDescent="0.35">
      <c r="A328" s="3">
        <v>27116</v>
      </c>
      <c r="B328" s="32">
        <v>1</v>
      </c>
    </row>
    <row r="329" spans="1:2" x14ac:dyDescent="0.35">
      <c r="A329" s="3">
        <v>27159</v>
      </c>
      <c r="B329" s="32">
        <v>1</v>
      </c>
    </row>
    <row r="330" spans="1:2" x14ac:dyDescent="0.35">
      <c r="A330" s="3">
        <v>27161</v>
      </c>
      <c r="B330" s="32">
        <v>1</v>
      </c>
    </row>
    <row r="331" spans="1:2" x14ac:dyDescent="0.35">
      <c r="A331" s="3">
        <v>27190</v>
      </c>
      <c r="B331" s="32">
        <v>1</v>
      </c>
    </row>
    <row r="332" spans="1:2" x14ac:dyDescent="0.35">
      <c r="A332" s="3">
        <v>27203</v>
      </c>
      <c r="B332" s="32">
        <v>1</v>
      </c>
    </row>
    <row r="333" spans="1:2" x14ac:dyDescent="0.35">
      <c r="A333" s="3">
        <v>27213</v>
      </c>
      <c r="B333" s="32">
        <v>1</v>
      </c>
    </row>
    <row r="334" spans="1:2" x14ac:dyDescent="0.35">
      <c r="A334" s="3">
        <v>27215</v>
      </c>
      <c r="B334" s="32">
        <v>1</v>
      </c>
    </row>
    <row r="335" spans="1:2" x14ac:dyDescent="0.35">
      <c r="A335" s="3">
        <v>27238</v>
      </c>
      <c r="B335" s="32">
        <v>1</v>
      </c>
    </row>
    <row r="336" spans="1:2" x14ac:dyDescent="0.35">
      <c r="A336" s="3">
        <v>27242</v>
      </c>
      <c r="B336" s="32">
        <v>1</v>
      </c>
    </row>
    <row r="337" spans="1:2" x14ac:dyDescent="0.35">
      <c r="A337" s="3">
        <v>27244</v>
      </c>
      <c r="B337" s="32">
        <v>1</v>
      </c>
    </row>
    <row r="338" spans="1:2" x14ac:dyDescent="0.35">
      <c r="A338" s="3">
        <v>27255</v>
      </c>
      <c r="B338" s="32">
        <v>1</v>
      </c>
    </row>
    <row r="339" spans="1:2" x14ac:dyDescent="0.35">
      <c r="A339" s="3">
        <v>27421</v>
      </c>
      <c r="B339" s="32">
        <v>1</v>
      </c>
    </row>
    <row r="340" spans="1:2" x14ac:dyDescent="0.35">
      <c r="A340" s="3">
        <v>27450</v>
      </c>
      <c r="B340" s="32">
        <v>1</v>
      </c>
    </row>
    <row r="341" spans="1:2" x14ac:dyDescent="0.35">
      <c r="A341" s="3">
        <v>27469</v>
      </c>
      <c r="B341" s="32">
        <v>1</v>
      </c>
    </row>
    <row r="342" spans="1:2" x14ac:dyDescent="0.35">
      <c r="A342" s="3">
        <v>27573</v>
      </c>
      <c r="B342" s="32">
        <v>1</v>
      </c>
    </row>
    <row r="343" spans="1:2" x14ac:dyDescent="0.35">
      <c r="A343" s="3">
        <v>27590</v>
      </c>
      <c r="B343" s="32">
        <v>1</v>
      </c>
    </row>
    <row r="344" spans="1:2" x14ac:dyDescent="0.35">
      <c r="A344" s="3">
        <v>27683</v>
      </c>
      <c r="B344" s="32">
        <v>1</v>
      </c>
    </row>
    <row r="345" spans="1:2" x14ac:dyDescent="0.35">
      <c r="A345" s="3">
        <v>27733</v>
      </c>
      <c r="B345" s="32">
        <v>1</v>
      </c>
    </row>
    <row r="346" spans="1:2" x14ac:dyDescent="0.35">
      <c r="A346" s="3">
        <v>27803</v>
      </c>
      <c r="B346" s="32">
        <v>1</v>
      </c>
    </row>
    <row r="347" spans="1:2" x14ac:dyDescent="0.35">
      <c r="A347" s="3">
        <v>27889</v>
      </c>
      <c r="B347" s="32">
        <v>1</v>
      </c>
    </row>
    <row r="348" spans="1:2" x14ac:dyDescent="0.35">
      <c r="A348" s="3">
        <v>27922</v>
      </c>
      <c r="B348" s="32">
        <v>1</v>
      </c>
    </row>
    <row r="349" spans="1:2" x14ac:dyDescent="0.35">
      <c r="A349" s="3">
        <v>27938</v>
      </c>
      <c r="B349" s="32">
        <v>1</v>
      </c>
    </row>
    <row r="350" spans="1:2" x14ac:dyDescent="0.35">
      <c r="A350" s="3">
        <v>27943</v>
      </c>
      <c r="B350" s="32">
        <v>1</v>
      </c>
    </row>
    <row r="351" spans="1:2" x14ac:dyDescent="0.35">
      <c r="A351" s="3">
        <v>28071</v>
      </c>
      <c r="B351" s="32">
        <v>1</v>
      </c>
    </row>
    <row r="352" spans="1:2" x14ac:dyDescent="0.35">
      <c r="A352" s="3">
        <v>28072</v>
      </c>
      <c r="B352" s="32">
        <v>1</v>
      </c>
    </row>
    <row r="353" spans="1:2" x14ac:dyDescent="0.35">
      <c r="A353" s="3">
        <v>28087</v>
      </c>
      <c r="B353" s="32">
        <v>1</v>
      </c>
    </row>
    <row r="354" spans="1:2" x14ac:dyDescent="0.35">
      <c r="A354" s="3">
        <v>28164</v>
      </c>
      <c r="B354" s="32">
        <v>1</v>
      </c>
    </row>
    <row r="355" spans="1:2" x14ac:dyDescent="0.35">
      <c r="A355" s="3">
        <v>28249</v>
      </c>
      <c r="B355" s="32">
        <v>2</v>
      </c>
    </row>
    <row r="356" spans="1:2" x14ac:dyDescent="0.35">
      <c r="A356" s="3">
        <v>28320</v>
      </c>
      <c r="B356" s="32">
        <v>1</v>
      </c>
    </row>
    <row r="357" spans="1:2" x14ac:dyDescent="0.35">
      <c r="A357" s="3">
        <v>28332</v>
      </c>
      <c r="B357" s="32">
        <v>1</v>
      </c>
    </row>
    <row r="358" spans="1:2" x14ac:dyDescent="0.35">
      <c r="A358" s="3">
        <v>28359</v>
      </c>
      <c r="B358" s="32">
        <v>1</v>
      </c>
    </row>
    <row r="359" spans="1:2" x14ac:dyDescent="0.35">
      <c r="A359" s="3">
        <v>28389</v>
      </c>
      <c r="B359" s="32">
        <v>1</v>
      </c>
    </row>
    <row r="360" spans="1:2" x14ac:dyDescent="0.35">
      <c r="A360" s="3">
        <v>28420</v>
      </c>
      <c r="B360" s="32">
        <v>1</v>
      </c>
    </row>
    <row r="361" spans="1:2" x14ac:dyDescent="0.35">
      <c r="A361" s="3">
        <v>28427</v>
      </c>
      <c r="B361" s="32">
        <v>2</v>
      </c>
    </row>
    <row r="362" spans="1:2" x14ac:dyDescent="0.35">
      <c r="A362" s="3">
        <v>28440</v>
      </c>
      <c r="B362" s="32">
        <v>1</v>
      </c>
    </row>
    <row r="363" spans="1:2" x14ac:dyDescent="0.35">
      <c r="A363" s="3">
        <v>28442</v>
      </c>
      <c r="B363" s="32">
        <v>1</v>
      </c>
    </row>
    <row r="364" spans="1:2" x14ac:dyDescent="0.35">
      <c r="A364" s="3">
        <v>28457</v>
      </c>
      <c r="B364" s="32">
        <v>1</v>
      </c>
    </row>
    <row r="365" spans="1:2" x14ac:dyDescent="0.35">
      <c r="A365" s="3">
        <v>28510</v>
      </c>
      <c r="B365" s="32">
        <v>1</v>
      </c>
    </row>
    <row r="366" spans="1:2" x14ac:dyDescent="0.35">
      <c r="A366" s="3">
        <v>28520</v>
      </c>
      <c r="B366" s="32">
        <v>1</v>
      </c>
    </row>
    <row r="367" spans="1:2" x14ac:dyDescent="0.35">
      <c r="A367" s="3">
        <v>28567</v>
      </c>
      <c r="B367" s="32">
        <v>1</v>
      </c>
    </row>
    <row r="368" spans="1:2" x14ac:dyDescent="0.35">
      <c r="A368" s="3">
        <v>28587</v>
      </c>
      <c r="B368" s="32">
        <v>1</v>
      </c>
    </row>
    <row r="369" spans="1:2" x14ac:dyDescent="0.35">
      <c r="A369" s="3">
        <v>28647</v>
      </c>
      <c r="B369" s="32">
        <v>1</v>
      </c>
    </row>
    <row r="370" spans="1:2" x14ac:dyDescent="0.35">
      <c r="A370" s="3">
        <v>28691</v>
      </c>
      <c r="B370" s="32">
        <v>2</v>
      </c>
    </row>
    <row r="371" spans="1:2" x14ac:dyDescent="0.35">
      <c r="A371" s="3">
        <v>28718</v>
      </c>
      <c r="B371" s="32">
        <v>1</v>
      </c>
    </row>
    <row r="372" spans="1:2" x14ac:dyDescent="0.35">
      <c r="A372" s="3">
        <v>28764</v>
      </c>
      <c r="B372" s="32">
        <v>1</v>
      </c>
    </row>
    <row r="373" spans="1:2" x14ac:dyDescent="0.35">
      <c r="A373" s="3">
        <v>28769</v>
      </c>
      <c r="B373" s="32">
        <v>1</v>
      </c>
    </row>
    <row r="374" spans="1:2" x14ac:dyDescent="0.35">
      <c r="A374" s="3">
        <v>28839</v>
      </c>
      <c r="B374" s="32">
        <v>1</v>
      </c>
    </row>
    <row r="375" spans="1:2" x14ac:dyDescent="0.35">
      <c r="A375" s="3">
        <v>28973</v>
      </c>
      <c r="B375" s="32">
        <v>1</v>
      </c>
    </row>
    <row r="376" spans="1:2" x14ac:dyDescent="0.35">
      <c r="A376" s="3">
        <v>29009</v>
      </c>
      <c r="B376" s="32">
        <v>1</v>
      </c>
    </row>
    <row r="377" spans="1:2" x14ac:dyDescent="0.35">
      <c r="A377" s="3">
        <v>29103</v>
      </c>
      <c r="B377" s="32">
        <v>1</v>
      </c>
    </row>
    <row r="378" spans="1:2" x14ac:dyDescent="0.35">
      <c r="A378" s="3">
        <v>29187</v>
      </c>
      <c r="B378" s="32">
        <v>1</v>
      </c>
    </row>
    <row r="379" spans="1:2" x14ac:dyDescent="0.35">
      <c r="A379" s="3">
        <v>29236</v>
      </c>
      <c r="B379" s="32">
        <v>1</v>
      </c>
    </row>
    <row r="380" spans="1:2" x14ac:dyDescent="0.35">
      <c r="A380" s="3">
        <v>29298</v>
      </c>
      <c r="B380" s="32">
        <v>1</v>
      </c>
    </row>
    <row r="381" spans="1:2" x14ac:dyDescent="0.35">
      <c r="A381" s="3">
        <v>29315</v>
      </c>
      <c r="B381" s="32">
        <v>1</v>
      </c>
    </row>
    <row r="382" spans="1:2" x14ac:dyDescent="0.35">
      <c r="A382" s="3">
        <v>29435</v>
      </c>
      <c r="B382" s="32">
        <v>1</v>
      </c>
    </row>
    <row r="383" spans="1:2" x14ac:dyDescent="0.35">
      <c r="A383" s="3">
        <v>29440</v>
      </c>
      <c r="B383" s="32">
        <v>1</v>
      </c>
    </row>
    <row r="384" spans="1:2" x14ac:dyDescent="0.35">
      <c r="A384" s="3">
        <v>29478</v>
      </c>
      <c r="B384" s="32">
        <v>1</v>
      </c>
    </row>
    <row r="385" spans="1:2" x14ac:dyDescent="0.35">
      <c r="A385" s="3">
        <v>29543</v>
      </c>
      <c r="B385" s="32">
        <v>1</v>
      </c>
    </row>
    <row r="386" spans="1:2" x14ac:dyDescent="0.35">
      <c r="A386" s="3">
        <v>29548</v>
      </c>
      <c r="B386" s="32">
        <v>1</v>
      </c>
    </row>
    <row r="387" spans="1:2" x14ac:dyDescent="0.35">
      <c r="A387" s="3">
        <v>29604</v>
      </c>
      <c r="B387" s="32">
        <v>1</v>
      </c>
    </row>
    <row r="388" spans="1:2" x14ac:dyDescent="0.35">
      <c r="A388" s="3">
        <v>29672</v>
      </c>
      <c r="B388" s="32">
        <v>2</v>
      </c>
    </row>
    <row r="389" spans="1:2" x14ac:dyDescent="0.35">
      <c r="A389" s="3">
        <v>29732</v>
      </c>
      <c r="B389" s="32">
        <v>1</v>
      </c>
    </row>
    <row r="390" spans="1:2" x14ac:dyDescent="0.35">
      <c r="A390" s="3">
        <v>29760</v>
      </c>
      <c r="B390" s="32">
        <v>2</v>
      </c>
    </row>
    <row r="391" spans="1:2" x14ac:dyDescent="0.35">
      <c r="A391" s="3">
        <v>29791</v>
      </c>
      <c r="B391" s="32">
        <v>1</v>
      </c>
    </row>
    <row r="392" spans="1:2" x14ac:dyDescent="0.35">
      <c r="A392" s="3">
        <v>29819</v>
      </c>
      <c r="B392" s="32">
        <v>1</v>
      </c>
    </row>
    <row r="393" spans="1:2" x14ac:dyDescent="0.35">
      <c r="A393" s="3">
        <v>29938</v>
      </c>
      <c r="B393" s="32">
        <v>1</v>
      </c>
    </row>
    <row r="394" spans="1:2" x14ac:dyDescent="0.35">
      <c r="A394" s="3">
        <v>29999</v>
      </c>
      <c r="B394" s="32">
        <v>1</v>
      </c>
    </row>
    <row r="395" spans="1:2" x14ac:dyDescent="0.35">
      <c r="A395" s="3">
        <v>30015</v>
      </c>
      <c r="B395" s="32">
        <v>1</v>
      </c>
    </row>
    <row r="396" spans="1:2" x14ac:dyDescent="0.35">
      <c r="A396" s="3">
        <v>30023</v>
      </c>
      <c r="B396" s="32">
        <v>1</v>
      </c>
    </row>
    <row r="397" spans="1:2" x14ac:dyDescent="0.35">
      <c r="A397" s="3">
        <v>30081</v>
      </c>
      <c r="B397" s="32">
        <v>1</v>
      </c>
    </row>
    <row r="398" spans="1:2" x14ac:dyDescent="0.35">
      <c r="A398" s="3">
        <v>30093</v>
      </c>
      <c r="B398" s="32">
        <v>1</v>
      </c>
    </row>
    <row r="399" spans="1:2" x14ac:dyDescent="0.35">
      <c r="A399" s="3">
        <v>30096</v>
      </c>
      <c r="B399" s="32">
        <v>2</v>
      </c>
    </row>
    <row r="400" spans="1:2" x14ac:dyDescent="0.35">
      <c r="A400" s="3">
        <v>30168</v>
      </c>
      <c r="B400" s="32">
        <v>1</v>
      </c>
    </row>
    <row r="401" spans="1:2" x14ac:dyDescent="0.35">
      <c r="A401" s="3">
        <v>30261</v>
      </c>
      <c r="B401" s="32">
        <v>1</v>
      </c>
    </row>
    <row r="402" spans="1:2" x14ac:dyDescent="0.35">
      <c r="A402" s="3">
        <v>30279</v>
      </c>
      <c r="B402" s="32">
        <v>2</v>
      </c>
    </row>
    <row r="403" spans="1:2" x14ac:dyDescent="0.35">
      <c r="A403" s="3">
        <v>30298</v>
      </c>
      <c r="B403" s="32">
        <v>1</v>
      </c>
    </row>
    <row r="404" spans="1:2" x14ac:dyDescent="0.35">
      <c r="A404" s="3">
        <v>30351</v>
      </c>
      <c r="B404" s="32">
        <v>2</v>
      </c>
    </row>
    <row r="405" spans="1:2" x14ac:dyDescent="0.35">
      <c r="A405" s="3">
        <v>30368</v>
      </c>
      <c r="B405" s="32">
        <v>1</v>
      </c>
    </row>
    <row r="406" spans="1:2" x14ac:dyDescent="0.35">
      <c r="A406" s="3">
        <v>30372</v>
      </c>
      <c r="B406" s="32">
        <v>2</v>
      </c>
    </row>
    <row r="407" spans="1:2" x14ac:dyDescent="0.35">
      <c r="A407" s="3">
        <v>30390</v>
      </c>
      <c r="B407" s="32">
        <v>1</v>
      </c>
    </row>
    <row r="408" spans="1:2" x14ac:dyDescent="0.35">
      <c r="A408" s="3">
        <v>30396</v>
      </c>
      <c r="B408" s="32">
        <v>1</v>
      </c>
    </row>
    <row r="409" spans="1:2" x14ac:dyDescent="0.35">
      <c r="A409" s="3">
        <v>30467</v>
      </c>
      <c r="B409" s="32">
        <v>1</v>
      </c>
    </row>
    <row r="410" spans="1:2" x14ac:dyDescent="0.35">
      <c r="A410" s="3">
        <v>30477</v>
      </c>
      <c r="B410" s="32">
        <v>1</v>
      </c>
    </row>
    <row r="411" spans="1:2" x14ac:dyDescent="0.35">
      <c r="A411" s="3">
        <v>30507</v>
      </c>
      <c r="B411" s="32">
        <v>1</v>
      </c>
    </row>
    <row r="412" spans="1:2" x14ac:dyDescent="0.35">
      <c r="A412" s="3">
        <v>30522</v>
      </c>
      <c r="B412" s="32">
        <v>1</v>
      </c>
    </row>
    <row r="413" spans="1:2" x14ac:dyDescent="0.35">
      <c r="A413" s="3">
        <v>30523</v>
      </c>
      <c r="B413" s="32">
        <v>1</v>
      </c>
    </row>
    <row r="414" spans="1:2" x14ac:dyDescent="0.35">
      <c r="A414" s="3">
        <v>30538</v>
      </c>
      <c r="B414" s="32">
        <v>1</v>
      </c>
    </row>
    <row r="415" spans="1:2" x14ac:dyDescent="0.35">
      <c r="A415" s="3">
        <v>30545</v>
      </c>
      <c r="B415" s="32">
        <v>1</v>
      </c>
    </row>
    <row r="416" spans="1:2" x14ac:dyDescent="0.35">
      <c r="A416" s="3">
        <v>30560</v>
      </c>
      <c r="B416" s="32">
        <v>2</v>
      </c>
    </row>
    <row r="417" spans="1:2" x14ac:dyDescent="0.35">
      <c r="A417" s="3">
        <v>30630</v>
      </c>
      <c r="B417" s="32">
        <v>1</v>
      </c>
    </row>
    <row r="418" spans="1:2" x14ac:dyDescent="0.35">
      <c r="A418" s="3">
        <v>30631</v>
      </c>
      <c r="B418" s="32">
        <v>1</v>
      </c>
    </row>
    <row r="419" spans="1:2" x14ac:dyDescent="0.35">
      <c r="A419" s="3">
        <v>30675</v>
      </c>
      <c r="B419" s="32">
        <v>1</v>
      </c>
    </row>
    <row r="420" spans="1:2" x14ac:dyDescent="0.35">
      <c r="A420" s="3">
        <v>30732</v>
      </c>
      <c r="B420" s="32">
        <v>1</v>
      </c>
    </row>
    <row r="421" spans="1:2" x14ac:dyDescent="0.35">
      <c r="A421" s="3">
        <v>30753</v>
      </c>
      <c r="B421" s="32">
        <v>1</v>
      </c>
    </row>
    <row r="422" spans="1:2" x14ac:dyDescent="0.35">
      <c r="A422" s="3">
        <v>30772</v>
      </c>
      <c r="B422" s="32">
        <v>1</v>
      </c>
    </row>
    <row r="423" spans="1:2" x14ac:dyDescent="0.35">
      <c r="A423" s="3">
        <v>30801</v>
      </c>
      <c r="B423" s="32">
        <v>1</v>
      </c>
    </row>
    <row r="424" spans="1:2" x14ac:dyDescent="0.35">
      <c r="A424" s="3">
        <v>30822</v>
      </c>
      <c r="B424" s="32">
        <v>1</v>
      </c>
    </row>
    <row r="425" spans="1:2" x14ac:dyDescent="0.35">
      <c r="A425" s="3">
        <v>30828</v>
      </c>
      <c r="B425" s="32">
        <v>1</v>
      </c>
    </row>
    <row r="426" spans="1:2" x14ac:dyDescent="0.35">
      <c r="A426" s="3">
        <v>30833</v>
      </c>
      <c r="B426" s="32">
        <v>1</v>
      </c>
    </row>
    <row r="427" spans="1:2" x14ac:dyDescent="0.35">
      <c r="A427" s="3">
        <v>30843</v>
      </c>
      <c r="B427" s="32">
        <v>1</v>
      </c>
    </row>
    <row r="428" spans="1:2" x14ac:dyDescent="0.35">
      <c r="A428" s="3">
        <v>30899</v>
      </c>
      <c r="B428" s="32">
        <v>1</v>
      </c>
    </row>
    <row r="429" spans="1:2" x14ac:dyDescent="0.35">
      <c r="A429" s="3">
        <v>30983</v>
      </c>
      <c r="B429" s="32">
        <v>1</v>
      </c>
    </row>
    <row r="430" spans="1:2" x14ac:dyDescent="0.35">
      <c r="A430" s="3">
        <v>30992</v>
      </c>
      <c r="B430" s="32">
        <v>2</v>
      </c>
    </row>
    <row r="431" spans="1:2" x14ac:dyDescent="0.35">
      <c r="A431" s="3">
        <v>31056</v>
      </c>
      <c r="B431" s="32">
        <v>1</v>
      </c>
    </row>
    <row r="432" spans="1:2" x14ac:dyDescent="0.35">
      <c r="A432" s="3">
        <v>31086</v>
      </c>
      <c r="B432" s="32">
        <v>1</v>
      </c>
    </row>
    <row r="433" spans="1:2" x14ac:dyDescent="0.35">
      <c r="A433" s="3">
        <v>31089</v>
      </c>
      <c r="B433" s="32">
        <v>1</v>
      </c>
    </row>
    <row r="434" spans="1:2" x14ac:dyDescent="0.35">
      <c r="A434" s="3">
        <v>31158</v>
      </c>
      <c r="B434" s="32">
        <v>1</v>
      </c>
    </row>
    <row r="435" spans="1:2" x14ac:dyDescent="0.35">
      <c r="A435" s="3">
        <v>31160</v>
      </c>
      <c r="B435" s="32">
        <v>1</v>
      </c>
    </row>
    <row r="436" spans="1:2" x14ac:dyDescent="0.35">
      <c r="A436" s="3">
        <v>31163</v>
      </c>
      <c r="B436" s="32">
        <v>2</v>
      </c>
    </row>
    <row r="437" spans="1:2" x14ac:dyDescent="0.35">
      <c r="A437" s="3">
        <v>31353</v>
      </c>
      <c r="B437" s="32">
        <v>2</v>
      </c>
    </row>
    <row r="438" spans="1:2" x14ac:dyDescent="0.35">
      <c r="A438" s="3">
        <v>31385</v>
      </c>
      <c r="B438" s="32">
        <v>1</v>
      </c>
    </row>
    <row r="439" spans="1:2" x14ac:dyDescent="0.35">
      <c r="A439" s="3">
        <v>31395</v>
      </c>
      <c r="B439" s="32">
        <v>1</v>
      </c>
    </row>
    <row r="440" spans="1:2" x14ac:dyDescent="0.35">
      <c r="A440" s="3">
        <v>31454</v>
      </c>
      <c r="B440" s="32">
        <v>1</v>
      </c>
    </row>
    <row r="441" spans="1:2" x14ac:dyDescent="0.35">
      <c r="A441" s="3">
        <v>31497</v>
      </c>
      <c r="B441" s="32">
        <v>2</v>
      </c>
    </row>
    <row r="442" spans="1:2" x14ac:dyDescent="0.35">
      <c r="A442" s="3">
        <v>31535</v>
      </c>
      <c r="B442" s="32">
        <v>1</v>
      </c>
    </row>
    <row r="443" spans="1:2" x14ac:dyDescent="0.35">
      <c r="A443" s="3">
        <v>31560</v>
      </c>
      <c r="B443" s="32">
        <v>1</v>
      </c>
    </row>
    <row r="444" spans="1:2" x14ac:dyDescent="0.35">
      <c r="A444" s="3">
        <v>31590</v>
      </c>
      <c r="B444" s="32">
        <v>1</v>
      </c>
    </row>
    <row r="445" spans="1:2" x14ac:dyDescent="0.35">
      <c r="A445" s="3">
        <v>31605</v>
      </c>
      <c r="B445" s="32">
        <v>1</v>
      </c>
    </row>
    <row r="446" spans="1:2" x14ac:dyDescent="0.35">
      <c r="A446" s="3">
        <v>31615</v>
      </c>
      <c r="B446" s="32">
        <v>1</v>
      </c>
    </row>
    <row r="447" spans="1:2" x14ac:dyDescent="0.35">
      <c r="A447" s="3">
        <v>31626</v>
      </c>
      <c r="B447" s="32">
        <v>1</v>
      </c>
    </row>
    <row r="448" spans="1:2" x14ac:dyDescent="0.35">
      <c r="A448" s="3">
        <v>31632</v>
      </c>
      <c r="B448" s="32">
        <v>1</v>
      </c>
    </row>
    <row r="449" spans="1:2" x14ac:dyDescent="0.35">
      <c r="A449" s="3">
        <v>31686</v>
      </c>
      <c r="B449" s="32">
        <v>1</v>
      </c>
    </row>
    <row r="450" spans="1:2" x14ac:dyDescent="0.35">
      <c r="A450" s="3">
        <v>31761</v>
      </c>
      <c r="B450" s="32">
        <v>1</v>
      </c>
    </row>
    <row r="451" spans="1:2" x14ac:dyDescent="0.35">
      <c r="A451" s="3">
        <v>31788</v>
      </c>
      <c r="B451" s="32">
        <v>1</v>
      </c>
    </row>
    <row r="452" spans="1:2" x14ac:dyDescent="0.35">
      <c r="A452" s="3">
        <v>31814</v>
      </c>
      <c r="B452" s="32">
        <v>1</v>
      </c>
    </row>
    <row r="453" spans="1:2" x14ac:dyDescent="0.35">
      <c r="A453" s="3">
        <v>31859</v>
      </c>
      <c r="B453" s="32">
        <v>2</v>
      </c>
    </row>
    <row r="454" spans="1:2" x14ac:dyDescent="0.35">
      <c r="A454" s="3">
        <v>31878</v>
      </c>
      <c r="B454" s="32">
        <v>1</v>
      </c>
    </row>
    <row r="455" spans="1:2" x14ac:dyDescent="0.35">
      <c r="A455" s="3">
        <v>31880</v>
      </c>
      <c r="B455" s="32">
        <v>1</v>
      </c>
    </row>
    <row r="456" spans="1:2" x14ac:dyDescent="0.35">
      <c r="A456" s="3">
        <v>31907</v>
      </c>
      <c r="B456" s="32">
        <v>1</v>
      </c>
    </row>
    <row r="457" spans="1:2" x14ac:dyDescent="0.35">
      <c r="A457" s="3">
        <v>31928</v>
      </c>
      <c r="B457" s="32">
        <v>1</v>
      </c>
    </row>
    <row r="458" spans="1:2" x14ac:dyDescent="0.35">
      <c r="A458" s="3">
        <v>32011</v>
      </c>
      <c r="B458" s="32">
        <v>1</v>
      </c>
    </row>
    <row r="459" spans="1:2" x14ac:dyDescent="0.35">
      <c r="A459" s="3">
        <v>32144</v>
      </c>
      <c r="B459" s="32">
        <v>1</v>
      </c>
    </row>
    <row r="460" spans="1:2" x14ac:dyDescent="0.35">
      <c r="A460" s="3">
        <v>32146</v>
      </c>
      <c r="B460" s="32">
        <v>1</v>
      </c>
    </row>
    <row r="461" spans="1:2" x14ac:dyDescent="0.35">
      <c r="A461" s="3">
        <v>32173</v>
      </c>
      <c r="B461" s="32">
        <v>1</v>
      </c>
    </row>
    <row r="462" spans="1:2" x14ac:dyDescent="0.35">
      <c r="A462" s="3">
        <v>32218</v>
      </c>
      <c r="B462" s="32">
        <v>1</v>
      </c>
    </row>
    <row r="463" spans="1:2" x14ac:dyDescent="0.35">
      <c r="A463" s="3">
        <v>32233</v>
      </c>
      <c r="B463" s="32">
        <v>1</v>
      </c>
    </row>
    <row r="464" spans="1:2" x14ac:dyDescent="0.35">
      <c r="A464" s="3">
        <v>32300</v>
      </c>
      <c r="B464" s="32">
        <v>1</v>
      </c>
    </row>
    <row r="465" spans="1:2" x14ac:dyDescent="0.35">
      <c r="A465" s="3">
        <v>32303</v>
      </c>
      <c r="B465" s="32">
        <v>1</v>
      </c>
    </row>
    <row r="466" spans="1:2" x14ac:dyDescent="0.35">
      <c r="A466" s="3">
        <v>32313</v>
      </c>
      <c r="B466" s="32">
        <v>1</v>
      </c>
    </row>
    <row r="467" spans="1:2" x14ac:dyDescent="0.35">
      <c r="A467" s="3">
        <v>32414</v>
      </c>
      <c r="B467" s="32">
        <v>1</v>
      </c>
    </row>
    <row r="468" spans="1:2" x14ac:dyDescent="0.35">
      <c r="A468" s="3">
        <v>32474</v>
      </c>
      <c r="B468" s="32">
        <v>1</v>
      </c>
    </row>
    <row r="469" spans="1:2" x14ac:dyDescent="0.35">
      <c r="A469" s="3">
        <v>32557</v>
      </c>
      <c r="B469" s="32">
        <v>1</v>
      </c>
    </row>
    <row r="470" spans="1:2" x14ac:dyDescent="0.35">
      <c r="A470" s="3">
        <v>32583</v>
      </c>
      <c r="B470" s="32">
        <v>1</v>
      </c>
    </row>
    <row r="471" spans="1:2" x14ac:dyDescent="0.35">
      <c r="A471" s="3">
        <v>32632</v>
      </c>
      <c r="B471" s="32">
        <v>1</v>
      </c>
    </row>
    <row r="472" spans="1:2" x14ac:dyDescent="0.35">
      <c r="A472" s="3">
        <v>32644</v>
      </c>
      <c r="B472" s="32">
        <v>1</v>
      </c>
    </row>
    <row r="473" spans="1:2" x14ac:dyDescent="0.35">
      <c r="A473" s="3">
        <v>32727</v>
      </c>
      <c r="B473" s="32">
        <v>1</v>
      </c>
    </row>
    <row r="474" spans="1:2" x14ac:dyDescent="0.35">
      <c r="A474" s="3">
        <v>32765</v>
      </c>
      <c r="B474" s="32">
        <v>1</v>
      </c>
    </row>
    <row r="475" spans="1:2" x14ac:dyDescent="0.35">
      <c r="A475" s="3">
        <v>32871</v>
      </c>
      <c r="B475" s="32">
        <v>1</v>
      </c>
    </row>
    <row r="476" spans="1:2" x14ac:dyDescent="0.35">
      <c r="A476" s="3">
        <v>32880</v>
      </c>
      <c r="B476" s="32">
        <v>1</v>
      </c>
    </row>
    <row r="477" spans="1:2" x14ac:dyDescent="0.35">
      <c r="A477" s="3">
        <v>32889</v>
      </c>
      <c r="B477" s="32">
        <v>1</v>
      </c>
    </row>
    <row r="478" spans="1:2" x14ac:dyDescent="0.35">
      <c r="A478" s="3">
        <v>32892</v>
      </c>
      <c r="B478" s="32">
        <v>2</v>
      </c>
    </row>
    <row r="479" spans="1:2" x14ac:dyDescent="0.35">
      <c r="A479" s="3">
        <v>32952</v>
      </c>
      <c r="B479" s="32">
        <v>1</v>
      </c>
    </row>
    <row r="480" spans="1:2" x14ac:dyDescent="0.35">
      <c r="A480" s="3">
        <v>33039</v>
      </c>
      <c r="B480" s="32">
        <v>2</v>
      </c>
    </row>
    <row r="481" spans="1:2" x14ac:dyDescent="0.35">
      <c r="A481" s="3">
        <v>33051</v>
      </c>
      <c r="B481" s="32">
        <v>1</v>
      </c>
    </row>
    <row r="482" spans="1:2" x14ac:dyDescent="0.35">
      <c r="A482" s="3">
        <v>33168</v>
      </c>
      <c r="B482" s="32">
        <v>1</v>
      </c>
    </row>
    <row r="483" spans="1:2" x14ac:dyDescent="0.35">
      <c r="A483" s="3">
        <v>33178</v>
      </c>
      <c r="B483" s="32">
        <v>1</v>
      </c>
    </row>
    <row r="484" spans="1:2" x14ac:dyDescent="0.35">
      <c r="A484" s="3">
        <v>33181</v>
      </c>
      <c r="B484" s="32">
        <v>1</v>
      </c>
    </row>
    <row r="485" spans="1:2" x14ac:dyDescent="0.35">
      <c r="A485" s="3">
        <v>33183</v>
      </c>
      <c r="B485" s="32">
        <v>1</v>
      </c>
    </row>
    <row r="486" spans="1:2" x14ac:dyDescent="0.35">
      <c r="A486" s="3">
        <v>33228</v>
      </c>
      <c r="B486" s="32">
        <v>1</v>
      </c>
    </row>
    <row r="487" spans="1:2" x14ac:dyDescent="0.35">
      <c r="A487" s="3">
        <v>33235</v>
      </c>
      <c r="B487" s="32">
        <v>1</v>
      </c>
    </row>
    <row r="488" spans="1:2" x14ac:dyDescent="0.35">
      <c r="A488" s="3">
        <v>33249</v>
      </c>
      <c r="B488" s="32">
        <v>2</v>
      </c>
    </row>
    <row r="489" spans="1:2" x14ac:dyDescent="0.35">
      <c r="A489" s="3">
        <v>33279</v>
      </c>
      <c r="B489" s="32">
        <v>1</v>
      </c>
    </row>
    <row r="490" spans="1:2" x14ac:dyDescent="0.35">
      <c r="A490" s="3">
        <v>33316</v>
      </c>
      <c r="B490" s="32">
        <v>2</v>
      </c>
    </row>
    <row r="491" spans="1:2" x14ac:dyDescent="0.35">
      <c r="A491" s="3">
        <v>33378</v>
      </c>
      <c r="B491" s="32">
        <v>1</v>
      </c>
    </row>
    <row r="492" spans="1:2" x14ac:dyDescent="0.35">
      <c r="A492" s="3">
        <v>33402</v>
      </c>
      <c r="B492" s="32">
        <v>1</v>
      </c>
    </row>
    <row r="493" spans="1:2" x14ac:dyDescent="0.35">
      <c r="A493" s="3">
        <v>33419</v>
      </c>
      <c r="B493" s="32">
        <v>1</v>
      </c>
    </row>
    <row r="494" spans="1:2" x14ac:dyDescent="0.35">
      <c r="A494" s="3">
        <v>33438</v>
      </c>
      <c r="B494" s="32">
        <v>1</v>
      </c>
    </row>
    <row r="495" spans="1:2" x14ac:dyDescent="0.35">
      <c r="A495" s="3">
        <v>33444</v>
      </c>
      <c r="B495" s="32">
        <v>1</v>
      </c>
    </row>
    <row r="496" spans="1:2" x14ac:dyDescent="0.35">
      <c r="A496" s="3">
        <v>33454</v>
      </c>
      <c r="B496" s="32">
        <v>1</v>
      </c>
    </row>
    <row r="497" spans="1:2" x14ac:dyDescent="0.35">
      <c r="A497" s="3">
        <v>33456</v>
      </c>
      <c r="B497" s="32">
        <v>1</v>
      </c>
    </row>
    <row r="498" spans="1:2" x14ac:dyDescent="0.35">
      <c r="A498" s="3">
        <v>33462</v>
      </c>
      <c r="B498" s="32">
        <v>1</v>
      </c>
    </row>
    <row r="499" spans="1:2" x14ac:dyDescent="0.35">
      <c r="A499" s="3">
        <v>33471</v>
      </c>
      <c r="B499" s="32">
        <v>1</v>
      </c>
    </row>
    <row r="500" spans="1:2" x14ac:dyDescent="0.35">
      <c r="A500" s="3">
        <v>33562</v>
      </c>
      <c r="B500" s="32">
        <v>1</v>
      </c>
    </row>
    <row r="501" spans="1:2" x14ac:dyDescent="0.35">
      <c r="A501" s="3">
        <v>33564</v>
      </c>
      <c r="B501" s="32">
        <v>1</v>
      </c>
    </row>
    <row r="502" spans="1:2" x14ac:dyDescent="0.35">
      <c r="A502" s="3">
        <v>33569</v>
      </c>
      <c r="B502" s="32">
        <v>1</v>
      </c>
    </row>
    <row r="503" spans="1:2" x14ac:dyDescent="0.35">
      <c r="A503" s="3">
        <v>33581</v>
      </c>
      <c r="B503" s="32">
        <v>1</v>
      </c>
    </row>
    <row r="504" spans="1:2" x14ac:dyDescent="0.35">
      <c r="A504" s="3">
        <v>33585</v>
      </c>
      <c r="B504" s="32">
        <v>1</v>
      </c>
    </row>
    <row r="505" spans="1:2" x14ac:dyDescent="0.35">
      <c r="A505" s="3">
        <v>33590</v>
      </c>
      <c r="B505" s="32">
        <v>1</v>
      </c>
    </row>
    <row r="506" spans="1:2" x14ac:dyDescent="0.35">
      <c r="A506" s="3">
        <v>33622</v>
      </c>
      <c r="B506" s="32">
        <v>1</v>
      </c>
    </row>
    <row r="507" spans="1:2" x14ac:dyDescent="0.35">
      <c r="A507" s="3">
        <v>33629</v>
      </c>
      <c r="B507" s="32">
        <v>1</v>
      </c>
    </row>
    <row r="508" spans="1:2" x14ac:dyDescent="0.35">
      <c r="A508" s="3">
        <v>33697</v>
      </c>
      <c r="B508" s="32">
        <v>1</v>
      </c>
    </row>
    <row r="509" spans="1:2" x14ac:dyDescent="0.35">
      <c r="A509" s="3">
        <v>33762</v>
      </c>
      <c r="B509" s="32">
        <v>1</v>
      </c>
    </row>
    <row r="510" spans="1:2" x14ac:dyDescent="0.35">
      <c r="A510" s="3">
        <v>33812</v>
      </c>
      <c r="B510" s="32">
        <v>1</v>
      </c>
    </row>
    <row r="511" spans="1:2" x14ac:dyDescent="0.35">
      <c r="A511" s="3">
        <v>33955</v>
      </c>
      <c r="B511" s="32">
        <v>1</v>
      </c>
    </row>
    <row r="512" spans="1:2" x14ac:dyDescent="0.35">
      <c r="A512" s="3">
        <v>33986</v>
      </c>
      <c r="B512" s="32">
        <v>1</v>
      </c>
    </row>
    <row r="513" spans="1:2" x14ac:dyDescent="0.35">
      <c r="A513" s="3">
        <v>33996</v>
      </c>
      <c r="B513" s="32">
        <v>2</v>
      </c>
    </row>
    <row r="514" spans="1:2" x14ac:dyDescent="0.35">
      <c r="A514" s="3">
        <v>34026</v>
      </c>
      <c r="B514" s="32">
        <v>2</v>
      </c>
    </row>
    <row r="515" spans="1:2" x14ac:dyDescent="0.35">
      <c r="A515" s="3">
        <v>34043</v>
      </c>
      <c r="B515" s="32">
        <v>1</v>
      </c>
    </row>
    <row r="516" spans="1:2" x14ac:dyDescent="0.35">
      <c r="A516" s="3">
        <v>34053</v>
      </c>
      <c r="B516" s="32">
        <v>1</v>
      </c>
    </row>
    <row r="517" spans="1:2" x14ac:dyDescent="0.35">
      <c r="A517" s="3">
        <v>34074</v>
      </c>
      <c r="B517" s="32">
        <v>1</v>
      </c>
    </row>
    <row r="518" spans="1:2" x14ac:dyDescent="0.35">
      <c r="A518" s="3">
        <v>34109</v>
      </c>
      <c r="B518" s="32">
        <v>1</v>
      </c>
    </row>
    <row r="519" spans="1:2" x14ac:dyDescent="0.35">
      <c r="A519" s="3">
        <v>34176</v>
      </c>
      <c r="B519" s="32">
        <v>3</v>
      </c>
    </row>
    <row r="520" spans="1:2" x14ac:dyDescent="0.35">
      <c r="A520" s="3">
        <v>34213</v>
      </c>
      <c r="B520" s="32">
        <v>1</v>
      </c>
    </row>
    <row r="521" spans="1:2" x14ac:dyDescent="0.35">
      <c r="A521" s="3">
        <v>34230</v>
      </c>
      <c r="B521" s="32">
        <v>1</v>
      </c>
    </row>
    <row r="522" spans="1:2" x14ac:dyDescent="0.35">
      <c r="A522" s="3">
        <v>34242</v>
      </c>
      <c r="B522" s="32">
        <v>1</v>
      </c>
    </row>
    <row r="523" spans="1:2" x14ac:dyDescent="0.35">
      <c r="A523" s="3">
        <v>34320</v>
      </c>
      <c r="B523" s="32">
        <v>1</v>
      </c>
    </row>
    <row r="524" spans="1:2" x14ac:dyDescent="0.35">
      <c r="A524" s="3">
        <v>34350</v>
      </c>
      <c r="B524" s="32">
        <v>1</v>
      </c>
    </row>
    <row r="525" spans="1:2" x14ac:dyDescent="0.35">
      <c r="A525" s="3">
        <v>34377</v>
      </c>
      <c r="B525" s="32">
        <v>1</v>
      </c>
    </row>
    <row r="526" spans="1:2" x14ac:dyDescent="0.35">
      <c r="A526" s="3">
        <v>34380</v>
      </c>
      <c r="B526" s="32">
        <v>1</v>
      </c>
    </row>
    <row r="527" spans="1:2" x14ac:dyDescent="0.35">
      <c r="A527" s="3">
        <v>34412</v>
      </c>
      <c r="B527" s="32">
        <v>1</v>
      </c>
    </row>
    <row r="528" spans="1:2" x14ac:dyDescent="0.35">
      <c r="A528" s="3">
        <v>34421</v>
      </c>
      <c r="B528" s="32">
        <v>2</v>
      </c>
    </row>
    <row r="529" spans="1:2" x14ac:dyDescent="0.35">
      <c r="A529" s="3">
        <v>34445</v>
      </c>
      <c r="B529" s="32">
        <v>1</v>
      </c>
    </row>
    <row r="530" spans="1:2" x14ac:dyDescent="0.35">
      <c r="A530" s="3">
        <v>34469</v>
      </c>
      <c r="B530" s="32">
        <v>1</v>
      </c>
    </row>
    <row r="531" spans="1:2" x14ac:dyDescent="0.35">
      <c r="A531" s="3">
        <v>34487</v>
      </c>
      <c r="B531" s="32">
        <v>1</v>
      </c>
    </row>
    <row r="532" spans="1:2" x14ac:dyDescent="0.35">
      <c r="A532" s="3">
        <v>34529</v>
      </c>
      <c r="B532" s="32">
        <v>1</v>
      </c>
    </row>
    <row r="533" spans="1:2" x14ac:dyDescent="0.35">
      <c r="A533" s="3">
        <v>34554</v>
      </c>
      <c r="B533" s="32">
        <v>1</v>
      </c>
    </row>
    <row r="534" spans="1:2" x14ac:dyDescent="0.35">
      <c r="A534" s="3">
        <v>34578</v>
      </c>
      <c r="B534" s="32">
        <v>1</v>
      </c>
    </row>
    <row r="535" spans="1:2" x14ac:dyDescent="0.35">
      <c r="A535" s="3">
        <v>34587</v>
      </c>
      <c r="B535" s="32">
        <v>1</v>
      </c>
    </row>
    <row r="536" spans="1:2" x14ac:dyDescent="0.35">
      <c r="A536" s="3">
        <v>34596</v>
      </c>
      <c r="B536" s="32">
        <v>2</v>
      </c>
    </row>
    <row r="537" spans="1:2" x14ac:dyDescent="0.35">
      <c r="A537" s="3">
        <v>34600</v>
      </c>
      <c r="B537" s="32">
        <v>2</v>
      </c>
    </row>
    <row r="538" spans="1:2" x14ac:dyDescent="0.35">
      <c r="A538" s="3">
        <v>34633</v>
      </c>
      <c r="B538" s="32">
        <v>1</v>
      </c>
    </row>
    <row r="539" spans="1:2" x14ac:dyDescent="0.35">
      <c r="A539" s="3">
        <v>34704</v>
      </c>
      <c r="B539" s="32">
        <v>1</v>
      </c>
    </row>
    <row r="540" spans="1:2" x14ac:dyDescent="0.35">
      <c r="A540" s="3">
        <v>34728</v>
      </c>
      <c r="B540" s="32">
        <v>1</v>
      </c>
    </row>
    <row r="541" spans="1:2" x14ac:dyDescent="0.35">
      <c r="A541" s="3">
        <v>34738</v>
      </c>
      <c r="B541" s="32">
        <v>1</v>
      </c>
    </row>
    <row r="542" spans="1:2" x14ac:dyDescent="0.35">
      <c r="A542" s="3">
        <v>34824</v>
      </c>
      <c r="B542" s="32">
        <v>2</v>
      </c>
    </row>
    <row r="543" spans="1:2" x14ac:dyDescent="0.35">
      <c r="A543" s="3">
        <v>34838</v>
      </c>
      <c r="B543" s="32">
        <v>1</v>
      </c>
    </row>
    <row r="544" spans="1:2" x14ac:dyDescent="0.35">
      <c r="A544" s="3">
        <v>34853</v>
      </c>
      <c r="B544" s="32">
        <v>1</v>
      </c>
    </row>
    <row r="545" spans="1:2" x14ac:dyDescent="0.35">
      <c r="A545" s="3">
        <v>34916</v>
      </c>
      <c r="B545" s="32">
        <v>1</v>
      </c>
    </row>
    <row r="546" spans="1:2" x14ac:dyDescent="0.35">
      <c r="A546" s="3">
        <v>34935</v>
      </c>
      <c r="B546" s="32">
        <v>2</v>
      </c>
    </row>
    <row r="547" spans="1:2" x14ac:dyDescent="0.35">
      <c r="A547" s="3">
        <v>34941</v>
      </c>
      <c r="B547" s="32">
        <v>1</v>
      </c>
    </row>
    <row r="548" spans="1:2" x14ac:dyDescent="0.35">
      <c r="A548" s="3">
        <v>34961</v>
      </c>
      <c r="B548" s="32">
        <v>1</v>
      </c>
    </row>
    <row r="549" spans="1:2" x14ac:dyDescent="0.35">
      <c r="A549" s="3">
        <v>34968</v>
      </c>
      <c r="B549" s="32">
        <v>1</v>
      </c>
    </row>
    <row r="550" spans="1:2" x14ac:dyDescent="0.35">
      <c r="A550" s="3">
        <v>34984</v>
      </c>
      <c r="B550" s="32">
        <v>1</v>
      </c>
    </row>
    <row r="551" spans="1:2" x14ac:dyDescent="0.35">
      <c r="A551" s="3">
        <v>35178</v>
      </c>
      <c r="B551" s="32">
        <v>2</v>
      </c>
    </row>
    <row r="552" spans="1:2" x14ac:dyDescent="0.35">
      <c r="A552" s="3">
        <v>35196</v>
      </c>
      <c r="B552" s="32">
        <v>2</v>
      </c>
    </row>
    <row r="553" spans="1:2" x14ac:dyDescent="0.35">
      <c r="A553" s="3">
        <v>35246</v>
      </c>
      <c r="B553" s="32">
        <v>1</v>
      </c>
    </row>
    <row r="554" spans="1:2" x14ac:dyDescent="0.35">
      <c r="A554" s="3">
        <v>35322</v>
      </c>
      <c r="B554" s="32">
        <v>1</v>
      </c>
    </row>
    <row r="555" spans="1:2" x14ac:dyDescent="0.35">
      <c r="A555" s="3">
        <v>35340</v>
      </c>
      <c r="B555" s="32">
        <v>1</v>
      </c>
    </row>
    <row r="556" spans="1:2" x14ac:dyDescent="0.35">
      <c r="A556" s="3">
        <v>35388</v>
      </c>
      <c r="B556" s="32">
        <v>1</v>
      </c>
    </row>
    <row r="557" spans="1:2" x14ac:dyDescent="0.35">
      <c r="A557" s="3">
        <v>35416</v>
      </c>
      <c r="B557" s="32">
        <v>1</v>
      </c>
    </row>
    <row r="558" spans="1:2" x14ac:dyDescent="0.35">
      <c r="A558" s="3">
        <v>35441</v>
      </c>
      <c r="B558" s="32">
        <v>1</v>
      </c>
    </row>
    <row r="559" spans="1:2" x14ac:dyDescent="0.35">
      <c r="A559" s="3">
        <v>35523</v>
      </c>
      <c r="B559" s="32">
        <v>1</v>
      </c>
    </row>
    <row r="560" spans="1:2" x14ac:dyDescent="0.35">
      <c r="A560" s="3">
        <v>35544</v>
      </c>
      <c r="B560" s="32">
        <v>1</v>
      </c>
    </row>
    <row r="561" spans="1:2" x14ac:dyDescent="0.35">
      <c r="A561" s="3">
        <v>35641</v>
      </c>
      <c r="B561" s="32">
        <v>1</v>
      </c>
    </row>
    <row r="562" spans="1:2" x14ac:dyDescent="0.35">
      <c r="A562" s="3">
        <v>35682</v>
      </c>
      <c r="B562" s="32">
        <v>1</v>
      </c>
    </row>
    <row r="563" spans="1:2" x14ac:dyDescent="0.35">
      <c r="A563" s="3">
        <v>35684</v>
      </c>
      <c r="B563" s="32">
        <v>1</v>
      </c>
    </row>
    <row r="564" spans="1:2" x14ac:dyDescent="0.35">
      <c r="A564" s="3">
        <v>35688</v>
      </c>
      <c r="B564" s="32">
        <v>2</v>
      </c>
    </row>
    <row r="565" spans="1:2" x14ac:dyDescent="0.35">
      <c r="A565" s="3">
        <v>35701</v>
      </c>
      <c r="B565" s="32">
        <v>1</v>
      </c>
    </row>
    <row r="566" spans="1:2" x14ac:dyDescent="0.35">
      <c r="A566" s="3">
        <v>35704</v>
      </c>
      <c r="B566" s="32">
        <v>1</v>
      </c>
    </row>
    <row r="567" spans="1:2" x14ac:dyDescent="0.35">
      <c r="A567" s="3">
        <v>35765</v>
      </c>
      <c r="B567" s="32">
        <v>1</v>
      </c>
    </row>
    <row r="568" spans="1:2" x14ac:dyDescent="0.35">
      <c r="A568" s="3">
        <v>35788</v>
      </c>
      <c r="B568" s="32">
        <v>1</v>
      </c>
    </row>
    <row r="569" spans="1:2" x14ac:dyDescent="0.35">
      <c r="A569" s="3">
        <v>35790</v>
      </c>
      <c r="B569" s="32">
        <v>1</v>
      </c>
    </row>
    <row r="570" spans="1:2" x14ac:dyDescent="0.35">
      <c r="A570" s="3">
        <v>35791</v>
      </c>
      <c r="B570" s="32">
        <v>2</v>
      </c>
    </row>
    <row r="571" spans="1:2" x14ac:dyDescent="0.35">
      <c r="A571" s="3">
        <v>35797</v>
      </c>
      <c r="B571" s="32">
        <v>1</v>
      </c>
    </row>
    <row r="572" spans="1:2" x14ac:dyDescent="0.35">
      <c r="A572" s="3">
        <v>35860</v>
      </c>
      <c r="B572" s="32">
        <v>4</v>
      </c>
    </row>
    <row r="573" spans="1:2" x14ac:dyDescent="0.35">
      <c r="A573" s="3">
        <v>35876</v>
      </c>
      <c r="B573" s="32">
        <v>1</v>
      </c>
    </row>
    <row r="574" spans="1:2" x14ac:dyDescent="0.35">
      <c r="A574" s="3">
        <v>35893</v>
      </c>
      <c r="B574" s="32">
        <v>1</v>
      </c>
    </row>
    <row r="575" spans="1:2" x14ac:dyDescent="0.35">
      <c r="A575" s="3">
        <v>35924</v>
      </c>
      <c r="B575" s="32">
        <v>1</v>
      </c>
    </row>
    <row r="576" spans="1:2" x14ac:dyDescent="0.35">
      <c r="A576" s="3">
        <v>35946</v>
      </c>
      <c r="B576" s="32">
        <v>1</v>
      </c>
    </row>
    <row r="577" spans="1:2" x14ac:dyDescent="0.35">
      <c r="A577" s="3">
        <v>36026</v>
      </c>
      <c r="B577" s="32">
        <v>1</v>
      </c>
    </row>
    <row r="578" spans="1:2" x14ac:dyDescent="0.35">
      <c r="A578" s="3">
        <v>36038</v>
      </c>
      <c r="B578" s="32">
        <v>1</v>
      </c>
    </row>
    <row r="579" spans="1:2" x14ac:dyDescent="0.35">
      <c r="A579" s="3">
        <v>36065</v>
      </c>
      <c r="B579" s="32">
        <v>1</v>
      </c>
    </row>
    <row r="580" spans="1:2" x14ac:dyDescent="0.35">
      <c r="A580" s="3">
        <v>36075</v>
      </c>
      <c r="B580" s="32">
        <v>1</v>
      </c>
    </row>
    <row r="581" spans="1:2" x14ac:dyDescent="0.35">
      <c r="A581" s="3">
        <v>36108</v>
      </c>
      <c r="B581" s="32">
        <v>1</v>
      </c>
    </row>
    <row r="582" spans="1:2" x14ac:dyDescent="0.35">
      <c r="A582" s="3">
        <v>36130</v>
      </c>
      <c r="B582" s="32">
        <v>1</v>
      </c>
    </row>
    <row r="583" spans="1:2" x14ac:dyDescent="0.35">
      <c r="A583" s="3">
        <v>36138</v>
      </c>
      <c r="B583" s="32">
        <v>1</v>
      </c>
    </row>
    <row r="584" spans="1:2" x14ac:dyDescent="0.35">
      <c r="A584" s="3">
        <v>36143</v>
      </c>
      <c r="B584" s="32">
        <v>1</v>
      </c>
    </row>
    <row r="585" spans="1:2" x14ac:dyDescent="0.35">
      <c r="A585" s="3">
        <v>36145</v>
      </c>
      <c r="B585" s="32">
        <v>1</v>
      </c>
    </row>
    <row r="586" spans="1:2" x14ac:dyDescent="0.35">
      <c r="A586" s="3">
        <v>36230</v>
      </c>
      <c r="B586" s="32">
        <v>1</v>
      </c>
    </row>
    <row r="587" spans="1:2" x14ac:dyDescent="0.35">
      <c r="A587" s="3">
        <v>36262</v>
      </c>
      <c r="B587" s="32">
        <v>1</v>
      </c>
    </row>
    <row r="588" spans="1:2" x14ac:dyDescent="0.35">
      <c r="A588" s="3">
        <v>36273</v>
      </c>
      <c r="B588" s="32">
        <v>1</v>
      </c>
    </row>
    <row r="589" spans="1:2" x14ac:dyDescent="0.35">
      <c r="A589" s="3">
        <v>36283</v>
      </c>
      <c r="B589" s="32">
        <v>1</v>
      </c>
    </row>
    <row r="590" spans="1:2" x14ac:dyDescent="0.35">
      <c r="A590" s="3">
        <v>36301</v>
      </c>
      <c r="B590" s="32">
        <v>1</v>
      </c>
    </row>
    <row r="591" spans="1:2" x14ac:dyDescent="0.35">
      <c r="A591" s="3">
        <v>36317</v>
      </c>
      <c r="B591" s="32">
        <v>1</v>
      </c>
    </row>
    <row r="592" spans="1:2" x14ac:dyDescent="0.35">
      <c r="A592" s="3">
        <v>36408</v>
      </c>
      <c r="B592" s="32">
        <v>1</v>
      </c>
    </row>
    <row r="593" spans="1:2" x14ac:dyDescent="0.35">
      <c r="A593" s="3">
        <v>36443</v>
      </c>
      <c r="B593" s="32">
        <v>1</v>
      </c>
    </row>
    <row r="594" spans="1:2" x14ac:dyDescent="0.35">
      <c r="A594" s="3">
        <v>36550</v>
      </c>
      <c r="B594" s="32">
        <v>1</v>
      </c>
    </row>
    <row r="595" spans="1:2" x14ac:dyDescent="0.35">
      <c r="A595" s="3">
        <v>36627</v>
      </c>
      <c r="B595" s="32">
        <v>1</v>
      </c>
    </row>
    <row r="596" spans="1:2" x14ac:dyDescent="0.35">
      <c r="A596" s="3">
        <v>36634</v>
      </c>
      <c r="B596" s="32">
        <v>1</v>
      </c>
    </row>
    <row r="597" spans="1:2" x14ac:dyDescent="0.35">
      <c r="A597" s="3">
        <v>36640</v>
      </c>
      <c r="B597" s="32">
        <v>1</v>
      </c>
    </row>
    <row r="598" spans="1:2" x14ac:dyDescent="0.35">
      <c r="A598" s="3">
        <v>36663</v>
      </c>
      <c r="B598" s="32">
        <v>1</v>
      </c>
    </row>
    <row r="599" spans="1:2" x14ac:dyDescent="0.35">
      <c r="A599" s="3">
        <v>36715</v>
      </c>
      <c r="B599" s="32">
        <v>1</v>
      </c>
    </row>
    <row r="600" spans="1:2" x14ac:dyDescent="0.35">
      <c r="A600" s="3">
        <v>36732</v>
      </c>
      <c r="B600" s="32">
        <v>1</v>
      </c>
    </row>
    <row r="601" spans="1:2" x14ac:dyDescent="0.35">
      <c r="A601" s="3">
        <v>36736</v>
      </c>
      <c r="B601" s="32">
        <v>1</v>
      </c>
    </row>
    <row r="602" spans="1:2" x14ac:dyDescent="0.35">
      <c r="A602" s="3">
        <v>36778</v>
      </c>
      <c r="B602" s="32">
        <v>1</v>
      </c>
    </row>
    <row r="603" spans="1:2" x14ac:dyDescent="0.35">
      <c r="A603" s="3">
        <v>36781</v>
      </c>
      <c r="B603" s="32">
        <v>1</v>
      </c>
    </row>
    <row r="604" spans="1:2" x14ac:dyDescent="0.35">
      <c r="A604" s="3">
        <v>36790</v>
      </c>
      <c r="B604" s="32">
        <v>1</v>
      </c>
    </row>
    <row r="605" spans="1:2" x14ac:dyDescent="0.35">
      <c r="A605" s="3">
        <v>36802</v>
      </c>
      <c r="B605" s="32">
        <v>1</v>
      </c>
    </row>
    <row r="606" spans="1:2" x14ac:dyDescent="0.35">
      <c r="A606" s="3">
        <v>36807</v>
      </c>
      <c r="B606" s="32">
        <v>1</v>
      </c>
    </row>
    <row r="607" spans="1:2" x14ac:dyDescent="0.35">
      <c r="A607" s="3">
        <v>36864</v>
      </c>
      <c r="B607" s="32">
        <v>1</v>
      </c>
    </row>
    <row r="608" spans="1:2" x14ac:dyDescent="0.35">
      <c r="A608" s="3">
        <v>36921</v>
      </c>
      <c r="B608" s="32">
        <v>1</v>
      </c>
    </row>
    <row r="609" spans="1:2" x14ac:dyDescent="0.35">
      <c r="A609" s="3">
        <v>36927</v>
      </c>
      <c r="B609" s="32">
        <v>1</v>
      </c>
    </row>
    <row r="610" spans="1:2" x14ac:dyDescent="0.35">
      <c r="A610" s="3">
        <v>36930</v>
      </c>
      <c r="B610" s="32">
        <v>1</v>
      </c>
    </row>
    <row r="611" spans="1:2" x14ac:dyDescent="0.35">
      <c r="A611" s="3">
        <v>36947</v>
      </c>
      <c r="B611" s="32">
        <v>1</v>
      </c>
    </row>
    <row r="612" spans="1:2" x14ac:dyDescent="0.35">
      <c r="A612" s="3">
        <v>36957</v>
      </c>
      <c r="B612" s="32">
        <v>1</v>
      </c>
    </row>
    <row r="613" spans="1:2" x14ac:dyDescent="0.35">
      <c r="A613" s="3">
        <v>36959</v>
      </c>
      <c r="B613" s="32">
        <v>1</v>
      </c>
    </row>
    <row r="614" spans="1:2" x14ac:dyDescent="0.35">
      <c r="A614" s="3">
        <v>36975</v>
      </c>
      <c r="B614" s="32">
        <v>1</v>
      </c>
    </row>
    <row r="615" spans="1:2" x14ac:dyDescent="0.35">
      <c r="A615" s="3">
        <v>36997</v>
      </c>
      <c r="B615" s="32">
        <v>1</v>
      </c>
    </row>
    <row r="616" spans="1:2" x14ac:dyDescent="0.35">
      <c r="A616" s="3">
        <v>37040</v>
      </c>
      <c r="B616" s="32">
        <v>1</v>
      </c>
    </row>
    <row r="617" spans="1:2" x14ac:dyDescent="0.35">
      <c r="A617" s="3">
        <v>37054</v>
      </c>
      <c r="B617" s="32">
        <v>1</v>
      </c>
    </row>
    <row r="618" spans="1:2" x14ac:dyDescent="0.35">
      <c r="A618" s="3">
        <v>37070</v>
      </c>
      <c r="B618" s="32">
        <v>2</v>
      </c>
    </row>
    <row r="619" spans="1:2" x14ac:dyDescent="0.35">
      <c r="A619" s="3">
        <v>37085</v>
      </c>
      <c r="B619" s="32">
        <v>1</v>
      </c>
    </row>
    <row r="620" spans="1:2" x14ac:dyDescent="0.35">
      <c r="A620" s="3">
        <v>37087</v>
      </c>
      <c r="B620" s="32">
        <v>1</v>
      </c>
    </row>
    <row r="621" spans="1:2" x14ac:dyDescent="0.35">
      <c r="A621" s="3">
        <v>37126</v>
      </c>
      <c r="B621" s="32">
        <v>1</v>
      </c>
    </row>
    <row r="622" spans="1:2" x14ac:dyDescent="0.35">
      <c r="A622" s="3">
        <v>37150</v>
      </c>
      <c r="B622" s="32">
        <v>1</v>
      </c>
    </row>
    <row r="623" spans="1:2" x14ac:dyDescent="0.35">
      <c r="A623" s="3">
        <v>37155</v>
      </c>
      <c r="B623" s="32">
        <v>1</v>
      </c>
    </row>
    <row r="624" spans="1:2" x14ac:dyDescent="0.35">
      <c r="A624" s="3">
        <v>37235</v>
      </c>
      <c r="B624" s="32">
        <v>1</v>
      </c>
    </row>
    <row r="625" spans="1:2" x14ac:dyDescent="0.35">
      <c r="A625" s="3">
        <v>37244</v>
      </c>
      <c r="B625" s="32">
        <v>1</v>
      </c>
    </row>
    <row r="626" spans="1:2" x14ac:dyDescent="0.35">
      <c r="A626" s="3">
        <v>37284</v>
      </c>
      <c r="B626" s="32">
        <v>2</v>
      </c>
    </row>
    <row r="627" spans="1:2" x14ac:dyDescent="0.35">
      <c r="A627" s="3">
        <v>37292</v>
      </c>
      <c r="B627" s="32">
        <v>1</v>
      </c>
    </row>
    <row r="628" spans="1:2" x14ac:dyDescent="0.35">
      <c r="A628" s="3">
        <v>37334</v>
      </c>
      <c r="B628" s="32">
        <v>1</v>
      </c>
    </row>
    <row r="629" spans="1:2" x14ac:dyDescent="0.35">
      <c r="A629" s="3">
        <v>37368</v>
      </c>
      <c r="B629" s="32">
        <v>1</v>
      </c>
    </row>
    <row r="630" spans="1:2" x14ac:dyDescent="0.35">
      <c r="A630" s="3">
        <v>37395</v>
      </c>
      <c r="B630" s="32">
        <v>1</v>
      </c>
    </row>
    <row r="631" spans="1:2" x14ac:dyDescent="0.35">
      <c r="A631" s="3">
        <v>37401</v>
      </c>
      <c r="B631" s="32">
        <v>2</v>
      </c>
    </row>
    <row r="632" spans="1:2" x14ac:dyDescent="0.35">
      <c r="A632" s="3">
        <v>37406</v>
      </c>
      <c r="B632" s="32">
        <v>1</v>
      </c>
    </row>
    <row r="633" spans="1:2" x14ac:dyDescent="0.35">
      <c r="A633" s="3">
        <v>37509</v>
      </c>
      <c r="B633" s="32">
        <v>1</v>
      </c>
    </row>
    <row r="634" spans="1:2" x14ac:dyDescent="0.35">
      <c r="A634" s="3">
        <v>37633</v>
      </c>
      <c r="B634" s="32">
        <v>1</v>
      </c>
    </row>
    <row r="635" spans="1:2" x14ac:dyDescent="0.35">
      <c r="A635" s="3">
        <v>37697</v>
      </c>
      <c r="B635" s="32">
        <v>2</v>
      </c>
    </row>
    <row r="636" spans="1:2" x14ac:dyDescent="0.35">
      <c r="A636" s="3">
        <v>37716</v>
      </c>
      <c r="B636" s="32">
        <v>1</v>
      </c>
    </row>
    <row r="637" spans="1:2" x14ac:dyDescent="0.35">
      <c r="A637" s="3">
        <v>37717</v>
      </c>
      <c r="B637" s="32">
        <v>2</v>
      </c>
    </row>
    <row r="638" spans="1:2" x14ac:dyDescent="0.35">
      <c r="A638" s="3">
        <v>37758</v>
      </c>
      <c r="B638" s="32">
        <v>2</v>
      </c>
    </row>
    <row r="639" spans="1:2" x14ac:dyDescent="0.35">
      <c r="A639" s="3">
        <v>37760</v>
      </c>
      <c r="B639" s="32">
        <v>3</v>
      </c>
    </row>
    <row r="640" spans="1:2" x14ac:dyDescent="0.35">
      <c r="A640" s="3">
        <v>37774</v>
      </c>
      <c r="B640" s="32">
        <v>1</v>
      </c>
    </row>
    <row r="641" spans="1:2" x14ac:dyDescent="0.35">
      <c r="A641" s="3">
        <v>37787</v>
      </c>
      <c r="B641" s="32">
        <v>1</v>
      </c>
    </row>
    <row r="642" spans="1:2" x14ac:dyDescent="0.35">
      <c r="A642" s="3">
        <v>37859</v>
      </c>
      <c r="B642" s="32">
        <v>1</v>
      </c>
    </row>
    <row r="643" spans="1:2" x14ac:dyDescent="0.35">
      <c r="A643" s="3">
        <v>37929</v>
      </c>
      <c r="B643" s="32">
        <v>1</v>
      </c>
    </row>
    <row r="644" spans="1:2" x14ac:dyDescent="0.35">
      <c r="A644" s="3">
        <v>37971</v>
      </c>
      <c r="B644" s="32">
        <v>1</v>
      </c>
    </row>
    <row r="645" spans="1:2" x14ac:dyDescent="0.35">
      <c r="A645" s="3">
        <v>38054</v>
      </c>
      <c r="B645" s="32">
        <v>1</v>
      </c>
    </row>
    <row r="646" spans="1:2" x14ac:dyDescent="0.35">
      <c r="A646" s="3">
        <v>38097</v>
      </c>
      <c r="B646" s="32">
        <v>1</v>
      </c>
    </row>
    <row r="647" spans="1:2" x14ac:dyDescent="0.35">
      <c r="A647" s="3">
        <v>38136</v>
      </c>
      <c r="B647" s="32">
        <v>1</v>
      </c>
    </row>
    <row r="648" spans="1:2" x14ac:dyDescent="0.35">
      <c r="A648" s="3">
        <v>38175</v>
      </c>
      <c r="B648" s="32">
        <v>1</v>
      </c>
    </row>
    <row r="649" spans="1:2" x14ac:dyDescent="0.35">
      <c r="A649" s="3">
        <v>38179</v>
      </c>
      <c r="B649" s="32">
        <v>1</v>
      </c>
    </row>
    <row r="650" spans="1:2" x14ac:dyDescent="0.35">
      <c r="A650" s="3">
        <v>38196</v>
      </c>
      <c r="B650" s="32">
        <v>1</v>
      </c>
    </row>
    <row r="651" spans="1:2" x14ac:dyDescent="0.35">
      <c r="A651" s="3">
        <v>38197</v>
      </c>
      <c r="B651" s="32">
        <v>1</v>
      </c>
    </row>
    <row r="652" spans="1:2" x14ac:dyDescent="0.35">
      <c r="A652" s="3">
        <v>38200</v>
      </c>
      <c r="B652" s="32">
        <v>1</v>
      </c>
    </row>
    <row r="653" spans="1:2" x14ac:dyDescent="0.35">
      <c r="A653" s="3">
        <v>38201</v>
      </c>
      <c r="B653" s="32">
        <v>1</v>
      </c>
    </row>
    <row r="654" spans="1:2" x14ac:dyDescent="0.35">
      <c r="A654" s="3">
        <v>38232</v>
      </c>
      <c r="B654" s="32">
        <v>1</v>
      </c>
    </row>
    <row r="655" spans="1:2" x14ac:dyDescent="0.35">
      <c r="A655" s="3">
        <v>38236</v>
      </c>
      <c r="B655" s="32">
        <v>1</v>
      </c>
    </row>
    <row r="656" spans="1:2" x14ac:dyDescent="0.35">
      <c r="A656" s="3">
        <v>38285</v>
      </c>
      <c r="B656" s="32">
        <v>1</v>
      </c>
    </row>
    <row r="657" spans="1:2" x14ac:dyDescent="0.35">
      <c r="A657" s="3">
        <v>38360</v>
      </c>
      <c r="B657" s="32">
        <v>1</v>
      </c>
    </row>
    <row r="658" spans="1:2" x14ac:dyDescent="0.35">
      <c r="A658" s="3">
        <v>38361</v>
      </c>
      <c r="B658" s="32">
        <v>2</v>
      </c>
    </row>
    <row r="659" spans="1:2" x14ac:dyDescent="0.35">
      <c r="A659" s="3">
        <v>38410</v>
      </c>
      <c r="B659" s="32">
        <v>1</v>
      </c>
    </row>
    <row r="660" spans="1:2" x14ac:dyDescent="0.35">
      <c r="A660" s="3">
        <v>38415</v>
      </c>
      <c r="B660" s="32">
        <v>1</v>
      </c>
    </row>
    <row r="661" spans="1:2" x14ac:dyDescent="0.35">
      <c r="A661" s="3">
        <v>38443</v>
      </c>
      <c r="B661" s="32">
        <v>1</v>
      </c>
    </row>
    <row r="662" spans="1:2" x14ac:dyDescent="0.35">
      <c r="A662" s="3">
        <v>38452</v>
      </c>
      <c r="B662" s="32">
        <v>2</v>
      </c>
    </row>
    <row r="663" spans="1:2" x14ac:dyDescent="0.35">
      <c r="A663" s="3">
        <v>38508</v>
      </c>
      <c r="B663" s="32">
        <v>1</v>
      </c>
    </row>
    <row r="664" spans="1:2" x14ac:dyDescent="0.35">
      <c r="A664" s="3">
        <v>38513</v>
      </c>
      <c r="B664" s="32">
        <v>1</v>
      </c>
    </row>
    <row r="665" spans="1:2" x14ac:dyDescent="0.35">
      <c r="A665" s="3">
        <v>38547</v>
      </c>
      <c r="B665" s="32">
        <v>1</v>
      </c>
    </row>
    <row r="666" spans="1:2" x14ac:dyDescent="0.35">
      <c r="A666" s="3">
        <v>38557</v>
      </c>
      <c r="B666" s="32">
        <v>1</v>
      </c>
    </row>
    <row r="667" spans="1:2" x14ac:dyDescent="0.35">
      <c r="A667" s="3">
        <v>38576</v>
      </c>
      <c r="B667" s="32">
        <v>1</v>
      </c>
    </row>
    <row r="668" spans="1:2" x14ac:dyDescent="0.35">
      <c r="A668" s="3">
        <v>38578</v>
      </c>
      <c r="B668" s="32">
        <v>2</v>
      </c>
    </row>
    <row r="669" spans="1:2" x14ac:dyDescent="0.35">
      <c r="A669" s="3">
        <v>38590</v>
      </c>
      <c r="B669" s="32">
        <v>1</v>
      </c>
    </row>
    <row r="670" spans="1:2" x14ac:dyDescent="0.35">
      <c r="A670" s="3">
        <v>38593</v>
      </c>
      <c r="B670" s="32">
        <v>1</v>
      </c>
    </row>
    <row r="671" spans="1:2" x14ac:dyDescent="0.35">
      <c r="A671" s="3">
        <v>38620</v>
      </c>
      <c r="B671" s="32">
        <v>2</v>
      </c>
    </row>
    <row r="672" spans="1:2" x14ac:dyDescent="0.35">
      <c r="A672" s="3">
        <v>38643</v>
      </c>
      <c r="B672" s="32">
        <v>1</v>
      </c>
    </row>
    <row r="673" spans="1:2" x14ac:dyDescent="0.35">
      <c r="A673" s="3">
        <v>38680</v>
      </c>
      <c r="B673" s="32">
        <v>1</v>
      </c>
    </row>
    <row r="674" spans="1:2" x14ac:dyDescent="0.35">
      <c r="A674" s="3">
        <v>38683</v>
      </c>
      <c r="B674" s="32">
        <v>1</v>
      </c>
    </row>
    <row r="675" spans="1:2" x14ac:dyDescent="0.35">
      <c r="A675" s="3">
        <v>38702</v>
      </c>
      <c r="B675" s="32">
        <v>1</v>
      </c>
    </row>
    <row r="676" spans="1:2" x14ac:dyDescent="0.35">
      <c r="A676" s="3">
        <v>38725</v>
      </c>
      <c r="B676" s="32">
        <v>1</v>
      </c>
    </row>
    <row r="677" spans="1:2" x14ac:dyDescent="0.35">
      <c r="A677" s="3">
        <v>38741</v>
      </c>
      <c r="B677" s="32">
        <v>1</v>
      </c>
    </row>
    <row r="678" spans="1:2" x14ac:dyDescent="0.35">
      <c r="A678" s="3">
        <v>38808</v>
      </c>
      <c r="B678" s="32">
        <v>1</v>
      </c>
    </row>
    <row r="679" spans="1:2" x14ac:dyDescent="0.35">
      <c r="A679" s="3">
        <v>38823</v>
      </c>
      <c r="B679" s="32">
        <v>1</v>
      </c>
    </row>
    <row r="680" spans="1:2" x14ac:dyDescent="0.35">
      <c r="A680" s="3">
        <v>38829</v>
      </c>
      <c r="B680" s="32">
        <v>1</v>
      </c>
    </row>
    <row r="681" spans="1:2" x14ac:dyDescent="0.35">
      <c r="A681" s="3">
        <v>38853</v>
      </c>
      <c r="B681" s="32">
        <v>1</v>
      </c>
    </row>
    <row r="682" spans="1:2" x14ac:dyDescent="0.35">
      <c r="A682" s="3">
        <v>38872</v>
      </c>
      <c r="B682" s="32">
        <v>1</v>
      </c>
    </row>
    <row r="683" spans="1:2" x14ac:dyDescent="0.35">
      <c r="A683" s="3">
        <v>38887</v>
      </c>
      <c r="B683" s="32">
        <v>1</v>
      </c>
    </row>
    <row r="684" spans="1:2" x14ac:dyDescent="0.35">
      <c r="A684" s="3">
        <v>38946</v>
      </c>
      <c r="B684" s="32">
        <v>2</v>
      </c>
    </row>
    <row r="685" spans="1:2" x14ac:dyDescent="0.35">
      <c r="A685" s="3">
        <v>38961</v>
      </c>
      <c r="B685" s="32">
        <v>1</v>
      </c>
    </row>
    <row r="686" spans="1:2" x14ac:dyDescent="0.35">
      <c r="A686" s="3">
        <v>38988</v>
      </c>
      <c r="B686" s="32">
        <v>1</v>
      </c>
    </row>
    <row r="687" spans="1:2" x14ac:dyDescent="0.35">
      <c r="A687" s="3">
        <v>38998</v>
      </c>
      <c r="B687" s="32">
        <v>2</v>
      </c>
    </row>
    <row r="688" spans="1:2" x14ac:dyDescent="0.35">
      <c r="A688" s="3">
        <v>39062</v>
      </c>
      <c r="B688" s="32">
        <v>1</v>
      </c>
    </row>
    <row r="689" spans="1:2" x14ac:dyDescent="0.35">
      <c r="A689" s="3">
        <v>39146</v>
      </c>
      <c r="B689" s="32">
        <v>1</v>
      </c>
    </row>
    <row r="690" spans="1:2" x14ac:dyDescent="0.35">
      <c r="A690" s="3">
        <v>39190</v>
      </c>
      <c r="B690" s="32">
        <v>1</v>
      </c>
    </row>
    <row r="691" spans="1:2" x14ac:dyDescent="0.35">
      <c r="A691" s="3">
        <v>39228</v>
      </c>
      <c r="B691" s="32">
        <v>1</v>
      </c>
    </row>
    <row r="692" spans="1:2" x14ac:dyDescent="0.35">
      <c r="A692" s="3">
        <v>39356</v>
      </c>
      <c r="B692" s="32">
        <v>1</v>
      </c>
    </row>
    <row r="693" spans="1:2" x14ac:dyDescent="0.35">
      <c r="A693" s="3">
        <v>39435</v>
      </c>
      <c r="B693" s="32">
        <v>1</v>
      </c>
    </row>
    <row r="694" spans="1:2" x14ac:dyDescent="0.35">
      <c r="A694" s="3">
        <v>39453</v>
      </c>
      <c r="B694" s="32">
        <v>1</v>
      </c>
    </row>
    <row r="695" spans="1:2" x14ac:dyDescent="0.35">
      <c r="A695" s="3">
        <v>39548</v>
      </c>
      <c r="B695" s="32">
        <v>1</v>
      </c>
    </row>
    <row r="696" spans="1:2" x14ac:dyDescent="0.35">
      <c r="A696" s="3">
        <v>39552</v>
      </c>
      <c r="B696" s="32">
        <v>1</v>
      </c>
    </row>
    <row r="697" spans="1:2" x14ac:dyDescent="0.35">
      <c r="A697" s="3">
        <v>39660</v>
      </c>
      <c r="B697" s="32">
        <v>1</v>
      </c>
    </row>
    <row r="698" spans="1:2" x14ac:dyDescent="0.35">
      <c r="A698" s="3">
        <v>39665</v>
      </c>
      <c r="B698" s="32">
        <v>1</v>
      </c>
    </row>
    <row r="699" spans="1:2" x14ac:dyDescent="0.35">
      <c r="A699" s="3">
        <v>39684</v>
      </c>
      <c r="B699" s="32">
        <v>1</v>
      </c>
    </row>
    <row r="700" spans="1:2" x14ac:dyDescent="0.35">
      <c r="A700" s="3">
        <v>39722</v>
      </c>
      <c r="B700" s="32">
        <v>1</v>
      </c>
    </row>
    <row r="701" spans="1:2" x14ac:dyDescent="0.35">
      <c r="A701" s="3">
        <v>39747</v>
      </c>
      <c r="B701" s="32">
        <v>1</v>
      </c>
    </row>
    <row r="702" spans="1:2" x14ac:dyDescent="0.35">
      <c r="A702" s="3">
        <v>39763</v>
      </c>
      <c r="B702" s="32">
        <v>1</v>
      </c>
    </row>
    <row r="703" spans="1:2" x14ac:dyDescent="0.35">
      <c r="A703" s="3">
        <v>39767</v>
      </c>
      <c r="B703" s="32">
        <v>1</v>
      </c>
    </row>
    <row r="704" spans="1:2" x14ac:dyDescent="0.35">
      <c r="A704" s="3">
        <v>39771</v>
      </c>
      <c r="B704" s="32">
        <v>1</v>
      </c>
    </row>
    <row r="705" spans="1:2" x14ac:dyDescent="0.35">
      <c r="A705" s="3">
        <v>39791</v>
      </c>
      <c r="B705" s="32">
        <v>1</v>
      </c>
    </row>
    <row r="706" spans="1:2" x14ac:dyDescent="0.35">
      <c r="A706" s="3">
        <v>39858</v>
      </c>
      <c r="B706" s="32">
        <v>1</v>
      </c>
    </row>
    <row r="707" spans="1:2" x14ac:dyDescent="0.35">
      <c r="A707" s="3">
        <v>39898</v>
      </c>
      <c r="B707" s="32">
        <v>2</v>
      </c>
    </row>
    <row r="708" spans="1:2" x14ac:dyDescent="0.35">
      <c r="A708" s="3">
        <v>39922</v>
      </c>
      <c r="B708" s="32">
        <v>3</v>
      </c>
    </row>
    <row r="709" spans="1:2" x14ac:dyDescent="0.35">
      <c r="A709" s="3">
        <v>39996</v>
      </c>
      <c r="B709" s="32">
        <v>1</v>
      </c>
    </row>
    <row r="710" spans="1:2" x14ac:dyDescent="0.35">
      <c r="A710" s="3">
        <v>40049</v>
      </c>
      <c r="B710" s="32">
        <v>2</v>
      </c>
    </row>
    <row r="711" spans="1:2" x14ac:dyDescent="0.35">
      <c r="A711" s="3">
        <v>40059</v>
      </c>
      <c r="B711" s="32">
        <v>1</v>
      </c>
    </row>
    <row r="712" spans="1:2" x14ac:dyDescent="0.35">
      <c r="A712" s="3">
        <v>40101</v>
      </c>
      <c r="B712" s="32">
        <v>1</v>
      </c>
    </row>
    <row r="713" spans="1:2" x14ac:dyDescent="0.35">
      <c r="A713" s="3">
        <v>40211</v>
      </c>
      <c r="B713" s="32">
        <v>1</v>
      </c>
    </row>
    <row r="714" spans="1:2" x14ac:dyDescent="0.35">
      <c r="A714" s="3">
        <v>40233</v>
      </c>
      <c r="B714" s="32">
        <v>1</v>
      </c>
    </row>
    <row r="715" spans="1:2" x14ac:dyDescent="0.35">
      <c r="A715" s="3">
        <v>40246</v>
      </c>
      <c r="B715" s="32">
        <v>1</v>
      </c>
    </row>
    <row r="716" spans="1:2" x14ac:dyDescent="0.35">
      <c r="A716" s="3">
        <v>40304</v>
      </c>
      <c r="B716" s="32">
        <v>1</v>
      </c>
    </row>
    <row r="717" spans="1:2" x14ac:dyDescent="0.35">
      <c r="A717" s="3">
        <v>40321</v>
      </c>
      <c r="B717" s="32">
        <v>2</v>
      </c>
    </row>
    <row r="718" spans="1:2" x14ac:dyDescent="0.35">
      <c r="A718" s="3">
        <v>40344</v>
      </c>
      <c r="B718" s="32">
        <v>1</v>
      </c>
    </row>
    <row r="719" spans="1:2" x14ac:dyDescent="0.35">
      <c r="A719" s="3">
        <v>40442</v>
      </c>
      <c r="B719" s="32">
        <v>1</v>
      </c>
    </row>
    <row r="720" spans="1:2" x14ac:dyDescent="0.35">
      <c r="A720" s="3">
        <v>40451</v>
      </c>
      <c r="B720" s="32">
        <v>1</v>
      </c>
    </row>
    <row r="721" spans="1:2" x14ac:dyDescent="0.35">
      <c r="A721" s="3">
        <v>40464</v>
      </c>
      <c r="B721" s="32">
        <v>1</v>
      </c>
    </row>
    <row r="722" spans="1:2" x14ac:dyDescent="0.35">
      <c r="A722" s="3">
        <v>40479</v>
      </c>
      <c r="B722" s="32">
        <v>1</v>
      </c>
    </row>
    <row r="723" spans="1:2" x14ac:dyDescent="0.35">
      <c r="A723" s="3">
        <v>40521</v>
      </c>
      <c r="B723" s="32">
        <v>1</v>
      </c>
    </row>
    <row r="724" spans="1:2" x14ac:dyDescent="0.35">
      <c r="A724" s="3">
        <v>40548</v>
      </c>
      <c r="B724" s="32">
        <v>1</v>
      </c>
    </row>
    <row r="725" spans="1:2" x14ac:dyDescent="0.35">
      <c r="A725" s="3">
        <v>40590</v>
      </c>
      <c r="B725" s="32">
        <v>2</v>
      </c>
    </row>
    <row r="726" spans="1:2" x14ac:dyDescent="0.35">
      <c r="A726" s="3">
        <v>40637</v>
      </c>
      <c r="B726" s="32">
        <v>1</v>
      </c>
    </row>
    <row r="727" spans="1:2" x14ac:dyDescent="0.35">
      <c r="A727" s="3">
        <v>40662</v>
      </c>
      <c r="B727" s="32">
        <v>1</v>
      </c>
    </row>
    <row r="728" spans="1:2" x14ac:dyDescent="0.35">
      <c r="A728" s="3">
        <v>40689</v>
      </c>
      <c r="B728" s="32">
        <v>2</v>
      </c>
    </row>
    <row r="729" spans="1:2" x14ac:dyDescent="0.35">
      <c r="A729" s="3">
        <v>40706</v>
      </c>
      <c r="B729" s="32">
        <v>1</v>
      </c>
    </row>
    <row r="730" spans="1:2" x14ac:dyDescent="0.35">
      <c r="A730" s="3">
        <v>40737</v>
      </c>
      <c r="B730" s="32">
        <v>1</v>
      </c>
    </row>
    <row r="731" spans="1:2" x14ac:dyDescent="0.35">
      <c r="A731" s="3">
        <v>40760</v>
      </c>
      <c r="B731" s="32">
        <v>1</v>
      </c>
    </row>
    <row r="732" spans="1:2" x14ac:dyDescent="0.35">
      <c r="A732" s="3">
        <v>40780</v>
      </c>
      <c r="B732" s="32">
        <v>1</v>
      </c>
    </row>
    <row r="733" spans="1:2" x14ac:dyDescent="0.35">
      <c r="A733" s="3">
        <v>40794</v>
      </c>
      <c r="B733" s="32">
        <v>1</v>
      </c>
    </row>
    <row r="734" spans="1:2" x14ac:dyDescent="0.35">
      <c r="A734" s="3">
        <v>40800</v>
      </c>
      <c r="B734" s="32">
        <v>1</v>
      </c>
    </row>
    <row r="735" spans="1:2" x14ac:dyDescent="0.35">
      <c r="A735" s="3">
        <v>40851</v>
      </c>
      <c r="B735" s="32">
        <v>1</v>
      </c>
    </row>
    <row r="736" spans="1:2" x14ac:dyDescent="0.35">
      <c r="A736" s="3">
        <v>40887</v>
      </c>
      <c r="B736" s="32">
        <v>1</v>
      </c>
    </row>
    <row r="737" spans="1:2" x14ac:dyDescent="0.35">
      <c r="A737" s="3">
        <v>41003</v>
      </c>
      <c r="B737" s="32">
        <v>1</v>
      </c>
    </row>
    <row r="738" spans="1:2" x14ac:dyDescent="0.35">
      <c r="A738" s="3">
        <v>41014</v>
      </c>
      <c r="B738" s="32">
        <v>1</v>
      </c>
    </row>
    <row r="739" spans="1:2" x14ac:dyDescent="0.35">
      <c r="A739" s="3">
        <v>41020</v>
      </c>
      <c r="B739" s="32">
        <v>1</v>
      </c>
    </row>
    <row r="740" spans="1:2" x14ac:dyDescent="0.35">
      <c r="A740" s="3">
        <v>41021</v>
      </c>
      <c r="B740" s="32">
        <v>1</v>
      </c>
    </row>
    <row r="741" spans="1:2" x14ac:dyDescent="0.35">
      <c r="A741" s="3">
        <v>41039</v>
      </c>
      <c r="B741" s="32">
        <v>1</v>
      </c>
    </row>
    <row r="742" spans="1:2" x14ac:dyDescent="0.35">
      <c r="A742" s="3">
        <v>41120</v>
      </c>
      <c r="B742" s="32">
        <v>1</v>
      </c>
    </row>
    <row r="743" spans="1:2" x14ac:dyDescent="0.35">
      <c r="A743" s="3">
        <v>41124</v>
      </c>
      <c r="B743" s="32">
        <v>1</v>
      </c>
    </row>
    <row r="744" spans="1:2" x14ac:dyDescent="0.35">
      <c r="A744" s="3">
        <v>41145</v>
      </c>
      <c r="B744" s="32">
        <v>1</v>
      </c>
    </row>
    <row r="745" spans="1:2" x14ac:dyDescent="0.35">
      <c r="A745" s="3">
        <v>41154</v>
      </c>
      <c r="B745" s="32">
        <v>1</v>
      </c>
    </row>
    <row r="746" spans="1:2" x14ac:dyDescent="0.35">
      <c r="A746" s="3">
        <v>41275</v>
      </c>
      <c r="B746" s="32">
        <v>1</v>
      </c>
    </row>
    <row r="747" spans="1:2" x14ac:dyDescent="0.35">
      <c r="A747" s="3">
        <v>41335</v>
      </c>
      <c r="B747" s="32">
        <v>2</v>
      </c>
    </row>
    <row r="748" spans="1:2" x14ac:dyDescent="0.35">
      <c r="A748" s="3">
        <v>41411</v>
      </c>
      <c r="B748" s="32">
        <v>1</v>
      </c>
    </row>
    <row r="749" spans="1:2" x14ac:dyDescent="0.35">
      <c r="A749" s="3">
        <v>41437</v>
      </c>
      <c r="B749" s="32">
        <v>1</v>
      </c>
    </row>
    <row r="750" spans="1:2" x14ac:dyDescent="0.35">
      <c r="A750" s="3">
        <v>41443</v>
      </c>
      <c r="B750" s="32">
        <v>1</v>
      </c>
    </row>
    <row r="751" spans="1:2" x14ac:dyDescent="0.35">
      <c r="A751" s="3">
        <v>41452</v>
      </c>
      <c r="B751" s="32">
        <v>1</v>
      </c>
    </row>
    <row r="752" spans="1:2" x14ac:dyDescent="0.35">
      <c r="A752" s="3">
        <v>41473</v>
      </c>
      <c r="B752" s="32">
        <v>1</v>
      </c>
    </row>
    <row r="753" spans="1:2" x14ac:dyDescent="0.35">
      <c r="A753" s="3">
        <v>41551</v>
      </c>
      <c r="B753" s="32">
        <v>1</v>
      </c>
    </row>
    <row r="754" spans="1:2" x14ac:dyDescent="0.35">
      <c r="A754" s="3">
        <v>41580</v>
      </c>
      <c r="B754" s="32">
        <v>1</v>
      </c>
    </row>
    <row r="755" spans="1:2" x14ac:dyDescent="0.35">
      <c r="A755" s="3">
        <v>41638</v>
      </c>
      <c r="B755" s="32">
        <v>1</v>
      </c>
    </row>
    <row r="756" spans="1:2" x14ac:dyDescent="0.35">
      <c r="A756" s="3">
        <v>41644</v>
      </c>
      <c r="B756" s="32">
        <v>1</v>
      </c>
    </row>
    <row r="757" spans="1:2" x14ac:dyDescent="0.35">
      <c r="A757" s="3">
        <v>41658</v>
      </c>
      <c r="B757" s="32">
        <v>1</v>
      </c>
    </row>
    <row r="758" spans="1:2" x14ac:dyDescent="0.35">
      <c r="A758" s="3">
        <v>41713</v>
      </c>
      <c r="B758" s="32">
        <v>1</v>
      </c>
    </row>
    <row r="759" spans="1:2" x14ac:dyDescent="0.35">
      <c r="A759" s="3">
        <v>41728</v>
      </c>
      <c r="B759" s="32">
        <v>1</v>
      </c>
    </row>
    <row r="760" spans="1:2" x14ac:dyDescent="0.35">
      <c r="A760" s="3">
        <v>41769</v>
      </c>
      <c r="B760" s="32">
        <v>1</v>
      </c>
    </row>
    <row r="761" spans="1:2" x14ac:dyDescent="0.35">
      <c r="A761" s="3">
        <v>41850</v>
      </c>
      <c r="B761" s="32">
        <v>1</v>
      </c>
    </row>
    <row r="762" spans="1:2" x14ac:dyDescent="0.35">
      <c r="A762" s="3">
        <v>41883</v>
      </c>
      <c r="B762" s="32">
        <v>1</v>
      </c>
    </row>
    <row r="763" spans="1:2" x14ac:dyDescent="0.35">
      <c r="A763" s="3">
        <v>41967</v>
      </c>
      <c r="B763" s="32">
        <v>1</v>
      </c>
    </row>
    <row r="764" spans="1:2" x14ac:dyDescent="0.35">
      <c r="A764" s="3">
        <v>41986</v>
      </c>
      <c r="B764" s="32">
        <v>1</v>
      </c>
    </row>
    <row r="765" spans="1:2" x14ac:dyDescent="0.35">
      <c r="A765" s="3">
        <v>42000</v>
      </c>
      <c r="B765" s="32">
        <v>2</v>
      </c>
    </row>
    <row r="766" spans="1:2" x14ac:dyDescent="0.35">
      <c r="A766" s="3">
        <v>42011</v>
      </c>
      <c r="B766" s="32">
        <v>1</v>
      </c>
    </row>
    <row r="767" spans="1:2" x14ac:dyDescent="0.35">
      <c r="A767" s="3">
        <v>42014</v>
      </c>
      <c r="B767" s="32">
        <v>2</v>
      </c>
    </row>
    <row r="768" spans="1:2" x14ac:dyDescent="0.35">
      <c r="A768" s="3">
        <v>42021</v>
      </c>
      <c r="B768" s="32">
        <v>1</v>
      </c>
    </row>
    <row r="769" spans="1:2" x14ac:dyDescent="0.35">
      <c r="A769" s="3">
        <v>42033</v>
      </c>
      <c r="B769" s="32">
        <v>1</v>
      </c>
    </row>
    <row r="770" spans="1:2" x14ac:dyDescent="0.35">
      <c r="A770" s="3">
        <v>42081</v>
      </c>
      <c r="B770" s="32">
        <v>1</v>
      </c>
    </row>
    <row r="771" spans="1:2" x14ac:dyDescent="0.35">
      <c r="A771" s="3">
        <v>42160</v>
      </c>
      <c r="B771" s="32">
        <v>1</v>
      </c>
    </row>
    <row r="772" spans="1:2" x14ac:dyDescent="0.35">
      <c r="A772" s="3">
        <v>42162</v>
      </c>
      <c r="B772" s="32">
        <v>1</v>
      </c>
    </row>
    <row r="773" spans="1:2" x14ac:dyDescent="0.35">
      <c r="A773" s="3">
        <v>42169</v>
      </c>
      <c r="B773" s="32">
        <v>1</v>
      </c>
    </row>
    <row r="774" spans="1:2" x14ac:dyDescent="0.35">
      <c r="A774" s="3">
        <v>42192</v>
      </c>
      <c r="B774" s="32">
        <v>1</v>
      </c>
    </row>
    <row r="775" spans="1:2" x14ac:dyDescent="0.35">
      <c r="A775" s="3">
        <v>42207</v>
      </c>
      <c r="B775" s="32">
        <v>1</v>
      </c>
    </row>
    <row r="776" spans="1:2" x14ac:dyDescent="0.35">
      <c r="A776" s="3">
        <v>42213</v>
      </c>
      <c r="B776" s="32">
        <v>1</v>
      </c>
    </row>
    <row r="777" spans="1:2" x14ac:dyDescent="0.35">
      <c r="A777" s="3">
        <v>42231</v>
      </c>
      <c r="B777" s="32">
        <v>1</v>
      </c>
    </row>
    <row r="778" spans="1:2" x14ac:dyDescent="0.35">
      <c r="A778" s="3">
        <v>42243</v>
      </c>
      <c r="B778" s="32">
        <v>1</v>
      </c>
    </row>
    <row r="779" spans="1:2" x14ac:dyDescent="0.35">
      <c r="A779" s="3">
        <v>42315</v>
      </c>
      <c r="B779" s="32">
        <v>1</v>
      </c>
    </row>
    <row r="780" spans="1:2" x14ac:dyDescent="0.35">
      <c r="A780" s="3">
        <v>42373</v>
      </c>
      <c r="B780" s="32">
        <v>1</v>
      </c>
    </row>
    <row r="781" spans="1:2" x14ac:dyDescent="0.35">
      <c r="A781" s="3">
        <v>42386</v>
      </c>
      <c r="B781" s="32">
        <v>2</v>
      </c>
    </row>
    <row r="782" spans="1:2" x14ac:dyDescent="0.35">
      <c r="A782" s="3">
        <v>42387</v>
      </c>
      <c r="B782" s="32">
        <v>1</v>
      </c>
    </row>
    <row r="783" spans="1:2" x14ac:dyDescent="0.35">
      <c r="A783" s="3">
        <v>42394</v>
      </c>
      <c r="B783" s="32">
        <v>1</v>
      </c>
    </row>
    <row r="784" spans="1:2" x14ac:dyDescent="0.35">
      <c r="A784" s="3">
        <v>42395</v>
      </c>
      <c r="B784" s="32">
        <v>1</v>
      </c>
    </row>
    <row r="785" spans="1:2" x14ac:dyDescent="0.35">
      <c r="A785" s="3">
        <v>42403</v>
      </c>
      <c r="B785" s="32">
        <v>1</v>
      </c>
    </row>
    <row r="786" spans="1:2" x14ac:dyDescent="0.35">
      <c r="A786" s="3">
        <v>42429</v>
      </c>
      <c r="B786" s="32">
        <v>2</v>
      </c>
    </row>
    <row r="787" spans="1:2" x14ac:dyDescent="0.35">
      <c r="A787" s="3">
        <v>42473</v>
      </c>
      <c r="B787" s="32">
        <v>1</v>
      </c>
    </row>
    <row r="788" spans="1:2" x14ac:dyDescent="0.35">
      <c r="A788" s="3">
        <v>42523</v>
      </c>
      <c r="B788" s="32">
        <v>2</v>
      </c>
    </row>
    <row r="789" spans="1:2" x14ac:dyDescent="0.35">
      <c r="A789" s="3">
        <v>42554</v>
      </c>
      <c r="B789" s="32">
        <v>1</v>
      </c>
    </row>
    <row r="790" spans="1:2" x14ac:dyDescent="0.35">
      <c r="A790" s="3">
        <v>42557</v>
      </c>
      <c r="B790" s="32">
        <v>1</v>
      </c>
    </row>
    <row r="791" spans="1:2" x14ac:dyDescent="0.35">
      <c r="A791" s="3">
        <v>42564</v>
      </c>
      <c r="B791" s="32">
        <v>1</v>
      </c>
    </row>
    <row r="792" spans="1:2" x14ac:dyDescent="0.35">
      <c r="A792" s="3">
        <v>42586</v>
      </c>
      <c r="B792" s="32">
        <v>2</v>
      </c>
    </row>
    <row r="793" spans="1:2" x14ac:dyDescent="0.35">
      <c r="A793" s="3">
        <v>42607</v>
      </c>
      <c r="B793" s="32">
        <v>1</v>
      </c>
    </row>
    <row r="794" spans="1:2" x14ac:dyDescent="0.35">
      <c r="A794" s="3">
        <v>42618</v>
      </c>
      <c r="B794" s="32">
        <v>1</v>
      </c>
    </row>
    <row r="795" spans="1:2" x14ac:dyDescent="0.35">
      <c r="A795" s="3">
        <v>42664</v>
      </c>
      <c r="B795" s="32">
        <v>1</v>
      </c>
    </row>
    <row r="796" spans="1:2" x14ac:dyDescent="0.35">
      <c r="A796" s="3">
        <v>42670</v>
      </c>
      <c r="B796" s="32">
        <v>1</v>
      </c>
    </row>
    <row r="797" spans="1:2" x14ac:dyDescent="0.35">
      <c r="A797" s="3">
        <v>42691</v>
      </c>
      <c r="B797" s="32">
        <v>1</v>
      </c>
    </row>
    <row r="798" spans="1:2" x14ac:dyDescent="0.35">
      <c r="A798" s="3">
        <v>42693</v>
      </c>
      <c r="B798" s="32">
        <v>1</v>
      </c>
    </row>
    <row r="799" spans="1:2" x14ac:dyDescent="0.35">
      <c r="A799" s="3">
        <v>42710</v>
      </c>
      <c r="B799" s="32">
        <v>1</v>
      </c>
    </row>
    <row r="800" spans="1:2" x14ac:dyDescent="0.35">
      <c r="A800" s="3">
        <v>42720</v>
      </c>
      <c r="B800" s="32">
        <v>1</v>
      </c>
    </row>
    <row r="801" spans="1:2" x14ac:dyDescent="0.35">
      <c r="A801" s="3">
        <v>42731</v>
      </c>
      <c r="B801" s="32">
        <v>1</v>
      </c>
    </row>
    <row r="802" spans="1:2" x14ac:dyDescent="0.35">
      <c r="A802" s="3">
        <v>42767</v>
      </c>
      <c r="B802" s="32">
        <v>1</v>
      </c>
    </row>
    <row r="803" spans="1:2" x14ac:dyDescent="0.35">
      <c r="A803" s="3">
        <v>42769</v>
      </c>
      <c r="B803" s="32">
        <v>1</v>
      </c>
    </row>
    <row r="804" spans="1:2" x14ac:dyDescent="0.35">
      <c r="A804" s="3">
        <v>42835</v>
      </c>
      <c r="B804" s="32">
        <v>1</v>
      </c>
    </row>
    <row r="805" spans="1:2" x14ac:dyDescent="0.35">
      <c r="A805" s="3">
        <v>42873</v>
      </c>
      <c r="B805" s="32">
        <v>1</v>
      </c>
    </row>
    <row r="806" spans="1:2" x14ac:dyDescent="0.35">
      <c r="A806" s="3">
        <v>42997</v>
      </c>
      <c r="B806" s="32">
        <v>1</v>
      </c>
    </row>
    <row r="807" spans="1:2" x14ac:dyDescent="0.35">
      <c r="A807" s="3">
        <v>43018</v>
      </c>
      <c r="B807" s="32">
        <v>1</v>
      </c>
    </row>
    <row r="808" spans="1:2" x14ac:dyDescent="0.35">
      <c r="A808" s="3">
        <v>43020</v>
      </c>
      <c r="B808" s="32">
        <v>1</v>
      </c>
    </row>
    <row r="809" spans="1:2" x14ac:dyDescent="0.35">
      <c r="A809" s="3">
        <v>43050</v>
      </c>
      <c r="B809" s="32">
        <v>1</v>
      </c>
    </row>
    <row r="810" spans="1:2" x14ac:dyDescent="0.35">
      <c r="A810" s="3">
        <v>43057</v>
      </c>
      <c r="B810" s="32">
        <v>1</v>
      </c>
    </row>
    <row r="811" spans="1:2" x14ac:dyDescent="0.35">
      <c r="A811" s="3">
        <v>43140</v>
      </c>
      <c r="B811" s="32">
        <v>1</v>
      </c>
    </row>
    <row r="812" spans="1:2" x14ac:dyDescent="0.35">
      <c r="A812" s="3">
        <v>43142</v>
      </c>
      <c r="B812" s="32">
        <v>1</v>
      </c>
    </row>
    <row r="813" spans="1:2" x14ac:dyDescent="0.35">
      <c r="A813" s="3">
        <v>43185</v>
      </c>
      <c r="B813" s="32">
        <v>1</v>
      </c>
    </row>
    <row r="814" spans="1:2" x14ac:dyDescent="0.35">
      <c r="A814" s="3">
        <v>43263</v>
      </c>
      <c r="B814" s="32">
        <v>1</v>
      </c>
    </row>
    <row r="815" spans="1:2" x14ac:dyDescent="0.35">
      <c r="A815" s="3">
        <v>43269</v>
      </c>
      <c r="B815" s="32">
        <v>1</v>
      </c>
    </row>
    <row r="816" spans="1:2" x14ac:dyDescent="0.35">
      <c r="A816" s="3">
        <v>43300</v>
      </c>
      <c r="B816" s="32">
        <v>1</v>
      </c>
    </row>
    <row r="817" spans="1:2" x14ac:dyDescent="0.35">
      <c r="A817" s="3">
        <v>43322</v>
      </c>
      <c r="B817" s="32">
        <v>1</v>
      </c>
    </row>
    <row r="818" spans="1:2" x14ac:dyDescent="0.35">
      <c r="A818" s="3">
        <v>43456</v>
      </c>
      <c r="B818" s="32">
        <v>1</v>
      </c>
    </row>
    <row r="819" spans="1:2" x14ac:dyDescent="0.35">
      <c r="A819" s="3">
        <v>43462</v>
      </c>
      <c r="B819" s="32">
        <v>1</v>
      </c>
    </row>
    <row r="820" spans="1:2" x14ac:dyDescent="0.35">
      <c r="A820" s="3">
        <v>43482</v>
      </c>
      <c r="B820" s="32">
        <v>1</v>
      </c>
    </row>
    <row r="821" spans="1:2" x14ac:dyDescent="0.35">
      <c r="A821" s="3">
        <v>43586</v>
      </c>
      <c r="B821" s="32">
        <v>1</v>
      </c>
    </row>
    <row r="822" spans="1:2" x14ac:dyDescent="0.35">
      <c r="A822" s="3">
        <v>43602</v>
      </c>
      <c r="B822" s="32">
        <v>1</v>
      </c>
    </row>
    <row r="823" spans="1:2" x14ac:dyDescent="0.35">
      <c r="A823" s="3">
        <v>43638</v>
      </c>
      <c r="B823" s="32">
        <v>1</v>
      </c>
    </row>
    <row r="824" spans="1:2" x14ac:dyDescent="0.35">
      <c r="A824" s="3">
        <v>43641</v>
      </c>
      <c r="B824" s="32">
        <v>1</v>
      </c>
    </row>
    <row r="825" spans="1:2" x14ac:dyDescent="0.35">
      <c r="A825" s="3">
        <v>43776</v>
      </c>
      <c r="B825" s="32">
        <v>2</v>
      </c>
    </row>
    <row r="826" spans="1:2" x14ac:dyDescent="0.35">
      <c r="A826" s="3">
        <v>43783</v>
      </c>
      <c r="B826" s="32">
        <v>1</v>
      </c>
    </row>
    <row r="827" spans="1:2" x14ac:dyDescent="0.35">
      <c r="A827" s="3">
        <v>43795</v>
      </c>
      <c r="B827" s="32">
        <v>1</v>
      </c>
    </row>
    <row r="828" spans="1:2" x14ac:dyDescent="0.35">
      <c r="A828" s="3">
        <v>43815</v>
      </c>
      <c r="B828" s="32">
        <v>1</v>
      </c>
    </row>
    <row r="829" spans="1:2" x14ac:dyDescent="0.35">
      <c r="A829" s="3">
        <v>43824</v>
      </c>
      <c r="B829" s="32">
        <v>1</v>
      </c>
    </row>
    <row r="830" spans="1:2" x14ac:dyDescent="0.35">
      <c r="A830" s="3">
        <v>43974</v>
      </c>
      <c r="B830" s="32">
        <v>1</v>
      </c>
    </row>
    <row r="831" spans="1:2" x14ac:dyDescent="0.35">
      <c r="A831" s="3">
        <v>44010</v>
      </c>
      <c r="B831" s="32">
        <v>1</v>
      </c>
    </row>
    <row r="832" spans="1:2" x14ac:dyDescent="0.35">
      <c r="A832" s="3">
        <v>44051</v>
      </c>
      <c r="B832" s="32">
        <v>1</v>
      </c>
    </row>
    <row r="833" spans="1:2" x14ac:dyDescent="0.35">
      <c r="A833" s="3">
        <v>44078</v>
      </c>
      <c r="B833" s="32">
        <v>1</v>
      </c>
    </row>
    <row r="834" spans="1:2" x14ac:dyDescent="0.35">
      <c r="A834" s="3">
        <v>44124</v>
      </c>
      <c r="B834" s="32">
        <v>1</v>
      </c>
    </row>
    <row r="835" spans="1:2" x14ac:dyDescent="0.35">
      <c r="A835" s="3">
        <v>44155</v>
      </c>
      <c r="B835" s="32">
        <v>1</v>
      </c>
    </row>
    <row r="836" spans="1:2" x14ac:dyDescent="0.35">
      <c r="A836" s="3">
        <v>44159</v>
      </c>
      <c r="B836" s="32">
        <v>1</v>
      </c>
    </row>
    <row r="837" spans="1:2" x14ac:dyDescent="0.35">
      <c r="A837" s="3">
        <v>44213</v>
      </c>
      <c r="B837" s="32">
        <v>1</v>
      </c>
    </row>
    <row r="838" spans="1:2" x14ac:dyDescent="0.35">
      <c r="A838" s="3">
        <v>44267</v>
      </c>
      <c r="B838" s="32">
        <v>1</v>
      </c>
    </row>
    <row r="839" spans="1:2" x14ac:dyDescent="0.35">
      <c r="A839" s="3">
        <v>44300</v>
      </c>
      <c r="B839" s="32">
        <v>1</v>
      </c>
    </row>
    <row r="840" spans="1:2" x14ac:dyDescent="0.35">
      <c r="A840" s="3">
        <v>44319</v>
      </c>
      <c r="B840" s="32">
        <v>1</v>
      </c>
    </row>
    <row r="841" spans="1:2" x14ac:dyDescent="0.35">
      <c r="A841" s="3">
        <v>44322</v>
      </c>
      <c r="B841" s="32">
        <v>1</v>
      </c>
    </row>
    <row r="842" spans="1:2" x14ac:dyDescent="0.35">
      <c r="A842" s="3">
        <v>44325</v>
      </c>
      <c r="B842" s="32">
        <v>1</v>
      </c>
    </row>
    <row r="843" spans="1:2" x14ac:dyDescent="0.35">
      <c r="A843" s="3">
        <v>44359</v>
      </c>
      <c r="B843" s="32">
        <v>1</v>
      </c>
    </row>
    <row r="844" spans="1:2" x14ac:dyDescent="0.35">
      <c r="A844" s="3">
        <v>44375</v>
      </c>
      <c r="B844" s="32">
        <v>1</v>
      </c>
    </row>
    <row r="845" spans="1:2" x14ac:dyDescent="0.35">
      <c r="A845" s="3">
        <v>44377</v>
      </c>
      <c r="B845" s="32">
        <v>1</v>
      </c>
    </row>
    <row r="846" spans="1:2" x14ac:dyDescent="0.35">
      <c r="A846" s="3">
        <v>44392</v>
      </c>
      <c r="B846" s="32">
        <v>1</v>
      </c>
    </row>
    <row r="847" spans="1:2" x14ac:dyDescent="0.35">
      <c r="A847" s="3">
        <v>44393</v>
      </c>
      <c r="B847" s="32">
        <v>1</v>
      </c>
    </row>
    <row r="848" spans="1:2" x14ac:dyDescent="0.35">
      <c r="A848" s="3">
        <v>44421</v>
      </c>
      <c r="B848" s="32">
        <v>1</v>
      </c>
    </row>
    <row r="849" spans="1:2" x14ac:dyDescent="0.35">
      <c r="A849" s="3">
        <v>44503</v>
      </c>
      <c r="B849" s="32">
        <v>1</v>
      </c>
    </row>
    <row r="850" spans="1:2" x14ac:dyDescent="0.35">
      <c r="A850" s="3">
        <v>44511</v>
      </c>
      <c r="B850" s="32">
        <v>1</v>
      </c>
    </row>
    <row r="851" spans="1:2" x14ac:dyDescent="0.35">
      <c r="A851" s="3">
        <v>44512</v>
      </c>
      <c r="B851" s="32">
        <v>1</v>
      </c>
    </row>
    <row r="852" spans="1:2" x14ac:dyDescent="0.35">
      <c r="A852" s="3">
        <v>44529</v>
      </c>
      <c r="B852" s="32">
        <v>1</v>
      </c>
    </row>
    <row r="853" spans="1:2" x14ac:dyDescent="0.35">
      <c r="A853" s="3">
        <v>44551</v>
      </c>
      <c r="B853" s="32">
        <v>1</v>
      </c>
    </row>
    <row r="854" spans="1:2" x14ac:dyDescent="0.35">
      <c r="A854" s="3">
        <v>44602</v>
      </c>
      <c r="B854" s="32">
        <v>1</v>
      </c>
    </row>
    <row r="855" spans="1:2" x14ac:dyDescent="0.35">
      <c r="A855" s="3">
        <v>44635</v>
      </c>
      <c r="B855" s="32">
        <v>1</v>
      </c>
    </row>
    <row r="856" spans="1:2" x14ac:dyDescent="0.35">
      <c r="A856" s="3">
        <v>44689</v>
      </c>
      <c r="B856" s="32">
        <v>1</v>
      </c>
    </row>
    <row r="857" spans="1:2" x14ac:dyDescent="0.35">
      <c r="A857" s="3">
        <v>44794</v>
      </c>
      <c r="B857" s="32">
        <v>2</v>
      </c>
    </row>
    <row r="858" spans="1:2" x14ac:dyDescent="0.35">
      <c r="A858" s="3">
        <v>44802</v>
      </c>
      <c r="B858" s="32">
        <v>1</v>
      </c>
    </row>
    <row r="859" spans="1:2" x14ac:dyDescent="0.35">
      <c r="A859" s="3">
        <v>44911</v>
      </c>
      <c r="B859" s="32">
        <v>1</v>
      </c>
    </row>
    <row r="860" spans="1:2" x14ac:dyDescent="0.35">
      <c r="A860" s="3">
        <v>44931</v>
      </c>
      <c r="B860" s="32">
        <v>1</v>
      </c>
    </row>
    <row r="861" spans="1:2" x14ac:dyDescent="0.35">
      <c r="A861" s="3">
        <v>44953</v>
      </c>
      <c r="B861" s="32">
        <v>1</v>
      </c>
    </row>
    <row r="862" spans="1:2" x14ac:dyDescent="0.35">
      <c r="A862" s="3">
        <v>44964</v>
      </c>
      <c r="B862" s="32">
        <v>1</v>
      </c>
    </row>
    <row r="863" spans="1:2" x14ac:dyDescent="0.35">
      <c r="A863" s="3">
        <v>44989</v>
      </c>
      <c r="B863" s="32">
        <v>2</v>
      </c>
    </row>
    <row r="864" spans="1:2" x14ac:dyDescent="0.35">
      <c r="A864" s="3">
        <v>45006</v>
      </c>
      <c r="B864" s="32">
        <v>1</v>
      </c>
    </row>
    <row r="865" spans="1:2" x14ac:dyDescent="0.35">
      <c r="A865" s="3">
        <v>45057</v>
      </c>
      <c r="B865" s="32">
        <v>1</v>
      </c>
    </row>
    <row r="866" spans="1:2" x14ac:dyDescent="0.35">
      <c r="A866" s="3">
        <v>45068</v>
      </c>
      <c r="B866" s="32">
        <v>1</v>
      </c>
    </row>
    <row r="867" spans="1:2" x14ac:dyDescent="0.35">
      <c r="A867" s="3">
        <v>45072</v>
      </c>
      <c r="B867" s="32">
        <v>1</v>
      </c>
    </row>
    <row r="868" spans="1:2" x14ac:dyDescent="0.35">
      <c r="A868" s="3">
        <v>45143</v>
      </c>
      <c r="B868" s="32">
        <v>2</v>
      </c>
    </row>
    <row r="869" spans="1:2" x14ac:dyDescent="0.35">
      <c r="A869" s="3">
        <v>45146</v>
      </c>
      <c r="B869" s="32">
        <v>1</v>
      </c>
    </row>
    <row r="870" spans="1:2" x14ac:dyDescent="0.35">
      <c r="A870" s="3">
        <v>45160</v>
      </c>
      <c r="B870" s="32">
        <v>1</v>
      </c>
    </row>
    <row r="871" spans="1:2" x14ac:dyDescent="0.35">
      <c r="A871" s="3">
        <v>45183</v>
      </c>
      <c r="B871" s="32">
        <v>1</v>
      </c>
    </row>
    <row r="872" spans="1:2" x14ac:dyDescent="0.35">
      <c r="A872" s="3">
        <v>45203</v>
      </c>
      <c r="B872" s="32">
        <v>1</v>
      </c>
    </row>
    <row r="873" spans="1:2" x14ac:dyDescent="0.35">
      <c r="A873" s="3">
        <v>45204</v>
      </c>
      <c r="B873" s="32">
        <v>1</v>
      </c>
    </row>
    <row r="874" spans="1:2" x14ac:dyDescent="0.35">
      <c r="A874" s="3">
        <v>45207</v>
      </c>
      <c r="B874" s="32">
        <v>1</v>
      </c>
    </row>
    <row r="875" spans="1:2" x14ac:dyDescent="0.35">
      <c r="A875" s="3">
        <v>45503</v>
      </c>
      <c r="B875" s="32">
        <v>1</v>
      </c>
    </row>
    <row r="876" spans="1:2" x14ac:dyDescent="0.35">
      <c r="A876" s="3">
        <v>45576</v>
      </c>
      <c r="B876" s="32">
        <v>1</v>
      </c>
    </row>
    <row r="877" spans="1:2" x14ac:dyDescent="0.35">
      <c r="A877" s="3">
        <v>45579</v>
      </c>
      <c r="B877" s="32">
        <v>1</v>
      </c>
    </row>
    <row r="878" spans="1:2" x14ac:dyDescent="0.35">
      <c r="A878" s="3">
        <v>45684</v>
      </c>
      <c r="B878" s="32">
        <v>1</v>
      </c>
    </row>
    <row r="879" spans="1:2" x14ac:dyDescent="0.35">
      <c r="A879" s="3">
        <v>45688</v>
      </c>
      <c r="B879" s="32">
        <v>1</v>
      </c>
    </row>
    <row r="880" spans="1:2" x14ac:dyDescent="0.35">
      <c r="A880" s="3">
        <v>45736</v>
      </c>
      <c r="B880" s="32">
        <v>1</v>
      </c>
    </row>
    <row r="881" spans="1:2" x14ac:dyDescent="0.35">
      <c r="A881" s="3">
        <v>45759</v>
      </c>
      <c r="B881" s="32">
        <v>2</v>
      </c>
    </row>
    <row r="882" spans="1:2" x14ac:dyDescent="0.35">
      <c r="A882" s="3">
        <v>45837</v>
      </c>
      <c r="B882" s="32">
        <v>1</v>
      </c>
    </row>
    <row r="883" spans="1:2" x14ac:dyDescent="0.35">
      <c r="A883" s="3">
        <v>45889</v>
      </c>
      <c r="B883" s="32">
        <v>1</v>
      </c>
    </row>
    <row r="884" spans="1:2" x14ac:dyDescent="0.35">
      <c r="A884" s="3">
        <v>45894</v>
      </c>
      <c r="B884" s="32">
        <v>1</v>
      </c>
    </row>
    <row r="885" spans="1:2" x14ac:dyDescent="0.35">
      <c r="A885" s="3">
        <v>45903</v>
      </c>
      <c r="B885" s="32">
        <v>1</v>
      </c>
    </row>
    <row r="886" spans="1:2" x14ac:dyDescent="0.35">
      <c r="A886" s="3">
        <v>45906</v>
      </c>
      <c r="B886" s="32">
        <v>1</v>
      </c>
    </row>
    <row r="887" spans="1:2" x14ac:dyDescent="0.35">
      <c r="A887" s="3">
        <v>45921</v>
      </c>
      <c r="B887" s="32">
        <v>1</v>
      </c>
    </row>
    <row r="888" spans="1:2" x14ac:dyDescent="0.35">
      <c r="A888" s="3">
        <v>45938</v>
      </c>
      <c r="B888" s="32">
        <v>1</v>
      </c>
    </row>
    <row r="889" spans="1:2" x14ac:dyDescent="0.35">
      <c r="A889" s="3">
        <v>45989</v>
      </c>
      <c r="B889" s="32">
        <v>1</v>
      </c>
    </row>
    <row r="890" spans="1:2" x14ac:dyDescent="0.35">
      <c r="A890" s="3">
        <v>46014</v>
      </c>
      <c r="B890" s="32">
        <v>1</v>
      </c>
    </row>
    <row r="891" spans="1:2" x14ac:dyDescent="0.35">
      <c r="A891" s="3">
        <v>46015</v>
      </c>
      <c r="B891" s="32">
        <v>2</v>
      </c>
    </row>
    <row r="892" spans="1:2" x14ac:dyDescent="0.35">
      <c r="A892" s="3">
        <v>46049</v>
      </c>
      <c r="B892" s="32">
        <v>1</v>
      </c>
    </row>
    <row r="893" spans="1:2" x14ac:dyDescent="0.35">
      <c r="A893" s="3">
        <v>46053</v>
      </c>
      <c r="B893" s="32">
        <v>1</v>
      </c>
    </row>
    <row r="894" spans="1:2" x14ac:dyDescent="0.35">
      <c r="A894" s="3">
        <v>46086</v>
      </c>
      <c r="B894" s="32">
        <v>1</v>
      </c>
    </row>
    <row r="895" spans="1:2" x14ac:dyDescent="0.35">
      <c r="A895" s="3">
        <v>46094</v>
      </c>
      <c r="B895" s="32">
        <v>1</v>
      </c>
    </row>
    <row r="896" spans="1:2" x14ac:dyDescent="0.35">
      <c r="A896" s="3">
        <v>46097</v>
      </c>
      <c r="B896" s="32">
        <v>1</v>
      </c>
    </row>
    <row r="897" spans="1:2" x14ac:dyDescent="0.35">
      <c r="A897" s="3">
        <v>46098</v>
      </c>
      <c r="B897" s="32">
        <v>3</v>
      </c>
    </row>
    <row r="898" spans="1:2" x14ac:dyDescent="0.35">
      <c r="A898" s="3">
        <v>46102</v>
      </c>
      <c r="B898" s="32">
        <v>1</v>
      </c>
    </row>
    <row r="899" spans="1:2" x14ac:dyDescent="0.35">
      <c r="A899" s="3">
        <v>46106</v>
      </c>
      <c r="B899" s="32">
        <v>1</v>
      </c>
    </row>
    <row r="900" spans="1:2" x14ac:dyDescent="0.35">
      <c r="A900" s="3">
        <v>46107</v>
      </c>
      <c r="B900" s="32">
        <v>1</v>
      </c>
    </row>
    <row r="901" spans="1:2" x14ac:dyDescent="0.35">
      <c r="A901" s="3">
        <v>46149</v>
      </c>
      <c r="B901" s="32">
        <v>1</v>
      </c>
    </row>
    <row r="902" spans="1:2" x14ac:dyDescent="0.35">
      <c r="A902" s="3">
        <v>46231</v>
      </c>
      <c r="B902" s="32">
        <v>1</v>
      </c>
    </row>
    <row r="903" spans="1:2" x14ac:dyDescent="0.35">
      <c r="A903" s="3">
        <v>46310</v>
      </c>
      <c r="B903" s="32">
        <v>1</v>
      </c>
    </row>
    <row r="904" spans="1:2" x14ac:dyDescent="0.35">
      <c r="A904" s="3">
        <v>46344</v>
      </c>
      <c r="B904" s="32">
        <v>2</v>
      </c>
    </row>
    <row r="905" spans="1:2" x14ac:dyDescent="0.35">
      <c r="A905" s="3">
        <v>46374</v>
      </c>
      <c r="B905" s="32">
        <v>1</v>
      </c>
    </row>
    <row r="906" spans="1:2" x14ac:dyDescent="0.35">
      <c r="A906" s="3">
        <v>46377</v>
      </c>
      <c r="B906" s="32">
        <v>1</v>
      </c>
    </row>
    <row r="907" spans="1:2" x14ac:dyDescent="0.35">
      <c r="A907" s="3">
        <v>46390</v>
      </c>
      <c r="B907" s="32">
        <v>1</v>
      </c>
    </row>
    <row r="908" spans="1:2" x14ac:dyDescent="0.35">
      <c r="A908" s="3">
        <v>46423</v>
      </c>
      <c r="B908" s="32">
        <v>2</v>
      </c>
    </row>
    <row r="909" spans="1:2" x14ac:dyDescent="0.35">
      <c r="A909" s="3">
        <v>46463</v>
      </c>
      <c r="B909" s="32">
        <v>1</v>
      </c>
    </row>
    <row r="910" spans="1:2" x14ac:dyDescent="0.35">
      <c r="A910" s="3">
        <v>46524</v>
      </c>
      <c r="B910" s="32">
        <v>1</v>
      </c>
    </row>
    <row r="911" spans="1:2" x14ac:dyDescent="0.35">
      <c r="A911" s="3">
        <v>46610</v>
      </c>
      <c r="B911" s="32">
        <v>2</v>
      </c>
    </row>
    <row r="912" spans="1:2" x14ac:dyDescent="0.35">
      <c r="A912" s="3">
        <v>46681</v>
      </c>
      <c r="B912" s="32">
        <v>2</v>
      </c>
    </row>
    <row r="913" spans="1:2" x14ac:dyDescent="0.35">
      <c r="A913" s="3">
        <v>46692</v>
      </c>
      <c r="B913" s="32">
        <v>1</v>
      </c>
    </row>
    <row r="914" spans="1:2" x14ac:dyDescent="0.35">
      <c r="A914" s="3">
        <v>46734</v>
      </c>
      <c r="B914" s="32">
        <v>2</v>
      </c>
    </row>
    <row r="915" spans="1:2" x14ac:dyDescent="0.35">
      <c r="A915" s="3">
        <v>46757</v>
      </c>
      <c r="B915" s="32">
        <v>1</v>
      </c>
    </row>
    <row r="916" spans="1:2" x14ac:dyDescent="0.35">
      <c r="A916" s="3">
        <v>46772</v>
      </c>
      <c r="B916" s="32">
        <v>1</v>
      </c>
    </row>
    <row r="917" spans="1:2" x14ac:dyDescent="0.35">
      <c r="A917" s="3">
        <v>46779</v>
      </c>
      <c r="B917" s="32">
        <v>1</v>
      </c>
    </row>
    <row r="918" spans="1:2" x14ac:dyDescent="0.35">
      <c r="A918" s="3">
        <v>46831</v>
      </c>
      <c r="B918" s="32">
        <v>1</v>
      </c>
    </row>
    <row r="919" spans="1:2" x14ac:dyDescent="0.35">
      <c r="A919" s="3">
        <v>46854</v>
      </c>
      <c r="B919" s="32">
        <v>1</v>
      </c>
    </row>
    <row r="920" spans="1:2" x14ac:dyDescent="0.35">
      <c r="A920" s="3">
        <v>46891</v>
      </c>
      <c r="B920" s="32">
        <v>2</v>
      </c>
    </row>
    <row r="921" spans="1:2" x14ac:dyDescent="0.35">
      <c r="A921" s="3">
        <v>46904</v>
      </c>
      <c r="B921" s="32">
        <v>1</v>
      </c>
    </row>
    <row r="922" spans="1:2" x14ac:dyDescent="0.35">
      <c r="A922" s="3">
        <v>46910</v>
      </c>
      <c r="B922" s="32">
        <v>1</v>
      </c>
    </row>
    <row r="923" spans="1:2" x14ac:dyDescent="0.35">
      <c r="A923" s="3">
        <v>46923</v>
      </c>
      <c r="B923" s="32">
        <v>1</v>
      </c>
    </row>
    <row r="924" spans="1:2" x14ac:dyDescent="0.35">
      <c r="A924" s="3">
        <v>46931</v>
      </c>
      <c r="B924" s="32">
        <v>1</v>
      </c>
    </row>
    <row r="925" spans="1:2" x14ac:dyDescent="0.35">
      <c r="A925" s="3">
        <v>46984</v>
      </c>
      <c r="B925" s="32">
        <v>1</v>
      </c>
    </row>
    <row r="926" spans="1:2" x14ac:dyDescent="0.35">
      <c r="A926" s="3">
        <v>46998</v>
      </c>
      <c r="B926" s="32">
        <v>1</v>
      </c>
    </row>
    <row r="927" spans="1:2" x14ac:dyDescent="0.35">
      <c r="A927" s="3">
        <v>47009</v>
      </c>
      <c r="B927" s="32">
        <v>1</v>
      </c>
    </row>
    <row r="928" spans="1:2" x14ac:dyDescent="0.35">
      <c r="A928" s="3">
        <v>47025</v>
      </c>
      <c r="B928" s="32">
        <v>3</v>
      </c>
    </row>
    <row r="929" spans="1:2" x14ac:dyDescent="0.35">
      <c r="A929" s="3">
        <v>47111</v>
      </c>
      <c r="B929" s="32">
        <v>1</v>
      </c>
    </row>
    <row r="930" spans="1:2" x14ac:dyDescent="0.35">
      <c r="A930" s="3">
        <v>47139</v>
      </c>
      <c r="B930" s="32">
        <v>1</v>
      </c>
    </row>
    <row r="931" spans="1:2" x14ac:dyDescent="0.35">
      <c r="A931" s="3">
        <v>47175</v>
      </c>
      <c r="B931" s="32">
        <v>1</v>
      </c>
    </row>
    <row r="932" spans="1:2" x14ac:dyDescent="0.35">
      <c r="A932" s="3">
        <v>47320</v>
      </c>
      <c r="B932" s="32">
        <v>1</v>
      </c>
    </row>
    <row r="933" spans="1:2" x14ac:dyDescent="0.35">
      <c r="A933" s="3">
        <v>47352</v>
      </c>
      <c r="B933" s="32">
        <v>2</v>
      </c>
    </row>
    <row r="934" spans="1:2" x14ac:dyDescent="0.35">
      <c r="A934" s="3">
        <v>47353</v>
      </c>
      <c r="B934" s="32">
        <v>1</v>
      </c>
    </row>
    <row r="935" spans="1:2" x14ac:dyDescent="0.35">
      <c r="A935" s="3">
        <v>47472</v>
      </c>
      <c r="B935" s="32">
        <v>1</v>
      </c>
    </row>
    <row r="936" spans="1:2" x14ac:dyDescent="0.35">
      <c r="A936" s="3">
        <v>47570</v>
      </c>
      <c r="B936" s="32">
        <v>1</v>
      </c>
    </row>
    <row r="937" spans="1:2" x14ac:dyDescent="0.35">
      <c r="A937" s="3">
        <v>47682</v>
      </c>
      <c r="B937" s="32">
        <v>1</v>
      </c>
    </row>
    <row r="938" spans="1:2" x14ac:dyDescent="0.35">
      <c r="A938" s="3">
        <v>47691</v>
      </c>
      <c r="B938" s="32">
        <v>1</v>
      </c>
    </row>
    <row r="939" spans="1:2" x14ac:dyDescent="0.35">
      <c r="A939" s="3">
        <v>47703</v>
      </c>
      <c r="B939" s="32">
        <v>1</v>
      </c>
    </row>
    <row r="940" spans="1:2" x14ac:dyDescent="0.35">
      <c r="A940" s="3">
        <v>47743</v>
      </c>
      <c r="B940" s="32">
        <v>1</v>
      </c>
    </row>
    <row r="941" spans="1:2" x14ac:dyDescent="0.35">
      <c r="A941" s="3">
        <v>47808</v>
      </c>
      <c r="B941" s="32">
        <v>1</v>
      </c>
    </row>
    <row r="942" spans="1:2" x14ac:dyDescent="0.35">
      <c r="A942" s="3">
        <v>47821</v>
      </c>
      <c r="B942" s="32">
        <v>1</v>
      </c>
    </row>
    <row r="943" spans="1:2" x14ac:dyDescent="0.35">
      <c r="A943" s="3">
        <v>47823</v>
      </c>
      <c r="B943" s="32">
        <v>1</v>
      </c>
    </row>
    <row r="944" spans="1:2" x14ac:dyDescent="0.35">
      <c r="A944" s="3">
        <v>47850</v>
      </c>
      <c r="B944" s="32">
        <v>1</v>
      </c>
    </row>
    <row r="945" spans="1:2" x14ac:dyDescent="0.35">
      <c r="A945" s="3">
        <v>47889</v>
      </c>
      <c r="B945" s="32">
        <v>1</v>
      </c>
    </row>
    <row r="946" spans="1:2" x14ac:dyDescent="0.35">
      <c r="A946" s="3">
        <v>47916</v>
      </c>
      <c r="B946" s="32">
        <v>1</v>
      </c>
    </row>
    <row r="947" spans="1:2" x14ac:dyDescent="0.35">
      <c r="A947" s="3">
        <v>47958</v>
      </c>
      <c r="B947" s="32">
        <v>1</v>
      </c>
    </row>
    <row r="948" spans="1:2" x14ac:dyDescent="0.35">
      <c r="A948" s="3">
        <v>48006</v>
      </c>
      <c r="B948" s="32">
        <v>1</v>
      </c>
    </row>
    <row r="949" spans="1:2" x14ac:dyDescent="0.35">
      <c r="A949" s="3">
        <v>48070</v>
      </c>
      <c r="B949" s="32">
        <v>1</v>
      </c>
    </row>
    <row r="950" spans="1:2" x14ac:dyDescent="0.35">
      <c r="A950" s="3">
        <v>48150</v>
      </c>
      <c r="B950" s="32">
        <v>1</v>
      </c>
    </row>
    <row r="951" spans="1:2" x14ac:dyDescent="0.35">
      <c r="A951" s="3">
        <v>48178</v>
      </c>
      <c r="B951" s="32">
        <v>1</v>
      </c>
    </row>
    <row r="952" spans="1:2" x14ac:dyDescent="0.35">
      <c r="A952" s="3">
        <v>48186</v>
      </c>
      <c r="B952" s="32">
        <v>1</v>
      </c>
    </row>
    <row r="953" spans="1:2" x14ac:dyDescent="0.35">
      <c r="A953" s="3">
        <v>48192</v>
      </c>
      <c r="B953" s="32">
        <v>1</v>
      </c>
    </row>
    <row r="954" spans="1:2" x14ac:dyDescent="0.35">
      <c r="A954" s="3">
        <v>48195</v>
      </c>
      <c r="B954" s="32">
        <v>1</v>
      </c>
    </row>
    <row r="955" spans="1:2" x14ac:dyDescent="0.35">
      <c r="A955" s="3">
        <v>48240</v>
      </c>
      <c r="B955" s="32">
        <v>1</v>
      </c>
    </row>
    <row r="956" spans="1:2" x14ac:dyDescent="0.35">
      <c r="A956" s="3">
        <v>48330</v>
      </c>
      <c r="B956" s="32">
        <v>1</v>
      </c>
    </row>
    <row r="957" spans="1:2" x14ac:dyDescent="0.35">
      <c r="A957" s="3">
        <v>48432</v>
      </c>
      <c r="B957" s="32">
        <v>3</v>
      </c>
    </row>
    <row r="958" spans="1:2" x14ac:dyDescent="0.35">
      <c r="A958" s="3">
        <v>48526</v>
      </c>
      <c r="B958" s="32">
        <v>1</v>
      </c>
    </row>
    <row r="959" spans="1:2" x14ac:dyDescent="0.35">
      <c r="A959" s="3">
        <v>48686</v>
      </c>
      <c r="B959" s="32">
        <v>1</v>
      </c>
    </row>
    <row r="960" spans="1:2" x14ac:dyDescent="0.35">
      <c r="A960" s="3">
        <v>48699</v>
      </c>
      <c r="B960" s="32">
        <v>1</v>
      </c>
    </row>
    <row r="961" spans="1:2" x14ac:dyDescent="0.35">
      <c r="A961" s="3">
        <v>48721</v>
      </c>
      <c r="B961" s="32">
        <v>1</v>
      </c>
    </row>
    <row r="962" spans="1:2" x14ac:dyDescent="0.35">
      <c r="A962" s="3">
        <v>48726</v>
      </c>
      <c r="B962" s="32">
        <v>1</v>
      </c>
    </row>
    <row r="963" spans="1:2" x14ac:dyDescent="0.35">
      <c r="A963" s="3">
        <v>48752</v>
      </c>
      <c r="B963" s="32">
        <v>1</v>
      </c>
    </row>
    <row r="964" spans="1:2" x14ac:dyDescent="0.35">
      <c r="A964" s="3">
        <v>48767</v>
      </c>
      <c r="B964" s="32">
        <v>1</v>
      </c>
    </row>
    <row r="965" spans="1:2" x14ac:dyDescent="0.35">
      <c r="A965" s="3">
        <v>48789</v>
      </c>
      <c r="B965" s="32">
        <v>1</v>
      </c>
    </row>
    <row r="966" spans="1:2" x14ac:dyDescent="0.35">
      <c r="A966" s="3">
        <v>48794</v>
      </c>
      <c r="B966" s="32">
        <v>1</v>
      </c>
    </row>
    <row r="967" spans="1:2" x14ac:dyDescent="0.35">
      <c r="A967" s="3">
        <v>48799</v>
      </c>
      <c r="B967" s="32">
        <v>1</v>
      </c>
    </row>
    <row r="968" spans="1:2" x14ac:dyDescent="0.35">
      <c r="A968" s="3">
        <v>48877</v>
      </c>
      <c r="B968" s="32">
        <v>1</v>
      </c>
    </row>
    <row r="969" spans="1:2" x14ac:dyDescent="0.35">
      <c r="A969" s="3">
        <v>48904</v>
      </c>
      <c r="B969" s="32">
        <v>1</v>
      </c>
    </row>
    <row r="970" spans="1:2" x14ac:dyDescent="0.35">
      <c r="A970" s="3">
        <v>48918</v>
      </c>
      <c r="B970" s="32">
        <v>2</v>
      </c>
    </row>
    <row r="971" spans="1:2" x14ac:dyDescent="0.35">
      <c r="A971" s="3">
        <v>48920</v>
      </c>
      <c r="B971" s="32">
        <v>1</v>
      </c>
    </row>
    <row r="972" spans="1:2" x14ac:dyDescent="0.35">
      <c r="A972" s="3">
        <v>48948</v>
      </c>
      <c r="B972" s="32">
        <v>2</v>
      </c>
    </row>
    <row r="973" spans="1:2" x14ac:dyDescent="0.35">
      <c r="A973" s="3">
        <v>48985</v>
      </c>
      <c r="B973" s="32">
        <v>1</v>
      </c>
    </row>
    <row r="974" spans="1:2" x14ac:dyDescent="0.35">
      <c r="A974" s="3">
        <v>49090</v>
      </c>
      <c r="B974" s="32">
        <v>1</v>
      </c>
    </row>
    <row r="975" spans="1:2" x14ac:dyDescent="0.35">
      <c r="A975" s="3">
        <v>49094</v>
      </c>
      <c r="B975" s="32">
        <v>1</v>
      </c>
    </row>
    <row r="976" spans="1:2" x14ac:dyDescent="0.35">
      <c r="A976" s="3">
        <v>49096</v>
      </c>
      <c r="B976" s="32">
        <v>1</v>
      </c>
    </row>
    <row r="977" spans="1:2" x14ac:dyDescent="0.35">
      <c r="A977" s="3">
        <v>49118</v>
      </c>
      <c r="B977" s="32">
        <v>1</v>
      </c>
    </row>
    <row r="978" spans="1:2" x14ac:dyDescent="0.35">
      <c r="A978" s="3">
        <v>49154</v>
      </c>
      <c r="B978" s="32">
        <v>1</v>
      </c>
    </row>
    <row r="979" spans="1:2" x14ac:dyDescent="0.35">
      <c r="A979" s="3">
        <v>49160</v>
      </c>
      <c r="B979" s="32">
        <v>1</v>
      </c>
    </row>
    <row r="980" spans="1:2" x14ac:dyDescent="0.35">
      <c r="A980" s="3">
        <v>49166</v>
      </c>
      <c r="B980" s="32">
        <v>1</v>
      </c>
    </row>
    <row r="981" spans="1:2" x14ac:dyDescent="0.35">
      <c r="A981" s="3">
        <v>49187</v>
      </c>
      <c r="B981" s="32">
        <v>1</v>
      </c>
    </row>
    <row r="982" spans="1:2" x14ac:dyDescent="0.35">
      <c r="A982" s="3">
        <v>49269</v>
      </c>
      <c r="B982" s="32">
        <v>1</v>
      </c>
    </row>
    <row r="983" spans="1:2" x14ac:dyDescent="0.35">
      <c r="A983" s="3">
        <v>49389</v>
      </c>
      <c r="B983" s="32">
        <v>1</v>
      </c>
    </row>
    <row r="984" spans="1:2" x14ac:dyDescent="0.35">
      <c r="A984" s="3">
        <v>49413</v>
      </c>
      <c r="B984" s="32">
        <v>1</v>
      </c>
    </row>
    <row r="985" spans="1:2" x14ac:dyDescent="0.35">
      <c r="A985" s="3">
        <v>49431</v>
      </c>
      <c r="B985" s="32">
        <v>1</v>
      </c>
    </row>
    <row r="986" spans="1:2" x14ac:dyDescent="0.35">
      <c r="A986" s="3">
        <v>49476</v>
      </c>
      <c r="B986" s="32">
        <v>1</v>
      </c>
    </row>
    <row r="987" spans="1:2" x14ac:dyDescent="0.35">
      <c r="A987" s="3">
        <v>49494</v>
      </c>
      <c r="B987" s="32">
        <v>1</v>
      </c>
    </row>
    <row r="988" spans="1:2" x14ac:dyDescent="0.35">
      <c r="A988" s="3">
        <v>49505</v>
      </c>
      <c r="B988" s="32">
        <v>1</v>
      </c>
    </row>
    <row r="989" spans="1:2" x14ac:dyDescent="0.35">
      <c r="A989" s="3">
        <v>49514</v>
      </c>
      <c r="B989" s="32">
        <v>1</v>
      </c>
    </row>
    <row r="990" spans="1:2" x14ac:dyDescent="0.35">
      <c r="A990" s="3">
        <v>49544</v>
      </c>
      <c r="B990" s="32">
        <v>1</v>
      </c>
    </row>
    <row r="991" spans="1:2" x14ac:dyDescent="0.35">
      <c r="A991" s="3">
        <v>49572</v>
      </c>
      <c r="B991" s="32">
        <v>1</v>
      </c>
    </row>
    <row r="992" spans="1:2" x14ac:dyDescent="0.35">
      <c r="A992" s="3">
        <v>49605</v>
      </c>
      <c r="B992" s="32">
        <v>1</v>
      </c>
    </row>
    <row r="993" spans="1:2" x14ac:dyDescent="0.35">
      <c r="A993" s="3">
        <v>49618</v>
      </c>
      <c r="B993" s="32">
        <v>1</v>
      </c>
    </row>
    <row r="994" spans="1:2" x14ac:dyDescent="0.35">
      <c r="A994" s="3">
        <v>49638</v>
      </c>
      <c r="B994" s="32">
        <v>1</v>
      </c>
    </row>
    <row r="995" spans="1:2" x14ac:dyDescent="0.35">
      <c r="A995" s="3">
        <v>49667</v>
      </c>
      <c r="B995" s="32">
        <v>1</v>
      </c>
    </row>
    <row r="996" spans="1:2" x14ac:dyDescent="0.35">
      <c r="A996" s="3">
        <v>49669</v>
      </c>
      <c r="B996" s="32">
        <v>1</v>
      </c>
    </row>
    <row r="997" spans="1:2" x14ac:dyDescent="0.35">
      <c r="A997" s="3">
        <v>49678</v>
      </c>
      <c r="B997" s="32">
        <v>1</v>
      </c>
    </row>
    <row r="998" spans="1:2" x14ac:dyDescent="0.35">
      <c r="A998" s="3">
        <v>49681</v>
      </c>
      <c r="B998" s="32">
        <v>2</v>
      </c>
    </row>
    <row r="999" spans="1:2" x14ac:dyDescent="0.35">
      <c r="A999" s="3">
        <v>49767</v>
      </c>
      <c r="B999" s="32">
        <v>1</v>
      </c>
    </row>
    <row r="1000" spans="1:2" x14ac:dyDescent="0.35">
      <c r="A1000" s="3">
        <v>49854</v>
      </c>
      <c r="B1000" s="32">
        <v>1</v>
      </c>
    </row>
    <row r="1001" spans="1:2" x14ac:dyDescent="0.35">
      <c r="A1001" s="3">
        <v>49912</v>
      </c>
      <c r="B1001" s="32">
        <v>2</v>
      </c>
    </row>
    <row r="1002" spans="1:2" x14ac:dyDescent="0.35">
      <c r="A1002" s="3">
        <v>49967</v>
      </c>
      <c r="B1002" s="32">
        <v>1</v>
      </c>
    </row>
    <row r="1003" spans="1:2" x14ac:dyDescent="0.35">
      <c r="A1003" s="3">
        <v>49980</v>
      </c>
      <c r="B1003" s="32">
        <v>1</v>
      </c>
    </row>
    <row r="1004" spans="1:2" x14ac:dyDescent="0.35">
      <c r="A1004" s="3">
        <v>50002</v>
      </c>
      <c r="B1004" s="32">
        <v>1</v>
      </c>
    </row>
    <row r="1005" spans="1:2" x14ac:dyDescent="0.35">
      <c r="A1005" s="3">
        <v>50014</v>
      </c>
      <c r="B1005" s="32">
        <v>1</v>
      </c>
    </row>
    <row r="1006" spans="1:2" x14ac:dyDescent="0.35">
      <c r="A1006" s="3">
        <v>50116</v>
      </c>
      <c r="B1006" s="32">
        <v>1</v>
      </c>
    </row>
    <row r="1007" spans="1:2" x14ac:dyDescent="0.35">
      <c r="A1007" s="3">
        <v>50127</v>
      </c>
      <c r="B1007" s="32">
        <v>1</v>
      </c>
    </row>
    <row r="1008" spans="1:2" x14ac:dyDescent="0.35">
      <c r="A1008" s="3">
        <v>50150</v>
      </c>
      <c r="B1008" s="32">
        <v>2</v>
      </c>
    </row>
    <row r="1009" spans="1:2" x14ac:dyDescent="0.35">
      <c r="A1009" s="3">
        <v>50183</v>
      </c>
      <c r="B1009" s="32">
        <v>1</v>
      </c>
    </row>
    <row r="1010" spans="1:2" x14ac:dyDescent="0.35">
      <c r="A1010" s="3">
        <v>50200</v>
      </c>
      <c r="B1010" s="32">
        <v>1</v>
      </c>
    </row>
    <row r="1011" spans="1:2" x14ac:dyDescent="0.35">
      <c r="A1011" s="3">
        <v>50272</v>
      </c>
      <c r="B1011" s="32">
        <v>1</v>
      </c>
    </row>
    <row r="1012" spans="1:2" x14ac:dyDescent="0.35">
      <c r="A1012" s="3">
        <v>50300</v>
      </c>
      <c r="B1012" s="32">
        <v>1</v>
      </c>
    </row>
    <row r="1013" spans="1:2" x14ac:dyDescent="0.35">
      <c r="A1013" s="3">
        <v>50334</v>
      </c>
      <c r="B1013" s="32">
        <v>1</v>
      </c>
    </row>
    <row r="1014" spans="1:2" x14ac:dyDescent="0.35">
      <c r="A1014" s="3">
        <v>50353</v>
      </c>
      <c r="B1014" s="32">
        <v>1</v>
      </c>
    </row>
    <row r="1015" spans="1:2" x14ac:dyDescent="0.35">
      <c r="A1015" s="3">
        <v>50387</v>
      </c>
      <c r="B1015" s="32">
        <v>1</v>
      </c>
    </row>
    <row r="1016" spans="1:2" x14ac:dyDescent="0.35">
      <c r="A1016" s="3">
        <v>50388</v>
      </c>
      <c r="B1016" s="32">
        <v>1</v>
      </c>
    </row>
    <row r="1017" spans="1:2" x14ac:dyDescent="0.35">
      <c r="A1017" s="3">
        <v>50437</v>
      </c>
      <c r="B1017" s="32">
        <v>1</v>
      </c>
    </row>
    <row r="1018" spans="1:2" x14ac:dyDescent="0.35">
      <c r="A1018" s="3">
        <v>50447</v>
      </c>
      <c r="B1018" s="32">
        <v>1</v>
      </c>
    </row>
    <row r="1019" spans="1:2" x14ac:dyDescent="0.35">
      <c r="A1019" s="3">
        <v>50501</v>
      </c>
      <c r="B1019" s="32">
        <v>1</v>
      </c>
    </row>
    <row r="1020" spans="1:2" x14ac:dyDescent="0.35">
      <c r="A1020" s="3">
        <v>50520</v>
      </c>
      <c r="B1020" s="32">
        <v>1</v>
      </c>
    </row>
    <row r="1021" spans="1:2" x14ac:dyDescent="0.35">
      <c r="A1021" s="3">
        <v>50523</v>
      </c>
      <c r="B1021" s="32">
        <v>1</v>
      </c>
    </row>
    <row r="1022" spans="1:2" x14ac:dyDescent="0.35">
      <c r="A1022" s="3">
        <v>50611</v>
      </c>
      <c r="B1022" s="32">
        <v>2</v>
      </c>
    </row>
    <row r="1023" spans="1:2" x14ac:dyDescent="0.35">
      <c r="A1023" s="3">
        <v>50616</v>
      </c>
      <c r="B1023" s="32">
        <v>2</v>
      </c>
    </row>
    <row r="1024" spans="1:2" x14ac:dyDescent="0.35">
      <c r="A1024" s="3">
        <v>50664</v>
      </c>
      <c r="B1024" s="32">
        <v>1</v>
      </c>
    </row>
    <row r="1025" spans="1:2" x14ac:dyDescent="0.35">
      <c r="A1025" s="3">
        <v>50725</v>
      </c>
      <c r="B1025" s="32">
        <v>1</v>
      </c>
    </row>
    <row r="1026" spans="1:2" x14ac:dyDescent="0.35">
      <c r="A1026" s="3">
        <v>50729</v>
      </c>
      <c r="B1026" s="32">
        <v>1</v>
      </c>
    </row>
    <row r="1027" spans="1:2" x14ac:dyDescent="0.35">
      <c r="A1027" s="3">
        <v>50737</v>
      </c>
      <c r="B1027" s="32">
        <v>1</v>
      </c>
    </row>
    <row r="1028" spans="1:2" x14ac:dyDescent="0.35">
      <c r="A1028" s="3">
        <v>50785</v>
      </c>
      <c r="B1028" s="32">
        <v>1</v>
      </c>
    </row>
    <row r="1029" spans="1:2" x14ac:dyDescent="0.35">
      <c r="A1029" s="3">
        <v>50870</v>
      </c>
      <c r="B1029" s="32">
        <v>1</v>
      </c>
    </row>
    <row r="1030" spans="1:2" x14ac:dyDescent="0.35">
      <c r="A1030" s="3">
        <v>50898</v>
      </c>
      <c r="B1030" s="32">
        <v>1</v>
      </c>
    </row>
    <row r="1031" spans="1:2" x14ac:dyDescent="0.35">
      <c r="A1031" s="3">
        <v>50943</v>
      </c>
      <c r="B1031" s="32">
        <v>2</v>
      </c>
    </row>
    <row r="1032" spans="1:2" x14ac:dyDescent="0.35">
      <c r="A1032" s="3">
        <v>50965</v>
      </c>
      <c r="B1032" s="32">
        <v>1</v>
      </c>
    </row>
    <row r="1033" spans="1:2" x14ac:dyDescent="0.35">
      <c r="A1033" s="3">
        <v>51012</v>
      </c>
      <c r="B1033" s="32">
        <v>2</v>
      </c>
    </row>
    <row r="1034" spans="1:2" x14ac:dyDescent="0.35">
      <c r="A1034" s="3">
        <v>51039</v>
      </c>
      <c r="B1034" s="32">
        <v>1</v>
      </c>
    </row>
    <row r="1035" spans="1:2" x14ac:dyDescent="0.35">
      <c r="A1035" s="3">
        <v>51111</v>
      </c>
      <c r="B1035" s="32">
        <v>1</v>
      </c>
    </row>
    <row r="1036" spans="1:2" x14ac:dyDescent="0.35">
      <c r="A1036" s="3">
        <v>51124</v>
      </c>
      <c r="B1036" s="32">
        <v>1</v>
      </c>
    </row>
    <row r="1037" spans="1:2" x14ac:dyDescent="0.35">
      <c r="A1037" s="3">
        <v>51141</v>
      </c>
      <c r="B1037" s="32">
        <v>1</v>
      </c>
    </row>
    <row r="1038" spans="1:2" x14ac:dyDescent="0.35">
      <c r="A1038" s="3">
        <v>51148</v>
      </c>
      <c r="B1038" s="32">
        <v>1</v>
      </c>
    </row>
    <row r="1039" spans="1:2" x14ac:dyDescent="0.35">
      <c r="A1039" s="3">
        <v>51195</v>
      </c>
      <c r="B1039" s="32">
        <v>1</v>
      </c>
    </row>
    <row r="1040" spans="1:2" x14ac:dyDescent="0.35">
      <c r="A1040" s="3">
        <v>51250</v>
      </c>
      <c r="B1040" s="32">
        <v>1</v>
      </c>
    </row>
    <row r="1041" spans="1:2" x14ac:dyDescent="0.35">
      <c r="A1041" s="3">
        <v>51267</v>
      </c>
      <c r="B1041" s="32">
        <v>1</v>
      </c>
    </row>
    <row r="1042" spans="1:2" x14ac:dyDescent="0.35">
      <c r="A1042" s="3">
        <v>51287</v>
      </c>
      <c r="B1042" s="32">
        <v>1</v>
      </c>
    </row>
    <row r="1043" spans="1:2" x14ac:dyDescent="0.35">
      <c r="A1043" s="3">
        <v>51315</v>
      </c>
      <c r="B1043" s="32">
        <v>1</v>
      </c>
    </row>
    <row r="1044" spans="1:2" x14ac:dyDescent="0.35">
      <c r="A1044" s="3">
        <v>51369</v>
      </c>
      <c r="B1044" s="32">
        <v>2</v>
      </c>
    </row>
    <row r="1045" spans="1:2" x14ac:dyDescent="0.35">
      <c r="A1045" s="3">
        <v>51373</v>
      </c>
      <c r="B1045" s="32">
        <v>1</v>
      </c>
    </row>
    <row r="1046" spans="1:2" x14ac:dyDescent="0.35">
      <c r="A1046" s="3">
        <v>51390</v>
      </c>
      <c r="B1046" s="32">
        <v>1</v>
      </c>
    </row>
    <row r="1047" spans="1:2" x14ac:dyDescent="0.35">
      <c r="A1047" s="3">
        <v>51411</v>
      </c>
      <c r="B1047" s="32">
        <v>1</v>
      </c>
    </row>
    <row r="1048" spans="1:2" x14ac:dyDescent="0.35">
      <c r="A1048" s="3">
        <v>51412</v>
      </c>
      <c r="B1048" s="32">
        <v>1</v>
      </c>
    </row>
    <row r="1049" spans="1:2" x14ac:dyDescent="0.35">
      <c r="A1049" s="3">
        <v>51479</v>
      </c>
      <c r="B1049" s="32">
        <v>1</v>
      </c>
    </row>
    <row r="1050" spans="1:2" x14ac:dyDescent="0.35">
      <c r="A1050" s="3">
        <v>51518</v>
      </c>
      <c r="B1050" s="32">
        <v>1</v>
      </c>
    </row>
    <row r="1051" spans="1:2" x14ac:dyDescent="0.35">
      <c r="A1051" s="3">
        <v>51529</v>
      </c>
      <c r="B1051" s="32">
        <v>1</v>
      </c>
    </row>
    <row r="1052" spans="1:2" x14ac:dyDescent="0.35">
      <c r="A1052" s="3">
        <v>51537</v>
      </c>
      <c r="B1052" s="32">
        <v>1</v>
      </c>
    </row>
    <row r="1053" spans="1:2" x14ac:dyDescent="0.35">
      <c r="A1053" s="3">
        <v>51563</v>
      </c>
      <c r="B1053" s="32">
        <v>1</v>
      </c>
    </row>
    <row r="1054" spans="1:2" x14ac:dyDescent="0.35">
      <c r="A1054" s="3">
        <v>51569</v>
      </c>
      <c r="B1054" s="32">
        <v>1</v>
      </c>
    </row>
    <row r="1055" spans="1:2" x14ac:dyDescent="0.35">
      <c r="A1055" s="3">
        <v>51650</v>
      </c>
      <c r="B1055" s="32">
        <v>1</v>
      </c>
    </row>
    <row r="1056" spans="1:2" x14ac:dyDescent="0.35">
      <c r="A1056" s="3">
        <v>51651</v>
      </c>
      <c r="B1056" s="32">
        <v>1</v>
      </c>
    </row>
    <row r="1057" spans="1:2" x14ac:dyDescent="0.35">
      <c r="A1057" s="3">
        <v>51717</v>
      </c>
      <c r="B1057" s="32">
        <v>1</v>
      </c>
    </row>
    <row r="1058" spans="1:2" x14ac:dyDescent="0.35">
      <c r="A1058" s="3">
        <v>51766</v>
      </c>
      <c r="B1058" s="32">
        <v>1</v>
      </c>
    </row>
    <row r="1059" spans="1:2" x14ac:dyDescent="0.35">
      <c r="A1059" s="3">
        <v>51813</v>
      </c>
      <c r="B1059" s="32">
        <v>1</v>
      </c>
    </row>
    <row r="1060" spans="1:2" x14ac:dyDescent="0.35">
      <c r="A1060" s="3">
        <v>51876</v>
      </c>
      <c r="B1060" s="32">
        <v>1</v>
      </c>
    </row>
    <row r="1061" spans="1:2" x14ac:dyDescent="0.35">
      <c r="A1061" s="3">
        <v>51948</v>
      </c>
      <c r="B1061" s="32">
        <v>1</v>
      </c>
    </row>
    <row r="1062" spans="1:2" x14ac:dyDescent="0.35">
      <c r="A1062" s="3">
        <v>51983</v>
      </c>
      <c r="B1062" s="32">
        <v>1</v>
      </c>
    </row>
    <row r="1063" spans="1:2" x14ac:dyDescent="0.35">
      <c r="A1063" s="3">
        <v>52034</v>
      </c>
      <c r="B1063" s="32">
        <v>1</v>
      </c>
    </row>
    <row r="1064" spans="1:2" x14ac:dyDescent="0.35">
      <c r="A1064" s="3">
        <v>52074</v>
      </c>
      <c r="B1064" s="32">
        <v>1</v>
      </c>
    </row>
    <row r="1065" spans="1:2" x14ac:dyDescent="0.35">
      <c r="A1065" s="3">
        <v>52117</v>
      </c>
      <c r="B1065" s="32">
        <v>1</v>
      </c>
    </row>
    <row r="1066" spans="1:2" x14ac:dyDescent="0.35">
      <c r="A1066" s="3">
        <v>52157</v>
      </c>
      <c r="B1066" s="32">
        <v>1</v>
      </c>
    </row>
    <row r="1067" spans="1:2" x14ac:dyDescent="0.35">
      <c r="A1067" s="3">
        <v>52190</v>
      </c>
      <c r="B1067" s="32">
        <v>1</v>
      </c>
    </row>
    <row r="1068" spans="1:2" x14ac:dyDescent="0.35">
      <c r="A1068" s="3">
        <v>52195</v>
      </c>
      <c r="B1068" s="32">
        <v>1</v>
      </c>
    </row>
    <row r="1069" spans="1:2" x14ac:dyDescent="0.35">
      <c r="A1069" s="3">
        <v>52203</v>
      </c>
      <c r="B1069" s="32">
        <v>1</v>
      </c>
    </row>
    <row r="1070" spans="1:2" x14ac:dyDescent="0.35">
      <c r="A1070" s="3">
        <v>52278</v>
      </c>
      <c r="B1070" s="32">
        <v>2</v>
      </c>
    </row>
    <row r="1071" spans="1:2" x14ac:dyDescent="0.35">
      <c r="A1071" s="3">
        <v>52332</v>
      </c>
      <c r="B1071" s="32">
        <v>1</v>
      </c>
    </row>
    <row r="1072" spans="1:2" x14ac:dyDescent="0.35">
      <c r="A1072" s="3">
        <v>52413</v>
      </c>
      <c r="B1072" s="32">
        <v>2</v>
      </c>
    </row>
    <row r="1073" spans="1:2" x14ac:dyDescent="0.35">
      <c r="A1073" s="3">
        <v>52513</v>
      </c>
      <c r="B1073" s="32">
        <v>1</v>
      </c>
    </row>
    <row r="1074" spans="1:2" x14ac:dyDescent="0.35">
      <c r="A1074" s="3">
        <v>52531</v>
      </c>
      <c r="B1074" s="32">
        <v>1</v>
      </c>
    </row>
    <row r="1075" spans="1:2" x14ac:dyDescent="0.35">
      <c r="A1075" s="3">
        <v>52569</v>
      </c>
      <c r="B1075" s="32">
        <v>1</v>
      </c>
    </row>
    <row r="1076" spans="1:2" x14ac:dyDescent="0.35">
      <c r="A1076" s="3">
        <v>52597</v>
      </c>
      <c r="B1076" s="32">
        <v>1</v>
      </c>
    </row>
    <row r="1077" spans="1:2" x14ac:dyDescent="0.35">
      <c r="A1077" s="3">
        <v>52614</v>
      </c>
      <c r="B1077" s="32">
        <v>2</v>
      </c>
    </row>
    <row r="1078" spans="1:2" x14ac:dyDescent="0.35">
      <c r="A1078" s="3">
        <v>52750</v>
      </c>
      <c r="B1078" s="32">
        <v>1</v>
      </c>
    </row>
    <row r="1079" spans="1:2" x14ac:dyDescent="0.35">
      <c r="A1079" s="3">
        <v>52845</v>
      </c>
      <c r="B1079" s="32">
        <v>1</v>
      </c>
    </row>
    <row r="1080" spans="1:2" x14ac:dyDescent="0.35">
      <c r="A1080" s="3">
        <v>52852</v>
      </c>
      <c r="B1080" s="32">
        <v>1</v>
      </c>
    </row>
    <row r="1081" spans="1:2" x14ac:dyDescent="0.35">
      <c r="A1081" s="3">
        <v>52854</v>
      </c>
      <c r="B1081" s="32">
        <v>1</v>
      </c>
    </row>
    <row r="1082" spans="1:2" x14ac:dyDescent="0.35">
      <c r="A1082" s="3">
        <v>52869</v>
      </c>
      <c r="B1082" s="32">
        <v>1</v>
      </c>
    </row>
    <row r="1083" spans="1:2" x14ac:dyDescent="0.35">
      <c r="A1083" s="3">
        <v>52914</v>
      </c>
      <c r="B1083" s="32">
        <v>1</v>
      </c>
    </row>
    <row r="1084" spans="1:2" x14ac:dyDescent="0.35">
      <c r="A1084" s="3">
        <v>52973</v>
      </c>
      <c r="B1084" s="32">
        <v>1</v>
      </c>
    </row>
    <row r="1085" spans="1:2" x14ac:dyDescent="0.35">
      <c r="A1085" s="3">
        <v>53034</v>
      </c>
      <c r="B1085" s="32">
        <v>1</v>
      </c>
    </row>
    <row r="1086" spans="1:2" x14ac:dyDescent="0.35">
      <c r="A1086" s="3">
        <v>53083</v>
      </c>
      <c r="B1086" s="32">
        <v>1</v>
      </c>
    </row>
    <row r="1087" spans="1:2" x14ac:dyDescent="0.35">
      <c r="A1087" s="3">
        <v>53103</v>
      </c>
      <c r="B1087" s="32">
        <v>1</v>
      </c>
    </row>
    <row r="1088" spans="1:2" x14ac:dyDescent="0.35">
      <c r="A1088" s="3">
        <v>53154</v>
      </c>
      <c r="B1088" s="32">
        <v>1</v>
      </c>
    </row>
    <row r="1089" spans="1:2" x14ac:dyDescent="0.35">
      <c r="A1089" s="3">
        <v>53172</v>
      </c>
      <c r="B1089" s="32">
        <v>1</v>
      </c>
    </row>
    <row r="1090" spans="1:2" x14ac:dyDescent="0.35">
      <c r="A1090" s="3">
        <v>53187</v>
      </c>
      <c r="B1090" s="32">
        <v>1</v>
      </c>
    </row>
    <row r="1091" spans="1:2" x14ac:dyDescent="0.35">
      <c r="A1091" s="3">
        <v>53201</v>
      </c>
      <c r="B1091" s="32">
        <v>1</v>
      </c>
    </row>
    <row r="1092" spans="1:2" x14ac:dyDescent="0.35">
      <c r="A1092" s="3">
        <v>53204</v>
      </c>
      <c r="B1092" s="32">
        <v>1</v>
      </c>
    </row>
    <row r="1093" spans="1:2" x14ac:dyDescent="0.35">
      <c r="A1093" s="3">
        <v>53230</v>
      </c>
      <c r="B1093" s="32">
        <v>1</v>
      </c>
    </row>
    <row r="1094" spans="1:2" x14ac:dyDescent="0.35">
      <c r="A1094" s="3">
        <v>53233</v>
      </c>
      <c r="B1094" s="32">
        <v>1</v>
      </c>
    </row>
    <row r="1095" spans="1:2" x14ac:dyDescent="0.35">
      <c r="A1095" s="3">
        <v>53253</v>
      </c>
      <c r="B1095" s="32">
        <v>1</v>
      </c>
    </row>
    <row r="1096" spans="1:2" x14ac:dyDescent="0.35">
      <c r="A1096" s="3">
        <v>53312</v>
      </c>
      <c r="B1096" s="32">
        <v>1</v>
      </c>
    </row>
    <row r="1097" spans="1:2" x14ac:dyDescent="0.35">
      <c r="A1097" s="3">
        <v>53359</v>
      </c>
      <c r="B1097" s="32">
        <v>1</v>
      </c>
    </row>
    <row r="1098" spans="1:2" x14ac:dyDescent="0.35">
      <c r="A1098" s="3">
        <v>53367</v>
      </c>
      <c r="B1098" s="32">
        <v>1</v>
      </c>
    </row>
    <row r="1099" spans="1:2" x14ac:dyDescent="0.35">
      <c r="A1099" s="3">
        <v>53374</v>
      </c>
      <c r="B1099" s="32">
        <v>1</v>
      </c>
    </row>
    <row r="1100" spans="1:2" x14ac:dyDescent="0.35">
      <c r="A1100" s="3">
        <v>53378</v>
      </c>
      <c r="B1100" s="32">
        <v>1</v>
      </c>
    </row>
    <row r="1101" spans="1:2" x14ac:dyDescent="0.35">
      <c r="A1101" s="3">
        <v>53537</v>
      </c>
      <c r="B1101" s="32">
        <v>1</v>
      </c>
    </row>
    <row r="1102" spans="1:2" x14ac:dyDescent="0.35">
      <c r="A1102" s="3">
        <v>53593</v>
      </c>
      <c r="B1102" s="32">
        <v>1</v>
      </c>
    </row>
    <row r="1103" spans="1:2" x14ac:dyDescent="0.35">
      <c r="A1103" s="3">
        <v>53653</v>
      </c>
      <c r="B1103" s="32">
        <v>1</v>
      </c>
    </row>
    <row r="1104" spans="1:2" x14ac:dyDescent="0.35">
      <c r="A1104" s="3">
        <v>53700</v>
      </c>
      <c r="B1104" s="32">
        <v>1</v>
      </c>
    </row>
    <row r="1105" spans="1:2" x14ac:dyDescent="0.35">
      <c r="A1105" s="3">
        <v>53761</v>
      </c>
      <c r="B1105" s="32">
        <v>1</v>
      </c>
    </row>
    <row r="1106" spans="1:2" x14ac:dyDescent="0.35">
      <c r="A1106" s="3">
        <v>53790</v>
      </c>
      <c r="B1106" s="32">
        <v>1</v>
      </c>
    </row>
    <row r="1107" spans="1:2" x14ac:dyDescent="0.35">
      <c r="A1107" s="3">
        <v>53843</v>
      </c>
      <c r="B1107" s="32">
        <v>1</v>
      </c>
    </row>
    <row r="1108" spans="1:2" x14ac:dyDescent="0.35">
      <c r="A1108" s="3">
        <v>53858</v>
      </c>
      <c r="B1108" s="32">
        <v>1</v>
      </c>
    </row>
    <row r="1109" spans="1:2" x14ac:dyDescent="0.35">
      <c r="A1109" s="3">
        <v>53863</v>
      </c>
      <c r="B1109" s="32">
        <v>1</v>
      </c>
    </row>
    <row r="1110" spans="1:2" x14ac:dyDescent="0.35">
      <c r="A1110" s="3">
        <v>53977</v>
      </c>
      <c r="B1110" s="32">
        <v>2</v>
      </c>
    </row>
    <row r="1111" spans="1:2" x14ac:dyDescent="0.35">
      <c r="A1111" s="3">
        <v>54006</v>
      </c>
      <c r="B1111" s="32">
        <v>1</v>
      </c>
    </row>
    <row r="1112" spans="1:2" x14ac:dyDescent="0.35">
      <c r="A1112" s="3">
        <v>54058</v>
      </c>
      <c r="B1112" s="32">
        <v>1</v>
      </c>
    </row>
    <row r="1113" spans="1:2" x14ac:dyDescent="0.35">
      <c r="A1113" s="3">
        <v>54072</v>
      </c>
      <c r="B1113" s="32">
        <v>1</v>
      </c>
    </row>
    <row r="1114" spans="1:2" x14ac:dyDescent="0.35">
      <c r="A1114" s="3">
        <v>54108</v>
      </c>
      <c r="B1114" s="32">
        <v>1</v>
      </c>
    </row>
    <row r="1115" spans="1:2" x14ac:dyDescent="0.35">
      <c r="A1115" s="3">
        <v>54111</v>
      </c>
      <c r="B1115" s="32">
        <v>1</v>
      </c>
    </row>
    <row r="1116" spans="1:2" x14ac:dyDescent="0.35">
      <c r="A1116" s="3">
        <v>54132</v>
      </c>
      <c r="B1116" s="32">
        <v>1</v>
      </c>
    </row>
    <row r="1117" spans="1:2" x14ac:dyDescent="0.35">
      <c r="A1117" s="3">
        <v>54137</v>
      </c>
      <c r="B1117" s="32">
        <v>1</v>
      </c>
    </row>
    <row r="1118" spans="1:2" x14ac:dyDescent="0.35">
      <c r="A1118" s="3">
        <v>54162</v>
      </c>
      <c r="B1118" s="32">
        <v>1</v>
      </c>
    </row>
    <row r="1119" spans="1:2" x14ac:dyDescent="0.35">
      <c r="A1119" s="3">
        <v>54165</v>
      </c>
      <c r="B1119" s="32">
        <v>1</v>
      </c>
    </row>
    <row r="1120" spans="1:2" x14ac:dyDescent="0.35">
      <c r="A1120" s="3">
        <v>54178</v>
      </c>
      <c r="B1120" s="32">
        <v>1</v>
      </c>
    </row>
    <row r="1121" spans="1:2" x14ac:dyDescent="0.35">
      <c r="A1121" s="3">
        <v>54197</v>
      </c>
      <c r="B1121" s="32">
        <v>1</v>
      </c>
    </row>
    <row r="1122" spans="1:2" x14ac:dyDescent="0.35">
      <c r="A1122" s="3">
        <v>54198</v>
      </c>
      <c r="B1122" s="32">
        <v>1</v>
      </c>
    </row>
    <row r="1123" spans="1:2" x14ac:dyDescent="0.35">
      <c r="A1123" s="3">
        <v>54210</v>
      </c>
      <c r="B1123" s="32">
        <v>1</v>
      </c>
    </row>
    <row r="1124" spans="1:2" x14ac:dyDescent="0.35">
      <c r="A1124" s="3">
        <v>54222</v>
      </c>
      <c r="B1124" s="32">
        <v>1</v>
      </c>
    </row>
    <row r="1125" spans="1:2" x14ac:dyDescent="0.35">
      <c r="A1125" s="3">
        <v>54233</v>
      </c>
      <c r="B1125" s="32">
        <v>1</v>
      </c>
    </row>
    <row r="1126" spans="1:2" x14ac:dyDescent="0.35">
      <c r="A1126" s="3">
        <v>54237</v>
      </c>
      <c r="B1126" s="32">
        <v>1</v>
      </c>
    </row>
    <row r="1127" spans="1:2" x14ac:dyDescent="0.35">
      <c r="A1127" s="3">
        <v>54252</v>
      </c>
      <c r="B1127" s="32">
        <v>1</v>
      </c>
    </row>
    <row r="1128" spans="1:2" x14ac:dyDescent="0.35">
      <c r="A1128" s="3">
        <v>54342</v>
      </c>
      <c r="B1128" s="32">
        <v>1</v>
      </c>
    </row>
    <row r="1129" spans="1:2" x14ac:dyDescent="0.35">
      <c r="A1129" s="3">
        <v>54348</v>
      </c>
      <c r="B1129" s="32">
        <v>1</v>
      </c>
    </row>
    <row r="1130" spans="1:2" x14ac:dyDescent="0.35">
      <c r="A1130" s="3">
        <v>54356</v>
      </c>
      <c r="B1130" s="32">
        <v>1</v>
      </c>
    </row>
    <row r="1131" spans="1:2" x14ac:dyDescent="0.35">
      <c r="A1131" s="3">
        <v>54386</v>
      </c>
      <c r="B1131" s="32">
        <v>1</v>
      </c>
    </row>
    <row r="1132" spans="1:2" x14ac:dyDescent="0.35">
      <c r="A1132" s="3">
        <v>54414</v>
      </c>
      <c r="B1132" s="32">
        <v>1</v>
      </c>
    </row>
    <row r="1133" spans="1:2" x14ac:dyDescent="0.35">
      <c r="A1133" s="3">
        <v>54432</v>
      </c>
      <c r="B1133" s="32">
        <v>1</v>
      </c>
    </row>
    <row r="1134" spans="1:2" x14ac:dyDescent="0.35">
      <c r="A1134" s="3">
        <v>54450</v>
      </c>
      <c r="B1134" s="32">
        <v>2</v>
      </c>
    </row>
    <row r="1135" spans="1:2" x14ac:dyDescent="0.35">
      <c r="A1135" s="3">
        <v>54456</v>
      </c>
      <c r="B1135" s="32">
        <v>1</v>
      </c>
    </row>
    <row r="1136" spans="1:2" x14ac:dyDescent="0.35">
      <c r="A1136" s="3">
        <v>54466</v>
      </c>
      <c r="B1136" s="32">
        <v>1</v>
      </c>
    </row>
    <row r="1137" spans="1:2" x14ac:dyDescent="0.35">
      <c r="A1137" s="3">
        <v>54549</v>
      </c>
      <c r="B1137" s="32">
        <v>1</v>
      </c>
    </row>
    <row r="1138" spans="1:2" x14ac:dyDescent="0.35">
      <c r="A1138" s="3">
        <v>54591</v>
      </c>
      <c r="B1138" s="32">
        <v>1</v>
      </c>
    </row>
    <row r="1139" spans="1:2" x14ac:dyDescent="0.35">
      <c r="A1139" s="3">
        <v>54603</v>
      </c>
      <c r="B1139" s="32">
        <v>1</v>
      </c>
    </row>
    <row r="1140" spans="1:2" x14ac:dyDescent="0.35">
      <c r="A1140" s="3">
        <v>54690</v>
      </c>
      <c r="B1140" s="32">
        <v>2</v>
      </c>
    </row>
    <row r="1141" spans="1:2" x14ac:dyDescent="0.35">
      <c r="A1141" s="3">
        <v>54693</v>
      </c>
      <c r="B1141" s="32">
        <v>1</v>
      </c>
    </row>
    <row r="1142" spans="1:2" x14ac:dyDescent="0.35">
      <c r="A1142" s="3">
        <v>54730</v>
      </c>
      <c r="B1142" s="32">
        <v>1</v>
      </c>
    </row>
    <row r="1143" spans="1:2" x14ac:dyDescent="0.35">
      <c r="A1143" s="3">
        <v>54753</v>
      </c>
      <c r="B1143" s="32">
        <v>1</v>
      </c>
    </row>
    <row r="1144" spans="1:2" x14ac:dyDescent="0.35">
      <c r="A1144" s="3">
        <v>54803</v>
      </c>
      <c r="B1144" s="32">
        <v>1</v>
      </c>
    </row>
    <row r="1145" spans="1:2" x14ac:dyDescent="0.35">
      <c r="A1145" s="3">
        <v>54809</v>
      </c>
      <c r="B1145" s="32">
        <v>2</v>
      </c>
    </row>
    <row r="1146" spans="1:2" x14ac:dyDescent="0.35">
      <c r="A1146" s="3">
        <v>54880</v>
      </c>
      <c r="B1146" s="32">
        <v>1</v>
      </c>
    </row>
    <row r="1147" spans="1:2" x14ac:dyDescent="0.35">
      <c r="A1147" s="3">
        <v>54959</v>
      </c>
      <c r="B1147" s="32">
        <v>1</v>
      </c>
    </row>
    <row r="1148" spans="1:2" x14ac:dyDescent="0.35">
      <c r="A1148" s="3">
        <v>54984</v>
      </c>
      <c r="B1148" s="32">
        <v>1</v>
      </c>
    </row>
    <row r="1149" spans="1:2" x14ac:dyDescent="0.35">
      <c r="A1149" s="3">
        <v>54998</v>
      </c>
      <c r="B1149" s="32">
        <v>1</v>
      </c>
    </row>
    <row r="1150" spans="1:2" x14ac:dyDescent="0.35">
      <c r="A1150" s="3">
        <v>55012</v>
      </c>
      <c r="B1150" s="32">
        <v>1</v>
      </c>
    </row>
    <row r="1151" spans="1:2" x14ac:dyDescent="0.35">
      <c r="A1151" s="3">
        <v>55158</v>
      </c>
      <c r="B1151" s="32">
        <v>1</v>
      </c>
    </row>
    <row r="1152" spans="1:2" x14ac:dyDescent="0.35">
      <c r="A1152" s="3">
        <v>55212</v>
      </c>
      <c r="B1152" s="32">
        <v>2</v>
      </c>
    </row>
    <row r="1153" spans="1:2" x14ac:dyDescent="0.35">
      <c r="A1153" s="3">
        <v>55239</v>
      </c>
      <c r="B1153" s="32">
        <v>1</v>
      </c>
    </row>
    <row r="1154" spans="1:2" x14ac:dyDescent="0.35">
      <c r="A1154" s="3">
        <v>55249</v>
      </c>
      <c r="B1154" s="32">
        <v>1</v>
      </c>
    </row>
    <row r="1155" spans="1:2" x14ac:dyDescent="0.35">
      <c r="A1155" s="3">
        <v>55250</v>
      </c>
      <c r="B1155" s="32">
        <v>1</v>
      </c>
    </row>
    <row r="1156" spans="1:2" x14ac:dyDescent="0.35">
      <c r="A1156" s="3">
        <v>55260</v>
      </c>
      <c r="B1156" s="32">
        <v>1</v>
      </c>
    </row>
    <row r="1157" spans="1:2" x14ac:dyDescent="0.35">
      <c r="A1157" s="3">
        <v>55267</v>
      </c>
      <c r="B1157" s="32">
        <v>1</v>
      </c>
    </row>
    <row r="1158" spans="1:2" x14ac:dyDescent="0.35">
      <c r="A1158" s="3">
        <v>55282</v>
      </c>
      <c r="B1158" s="32">
        <v>1</v>
      </c>
    </row>
    <row r="1159" spans="1:2" x14ac:dyDescent="0.35">
      <c r="A1159" s="3">
        <v>55284</v>
      </c>
      <c r="B1159" s="32">
        <v>1</v>
      </c>
    </row>
    <row r="1160" spans="1:2" x14ac:dyDescent="0.35">
      <c r="A1160" s="3">
        <v>55357</v>
      </c>
      <c r="B1160" s="32">
        <v>1</v>
      </c>
    </row>
    <row r="1161" spans="1:2" x14ac:dyDescent="0.35">
      <c r="A1161" s="3">
        <v>55375</v>
      </c>
      <c r="B1161" s="32">
        <v>1</v>
      </c>
    </row>
    <row r="1162" spans="1:2" x14ac:dyDescent="0.35">
      <c r="A1162" s="3">
        <v>55412</v>
      </c>
      <c r="B1162" s="32">
        <v>1</v>
      </c>
    </row>
    <row r="1163" spans="1:2" x14ac:dyDescent="0.35">
      <c r="A1163" s="3">
        <v>55424</v>
      </c>
      <c r="B1163" s="32">
        <v>1</v>
      </c>
    </row>
    <row r="1164" spans="1:2" x14ac:dyDescent="0.35">
      <c r="A1164" s="3">
        <v>55434</v>
      </c>
      <c r="B1164" s="32">
        <v>1</v>
      </c>
    </row>
    <row r="1165" spans="1:2" x14ac:dyDescent="0.35">
      <c r="A1165" s="3">
        <v>55517</v>
      </c>
      <c r="B1165" s="32">
        <v>1</v>
      </c>
    </row>
    <row r="1166" spans="1:2" x14ac:dyDescent="0.35">
      <c r="A1166" s="3">
        <v>55521</v>
      </c>
      <c r="B1166" s="32">
        <v>1</v>
      </c>
    </row>
    <row r="1167" spans="1:2" x14ac:dyDescent="0.35">
      <c r="A1167" s="3">
        <v>55563</v>
      </c>
      <c r="B1167" s="32">
        <v>1</v>
      </c>
    </row>
    <row r="1168" spans="1:2" x14ac:dyDescent="0.35">
      <c r="A1168" s="3">
        <v>55593</v>
      </c>
      <c r="B1168" s="32">
        <v>1</v>
      </c>
    </row>
    <row r="1169" spans="1:2" x14ac:dyDescent="0.35">
      <c r="A1169" s="3">
        <v>55614</v>
      </c>
      <c r="B1169" s="32">
        <v>1</v>
      </c>
    </row>
    <row r="1170" spans="1:2" x14ac:dyDescent="0.35">
      <c r="A1170" s="3">
        <v>55635</v>
      </c>
      <c r="B1170" s="32">
        <v>1</v>
      </c>
    </row>
    <row r="1171" spans="1:2" x14ac:dyDescent="0.35">
      <c r="A1171" s="3">
        <v>55686</v>
      </c>
      <c r="B1171" s="32">
        <v>1</v>
      </c>
    </row>
    <row r="1172" spans="1:2" x14ac:dyDescent="0.35">
      <c r="A1172" s="3">
        <v>55707</v>
      </c>
      <c r="B1172" s="32">
        <v>1</v>
      </c>
    </row>
    <row r="1173" spans="1:2" x14ac:dyDescent="0.35">
      <c r="A1173" s="3">
        <v>55759</v>
      </c>
      <c r="B1173" s="32">
        <v>1</v>
      </c>
    </row>
    <row r="1174" spans="1:2" x14ac:dyDescent="0.35">
      <c r="A1174" s="3">
        <v>55761</v>
      </c>
      <c r="B1174" s="32">
        <v>1</v>
      </c>
    </row>
    <row r="1175" spans="1:2" x14ac:dyDescent="0.35">
      <c r="A1175" s="3">
        <v>55801</v>
      </c>
      <c r="B1175" s="32">
        <v>1</v>
      </c>
    </row>
    <row r="1176" spans="1:2" x14ac:dyDescent="0.35">
      <c r="A1176" s="3">
        <v>55842</v>
      </c>
      <c r="B1176" s="32">
        <v>1</v>
      </c>
    </row>
    <row r="1177" spans="1:2" x14ac:dyDescent="0.35">
      <c r="A1177" s="3">
        <v>55914</v>
      </c>
      <c r="B1177" s="32">
        <v>1</v>
      </c>
    </row>
    <row r="1178" spans="1:2" x14ac:dyDescent="0.35">
      <c r="A1178" s="3">
        <v>55951</v>
      </c>
      <c r="B1178" s="32">
        <v>1</v>
      </c>
    </row>
    <row r="1179" spans="1:2" x14ac:dyDescent="0.35">
      <c r="A1179" s="3">
        <v>55954</v>
      </c>
      <c r="B1179" s="32">
        <v>1</v>
      </c>
    </row>
    <row r="1180" spans="1:2" x14ac:dyDescent="0.35">
      <c r="A1180" s="3">
        <v>55956</v>
      </c>
      <c r="B1180" s="32">
        <v>1</v>
      </c>
    </row>
    <row r="1181" spans="1:2" x14ac:dyDescent="0.35">
      <c r="A1181" s="3">
        <v>56046</v>
      </c>
      <c r="B1181" s="32">
        <v>1</v>
      </c>
    </row>
    <row r="1182" spans="1:2" x14ac:dyDescent="0.35">
      <c r="A1182" s="3">
        <v>56067</v>
      </c>
      <c r="B1182" s="32">
        <v>1</v>
      </c>
    </row>
    <row r="1183" spans="1:2" x14ac:dyDescent="0.35">
      <c r="A1183" s="3">
        <v>56129</v>
      </c>
      <c r="B1183" s="32">
        <v>2</v>
      </c>
    </row>
    <row r="1184" spans="1:2" x14ac:dyDescent="0.35">
      <c r="A1184" s="3">
        <v>56181</v>
      </c>
      <c r="B1184" s="32">
        <v>1</v>
      </c>
    </row>
    <row r="1185" spans="1:2" x14ac:dyDescent="0.35">
      <c r="A1185" s="3">
        <v>56223</v>
      </c>
      <c r="B1185" s="32">
        <v>1</v>
      </c>
    </row>
    <row r="1186" spans="1:2" x14ac:dyDescent="0.35">
      <c r="A1186" s="3">
        <v>56242</v>
      </c>
      <c r="B1186" s="32">
        <v>1</v>
      </c>
    </row>
    <row r="1187" spans="1:2" x14ac:dyDescent="0.35">
      <c r="A1187" s="3">
        <v>56243</v>
      </c>
      <c r="B1187" s="32">
        <v>1</v>
      </c>
    </row>
    <row r="1188" spans="1:2" x14ac:dyDescent="0.35">
      <c r="A1188" s="3">
        <v>56253</v>
      </c>
      <c r="B1188" s="32">
        <v>1</v>
      </c>
    </row>
    <row r="1189" spans="1:2" x14ac:dyDescent="0.35">
      <c r="A1189" s="3">
        <v>56320</v>
      </c>
      <c r="B1189" s="32">
        <v>1</v>
      </c>
    </row>
    <row r="1190" spans="1:2" x14ac:dyDescent="0.35">
      <c r="A1190" s="3">
        <v>56337</v>
      </c>
      <c r="B1190" s="32">
        <v>1</v>
      </c>
    </row>
    <row r="1191" spans="1:2" x14ac:dyDescent="0.35">
      <c r="A1191" s="3">
        <v>56386</v>
      </c>
      <c r="B1191" s="32">
        <v>1</v>
      </c>
    </row>
    <row r="1192" spans="1:2" x14ac:dyDescent="0.35">
      <c r="A1192" s="3">
        <v>56534</v>
      </c>
      <c r="B1192" s="32">
        <v>1</v>
      </c>
    </row>
    <row r="1193" spans="1:2" x14ac:dyDescent="0.35">
      <c r="A1193" s="3">
        <v>56551</v>
      </c>
      <c r="B1193" s="32">
        <v>2</v>
      </c>
    </row>
    <row r="1194" spans="1:2" x14ac:dyDescent="0.35">
      <c r="A1194" s="3">
        <v>56559</v>
      </c>
      <c r="B1194" s="32">
        <v>1</v>
      </c>
    </row>
    <row r="1195" spans="1:2" x14ac:dyDescent="0.35">
      <c r="A1195" s="3">
        <v>56575</v>
      </c>
      <c r="B1195" s="32">
        <v>1</v>
      </c>
    </row>
    <row r="1196" spans="1:2" x14ac:dyDescent="0.35">
      <c r="A1196" s="3">
        <v>56628</v>
      </c>
      <c r="B1196" s="32">
        <v>1</v>
      </c>
    </row>
    <row r="1197" spans="1:2" x14ac:dyDescent="0.35">
      <c r="A1197" s="3">
        <v>56715</v>
      </c>
      <c r="B1197" s="32">
        <v>1</v>
      </c>
    </row>
    <row r="1198" spans="1:2" x14ac:dyDescent="0.35">
      <c r="A1198" s="3">
        <v>56721</v>
      </c>
      <c r="B1198" s="32">
        <v>1</v>
      </c>
    </row>
    <row r="1199" spans="1:2" x14ac:dyDescent="0.35">
      <c r="A1199" s="3">
        <v>56775</v>
      </c>
      <c r="B1199" s="32">
        <v>1</v>
      </c>
    </row>
    <row r="1200" spans="1:2" x14ac:dyDescent="0.35">
      <c r="A1200" s="3">
        <v>56796</v>
      </c>
      <c r="B1200" s="32">
        <v>2</v>
      </c>
    </row>
    <row r="1201" spans="1:2" x14ac:dyDescent="0.35">
      <c r="A1201" s="3">
        <v>56850</v>
      </c>
      <c r="B1201" s="32">
        <v>1</v>
      </c>
    </row>
    <row r="1202" spans="1:2" x14ac:dyDescent="0.35">
      <c r="A1202" s="3">
        <v>56937</v>
      </c>
      <c r="B1202" s="32">
        <v>1</v>
      </c>
    </row>
    <row r="1203" spans="1:2" x14ac:dyDescent="0.35">
      <c r="A1203" s="3">
        <v>56939</v>
      </c>
      <c r="B1203" s="32">
        <v>1</v>
      </c>
    </row>
    <row r="1204" spans="1:2" x14ac:dyDescent="0.35">
      <c r="A1204" s="3">
        <v>56962</v>
      </c>
      <c r="B1204" s="32">
        <v>2</v>
      </c>
    </row>
    <row r="1205" spans="1:2" x14ac:dyDescent="0.35">
      <c r="A1205" s="3">
        <v>56981</v>
      </c>
      <c r="B1205" s="32">
        <v>1</v>
      </c>
    </row>
    <row r="1206" spans="1:2" x14ac:dyDescent="0.35">
      <c r="A1206" s="3">
        <v>57036</v>
      </c>
      <c r="B1206" s="32">
        <v>1</v>
      </c>
    </row>
    <row r="1207" spans="1:2" x14ac:dyDescent="0.35">
      <c r="A1207" s="3">
        <v>57045</v>
      </c>
      <c r="B1207" s="32">
        <v>1</v>
      </c>
    </row>
    <row r="1208" spans="1:2" x14ac:dyDescent="0.35">
      <c r="A1208" s="3">
        <v>57072</v>
      </c>
      <c r="B1208" s="32">
        <v>1</v>
      </c>
    </row>
    <row r="1209" spans="1:2" x14ac:dyDescent="0.35">
      <c r="A1209" s="3">
        <v>57091</v>
      </c>
      <c r="B1209" s="32">
        <v>2</v>
      </c>
    </row>
    <row r="1210" spans="1:2" x14ac:dyDescent="0.35">
      <c r="A1210" s="3">
        <v>57100</v>
      </c>
      <c r="B1210" s="32">
        <v>2</v>
      </c>
    </row>
    <row r="1211" spans="1:2" x14ac:dyDescent="0.35">
      <c r="A1211" s="3">
        <v>57107</v>
      </c>
      <c r="B1211" s="32">
        <v>1</v>
      </c>
    </row>
    <row r="1212" spans="1:2" x14ac:dyDescent="0.35">
      <c r="A1212" s="3">
        <v>57113</v>
      </c>
      <c r="B1212" s="32">
        <v>1</v>
      </c>
    </row>
    <row r="1213" spans="1:2" x14ac:dyDescent="0.35">
      <c r="A1213" s="3">
        <v>57136</v>
      </c>
      <c r="B1213" s="32">
        <v>2</v>
      </c>
    </row>
    <row r="1214" spans="1:2" x14ac:dyDescent="0.35">
      <c r="A1214" s="3">
        <v>57183</v>
      </c>
      <c r="B1214" s="32">
        <v>1</v>
      </c>
    </row>
    <row r="1215" spans="1:2" x14ac:dyDescent="0.35">
      <c r="A1215" s="3">
        <v>57236</v>
      </c>
      <c r="B1215" s="32">
        <v>1</v>
      </c>
    </row>
    <row r="1216" spans="1:2" x14ac:dyDescent="0.35">
      <c r="A1216" s="3">
        <v>57247</v>
      </c>
      <c r="B1216" s="32">
        <v>1</v>
      </c>
    </row>
    <row r="1217" spans="1:2" x14ac:dyDescent="0.35">
      <c r="A1217" s="3">
        <v>57288</v>
      </c>
      <c r="B1217" s="32">
        <v>1</v>
      </c>
    </row>
    <row r="1218" spans="1:2" x14ac:dyDescent="0.35">
      <c r="A1218" s="3">
        <v>57304</v>
      </c>
      <c r="B1218" s="32">
        <v>1</v>
      </c>
    </row>
    <row r="1219" spans="1:2" x14ac:dyDescent="0.35">
      <c r="A1219" s="3">
        <v>57333</v>
      </c>
      <c r="B1219" s="32">
        <v>1</v>
      </c>
    </row>
    <row r="1220" spans="1:2" x14ac:dyDescent="0.35">
      <c r="A1220" s="3">
        <v>57338</v>
      </c>
      <c r="B1220" s="32">
        <v>1</v>
      </c>
    </row>
    <row r="1221" spans="1:2" x14ac:dyDescent="0.35">
      <c r="A1221" s="3">
        <v>57420</v>
      </c>
      <c r="B1221" s="32">
        <v>1</v>
      </c>
    </row>
    <row r="1222" spans="1:2" x14ac:dyDescent="0.35">
      <c r="A1222" s="3">
        <v>57513</v>
      </c>
      <c r="B1222" s="32">
        <v>1</v>
      </c>
    </row>
    <row r="1223" spans="1:2" x14ac:dyDescent="0.35">
      <c r="A1223" s="3">
        <v>57530</v>
      </c>
      <c r="B1223" s="32">
        <v>1</v>
      </c>
    </row>
    <row r="1224" spans="1:2" x14ac:dyDescent="0.35">
      <c r="A1224" s="3">
        <v>57537</v>
      </c>
      <c r="B1224" s="32">
        <v>1</v>
      </c>
    </row>
    <row r="1225" spans="1:2" x14ac:dyDescent="0.35">
      <c r="A1225" s="3">
        <v>57642</v>
      </c>
      <c r="B1225" s="32">
        <v>1</v>
      </c>
    </row>
    <row r="1226" spans="1:2" x14ac:dyDescent="0.35">
      <c r="A1226" s="3">
        <v>57705</v>
      </c>
      <c r="B1226" s="32">
        <v>1</v>
      </c>
    </row>
    <row r="1227" spans="1:2" x14ac:dyDescent="0.35">
      <c r="A1227" s="3">
        <v>57731</v>
      </c>
      <c r="B1227" s="32">
        <v>1</v>
      </c>
    </row>
    <row r="1228" spans="1:2" x14ac:dyDescent="0.35">
      <c r="A1228" s="3">
        <v>57744</v>
      </c>
      <c r="B1228" s="32">
        <v>1</v>
      </c>
    </row>
    <row r="1229" spans="1:2" x14ac:dyDescent="0.35">
      <c r="A1229" s="3">
        <v>57811</v>
      </c>
      <c r="B1229" s="32">
        <v>1</v>
      </c>
    </row>
    <row r="1230" spans="1:2" x14ac:dyDescent="0.35">
      <c r="A1230" s="3">
        <v>57867</v>
      </c>
      <c r="B1230" s="32">
        <v>1</v>
      </c>
    </row>
    <row r="1231" spans="1:2" x14ac:dyDescent="0.35">
      <c r="A1231" s="3">
        <v>57906</v>
      </c>
      <c r="B1231" s="32">
        <v>1</v>
      </c>
    </row>
    <row r="1232" spans="1:2" x14ac:dyDescent="0.35">
      <c r="A1232" s="3">
        <v>57912</v>
      </c>
      <c r="B1232" s="32">
        <v>1</v>
      </c>
    </row>
    <row r="1233" spans="1:2" x14ac:dyDescent="0.35">
      <c r="A1233" s="3">
        <v>57937</v>
      </c>
      <c r="B1233" s="32">
        <v>1</v>
      </c>
    </row>
    <row r="1234" spans="1:2" x14ac:dyDescent="0.35">
      <c r="A1234" s="3">
        <v>57954</v>
      </c>
      <c r="B1234" s="32">
        <v>1</v>
      </c>
    </row>
    <row r="1235" spans="1:2" x14ac:dyDescent="0.35">
      <c r="A1235" s="3">
        <v>57957</v>
      </c>
      <c r="B1235" s="32">
        <v>1</v>
      </c>
    </row>
    <row r="1236" spans="1:2" x14ac:dyDescent="0.35">
      <c r="A1236" s="3">
        <v>57959</v>
      </c>
      <c r="B1236" s="32">
        <v>1</v>
      </c>
    </row>
    <row r="1237" spans="1:2" x14ac:dyDescent="0.35">
      <c r="A1237" s="3">
        <v>57967</v>
      </c>
      <c r="B1237" s="32">
        <v>1</v>
      </c>
    </row>
    <row r="1238" spans="1:2" x14ac:dyDescent="0.35">
      <c r="A1238" s="3">
        <v>58025</v>
      </c>
      <c r="B1238" s="32">
        <v>1</v>
      </c>
    </row>
    <row r="1239" spans="1:2" x14ac:dyDescent="0.35">
      <c r="A1239" s="3">
        <v>58086</v>
      </c>
      <c r="B1239" s="32">
        <v>1</v>
      </c>
    </row>
    <row r="1240" spans="1:2" x14ac:dyDescent="0.35">
      <c r="A1240" s="3">
        <v>58113</v>
      </c>
      <c r="B1240" s="32">
        <v>1</v>
      </c>
    </row>
    <row r="1241" spans="1:2" x14ac:dyDescent="0.35">
      <c r="A1241" s="3">
        <v>58116</v>
      </c>
      <c r="B1241" s="32">
        <v>1</v>
      </c>
    </row>
    <row r="1242" spans="1:2" x14ac:dyDescent="0.35">
      <c r="A1242" s="3">
        <v>58138</v>
      </c>
      <c r="B1242" s="32">
        <v>1</v>
      </c>
    </row>
    <row r="1243" spans="1:2" x14ac:dyDescent="0.35">
      <c r="A1243" s="3">
        <v>58217</v>
      </c>
      <c r="B1243" s="32">
        <v>1</v>
      </c>
    </row>
    <row r="1244" spans="1:2" x14ac:dyDescent="0.35">
      <c r="A1244" s="3">
        <v>58275</v>
      </c>
      <c r="B1244" s="32">
        <v>1</v>
      </c>
    </row>
    <row r="1245" spans="1:2" x14ac:dyDescent="0.35">
      <c r="A1245" s="3">
        <v>58293</v>
      </c>
      <c r="B1245" s="32">
        <v>1</v>
      </c>
    </row>
    <row r="1246" spans="1:2" x14ac:dyDescent="0.35">
      <c r="A1246" s="3">
        <v>58308</v>
      </c>
      <c r="B1246" s="32">
        <v>1</v>
      </c>
    </row>
    <row r="1247" spans="1:2" x14ac:dyDescent="0.35">
      <c r="A1247" s="3">
        <v>58330</v>
      </c>
      <c r="B1247" s="32">
        <v>2</v>
      </c>
    </row>
    <row r="1248" spans="1:2" x14ac:dyDescent="0.35">
      <c r="A1248" s="3">
        <v>58350</v>
      </c>
      <c r="B1248" s="32">
        <v>1</v>
      </c>
    </row>
    <row r="1249" spans="1:2" x14ac:dyDescent="0.35">
      <c r="A1249" s="3">
        <v>58398</v>
      </c>
      <c r="B1249" s="32">
        <v>1</v>
      </c>
    </row>
    <row r="1250" spans="1:2" x14ac:dyDescent="0.35">
      <c r="A1250" s="3">
        <v>58401</v>
      </c>
      <c r="B1250" s="32">
        <v>1</v>
      </c>
    </row>
    <row r="1251" spans="1:2" x14ac:dyDescent="0.35">
      <c r="A1251" s="3">
        <v>58482</v>
      </c>
      <c r="B1251" s="32">
        <v>1</v>
      </c>
    </row>
    <row r="1252" spans="1:2" x14ac:dyDescent="0.35">
      <c r="A1252" s="3">
        <v>58494</v>
      </c>
      <c r="B1252" s="32">
        <v>1</v>
      </c>
    </row>
    <row r="1253" spans="1:2" x14ac:dyDescent="0.35">
      <c r="A1253" s="3">
        <v>58512</v>
      </c>
      <c r="B1253" s="32">
        <v>1</v>
      </c>
    </row>
    <row r="1254" spans="1:2" x14ac:dyDescent="0.35">
      <c r="A1254" s="3">
        <v>58554</v>
      </c>
      <c r="B1254" s="32">
        <v>2</v>
      </c>
    </row>
    <row r="1255" spans="1:2" x14ac:dyDescent="0.35">
      <c r="A1255" s="3">
        <v>58582</v>
      </c>
      <c r="B1255" s="32">
        <v>1</v>
      </c>
    </row>
    <row r="1256" spans="1:2" x14ac:dyDescent="0.35">
      <c r="A1256" s="3">
        <v>58597</v>
      </c>
      <c r="B1256" s="32">
        <v>1</v>
      </c>
    </row>
    <row r="1257" spans="1:2" x14ac:dyDescent="0.35">
      <c r="A1257" s="3">
        <v>58607</v>
      </c>
      <c r="B1257" s="32">
        <v>1</v>
      </c>
    </row>
    <row r="1258" spans="1:2" x14ac:dyDescent="0.35">
      <c r="A1258" s="3">
        <v>58646</v>
      </c>
      <c r="B1258" s="32">
        <v>2</v>
      </c>
    </row>
    <row r="1259" spans="1:2" x14ac:dyDescent="0.35">
      <c r="A1259" s="3">
        <v>58656</v>
      </c>
      <c r="B1259" s="32">
        <v>1</v>
      </c>
    </row>
    <row r="1260" spans="1:2" x14ac:dyDescent="0.35">
      <c r="A1260" s="3">
        <v>58684</v>
      </c>
      <c r="B1260" s="32">
        <v>1</v>
      </c>
    </row>
    <row r="1261" spans="1:2" x14ac:dyDescent="0.35">
      <c r="A1261" s="3">
        <v>58692</v>
      </c>
      <c r="B1261" s="32">
        <v>1</v>
      </c>
    </row>
    <row r="1262" spans="1:2" x14ac:dyDescent="0.35">
      <c r="A1262" s="3">
        <v>58710</v>
      </c>
      <c r="B1262" s="32">
        <v>1</v>
      </c>
    </row>
    <row r="1263" spans="1:2" x14ac:dyDescent="0.35">
      <c r="A1263" s="3">
        <v>58821</v>
      </c>
      <c r="B1263" s="32">
        <v>1</v>
      </c>
    </row>
    <row r="1264" spans="1:2" x14ac:dyDescent="0.35">
      <c r="A1264" s="3">
        <v>58917</v>
      </c>
      <c r="B1264" s="32">
        <v>1</v>
      </c>
    </row>
    <row r="1265" spans="1:2" x14ac:dyDescent="0.35">
      <c r="A1265" s="3">
        <v>59041</v>
      </c>
      <c r="B1265" s="32">
        <v>1</v>
      </c>
    </row>
    <row r="1266" spans="1:2" x14ac:dyDescent="0.35">
      <c r="A1266" s="3">
        <v>59052</v>
      </c>
      <c r="B1266" s="32">
        <v>1</v>
      </c>
    </row>
    <row r="1267" spans="1:2" x14ac:dyDescent="0.35">
      <c r="A1267" s="3">
        <v>59060</v>
      </c>
      <c r="B1267" s="32">
        <v>1</v>
      </c>
    </row>
    <row r="1268" spans="1:2" x14ac:dyDescent="0.35">
      <c r="A1268" s="3">
        <v>59062</v>
      </c>
      <c r="B1268" s="32">
        <v>1</v>
      </c>
    </row>
    <row r="1269" spans="1:2" x14ac:dyDescent="0.35">
      <c r="A1269" s="3">
        <v>59111</v>
      </c>
      <c r="B1269" s="32">
        <v>1</v>
      </c>
    </row>
    <row r="1270" spans="1:2" x14ac:dyDescent="0.35">
      <c r="A1270" s="3">
        <v>59184</v>
      </c>
      <c r="B1270" s="32">
        <v>1</v>
      </c>
    </row>
    <row r="1271" spans="1:2" x14ac:dyDescent="0.35">
      <c r="A1271" s="3">
        <v>59235</v>
      </c>
      <c r="B1271" s="32">
        <v>1</v>
      </c>
    </row>
    <row r="1272" spans="1:2" x14ac:dyDescent="0.35">
      <c r="A1272" s="3">
        <v>59247</v>
      </c>
      <c r="B1272" s="32">
        <v>1</v>
      </c>
    </row>
    <row r="1273" spans="1:2" x14ac:dyDescent="0.35">
      <c r="A1273" s="3">
        <v>59292</v>
      </c>
      <c r="B1273" s="32">
        <v>2</v>
      </c>
    </row>
    <row r="1274" spans="1:2" x14ac:dyDescent="0.35">
      <c r="A1274" s="3">
        <v>59304</v>
      </c>
      <c r="B1274" s="32">
        <v>1</v>
      </c>
    </row>
    <row r="1275" spans="1:2" x14ac:dyDescent="0.35">
      <c r="A1275" s="3">
        <v>59354</v>
      </c>
      <c r="B1275" s="32">
        <v>2</v>
      </c>
    </row>
    <row r="1276" spans="1:2" x14ac:dyDescent="0.35">
      <c r="A1276" s="3">
        <v>59385</v>
      </c>
      <c r="B1276" s="32">
        <v>1</v>
      </c>
    </row>
    <row r="1277" spans="1:2" x14ac:dyDescent="0.35">
      <c r="A1277" s="3">
        <v>59412</v>
      </c>
      <c r="B1277" s="32">
        <v>1</v>
      </c>
    </row>
    <row r="1278" spans="1:2" x14ac:dyDescent="0.35">
      <c r="A1278" s="3">
        <v>59432</v>
      </c>
      <c r="B1278" s="32">
        <v>1</v>
      </c>
    </row>
    <row r="1279" spans="1:2" x14ac:dyDescent="0.35">
      <c r="A1279" s="3">
        <v>59462</v>
      </c>
      <c r="B1279" s="32">
        <v>1</v>
      </c>
    </row>
    <row r="1280" spans="1:2" x14ac:dyDescent="0.35">
      <c r="A1280" s="3">
        <v>59481</v>
      </c>
      <c r="B1280" s="32">
        <v>1</v>
      </c>
    </row>
    <row r="1281" spans="1:2" x14ac:dyDescent="0.35">
      <c r="A1281" s="3">
        <v>59594</v>
      </c>
      <c r="B1281" s="32">
        <v>1</v>
      </c>
    </row>
    <row r="1282" spans="1:2" x14ac:dyDescent="0.35">
      <c r="A1282" s="3">
        <v>59601</v>
      </c>
      <c r="B1282" s="32">
        <v>1</v>
      </c>
    </row>
    <row r="1283" spans="1:2" x14ac:dyDescent="0.35">
      <c r="A1283" s="3">
        <v>59666</v>
      </c>
      <c r="B1283" s="32">
        <v>1</v>
      </c>
    </row>
    <row r="1284" spans="1:2" x14ac:dyDescent="0.35">
      <c r="A1284" s="3">
        <v>59686</v>
      </c>
      <c r="B1284" s="32">
        <v>1</v>
      </c>
    </row>
    <row r="1285" spans="1:2" x14ac:dyDescent="0.35">
      <c r="A1285" s="3">
        <v>59754</v>
      </c>
      <c r="B1285" s="32">
        <v>1</v>
      </c>
    </row>
    <row r="1286" spans="1:2" x14ac:dyDescent="0.35">
      <c r="A1286" s="3">
        <v>59809</v>
      </c>
      <c r="B1286" s="32">
        <v>1</v>
      </c>
    </row>
    <row r="1287" spans="1:2" x14ac:dyDescent="0.35">
      <c r="A1287" s="3">
        <v>59821</v>
      </c>
      <c r="B1287" s="32">
        <v>1</v>
      </c>
    </row>
    <row r="1288" spans="1:2" x14ac:dyDescent="0.35">
      <c r="A1288" s="3">
        <v>59868</v>
      </c>
      <c r="B1288" s="32">
        <v>1</v>
      </c>
    </row>
    <row r="1289" spans="1:2" x14ac:dyDescent="0.35">
      <c r="A1289" s="3">
        <v>59892</v>
      </c>
      <c r="B1289" s="32">
        <v>1</v>
      </c>
    </row>
    <row r="1290" spans="1:2" x14ac:dyDescent="0.35">
      <c r="A1290" s="3">
        <v>59925</v>
      </c>
      <c r="B1290" s="32">
        <v>1</v>
      </c>
    </row>
    <row r="1291" spans="1:2" x14ac:dyDescent="0.35">
      <c r="A1291" s="3">
        <v>59973</v>
      </c>
      <c r="B1291" s="32">
        <v>1</v>
      </c>
    </row>
    <row r="1292" spans="1:2" x14ac:dyDescent="0.35">
      <c r="A1292" s="3">
        <v>60000</v>
      </c>
      <c r="B1292" s="32">
        <v>1</v>
      </c>
    </row>
    <row r="1293" spans="1:2" x14ac:dyDescent="0.35">
      <c r="A1293" s="3">
        <v>60033</v>
      </c>
      <c r="B1293" s="32">
        <v>1</v>
      </c>
    </row>
    <row r="1294" spans="1:2" x14ac:dyDescent="0.35">
      <c r="A1294" s="3">
        <v>60093</v>
      </c>
      <c r="B1294" s="32">
        <v>1</v>
      </c>
    </row>
    <row r="1295" spans="1:2" x14ac:dyDescent="0.35">
      <c r="A1295" s="3">
        <v>60152</v>
      </c>
      <c r="B1295" s="32">
        <v>1</v>
      </c>
    </row>
    <row r="1296" spans="1:2" x14ac:dyDescent="0.35">
      <c r="A1296" s="3">
        <v>60161</v>
      </c>
      <c r="B1296" s="32">
        <v>1</v>
      </c>
    </row>
    <row r="1297" spans="1:2" x14ac:dyDescent="0.35">
      <c r="A1297" s="3">
        <v>60182</v>
      </c>
      <c r="B1297" s="32">
        <v>1</v>
      </c>
    </row>
    <row r="1298" spans="1:2" x14ac:dyDescent="0.35">
      <c r="A1298" s="3">
        <v>60199</v>
      </c>
      <c r="B1298" s="32">
        <v>1</v>
      </c>
    </row>
    <row r="1299" spans="1:2" x14ac:dyDescent="0.35">
      <c r="A1299" s="3">
        <v>60200</v>
      </c>
      <c r="B1299" s="32">
        <v>1</v>
      </c>
    </row>
    <row r="1300" spans="1:2" x14ac:dyDescent="0.35">
      <c r="A1300" s="3">
        <v>60208</v>
      </c>
      <c r="B1300" s="32">
        <v>1</v>
      </c>
    </row>
    <row r="1301" spans="1:2" x14ac:dyDescent="0.35">
      <c r="A1301" s="3">
        <v>60230</v>
      </c>
      <c r="B1301" s="32">
        <v>1</v>
      </c>
    </row>
    <row r="1302" spans="1:2" x14ac:dyDescent="0.35">
      <c r="A1302" s="3">
        <v>60432</v>
      </c>
      <c r="B1302" s="32">
        <v>1</v>
      </c>
    </row>
    <row r="1303" spans="1:2" x14ac:dyDescent="0.35">
      <c r="A1303" s="3">
        <v>60474</v>
      </c>
      <c r="B1303" s="32">
        <v>2</v>
      </c>
    </row>
    <row r="1304" spans="1:2" x14ac:dyDescent="0.35">
      <c r="A1304" s="3">
        <v>60482</v>
      </c>
      <c r="B1304" s="32">
        <v>1</v>
      </c>
    </row>
    <row r="1305" spans="1:2" x14ac:dyDescent="0.35">
      <c r="A1305" s="3">
        <v>60491</v>
      </c>
      <c r="B1305" s="32">
        <v>1</v>
      </c>
    </row>
    <row r="1306" spans="1:2" x14ac:dyDescent="0.35">
      <c r="A1306" s="3">
        <v>60504</v>
      </c>
      <c r="B1306" s="32">
        <v>1</v>
      </c>
    </row>
    <row r="1307" spans="1:2" x14ac:dyDescent="0.35">
      <c r="A1307" s="3">
        <v>60544</v>
      </c>
      <c r="B1307" s="32">
        <v>2</v>
      </c>
    </row>
    <row r="1308" spans="1:2" x14ac:dyDescent="0.35">
      <c r="A1308" s="3">
        <v>60554</v>
      </c>
      <c r="B1308" s="32">
        <v>1</v>
      </c>
    </row>
    <row r="1309" spans="1:2" x14ac:dyDescent="0.35">
      <c r="A1309" s="3">
        <v>60585</v>
      </c>
      <c r="B1309" s="32">
        <v>1</v>
      </c>
    </row>
    <row r="1310" spans="1:2" x14ac:dyDescent="0.35">
      <c r="A1310" s="3">
        <v>60597</v>
      </c>
      <c r="B1310" s="32">
        <v>1</v>
      </c>
    </row>
    <row r="1311" spans="1:2" x14ac:dyDescent="0.35">
      <c r="A1311" s="3">
        <v>60631</v>
      </c>
      <c r="B1311" s="32">
        <v>1</v>
      </c>
    </row>
    <row r="1312" spans="1:2" x14ac:dyDescent="0.35">
      <c r="A1312" s="3">
        <v>60689</v>
      </c>
      <c r="B1312" s="32">
        <v>1</v>
      </c>
    </row>
    <row r="1313" spans="1:2" x14ac:dyDescent="0.35">
      <c r="A1313" s="3">
        <v>60714</v>
      </c>
      <c r="B1313" s="32">
        <v>1</v>
      </c>
    </row>
    <row r="1314" spans="1:2" x14ac:dyDescent="0.35">
      <c r="A1314" s="3">
        <v>60839</v>
      </c>
      <c r="B1314" s="32">
        <v>1</v>
      </c>
    </row>
    <row r="1315" spans="1:2" x14ac:dyDescent="0.35">
      <c r="A1315" s="3">
        <v>60894</v>
      </c>
      <c r="B1315" s="32">
        <v>1</v>
      </c>
    </row>
    <row r="1316" spans="1:2" x14ac:dyDescent="0.35">
      <c r="A1316" s="3">
        <v>60896</v>
      </c>
      <c r="B1316" s="32">
        <v>1</v>
      </c>
    </row>
    <row r="1317" spans="1:2" x14ac:dyDescent="0.35">
      <c r="A1317" s="3">
        <v>60905</v>
      </c>
      <c r="B1317" s="32">
        <v>1</v>
      </c>
    </row>
    <row r="1318" spans="1:2" x14ac:dyDescent="0.35">
      <c r="A1318" s="3">
        <v>60934</v>
      </c>
      <c r="B1318" s="32">
        <v>1</v>
      </c>
    </row>
    <row r="1319" spans="1:2" x14ac:dyDescent="0.35">
      <c r="A1319" s="3">
        <v>61010</v>
      </c>
      <c r="B1319" s="32">
        <v>1</v>
      </c>
    </row>
    <row r="1320" spans="1:2" x14ac:dyDescent="0.35">
      <c r="A1320" s="3">
        <v>61014</v>
      </c>
      <c r="B1320" s="32">
        <v>1</v>
      </c>
    </row>
    <row r="1321" spans="1:2" x14ac:dyDescent="0.35">
      <c r="A1321" s="3">
        <v>61064</v>
      </c>
      <c r="B1321" s="32">
        <v>1</v>
      </c>
    </row>
    <row r="1322" spans="1:2" x14ac:dyDescent="0.35">
      <c r="A1322" s="3">
        <v>61074</v>
      </c>
      <c r="B1322" s="32">
        <v>1</v>
      </c>
    </row>
    <row r="1323" spans="1:2" x14ac:dyDescent="0.35">
      <c r="A1323" s="3">
        <v>61180</v>
      </c>
      <c r="B1323" s="32">
        <v>1</v>
      </c>
    </row>
    <row r="1324" spans="1:2" x14ac:dyDescent="0.35">
      <c r="A1324" s="3">
        <v>61209</v>
      </c>
      <c r="B1324" s="32">
        <v>1</v>
      </c>
    </row>
    <row r="1325" spans="1:2" x14ac:dyDescent="0.35">
      <c r="A1325" s="3">
        <v>61223</v>
      </c>
      <c r="B1325" s="32">
        <v>1</v>
      </c>
    </row>
    <row r="1326" spans="1:2" x14ac:dyDescent="0.35">
      <c r="A1326" s="3">
        <v>61250</v>
      </c>
      <c r="B1326" s="32">
        <v>1</v>
      </c>
    </row>
    <row r="1327" spans="1:2" x14ac:dyDescent="0.35">
      <c r="A1327" s="3">
        <v>61278</v>
      </c>
      <c r="B1327" s="32">
        <v>1</v>
      </c>
    </row>
    <row r="1328" spans="1:2" x14ac:dyDescent="0.35">
      <c r="A1328" s="3">
        <v>61284</v>
      </c>
      <c r="B1328" s="32">
        <v>1</v>
      </c>
    </row>
    <row r="1329" spans="1:2" x14ac:dyDescent="0.35">
      <c r="A1329" s="3">
        <v>61286</v>
      </c>
      <c r="B1329" s="32">
        <v>2</v>
      </c>
    </row>
    <row r="1330" spans="1:2" x14ac:dyDescent="0.35">
      <c r="A1330" s="3">
        <v>61314</v>
      </c>
      <c r="B1330" s="32">
        <v>1</v>
      </c>
    </row>
    <row r="1331" spans="1:2" x14ac:dyDescent="0.35">
      <c r="A1331" s="3">
        <v>61331</v>
      </c>
      <c r="B1331" s="32">
        <v>1</v>
      </c>
    </row>
    <row r="1332" spans="1:2" x14ac:dyDescent="0.35">
      <c r="A1332" s="3">
        <v>61346</v>
      </c>
      <c r="B1332" s="32">
        <v>1</v>
      </c>
    </row>
    <row r="1333" spans="1:2" x14ac:dyDescent="0.35">
      <c r="A1333" s="3">
        <v>61416</v>
      </c>
      <c r="B1333" s="32">
        <v>1</v>
      </c>
    </row>
    <row r="1334" spans="1:2" x14ac:dyDescent="0.35">
      <c r="A1334" s="3">
        <v>61456</v>
      </c>
      <c r="B1334" s="32">
        <v>1</v>
      </c>
    </row>
    <row r="1335" spans="1:2" x14ac:dyDescent="0.35">
      <c r="A1335" s="3">
        <v>61467</v>
      </c>
      <c r="B1335" s="32">
        <v>1</v>
      </c>
    </row>
    <row r="1336" spans="1:2" x14ac:dyDescent="0.35">
      <c r="A1336" s="3">
        <v>61482</v>
      </c>
      <c r="B1336" s="32">
        <v>1</v>
      </c>
    </row>
    <row r="1337" spans="1:2" x14ac:dyDescent="0.35">
      <c r="A1337" s="3">
        <v>61559</v>
      </c>
      <c r="B1337" s="32">
        <v>1</v>
      </c>
    </row>
    <row r="1338" spans="1:2" x14ac:dyDescent="0.35">
      <c r="A1338" s="3">
        <v>61618</v>
      </c>
      <c r="B1338" s="32">
        <v>1</v>
      </c>
    </row>
    <row r="1339" spans="1:2" x14ac:dyDescent="0.35">
      <c r="A1339" s="3">
        <v>61671</v>
      </c>
      <c r="B1339" s="32">
        <v>1</v>
      </c>
    </row>
    <row r="1340" spans="1:2" x14ac:dyDescent="0.35">
      <c r="A1340" s="3">
        <v>61787</v>
      </c>
      <c r="B1340" s="32">
        <v>1</v>
      </c>
    </row>
    <row r="1341" spans="1:2" x14ac:dyDescent="0.35">
      <c r="A1341" s="3">
        <v>61794</v>
      </c>
      <c r="B1341" s="32">
        <v>1</v>
      </c>
    </row>
    <row r="1342" spans="1:2" x14ac:dyDescent="0.35">
      <c r="A1342" s="3">
        <v>61798</v>
      </c>
      <c r="B1342" s="32">
        <v>1</v>
      </c>
    </row>
    <row r="1343" spans="1:2" x14ac:dyDescent="0.35">
      <c r="A1343" s="3">
        <v>61823</v>
      </c>
      <c r="B1343" s="32">
        <v>1</v>
      </c>
    </row>
    <row r="1344" spans="1:2" x14ac:dyDescent="0.35">
      <c r="A1344" s="3">
        <v>61825</v>
      </c>
      <c r="B1344" s="32">
        <v>2</v>
      </c>
    </row>
    <row r="1345" spans="1:2" x14ac:dyDescent="0.35">
      <c r="A1345" s="3">
        <v>61839</v>
      </c>
      <c r="B1345" s="32">
        <v>1</v>
      </c>
    </row>
    <row r="1346" spans="1:2" x14ac:dyDescent="0.35">
      <c r="A1346" s="3">
        <v>61872</v>
      </c>
      <c r="B1346" s="32">
        <v>1</v>
      </c>
    </row>
    <row r="1347" spans="1:2" x14ac:dyDescent="0.35">
      <c r="A1347" s="3">
        <v>61905</v>
      </c>
      <c r="B1347" s="32">
        <v>1</v>
      </c>
    </row>
    <row r="1348" spans="1:2" x14ac:dyDescent="0.35">
      <c r="A1348" s="3">
        <v>61917</v>
      </c>
      <c r="B1348" s="32">
        <v>1</v>
      </c>
    </row>
    <row r="1349" spans="1:2" x14ac:dyDescent="0.35">
      <c r="A1349" s="3">
        <v>61923</v>
      </c>
      <c r="B1349" s="32">
        <v>1</v>
      </c>
    </row>
    <row r="1350" spans="1:2" x14ac:dyDescent="0.35">
      <c r="A1350" s="3">
        <v>61996</v>
      </c>
      <c r="B1350" s="32">
        <v>1</v>
      </c>
    </row>
    <row r="1351" spans="1:2" x14ac:dyDescent="0.35">
      <c r="A1351" s="3">
        <v>62000</v>
      </c>
      <c r="B1351" s="32">
        <v>1</v>
      </c>
    </row>
    <row r="1352" spans="1:2" x14ac:dyDescent="0.35">
      <c r="A1352" s="3">
        <v>62010</v>
      </c>
      <c r="B1352" s="32">
        <v>1</v>
      </c>
    </row>
    <row r="1353" spans="1:2" x14ac:dyDescent="0.35">
      <c r="A1353" s="3">
        <v>62058</v>
      </c>
      <c r="B1353" s="32">
        <v>1</v>
      </c>
    </row>
    <row r="1354" spans="1:2" x14ac:dyDescent="0.35">
      <c r="A1354" s="3">
        <v>62061</v>
      </c>
      <c r="B1354" s="32">
        <v>1</v>
      </c>
    </row>
    <row r="1355" spans="1:2" x14ac:dyDescent="0.35">
      <c r="A1355" s="3">
        <v>62159</v>
      </c>
      <c r="B1355" s="32">
        <v>1</v>
      </c>
    </row>
    <row r="1356" spans="1:2" x14ac:dyDescent="0.35">
      <c r="A1356" s="3">
        <v>62187</v>
      </c>
      <c r="B1356" s="32">
        <v>2</v>
      </c>
    </row>
    <row r="1357" spans="1:2" x14ac:dyDescent="0.35">
      <c r="A1357" s="3">
        <v>62204</v>
      </c>
      <c r="B1357" s="32">
        <v>1</v>
      </c>
    </row>
    <row r="1358" spans="1:2" x14ac:dyDescent="0.35">
      <c r="A1358" s="3">
        <v>62220</v>
      </c>
      <c r="B1358" s="32">
        <v>1</v>
      </c>
    </row>
    <row r="1359" spans="1:2" x14ac:dyDescent="0.35">
      <c r="A1359" s="3">
        <v>62307</v>
      </c>
      <c r="B1359" s="32">
        <v>1</v>
      </c>
    </row>
    <row r="1360" spans="1:2" x14ac:dyDescent="0.35">
      <c r="A1360" s="3">
        <v>62335</v>
      </c>
      <c r="B1360" s="32">
        <v>1</v>
      </c>
    </row>
    <row r="1361" spans="1:2" x14ac:dyDescent="0.35">
      <c r="A1361" s="3">
        <v>62450</v>
      </c>
      <c r="B1361" s="32">
        <v>1</v>
      </c>
    </row>
    <row r="1362" spans="1:2" x14ac:dyDescent="0.35">
      <c r="A1362" s="3">
        <v>62466</v>
      </c>
      <c r="B1362" s="32">
        <v>2</v>
      </c>
    </row>
    <row r="1363" spans="1:2" x14ac:dyDescent="0.35">
      <c r="A1363" s="3">
        <v>62499</v>
      </c>
      <c r="B1363" s="32">
        <v>1</v>
      </c>
    </row>
    <row r="1364" spans="1:2" x14ac:dyDescent="0.35">
      <c r="A1364" s="3">
        <v>62503</v>
      </c>
      <c r="B1364" s="32">
        <v>1</v>
      </c>
    </row>
    <row r="1365" spans="1:2" x14ac:dyDescent="0.35">
      <c r="A1365" s="3">
        <v>62513</v>
      </c>
      <c r="B1365" s="32">
        <v>1</v>
      </c>
    </row>
    <row r="1366" spans="1:2" x14ac:dyDescent="0.35">
      <c r="A1366" s="3">
        <v>62535</v>
      </c>
      <c r="B1366" s="32">
        <v>1</v>
      </c>
    </row>
    <row r="1367" spans="1:2" x14ac:dyDescent="0.35">
      <c r="A1367" s="3">
        <v>62551</v>
      </c>
      <c r="B1367" s="32">
        <v>1</v>
      </c>
    </row>
    <row r="1368" spans="1:2" x14ac:dyDescent="0.35">
      <c r="A1368" s="3">
        <v>62568</v>
      </c>
      <c r="B1368" s="32">
        <v>1</v>
      </c>
    </row>
    <row r="1369" spans="1:2" x14ac:dyDescent="0.35">
      <c r="A1369" s="3">
        <v>62637</v>
      </c>
      <c r="B1369" s="32">
        <v>1</v>
      </c>
    </row>
    <row r="1370" spans="1:2" x14ac:dyDescent="0.35">
      <c r="A1370" s="3">
        <v>62670</v>
      </c>
      <c r="B1370" s="32">
        <v>1</v>
      </c>
    </row>
    <row r="1371" spans="1:2" x14ac:dyDescent="0.35">
      <c r="A1371" s="3">
        <v>62694</v>
      </c>
      <c r="B1371" s="32">
        <v>1</v>
      </c>
    </row>
    <row r="1372" spans="1:2" x14ac:dyDescent="0.35">
      <c r="A1372" s="3">
        <v>62710</v>
      </c>
      <c r="B1372" s="32">
        <v>1</v>
      </c>
    </row>
    <row r="1373" spans="1:2" x14ac:dyDescent="0.35">
      <c r="A1373" s="3">
        <v>62745</v>
      </c>
      <c r="B1373" s="32">
        <v>1</v>
      </c>
    </row>
    <row r="1374" spans="1:2" x14ac:dyDescent="0.35">
      <c r="A1374" s="3">
        <v>62772</v>
      </c>
      <c r="B1374" s="32">
        <v>1</v>
      </c>
    </row>
    <row r="1375" spans="1:2" x14ac:dyDescent="0.35">
      <c r="A1375" s="3">
        <v>62807</v>
      </c>
      <c r="B1375" s="32">
        <v>2</v>
      </c>
    </row>
    <row r="1376" spans="1:2" x14ac:dyDescent="0.35">
      <c r="A1376" s="3">
        <v>62820</v>
      </c>
      <c r="B1376" s="32">
        <v>2</v>
      </c>
    </row>
    <row r="1377" spans="1:2" x14ac:dyDescent="0.35">
      <c r="A1377" s="3">
        <v>62845</v>
      </c>
      <c r="B1377" s="32">
        <v>2</v>
      </c>
    </row>
    <row r="1378" spans="1:2" x14ac:dyDescent="0.35">
      <c r="A1378" s="3">
        <v>62847</v>
      </c>
      <c r="B1378" s="32">
        <v>1</v>
      </c>
    </row>
    <row r="1379" spans="1:2" x14ac:dyDescent="0.35">
      <c r="A1379" s="3">
        <v>62859</v>
      </c>
      <c r="B1379" s="32">
        <v>1</v>
      </c>
    </row>
    <row r="1380" spans="1:2" x14ac:dyDescent="0.35">
      <c r="A1380" s="3">
        <v>62882</v>
      </c>
      <c r="B1380" s="32">
        <v>1</v>
      </c>
    </row>
    <row r="1381" spans="1:2" x14ac:dyDescent="0.35">
      <c r="A1381" s="3">
        <v>62905</v>
      </c>
      <c r="B1381" s="32">
        <v>1</v>
      </c>
    </row>
    <row r="1382" spans="1:2" x14ac:dyDescent="0.35">
      <c r="A1382" s="3">
        <v>62972</v>
      </c>
      <c r="B1382" s="32">
        <v>2</v>
      </c>
    </row>
    <row r="1383" spans="1:2" x14ac:dyDescent="0.35">
      <c r="A1383" s="3">
        <v>62981</v>
      </c>
      <c r="B1383" s="32">
        <v>1</v>
      </c>
    </row>
    <row r="1384" spans="1:2" x14ac:dyDescent="0.35">
      <c r="A1384" s="3">
        <v>62994</v>
      </c>
      <c r="B1384" s="32">
        <v>1</v>
      </c>
    </row>
    <row r="1385" spans="1:2" x14ac:dyDescent="0.35">
      <c r="A1385" s="3">
        <v>62998</v>
      </c>
      <c r="B1385" s="32">
        <v>1</v>
      </c>
    </row>
    <row r="1386" spans="1:2" x14ac:dyDescent="0.35">
      <c r="A1386" s="3">
        <v>63033</v>
      </c>
      <c r="B1386" s="32">
        <v>1</v>
      </c>
    </row>
    <row r="1387" spans="1:2" x14ac:dyDescent="0.35">
      <c r="A1387" s="3">
        <v>63120</v>
      </c>
      <c r="B1387" s="32">
        <v>1</v>
      </c>
    </row>
    <row r="1388" spans="1:2" x14ac:dyDescent="0.35">
      <c r="A1388" s="3">
        <v>63159</v>
      </c>
      <c r="B1388" s="32">
        <v>1</v>
      </c>
    </row>
    <row r="1389" spans="1:2" x14ac:dyDescent="0.35">
      <c r="A1389" s="3">
        <v>63206</v>
      </c>
      <c r="B1389" s="32">
        <v>1</v>
      </c>
    </row>
    <row r="1390" spans="1:2" x14ac:dyDescent="0.35">
      <c r="A1390" s="3">
        <v>63207</v>
      </c>
      <c r="B1390" s="32">
        <v>1</v>
      </c>
    </row>
    <row r="1391" spans="1:2" x14ac:dyDescent="0.35">
      <c r="A1391" s="3">
        <v>63211</v>
      </c>
      <c r="B1391" s="32">
        <v>1</v>
      </c>
    </row>
    <row r="1392" spans="1:2" x14ac:dyDescent="0.35">
      <c r="A1392" s="3">
        <v>63246</v>
      </c>
      <c r="B1392" s="32">
        <v>1</v>
      </c>
    </row>
    <row r="1393" spans="1:2" x14ac:dyDescent="0.35">
      <c r="A1393" s="3">
        <v>63285</v>
      </c>
      <c r="B1393" s="32">
        <v>1</v>
      </c>
    </row>
    <row r="1394" spans="1:2" x14ac:dyDescent="0.35">
      <c r="A1394" s="3">
        <v>63342</v>
      </c>
      <c r="B1394" s="32">
        <v>2</v>
      </c>
    </row>
    <row r="1395" spans="1:2" x14ac:dyDescent="0.35">
      <c r="A1395" s="3">
        <v>63381</v>
      </c>
      <c r="B1395" s="32">
        <v>2</v>
      </c>
    </row>
    <row r="1396" spans="1:2" x14ac:dyDescent="0.35">
      <c r="A1396" s="3">
        <v>63404</v>
      </c>
      <c r="B1396" s="32">
        <v>1</v>
      </c>
    </row>
    <row r="1397" spans="1:2" x14ac:dyDescent="0.35">
      <c r="A1397" s="3">
        <v>63516</v>
      </c>
      <c r="B1397" s="32">
        <v>1</v>
      </c>
    </row>
    <row r="1398" spans="1:2" x14ac:dyDescent="0.35">
      <c r="A1398" s="3">
        <v>63564</v>
      </c>
      <c r="B1398" s="32">
        <v>1</v>
      </c>
    </row>
    <row r="1399" spans="1:2" x14ac:dyDescent="0.35">
      <c r="A1399" s="3">
        <v>63684</v>
      </c>
      <c r="B1399" s="32">
        <v>1</v>
      </c>
    </row>
    <row r="1400" spans="1:2" x14ac:dyDescent="0.35">
      <c r="A1400" s="3">
        <v>63693</v>
      </c>
      <c r="B1400" s="32">
        <v>2</v>
      </c>
    </row>
    <row r="1401" spans="1:2" x14ac:dyDescent="0.35">
      <c r="A1401" s="3">
        <v>63777</v>
      </c>
      <c r="B1401" s="32">
        <v>1</v>
      </c>
    </row>
    <row r="1402" spans="1:2" x14ac:dyDescent="0.35">
      <c r="A1402" s="3">
        <v>63810</v>
      </c>
      <c r="B1402" s="32">
        <v>2</v>
      </c>
    </row>
    <row r="1403" spans="1:2" x14ac:dyDescent="0.35">
      <c r="A1403" s="3">
        <v>63841</v>
      </c>
      <c r="B1403" s="32">
        <v>3</v>
      </c>
    </row>
    <row r="1404" spans="1:2" x14ac:dyDescent="0.35">
      <c r="A1404" s="3">
        <v>63855</v>
      </c>
      <c r="B1404" s="32">
        <v>1</v>
      </c>
    </row>
    <row r="1405" spans="1:2" x14ac:dyDescent="0.35">
      <c r="A1405" s="3">
        <v>63887</v>
      </c>
      <c r="B1405" s="32">
        <v>1</v>
      </c>
    </row>
    <row r="1406" spans="1:2" x14ac:dyDescent="0.35">
      <c r="A1406" s="3">
        <v>63915</v>
      </c>
      <c r="B1406" s="32">
        <v>1</v>
      </c>
    </row>
    <row r="1407" spans="1:2" x14ac:dyDescent="0.35">
      <c r="A1407" s="3">
        <v>63943</v>
      </c>
      <c r="B1407" s="32">
        <v>1</v>
      </c>
    </row>
    <row r="1408" spans="1:2" x14ac:dyDescent="0.35">
      <c r="A1408" s="3">
        <v>63967</v>
      </c>
      <c r="B1408" s="32">
        <v>1</v>
      </c>
    </row>
    <row r="1409" spans="1:2" x14ac:dyDescent="0.35">
      <c r="A1409" s="3">
        <v>63972</v>
      </c>
      <c r="B1409" s="32">
        <v>1</v>
      </c>
    </row>
    <row r="1410" spans="1:2" x14ac:dyDescent="0.35">
      <c r="A1410" s="3">
        <v>63998</v>
      </c>
      <c r="B1410" s="32">
        <v>1</v>
      </c>
    </row>
    <row r="1411" spans="1:2" x14ac:dyDescent="0.35">
      <c r="A1411" s="3">
        <v>64014</v>
      </c>
      <c r="B1411" s="32">
        <v>2</v>
      </c>
    </row>
    <row r="1412" spans="1:2" x14ac:dyDescent="0.35">
      <c r="A1412" s="3">
        <v>64090</v>
      </c>
      <c r="B1412" s="32">
        <v>1</v>
      </c>
    </row>
    <row r="1413" spans="1:2" x14ac:dyDescent="0.35">
      <c r="A1413" s="3">
        <v>64100</v>
      </c>
      <c r="B1413" s="32">
        <v>1</v>
      </c>
    </row>
    <row r="1414" spans="1:2" x14ac:dyDescent="0.35">
      <c r="A1414" s="3">
        <v>64108</v>
      </c>
      <c r="B1414" s="32">
        <v>1</v>
      </c>
    </row>
    <row r="1415" spans="1:2" x14ac:dyDescent="0.35">
      <c r="A1415" s="3">
        <v>64140</v>
      </c>
      <c r="B1415" s="32">
        <v>1</v>
      </c>
    </row>
    <row r="1416" spans="1:2" x14ac:dyDescent="0.35">
      <c r="A1416" s="3">
        <v>64176</v>
      </c>
      <c r="B1416" s="32">
        <v>1</v>
      </c>
    </row>
    <row r="1417" spans="1:2" x14ac:dyDescent="0.35">
      <c r="A1417" s="3">
        <v>64191</v>
      </c>
      <c r="B1417" s="32">
        <v>1</v>
      </c>
    </row>
    <row r="1418" spans="1:2" x14ac:dyDescent="0.35">
      <c r="A1418" s="3">
        <v>64260</v>
      </c>
      <c r="B1418" s="32">
        <v>1</v>
      </c>
    </row>
    <row r="1419" spans="1:2" x14ac:dyDescent="0.35">
      <c r="A1419" s="3">
        <v>64325</v>
      </c>
      <c r="B1419" s="32">
        <v>1</v>
      </c>
    </row>
    <row r="1420" spans="1:2" x14ac:dyDescent="0.35">
      <c r="A1420" s="3">
        <v>64355</v>
      </c>
      <c r="B1420" s="32">
        <v>1</v>
      </c>
    </row>
    <row r="1421" spans="1:2" x14ac:dyDescent="0.35">
      <c r="A1421" s="3">
        <v>64413</v>
      </c>
      <c r="B1421" s="32">
        <v>1</v>
      </c>
    </row>
    <row r="1422" spans="1:2" x14ac:dyDescent="0.35">
      <c r="A1422" s="3">
        <v>64449</v>
      </c>
      <c r="B1422" s="32">
        <v>1</v>
      </c>
    </row>
    <row r="1423" spans="1:2" x14ac:dyDescent="0.35">
      <c r="A1423" s="3">
        <v>64474</v>
      </c>
      <c r="B1423" s="32">
        <v>1</v>
      </c>
    </row>
    <row r="1424" spans="1:2" x14ac:dyDescent="0.35">
      <c r="A1424" s="3">
        <v>64497</v>
      </c>
      <c r="B1424" s="32">
        <v>1</v>
      </c>
    </row>
    <row r="1425" spans="1:2" x14ac:dyDescent="0.35">
      <c r="A1425" s="3">
        <v>64504</v>
      </c>
      <c r="B1425" s="32">
        <v>1</v>
      </c>
    </row>
    <row r="1426" spans="1:2" x14ac:dyDescent="0.35">
      <c r="A1426" s="3">
        <v>64509</v>
      </c>
      <c r="B1426" s="32">
        <v>1</v>
      </c>
    </row>
    <row r="1427" spans="1:2" x14ac:dyDescent="0.35">
      <c r="A1427" s="3">
        <v>64587</v>
      </c>
      <c r="B1427" s="32">
        <v>1</v>
      </c>
    </row>
    <row r="1428" spans="1:2" x14ac:dyDescent="0.35">
      <c r="A1428" s="3">
        <v>64590</v>
      </c>
      <c r="B1428" s="32">
        <v>1</v>
      </c>
    </row>
    <row r="1429" spans="1:2" x14ac:dyDescent="0.35">
      <c r="A1429" s="3">
        <v>64713</v>
      </c>
      <c r="B1429" s="32">
        <v>1</v>
      </c>
    </row>
    <row r="1430" spans="1:2" x14ac:dyDescent="0.35">
      <c r="A1430" s="3">
        <v>64722</v>
      </c>
      <c r="B1430" s="32">
        <v>1</v>
      </c>
    </row>
    <row r="1431" spans="1:2" x14ac:dyDescent="0.35">
      <c r="A1431" s="3">
        <v>64795</v>
      </c>
      <c r="B1431" s="32">
        <v>1</v>
      </c>
    </row>
    <row r="1432" spans="1:2" x14ac:dyDescent="0.35">
      <c r="A1432" s="3">
        <v>64813</v>
      </c>
      <c r="B1432" s="32">
        <v>1</v>
      </c>
    </row>
    <row r="1433" spans="1:2" x14ac:dyDescent="0.35">
      <c r="A1433" s="3">
        <v>64831</v>
      </c>
      <c r="B1433" s="32">
        <v>1</v>
      </c>
    </row>
    <row r="1434" spans="1:2" x14ac:dyDescent="0.35">
      <c r="A1434" s="3">
        <v>64849</v>
      </c>
      <c r="B1434" s="32">
        <v>1</v>
      </c>
    </row>
    <row r="1435" spans="1:2" x14ac:dyDescent="0.35">
      <c r="A1435" s="3">
        <v>64857</v>
      </c>
      <c r="B1435" s="32">
        <v>2</v>
      </c>
    </row>
    <row r="1436" spans="1:2" x14ac:dyDescent="0.35">
      <c r="A1436" s="3">
        <v>64866</v>
      </c>
      <c r="B1436" s="32">
        <v>1</v>
      </c>
    </row>
    <row r="1437" spans="1:2" x14ac:dyDescent="0.35">
      <c r="A1437" s="3">
        <v>64892</v>
      </c>
      <c r="B1437" s="32">
        <v>1</v>
      </c>
    </row>
    <row r="1438" spans="1:2" x14ac:dyDescent="0.35">
      <c r="A1438" s="3">
        <v>64950</v>
      </c>
      <c r="B1438" s="32">
        <v>1</v>
      </c>
    </row>
    <row r="1439" spans="1:2" x14ac:dyDescent="0.35">
      <c r="A1439" s="3">
        <v>64961</v>
      </c>
      <c r="B1439" s="32">
        <v>1</v>
      </c>
    </row>
    <row r="1440" spans="1:2" x14ac:dyDescent="0.35">
      <c r="A1440" s="3">
        <v>65031</v>
      </c>
      <c r="B1440" s="32">
        <v>1</v>
      </c>
    </row>
    <row r="1441" spans="1:2" x14ac:dyDescent="0.35">
      <c r="A1441" s="3">
        <v>65073</v>
      </c>
      <c r="B1441" s="32">
        <v>1</v>
      </c>
    </row>
    <row r="1442" spans="1:2" x14ac:dyDescent="0.35">
      <c r="A1442" s="3">
        <v>65104</v>
      </c>
      <c r="B1442" s="32">
        <v>2</v>
      </c>
    </row>
    <row r="1443" spans="1:2" x14ac:dyDescent="0.35">
      <c r="A1443" s="3">
        <v>65106</v>
      </c>
      <c r="B1443" s="32">
        <v>1</v>
      </c>
    </row>
    <row r="1444" spans="1:2" x14ac:dyDescent="0.35">
      <c r="A1444" s="3">
        <v>65148</v>
      </c>
      <c r="B1444" s="32">
        <v>1</v>
      </c>
    </row>
    <row r="1445" spans="1:2" x14ac:dyDescent="0.35">
      <c r="A1445" s="3">
        <v>65169</v>
      </c>
      <c r="B1445" s="32">
        <v>1</v>
      </c>
    </row>
    <row r="1446" spans="1:2" x14ac:dyDescent="0.35">
      <c r="A1446" s="3">
        <v>65176</v>
      </c>
      <c r="B1446" s="32">
        <v>1</v>
      </c>
    </row>
    <row r="1447" spans="1:2" x14ac:dyDescent="0.35">
      <c r="A1447" s="3">
        <v>65196</v>
      </c>
      <c r="B1447" s="32">
        <v>1</v>
      </c>
    </row>
    <row r="1448" spans="1:2" x14ac:dyDescent="0.35">
      <c r="A1448" s="3">
        <v>65210</v>
      </c>
      <c r="B1448" s="32">
        <v>1</v>
      </c>
    </row>
    <row r="1449" spans="1:2" x14ac:dyDescent="0.35">
      <c r="A1449" s="3">
        <v>65220</v>
      </c>
      <c r="B1449" s="32">
        <v>1</v>
      </c>
    </row>
    <row r="1450" spans="1:2" x14ac:dyDescent="0.35">
      <c r="A1450" s="3">
        <v>65275</v>
      </c>
      <c r="B1450" s="32">
        <v>1</v>
      </c>
    </row>
    <row r="1451" spans="1:2" x14ac:dyDescent="0.35">
      <c r="A1451" s="3">
        <v>65295</v>
      </c>
      <c r="B1451" s="32">
        <v>1</v>
      </c>
    </row>
    <row r="1452" spans="1:2" x14ac:dyDescent="0.35">
      <c r="A1452" s="3">
        <v>65308</v>
      </c>
      <c r="B1452" s="32">
        <v>1</v>
      </c>
    </row>
    <row r="1453" spans="1:2" x14ac:dyDescent="0.35">
      <c r="A1453" s="3">
        <v>65316</v>
      </c>
      <c r="B1453" s="32">
        <v>1</v>
      </c>
    </row>
    <row r="1454" spans="1:2" x14ac:dyDescent="0.35">
      <c r="A1454" s="3">
        <v>65324</v>
      </c>
      <c r="B1454" s="32">
        <v>2</v>
      </c>
    </row>
    <row r="1455" spans="1:2" x14ac:dyDescent="0.35">
      <c r="A1455" s="3">
        <v>65333</v>
      </c>
      <c r="B1455" s="32">
        <v>1</v>
      </c>
    </row>
    <row r="1456" spans="1:2" x14ac:dyDescent="0.35">
      <c r="A1456" s="3">
        <v>65352</v>
      </c>
      <c r="B1456" s="32">
        <v>1</v>
      </c>
    </row>
    <row r="1457" spans="1:2" x14ac:dyDescent="0.35">
      <c r="A1457" s="3">
        <v>65370</v>
      </c>
      <c r="B1457" s="32">
        <v>1</v>
      </c>
    </row>
    <row r="1458" spans="1:2" x14ac:dyDescent="0.35">
      <c r="A1458" s="3">
        <v>65463</v>
      </c>
      <c r="B1458" s="32">
        <v>1</v>
      </c>
    </row>
    <row r="1459" spans="1:2" x14ac:dyDescent="0.35">
      <c r="A1459" s="3">
        <v>65486</v>
      </c>
      <c r="B1459" s="32">
        <v>1</v>
      </c>
    </row>
    <row r="1460" spans="1:2" x14ac:dyDescent="0.35">
      <c r="A1460" s="3">
        <v>65487</v>
      </c>
      <c r="B1460" s="32">
        <v>2</v>
      </c>
    </row>
    <row r="1461" spans="1:2" x14ac:dyDescent="0.35">
      <c r="A1461" s="3">
        <v>65488</v>
      </c>
      <c r="B1461" s="32">
        <v>1</v>
      </c>
    </row>
    <row r="1462" spans="1:2" x14ac:dyDescent="0.35">
      <c r="A1462" s="3">
        <v>65492</v>
      </c>
      <c r="B1462" s="32">
        <v>1</v>
      </c>
    </row>
    <row r="1463" spans="1:2" x14ac:dyDescent="0.35">
      <c r="A1463" s="3">
        <v>65526</v>
      </c>
      <c r="B1463" s="32">
        <v>2</v>
      </c>
    </row>
    <row r="1464" spans="1:2" x14ac:dyDescent="0.35">
      <c r="A1464" s="3">
        <v>65569</v>
      </c>
      <c r="B1464" s="32">
        <v>1</v>
      </c>
    </row>
    <row r="1465" spans="1:2" x14ac:dyDescent="0.35">
      <c r="A1465" s="3">
        <v>65640</v>
      </c>
      <c r="B1465" s="32">
        <v>1</v>
      </c>
    </row>
    <row r="1466" spans="1:2" x14ac:dyDescent="0.35">
      <c r="A1466" s="3">
        <v>65665</v>
      </c>
      <c r="B1466" s="32">
        <v>1</v>
      </c>
    </row>
    <row r="1467" spans="1:2" x14ac:dyDescent="0.35">
      <c r="A1467" s="3">
        <v>65685</v>
      </c>
      <c r="B1467" s="32">
        <v>2</v>
      </c>
    </row>
    <row r="1468" spans="1:2" x14ac:dyDescent="0.35">
      <c r="A1468" s="3">
        <v>65695</v>
      </c>
      <c r="B1468" s="32">
        <v>1</v>
      </c>
    </row>
    <row r="1469" spans="1:2" x14ac:dyDescent="0.35">
      <c r="A1469" s="3">
        <v>65704</v>
      </c>
      <c r="B1469" s="32">
        <v>1</v>
      </c>
    </row>
    <row r="1470" spans="1:2" x14ac:dyDescent="0.35">
      <c r="A1470" s="3">
        <v>65706</v>
      </c>
      <c r="B1470" s="32">
        <v>1</v>
      </c>
    </row>
    <row r="1471" spans="1:2" x14ac:dyDescent="0.35">
      <c r="A1471" s="3">
        <v>65735</v>
      </c>
      <c r="B1471" s="32">
        <v>1</v>
      </c>
    </row>
    <row r="1472" spans="1:2" x14ac:dyDescent="0.35">
      <c r="A1472" s="3">
        <v>65747</v>
      </c>
      <c r="B1472" s="32">
        <v>1</v>
      </c>
    </row>
    <row r="1473" spans="1:2" x14ac:dyDescent="0.35">
      <c r="A1473" s="3">
        <v>65748</v>
      </c>
      <c r="B1473" s="32">
        <v>1</v>
      </c>
    </row>
    <row r="1474" spans="1:2" x14ac:dyDescent="0.35">
      <c r="A1474" s="3">
        <v>65777</v>
      </c>
      <c r="B1474" s="32">
        <v>1</v>
      </c>
    </row>
    <row r="1475" spans="1:2" x14ac:dyDescent="0.35">
      <c r="A1475" s="3">
        <v>65808</v>
      </c>
      <c r="B1475" s="32">
        <v>1</v>
      </c>
    </row>
    <row r="1476" spans="1:2" x14ac:dyDescent="0.35">
      <c r="A1476" s="3">
        <v>65814</v>
      </c>
      <c r="B1476" s="32">
        <v>1</v>
      </c>
    </row>
    <row r="1477" spans="1:2" x14ac:dyDescent="0.35">
      <c r="A1477" s="3">
        <v>65819</v>
      </c>
      <c r="B1477" s="32">
        <v>1</v>
      </c>
    </row>
    <row r="1478" spans="1:2" x14ac:dyDescent="0.35">
      <c r="A1478" s="3">
        <v>65846</v>
      </c>
      <c r="B1478" s="32">
        <v>1</v>
      </c>
    </row>
    <row r="1479" spans="1:2" x14ac:dyDescent="0.35">
      <c r="A1479" s="3">
        <v>65968</v>
      </c>
      <c r="B1479" s="32">
        <v>1</v>
      </c>
    </row>
    <row r="1480" spans="1:2" x14ac:dyDescent="0.35">
      <c r="A1480" s="3">
        <v>65991</v>
      </c>
      <c r="B1480" s="32">
        <v>1</v>
      </c>
    </row>
    <row r="1481" spans="1:2" x14ac:dyDescent="0.35">
      <c r="A1481" s="3">
        <v>66000</v>
      </c>
      <c r="B1481" s="32">
        <v>1</v>
      </c>
    </row>
    <row r="1482" spans="1:2" x14ac:dyDescent="0.35">
      <c r="A1482" s="3">
        <v>66033</v>
      </c>
      <c r="B1482" s="32">
        <v>1</v>
      </c>
    </row>
    <row r="1483" spans="1:2" x14ac:dyDescent="0.35">
      <c r="A1483" s="3">
        <v>66294</v>
      </c>
      <c r="B1483" s="32">
        <v>1</v>
      </c>
    </row>
    <row r="1484" spans="1:2" x14ac:dyDescent="0.35">
      <c r="A1484" s="3">
        <v>66303</v>
      </c>
      <c r="B1484" s="32">
        <v>1</v>
      </c>
    </row>
    <row r="1485" spans="1:2" x14ac:dyDescent="0.35">
      <c r="A1485" s="3">
        <v>66313</v>
      </c>
      <c r="B1485" s="32">
        <v>1</v>
      </c>
    </row>
    <row r="1486" spans="1:2" x14ac:dyDescent="0.35">
      <c r="A1486" s="3">
        <v>66334</v>
      </c>
      <c r="B1486" s="32">
        <v>1</v>
      </c>
    </row>
    <row r="1487" spans="1:2" x14ac:dyDescent="0.35">
      <c r="A1487" s="3">
        <v>66373</v>
      </c>
      <c r="B1487" s="32">
        <v>2</v>
      </c>
    </row>
    <row r="1488" spans="1:2" x14ac:dyDescent="0.35">
      <c r="A1488" s="3">
        <v>66375</v>
      </c>
      <c r="B1488" s="32">
        <v>1</v>
      </c>
    </row>
    <row r="1489" spans="1:2" x14ac:dyDescent="0.35">
      <c r="A1489" s="3">
        <v>66426</v>
      </c>
      <c r="B1489" s="32">
        <v>1</v>
      </c>
    </row>
    <row r="1490" spans="1:2" x14ac:dyDescent="0.35">
      <c r="A1490" s="3">
        <v>66465</v>
      </c>
      <c r="B1490" s="32">
        <v>1</v>
      </c>
    </row>
    <row r="1491" spans="1:2" x14ac:dyDescent="0.35">
      <c r="A1491" s="3">
        <v>66476</v>
      </c>
      <c r="B1491" s="32">
        <v>2</v>
      </c>
    </row>
    <row r="1492" spans="1:2" x14ac:dyDescent="0.35">
      <c r="A1492" s="3">
        <v>66480</v>
      </c>
      <c r="B1492" s="32">
        <v>1</v>
      </c>
    </row>
    <row r="1493" spans="1:2" x14ac:dyDescent="0.35">
      <c r="A1493" s="3">
        <v>66503</v>
      </c>
      <c r="B1493" s="32">
        <v>1</v>
      </c>
    </row>
    <row r="1494" spans="1:2" x14ac:dyDescent="0.35">
      <c r="A1494" s="3">
        <v>66565</v>
      </c>
      <c r="B1494" s="32">
        <v>1</v>
      </c>
    </row>
    <row r="1495" spans="1:2" x14ac:dyDescent="0.35">
      <c r="A1495" s="3">
        <v>66582</v>
      </c>
      <c r="B1495" s="32">
        <v>1</v>
      </c>
    </row>
    <row r="1496" spans="1:2" x14ac:dyDescent="0.35">
      <c r="A1496" s="3">
        <v>66636</v>
      </c>
      <c r="B1496" s="32">
        <v>1</v>
      </c>
    </row>
    <row r="1497" spans="1:2" x14ac:dyDescent="0.35">
      <c r="A1497" s="3">
        <v>66653</v>
      </c>
      <c r="B1497" s="32">
        <v>1</v>
      </c>
    </row>
    <row r="1498" spans="1:2" x14ac:dyDescent="0.35">
      <c r="A1498" s="3">
        <v>66664</v>
      </c>
      <c r="B1498" s="32">
        <v>2</v>
      </c>
    </row>
    <row r="1499" spans="1:2" x14ac:dyDescent="0.35">
      <c r="A1499" s="3">
        <v>66726</v>
      </c>
      <c r="B1499" s="32">
        <v>1</v>
      </c>
    </row>
    <row r="1500" spans="1:2" x14ac:dyDescent="0.35">
      <c r="A1500" s="3">
        <v>66731</v>
      </c>
      <c r="B1500" s="32">
        <v>1</v>
      </c>
    </row>
    <row r="1501" spans="1:2" x14ac:dyDescent="0.35">
      <c r="A1501" s="3">
        <v>66825</v>
      </c>
      <c r="B1501" s="32">
        <v>1</v>
      </c>
    </row>
    <row r="1502" spans="1:2" x14ac:dyDescent="0.35">
      <c r="A1502" s="3">
        <v>66835</v>
      </c>
      <c r="B1502" s="32">
        <v>2</v>
      </c>
    </row>
    <row r="1503" spans="1:2" x14ac:dyDescent="0.35">
      <c r="A1503" s="3">
        <v>66886</v>
      </c>
      <c r="B1503" s="32">
        <v>1</v>
      </c>
    </row>
    <row r="1504" spans="1:2" x14ac:dyDescent="0.35">
      <c r="A1504" s="3">
        <v>66951</v>
      </c>
      <c r="B1504" s="32">
        <v>1</v>
      </c>
    </row>
    <row r="1505" spans="1:2" x14ac:dyDescent="0.35">
      <c r="A1505" s="3">
        <v>66973</v>
      </c>
      <c r="B1505" s="32">
        <v>1</v>
      </c>
    </row>
    <row r="1506" spans="1:2" x14ac:dyDescent="0.35">
      <c r="A1506" s="3">
        <v>66991</v>
      </c>
      <c r="B1506" s="32">
        <v>1</v>
      </c>
    </row>
    <row r="1507" spans="1:2" x14ac:dyDescent="0.35">
      <c r="A1507" s="3">
        <v>67023</v>
      </c>
      <c r="B1507" s="32">
        <v>1</v>
      </c>
    </row>
    <row r="1508" spans="1:2" x14ac:dyDescent="0.35">
      <c r="A1508" s="3">
        <v>67046</v>
      </c>
      <c r="B1508" s="32">
        <v>1</v>
      </c>
    </row>
    <row r="1509" spans="1:2" x14ac:dyDescent="0.35">
      <c r="A1509" s="3">
        <v>67087</v>
      </c>
      <c r="B1509" s="32">
        <v>1</v>
      </c>
    </row>
    <row r="1510" spans="1:2" x14ac:dyDescent="0.35">
      <c r="A1510" s="3">
        <v>67131</v>
      </c>
      <c r="B1510" s="32">
        <v>1</v>
      </c>
    </row>
    <row r="1511" spans="1:2" x14ac:dyDescent="0.35">
      <c r="A1511" s="3">
        <v>67225</v>
      </c>
      <c r="B1511" s="32">
        <v>1</v>
      </c>
    </row>
    <row r="1512" spans="1:2" x14ac:dyDescent="0.35">
      <c r="A1512" s="3">
        <v>67267</v>
      </c>
      <c r="B1512" s="32">
        <v>1</v>
      </c>
    </row>
    <row r="1513" spans="1:2" x14ac:dyDescent="0.35">
      <c r="A1513" s="3">
        <v>67272</v>
      </c>
      <c r="B1513" s="32">
        <v>1</v>
      </c>
    </row>
    <row r="1514" spans="1:2" x14ac:dyDescent="0.35">
      <c r="A1514" s="3">
        <v>67309</v>
      </c>
      <c r="B1514" s="32">
        <v>1</v>
      </c>
    </row>
    <row r="1515" spans="1:2" x14ac:dyDescent="0.35">
      <c r="A1515" s="3">
        <v>67353</v>
      </c>
      <c r="B1515" s="32">
        <v>1</v>
      </c>
    </row>
    <row r="1516" spans="1:2" x14ac:dyDescent="0.35">
      <c r="A1516" s="3">
        <v>67369</v>
      </c>
      <c r="B1516" s="32">
        <v>1</v>
      </c>
    </row>
    <row r="1517" spans="1:2" x14ac:dyDescent="0.35">
      <c r="A1517" s="3">
        <v>67381</v>
      </c>
      <c r="B1517" s="32">
        <v>1</v>
      </c>
    </row>
    <row r="1518" spans="1:2" x14ac:dyDescent="0.35">
      <c r="A1518" s="3">
        <v>67384</v>
      </c>
      <c r="B1518" s="32">
        <v>1</v>
      </c>
    </row>
    <row r="1519" spans="1:2" x14ac:dyDescent="0.35">
      <c r="A1519" s="3">
        <v>67419</v>
      </c>
      <c r="B1519" s="32">
        <v>1</v>
      </c>
    </row>
    <row r="1520" spans="1:2" x14ac:dyDescent="0.35">
      <c r="A1520" s="3">
        <v>67430</v>
      </c>
      <c r="B1520" s="32">
        <v>1</v>
      </c>
    </row>
    <row r="1521" spans="1:2" x14ac:dyDescent="0.35">
      <c r="A1521" s="3">
        <v>67432</v>
      </c>
      <c r="B1521" s="32">
        <v>1</v>
      </c>
    </row>
    <row r="1522" spans="1:2" x14ac:dyDescent="0.35">
      <c r="A1522" s="3">
        <v>67433</v>
      </c>
      <c r="B1522" s="32">
        <v>1</v>
      </c>
    </row>
    <row r="1523" spans="1:2" x14ac:dyDescent="0.35">
      <c r="A1523" s="3">
        <v>67445</v>
      </c>
      <c r="B1523" s="32">
        <v>3</v>
      </c>
    </row>
    <row r="1524" spans="1:2" x14ac:dyDescent="0.35">
      <c r="A1524" s="3">
        <v>67472</v>
      </c>
      <c r="B1524" s="32">
        <v>1</v>
      </c>
    </row>
    <row r="1525" spans="1:2" x14ac:dyDescent="0.35">
      <c r="A1525" s="3">
        <v>67506</v>
      </c>
      <c r="B1525" s="32">
        <v>1</v>
      </c>
    </row>
    <row r="1526" spans="1:2" x14ac:dyDescent="0.35">
      <c r="A1526" s="3">
        <v>67536</v>
      </c>
      <c r="B1526" s="32">
        <v>1</v>
      </c>
    </row>
    <row r="1527" spans="1:2" x14ac:dyDescent="0.35">
      <c r="A1527" s="3">
        <v>67546</v>
      </c>
      <c r="B1527" s="32">
        <v>2</v>
      </c>
    </row>
    <row r="1528" spans="1:2" x14ac:dyDescent="0.35">
      <c r="A1528" s="3">
        <v>67605</v>
      </c>
      <c r="B1528" s="32">
        <v>1</v>
      </c>
    </row>
    <row r="1529" spans="1:2" x14ac:dyDescent="0.35">
      <c r="A1529" s="3">
        <v>67680</v>
      </c>
      <c r="B1529" s="32">
        <v>1</v>
      </c>
    </row>
    <row r="1530" spans="1:2" x14ac:dyDescent="0.35">
      <c r="A1530" s="3">
        <v>67716</v>
      </c>
      <c r="B1530" s="32">
        <v>1</v>
      </c>
    </row>
    <row r="1531" spans="1:2" x14ac:dyDescent="0.35">
      <c r="A1531" s="3">
        <v>67786</v>
      </c>
      <c r="B1531" s="32">
        <v>1</v>
      </c>
    </row>
    <row r="1532" spans="1:2" x14ac:dyDescent="0.35">
      <c r="A1532" s="3">
        <v>67893</v>
      </c>
      <c r="B1532" s="32">
        <v>1</v>
      </c>
    </row>
    <row r="1533" spans="1:2" x14ac:dyDescent="0.35">
      <c r="A1533" s="3">
        <v>67911</v>
      </c>
      <c r="B1533" s="32">
        <v>2</v>
      </c>
    </row>
    <row r="1534" spans="1:2" x14ac:dyDescent="0.35">
      <c r="A1534" s="3">
        <v>68092</v>
      </c>
      <c r="B1534" s="32">
        <v>1</v>
      </c>
    </row>
    <row r="1535" spans="1:2" x14ac:dyDescent="0.35">
      <c r="A1535" s="3">
        <v>68117</v>
      </c>
      <c r="B1535" s="32">
        <v>1</v>
      </c>
    </row>
    <row r="1536" spans="1:2" x14ac:dyDescent="0.35">
      <c r="A1536" s="3">
        <v>68118</v>
      </c>
      <c r="B1536" s="32">
        <v>2</v>
      </c>
    </row>
    <row r="1537" spans="1:2" x14ac:dyDescent="0.35">
      <c r="A1537" s="3">
        <v>68126</v>
      </c>
      <c r="B1537" s="32">
        <v>1</v>
      </c>
    </row>
    <row r="1538" spans="1:2" x14ac:dyDescent="0.35">
      <c r="A1538" s="3">
        <v>68142</v>
      </c>
      <c r="B1538" s="32">
        <v>1</v>
      </c>
    </row>
    <row r="1539" spans="1:2" x14ac:dyDescent="0.35">
      <c r="A1539" s="3">
        <v>68148</v>
      </c>
      <c r="B1539" s="32">
        <v>1</v>
      </c>
    </row>
    <row r="1540" spans="1:2" x14ac:dyDescent="0.35">
      <c r="A1540" s="3">
        <v>68274</v>
      </c>
      <c r="B1540" s="32">
        <v>1</v>
      </c>
    </row>
    <row r="1541" spans="1:2" x14ac:dyDescent="0.35">
      <c r="A1541" s="3">
        <v>68281</v>
      </c>
      <c r="B1541" s="32">
        <v>1</v>
      </c>
    </row>
    <row r="1542" spans="1:2" x14ac:dyDescent="0.35">
      <c r="A1542" s="3">
        <v>68316</v>
      </c>
      <c r="B1542" s="32">
        <v>1</v>
      </c>
    </row>
    <row r="1543" spans="1:2" x14ac:dyDescent="0.35">
      <c r="A1543" s="3">
        <v>68352</v>
      </c>
      <c r="B1543" s="32">
        <v>1</v>
      </c>
    </row>
    <row r="1544" spans="1:2" x14ac:dyDescent="0.35">
      <c r="A1544" s="3">
        <v>68397</v>
      </c>
      <c r="B1544" s="32">
        <v>1</v>
      </c>
    </row>
    <row r="1545" spans="1:2" x14ac:dyDescent="0.35">
      <c r="A1545" s="3">
        <v>68462</v>
      </c>
      <c r="B1545" s="32">
        <v>1</v>
      </c>
    </row>
    <row r="1546" spans="1:2" x14ac:dyDescent="0.35">
      <c r="A1546" s="3">
        <v>68487</v>
      </c>
      <c r="B1546" s="32">
        <v>2</v>
      </c>
    </row>
    <row r="1547" spans="1:2" x14ac:dyDescent="0.35">
      <c r="A1547" s="3">
        <v>68627</v>
      </c>
      <c r="B1547" s="32">
        <v>1</v>
      </c>
    </row>
    <row r="1548" spans="1:2" x14ac:dyDescent="0.35">
      <c r="A1548" s="3">
        <v>68655</v>
      </c>
      <c r="B1548" s="32">
        <v>2</v>
      </c>
    </row>
    <row r="1549" spans="1:2" x14ac:dyDescent="0.35">
      <c r="A1549" s="3">
        <v>68657</v>
      </c>
      <c r="B1549" s="32">
        <v>1</v>
      </c>
    </row>
    <row r="1550" spans="1:2" x14ac:dyDescent="0.35">
      <c r="A1550" s="3">
        <v>68682</v>
      </c>
      <c r="B1550" s="32">
        <v>2</v>
      </c>
    </row>
    <row r="1551" spans="1:2" x14ac:dyDescent="0.35">
      <c r="A1551" s="3">
        <v>68695</v>
      </c>
      <c r="B1551" s="32">
        <v>2</v>
      </c>
    </row>
    <row r="1552" spans="1:2" x14ac:dyDescent="0.35">
      <c r="A1552" s="3">
        <v>68743</v>
      </c>
      <c r="B1552" s="32">
        <v>1</v>
      </c>
    </row>
    <row r="1553" spans="1:2" x14ac:dyDescent="0.35">
      <c r="A1553" s="3">
        <v>68805</v>
      </c>
      <c r="B1553" s="32">
        <v>1</v>
      </c>
    </row>
    <row r="1554" spans="1:2" x14ac:dyDescent="0.35">
      <c r="A1554" s="3">
        <v>69016</v>
      </c>
      <c r="B1554" s="32">
        <v>1</v>
      </c>
    </row>
    <row r="1555" spans="1:2" x14ac:dyDescent="0.35">
      <c r="A1555" s="3">
        <v>69063</v>
      </c>
      <c r="B1555" s="32">
        <v>1</v>
      </c>
    </row>
    <row r="1556" spans="1:2" x14ac:dyDescent="0.35">
      <c r="A1556" s="3">
        <v>69084</v>
      </c>
      <c r="B1556" s="32">
        <v>2</v>
      </c>
    </row>
    <row r="1557" spans="1:2" x14ac:dyDescent="0.35">
      <c r="A1557" s="3">
        <v>69096</v>
      </c>
      <c r="B1557" s="32">
        <v>1</v>
      </c>
    </row>
    <row r="1558" spans="1:2" x14ac:dyDescent="0.35">
      <c r="A1558" s="3">
        <v>69098</v>
      </c>
      <c r="B1558" s="32">
        <v>1</v>
      </c>
    </row>
    <row r="1559" spans="1:2" x14ac:dyDescent="0.35">
      <c r="A1559" s="3">
        <v>69109</v>
      </c>
      <c r="B1559" s="32">
        <v>2</v>
      </c>
    </row>
    <row r="1560" spans="1:2" x14ac:dyDescent="0.35">
      <c r="A1560" s="3">
        <v>69139</v>
      </c>
      <c r="B1560" s="32">
        <v>2</v>
      </c>
    </row>
    <row r="1561" spans="1:2" x14ac:dyDescent="0.35">
      <c r="A1561" s="3">
        <v>69142</v>
      </c>
      <c r="B1561" s="32">
        <v>1</v>
      </c>
    </row>
    <row r="1562" spans="1:2" x14ac:dyDescent="0.35">
      <c r="A1562" s="3">
        <v>69209</v>
      </c>
      <c r="B1562" s="32">
        <v>1</v>
      </c>
    </row>
    <row r="1563" spans="1:2" x14ac:dyDescent="0.35">
      <c r="A1563" s="3">
        <v>69245</v>
      </c>
      <c r="B1563" s="32">
        <v>1</v>
      </c>
    </row>
    <row r="1564" spans="1:2" x14ac:dyDescent="0.35">
      <c r="A1564" s="3">
        <v>69263</v>
      </c>
      <c r="B1564" s="32">
        <v>1</v>
      </c>
    </row>
    <row r="1565" spans="1:2" x14ac:dyDescent="0.35">
      <c r="A1565" s="3">
        <v>69267</v>
      </c>
      <c r="B1565" s="32">
        <v>1</v>
      </c>
    </row>
    <row r="1566" spans="1:2" x14ac:dyDescent="0.35">
      <c r="A1566" s="3">
        <v>69283</v>
      </c>
      <c r="B1566" s="32">
        <v>1</v>
      </c>
    </row>
    <row r="1567" spans="1:2" x14ac:dyDescent="0.35">
      <c r="A1567" s="3">
        <v>69372</v>
      </c>
      <c r="B1567" s="32">
        <v>1</v>
      </c>
    </row>
    <row r="1568" spans="1:2" x14ac:dyDescent="0.35">
      <c r="A1568" s="3">
        <v>69389</v>
      </c>
      <c r="B1568" s="32">
        <v>1</v>
      </c>
    </row>
    <row r="1569" spans="1:2" x14ac:dyDescent="0.35">
      <c r="A1569" s="3">
        <v>69401</v>
      </c>
      <c r="B1569" s="32">
        <v>1</v>
      </c>
    </row>
    <row r="1570" spans="1:2" x14ac:dyDescent="0.35">
      <c r="A1570" s="3">
        <v>69476</v>
      </c>
      <c r="B1570" s="32">
        <v>1</v>
      </c>
    </row>
    <row r="1571" spans="1:2" x14ac:dyDescent="0.35">
      <c r="A1571" s="3">
        <v>69508</v>
      </c>
      <c r="B1571" s="32">
        <v>1</v>
      </c>
    </row>
    <row r="1572" spans="1:2" x14ac:dyDescent="0.35">
      <c r="A1572" s="3">
        <v>69520</v>
      </c>
      <c r="B1572" s="32">
        <v>1</v>
      </c>
    </row>
    <row r="1573" spans="1:2" x14ac:dyDescent="0.35">
      <c r="A1573" s="3">
        <v>69627</v>
      </c>
      <c r="B1573" s="32">
        <v>1</v>
      </c>
    </row>
    <row r="1574" spans="1:2" x14ac:dyDescent="0.35">
      <c r="A1574" s="3">
        <v>69661</v>
      </c>
      <c r="B1574" s="32">
        <v>1</v>
      </c>
    </row>
    <row r="1575" spans="1:2" x14ac:dyDescent="0.35">
      <c r="A1575" s="3">
        <v>69674</v>
      </c>
      <c r="B1575" s="32">
        <v>1</v>
      </c>
    </row>
    <row r="1576" spans="1:2" x14ac:dyDescent="0.35">
      <c r="A1576" s="3">
        <v>69702</v>
      </c>
      <c r="B1576" s="32">
        <v>1</v>
      </c>
    </row>
    <row r="1577" spans="1:2" x14ac:dyDescent="0.35">
      <c r="A1577" s="3">
        <v>69719</v>
      </c>
      <c r="B1577" s="32">
        <v>1</v>
      </c>
    </row>
    <row r="1578" spans="1:2" x14ac:dyDescent="0.35">
      <c r="A1578" s="3">
        <v>69755</v>
      </c>
      <c r="B1578" s="32">
        <v>1</v>
      </c>
    </row>
    <row r="1579" spans="1:2" x14ac:dyDescent="0.35">
      <c r="A1579" s="3">
        <v>69759</v>
      </c>
      <c r="B1579" s="32">
        <v>1</v>
      </c>
    </row>
    <row r="1580" spans="1:2" x14ac:dyDescent="0.35">
      <c r="A1580" s="3">
        <v>69805</v>
      </c>
      <c r="B1580" s="32">
        <v>1</v>
      </c>
    </row>
    <row r="1581" spans="1:2" x14ac:dyDescent="0.35">
      <c r="A1581" s="3">
        <v>69867</v>
      </c>
      <c r="B1581" s="32">
        <v>1</v>
      </c>
    </row>
    <row r="1582" spans="1:2" x14ac:dyDescent="0.35">
      <c r="A1582" s="3">
        <v>69882</v>
      </c>
      <c r="B1582" s="32">
        <v>1</v>
      </c>
    </row>
    <row r="1583" spans="1:2" x14ac:dyDescent="0.35">
      <c r="A1583" s="3">
        <v>69901</v>
      </c>
      <c r="B1583" s="32">
        <v>1</v>
      </c>
    </row>
    <row r="1584" spans="1:2" x14ac:dyDescent="0.35">
      <c r="A1584" s="3">
        <v>69930</v>
      </c>
      <c r="B1584" s="32">
        <v>1</v>
      </c>
    </row>
    <row r="1585" spans="1:2" x14ac:dyDescent="0.35">
      <c r="A1585" s="3">
        <v>69932</v>
      </c>
      <c r="B1585" s="32">
        <v>1</v>
      </c>
    </row>
    <row r="1586" spans="1:2" x14ac:dyDescent="0.35">
      <c r="A1586" s="3">
        <v>69969</v>
      </c>
      <c r="B1586" s="32">
        <v>1</v>
      </c>
    </row>
    <row r="1587" spans="1:2" x14ac:dyDescent="0.35">
      <c r="A1587" s="3">
        <v>70038</v>
      </c>
      <c r="B1587" s="32">
        <v>2</v>
      </c>
    </row>
    <row r="1588" spans="1:2" x14ac:dyDescent="0.35">
      <c r="A1588" s="3">
        <v>70044</v>
      </c>
      <c r="B1588" s="32">
        <v>1</v>
      </c>
    </row>
    <row r="1589" spans="1:2" x14ac:dyDescent="0.35">
      <c r="A1589" s="3">
        <v>70053</v>
      </c>
      <c r="B1589" s="32">
        <v>1</v>
      </c>
    </row>
    <row r="1590" spans="1:2" x14ac:dyDescent="0.35">
      <c r="A1590" s="3">
        <v>70091</v>
      </c>
      <c r="B1590" s="32">
        <v>1</v>
      </c>
    </row>
    <row r="1591" spans="1:2" x14ac:dyDescent="0.35">
      <c r="A1591" s="3">
        <v>70116</v>
      </c>
      <c r="B1591" s="32">
        <v>1</v>
      </c>
    </row>
    <row r="1592" spans="1:2" x14ac:dyDescent="0.35">
      <c r="A1592" s="3">
        <v>70123</v>
      </c>
      <c r="B1592" s="32">
        <v>1</v>
      </c>
    </row>
    <row r="1593" spans="1:2" x14ac:dyDescent="0.35">
      <c r="A1593" s="3">
        <v>70165</v>
      </c>
      <c r="B1593" s="32">
        <v>1</v>
      </c>
    </row>
    <row r="1594" spans="1:2" x14ac:dyDescent="0.35">
      <c r="A1594" s="3">
        <v>70179</v>
      </c>
      <c r="B1594" s="32">
        <v>2</v>
      </c>
    </row>
    <row r="1595" spans="1:2" x14ac:dyDescent="0.35">
      <c r="A1595" s="3">
        <v>70287</v>
      </c>
      <c r="B1595" s="32">
        <v>1</v>
      </c>
    </row>
    <row r="1596" spans="1:2" x14ac:dyDescent="0.35">
      <c r="A1596" s="3">
        <v>70300</v>
      </c>
      <c r="B1596" s="32">
        <v>1</v>
      </c>
    </row>
    <row r="1597" spans="1:2" x14ac:dyDescent="0.35">
      <c r="A1597" s="3">
        <v>70321</v>
      </c>
      <c r="B1597" s="32">
        <v>1</v>
      </c>
    </row>
    <row r="1598" spans="1:2" x14ac:dyDescent="0.35">
      <c r="A1598" s="3">
        <v>70337</v>
      </c>
      <c r="B1598" s="32">
        <v>1</v>
      </c>
    </row>
    <row r="1599" spans="1:2" x14ac:dyDescent="0.35">
      <c r="A1599" s="3">
        <v>70356</v>
      </c>
      <c r="B1599" s="32">
        <v>1</v>
      </c>
    </row>
    <row r="1600" spans="1:2" x14ac:dyDescent="0.35">
      <c r="A1600" s="3">
        <v>70379</v>
      </c>
      <c r="B1600" s="32">
        <v>1</v>
      </c>
    </row>
    <row r="1601" spans="1:2" x14ac:dyDescent="0.35">
      <c r="A1601" s="3">
        <v>70421</v>
      </c>
      <c r="B1601" s="32">
        <v>1</v>
      </c>
    </row>
    <row r="1602" spans="1:2" x14ac:dyDescent="0.35">
      <c r="A1602" s="3">
        <v>70440</v>
      </c>
      <c r="B1602" s="32">
        <v>1</v>
      </c>
    </row>
    <row r="1603" spans="1:2" x14ac:dyDescent="0.35">
      <c r="A1603" s="3">
        <v>70503</v>
      </c>
      <c r="B1603" s="32">
        <v>1</v>
      </c>
    </row>
    <row r="1604" spans="1:2" x14ac:dyDescent="0.35">
      <c r="A1604" s="3">
        <v>70515</v>
      </c>
      <c r="B1604" s="32">
        <v>1</v>
      </c>
    </row>
    <row r="1605" spans="1:2" x14ac:dyDescent="0.35">
      <c r="A1605" s="3">
        <v>70545</v>
      </c>
      <c r="B1605" s="32">
        <v>1</v>
      </c>
    </row>
    <row r="1606" spans="1:2" x14ac:dyDescent="0.35">
      <c r="A1606" s="3">
        <v>70566</v>
      </c>
      <c r="B1606" s="32">
        <v>1</v>
      </c>
    </row>
    <row r="1607" spans="1:2" x14ac:dyDescent="0.35">
      <c r="A1607" s="3">
        <v>70596</v>
      </c>
      <c r="B1607" s="32">
        <v>2</v>
      </c>
    </row>
    <row r="1608" spans="1:2" x14ac:dyDescent="0.35">
      <c r="A1608" s="3">
        <v>70617</v>
      </c>
      <c r="B1608" s="32">
        <v>1</v>
      </c>
    </row>
    <row r="1609" spans="1:2" x14ac:dyDescent="0.35">
      <c r="A1609" s="3">
        <v>70638</v>
      </c>
      <c r="B1609" s="32">
        <v>1</v>
      </c>
    </row>
    <row r="1610" spans="1:2" x14ac:dyDescent="0.35">
      <c r="A1610" s="3">
        <v>70643</v>
      </c>
      <c r="B1610" s="32">
        <v>1</v>
      </c>
    </row>
    <row r="1611" spans="1:2" x14ac:dyDescent="0.35">
      <c r="A1611" s="3">
        <v>70647</v>
      </c>
      <c r="B1611" s="32">
        <v>1</v>
      </c>
    </row>
    <row r="1612" spans="1:2" x14ac:dyDescent="0.35">
      <c r="A1612" s="3">
        <v>70666</v>
      </c>
      <c r="B1612" s="32">
        <v>1</v>
      </c>
    </row>
    <row r="1613" spans="1:2" x14ac:dyDescent="0.35">
      <c r="A1613" s="3">
        <v>70713</v>
      </c>
      <c r="B1613" s="32">
        <v>1</v>
      </c>
    </row>
    <row r="1614" spans="1:2" x14ac:dyDescent="0.35">
      <c r="A1614" s="3">
        <v>70777</v>
      </c>
      <c r="B1614" s="32">
        <v>1</v>
      </c>
    </row>
    <row r="1615" spans="1:2" x14ac:dyDescent="0.35">
      <c r="A1615" s="3">
        <v>70792</v>
      </c>
      <c r="B1615" s="32">
        <v>1</v>
      </c>
    </row>
    <row r="1616" spans="1:2" x14ac:dyDescent="0.35">
      <c r="A1616" s="3">
        <v>70829</v>
      </c>
      <c r="B1616" s="32">
        <v>1</v>
      </c>
    </row>
    <row r="1617" spans="1:2" x14ac:dyDescent="0.35">
      <c r="A1617" s="3">
        <v>70844</v>
      </c>
      <c r="B1617" s="32">
        <v>1</v>
      </c>
    </row>
    <row r="1618" spans="1:2" x14ac:dyDescent="0.35">
      <c r="A1618" s="3">
        <v>70886</v>
      </c>
      <c r="B1618" s="32">
        <v>1</v>
      </c>
    </row>
    <row r="1619" spans="1:2" x14ac:dyDescent="0.35">
      <c r="A1619" s="3">
        <v>70893</v>
      </c>
      <c r="B1619" s="32">
        <v>1</v>
      </c>
    </row>
    <row r="1620" spans="1:2" x14ac:dyDescent="0.35">
      <c r="A1620" s="3">
        <v>70924</v>
      </c>
      <c r="B1620" s="32">
        <v>2</v>
      </c>
    </row>
    <row r="1621" spans="1:2" x14ac:dyDescent="0.35">
      <c r="A1621" s="3">
        <v>70932</v>
      </c>
      <c r="B1621" s="32">
        <v>1</v>
      </c>
    </row>
    <row r="1622" spans="1:2" x14ac:dyDescent="0.35">
      <c r="A1622" s="3">
        <v>70951</v>
      </c>
      <c r="B1622" s="32">
        <v>1</v>
      </c>
    </row>
    <row r="1623" spans="1:2" x14ac:dyDescent="0.35">
      <c r="A1623" s="3">
        <v>70971</v>
      </c>
      <c r="B1623" s="32">
        <v>1</v>
      </c>
    </row>
    <row r="1624" spans="1:2" x14ac:dyDescent="0.35">
      <c r="A1624" s="3">
        <v>71022</v>
      </c>
      <c r="B1624" s="32">
        <v>1</v>
      </c>
    </row>
    <row r="1625" spans="1:2" x14ac:dyDescent="0.35">
      <c r="A1625" s="3">
        <v>71107</v>
      </c>
      <c r="B1625" s="32">
        <v>1</v>
      </c>
    </row>
    <row r="1626" spans="1:2" x14ac:dyDescent="0.35">
      <c r="A1626" s="3">
        <v>71113</v>
      </c>
      <c r="B1626" s="32">
        <v>1</v>
      </c>
    </row>
    <row r="1627" spans="1:2" x14ac:dyDescent="0.35">
      <c r="A1627" s="3">
        <v>71128</v>
      </c>
      <c r="B1627" s="32">
        <v>1</v>
      </c>
    </row>
    <row r="1628" spans="1:2" x14ac:dyDescent="0.35">
      <c r="A1628" s="3">
        <v>71163</v>
      </c>
      <c r="B1628" s="32">
        <v>1</v>
      </c>
    </row>
    <row r="1629" spans="1:2" x14ac:dyDescent="0.35">
      <c r="A1629" s="3">
        <v>71232</v>
      </c>
      <c r="B1629" s="32">
        <v>1</v>
      </c>
    </row>
    <row r="1630" spans="1:2" x14ac:dyDescent="0.35">
      <c r="A1630" s="3">
        <v>71322</v>
      </c>
      <c r="B1630" s="32">
        <v>2</v>
      </c>
    </row>
    <row r="1631" spans="1:2" x14ac:dyDescent="0.35">
      <c r="A1631" s="3">
        <v>71367</v>
      </c>
      <c r="B1631" s="32">
        <v>2</v>
      </c>
    </row>
    <row r="1632" spans="1:2" x14ac:dyDescent="0.35">
      <c r="A1632" s="3">
        <v>71391</v>
      </c>
      <c r="B1632" s="32">
        <v>1</v>
      </c>
    </row>
    <row r="1633" spans="1:2" x14ac:dyDescent="0.35">
      <c r="A1633" s="3">
        <v>71427</v>
      </c>
      <c r="B1633" s="32">
        <v>1</v>
      </c>
    </row>
    <row r="1634" spans="1:2" x14ac:dyDescent="0.35">
      <c r="A1634" s="3">
        <v>71434</v>
      </c>
      <c r="B1634" s="32">
        <v>1</v>
      </c>
    </row>
    <row r="1635" spans="1:2" x14ac:dyDescent="0.35">
      <c r="A1635" s="3">
        <v>71466</v>
      </c>
      <c r="B1635" s="32">
        <v>1</v>
      </c>
    </row>
    <row r="1636" spans="1:2" x14ac:dyDescent="0.35">
      <c r="A1636" s="3">
        <v>71488</v>
      </c>
      <c r="B1636" s="32">
        <v>1</v>
      </c>
    </row>
    <row r="1637" spans="1:2" x14ac:dyDescent="0.35">
      <c r="A1637" s="3">
        <v>71499</v>
      </c>
      <c r="B1637" s="32">
        <v>1</v>
      </c>
    </row>
    <row r="1638" spans="1:2" x14ac:dyDescent="0.35">
      <c r="A1638" s="3">
        <v>71604</v>
      </c>
      <c r="B1638" s="32">
        <v>1</v>
      </c>
    </row>
    <row r="1639" spans="1:2" x14ac:dyDescent="0.35">
      <c r="A1639" s="3">
        <v>71613</v>
      </c>
      <c r="B1639" s="32">
        <v>1</v>
      </c>
    </row>
    <row r="1640" spans="1:2" x14ac:dyDescent="0.35">
      <c r="A1640" s="3">
        <v>71626</v>
      </c>
      <c r="B1640" s="32">
        <v>1</v>
      </c>
    </row>
    <row r="1641" spans="1:2" x14ac:dyDescent="0.35">
      <c r="A1641" s="3">
        <v>71670</v>
      </c>
      <c r="B1641" s="32">
        <v>1</v>
      </c>
    </row>
    <row r="1642" spans="1:2" x14ac:dyDescent="0.35">
      <c r="A1642" s="3">
        <v>71691</v>
      </c>
      <c r="B1642" s="32">
        <v>1</v>
      </c>
    </row>
    <row r="1643" spans="1:2" x14ac:dyDescent="0.35">
      <c r="A1643" s="3">
        <v>71706</v>
      </c>
      <c r="B1643" s="32">
        <v>1</v>
      </c>
    </row>
    <row r="1644" spans="1:2" x14ac:dyDescent="0.35">
      <c r="A1644" s="3">
        <v>71796</v>
      </c>
      <c r="B1644" s="32">
        <v>1</v>
      </c>
    </row>
    <row r="1645" spans="1:2" x14ac:dyDescent="0.35">
      <c r="A1645" s="3">
        <v>71819</v>
      </c>
      <c r="B1645" s="32">
        <v>1</v>
      </c>
    </row>
    <row r="1646" spans="1:2" x14ac:dyDescent="0.35">
      <c r="A1646" s="3">
        <v>71847</v>
      </c>
      <c r="B1646" s="32">
        <v>1</v>
      </c>
    </row>
    <row r="1647" spans="1:2" x14ac:dyDescent="0.35">
      <c r="A1647" s="3">
        <v>71853</v>
      </c>
      <c r="B1647" s="32">
        <v>2</v>
      </c>
    </row>
    <row r="1648" spans="1:2" x14ac:dyDescent="0.35">
      <c r="A1648" s="3">
        <v>71855</v>
      </c>
      <c r="B1648" s="32">
        <v>1</v>
      </c>
    </row>
    <row r="1649" spans="1:2" x14ac:dyDescent="0.35">
      <c r="A1649" s="3">
        <v>71866</v>
      </c>
      <c r="B1649" s="32">
        <v>1</v>
      </c>
    </row>
    <row r="1650" spans="1:2" x14ac:dyDescent="0.35">
      <c r="A1650" s="3">
        <v>71952</v>
      </c>
      <c r="B1650" s="32">
        <v>2</v>
      </c>
    </row>
    <row r="1651" spans="1:2" x14ac:dyDescent="0.35">
      <c r="A1651" s="3">
        <v>71964</v>
      </c>
      <c r="B1651" s="32">
        <v>1</v>
      </c>
    </row>
    <row r="1652" spans="1:2" x14ac:dyDescent="0.35">
      <c r="A1652" s="3">
        <v>71965</v>
      </c>
      <c r="B1652" s="32">
        <v>1</v>
      </c>
    </row>
    <row r="1653" spans="1:2" x14ac:dyDescent="0.35">
      <c r="A1653" s="3">
        <v>71969</v>
      </c>
      <c r="B1653" s="32">
        <v>1</v>
      </c>
    </row>
    <row r="1654" spans="1:2" x14ac:dyDescent="0.35">
      <c r="A1654" s="3">
        <v>72025</v>
      </c>
      <c r="B1654" s="32">
        <v>2</v>
      </c>
    </row>
    <row r="1655" spans="1:2" x14ac:dyDescent="0.35">
      <c r="A1655" s="3">
        <v>72063</v>
      </c>
      <c r="B1655" s="32">
        <v>1</v>
      </c>
    </row>
    <row r="1656" spans="1:2" x14ac:dyDescent="0.35">
      <c r="A1656" s="3">
        <v>72066</v>
      </c>
      <c r="B1656" s="32">
        <v>1</v>
      </c>
    </row>
    <row r="1657" spans="1:2" x14ac:dyDescent="0.35">
      <c r="A1657" s="3">
        <v>72071</v>
      </c>
      <c r="B1657" s="32">
        <v>2</v>
      </c>
    </row>
    <row r="1658" spans="1:2" x14ac:dyDescent="0.35">
      <c r="A1658" s="3">
        <v>72099</v>
      </c>
      <c r="B1658" s="32">
        <v>1</v>
      </c>
    </row>
    <row r="1659" spans="1:2" x14ac:dyDescent="0.35">
      <c r="A1659" s="3">
        <v>72117</v>
      </c>
      <c r="B1659" s="32">
        <v>1</v>
      </c>
    </row>
    <row r="1660" spans="1:2" x14ac:dyDescent="0.35">
      <c r="A1660" s="3">
        <v>72159</v>
      </c>
      <c r="B1660" s="32">
        <v>1</v>
      </c>
    </row>
    <row r="1661" spans="1:2" x14ac:dyDescent="0.35">
      <c r="A1661" s="3">
        <v>72190</v>
      </c>
      <c r="B1661" s="32">
        <v>1</v>
      </c>
    </row>
    <row r="1662" spans="1:2" x14ac:dyDescent="0.35">
      <c r="A1662" s="3">
        <v>72217</v>
      </c>
      <c r="B1662" s="32">
        <v>1</v>
      </c>
    </row>
    <row r="1663" spans="1:2" x14ac:dyDescent="0.35">
      <c r="A1663" s="3">
        <v>72228</v>
      </c>
      <c r="B1663" s="32">
        <v>1</v>
      </c>
    </row>
    <row r="1664" spans="1:2" x14ac:dyDescent="0.35">
      <c r="A1664" s="3">
        <v>72258</v>
      </c>
      <c r="B1664" s="32">
        <v>1</v>
      </c>
    </row>
    <row r="1665" spans="1:2" x14ac:dyDescent="0.35">
      <c r="A1665" s="3">
        <v>72282</v>
      </c>
      <c r="B1665" s="32">
        <v>1</v>
      </c>
    </row>
    <row r="1666" spans="1:2" x14ac:dyDescent="0.35">
      <c r="A1666" s="3">
        <v>72298</v>
      </c>
      <c r="B1666" s="32">
        <v>1</v>
      </c>
    </row>
    <row r="1667" spans="1:2" x14ac:dyDescent="0.35">
      <c r="A1667" s="3">
        <v>72309</v>
      </c>
      <c r="B1667" s="32">
        <v>1</v>
      </c>
    </row>
    <row r="1668" spans="1:2" x14ac:dyDescent="0.35">
      <c r="A1668" s="3">
        <v>72335</v>
      </c>
      <c r="B1668" s="32">
        <v>1</v>
      </c>
    </row>
    <row r="1669" spans="1:2" x14ac:dyDescent="0.35">
      <c r="A1669" s="3">
        <v>72354</v>
      </c>
      <c r="B1669" s="32">
        <v>1</v>
      </c>
    </row>
    <row r="1670" spans="1:2" x14ac:dyDescent="0.35">
      <c r="A1670" s="3">
        <v>72460</v>
      </c>
      <c r="B1670" s="32">
        <v>1</v>
      </c>
    </row>
    <row r="1671" spans="1:2" x14ac:dyDescent="0.35">
      <c r="A1671" s="3">
        <v>72504</v>
      </c>
      <c r="B1671" s="32">
        <v>1</v>
      </c>
    </row>
    <row r="1672" spans="1:2" x14ac:dyDescent="0.35">
      <c r="A1672" s="3">
        <v>72550</v>
      </c>
      <c r="B1672" s="32">
        <v>1</v>
      </c>
    </row>
    <row r="1673" spans="1:2" x14ac:dyDescent="0.35">
      <c r="A1673" s="3">
        <v>72570</v>
      </c>
      <c r="B1673" s="32">
        <v>1</v>
      </c>
    </row>
    <row r="1674" spans="1:2" x14ac:dyDescent="0.35">
      <c r="A1674" s="3">
        <v>72635</v>
      </c>
      <c r="B1674" s="32">
        <v>2</v>
      </c>
    </row>
    <row r="1675" spans="1:2" x14ac:dyDescent="0.35">
      <c r="A1675" s="3">
        <v>72643</v>
      </c>
      <c r="B1675" s="32">
        <v>1</v>
      </c>
    </row>
    <row r="1676" spans="1:2" x14ac:dyDescent="0.35">
      <c r="A1676" s="3">
        <v>72679</v>
      </c>
      <c r="B1676" s="32">
        <v>1</v>
      </c>
    </row>
    <row r="1677" spans="1:2" x14ac:dyDescent="0.35">
      <c r="A1677" s="3">
        <v>72828</v>
      </c>
      <c r="B1677" s="32">
        <v>1</v>
      </c>
    </row>
    <row r="1678" spans="1:2" x14ac:dyDescent="0.35">
      <c r="A1678" s="3">
        <v>72903</v>
      </c>
      <c r="B1678" s="32">
        <v>1</v>
      </c>
    </row>
    <row r="1679" spans="1:2" x14ac:dyDescent="0.35">
      <c r="A1679" s="3">
        <v>72905</v>
      </c>
      <c r="B1679" s="32">
        <v>1</v>
      </c>
    </row>
    <row r="1680" spans="1:2" x14ac:dyDescent="0.35">
      <c r="A1680" s="3">
        <v>72906</v>
      </c>
      <c r="B1680" s="32">
        <v>1</v>
      </c>
    </row>
    <row r="1681" spans="1:2" x14ac:dyDescent="0.35">
      <c r="A1681" s="3">
        <v>72940</v>
      </c>
      <c r="B1681" s="32">
        <v>1</v>
      </c>
    </row>
    <row r="1682" spans="1:2" x14ac:dyDescent="0.35">
      <c r="A1682" s="3">
        <v>72967</v>
      </c>
      <c r="B1682" s="32">
        <v>1</v>
      </c>
    </row>
    <row r="1683" spans="1:2" x14ac:dyDescent="0.35">
      <c r="A1683" s="3">
        <v>72968</v>
      </c>
      <c r="B1683" s="32">
        <v>1</v>
      </c>
    </row>
    <row r="1684" spans="1:2" x14ac:dyDescent="0.35">
      <c r="A1684" s="3">
        <v>73059</v>
      </c>
      <c r="B1684" s="32">
        <v>2</v>
      </c>
    </row>
    <row r="1685" spans="1:2" x14ac:dyDescent="0.35">
      <c r="A1685" s="3">
        <v>73113</v>
      </c>
      <c r="B1685" s="32">
        <v>1</v>
      </c>
    </row>
    <row r="1686" spans="1:2" x14ac:dyDescent="0.35">
      <c r="A1686" s="3">
        <v>73170</v>
      </c>
      <c r="B1686" s="32">
        <v>1</v>
      </c>
    </row>
    <row r="1687" spans="1:2" x14ac:dyDescent="0.35">
      <c r="A1687" s="3">
        <v>73356</v>
      </c>
      <c r="B1687" s="32">
        <v>1</v>
      </c>
    </row>
    <row r="1688" spans="1:2" x14ac:dyDescent="0.35">
      <c r="A1688" s="3">
        <v>73395</v>
      </c>
      <c r="B1688" s="32">
        <v>1</v>
      </c>
    </row>
    <row r="1689" spans="1:2" x14ac:dyDescent="0.35">
      <c r="A1689" s="3">
        <v>73448</v>
      </c>
      <c r="B1689" s="32">
        <v>1</v>
      </c>
    </row>
    <row r="1690" spans="1:2" x14ac:dyDescent="0.35">
      <c r="A1690" s="3">
        <v>73450</v>
      </c>
      <c r="B1690" s="32">
        <v>1</v>
      </c>
    </row>
    <row r="1691" spans="1:2" x14ac:dyDescent="0.35">
      <c r="A1691" s="3">
        <v>73454</v>
      </c>
      <c r="B1691" s="32">
        <v>1</v>
      </c>
    </row>
    <row r="1692" spans="1:2" x14ac:dyDescent="0.35">
      <c r="A1692" s="3">
        <v>73455</v>
      </c>
      <c r="B1692" s="32">
        <v>1</v>
      </c>
    </row>
    <row r="1693" spans="1:2" x14ac:dyDescent="0.35">
      <c r="A1693" s="3">
        <v>73538</v>
      </c>
      <c r="B1693" s="32">
        <v>1</v>
      </c>
    </row>
    <row r="1694" spans="1:2" x14ac:dyDescent="0.35">
      <c r="A1694" s="3">
        <v>73687</v>
      </c>
      <c r="B1694" s="32">
        <v>1</v>
      </c>
    </row>
    <row r="1695" spans="1:2" x14ac:dyDescent="0.35">
      <c r="A1695" s="3">
        <v>73691</v>
      </c>
      <c r="B1695" s="32">
        <v>1</v>
      </c>
    </row>
    <row r="1696" spans="1:2" x14ac:dyDescent="0.35">
      <c r="A1696" s="3">
        <v>73705</v>
      </c>
      <c r="B1696" s="32">
        <v>1</v>
      </c>
    </row>
    <row r="1697" spans="1:2" x14ac:dyDescent="0.35">
      <c r="A1697" s="3">
        <v>73803</v>
      </c>
      <c r="B1697" s="32">
        <v>1</v>
      </c>
    </row>
    <row r="1698" spans="1:2" x14ac:dyDescent="0.35">
      <c r="A1698" s="3">
        <v>73807</v>
      </c>
      <c r="B1698" s="32">
        <v>1</v>
      </c>
    </row>
    <row r="1699" spans="1:2" x14ac:dyDescent="0.35">
      <c r="A1699" s="3">
        <v>73892</v>
      </c>
      <c r="B1699" s="32">
        <v>1</v>
      </c>
    </row>
    <row r="1700" spans="1:2" x14ac:dyDescent="0.35">
      <c r="A1700" s="3">
        <v>73926</v>
      </c>
      <c r="B1700" s="32">
        <v>1</v>
      </c>
    </row>
    <row r="1701" spans="1:2" x14ac:dyDescent="0.35">
      <c r="A1701" s="3">
        <v>74004</v>
      </c>
      <c r="B1701" s="32">
        <v>1</v>
      </c>
    </row>
    <row r="1702" spans="1:2" x14ac:dyDescent="0.35">
      <c r="A1702" s="3">
        <v>74068</v>
      </c>
      <c r="B1702" s="32">
        <v>1</v>
      </c>
    </row>
    <row r="1703" spans="1:2" x14ac:dyDescent="0.35">
      <c r="A1703" s="3">
        <v>74116</v>
      </c>
      <c r="B1703" s="32">
        <v>1</v>
      </c>
    </row>
    <row r="1704" spans="1:2" x14ac:dyDescent="0.35">
      <c r="A1704" s="3">
        <v>74165</v>
      </c>
      <c r="B1704" s="32">
        <v>1</v>
      </c>
    </row>
    <row r="1705" spans="1:2" x14ac:dyDescent="0.35">
      <c r="A1705" s="3">
        <v>74190</v>
      </c>
      <c r="B1705" s="32">
        <v>1</v>
      </c>
    </row>
    <row r="1706" spans="1:2" x14ac:dyDescent="0.35">
      <c r="A1706" s="3">
        <v>74214</v>
      </c>
      <c r="B1706" s="32">
        <v>1</v>
      </c>
    </row>
    <row r="1707" spans="1:2" x14ac:dyDescent="0.35">
      <c r="A1707" s="3">
        <v>74250</v>
      </c>
      <c r="B1707" s="32">
        <v>1</v>
      </c>
    </row>
    <row r="1708" spans="1:2" x14ac:dyDescent="0.35">
      <c r="A1708" s="3">
        <v>74268</v>
      </c>
      <c r="B1708" s="32">
        <v>1</v>
      </c>
    </row>
    <row r="1709" spans="1:2" x14ac:dyDescent="0.35">
      <c r="A1709" s="3">
        <v>74290</v>
      </c>
      <c r="B1709" s="32">
        <v>1</v>
      </c>
    </row>
    <row r="1710" spans="1:2" x14ac:dyDescent="0.35">
      <c r="A1710" s="3">
        <v>74293</v>
      </c>
      <c r="B1710" s="32">
        <v>2</v>
      </c>
    </row>
    <row r="1711" spans="1:2" x14ac:dyDescent="0.35">
      <c r="A1711" s="3">
        <v>74485</v>
      </c>
      <c r="B1711" s="32">
        <v>1</v>
      </c>
    </row>
    <row r="1712" spans="1:2" x14ac:dyDescent="0.35">
      <c r="A1712" s="3">
        <v>74538</v>
      </c>
      <c r="B1712" s="32">
        <v>1</v>
      </c>
    </row>
    <row r="1713" spans="1:2" x14ac:dyDescent="0.35">
      <c r="A1713" s="3">
        <v>74637</v>
      </c>
      <c r="B1713" s="32">
        <v>1</v>
      </c>
    </row>
    <row r="1714" spans="1:2" x14ac:dyDescent="0.35">
      <c r="A1714" s="3">
        <v>74716</v>
      </c>
      <c r="B1714" s="32">
        <v>1</v>
      </c>
    </row>
    <row r="1715" spans="1:2" x14ac:dyDescent="0.35">
      <c r="A1715" s="3">
        <v>74805</v>
      </c>
      <c r="B1715" s="32">
        <v>1</v>
      </c>
    </row>
    <row r="1716" spans="1:2" x14ac:dyDescent="0.35">
      <c r="A1716" s="3">
        <v>74806</v>
      </c>
      <c r="B1716" s="32">
        <v>1</v>
      </c>
    </row>
    <row r="1717" spans="1:2" x14ac:dyDescent="0.35">
      <c r="A1717" s="3">
        <v>74854</v>
      </c>
      <c r="B1717" s="32">
        <v>1</v>
      </c>
    </row>
    <row r="1718" spans="1:2" x14ac:dyDescent="0.35">
      <c r="A1718" s="3">
        <v>74859</v>
      </c>
      <c r="B1718" s="32">
        <v>1</v>
      </c>
    </row>
    <row r="1719" spans="1:2" x14ac:dyDescent="0.35">
      <c r="A1719" s="3">
        <v>74881</v>
      </c>
      <c r="B1719" s="32">
        <v>2</v>
      </c>
    </row>
    <row r="1720" spans="1:2" x14ac:dyDescent="0.35">
      <c r="A1720" s="3">
        <v>74918</v>
      </c>
      <c r="B1720" s="32">
        <v>1</v>
      </c>
    </row>
    <row r="1721" spans="1:2" x14ac:dyDescent="0.35">
      <c r="A1721" s="3">
        <v>74985</v>
      </c>
      <c r="B1721" s="32">
        <v>1</v>
      </c>
    </row>
    <row r="1722" spans="1:2" x14ac:dyDescent="0.35">
      <c r="A1722" s="3">
        <v>75012</v>
      </c>
      <c r="B1722" s="32">
        <v>1</v>
      </c>
    </row>
    <row r="1723" spans="1:2" x14ac:dyDescent="0.35">
      <c r="A1723" s="3">
        <v>75027</v>
      </c>
      <c r="B1723" s="32">
        <v>1</v>
      </c>
    </row>
    <row r="1724" spans="1:2" x14ac:dyDescent="0.35">
      <c r="A1724" s="3">
        <v>75032</v>
      </c>
      <c r="B1724" s="32">
        <v>1</v>
      </c>
    </row>
    <row r="1725" spans="1:2" x14ac:dyDescent="0.35">
      <c r="A1725" s="3">
        <v>75072</v>
      </c>
      <c r="B1725" s="32">
        <v>1</v>
      </c>
    </row>
    <row r="1726" spans="1:2" x14ac:dyDescent="0.35">
      <c r="A1726" s="3">
        <v>75114</v>
      </c>
      <c r="B1726" s="32">
        <v>1</v>
      </c>
    </row>
    <row r="1727" spans="1:2" x14ac:dyDescent="0.35">
      <c r="A1727" s="3">
        <v>75127</v>
      </c>
      <c r="B1727" s="32">
        <v>2</v>
      </c>
    </row>
    <row r="1728" spans="1:2" x14ac:dyDescent="0.35">
      <c r="A1728" s="3">
        <v>75154</v>
      </c>
      <c r="B1728" s="32">
        <v>1</v>
      </c>
    </row>
    <row r="1729" spans="1:2" x14ac:dyDescent="0.35">
      <c r="A1729" s="3">
        <v>75236</v>
      </c>
      <c r="B1729" s="32">
        <v>1</v>
      </c>
    </row>
    <row r="1730" spans="1:2" x14ac:dyDescent="0.35">
      <c r="A1730" s="3">
        <v>75251</v>
      </c>
      <c r="B1730" s="32">
        <v>1</v>
      </c>
    </row>
    <row r="1731" spans="1:2" x14ac:dyDescent="0.35">
      <c r="A1731" s="3">
        <v>75261</v>
      </c>
      <c r="B1731" s="32">
        <v>1</v>
      </c>
    </row>
    <row r="1732" spans="1:2" x14ac:dyDescent="0.35">
      <c r="A1732" s="3">
        <v>75276</v>
      </c>
      <c r="B1732" s="32">
        <v>1</v>
      </c>
    </row>
    <row r="1733" spans="1:2" x14ac:dyDescent="0.35">
      <c r="A1733" s="3">
        <v>75278</v>
      </c>
      <c r="B1733" s="32">
        <v>1</v>
      </c>
    </row>
    <row r="1734" spans="1:2" x14ac:dyDescent="0.35">
      <c r="A1734" s="3">
        <v>75283</v>
      </c>
      <c r="B1734" s="32">
        <v>1</v>
      </c>
    </row>
    <row r="1735" spans="1:2" x14ac:dyDescent="0.35">
      <c r="A1735" s="3">
        <v>75315</v>
      </c>
      <c r="B1735" s="32">
        <v>1</v>
      </c>
    </row>
    <row r="1736" spans="1:2" x14ac:dyDescent="0.35">
      <c r="A1736" s="3">
        <v>75330</v>
      </c>
      <c r="B1736" s="32">
        <v>1</v>
      </c>
    </row>
    <row r="1737" spans="1:2" x14ac:dyDescent="0.35">
      <c r="A1737" s="3">
        <v>75342</v>
      </c>
      <c r="B1737" s="32">
        <v>1</v>
      </c>
    </row>
    <row r="1738" spans="1:2" x14ac:dyDescent="0.35">
      <c r="A1738" s="3">
        <v>75345</v>
      </c>
      <c r="B1738" s="32">
        <v>1</v>
      </c>
    </row>
    <row r="1739" spans="1:2" x14ac:dyDescent="0.35">
      <c r="A1739" s="3">
        <v>75433</v>
      </c>
      <c r="B1739" s="32">
        <v>1</v>
      </c>
    </row>
    <row r="1740" spans="1:2" x14ac:dyDescent="0.35">
      <c r="A1740" s="3">
        <v>75437</v>
      </c>
      <c r="B1740" s="32">
        <v>1</v>
      </c>
    </row>
    <row r="1741" spans="1:2" x14ac:dyDescent="0.35">
      <c r="A1741" s="3">
        <v>75484</v>
      </c>
      <c r="B1741" s="32">
        <v>1</v>
      </c>
    </row>
    <row r="1742" spans="1:2" x14ac:dyDescent="0.35">
      <c r="A1742" s="3">
        <v>75507</v>
      </c>
      <c r="B1742" s="32">
        <v>2</v>
      </c>
    </row>
    <row r="1743" spans="1:2" x14ac:dyDescent="0.35">
      <c r="A1743" s="3">
        <v>75693</v>
      </c>
      <c r="B1743" s="32">
        <v>1</v>
      </c>
    </row>
    <row r="1744" spans="1:2" x14ac:dyDescent="0.35">
      <c r="A1744" s="3">
        <v>75702</v>
      </c>
      <c r="B1744" s="32">
        <v>2</v>
      </c>
    </row>
    <row r="1745" spans="1:2" x14ac:dyDescent="0.35">
      <c r="A1745" s="3">
        <v>75759</v>
      </c>
      <c r="B1745" s="32">
        <v>1</v>
      </c>
    </row>
    <row r="1746" spans="1:2" x14ac:dyDescent="0.35">
      <c r="A1746" s="3">
        <v>75774</v>
      </c>
      <c r="B1746" s="32">
        <v>2</v>
      </c>
    </row>
    <row r="1747" spans="1:2" x14ac:dyDescent="0.35">
      <c r="A1747" s="3">
        <v>75777</v>
      </c>
      <c r="B1747" s="32">
        <v>2</v>
      </c>
    </row>
    <row r="1748" spans="1:2" x14ac:dyDescent="0.35">
      <c r="A1748" s="3">
        <v>75794</v>
      </c>
      <c r="B1748" s="32">
        <v>1</v>
      </c>
    </row>
    <row r="1749" spans="1:2" x14ac:dyDescent="0.35">
      <c r="A1749" s="3">
        <v>75825</v>
      </c>
      <c r="B1749" s="32">
        <v>1</v>
      </c>
    </row>
    <row r="1750" spans="1:2" x14ac:dyDescent="0.35">
      <c r="A1750" s="3">
        <v>75865</v>
      </c>
      <c r="B1750" s="32">
        <v>1</v>
      </c>
    </row>
    <row r="1751" spans="1:2" x14ac:dyDescent="0.35">
      <c r="A1751" s="3">
        <v>75903</v>
      </c>
      <c r="B1751" s="32">
        <v>1</v>
      </c>
    </row>
    <row r="1752" spans="1:2" x14ac:dyDescent="0.35">
      <c r="A1752" s="3">
        <v>75922</v>
      </c>
      <c r="B1752" s="32">
        <v>1</v>
      </c>
    </row>
    <row r="1753" spans="1:2" x14ac:dyDescent="0.35">
      <c r="A1753" s="3">
        <v>76005</v>
      </c>
      <c r="B1753" s="32">
        <v>1</v>
      </c>
    </row>
    <row r="1754" spans="1:2" x14ac:dyDescent="0.35">
      <c r="A1754" s="3">
        <v>76045</v>
      </c>
      <c r="B1754" s="32">
        <v>1</v>
      </c>
    </row>
    <row r="1755" spans="1:2" x14ac:dyDescent="0.35">
      <c r="A1755" s="3">
        <v>76068</v>
      </c>
      <c r="B1755" s="32">
        <v>1</v>
      </c>
    </row>
    <row r="1756" spans="1:2" x14ac:dyDescent="0.35">
      <c r="A1756" s="3">
        <v>76081</v>
      </c>
      <c r="B1756" s="32">
        <v>2</v>
      </c>
    </row>
    <row r="1757" spans="1:2" x14ac:dyDescent="0.35">
      <c r="A1757" s="3">
        <v>76140</v>
      </c>
      <c r="B1757" s="32">
        <v>1</v>
      </c>
    </row>
    <row r="1758" spans="1:2" x14ac:dyDescent="0.35">
      <c r="A1758" s="3">
        <v>76234</v>
      </c>
      <c r="B1758" s="32">
        <v>1</v>
      </c>
    </row>
    <row r="1759" spans="1:2" x14ac:dyDescent="0.35">
      <c r="A1759" s="3">
        <v>76320</v>
      </c>
      <c r="B1759" s="32">
        <v>1</v>
      </c>
    </row>
    <row r="1760" spans="1:2" x14ac:dyDescent="0.35">
      <c r="A1760" s="3">
        <v>76412</v>
      </c>
      <c r="B1760" s="32">
        <v>1</v>
      </c>
    </row>
    <row r="1761" spans="1:2" x14ac:dyDescent="0.35">
      <c r="A1761" s="3">
        <v>76445</v>
      </c>
      <c r="B1761" s="32">
        <v>1</v>
      </c>
    </row>
    <row r="1762" spans="1:2" x14ac:dyDescent="0.35">
      <c r="A1762" s="3">
        <v>76467</v>
      </c>
      <c r="B1762" s="32">
        <v>1</v>
      </c>
    </row>
    <row r="1763" spans="1:2" x14ac:dyDescent="0.35">
      <c r="A1763" s="3">
        <v>76532</v>
      </c>
      <c r="B1763" s="32">
        <v>1</v>
      </c>
    </row>
    <row r="1764" spans="1:2" x14ac:dyDescent="0.35">
      <c r="A1764" s="3">
        <v>76542</v>
      </c>
      <c r="B1764" s="32">
        <v>1</v>
      </c>
    </row>
    <row r="1765" spans="1:2" x14ac:dyDescent="0.35">
      <c r="A1765" s="3">
        <v>76618</v>
      </c>
      <c r="B1765" s="32">
        <v>1</v>
      </c>
    </row>
    <row r="1766" spans="1:2" x14ac:dyDescent="0.35">
      <c r="A1766" s="3">
        <v>76624</v>
      </c>
      <c r="B1766" s="32">
        <v>1</v>
      </c>
    </row>
    <row r="1767" spans="1:2" x14ac:dyDescent="0.35">
      <c r="A1767" s="3">
        <v>76630</v>
      </c>
      <c r="B1767" s="32">
        <v>1</v>
      </c>
    </row>
    <row r="1768" spans="1:2" x14ac:dyDescent="0.35">
      <c r="A1768" s="3">
        <v>76653</v>
      </c>
      <c r="B1768" s="32">
        <v>1</v>
      </c>
    </row>
    <row r="1769" spans="1:2" x14ac:dyDescent="0.35">
      <c r="A1769" s="3">
        <v>76773</v>
      </c>
      <c r="B1769" s="32">
        <v>1</v>
      </c>
    </row>
    <row r="1770" spans="1:2" x14ac:dyDescent="0.35">
      <c r="A1770" s="3">
        <v>76800</v>
      </c>
      <c r="B1770" s="32">
        <v>1</v>
      </c>
    </row>
    <row r="1771" spans="1:2" x14ac:dyDescent="0.35">
      <c r="A1771" s="3">
        <v>76842</v>
      </c>
      <c r="B1771" s="32">
        <v>1</v>
      </c>
    </row>
    <row r="1772" spans="1:2" x14ac:dyDescent="0.35">
      <c r="A1772" s="3">
        <v>76982</v>
      </c>
      <c r="B1772" s="32">
        <v>1</v>
      </c>
    </row>
    <row r="1773" spans="1:2" x14ac:dyDescent="0.35">
      <c r="A1773" s="3">
        <v>76995</v>
      </c>
      <c r="B1773" s="32">
        <v>1</v>
      </c>
    </row>
    <row r="1774" spans="1:2" x14ac:dyDescent="0.35">
      <c r="A1774" s="3">
        <v>76998</v>
      </c>
      <c r="B1774" s="32">
        <v>1</v>
      </c>
    </row>
    <row r="1775" spans="1:2" x14ac:dyDescent="0.35">
      <c r="A1775" s="3">
        <v>77027</v>
      </c>
      <c r="B1775" s="32">
        <v>1</v>
      </c>
    </row>
    <row r="1776" spans="1:2" x14ac:dyDescent="0.35">
      <c r="A1776" s="3">
        <v>77037</v>
      </c>
      <c r="B1776" s="32">
        <v>1</v>
      </c>
    </row>
    <row r="1777" spans="1:2" x14ac:dyDescent="0.35">
      <c r="A1777" s="3">
        <v>77044</v>
      </c>
      <c r="B1777" s="32">
        <v>1</v>
      </c>
    </row>
    <row r="1778" spans="1:2" x14ac:dyDescent="0.35">
      <c r="A1778" s="3">
        <v>77142</v>
      </c>
      <c r="B1778" s="32">
        <v>1</v>
      </c>
    </row>
    <row r="1779" spans="1:2" x14ac:dyDescent="0.35">
      <c r="A1779" s="3">
        <v>77226</v>
      </c>
      <c r="B1779" s="32">
        <v>1</v>
      </c>
    </row>
    <row r="1780" spans="1:2" x14ac:dyDescent="0.35">
      <c r="A1780" s="3">
        <v>77297</v>
      </c>
      <c r="B1780" s="32">
        <v>1</v>
      </c>
    </row>
    <row r="1781" spans="1:2" x14ac:dyDescent="0.35">
      <c r="A1781" s="3">
        <v>77298</v>
      </c>
      <c r="B1781" s="32">
        <v>2</v>
      </c>
    </row>
    <row r="1782" spans="1:2" x14ac:dyDescent="0.35">
      <c r="A1782" s="3">
        <v>77343</v>
      </c>
      <c r="B1782" s="32">
        <v>1</v>
      </c>
    </row>
    <row r="1783" spans="1:2" x14ac:dyDescent="0.35">
      <c r="A1783" s="3">
        <v>77353</v>
      </c>
      <c r="B1783" s="32">
        <v>1</v>
      </c>
    </row>
    <row r="1784" spans="1:2" x14ac:dyDescent="0.35">
      <c r="A1784" s="3">
        <v>77376</v>
      </c>
      <c r="B1784" s="32">
        <v>1</v>
      </c>
    </row>
    <row r="1785" spans="1:2" x14ac:dyDescent="0.35">
      <c r="A1785" s="3">
        <v>77382</v>
      </c>
      <c r="B1785" s="32">
        <v>1</v>
      </c>
    </row>
    <row r="1786" spans="1:2" x14ac:dyDescent="0.35">
      <c r="A1786" s="3">
        <v>77437</v>
      </c>
      <c r="B1786" s="32">
        <v>1</v>
      </c>
    </row>
    <row r="1787" spans="1:2" x14ac:dyDescent="0.35">
      <c r="A1787" s="3">
        <v>77457</v>
      </c>
      <c r="B1787" s="32">
        <v>1</v>
      </c>
    </row>
    <row r="1788" spans="1:2" x14ac:dyDescent="0.35">
      <c r="A1788" s="3">
        <v>77520</v>
      </c>
      <c r="B1788" s="32">
        <v>1</v>
      </c>
    </row>
    <row r="1789" spans="1:2" x14ac:dyDescent="0.35">
      <c r="A1789" s="3">
        <v>77568</v>
      </c>
      <c r="B1789" s="32">
        <v>1</v>
      </c>
    </row>
    <row r="1790" spans="1:2" x14ac:dyDescent="0.35">
      <c r="A1790" s="3">
        <v>77583</v>
      </c>
      <c r="B1790" s="32">
        <v>1</v>
      </c>
    </row>
    <row r="1791" spans="1:2" x14ac:dyDescent="0.35">
      <c r="A1791" s="3">
        <v>77598</v>
      </c>
      <c r="B1791" s="32">
        <v>1</v>
      </c>
    </row>
    <row r="1792" spans="1:2" x14ac:dyDescent="0.35">
      <c r="A1792" s="3">
        <v>77610</v>
      </c>
      <c r="B1792" s="32">
        <v>1</v>
      </c>
    </row>
    <row r="1793" spans="1:2" x14ac:dyDescent="0.35">
      <c r="A1793" s="3">
        <v>77622</v>
      </c>
      <c r="B1793" s="32">
        <v>1</v>
      </c>
    </row>
    <row r="1794" spans="1:2" x14ac:dyDescent="0.35">
      <c r="A1794" s="3">
        <v>77632</v>
      </c>
      <c r="B1794" s="32">
        <v>1</v>
      </c>
    </row>
    <row r="1795" spans="1:2" x14ac:dyDescent="0.35">
      <c r="A1795" s="3">
        <v>77766</v>
      </c>
      <c r="B1795" s="32">
        <v>2</v>
      </c>
    </row>
    <row r="1796" spans="1:2" x14ac:dyDescent="0.35">
      <c r="A1796" s="3">
        <v>77845</v>
      </c>
      <c r="B1796" s="32">
        <v>1</v>
      </c>
    </row>
    <row r="1797" spans="1:2" x14ac:dyDescent="0.35">
      <c r="A1797" s="3">
        <v>77863</v>
      </c>
      <c r="B1797" s="32">
        <v>1</v>
      </c>
    </row>
    <row r="1798" spans="1:2" x14ac:dyDescent="0.35">
      <c r="A1798" s="3">
        <v>77870</v>
      </c>
      <c r="B1798" s="32">
        <v>1</v>
      </c>
    </row>
    <row r="1799" spans="1:2" x14ac:dyDescent="0.35">
      <c r="A1799" s="3">
        <v>77882</v>
      </c>
      <c r="B1799" s="32">
        <v>1</v>
      </c>
    </row>
    <row r="1800" spans="1:2" x14ac:dyDescent="0.35">
      <c r="A1800" s="3">
        <v>77972</v>
      </c>
      <c r="B1800" s="32">
        <v>1</v>
      </c>
    </row>
    <row r="1801" spans="1:2" x14ac:dyDescent="0.35">
      <c r="A1801" s="3">
        <v>77981</v>
      </c>
      <c r="B1801" s="32">
        <v>1</v>
      </c>
    </row>
    <row r="1802" spans="1:2" x14ac:dyDescent="0.35">
      <c r="A1802" s="3">
        <v>78028</v>
      </c>
      <c r="B1802" s="32">
        <v>1</v>
      </c>
    </row>
    <row r="1803" spans="1:2" x14ac:dyDescent="0.35">
      <c r="A1803" s="3">
        <v>78041</v>
      </c>
      <c r="B1803" s="32">
        <v>1</v>
      </c>
    </row>
    <row r="1804" spans="1:2" x14ac:dyDescent="0.35">
      <c r="A1804" s="3">
        <v>78075</v>
      </c>
      <c r="B1804" s="32">
        <v>1</v>
      </c>
    </row>
    <row r="1805" spans="1:2" x14ac:dyDescent="0.35">
      <c r="A1805" s="3">
        <v>78093</v>
      </c>
      <c r="B1805" s="32">
        <v>1</v>
      </c>
    </row>
    <row r="1806" spans="1:2" x14ac:dyDescent="0.35">
      <c r="A1806" s="3">
        <v>78128</v>
      </c>
      <c r="B1806" s="32">
        <v>1</v>
      </c>
    </row>
    <row r="1807" spans="1:2" x14ac:dyDescent="0.35">
      <c r="A1807" s="3">
        <v>78285</v>
      </c>
      <c r="B1807" s="32">
        <v>1</v>
      </c>
    </row>
    <row r="1808" spans="1:2" x14ac:dyDescent="0.35">
      <c r="A1808" s="3">
        <v>78331</v>
      </c>
      <c r="B1808" s="32">
        <v>1</v>
      </c>
    </row>
    <row r="1809" spans="1:2" x14ac:dyDescent="0.35">
      <c r="A1809" s="3">
        <v>78353</v>
      </c>
      <c r="B1809" s="32">
        <v>1</v>
      </c>
    </row>
    <row r="1810" spans="1:2" x14ac:dyDescent="0.35">
      <c r="A1810" s="3">
        <v>78394</v>
      </c>
      <c r="B1810" s="32">
        <v>1</v>
      </c>
    </row>
    <row r="1811" spans="1:2" x14ac:dyDescent="0.35">
      <c r="A1811" s="3">
        <v>78416</v>
      </c>
      <c r="B1811" s="32">
        <v>1</v>
      </c>
    </row>
    <row r="1812" spans="1:2" x14ac:dyDescent="0.35">
      <c r="A1812" s="3">
        <v>78420</v>
      </c>
      <c r="B1812" s="32">
        <v>1</v>
      </c>
    </row>
    <row r="1813" spans="1:2" x14ac:dyDescent="0.35">
      <c r="A1813" s="3">
        <v>78427</v>
      </c>
      <c r="B1813" s="32">
        <v>1</v>
      </c>
    </row>
    <row r="1814" spans="1:2" x14ac:dyDescent="0.35">
      <c r="A1814" s="3">
        <v>78468</v>
      </c>
      <c r="B1814" s="32">
        <v>1</v>
      </c>
    </row>
    <row r="1815" spans="1:2" x14ac:dyDescent="0.35">
      <c r="A1815" s="3">
        <v>78497</v>
      </c>
      <c r="B1815" s="32">
        <v>2</v>
      </c>
    </row>
    <row r="1816" spans="1:2" x14ac:dyDescent="0.35">
      <c r="A1816" s="3">
        <v>78499</v>
      </c>
      <c r="B1816" s="32">
        <v>1</v>
      </c>
    </row>
    <row r="1817" spans="1:2" x14ac:dyDescent="0.35">
      <c r="A1817" s="3">
        <v>78569</v>
      </c>
      <c r="B1817" s="32">
        <v>1</v>
      </c>
    </row>
    <row r="1818" spans="1:2" x14ac:dyDescent="0.35">
      <c r="A1818" s="3">
        <v>78579</v>
      </c>
      <c r="B1818" s="32">
        <v>1</v>
      </c>
    </row>
    <row r="1819" spans="1:2" x14ac:dyDescent="0.35">
      <c r="A1819" s="3">
        <v>78618</v>
      </c>
      <c r="B1819" s="32">
        <v>1</v>
      </c>
    </row>
    <row r="1820" spans="1:2" x14ac:dyDescent="0.35">
      <c r="A1820" s="3">
        <v>78642</v>
      </c>
      <c r="B1820" s="32">
        <v>1</v>
      </c>
    </row>
    <row r="1821" spans="1:2" x14ac:dyDescent="0.35">
      <c r="A1821" s="3">
        <v>78687</v>
      </c>
      <c r="B1821" s="32">
        <v>1</v>
      </c>
    </row>
    <row r="1822" spans="1:2" x14ac:dyDescent="0.35">
      <c r="A1822" s="3">
        <v>78710</v>
      </c>
      <c r="B1822" s="32">
        <v>1</v>
      </c>
    </row>
    <row r="1823" spans="1:2" x14ac:dyDescent="0.35">
      <c r="A1823" s="3">
        <v>78789</v>
      </c>
      <c r="B1823" s="32">
        <v>1</v>
      </c>
    </row>
    <row r="1824" spans="1:2" x14ac:dyDescent="0.35">
      <c r="A1824" s="3">
        <v>78825</v>
      </c>
      <c r="B1824" s="32">
        <v>1</v>
      </c>
    </row>
    <row r="1825" spans="1:2" x14ac:dyDescent="0.35">
      <c r="A1825" s="3">
        <v>78901</v>
      </c>
      <c r="B1825" s="32">
        <v>1</v>
      </c>
    </row>
    <row r="1826" spans="1:2" x14ac:dyDescent="0.35">
      <c r="A1826" s="3">
        <v>78931</v>
      </c>
      <c r="B1826" s="32">
        <v>1</v>
      </c>
    </row>
    <row r="1827" spans="1:2" x14ac:dyDescent="0.35">
      <c r="A1827" s="3">
        <v>78939</v>
      </c>
      <c r="B1827" s="32">
        <v>1</v>
      </c>
    </row>
    <row r="1828" spans="1:2" x14ac:dyDescent="0.35">
      <c r="A1828" s="3">
        <v>78952</v>
      </c>
      <c r="B1828" s="32">
        <v>1</v>
      </c>
    </row>
    <row r="1829" spans="1:2" x14ac:dyDescent="0.35">
      <c r="A1829" s="3">
        <v>79143</v>
      </c>
      <c r="B1829" s="32">
        <v>1</v>
      </c>
    </row>
    <row r="1830" spans="1:2" x14ac:dyDescent="0.35">
      <c r="A1830" s="3">
        <v>79146</v>
      </c>
      <c r="B1830" s="32">
        <v>2</v>
      </c>
    </row>
    <row r="1831" spans="1:2" x14ac:dyDescent="0.35">
      <c r="A1831" s="3">
        <v>79174</v>
      </c>
      <c r="B1831" s="32">
        <v>1</v>
      </c>
    </row>
    <row r="1832" spans="1:2" x14ac:dyDescent="0.35">
      <c r="A1832" s="3">
        <v>79205</v>
      </c>
      <c r="B1832" s="32">
        <v>1</v>
      </c>
    </row>
    <row r="1833" spans="1:2" x14ac:dyDescent="0.35">
      <c r="A1833" s="3">
        <v>79244</v>
      </c>
      <c r="B1833" s="32">
        <v>1</v>
      </c>
    </row>
    <row r="1834" spans="1:2" x14ac:dyDescent="0.35">
      <c r="A1834" s="3">
        <v>79410</v>
      </c>
      <c r="B1834" s="32">
        <v>1</v>
      </c>
    </row>
    <row r="1835" spans="1:2" x14ac:dyDescent="0.35">
      <c r="A1835" s="3">
        <v>79419</v>
      </c>
      <c r="B1835" s="32">
        <v>1</v>
      </c>
    </row>
    <row r="1836" spans="1:2" x14ac:dyDescent="0.35">
      <c r="A1836" s="3">
        <v>79456</v>
      </c>
      <c r="B1836" s="32">
        <v>1</v>
      </c>
    </row>
    <row r="1837" spans="1:2" x14ac:dyDescent="0.35">
      <c r="A1837" s="3">
        <v>79529</v>
      </c>
      <c r="B1837" s="32">
        <v>1</v>
      </c>
    </row>
    <row r="1838" spans="1:2" x14ac:dyDescent="0.35">
      <c r="A1838" s="3">
        <v>79530</v>
      </c>
      <c r="B1838" s="32">
        <v>1</v>
      </c>
    </row>
    <row r="1839" spans="1:2" x14ac:dyDescent="0.35">
      <c r="A1839" s="3">
        <v>79593</v>
      </c>
      <c r="B1839" s="32">
        <v>2</v>
      </c>
    </row>
    <row r="1840" spans="1:2" x14ac:dyDescent="0.35">
      <c r="A1840" s="3">
        <v>79607</v>
      </c>
      <c r="B1840" s="32">
        <v>1</v>
      </c>
    </row>
    <row r="1841" spans="1:2" x14ac:dyDescent="0.35">
      <c r="A1841" s="3">
        <v>79632</v>
      </c>
      <c r="B1841" s="32">
        <v>1</v>
      </c>
    </row>
    <row r="1842" spans="1:2" x14ac:dyDescent="0.35">
      <c r="A1842" s="3">
        <v>79689</v>
      </c>
      <c r="B1842" s="32">
        <v>1</v>
      </c>
    </row>
    <row r="1843" spans="1:2" x14ac:dyDescent="0.35">
      <c r="A1843" s="3">
        <v>79734</v>
      </c>
      <c r="B1843" s="32">
        <v>1</v>
      </c>
    </row>
    <row r="1844" spans="1:2" x14ac:dyDescent="0.35">
      <c r="A1844" s="3">
        <v>79761</v>
      </c>
      <c r="B1844" s="32">
        <v>1</v>
      </c>
    </row>
    <row r="1845" spans="1:2" x14ac:dyDescent="0.35">
      <c r="A1845" s="3">
        <v>79800</v>
      </c>
      <c r="B1845" s="32">
        <v>1</v>
      </c>
    </row>
    <row r="1846" spans="1:2" x14ac:dyDescent="0.35">
      <c r="A1846" s="3">
        <v>79803</v>
      </c>
      <c r="B1846" s="32">
        <v>1</v>
      </c>
    </row>
    <row r="1847" spans="1:2" x14ac:dyDescent="0.35">
      <c r="A1847" s="3">
        <v>79823</v>
      </c>
      <c r="B1847" s="32">
        <v>1</v>
      </c>
    </row>
    <row r="1848" spans="1:2" x14ac:dyDescent="0.35">
      <c r="A1848" s="3">
        <v>79865</v>
      </c>
      <c r="B1848" s="32">
        <v>1</v>
      </c>
    </row>
    <row r="1849" spans="1:2" x14ac:dyDescent="0.35">
      <c r="A1849" s="3">
        <v>79908</v>
      </c>
      <c r="B1849" s="32">
        <v>1</v>
      </c>
    </row>
    <row r="1850" spans="1:2" x14ac:dyDescent="0.35">
      <c r="A1850" s="3">
        <v>79930</v>
      </c>
      <c r="B1850" s="32">
        <v>1</v>
      </c>
    </row>
    <row r="1851" spans="1:2" x14ac:dyDescent="0.35">
      <c r="A1851" s="3">
        <v>79941</v>
      </c>
      <c r="B1851" s="32">
        <v>1</v>
      </c>
    </row>
    <row r="1852" spans="1:2" x14ac:dyDescent="0.35">
      <c r="A1852" s="3">
        <v>79946</v>
      </c>
      <c r="B1852" s="32">
        <v>1</v>
      </c>
    </row>
    <row r="1853" spans="1:2" x14ac:dyDescent="0.35">
      <c r="A1853" s="3">
        <v>80011</v>
      </c>
      <c r="B1853" s="32">
        <v>1</v>
      </c>
    </row>
    <row r="1854" spans="1:2" x14ac:dyDescent="0.35">
      <c r="A1854" s="3">
        <v>80067</v>
      </c>
      <c r="B1854" s="32">
        <v>1</v>
      </c>
    </row>
    <row r="1855" spans="1:2" x14ac:dyDescent="0.35">
      <c r="A1855" s="3">
        <v>80124</v>
      </c>
      <c r="B1855" s="32">
        <v>2</v>
      </c>
    </row>
    <row r="1856" spans="1:2" x14ac:dyDescent="0.35">
      <c r="A1856" s="3">
        <v>80134</v>
      </c>
      <c r="B1856" s="32">
        <v>3</v>
      </c>
    </row>
    <row r="1857" spans="1:2" x14ac:dyDescent="0.35">
      <c r="A1857" s="3">
        <v>80141</v>
      </c>
      <c r="B1857" s="32">
        <v>1</v>
      </c>
    </row>
    <row r="1858" spans="1:2" x14ac:dyDescent="0.35">
      <c r="A1858" s="3">
        <v>80144</v>
      </c>
      <c r="B1858" s="32">
        <v>1</v>
      </c>
    </row>
    <row r="1859" spans="1:2" x14ac:dyDescent="0.35">
      <c r="A1859" s="3">
        <v>80184</v>
      </c>
      <c r="B1859" s="32">
        <v>1</v>
      </c>
    </row>
    <row r="1860" spans="1:2" x14ac:dyDescent="0.35">
      <c r="A1860" s="3">
        <v>80317</v>
      </c>
      <c r="B1860" s="32">
        <v>1</v>
      </c>
    </row>
    <row r="1861" spans="1:2" x14ac:dyDescent="0.35">
      <c r="A1861" s="3">
        <v>80336</v>
      </c>
      <c r="B1861" s="32">
        <v>1</v>
      </c>
    </row>
    <row r="1862" spans="1:2" x14ac:dyDescent="0.35">
      <c r="A1862" s="3">
        <v>80360</v>
      </c>
      <c r="B1862" s="32">
        <v>1</v>
      </c>
    </row>
    <row r="1863" spans="1:2" x14ac:dyDescent="0.35">
      <c r="A1863" s="3">
        <v>80395</v>
      </c>
      <c r="B1863" s="32">
        <v>1</v>
      </c>
    </row>
    <row r="1864" spans="1:2" x14ac:dyDescent="0.35">
      <c r="A1864" s="3">
        <v>80398</v>
      </c>
      <c r="B1864" s="32">
        <v>1</v>
      </c>
    </row>
    <row r="1865" spans="1:2" x14ac:dyDescent="0.35">
      <c r="A1865" s="3">
        <v>80427</v>
      </c>
      <c r="B1865" s="32">
        <v>1</v>
      </c>
    </row>
    <row r="1866" spans="1:2" x14ac:dyDescent="0.35">
      <c r="A1866" s="3">
        <v>80573</v>
      </c>
      <c r="B1866" s="32">
        <v>2</v>
      </c>
    </row>
    <row r="1867" spans="1:2" x14ac:dyDescent="0.35">
      <c r="A1867" s="3">
        <v>80589</v>
      </c>
      <c r="B1867" s="32">
        <v>1</v>
      </c>
    </row>
    <row r="1868" spans="1:2" x14ac:dyDescent="0.35">
      <c r="A1868" s="3">
        <v>80617</v>
      </c>
      <c r="B1868" s="32">
        <v>1</v>
      </c>
    </row>
    <row r="1869" spans="1:2" x14ac:dyDescent="0.35">
      <c r="A1869" s="3">
        <v>80685</v>
      </c>
      <c r="B1869" s="32">
        <v>1</v>
      </c>
    </row>
    <row r="1870" spans="1:2" x14ac:dyDescent="0.35">
      <c r="A1870" s="3">
        <v>80695</v>
      </c>
      <c r="B1870" s="32">
        <v>1</v>
      </c>
    </row>
    <row r="1871" spans="1:2" x14ac:dyDescent="0.35">
      <c r="A1871" s="3">
        <v>80739</v>
      </c>
      <c r="B1871" s="32">
        <v>1</v>
      </c>
    </row>
    <row r="1872" spans="1:2" x14ac:dyDescent="0.35">
      <c r="A1872" s="3">
        <v>80763</v>
      </c>
      <c r="B1872" s="32">
        <v>1</v>
      </c>
    </row>
    <row r="1873" spans="1:2" x14ac:dyDescent="0.35">
      <c r="A1873" s="3">
        <v>80812</v>
      </c>
      <c r="B1873" s="32">
        <v>1</v>
      </c>
    </row>
    <row r="1874" spans="1:2" x14ac:dyDescent="0.35">
      <c r="A1874" s="3">
        <v>80872</v>
      </c>
      <c r="B1874" s="32">
        <v>1</v>
      </c>
    </row>
    <row r="1875" spans="1:2" x14ac:dyDescent="0.35">
      <c r="A1875" s="3">
        <v>80910</v>
      </c>
      <c r="B1875" s="32">
        <v>1</v>
      </c>
    </row>
    <row r="1876" spans="1:2" x14ac:dyDescent="0.35">
      <c r="A1876" s="3">
        <v>80950</v>
      </c>
      <c r="B1876" s="32">
        <v>1</v>
      </c>
    </row>
    <row r="1877" spans="1:2" x14ac:dyDescent="0.35">
      <c r="A1877" s="3">
        <v>80952</v>
      </c>
      <c r="B1877" s="32">
        <v>1</v>
      </c>
    </row>
    <row r="1878" spans="1:2" x14ac:dyDescent="0.35">
      <c r="A1878" s="3">
        <v>80982</v>
      </c>
      <c r="B1878" s="32">
        <v>1</v>
      </c>
    </row>
    <row r="1879" spans="1:2" x14ac:dyDescent="0.35">
      <c r="A1879" s="3">
        <v>80995</v>
      </c>
      <c r="B1879" s="32">
        <v>1</v>
      </c>
    </row>
    <row r="1880" spans="1:2" x14ac:dyDescent="0.35">
      <c r="A1880" s="3">
        <v>81044</v>
      </c>
      <c r="B1880" s="32">
        <v>1</v>
      </c>
    </row>
    <row r="1881" spans="1:2" x14ac:dyDescent="0.35">
      <c r="A1881" s="3">
        <v>81051</v>
      </c>
      <c r="B1881" s="32">
        <v>1</v>
      </c>
    </row>
    <row r="1882" spans="1:2" x14ac:dyDescent="0.35">
      <c r="A1882" s="3">
        <v>81168</v>
      </c>
      <c r="B1882" s="32">
        <v>1</v>
      </c>
    </row>
    <row r="1883" spans="1:2" x14ac:dyDescent="0.35">
      <c r="A1883" s="3">
        <v>81169</v>
      </c>
      <c r="B1883" s="32">
        <v>1</v>
      </c>
    </row>
    <row r="1884" spans="1:2" x14ac:dyDescent="0.35">
      <c r="A1884" s="3">
        <v>81205</v>
      </c>
      <c r="B1884" s="32">
        <v>1</v>
      </c>
    </row>
    <row r="1885" spans="1:2" x14ac:dyDescent="0.35">
      <c r="A1885" s="3">
        <v>81217</v>
      </c>
      <c r="B1885" s="32">
        <v>2</v>
      </c>
    </row>
    <row r="1886" spans="1:2" x14ac:dyDescent="0.35">
      <c r="A1886" s="3">
        <v>81246</v>
      </c>
      <c r="B1886" s="32">
        <v>1</v>
      </c>
    </row>
    <row r="1887" spans="1:2" x14ac:dyDescent="0.35">
      <c r="A1887" s="3">
        <v>81300</v>
      </c>
      <c r="B1887" s="32">
        <v>1</v>
      </c>
    </row>
    <row r="1888" spans="1:2" x14ac:dyDescent="0.35">
      <c r="A1888" s="3">
        <v>81320</v>
      </c>
      <c r="B1888" s="32">
        <v>1</v>
      </c>
    </row>
    <row r="1889" spans="1:2" x14ac:dyDescent="0.35">
      <c r="A1889" s="3">
        <v>81361</v>
      </c>
      <c r="B1889" s="32">
        <v>2</v>
      </c>
    </row>
    <row r="1890" spans="1:2" x14ac:dyDescent="0.35">
      <c r="A1890" s="3">
        <v>81380</v>
      </c>
      <c r="B1890" s="32">
        <v>1</v>
      </c>
    </row>
    <row r="1891" spans="1:2" x14ac:dyDescent="0.35">
      <c r="A1891" s="3">
        <v>81574</v>
      </c>
      <c r="B1891" s="32">
        <v>1</v>
      </c>
    </row>
    <row r="1892" spans="1:2" x14ac:dyDescent="0.35">
      <c r="A1892" s="3">
        <v>81657</v>
      </c>
      <c r="B1892" s="32">
        <v>1</v>
      </c>
    </row>
    <row r="1893" spans="1:2" x14ac:dyDescent="0.35">
      <c r="A1893" s="3">
        <v>81698</v>
      </c>
      <c r="B1893" s="32">
        <v>2</v>
      </c>
    </row>
    <row r="1894" spans="1:2" x14ac:dyDescent="0.35">
      <c r="A1894" s="3">
        <v>81702</v>
      </c>
      <c r="B1894" s="32">
        <v>1</v>
      </c>
    </row>
    <row r="1895" spans="1:2" x14ac:dyDescent="0.35">
      <c r="A1895" s="3">
        <v>81741</v>
      </c>
      <c r="B1895" s="32">
        <v>1</v>
      </c>
    </row>
    <row r="1896" spans="1:2" x14ac:dyDescent="0.35">
      <c r="A1896" s="3">
        <v>81795</v>
      </c>
      <c r="B1896" s="32">
        <v>1</v>
      </c>
    </row>
    <row r="1897" spans="1:2" x14ac:dyDescent="0.35">
      <c r="A1897" s="3">
        <v>81843</v>
      </c>
      <c r="B1897" s="32">
        <v>1</v>
      </c>
    </row>
    <row r="1898" spans="1:2" x14ac:dyDescent="0.35">
      <c r="A1898" s="3">
        <v>81929</v>
      </c>
      <c r="B1898" s="32">
        <v>1</v>
      </c>
    </row>
    <row r="1899" spans="1:2" x14ac:dyDescent="0.35">
      <c r="A1899" s="3">
        <v>81975</v>
      </c>
      <c r="B1899" s="32">
        <v>1</v>
      </c>
    </row>
    <row r="1900" spans="1:2" x14ac:dyDescent="0.35">
      <c r="A1900" s="3">
        <v>82014</v>
      </c>
      <c r="B1900" s="32">
        <v>1</v>
      </c>
    </row>
    <row r="1901" spans="1:2" x14ac:dyDescent="0.35">
      <c r="A1901" s="3">
        <v>82017</v>
      </c>
      <c r="B1901" s="32">
        <v>1</v>
      </c>
    </row>
    <row r="1902" spans="1:2" x14ac:dyDescent="0.35">
      <c r="A1902" s="3">
        <v>82025</v>
      </c>
      <c r="B1902" s="32">
        <v>1</v>
      </c>
    </row>
    <row r="1903" spans="1:2" x14ac:dyDescent="0.35">
      <c r="A1903" s="3">
        <v>82032</v>
      </c>
      <c r="B1903" s="32">
        <v>2</v>
      </c>
    </row>
    <row r="1904" spans="1:2" x14ac:dyDescent="0.35">
      <c r="A1904" s="3">
        <v>82072</v>
      </c>
      <c r="B1904" s="32">
        <v>1</v>
      </c>
    </row>
    <row r="1905" spans="1:2" x14ac:dyDescent="0.35">
      <c r="A1905" s="3">
        <v>82122</v>
      </c>
      <c r="B1905" s="32">
        <v>1</v>
      </c>
    </row>
    <row r="1906" spans="1:2" x14ac:dyDescent="0.35">
      <c r="A1906" s="3">
        <v>82170</v>
      </c>
      <c r="B1906" s="32">
        <v>1</v>
      </c>
    </row>
    <row r="1907" spans="1:2" x14ac:dyDescent="0.35">
      <c r="A1907" s="3">
        <v>82224</v>
      </c>
      <c r="B1907" s="32">
        <v>1</v>
      </c>
    </row>
    <row r="1908" spans="1:2" x14ac:dyDescent="0.35">
      <c r="A1908" s="3">
        <v>82326</v>
      </c>
      <c r="B1908" s="32">
        <v>1</v>
      </c>
    </row>
    <row r="1909" spans="1:2" x14ac:dyDescent="0.35">
      <c r="A1909" s="3">
        <v>82332</v>
      </c>
      <c r="B1909" s="32">
        <v>1</v>
      </c>
    </row>
    <row r="1910" spans="1:2" x14ac:dyDescent="0.35">
      <c r="A1910" s="3">
        <v>82333</v>
      </c>
      <c r="B1910" s="32">
        <v>1</v>
      </c>
    </row>
    <row r="1911" spans="1:2" x14ac:dyDescent="0.35">
      <c r="A1911" s="3">
        <v>82347</v>
      </c>
      <c r="B1911" s="32">
        <v>2</v>
      </c>
    </row>
    <row r="1912" spans="1:2" x14ac:dyDescent="0.35">
      <c r="A1912" s="3">
        <v>82384</v>
      </c>
      <c r="B1912" s="32">
        <v>1</v>
      </c>
    </row>
    <row r="1913" spans="1:2" x14ac:dyDescent="0.35">
      <c r="A1913" s="3">
        <v>82427</v>
      </c>
      <c r="B1913" s="32">
        <v>1</v>
      </c>
    </row>
    <row r="1914" spans="1:2" x14ac:dyDescent="0.35">
      <c r="A1914" s="3">
        <v>82460</v>
      </c>
      <c r="B1914" s="32">
        <v>1</v>
      </c>
    </row>
    <row r="1915" spans="1:2" x14ac:dyDescent="0.35">
      <c r="A1915" s="3">
        <v>82497</v>
      </c>
      <c r="B1915" s="32">
        <v>1</v>
      </c>
    </row>
    <row r="1916" spans="1:2" x14ac:dyDescent="0.35">
      <c r="A1916" s="3">
        <v>82504</v>
      </c>
      <c r="B1916" s="32">
        <v>1</v>
      </c>
    </row>
    <row r="1917" spans="1:2" x14ac:dyDescent="0.35">
      <c r="A1917" s="3">
        <v>82571</v>
      </c>
      <c r="B1917" s="32">
        <v>1</v>
      </c>
    </row>
    <row r="1918" spans="1:2" x14ac:dyDescent="0.35">
      <c r="A1918" s="3">
        <v>82576</v>
      </c>
      <c r="B1918" s="32">
        <v>1</v>
      </c>
    </row>
    <row r="1919" spans="1:2" x14ac:dyDescent="0.35">
      <c r="A1919" s="3">
        <v>82582</v>
      </c>
      <c r="B1919" s="32">
        <v>1</v>
      </c>
    </row>
    <row r="1920" spans="1:2" x14ac:dyDescent="0.35">
      <c r="A1920" s="3">
        <v>82584</v>
      </c>
      <c r="B1920" s="32">
        <v>1</v>
      </c>
    </row>
    <row r="1921" spans="1:2" x14ac:dyDescent="0.35">
      <c r="A1921" s="3">
        <v>82623</v>
      </c>
      <c r="B1921" s="32">
        <v>1</v>
      </c>
    </row>
    <row r="1922" spans="1:2" x14ac:dyDescent="0.35">
      <c r="A1922" s="3">
        <v>82657</v>
      </c>
      <c r="B1922" s="32">
        <v>1</v>
      </c>
    </row>
    <row r="1923" spans="1:2" x14ac:dyDescent="0.35">
      <c r="A1923" s="3">
        <v>82716</v>
      </c>
      <c r="B1923" s="32">
        <v>1</v>
      </c>
    </row>
    <row r="1924" spans="1:2" x14ac:dyDescent="0.35">
      <c r="A1924" s="3">
        <v>82733</v>
      </c>
      <c r="B1924" s="32">
        <v>1</v>
      </c>
    </row>
    <row r="1925" spans="1:2" x14ac:dyDescent="0.35">
      <c r="A1925" s="3">
        <v>82800</v>
      </c>
      <c r="B1925" s="32">
        <v>2</v>
      </c>
    </row>
    <row r="1926" spans="1:2" x14ac:dyDescent="0.35">
      <c r="A1926" s="3">
        <v>83003</v>
      </c>
      <c r="B1926" s="32">
        <v>1</v>
      </c>
    </row>
    <row r="1927" spans="1:2" x14ac:dyDescent="0.35">
      <c r="A1927" s="3">
        <v>83033</v>
      </c>
      <c r="B1927" s="32">
        <v>1</v>
      </c>
    </row>
    <row r="1928" spans="1:2" x14ac:dyDescent="0.35">
      <c r="A1928" s="3">
        <v>83145</v>
      </c>
      <c r="B1928" s="32">
        <v>1</v>
      </c>
    </row>
    <row r="1929" spans="1:2" x14ac:dyDescent="0.35">
      <c r="A1929" s="3">
        <v>83151</v>
      </c>
      <c r="B1929" s="32">
        <v>2</v>
      </c>
    </row>
    <row r="1930" spans="1:2" x14ac:dyDescent="0.35">
      <c r="A1930" s="3">
        <v>83257</v>
      </c>
      <c r="B1930" s="32">
        <v>1</v>
      </c>
    </row>
    <row r="1931" spans="1:2" x14ac:dyDescent="0.35">
      <c r="A1931" s="3">
        <v>83273</v>
      </c>
      <c r="B1931" s="32">
        <v>1</v>
      </c>
    </row>
    <row r="1932" spans="1:2" x14ac:dyDescent="0.35">
      <c r="A1932" s="3">
        <v>83443</v>
      </c>
      <c r="B1932" s="32">
        <v>1</v>
      </c>
    </row>
    <row r="1933" spans="1:2" x14ac:dyDescent="0.35">
      <c r="A1933" s="3">
        <v>83512</v>
      </c>
      <c r="B1933" s="32">
        <v>1</v>
      </c>
    </row>
    <row r="1934" spans="1:2" x14ac:dyDescent="0.35">
      <c r="A1934" s="3">
        <v>83528</v>
      </c>
      <c r="B1934" s="32">
        <v>1</v>
      </c>
    </row>
    <row r="1935" spans="1:2" x14ac:dyDescent="0.35">
      <c r="A1935" s="3">
        <v>83532</v>
      </c>
      <c r="B1935" s="32">
        <v>1</v>
      </c>
    </row>
    <row r="1936" spans="1:2" x14ac:dyDescent="0.35">
      <c r="A1936" s="3">
        <v>83664</v>
      </c>
      <c r="B1936" s="32">
        <v>1</v>
      </c>
    </row>
    <row r="1937" spans="1:2" x14ac:dyDescent="0.35">
      <c r="A1937" s="3">
        <v>83715</v>
      </c>
      <c r="B1937" s="32">
        <v>1</v>
      </c>
    </row>
    <row r="1938" spans="1:2" x14ac:dyDescent="0.35">
      <c r="A1938" s="3">
        <v>83790</v>
      </c>
      <c r="B1938" s="32">
        <v>1</v>
      </c>
    </row>
    <row r="1939" spans="1:2" x14ac:dyDescent="0.35">
      <c r="A1939" s="3">
        <v>83829</v>
      </c>
      <c r="B1939" s="32">
        <v>2</v>
      </c>
    </row>
    <row r="1940" spans="1:2" x14ac:dyDescent="0.35">
      <c r="A1940" s="3">
        <v>83837</v>
      </c>
      <c r="B1940" s="32">
        <v>1</v>
      </c>
    </row>
    <row r="1941" spans="1:2" x14ac:dyDescent="0.35">
      <c r="A1941" s="3">
        <v>83844</v>
      </c>
      <c r="B1941" s="32">
        <v>3</v>
      </c>
    </row>
    <row r="1942" spans="1:2" x14ac:dyDescent="0.35">
      <c r="A1942" s="3">
        <v>83891</v>
      </c>
      <c r="B1942" s="32">
        <v>1</v>
      </c>
    </row>
    <row r="1943" spans="1:2" x14ac:dyDescent="0.35">
      <c r="A1943" s="3">
        <v>83917</v>
      </c>
      <c r="B1943" s="32">
        <v>1</v>
      </c>
    </row>
    <row r="1944" spans="1:2" x14ac:dyDescent="0.35">
      <c r="A1944" s="3">
        <v>84117</v>
      </c>
      <c r="B1944" s="32">
        <v>1</v>
      </c>
    </row>
    <row r="1945" spans="1:2" x14ac:dyDescent="0.35">
      <c r="A1945" s="3">
        <v>84169</v>
      </c>
      <c r="B1945" s="32">
        <v>2</v>
      </c>
    </row>
    <row r="1946" spans="1:2" x14ac:dyDescent="0.35">
      <c r="A1946" s="3">
        <v>84196</v>
      </c>
      <c r="B1946" s="32">
        <v>1</v>
      </c>
    </row>
    <row r="1947" spans="1:2" x14ac:dyDescent="0.35">
      <c r="A1947" s="3">
        <v>84219</v>
      </c>
      <c r="B1947" s="32">
        <v>2</v>
      </c>
    </row>
    <row r="1948" spans="1:2" x14ac:dyDescent="0.35">
      <c r="A1948" s="3">
        <v>84460</v>
      </c>
      <c r="B1948" s="32">
        <v>1</v>
      </c>
    </row>
    <row r="1949" spans="1:2" x14ac:dyDescent="0.35">
      <c r="A1949" s="3">
        <v>84574</v>
      </c>
      <c r="B1949" s="32">
        <v>1</v>
      </c>
    </row>
    <row r="1950" spans="1:2" x14ac:dyDescent="0.35">
      <c r="A1950" s="3">
        <v>84618</v>
      </c>
      <c r="B1950" s="32">
        <v>2</v>
      </c>
    </row>
    <row r="1951" spans="1:2" x14ac:dyDescent="0.35">
      <c r="A1951" s="3">
        <v>84835</v>
      </c>
      <c r="B1951" s="32">
        <v>1</v>
      </c>
    </row>
    <row r="1952" spans="1:2" x14ac:dyDescent="0.35">
      <c r="A1952" s="3">
        <v>84865</v>
      </c>
      <c r="B1952" s="32">
        <v>1</v>
      </c>
    </row>
    <row r="1953" spans="1:2" x14ac:dyDescent="0.35">
      <c r="A1953" s="3">
        <v>84906</v>
      </c>
      <c r="B1953" s="32">
        <v>2</v>
      </c>
    </row>
    <row r="1954" spans="1:2" x14ac:dyDescent="0.35">
      <c r="A1954" s="3">
        <v>84953</v>
      </c>
      <c r="B1954" s="32">
        <v>1</v>
      </c>
    </row>
    <row r="1955" spans="1:2" x14ac:dyDescent="0.35">
      <c r="A1955" s="3">
        <v>85072</v>
      </c>
      <c r="B1955" s="32">
        <v>1</v>
      </c>
    </row>
    <row r="1956" spans="1:2" x14ac:dyDescent="0.35">
      <c r="A1956" s="3">
        <v>85431</v>
      </c>
      <c r="B1956" s="32">
        <v>1</v>
      </c>
    </row>
    <row r="1957" spans="1:2" x14ac:dyDescent="0.35">
      <c r="A1957" s="3">
        <v>85485</v>
      </c>
      <c r="B1957" s="32">
        <v>1</v>
      </c>
    </row>
    <row r="1958" spans="1:2" x14ac:dyDescent="0.35">
      <c r="A1958" s="3">
        <v>85606</v>
      </c>
      <c r="B1958" s="32">
        <v>1</v>
      </c>
    </row>
    <row r="1959" spans="1:2" x14ac:dyDescent="0.35">
      <c r="A1959" s="3">
        <v>85620</v>
      </c>
      <c r="B1959" s="32">
        <v>1</v>
      </c>
    </row>
    <row r="1960" spans="1:2" x14ac:dyDescent="0.35">
      <c r="A1960" s="3">
        <v>85683</v>
      </c>
      <c r="B1960" s="32">
        <v>1</v>
      </c>
    </row>
    <row r="1961" spans="1:2" x14ac:dyDescent="0.35">
      <c r="A1961" s="3">
        <v>85693</v>
      </c>
      <c r="B1961" s="32">
        <v>1</v>
      </c>
    </row>
    <row r="1962" spans="1:2" x14ac:dyDescent="0.35">
      <c r="A1962" s="3">
        <v>85696</v>
      </c>
      <c r="B1962" s="32">
        <v>2</v>
      </c>
    </row>
    <row r="1963" spans="1:2" x14ac:dyDescent="0.35">
      <c r="A1963" s="3">
        <v>85710</v>
      </c>
      <c r="B1963" s="32">
        <v>1</v>
      </c>
    </row>
    <row r="1964" spans="1:2" x14ac:dyDescent="0.35">
      <c r="A1964" s="3">
        <v>85738</v>
      </c>
      <c r="B1964" s="32">
        <v>1</v>
      </c>
    </row>
    <row r="1965" spans="1:2" x14ac:dyDescent="0.35">
      <c r="A1965" s="3">
        <v>85844</v>
      </c>
      <c r="B1965" s="32">
        <v>1</v>
      </c>
    </row>
    <row r="1966" spans="1:2" x14ac:dyDescent="0.35">
      <c r="A1966" s="3">
        <v>86037</v>
      </c>
      <c r="B1966" s="32">
        <v>1</v>
      </c>
    </row>
    <row r="1967" spans="1:2" x14ac:dyDescent="0.35">
      <c r="A1967" s="3">
        <v>86111</v>
      </c>
      <c r="B1967" s="32">
        <v>1</v>
      </c>
    </row>
    <row r="1968" spans="1:2" x14ac:dyDescent="0.35">
      <c r="A1968" s="3">
        <v>86358</v>
      </c>
      <c r="B1968" s="32">
        <v>1</v>
      </c>
    </row>
    <row r="1969" spans="1:2" x14ac:dyDescent="0.35">
      <c r="A1969" s="3">
        <v>86424</v>
      </c>
      <c r="B1969" s="32">
        <v>1</v>
      </c>
    </row>
    <row r="1970" spans="1:2" x14ac:dyDescent="0.35">
      <c r="A1970" s="3">
        <v>86429</v>
      </c>
      <c r="B1970" s="32">
        <v>1</v>
      </c>
    </row>
    <row r="1971" spans="1:2" x14ac:dyDescent="0.35">
      <c r="A1971" s="3">
        <v>86580</v>
      </c>
      <c r="B1971" s="32">
        <v>1</v>
      </c>
    </row>
    <row r="1972" spans="1:2" x14ac:dyDescent="0.35">
      <c r="A1972" s="3">
        <v>86610</v>
      </c>
      <c r="B1972" s="32">
        <v>1</v>
      </c>
    </row>
    <row r="1973" spans="1:2" x14ac:dyDescent="0.35">
      <c r="A1973" s="3">
        <v>86718</v>
      </c>
      <c r="B1973" s="32">
        <v>1</v>
      </c>
    </row>
    <row r="1974" spans="1:2" x14ac:dyDescent="0.35">
      <c r="A1974" s="3">
        <v>86836</v>
      </c>
      <c r="B1974" s="32">
        <v>1</v>
      </c>
    </row>
    <row r="1975" spans="1:2" x14ac:dyDescent="0.35">
      <c r="A1975" s="3">
        <v>86857</v>
      </c>
      <c r="B1975" s="32">
        <v>2</v>
      </c>
    </row>
    <row r="1976" spans="1:2" x14ac:dyDescent="0.35">
      <c r="A1976" s="3">
        <v>86979</v>
      </c>
      <c r="B1976" s="32">
        <v>1</v>
      </c>
    </row>
    <row r="1977" spans="1:2" x14ac:dyDescent="0.35">
      <c r="A1977" s="3">
        <v>87000</v>
      </c>
      <c r="B1977" s="32">
        <v>1</v>
      </c>
    </row>
    <row r="1978" spans="1:2" x14ac:dyDescent="0.35">
      <c r="A1978" s="3">
        <v>87171</v>
      </c>
      <c r="B1978" s="32">
        <v>1</v>
      </c>
    </row>
    <row r="1979" spans="1:2" x14ac:dyDescent="0.35">
      <c r="A1979" s="3">
        <v>87188</v>
      </c>
      <c r="B1979" s="32">
        <v>1</v>
      </c>
    </row>
    <row r="1980" spans="1:2" x14ac:dyDescent="0.35">
      <c r="A1980" s="3">
        <v>87195</v>
      </c>
      <c r="B1980" s="32">
        <v>1</v>
      </c>
    </row>
    <row r="1981" spans="1:2" x14ac:dyDescent="0.35">
      <c r="A1981" s="3">
        <v>87305</v>
      </c>
      <c r="B1981" s="32">
        <v>1</v>
      </c>
    </row>
    <row r="1982" spans="1:2" x14ac:dyDescent="0.35">
      <c r="A1982" s="3">
        <v>87679</v>
      </c>
      <c r="B1982" s="32">
        <v>1</v>
      </c>
    </row>
    <row r="1983" spans="1:2" x14ac:dyDescent="0.35">
      <c r="A1983" s="3">
        <v>87771</v>
      </c>
      <c r="B1983" s="32">
        <v>2</v>
      </c>
    </row>
    <row r="1984" spans="1:2" x14ac:dyDescent="0.35">
      <c r="A1984" s="3">
        <v>88097</v>
      </c>
      <c r="B1984" s="32">
        <v>1</v>
      </c>
    </row>
    <row r="1985" spans="1:2" x14ac:dyDescent="0.35">
      <c r="A1985" s="3">
        <v>88194</v>
      </c>
      <c r="B1985" s="32">
        <v>1</v>
      </c>
    </row>
    <row r="1986" spans="1:2" x14ac:dyDescent="0.35">
      <c r="A1986" s="3">
        <v>88325</v>
      </c>
      <c r="B1986" s="32">
        <v>1</v>
      </c>
    </row>
    <row r="1987" spans="1:2" x14ac:dyDescent="0.35">
      <c r="A1987" s="3">
        <v>88347</v>
      </c>
      <c r="B1987" s="32">
        <v>1</v>
      </c>
    </row>
    <row r="1988" spans="1:2" x14ac:dyDescent="0.35">
      <c r="A1988" s="3">
        <v>88420</v>
      </c>
      <c r="B1988" s="32">
        <v>1</v>
      </c>
    </row>
    <row r="1989" spans="1:2" x14ac:dyDescent="0.35">
      <c r="A1989" s="3">
        <v>89058</v>
      </c>
      <c r="B1989" s="32">
        <v>1</v>
      </c>
    </row>
    <row r="1990" spans="1:2" x14ac:dyDescent="0.35">
      <c r="A1990" s="3">
        <v>89120</v>
      </c>
      <c r="B1990" s="32">
        <v>1</v>
      </c>
    </row>
    <row r="1991" spans="1:2" x14ac:dyDescent="0.35">
      <c r="A1991" s="3">
        <v>89572</v>
      </c>
      <c r="B1991" s="32">
        <v>1</v>
      </c>
    </row>
    <row r="1992" spans="1:2" x14ac:dyDescent="0.35">
      <c r="A1992" s="3">
        <v>89616</v>
      </c>
      <c r="B1992" s="32">
        <v>1</v>
      </c>
    </row>
    <row r="1993" spans="1:2" x14ac:dyDescent="0.35">
      <c r="A1993" s="3">
        <v>89694</v>
      </c>
      <c r="B1993" s="32">
        <v>1</v>
      </c>
    </row>
    <row r="1994" spans="1:2" x14ac:dyDescent="0.35">
      <c r="A1994" s="3">
        <v>89891</v>
      </c>
      <c r="B1994" s="32">
        <v>1</v>
      </c>
    </row>
    <row r="1995" spans="1:2" x14ac:dyDescent="0.35">
      <c r="A1995" s="3">
        <v>90000</v>
      </c>
      <c r="B1995" s="32">
        <v>1</v>
      </c>
    </row>
    <row r="1996" spans="1:2" x14ac:dyDescent="0.35">
      <c r="A1996" s="3">
        <v>90226</v>
      </c>
      <c r="B1996" s="32">
        <v>1</v>
      </c>
    </row>
    <row r="1997" spans="1:2" x14ac:dyDescent="0.35">
      <c r="A1997" s="3">
        <v>90247</v>
      </c>
      <c r="B1997" s="32">
        <v>1</v>
      </c>
    </row>
    <row r="1998" spans="1:2" x14ac:dyDescent="0.35">
      <c r="A1998" s="3">
        <v>90273</v>
      </c>
      <c r="B1998" s="32">
        <v>1</v>
      </c>
    </row>
    <row r="1999" spans="1:2" x14ac:dyDescent="0.35">
      <c r="A1999" s="3">
        <v>90300</v>
      </c>
      <c r="B1999" s="32">
        <v>1</v>
      </c>
    </row>
    <row r="2000" spans="1:2" x14ac:dyDescent="0.35">
      <c r="A2000" s="3">
        <v>90369</v>
      </c>
      <c r="B2000" s="32">
        <v>1</v>
      </c>
    </row>
    <row r="2001" spans="1:2" x14ac:dyDescent="0.35">
      <c r="A2001" s="3">
        <v>90638</v>
      </c>
      <c r="B2001" s="32">
        <v>2</v>
      </c>
    </row>
    <row r="2002" spans="1:2" x14ac:dyDescent="0.35">
      <c r="A2002" s="3">
        <v>90687</v>
      </c>
      <c r="B2002" s="32">
        <v>1</v>
      </c>
    </row>
    <row r="2003" spans="1:2" x14ac:dyDescent="0.35">
      <c r="A2003" s="3">
        <v>90765</v>
      </c>
      <c r="B2003" s="32">
        <v>1</v>
      </c>
    </row>
    <row r="2004" spans="1:2" x14ac:dyDescent="0.35">
      <c r="A2004" s="3">
        <v>90842</v>
      </c>
      <c r="B2004" s="32">
        <v>1</v>
      </c>
    </row>
    <row r="2005" spans="1:2" x14ac:dyDescent="0.35">
      <c r="A2005" s="3">
        <v>90933</v>
      </c>
      <c r="B2005" s="32">
        <v>1</v>
      </c>
    </row>
    <row r="2006" spans="1:2" x14ac:dyDescent="0.35">
      <c r="A2006" s="3">
        <v>91065</v>
      </c>
      <c r="B2006" s="32">
        <v>1</v>
      </c>
    </row>
    <row r="2007" spans="1:2" x14ac:dyDescent="0.35">
      <c r="A2007" s="3">
        <v>91172</v>
      </c>
      <c r="B2007" s="32">
        <v>1</v>
      </c>
    </row>
    <row r="2008" spans="1:2" x14ac:dyDescent="0.35">
      <c r="A2008" s="3">
        <v>91249</v>
      </c>
      <c r="B2008" s="32">
        <v>1</v>
      </c>
    </row>
    <row r="2009" spans="1:2" x14ac:dyDescent="0.35">
      <c r="A2009" s="3">
        <v>91700</v>
      </c>
      <c r="B2009" s="32">
        <v>1</v>
      </c>
    </row>
    <row r="2010" spans="1:2" x14ac:dyDescent="0.35">
      <c r="A2010" s="3">
        <v>91712</v>
      </c>
      <c r="B2010" s="32">
        <v>1</v>
      </c>
    </row>
    <row r="2011" spans="1:2" x14ac:dyDescent="0.35">
      <c r="A2011" s="3">
        <v>91820</v>
      </c>
      <c r="B2011" s="32">
        <v>1</v>
      </c>
    </row>
    <row r="2012" spans="1:2" x14ac:dyDescent="0.35">
      <c r="A2012" s="3">
        <v>92163</v>
      </c>
      <c r="B2012" s="32">
        <v>1</v>
      </c>
    </row>
    <row r="2013" spans="1:2" x14ac:dyDescent="0.35">
      <c r="A2013" s="3">
        <v>92344</v>
      </c>
      <c r="B2013" s="32">
        <v>1</v>
      </c>
    </row>
    <row r="2014" spans="1:2" x14ac:dyDescent="0.35">
      <c r="A2014" s="3">
        <v>92491</v>
      </c>
      <c r="B2014" s="32">
        <v>1</v>
      </c>
    </row>
    <row r="2015" spans="1:2" x14ac:dyDescent="0.35">
      <c r="A2015" s="3">
        <v>92533</v>
      </c>
      <c r="B2015" s="32">
        <v>1</v>
      </c>
    </row>
    <row r="2016" spans="1:2" x14ac:dyDescent="0.35">
      <c r="A2016" s="3">
        <v>92556</v>
      </c>
      <c r="B2016" s="32">
        <v>1</v>
      </c>
    </row>
    <row r="2017" spans="1:2" x14ac:dyDescent="0.35">
      <c r="A2017" s="3">
        <v>92859</v>
      </c>
      <c r="B2017" s="32">
        <v>1</v>
      </c>
    </row>
    <row r="2018" spans="1:2" x14ac:dyDescent="0.35">
      <c r="A2018" s="3">
        <v>92910</v>
      </c>
      <c r="B2018" s="32">
        <v>1</v>
      </c>
    </row>
    <row r="2019" spans="1:2" x14ac:dyDescent="0.35">
      <c r="A2019" s="3">
        <v>92955</v>
      </c>
      <c r="B2019" s="32">
        <v>1</v>
      </c>
    </row>
    <row r="2020" spans="1:2" x14ac:dyDescent="0.35">
      <c r="A2020" s="3">
        <v>93027</v>
      </c>
      <c r="B2020" s="32">
        <v>1</v>
      </c>
    </row>
    <row r="2021" spans="1:2" x14ac:dyDescent="0.35">
      <c r="A2021" s="3">
        <v>93404</v>
      </c>
      <c r="B2021" s="32">
        <v>1</v>
      </c>
    </row>
    <row r="2022" spans="1:2" x14ac:dyDescent="0.35">
      <c r="A2022" s="3">
        <v>93790</v>
      </c>
      <c r="B2022" s="32">
        <v>1</v>
      </c>
    </row>
    <row r="2023" spans="1:2" x14ac:dyDescent="0.35">
      <c r="A2023" s="3">
        <v>94384</v>
      </c>
      <c r="B2023" s="32">
        <v>2</v>
      </c>
    </row>
    <row r="2024" spans="1:2" x14ac:dyDescent="0.35">
      <c r="A2024" s="3">
        <v>94472</v>
      </c>
      <c r="B2024" s="32">
        <v>1</v>
      </c>
    </row>
    <row r="2025" spans="1:2" x14ac:dyDescent="0.35">
      <c r="A2025" s="3">
        <v>94642</v>
      </c>
      <c r="B2025" s="32">
        <v>1</v>
      </c>
    </row>
    <row r="2026" spans="1:2" x14ac:dyDescent="0.35">
      <c r="A2026" s="3">
        <v>94871</v>
      </c>
      <c r="B2026" s="32">
        <v>1</v>
      </c>
    </row>
    <row r="2027" spans="1:2" x14ac:dyDescent="0.35">
      <c r="A2027" s="3">
        <v>95169</v>
      </c>
      <c r="B2027" s="32">
        <v>1</v>
      </c>
    </row>
    <row r="2028" spans="1:2" x14ac:dyDescent="0.35">
      <c r="A2028" s="3">
        <v>95529</v>
      </c>
      <c r="B2028" s="32">
        <v>1</v>
      </c>
    </row>
    <row r="2029" spans="1:2" x14ac:dyDescent="0.35">
      <c r="A2029" s="3">
        <v>96547</v>
      </c>
      <c r="B2029" s="32">
        <v>1</v>
      </c>
    </row>
    <row r="2030" spans="1:2" x14ac:dyDescent="0.35">
      <c r="A2030" s="3">
        <v>96843</v>
      </c>
      <c r="B2030" s="32">
        <v>1</v>
      </c>
    </row>
    <row r="2031" spans="1:2" x14ac:dyDescent="0.35">
      <c r="A2031" s="3">
        <v>96876</v>
      </c>
      <c r="B2031" s="32">
        <v>1</v>
      </c>
    </row>
    <row r="2032" spans="1:2" x14ac:dyDescent="0.35">
      <c r="A2032" s="3">
        <v>98777</v>
      </c>
      <c r="B2032" s="32">
        <v>2</v>
      </c>
    </row>
    <row r="2033" spans="1:2" x14ac:dyDescent="0.35">
      <c r="A2033" s="3">
        <v>101970</v>
      </c>
      <c r="B2033" s="32">
        <v>1</v>
      </c>
    </row>
    <row r="2034" spans="1:2" x14ac:dyDescent="0.35">
      <c r="A2034" s="3">
        <v>102160</v>
      </c>
      <c r="B2034" s="32">
        <v>1</v>
      </c>
    </row>
    <row r="2035" spans="1:2" x14ac:dyDescent="0.35">
      <c r="A2035" s="3">
        <v>102692</v>
      </c>
      <c r="B2035" s="32">
        <v>1</v>
      </c>
    </row>
    <row r="2036" spans="1:2" x14ac:dyDescent="0.35">
      <c r="A2036" s="3">
        <v>105471</v>
      </c>
      <c r="B2036" s="32">
        <v>1</v>
      </c>
    </row>
    <row r="2037" spans="1:2" x14ac:dyDescent="0.35">
      <c r="A2037" s="3">
        <v>113734</v>
      </c>
      <c r="B2037" s="32">
        <v>1</v>
      </c>
    </row>
    <row r="2038" spans="1:2" x14ac:dyDescent="0.35">
      <c r="A2038" s="3">
        <v>153924</v>
      </c>
      <c r="B2038" s="32">
        <v>1</v>
      </c>
    </row>
    <row r="2039" spans="1:2" x14ac:dyDescent="0.35">
      <c r="A2039" s="3">
        <v>156924</v>
      </c>
      <c r="B2039" s="32">
        <v>1</v>
      </c>
    </row>
    <row r="2040" spans="1:2" x14ac:dyDescent="0.35">
      <c r="A2040" s="3">
        <v>157146</v>
      </c>
      <c r="B2040" s="32">
        <v>1</v>
      </c>
    </row>
    <row r="2041" spans="1:2" x14ac:dyDescent="0.35">
      <c r="A2041" s="3">
        <v>157243</v>
      </c>
      <c r="B2041" s="32">
        <v>1</v>
      </c>
    </row>
    <row r="2042" spans="1:2" x14ac:dyDescent="0.35">
      <c r="A2042" s="3">
        <v>157733</v>
      </c>
      <c r="B2042" s="32">
        <v>1</v>
      </c>
    </row>
    <row r="2043" spans="1:2" x14ac:dyDescent="0.35">
      <c r="A2043" s="3">
        <v>160803</v>
      </c>
      <c r="B2043" s="32">
        <v>1</v>
      </c>
    </row>
    <row r="2044" spans="1:2" x14ac:dyDescent="0.35">
      <c r="A2044" s="3">
        <v>162397</v>
      </c>
      <c r="B2044" s="32">
        <v>1</v>
      </c>
    </row>
    <row r="2045" spans="1:2" x14ac:dyDescent="0.35">
      <c r="A2045" s="3">
        <v>666666</v>
      </c>
      <c r="B2045" s="32">
        <v>1</v>
      </c>
    </row>
    <row r="2046" spans="1:2" x14ac:dyDescent="0.35">
      <c r="A2046" s="3">
        <v>51386</v>
      </c>
      <c r="B2046" s="32">
        <v>24</v>
      </c>
    </row>
    <row r="2047" spans="1:2" x14ac:dyDescent="0.35">
      <c r="A2047" s="3" t="s">
        <v>47</v>
      </c>
      <c r="B2047" s="32">
        <v>2240</v>
      </c>
    </row>
    <row r="2055" spans="1:1" x14ac:dyDescent="0.35">
      <c r="A2055" t="s">
        <v>67</v>
      </c>
    </row>
    <row r="2056" spans="1:1" x14ac:dyDescent="0.35">
      <c r="A2056" s="32">
        <v>24640</v>
      </c>
    </row>
    <row r="2062" spans="1:1" x14ac:dyDescent="0.35">
      <c r="A2062" t="s">
        <v>72</v>
      </c>
    </row>
    <row r="2063" spans="1:1" x14ac:dyDescent="0.35">
      <c r="A2063" s="32">
        <v>110005</v>
      </c>
    </row>
  </sheetData>
  <conditionalFormatting pivot="1" sqref="B4:B7">
    <cfRule type="cellIs" dxfId="107" priority="1" operator="equal">
      <formula>MAX($B$4:$B$7)</formula>
    </cfRule>
  </conditionalFormatting>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82DE-F5D2-4AD3-9382-E5BEBD977138}">
  <dimension ref="A1:B49"/>
  <sheetViews>
    <sheetView workbookViewId="0">
      <selection activeCell="A2" sqref="A2"/>
    </sheetView>
  </sheetViews>
  <sheetFormatPr defaultRowHeight="14.5" x14ac:dyDescent="0.35"/>
  <sheetData>
    <row r="1" spans="1:2" x14ac:dyDescent="0.35">
      <c r="A1" s="8" t="s">
        <v>51</v>
      </c>
      <c r="B1" s="8" t="s">
        <v>53</v>
      </c>
    </row>
    <row r="2" spans="1:2" x14ac:dyDescent="0.35">
      <c r="A2">
        <v>30</v>
      </c>
      <c r="B2">
        <v>2</v>
      </c>
    </row>
    <row r="3" spans="1:2" x14ac:dyDescent="0.35">
      <c r="A3">
        <v>32.191489361702125</v>
      </c>
      <c r="B3">
        <v>8</v>
      </c>
    </row>
    <row r="4" spans="1:2" x14ac:dyDescent="0.35">
      <c r="A4">
        <v>34.382978723404257</v>
      </c>
      <c r="B4">
        <v>18</v>
      </c>
    </row>
    <row r="5" spans="1:2" x14ac:dyDescent="0.35">
      <c r="A5">
        <v>36.574468085106382</v>
      </c>
      <c r="B5">
        <v>33</v>
      </c>
    </row>
    <row r="6" spans="1:2" x14ac:dyDescent="0.35">
      <c r="A6">
        <v>38.765957446808514</v>
      </c>
      <c r="B6">
        <v>59</v>
      </c>
    </row>
    <row r="7" spans="1:2" x14ac:dyDescent="0.35">
      <c r="A7">
        <v>40.957446808510639</v>
      </c>
      <c r="B7">
        <v>69</v>
      </c>
    </row>
    <row r="8" spans="1:2" x14ac:dyDescent="0.35">
      <c r="A8">
        <v>43.148936170212764</v>
      </c>
      <c r="B8">
        <v>112</v>
      </c>
    </row>
    <row r="9" spans="1:2" x14ac:dyDescent="0.35">
      <c r="A9">
        <v>45.340425531914889</v>
      </c>
      <c r="B9">
        <v>84</v>
      </c>
    </row>
    <row r="10" spans="1:2" x14ac:dyDescent="0.35">
      <c r="A10">
        <v>47.531914893617021</v>
      </c>
      <c r="B10">
        <v>92</v>
      </c>
    </row>
    <row r="11" spans="1:2" x14ac:dyDescent="0.35">
      <c r="A11">
        <v>49.723404255319153</v>
      </c>
      <c r="B11">
        <v>129</v>
      </c>
    </row>
    <row r="12" spans="1:2" x14ac:dyDescent="0.35">
      <c r="A12">
        <v>51.914893617021278</v>
      </c>
      <c r="B12">
        <v>172</v>
      </c>
    </row>
    <row r="13" spans="1:2" x14ac:dyDescent="0.35">
      <c r="A13">
        <v>54.106382978723403</v>
      </c>
      <c r="B13">
        <v>222</v>
      </c>
    </row>
    <row r="14" spans="1:2" x14ac:dyDescent="0.35">
      <c r="A14">
        <v>56.297872340425528</v>
      </c>
      <c r="B14">
        <v>164</v>
      </c>
    </row>
    <row r="15" spans="1:2" x14ac:dyDescent="0.35">
      <c r="A15">
        <v>58.48936170212766</v>
      </c>
      <c r="B15">
        <v>122</v>
      </c>
    </row>
    <row r="16" spans="1:2" x14ac:dyDescent="0.35">
      <c r="A16">
        <v>60.680851063829785</v>
      </c>
      <c r="B16">
        <v>94</v>
      </c>
    </row>
    <row r="17" spans="1:2" x14ac:dyDescent="0.35">
      <c r="A17">
        <v>62.872340425531917</v>
      </c>
      <c r="B17">
        <v>116</v>
      </c>
    </row>
    <row r="18" spans="1:2" x14ac:dyDescent="0.35">
      <c r="A18">
        <v>65.063829787234042</v>
      </c>
      <c r="B18">
        <v>125</v>
      </c>
    </row>
    <row r="19" spans="1:2" x14ac:dyDescent="0.35">
      <c r="A19">
        <v>67.255319148936167</v>
      </c>
      <c r="B19">
        <v>100</v>
      </c>
    </row>
    <row r="20" spans="1:2" x14ac:dyDescent="0.35">
      <c r="A20">
        <v>69.446808510638306</v>
      </c>
      <c r="B20">
        <v>96</v>
      </c>
    </row>
    <row r="21" spans="1:2" x14ac:dyDescent="0.35">
      <c r="A21">
        <v>71.638297872340416</v>
      </c>
      <c r="B21">
        <v>104</v>
      </c>
    </row>
    <row r="22" spans="1:2" x14ac:dyDescent="0.35">
      <c r="A22">
        <v>73.829787234042556</v>
      </c>
      <c r="B22">
        <v>85</v>
      </c>
    </row>
    <row r="23" spans="1:2" x14ac:dyDescent="0.35">
      <c r="A23">
        <v>76.021276595744681</v>
      </c>
      <c r="B23">
        <v>124</v>
      </c>
    </row>
    <row r="24" spans="1:2" x14ac:dyDescent="0.35">
      <c r="A24">
        <v>78.212765957446805</v>
      </c>
      <c r="B24">
        <v>51</v>
      </c>
    </row>
    <row r="25" spans="1:2" x14ac:dyDescent="0.35">
      <c r="A25">
        <v>80.404255319148945</v>
      </c>
      <c r="B25">
        <v>32</v>
      </c>
    </row>
    <row r="26" spans="1:2" x14ac:dyDescent="0.35">
      <c r="A26">
        <v>82.595744680851055</v>
      </c>
      <c r="B26">
        <v>15</v>
      </c>
    </row>
    <row r="27" spans="1:2" x14ac:dyDescent="0.35">
      <c r="A27">
        <v>84.787234042553195</v>
      </c>
      <c r="B27">
        <v>7</v>
      </c>
    </row>
    <row r="28" spans="1:2" x14ac:dyDescent="0.35">
      <c r="A28">
        <v>86.978723404255319</v>
      </c>
      <c r="B28">
        <v>2</v>
      </c>
    </row>
    <row r="29" spans="1:2" x14ac:dyDescent="0.35">
      <c r="A29">
        <v>89.170212765957444</v>
      </c>
      <c r="B29">
        <v>0</v>
      </c>
    </row>
    <row r="30" spans="1:2" x14ac:dyDescent="0.35">
      <c r="A30">
        <v>91.361702127659569</v>
      </c>
      <c r="B30">
        <v>0</v>
      </c>
    </row>
    <row r="31" spans="1:2" x14ac:dyDescent="0.35">
      <c r="A31">
        <v>93.553191489361694</v>
      </c>
      <c r="B31">
        <v>0</v>
      </c>
    </row>
    <row r="32" spans="1:2" x14ac:dyDescent="0.35">
      <c r="A32">
        <v>95.744680851063833</v>
      </c>
      <c r="B32">
        <v>0</v>
      </c>
    </row>
    <row r="33" spans="1:2" x14ac:dyDescent="0.35">
      <c r="A33">
        <v>97.936170212765958</v>
      </c>
      <c r="B33">
        <v>0</v>
      </c>
    </row>
    <row r="34" spans="1:2" x14ac:dyDescent="0.35">
      <c r="A34">
        <v>100.12765957446808</v>
      </c>
      <c r="B34">
        <v>0</v>
      </c>
    </row>
    <row r="35" spans="1:2" x14ac:dyDescent="0.35">
      <c r="A35">
        <v>102.31914893617021</v>
      </c>
      <c r="B35">
        <v>0</v>
      </c>
    </row>
    <row r="36" spans="1:2" x14ac:dyDescent="0.35">
      <c r="A36">
        <v>104.51063829787233</v>
      </c>
      <c r="B36">
        <v>0</v>
      </c>
    </row>
    <row r="37" spans="1:2" x14ac:dyDescent="0.35">
      <c r="A37">
        <v>106.70212765957447</v>
      </c>
      <c r="B37">
        <v>0</v>
      </c>
    </row>
    <row r="38" spans="1:2" x14ac:dyDescent="0.35">
      <c r="A38">
        <v>108.8936170212766</v>
      </c>
      <c r="B38">
        <v>0</v>
      </c>
    </row>
    <row r="39" spans="1:2" x14ac:dyDescent="0.35">
      <c r="A39">
        <v>111.08510638297872</v>
      </c>
      <c r="B39">
        <v>0</v>
      </c>
    </row>
    <row r="40" spans="1:2" x14ac:dyDescent="0.35">
      <c r="A40">
        <v>113.27659574468085</v>
      </c>
      <c r="B40">
        <v>0</v>
      </c>
    </row>
    <row r="41" spans="1:2" x14ac:dyDescent="0.35">
      <c r="A41">
        <v>115.46808510638297</v>
      </c>
      <c r="B41">
        <v>0</v>
      </c>
    </row>
    <row r="42" spans="1:2" x14ac:dyDescent="0.35">
      <c r="A42">
        <v>117.65957446808511</v>
      </c>
      <c r="B42">
        <v>0</v>
      </c>
    </row>
    <row r="43" spans="1:2" x14ac:dyDescent="0.35">
      <c r="A43">
        <v>119.85106382978724</v>
      </c>
      <c r="B43">
        <v>0</v>
      </c>
    </row>
    <row r="44" spans="1:2" x14ac:dyDescent="0.35">
      <c r="A44">
        <v>122.04255319148936</v>
      </c>
      <c r="B44">
        <v>0</v>
      </c>
    </row>
    <row r="45" spans="1:2" x14ac:dyDescent="0.35">
      <c r="A45">
        <v>124.23404255319149</v>
      </c>
      <c r="B45">
        <v>0</v>
      </c>
    </row>
    <row r="46" spans="1:2" x14ac:dyDescent="0.35">
      <c r="A46">
        <v>126.42553191489361</v>
      </c>
      <c r="B46">
        <v>1</v>
      </c>
    </row>
    <row r="47" spans="1:2" x14ac:dyDescent="0.35">
      <c r="A47">
        <v>128.61702127659572</v>
      </c>
      <c r="B47">
        <v>1</v>
      </c>
    </row>
    <row r="48" spans="1:2" x14ac:dyDescent="0.35">
      <c r="A48">
        <v>130.80851063829789</v>
      </c>
      <c r="B48">
        <v>0</v>
      </c>
    </row>
    <row r="49" spans="1:2" ht="15" thickBot="1" x14ac:dyDescent="0.4">
      <c r="A49" s="7" t="s">
        <v>52</v>
      </c>
      <c r="B49" s="7">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FCD4-9B57-4D32-BD98-DF1A03B2E48F}">
  <dimension ref="A3:B12"/>
  <sheetViews>
    <sheetView workbookViewId="0">
      <selection activeCell="B4" sqref="B4"/>
    </sheetView>
  </sheetViews>
  <sheetFormatPr defaultRowHeight="14.5" x14ac:dyDescent="0.35"/>
  <cols>
    <col min="1" max="1" width="12.36328125" bestFit="1" customWidth="1"/>
    <col min="2" max="2" width="21.36328125" bestFit="1" customWidth="1"/>
    <col min="3" max="3" width="2.81640625" bestFit="1" customWidth="1"/>
    <col min="4" max="4" width="10.7265625" bestFit="1" customWidth="1"/>
  </cols>
  <sheetData>
    <row r="3" spans="1:2" x14ac:dyDescent="0.35">
      <c r="A3" s="2" t="s">
        <v>46</v>
      </c>
      <c r="B3" t="s">
        <v>70</v>
      </c>
    </row>
    <row r="4" spans="1:2" x14ac:dyDescent="0.35">
      <c r="A4" s="3">
        <v>0</v>
      </c>
      <c r="B4" s="32">
        <v>2077</v>
      </c>
    </row>
    <row r="5" spans="1:2" x14ac:dyDescent="0.35">
      <c r="A5" s="3">
        <v>1</v>
      </c>
      <c r="B5" s="32">
        <v>163</v>
      </c>
    </row>
    <row r="6" spans="1:2" x14ac:dyDescent="0.35">
      <c r="A6" s="3" t="s">
        <v>47</v>
      </c>
      <c r="B6" s="32">
        <v>2240</v>
      </c>
    </row>
    <row r="9" spans="1:2" x14ac:dyDescent="0.35">
      <c r="A9" s="2" t="s">
        <v>46</v>
      </c>
      <c r="B9" t="s">
        <v>71</v>
      </c>
    </row>
    <row r="10" spans="1:2" x14ac:dyDescent="0.35">
      <c r="A10" s="3">
        <v>0</v>
      </c>
      <c r="B10" s="32">
        <v>2073</v>
      </c>
    </row>
    <row r="11" spans="1:2" x14ac:dyDescent="0.35">
      <c r="A11" s="3">
        <v>1</v>
      </c>
      <c r="B11" s="32">
        <v>167</v>
      </c>
    </row>
    <row r="12" spans="1:2" x14ac:dyDescent="0.35">
      <c r="A12" s="3" t="s">
        <v>47</v>
      </c>
      <c r="B12" s="32">
        <v>2240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1767-1DA0-49E0-BF12-4163D5E636B3}">
  <dimension ref="A1:B49"/>
  <sheetViews>
    <sheetView topLeftCell="A24" zoomScale="143" workbookViewId="0">
      <selection activeCell="A48" sqref="A48"/>
    </sheetView>
  </sheetViews>
  <sheetFormatPr defaultRowHeight="14.5" x14ac:dyDescent="0.35"/>
  <sheetData>
    <row r="1" spans="1:2" x14ac:dyDescent="0.35">
      <c r="A1" s="8" t="s">
        <v>51</v>
      </c>
      <c r="B1" s="8" t="s">
        <v>53</v>
      </c>
    </row>
    <row r="2" spans="1:2" x14ac:dyDescent="0.35">
      <c r="A2">
        <v>0</v>
      </c>
      <c r="B2">
        <v>28</v>
      </c>
    </row>
    <row r="3" spans="1:2" x14ac:dyDescent="0.35">
      <c r="A3">
        <v>2.1063829787234041</v>
      </c>
      <c r="B3">
        <v>52</v>
      </c>
    </row>
    <row r="4" spans="1:2" x14ac:dyDescent="0.35">
      <c r="A4">
        <v>4.2127659574468082</v>
      </c>
      <c r="B4">
        <v>56</v>
      </c>
    </row>
    <row r="5" spans="1:2" x14ac:dyDescent="0.35">
      <c r="A5">
        <v>6.3191489361702118</v>
      </c>
      <c r="B5">
        <v>36</v>
      </c>
    </row>
    <row r="6" spans="1:2" x14ac:dyDescent="0.35">
      <c r="A6">
        <v>8.4255319148936163</v>
      </c>
      <c r="B6">
        <v>37</v>
      </c>
    </row>
    <row r="7" spans="1:2" x14ac:dyDescent="0.35">
      <c r="A7">
        <v>10.531914893617021</v>
      </c>
      <c r="B7">
        <v>50</v>
      </c>
    </row>
    <row r="8" spans="1:2" x14ac:dyDescent="0.35">
      <c r="A8">
        <v>12.638297872340424</v>
      </c>
      <c r="B8">
        <v>50</v>
      </c>
    </row>
    <row r="9" spans="1:2" x14ac:dyDescent="0.35">
      <c r="A9">
        <v>14.744680851063828</v>
      </c>
      <c r="B9">
        <v>46</v>
      </c>
    </row>
    <row r="10" spans="1:2" x14ac:dyDescent="0.35">
      <c r="A10">
        <v>16.851063829787233</v>
      </c>
      <c r="B10">
        <v>37</v>
      </c>
    </row>
    <row r="11" spans="1:2" x14ac:dyDescent="0.35">
      <c r="A11">
        <v>18.957446808510635</v>
      </c>
      <c r="B11">
        <v>39</v>
      </c>
    </row>
    <row r="12" spans="1:2" x14ac:dyDescent="0.35">
      <c r="A12">
        <v>21.063829787234042</v>
      </c>
      <c r="B12">
        <v>67</v>
      </c>
    </row>
    <row r="13" spans="1:2" x14ac:dyDescent="0.35">
      <c r="A13">
        <v>23.170212765957444</v>
      </c>
      <c r="B13">
        <v>41</v>
      </c>
    </row>
    <row r="14" spans="1:2" x14ac:dyDescent="0.35">
      <c r="A14">
        <v>25.276595744680847</v>
      </c>
      <c r="B14">
        <v>53</v>
      </c>
    </row>
    <row r="15" spans="1:2" x14ac:dyDescent="0.35">
      <c r="A15">
        <v>27.382978723404253</v>
      </c>
      <c r="B15">
        <v>48</v>
      </c>
    </row>
    <row r="16" spans="1:2" x14ac:dyDescent="0.35">
      <c r="A16">
        <v>29.489361702127656</v>
      </c>
      <c r="B16">
        <v>52</v>
      </c>
    </row>
    <row r="17" spans="1:2" x14ac:dyDescent="0.35">
      <c r="A17">
        <v>31.595744680851062</v>
      </c>
      <c r="B17">
        <v>50</v>
      </c>
    </row>
    <row r="18" spans="1:2" x14ac:dyDescent="0.35">
      <c r="A18">
        <v>33.702127659574465</v>
      </c>
      <c r="B18">
        <v>38</v>
      </c>
    </row>
    <row r="19" spans="1:2" x14ac:dyDescent="0.35">
      <c r="A19">
        <v>35.808510638297868</v>
      </c>
      <c r="B19">
        <v>40</v>
      </c>
    </row>
    <row r="20" spans="1:2" x14ac:dyDescent="0.35">
      <c r="A20">
        <v>37.914893617021271</v>
      </c>
      <c r="B20">
        <v>42</v>
      </c>
    </row>
    <row r="21" spans="1:2" x14ac:dyDescent="0.35">
      <c r="A21">
        <v>40.021276595744681</v>
      </c>
      <c r="B21">
        <v>69</v>
      </c>
    </row>
    <row r="22" spans="1:2" x14ac:dyDescent="0.35">
      <c r="A22">
        <v>42.127659574468083</v>
      </c>
      <c r="B22">
        <v>35</v>
      </c>
    </row>
    <row r="23" spans="1:2" x14ac:dyDescent="0.35">
      <c r="A23">
        <v>44.234042553191486</v>
      </c>
      <c r="B23">
        <v>31</v>
      </c>
    </row>
    <row r="24" spans="1:2" x14ac:dyDescent="0.35">
      <c r="A24">
        <v>46.340425531914889</v>
      </c>
      <c r="B24">
        <v>48</v>
      </c>
    </row>
    <row r="25" spans="1:2" x14ac:dyDescent="0.35">
      <c r="A25">
        <v>48.446808510638292</v>
      </c>
      <c r="B25">
        <v>47</v>
      </c>
    </row>
    <row r="26" spans="1:2" x14ac:dyDescent="0.35">
      <c r="A26">
        <v>50.553191489361694</v>
      </c>
      <c r="B26">
        <v>52</v>
      </c>
    </row>
    <row r="27" spans="1:2" x14ac:dyDescent="0.35">
      <c r="A27">
        <v>52.659574468085104</v>
      </c>
      <c r="B27">
        <v>50</v>
      </c>
    </row>
    <row r="28" spans="1:2" x14ac:dyDescent="0.35">
      <c r="A28">
        <v>54.765957446808507</v>
      </c>
      <c r="B28">
        <v>52</v>
      </c>
    </row>
    <row r="29" spans="1:2" x14ac:dyDescent="0.35">
      <c r="A29">
        <v>56.87234042553191</v>
      </c>
      <c r="B29">
        <v>57</v>
      </c>
    </row>
    <row r="30" spans="1:2" x14ac:dyDescent="0.35">
      <c r="A30">
        <v>58.978723404255312</v>
      </c>
      <c r="B30">
        <v>38</v>
      </c>
    </row>
    <row r="31" spans="1:2" x14ac:dyDescent="0.35">
      <c r="A31">
        <v>61.085106382978715</v>
      </c>
      <c r="B31">
        <v>57</v>
      </c>
    </row>
    <row r="32" spans="1:2" x14ac:dyDescent="0.35">
      <c r="A32">
        <v>63.191489361702125</v>
      </c>
      <c r="B32">
        <v>42</v>
      </c>
    </row>
    <row r="33" spans="1:2" x14ac:dyDescent="0.35">
      <c r="A33">
        <v>65.297872340425528</v>
      </c>
      <c r="B33">
        <v>53</v>
      </c>
    </row>
    <row r="34" spans="1:2" x14ac:dyDescent="0.35">
      <c r="A34">
        <v>67.40425531914893</v>
      </c>
      <c r="B34">
        <v>34</v>
      </c>
    </row>
    <row r="35" spans="1:2" x14ac:dyDescent="0.35">
      <c r="A35">
        <v>69.510638297872333</v>
      </c>
      <c r="B35">
        <v>41</v>
      </c>
    </row>
    <row r="36" spans="1:2" x14ac:dyDescent="0.35">
      <c r="A36">
        <v>71.617021276595736</v>
      </c>
      <c r="B36">
        <v>47</v>
      </c>
    </row>
    <row r="37" spans="1:2" x14ac:dyDescent="0.35">
      <c r="A37">
        <v>73.723404255319139</v>
      </c>
      <c r="B37">
        <v>47</v>
      </c>
    </row>
    <row r="38" spans="1:2" x14ac:dyDescent="0.35">
      <c r="A38">
        <v>75.829787234042541</v>
      </c>
      <c r="B38">
        <v>43</v>
      </c>
    </row>
    <row r="39" spans="1:2" x14ac:dyDescent="0.35">
      <c r="A39">
        <v>77.936170212765944</v>
      </c>
      <c r="B39">
        <v>44</v>
      </c>
    </row>
    <row r="40" spans="1:2" x14ac:dyDescent="0.35">
      <c r="A40">
        <v>80.042553191489361</v>
      </c>
      <c r="B40">
        <v>71</v>
      </c>
    </row>
    <row r="41" spans="1:2" x14ac:dyDescent="0.35">
      <c r="A41">
        <v>82.148936170212764</v>
      </c>
      <c r="B41">
        <v>49</v>
      </c>
    </row>
    <row r="42" spans="1:2" x14ac:dyDescent="0.35">
      <c r="A42">
        <v>84.255319148936167</v>
      </c>
      <c r="B42">
        <v>45</v>
      </c>
    </row>
    <row r="43" spans="1:2" x14ac:dyDescent="0.35">
      <c r="A43">
        <v>86.361702127659569</v>
      </c>
      <c r="B43">
        <v>44</v>
      </c>
    </row>
    <row r="44" spans="1:2" x14ac:dyDescent="0.35">
      <c r="A44">
        <v>88.468085106382972</v>
      </c>
      <c r="B44">
        <v>43</v>
      </c>
    </row>
    <row r="45" spans="1:2" x14ac:dyDescent="0.35">
      <c r="A45">
        <v>90.574468085106375</v>
      </c>
      <c r="B45">
        <v>40</v>
      </c>
    </row>
    <row r="46" spans="1:2" x14ac:dyDescent="0.35">
      <c r="A46">
        <v>92.680851063829778</v>
      </c>
      <c r="B46">
        <v>48</v>
      </c>
    </row>
    <row r="47" spans="1:2" x14ac:dyDescent="0.35">
      <c r="A47">
        <v>94.78723404255318</v>
      </c>
      <c r="B47">
        <v>47</v>
      </c>
    </row>
    <row r="48" spans="1:2" x14ac:dyDescent="0.35">
      <c r="A48">
        <v>96.893617021276583</v>
      </c>
      <c r="B48">
        <v>44</v>
      </c>
    </row>
    <row r="49" spans="1:2" ht="15" thickBot="1" x14ac:dyDescent="0.4">
      <c r="A49" s="7" t="s">
        <v>52</v>
      </c>
      <c r="B49" s="7">
        <v>59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2A5C-71FE-4CE4-B9A4-9A6D7DF27118}">
  <dimension ref="A3:C47"/>
  <sheetViews>
    <sheetView topLeftCell="A55" workbookViewId="0">
      <selection activeCell="C9" sqref="C9"/>
    </sheetView>
  </sheetViews>
  <sheetFormatPr defaultRowHeight="14.5" x14ac:dyDescent="0.35"/>
  <cols>
    <col min="1" max="1" width="12.36328125" bestFit="1" customWidth="1"/>
    <col min="2" max="2" width="15.1796875" bestFit="1" customWidth="1"/>
    <col min="3" max="3" width="13.36328125" bestFit="1" customWidth="1"/>
    <col min="4" max="19" width="4.81640625" bestFit="1" customWidth="1"/>
    <col min="20" max="1963" width="5.81640625" bestFit="1" customWidth="1"/>
    <col min="1964" max="1976" width="6.81640625" bestFit="1" customWidth="1"/>
    <col min="1977" max="1977" width="10.7265625" bestFit="1" customWidth="1"/>
  </cols>
  <sheetData>
    <row r="3" spans="1:3" x14ac:dyDescent="0.35">
      <c r="A3" s="2" t="s">
        <v>46</v>
      </c>
      <c r="B3" t="s">
        <v>67</v>
      </c>
      <c r="C3" t="s">
        <v>76</v>
      </c>
    </row>
    <row r="4" spans="1:3" x14ac:dyDescent="0.35">
      <c r="A4" s="3" t="s">
        <v>58</v>
      </c>
      <c r="B4" s="6">
        <v>968</v>
      </c>
      <c r="C4" s="9">
        <v>41.18181818181818</v>
      </c>
    </row>
    <row r="5" spans="1:3" x14ac:dyDescent="0.35">
      <c r="A5" s="3" t="s">
        <v>57</v>
      </c>
      <c r="B5" s="6">
        <v>2970</v>
      </c>
      <c r="C5" s="9">
        <v>53.496296296296293</v>
      </c>
    </row>
    <row r="6" spans="1:3" x14ac:dyDescent="0.35">
      <c r="A6" s="3" t="s">
        <v>56</v>
      </c>
      <c r="B6" s="6">
        <v>2178</v>
      </c>
      <c r="C6" s="9">
        <v>69.550505050505052</v>
      </c>
    </row>
    <row r="7" spans="1:3" x14ac:dyDescent="0.35">
      <c r="A7" s="3" t="s">
        <v>59</v>
      </c>
      <c r="B7" s="6">
        <v>264</v>
      </c>
      <c r="C7" s="9">
        <v>81.166666666666671</v>
      </c>
    </row>
    <row r="8" spans="1:3" x14ac:dyDescent="0.35">
      <c r="A8" s="3" t="s">
        <v>47</v>
      </c>
      <c r="B8" s="6">
        <v>6380</v>
      </c>
      <c r="C8" s="9">
        <v>58.25344827586207</v>
      </c>
    </row>
    <row r="9" spans="1:3" x14ac:dyDescent="0.35">
      <c r="B9" s="19">
        <f>GETPIVOTDATA("total_Revenue",$A$3)</f>
        <v>6380</v>
      </c>
      <c r="C9" s="22">
        <f>GETPIVOTDATA("Average of Age",$A$3)</f>
        <v>58.25344827586207</v>
      </c>
    </row>
    <row r="20" spans="1:2" x14ac:dyDescent="0.35">
      <c r="A20" s="2" t="s">
        <v>46</v>
      </c>
      <c r="B20" t="s">
        <v>74</v>
      </c>
    </row>
    <row r="21" spans="1:2" x14ac:dyDescent="0.35">
      <c r="A21" s="3" t="s">
        <v>37</v>
      </c>
      <c r="B21" s="32">
        <v>28158</v>
      </c>
    </row>
    <row r="22" spans="1:2" x14ac:dyDescent="0.35">
      <c r="A22" s="3" t="s">
        <v>36</v>
      </c>
      <c r="B22" s="32">
        <v>790</v>
      </c>
    </row>
    <row r="23" spans="1:2" x14ac:dyDescent="0.35">
      <c r="A23" s="3" t="s">
        <v>29</v>
      </c>
      <c r="B23" s="32">
        <v>188468</v>
      </c>
    </row>
    <row r="24" spans="1:2" x14ac:dyDescent="0.35">
      <c r="A24" s="3" t="s">
        <v>34</v>
      </c>
      <c r="B24" s="32">
        <v>59450</v>
      </c>
    </row>
    <row r="25" spans="1:2" x14ac:dyDescent="0.35">
      <c r="A25" s="3" t="s">
        <v>32</v>
      </c>
      <c r="B25" s="32">
        <v>75999</v>
      </c>
    </row>
    <row r="26" spans="1:2" x14ac:dyDescent="0.35">
      <c r="A26" s="3" t="s">
        <v>47</v>
      </c>
      <c r="B26" s="32">
        <v>352865</v>
      </c>
    </row>
    <row r="27" spans="1:2" x14ac:dyDescent="0.35">
      <c r="B27" s="20">
        <f>GETPIVOTDATA("Total Amounts (Qty) ",$A$20)</f>
        <v>352865</v>
      </c>
    </row>
    <row r="37" spans="1:2" x14ac:dyDescent="0.35">
      <c r="A37" s="2" t="s">
        <v>46</v>
      </c>
      <c r="B37" t="s">
        <v>75</v>
      </c>
    </row>
    <row r="38" spans="1:2" x14ac:dyDescent="0.35">
      <c r="A38" s="3" t="s">
        <v>31</v>
      </c>
      <c r="B38" s="32">
        <v>60</v>
      </c>
    </row>
    <row r="39" spans="1:2" x14ac:dyDescent="0.35">
      <c r="A39" s="3" t="s">
        <v>47</v>
      </c>
      <c r="B39" s="32">
        <v>60</v>
      </c>
    </row>
    <row r="47" spans="1:2" x14ac:dyDescent="0.35">
      <c r="B47" s="20">
        <f>GETPIVOTDATA("Response",$A$37)</f>
        <v>60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EBC7-F406-47F4-BEB0-6D28D90EB194}">
  <dimension ref="A1:B49"/>
  <sheetViews>
    <sheetView workbookViewId="0">
      <selection activeCell="L10" sqref="L10"/>
    </sheetView>
  </sheetViews>
  <sheetFormatPr defaultRowHeight="14.5" x14ac:dyDescent="0.35"/>
  <sheetData>
    <row r="1" spans="1:2" x14ac:dyDescent="0.35">
      <c r="A1" s="8" t="s">
        <v>51</v>
      </c>
      <c r="B1" s="8" t="s">
        <v>53</v>
      </c>
    </row>
    <row r="2" spans="1:2" x14ac:dyDescent="0.35">
      <c r="A2">
        <v>30</v>
      </c>
      <c r="B2">
        <v>2</v>
      </c>
    </row>
    <row r="3" spans="1:2" x14ac:dyDescent="0.35">
      <c r="A3">
        <v>32.191489361702125</v>
      </c>
      <c r="B3">
        <v>8</v>
      </c>
    </row>
    <row r="4" spans="1:2" x14ac:dyDescent="0.35">
      <c r="A4">
        <v>34.382978723404257</v>
      </c>
      <c r="B4">
        <v>18</v>
      </c>
    </row>
    <row r="5" spans="1:2" x14ac:dyDescent="0.35">
      <c r="A5">
        <v>36.574468085106382</v>
      </c>
      <c r="B5">
        <v>33</v>
      </c>
    </row>
    <row r="6" spans="1:2" x14ac:dyDescent="0.35">
      <c r="A6">
        <v>38.765957446808514</v>
      </c>
      <c r="B6">
        <v>59</v>
      </c>
    </row>
    <row r="7" spans="1:2" x14ac:dyDescent="0.35">
      <c r="A7">
        <v>40.957446808510639</v>
      </c>
      <c r="B7">
        <v>69</v>
      </c>
    </row>
    <row r="8" spans="1:2" x14ac:dyDescent="0.35">
      <c r="A8">
        <v>43.148936170212764</v>
      </c>
      <c r="B8">
        <v>112</v>
      </c>
    </row>
    <row r="9" spans="1:2" x14ac:dyDescent="0.35">
      <c r="A9">
        <v>45.340425531914889</v>
      </c>
      <c r="B9">
        <v>84</v>
      </c>
    </row>
    <row r="10" spans="1:2" x14ac:dyDescent="0.35">
      <c r="A10">
        <v>47.531914893617021</v>
      </c>
      <c r="B10">
        <v>92</v>
      </c>
    </row>
    <row r="11" spans="1:2" x14ac:dyDescent="0.35">
      <c r="A11">
        <v>49.723404255319153</v>
      </c>
      <c r="B11">
        <v>129</v>
      </c>
    </row>
    <row r="12" spans="1:2" x14ac:dyDescent="0.35">
      <c r="A12">
        <v>51.914893617021278</v>
      </c>
      <c r="B12">
        <v>172</v>
      </c>
    </row>
    <row r="13" spans="1:2" x14ac:dyDescent="0.35">
      <c r="A13">
        <v>54.106382978723403</v>
      </c>
      <c r="B13">
        <v>222</v>
      </c>
    </row>
    <row r="14" spans="1:2" x14ac:dyDescent="0.35">
      <c r="A14">
        <v>56.297872340425528</v>
      </c>
      <c r="B14">
        <v>164</v>
      </c>
    </row>
    <row r="15" spans="1:2" x14ac:dyDescent="0.35">
      <c r="A15">
        <v>58.48936170212766</v>
      </c>
      <c r="B15">
        <v>122</v>
      </c>
    </row>
    <row r="16" spans="1:2" x14ac:dyDescent="0.35">
      <c r="A16">
        <v>60.680851063829785</v>
      </c>
      <c r="B16">
        <v>94</v>
      </c>
    </row>
    <row r="17" spans="1:2" x14ac:dyDescent="0.35">
      <c r="A17">
        <v>62.872340425531917</v>
      </c>
      <c r="B17">
        <v>116</v>
      </c>
    </row>
    <row r="18" spans="1:2" x14ac:dyDescent="0.35">
      <c r="A18">
        <v>65.063829787234042</v>
      </c>
      <c r="B18">
        <v>125</v>
      </c>
    </row>
    <row r="19" spans="1:2" x14ac:dyDescent="0.35">
      <c r="A19">
        <v>67.255319148936167</v>
      </c>
      <c r="B19">
        <v>100</v>
      </c>
    </row>
    <row r="20" spans="1:2" x14ac:dyDescent="0.35">
      <c r="A20">
        <v>69.446808510638306</v>
      </c>
      <c r="B20">
        <v>96</v>
      </c>
    </row>
    <row r="21" spans="1:2" x14ac:dyDescent="0.35">
      <c r="A21">
        <v>71.638297872340416</v>
      </c>
      <c r="B21">
        <v>104</v>
      </c>
    </row>
    <row r="22" spans="1:2" x14ac:dyDescent="0.35">
      <c r="A22">
        <v>73.829787234042556</v>
      </c>
      <c r="B22">
        <v>85</v>
      </c>
    </row>
    <row r="23" spans="1:2" x14ac:dyDescent="0.35">
      <c r="A23">
        <v>76.021276595744681</v>
      </c>
      <c r="B23">
        <v>124</v>
      </c>
    </row>
    <row r="24" spans="1:2" x14ac:dyDescent="0.35">
      <c r="A24">
        <v>78.212765957446805</v>
      </c>
      <c r="B24">
        <v>51</v>
      </c>
    </row>
    <row r="25" spans="1:2" x14ac:dyDescent="0.35">
      <c r="A25">
        <v>80.404255319148945</v>
      </c>
      <c r="B25">
        <v>32</v>
      </c>
    </row>
    <row r="26" spans="1:2" x14ac:dyDescent="0.35">
      <c r="A26">
        <v>82.595744680851055</v>
      </c>
      <c r="B26">
        <v>15</v>
      </c>
    </row>
    <row r="27" spans="1:2" x14ac:dyDescent="0.35">
      <c r="A27">
        <v>84.787234042553195</v>
      </c>
      <c r="B27">
        <v>7</v>
      </c>
    </row>
    <row r="28" spans="1:2" x14ac:dyDescent="0.35">
      <c r="A28">
        <v>86.978723404255319</v>
      </c>
      <c r="B28">
        <v>2</v>
      </c>
    </row>
    <row r="29" spans="1:2" x14ac:dyDescent="0.35">
      <c r="A29">
        <v>89.170212765957444</v>
      </c>
      <c r="B29">
        <v>0</v>
      </c>
    </row>
    <row r="30" spans="1:2" x14ac:dyDescent="0.35">
      <c r="A30">
        <v>91.361702127659569</v>
      </c>
      <c r="B30">
        <v>0</v>
      </c>
    </row>
    <row r="31" spans="1:2" x14ac:dyDescent="0.35">
      <c r="A31">
        <v>93.553191489361694</v>
      </c>
      <c r="B31">
        <v>0</v>
      </c>
    </row>
    <row r="32" spans="1:2" x14ac:dyDescent="0.35">
      <c r="A32">
        <v>95.744680851063833</v>
      </c>
      <c r="B32">
        <v>0</v>
      </c>
    </row>
    <row r="33" spans="1:2" x14ac:dyDescent="0.35">
      <c r="A33">
        <v>97.936170212765958</v>
      </c>
      <c r="B33">
        <v>0</v>
      </c>
    </row>
    <row r="34" spans="1:2" x14ac:dyDescent="0.35">
      <c r="A34">
        <v>100.12765957446808</v>
      </c>
      <c r="B34">
        <v>0</v>
      </c>
    </row>
    <row r="35" spans="1:2" x14ac:dyDescent="0.35">
      <c r="A35">
        <v>102.31914893617021</v>
      </c>
      <c r="B35">
        <v>0</v>
      </c>
    </row>
    <row r="36" spans="1:2" x14ac:dyDescent="0.35">
      <c r="A36">
        <v>104.51063829787233</v>
      </c>
      <c r="B36">
        <v>0</v>
      </c>
    </row>
    <row r="37" spans="1:2" x14ac:dyDescent="0.35">
      <c r="A37">
        <v>106.70212765957447</v>
      </c>
      <c r="B37">
        <v>0</v>
      </c>
    </row>
    <row r="38" spans="1:2" x14ac:dyDescent="0.35">
      <c r="A38">
        <v>108.8936170212766</v>
      </c>
      <c r="B38">
        <v>0</v>
      </c>
    </row>
    <row r="39" spans="1:2" x14ac:dyDescent="0.35">
      <c r="A39">
        <v>111.08510638297872</v>
      </c>
      <c r="B39">
        <v>0</v>
      </c>
    </row>
    <row r="40" spans="1:2" x14ac:dyDescent="0.35">
      <c r="A40">
        <v>113.27659574468085</v>
      </c>
      <c r="B40">
        <v>0</v>
      </c>
    </row>
    <row r="41" spans="1:2" x14ac:dyDescent="0.35">
      <c r="A41">
        <v>115.46808510638297</v>
      </c>
      <c r="B41">
        <v>0</v>
      </c>
    </row>
    <row r="42" spans="1:2" x14ac:dyDescent="0.35">
      <c r="A42">
        <v>117.65957446808511</v>
      </c>
      <c r="B42">
        <v>0</v>
      </c>
    </row>
    <row r="43" spans="1:2" x14ac:dyDescent="0.35">
      <c r="A43">
        <v>119.85106382978724</v>
      </c>
      <c r="B43">
        <v>0</v>
      </c>
    </row>
    <row r="44" spans="1:2" x14ac:dyDescent="0.35">
      <c r="A44">
        <v>122.04255319148936</v>
      </c>
      <c r="B44">
        <v>0</v>
      </c>
    </row>
    <row r="45" spans="1:2" x14ac:dyDescent="0.35">
      <c r="A45">
        <v>124.23404255319149</v>
      </c>
      <c r="B45">
        <v>0</v>
      </c>
    </row>
    <row r="46" spans="1:2" x14ac:dyDescent="0.35">
      <c r="A46">
        <v>126.42553191489361</v>
      </c>
      <c r="B46">
        <v>1</v>
      </c>
    </row>
    <row r="47" spans="1:2" x14ac:dyDescent="0.35">
      <c r="A47">
        <v>128.61702127659572</v>
      </c>
      <c r="B47">
        <v>1</v>
      </c>
    </row>
    <row r="48" spans="1:2" x14ac:dyDescent="0.35">
      <c r="A48">
        <v>130.80851063829789</v>
      </c>
      <c r="B48">
        <v>0</v>
      </c>
    </row>
    <row r="49" spans="1:2" ht="15" thickBot="1" x14ac:dyDescent="0.4">
      <c r="A49" s="7" t="s">
        <v>52</v>
      </c>
      <c r="B49" s="7">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D794-4C47-40D1-AFCB-8939A22B6C07}">
  <dimension ref="A1:C14"/>
  <sheetViews>
    <sheetView workbookViewId="0"/>
  </sheetViews>
  <sheetFormatPr defaultRowHeight="14.5" x14ac:dyDescent="0.35"/>
  <cols>
    <col min="1" max="1" width="14.81640625" bestFit="1" customWidth="1"/>
    <col min="2" max="2" width="14.7265625" bestFit="1" customWidth="1"/>
    <col min="3" max="3" width="16.6328125" bestFit="1" customWidth="1"/>
  </cols>
  <sheetData>
    <row r="1" spans="1:3" x14ac:dyDescent="0.35">
      <c r="A1" s="33" t="s">
        <v>82</v>
      </c>
    </row>
    <row r="2" spans="1:3" x14ac:dyDescent="0.35">
      <c r="A2" s="34" t="s">
        <v>83</v>
      </c>
      <c r="B2" s="34" t="s">
        <v>84</v>
      </c>
      <c r="C2" s="34" t="s">
        <v>85</v>
      </c>
    </row>
    <row r="3" spans="1:3" x14ac:dyDescent="0.35">
      <c r="A3">
        <v>1</v>
      </c>
      <c r="B3" t="s">
        <v>86</v>
      </c>
      <c r="C3" t="s">
        <v>87</v>
      </c>
    </row>
    <row r="4" spans="1:3" x14ac:dyDescent="0.35">
      <c r="A4">
        <v>2</v>
      </c>
      <c r="B4" t="s">
        <v>88</v>
      </c>
      <c r="C4" t="s">
        <v>89</v>
      </c>
    </row>
    <row r="6" spans="1:3" x14ac:dyDescent="0.35">
      <c r="A6" s="33" t="s">
        <v>90</v>
      </c>
    </row>
    <row r="7" spans="1:3" x14ac:dyDescent="0.35">
      <c r="A7" s="34" t="s">
        <v>83</v>
      </c>
      <c r="B7" s="34" t="s">
        <v>91</v>
      </c>
      <c r="C7" s="34" t="s">
        <v>85</v>
      </c>
    </row>
    <row r="10" spans="1:3" x14ac:dyDescent="0.35">
      <c r="A10" s="33" t="s">
        <v>92</v>
      </c>
      <c r="B10" t="s">
        <v>93</v>
      </c>
    </row>
    <row r="11" spans="1:3" x14ac:dyDescent="0.35">
      <c r="B11" t="s">
        <v>94</v>
      </c>
    </row>
    <row r="13" spans="1:3" x14ac:dyDescent="0.35">
      <c r="B13" t="s">
        <v>95</v>
      </c>
    </row>
    <row r="14" spans="1:3" x14ac:dyDescent="0.35">
      <c r="B14" t="s">
        <v>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165A-F674-4891-AA6A-5710D066EFE5}">
  <dimension ref="A3:F2321"/>
  <sheetViews>
    <sheetView topLeftCell="A27" workbookViewId="0">
      <selection activeCell="D37" sqref="D37"/>
    </sheetView>
  </sheetViews>
  <sheetFormatPr defaultRowHeight="14.5" x14ac:dyDescent="0.35"/>
  <cols>
    <col min="1" max="1" width="12.36328125" bestFit="1" customWidth="1"/>
    <col min="2" max="2" width="10.36328125" bestFit="1" customWidth="1"/>
    <col min="3" max="3" width="16.36328125" bestFit="1" customWidth="1"/>
    <col min="4" max="4" width="18.08984375" bestFit="1" customWidth="1"/>
    <col min="5" max="6" width="21.36328125" bestFit="1" customWidth="1"/>
  </cols>
  <sheetData>
    <row r="3" spans="1:4" x14ac:dyDescent="0.35">
      <c r="A3" s="2" t="s">
        <v>46</v>
      </c>
      <c r="B3" t="s">
        <v>79</v>
      </c>
      <c r="C3" s="6" t="s">
        <v>55</v>
      </c>
      <c r="D3" t="s">
        <v>99</v>
      </c>
    </row>
    <row r="4" spans="1:4" x14ac:dyDescent="0.35">
      <c r="A4" s="3">
        <v>0</v>
      </c>
      <c r="B4" s="32">
        <v>1406</v>
      </c>
      <c r="C4" s="6">
        <v>15466</v>
      </c>
      <c r="D4" s="32">
        <v>5.1339285714285712E-2</v>
      </c>
    </row>
    <row r="5" spans="1:4" x14ac:dyDescent="0.35">
      <c r="A5" s="3">
        <v>1</v>
      </c>
      <c r="B5" s="32">
        <v>92</v>
      </c>
      <c r="C5" s="6">
        <v>1012</v>
      </c>
      <c r="D5" s="32">
        <v>1.8749999999999999E-2</v>
      </c>
    </row>
    <row r="6" spans="1:4" x14ac:dyDescent="0.35">
      <c r="A6" s="3" t="s">
        <v>47</v>
      </c>
      <c r="B6" s="32">
        <v>1498</v>
      </c>
      <c r="C6" s="6">
        <v>16478</v>
      </c>
      <c r="D6" s="32">
        <v>7.0089285714285715E-2</v>
      </c>
    </row>
    <row r="8" spans="1:4" x14ac:dyDescent="0.35">
      <c r="A8" s="2" t="s">
        <v>46</v>
      </c>
      <c r="B8" t="s">
        <v>78</v>
      </c>
      <c r="C8" t="s">
        <v>67</v>
      </c>
      <c r="D8" t="s">
        <v>99</v>
      </c>
    </row>
    <row r="9" spans="1:4" x14ac:dyDescent="0.35">
      <c r="A9" s="3">
        <v>0</v>
      </c>
      <c r="B9" s="32">
        <v>1480</v>
      </c>
      <c r="C9" s="6">
        <v>16280</v>
      </c>
      <c r="D9" s="32">
        <v>6.4732142857142863E-2</v>
      </c>
    </row>
    <row r="10" spans="1:4" x14ac:dyDescent="0.35">
      <c r="A10" s="3">
        <v>1</v>
      </c>
      <c r="B10" s="32">
        <v>18</v>
      </c>
      <c r="C10" s="6">
        <v>198</v>
      </c>
      <c r="D10" s="32">
        <v>5.3571428571428572E-3</v>
      </c>
    </row>
    <row r="11" spans="1:4" x14ac:dyDescent="0.35">
      <c r="A11" s="3" t="s">
        <v>47</v>
      </c>
      <c r="B11" s="32">
        <v>1498</v>
      </c>
      <c r="C11" s="6">
        <v>16478</v>
      </c>
      <c r="D11" s="32">
        <v>7.0089285714285715E-2</v>
      </c>
    </row>
    <row r="14" spans="1:4" x14ac:dyDescent="0.35">
      <c r="A14" s="2" t="s">
        <v>46</v>
      </c>
      <c r="B14" t="s">
        <v>67</v>
      </c>
      <c r="C14" t="s">
        <v>77</v>
      </c>
      <c r="D14" t="s">
        <v>99</v>
      </c>
    </row>
    <row r="15" spans="1:4" x14ac:dyDescent="0.35">
      <c r="A15" s="3">
        <v>0</v>
      </c>
      <c r="B15" s="6">
        <v>15411</v>
      </c>
      <c r="C15" s="32">
        <v>1401</v>
      </c>
      <c r="D15" s="32">
        <v>5.3124999999999999E-2</v>
      </c>
    </row>
    <row r="16" spans="1:4" x14ac:dyDescent="0.35">
      <c r="A16" s="3">
        <v>1</v>
      </c>
      <c r="B16" s="6">
        <v>1067</v>
      </c>
      <c r="C16" s="32">
        <v>97</v>
      </c>
      <c r="D16" s="32">
        <v>1.6964285714285713E-2</v>
      </c>
    </row>
    <row r="17" spans="1:6" x14ac:dyDescent="0.35">
      <c r="A17" s="3" t="s">
        <v>47</v>
      </c>
      <c r="B17" s="6">
        <v>16478</v>
      </c>
      <c r="C17" s="32">
        <v>1498</v>
      </c>
      <c r="D17" s="32">
        <v>7.0089285714285715E-2</v>
      </c>
    </row>
    <row r="20" spans="1:6" x14ac:dyDescent="0.35">
      <c r="A20" s="2" t="s">
        <v>46</v>
      </c>
      <c r="B20" t="s">
        <v>71</v>
      </c>
      <c r="C20" s="6" t="s">
        <v>67</v>
      </c>
      <c r="D20" t="s">
        <v>99</v>
      </c>
    </row>
    <row r="21" spans="1:6" x14ac:dyDescent="0.35">
      <c r="A21" s="3">
        <v>0</v>
      </c>
      <c r="B21" s="32">
        <v>1384</v>
      </c>
      <c r="C21" s="6">
        <v>15224</v>
      </c>
      <c r="D21" s="32">
        <v>5.3124999999999999E-2</v>
      </c>
    </row>
    <row r="22" spans="1:6" x14ac:dyDescent="0.35">
      <c r="A22" s="3">
        <v>1</v>
      </c>
      <c r="B22" s="32">
        <v>114</v>
      </c>
      <c r="C22" s="6">
        <v>1254</v>
      </c>
      <c r="D22" s="32">
        <v>1.6964285714285713E-2</v>
      </c>
    </row>
    <row r="23" spans="1:6" x14ac:dyDescent="0.35">
      <c r="A23" s="3" t="s">
        <v>47</v>
      </c>
      <c r="B23" s="32">
        <v>1498</v>
      </c>
      <c r="C23" s="6">
        <v>16478</v>
      </c>
      <c r="D23" s="32">
        <v>7.0089285714285715E-2</v>
      </c>
      <c r="E23" s="6">
        <f>GETPIVOTDATA("Sum of total_Revenue",$A$20,"AcceptedCmp4",1)</f>
        <v>1254</v>
      </c>
      <c r="F23" t="s">
        <v>104</v>
      </c>
    </row>
    <row r="24" spans="1:6" x14ac:dyDescent="0.35">
      <c r="E24">
        <f>GETPIVOTDATA("AcceptedCmp4",$A$20,"AcceptedCmp4",1)</f>
        <v>114</v>
      </c>
      <c r="F24" t="s">
        <v>81</v>
      </c>
    </row>
    <row r="26" spans="1:6" x14ac:dyDescent="0.35">
      <c r="A26" s="2" t="s">
        <v>46</v>
      </c>
      <c r="B26" t="s">
        <v>70</v>
      </c>
      <c r="C26" t="s">
        <v>55</v>
      </c>
      <c r="D26" t="s">
        <v>99</v>
      </c>
    </row>
    <row r="27" spans="1:6" x14ac:dyDescent="0.35">
      <c r="A27" s="3">
        <v>0</v>
      </c>
      <c r="B27" s="32">
        <v>1393</v>
      </c>
      <c r="C27" s="6">
        <v>15323</v>
      </c>
      <c r="D27" s="32">
        <v>4.8214285714285716E-2</v>
      </c>
    </row>
    <row r="28" spans="1:6" x14ac:dyDescent="0.35">
      <c r="A28" s="3">
        <v>1</v>
      </c>
      <c r="B28" s="32">
        <v>105</v>
      </c>
      <c r="C28" s="6">
        <v>1155</v>
      </c>
      <c r="D28" s="32">
        <v>2.1874999999999999E-2</v>
      </c>
    </row>
    <row r="29" spans="1:6" x14ac:dyDescent="0.35">
      <c r="A29" s="3" t="s">
        <v>47</v>
      </c>
      <c r="B29" s="32">
        <v>1498</v>
      </c>
      <c r="C29" s="6">
        <v>16478</v>
      </c>
      <c r="D29" s="32">
        <v>7.0089285714285715E-2</v>
      </c>
    </row>
    <row r="34" spans="1:4" x14ac:dyDescent="0.35">
      <c r="A34" s="2" t="s">
        <v>46</v>
      </c>
      <c r="B34" t="s">
        <v>100</v>
      </c>
    </row>
    <row r="35" spans="1:4" x14ac:dyDescent="0.35">
      <c r="A35" s="3">
        <v>0</v>
      </c>
      <c r="B35" s="32">
        <v>5.3124999999999999E-2</v>
      </c>
    </row>
    <row r="36" spans="1:4" x14ac:dyDescent="0.35">
      <c r="A36" s="3">
        <v>1</v>
      </c>
      <c r="B36" s="32">
        <v>1.6964285714285713E-2</v>
      </c>
    </row>
    <row r="37" spans="1:4" x14ac:dyDescent="0.35">
      <c r="A37" s="3" t="s">
        <v>47</v>
      </c>
      <c r="B37" s="32">
        <v>7.0089285714285715E-2</v>
      </c>
      <c r="C37">
        <f>GETPIVOTDATA("convert_rate",$A$34)</f>
        <v>7.0089285714285715E-2</v>
      </c>
      <c r="D37" t="s">
        <v>105</v>
      </c>
    </row>
    <row r="44" spans="1:4" x14ac:dyDescent="0.35">
      <c r="A44" s="2" t="s">
        <v>46</v>
      </c>
      <c r="B44" t="s">
        <v>97</v>
      </c>
    </row>
    <row r="45" spans="1:4" x14ac:dyDescent="0.35">
      <c r="A45" s="3">
        <v>0</v>
      </c>
      <c r="B45" s="32">
        <v>1</v>
      </c>
    </row>
    <row r="46" spans="1:4" x14ac:dyDescent="0.35">
      <c r="A46" s="3">
        <v>9</v>
      </c>
      <c r="B46" s="32">
        <v>1</v>
      </c>
    </row>
    <row r="47" spans="1:4" x14ac:dyDescent="0.35">
      <c r="A47" s="3">
        <v>13</v>
      </c>
      <c r="B47" s="32">
        <v>1</v>
      </c>
    </row>
    <row r="48" spans="1:4" x14ac:dyDescent="0.35">
      <c r="A48" s="3">
        <v>17</v>
      </c>
      <c r="B48" s="32">
        <v>1</v>
      </c>
    </row>
    <row r="49" spans="1:2" x14ac:dyDescent="0.35">
      <c r="A49" s="3">
        <v>20</v>
      </c>
      <c r="B49" s="32">
        <v>1</v>
      </c>
    </row>
    <row r="50" spans="1:2" x14ac:dyDescent="0.35">
      <c r="A50" s="3">
        <v>22</v>
      </c>
      <c r="B50" s="32">
        <v>1</v>
      </c>
    </row>
    <row r="51" spans="1:2" x14ac:dyDescent="0.35">
      <c r="A51" s="3">
        <v>24</v>
      </c>
      <c r="B51" s="32">
        <v>1</v>
      </c>
    </row>
    <row r="52" spans="1:2" x14ac:dyDescent="0.35">
      <c r="A52" s="3">
        <v>35</v>
      </c>
      <c r="B52" s="32">
        <v>1</v>
      </c>
    </row>
    <row r="53" spans="1:2" x14ac:dyDescent="0.35">
      <c r="A53" s="3">
        <v>48</v>
      </c>
      <c r="B53" s="32">
        <v>1</v>
      </c>
    </row>
    <row r="54" spans="1:2" x14ac:dyDescent="0.35">
      <c r="A54" s="3">
        <v>49</v>
      </c>
      <c r="B54" s="32">
        <v>1</v>
      </c>
    </row>
    <row r="55" spans="1:2" x14ac:dyDescent="0.35">
      <c r="A55" s="3">
        <v>55</v>
      </c>
      <c r="B55" s="32">
        <v>1</v>
      </c>
    </row>
    <row r="56" spans="1:2" x14ac:dyDescent="0.35">
      <c r="A56" s="3">
        <v>73</v>
      </c>
      <c r="B56" s="32">
        <v>1</v>
      </c>
    </row>
    <row r="57" spans="1:2" x14ac:dyDescent="0.35">
      <c r="A57" s="3">
        <v>75</v>
      </c>
      <c r="B57" s="32">
        <v>1</v>
      </c>
    </row>
    <row r="58" spans="1:2" x14ac:dyDescent="0.35">
      <c r="A58" s="3">
        <v>78</v>
      </c>
      <c r="B58" s="32">
        <v>1</v>
      </c>
    </row>
    <row r="59" spans="1:2" x14ac:dyDescent="0.35">
      <c r="A59" s="3">
        <v>89</v>
      </c>
      <c r="B59" s="32">
        <v>1</v>
      </c>
    </row>
    <row r="60" spans="1:2" x14ac:dyDescent="0.35">
      <c r="A60" s="3">
        <v>113</v>
      </c>
      <c r="B60" s="32">
        <v>1</v>
      </c>
    </row>
    <row r="61" spans="1:2" x14ac:dyDescent="0.35">
      <c r="A61" s="3">
        <v>123</v>
      </c>
      <c r="B61" s="32">
        <v>1</v>
      </c>
    </row>
    <row r="62" spans="1:2" x14ac:dyDescent="0.35">
      <c r="A62" s="3">
        <v>125</v>
      </c>
      <c r="B62" s="32">
        <v>1</v>
      </c>
    </row>
    <row r="63" spans="1:2" x14ac:dyDescent="0.35">
      <c r="A63" s="3">
        <v>143</v>
      </c>
      <c r="B63" s="32">
        <v>1</v>
      </c>
    </row>
    <row r="64" spans="1:2" x14ac:dyDescent="0.35">
      <c r="A64" s="3">
        <v>146</v>
      </c>
      <c r="B64" s="32">
        <v>1</v>
      </c>
    </row>
    <row r="65" spans="1:2" x14ac:dyDescent="0.35">
      <c r="A65" s="3">
        <v>164</v>
      </c>
      <c r="B65" s="32">
        <v>1</v>
      </c>
    </row>
    <row r="66" spans="1:2" x14ac:dyDescent="0.35">
      <c r="A66" s="3">
        <v>175</v>
      </c>
      <c r="B66" s="32">
        <v>1</v>
      </c>
    </row>
    <row r="67" spans="1:2" x14ac:dyDescent="0.35">
      <c r="A67" s="3">
        <v>176</v>
      </c>
      <c r="B67" s="32">
        <v>1</v>
      </c>
    </row>
    <row r="68" spans="1:2" x14ac:dyDescent="0.35">
      <c r="A68" s="3">
        <v>178</v>
      </c>
      <c r="B68" s="32">
        <v>1</v>
      </c>
    </row>
    <row r="69" spans="1:2" x14ac:dyDescent="0.35">
      <c r="A69" s="3">
        <v>182</v>
      </c>
      <c r="B69" s="32">
        <v>1</v>
      </c>
    </row>
    <row r="70" spans="1:2" x14ac:dyDescent="0.35">
      <c r="A70" s="3">
        <v>193</v>
      </c>
      <c r="B70" s="32">
        <v>1</v>
      </c>
    </row>
    <row r="71" spans="1:2" x14ac:dyDescent="0.35">
      <c r="A71" s="3">
        <v>194</v>
      </c>
      <c r="B71" s="32">
        <v>1</v>
      </c>
    </row>
    <row r="72" spans="1:2" x14ac:dyDescent="0.35">
      <c r="A72" s="3">
        <v>199</v>
      </c>
      <c r="B72" s="32">
        <v>1</v>
      </c>
    </row>
    <row r="73" spans="1:2" x14ac:dyDescent="0.35">
      <c r="A73" s="3">
        <v>202</v>
      </c>
      <c r="B73" s="32">
        <v>1</v>
      </c>
    </row>
    <row r="74" spans="1:2" x14ac:dyDescent="0.35">
      <c r="A74" s="3">
        <v>203</v>
      </c>
      <c r="B74" s="32">
        <v>1</v>
      </c>
    </row>
    <row r="75" spans="1:2" x14ac:dyDescent="0.35">
      <c r="A75" s="3">
        <v>213</v>
      </c>
      <c r="B75" s="32">
        <v>1</v>
      </c>
    </row>
    <row r="76" spans="1:2" x14ac:dyDescent="0.35">
      <c r="A76" s="3">
        <v>217</v>
      </c>
      <c r="B76" s="32">
        <v>1</v>
      </c>
    </row>
    <row r="77" spans="1:2" x14ac:dyDescent="0.35">
      <c r="A77" s="3">
        <v>221</v>
      </c>
      <c r="B77" s="32">
        <v>1</v>
      </c>
    </row>
    <row r="78" spans="1:2" x14ac:dyDescent="0.35">
      <c r="A78" s="3">
        <v>231</v>
      </c>
      <c r="B78" s="32">
        <v>1</v>
      </c>
    </row>
    <row r="79" spans="1:2" x14ac:dyDescent="0.35">
      <c r="A79" s="3">
        <v>234</v>
      </c>
      <c r="B79" s="32">
        <v>1</v>
      </c>
    </row>
    <row r="80" spans="1:2" x14ac:dyDescent="0.35">
      <c r="A80" s="3">
        <v>236</v>
      </c>
      <c r="B80" s="32">
        <v>1</v>
      </c>
    </row>
    <row r="81" spans="1:2" x14ac:dyDescent="0.35">
      <c r="A81" s="3">
        <v>238</v>
      </c>
      <c r="B81" s="32">
        <v>1</v>
      </c>
    </row>
    <row r="82" spans="1:2" x14ac:dyDescent="0.35">
      <c r="A82" s="3">
        <v>241</v>
      </c>
      <c r="B82" s="32">
        <v>1</v>
      </c>
    </row>
    <row r="83" spans="1:2" x14ac:dyDescent="0.35">
      <c r="A83" s="3">
        <v>246</v>
      </c>
      <c r="B83" s="32">
        <v>1</v>
      </c>
    </row>
    <row r="84" spans="1:2" x14ac:dyDescent="0.35">
      <c r="A84" s="3">
        <v>257</v>
      </c>
      <c r="B84" s="32">
        <v>1</v>
      </c>
    </row>
    <row r="85" spans="1:2" x14ac:dyDescent="0.35">
      <c r="A85" s="3">
        <v>269</v>
      </c>
      <c r="B85" s="32">
        <v>1</v>
      </c>
    </row>
    <row r="86" spans="1:2" x14ac:dyDescent="0.35">
      <c r="A86" s="3">
        <v>273</v>
      </c>
      <c r="B86" s="32">
        <v>1</v>
      </c>
    </row>
    <row r="87" spans="1:2" x14ac:dyDescent="0.35">
      <c r="A87" s="3">
        <v>274</v>
      </c>
      <c r="B87" s="32">
        <v>1</v>
      </c>
    </row>
    <row r="88" spans="1:2" x14ac:dyDescent="0.35">
      <c r="A88" s="3">
        <v>286</v>
      </c>
      <c r="B88" s="32">
        <v>1</v>
      </c>
    </row>
    <row r="89" spans="1:2" x14ac:dyDescent="0.35">
      <c r="A89" s="3">
        <v>295</v>
      </c>
      <c r="B89" s="32">
        <v>1</v>
      </c>
    </row>
    <row r="90" spans="1:2" x14ac:dyDescent="0.35">
      <c r="A90" s="3">
        <v>304</v>
      </c>
      <c r="B90" s="32">
        <v>1</v>
      </c>
    </row>
    <row r="91" spans="1:2" x14ac:dyDescent="0.35">
      <c r="A91" s="3">
        <v>309</v>
      </c>
      <c r="B91" s="32">
        <v>1</v>
      </c>
    </row>
    <row r="92" spans="1:2" x14ac:dyDescent="0.35">
      <c r="A92" s="3">
        <v>310</v>
      </c>
      <c r="B92" s="32">
        <v>1</v>
      </c>
    </row>
    <row r="93" spans="1:2" x14ac:dyDescent="0.35">
      <c r="A93" s="3">
        <v>313</v>
      </c>
      <c r="B93" s="32">
        <v>1</v>
      </c>
    </row>
    <row r="94" spans="1:2" x14ac:dyDescent="0.35">
      <c r="A94" s="3">
        <v>322</v>
      </c>
      <c r="B94" s="32">
        <v>1</v>
      </c>
    </row>
    <row r="95" spans="1:2" x14ac:dyDescent="0.35">
      <c r="A95" s="3">
        <v>326</v>
      </c>
      <c r="B95" s="32">
        <v>1</v>
      </c>
    </row>
    <row r="96" spans="1:2" x14ac:dyDescent="0.35">
      <c r="A96" s="3">
        <v>332</v>
      </c>
      <c r="B96" s="32">
        <v>1</v>
      </c>
    </row>
    <row r="97" spans="1:2" x14ac:dyDescent="0.35">
      <c r="A97" s="3">
        <v>339</v>
      </c>
      <c r="B97" s="32">
        <v>1</v>
      </c>
    </row>
    <row r="98" spans="1:2" x14ac:dyDescent="0.35">
      <c r="A98" s="3">
        <v>359</v>
      </c>
      <c r="B98" s="32">
        <v>1</v>
      </c>
    </row>
    <row r="99" spans="1:2" x14ac:dyDescent="0.35">
      <c r="A99" s="3">
        <v>361</v>
      </c>
      <c r="B99" s="32">
        <v>1</v>
      </c>
    </row>
    <row r="100" spans="1:2" x14ac:dyDescent="0.35">
      <c r="A100" s="3">
        <v>367</v>
      </c>
      <c r="B100" s="32">
        <v>1</v>
      </c>
    </row>
    <row r="101" spans="1:2" x14ac:dyDescent="0.35">
      <c r="A101" s="3">
        <v>368</v>
      </c>
      <c r="B101" s="32">
        <v>1</v>
      </c>
    </row>
    <row r="102" spans="1:2" x14ac:dyDescent="0.35">
      <c r="A102" s="3">
        <v>375</v>
      </c>
      <c r="B102" s="32">
        <v>1</v>
      </c>
    </row>
    <row r="103" spans="1:2" x14ac:dyDescent="0.35">
      <c r="A103" s="3">
        <v>378</v>
      </c>
      <c r="B103" s="32">
        <v>1</v>
      </c>
    </row>
    <row r="104" spans="1:2" x14ac:dyDescent="0.35">
      <c r="A104" s="3">
        <v>387</v>
      </c>
      <c r="B104" s="32">
        <v>1</v>
      </c>
    </row>
    <row r="105" spans="1:2" x14ac:dyDescent="0.35">
      <c r="A105" s="3">
        <v>405</v>
      </c>
      <c r="B105" s="32">
        <v>1</v>
      </c>
    </row>
    <row r="106" spans="1:2" x14ac:dyDescent="0.35">
      <c r="A106" s="3">
        <v>425</v>
      </c>
      <c r="B106" s="32">
        <v>1</v>
      </c>
    </row>
    <row r="107" spans="1:2" x14ac:dyDescent="0.35">
      <c r="A107" s="3">
        <v>433</v>
      </c>
      <c r="B107" s="32">
        <v>1</v>
      </c>
    </row>
    <row r="108" spans="1:2" x14ac:dyDescent="0.35">
      <c r="A108" s="3">
        <v>437</v>
      </c>
      <c r="B108" s="32">
        <v>1</v>
      </c>
    </row>
    <row r="109" spans="1:2" x14ac:dyDescent="0.35">
      <c r="A109" s="3">
        <v>448</v>
      </c>
      <c r="B109" s="32">
        <v>1</v>
      </c>
    </row>
    <row r="110" spans="1:2" x14ac:dyDescent="0.35">
      <c r="A110" s="3">
        <v>450</v>
      </c>
      <c r="B110" s="32">
        <v>1</v>
      </c>
    </row>
    <row r="111" spans="1:2" x14ac:dyDescent="0.35">
      <c r="A111" s="3">
        <v>451</v>
      </c>
      <c r="B111" s="32">
        <v>1</v>
      </c>
    </row>
    <row r="112" spans="1:2" x14ac:dyDescent="0.35">
      <c r="A112" s="3">
        <v>454</v>
      </c>
      <c r="B112" s="32">
        <v>1</v>
      </c>
    </row>
    <row r="113" spans="1:2" x14ac:dyDescent="0.35">
      <c r="A113" s="3">
        <v>455</v>
      </c>
      <c r="B113" s="32">
        <v>1</v>
      </c>
    </row>
    <row r="114" spans="1:2" x14ac:dyDescent="0.35">
      <c r="A114" s="3">
        <v>456</v>
      </c>
      <c r="B114" s="32">
        <v>1</v>
      </c>
    </row>
    <row r="115" spans="1:2" x14ac:dyDescent="0.35">
      <c r="A115" s="3">
        <v>460</v>
      </c>
      <c r="B115" s="32">
        <v>1</v>
      </c>
    </row>
    <row r="116" spans="1:2" x14ac:dyDescent="0.35">
      <c r="A116" s="3">
        <v>500</v>
      </c>
      <c r="B116" s="32">
        <v>1</v>
      </c>
    </row>
    <row r="117" spans="1:2" x14ac:dyDescent="0.35">
      <c r="A117" s="3">
        <v>503</v>
      </c>
      <c r="B117" s="32">
        <v>1</v>
      </c>
    </row>
    <row r="118" spans="1:2" x14ac:dyDescent="0.35">
      <c r="A118" s="3">
        <v>520</v>
      </c>
      <c r="B118" s="32">
        <v>1</v>
      </c>
    </row>
    <row r="119" spans="1:2" x14ac:dyDescent="0.35">
      <c r="A119" s="3">
        <v>521</v>
      </c>
      <c r="B119" s="32">
        <v>1</v>
      </c>
    </row>
    <row r="120" spans="1:2" x14ac:dyDescent="0.35">
      <c r="A120" s="3">
        <v>523</v>
      </c>
      <c r="B120" s="32">
        <v>1</v>
      </c>
    </row>
    <row r="121" spans="1:2" x14ac:dyDescent="0.35">
      <c r="A121" s="3">
        <v>524</v>
      </c>
      <c r="B121" s="32">
        <v>1</v>
      </c>
    </row>
    <row r="122" spans="1:2" x14ac:dyDescent="0.35">
      <c r="A122" s="3">
        <v>528</v>
      </c>
      <c r="B122" s="32">
        <v>1</v>
      </c>
    </row>
    <row r="123" spans="1:2" x14ac:dyDescent="0.35">
      <c r="A123" s="3">
        <v>531</v>
      </c>
      <c r="B123" s="32">
        <v>1</v>
      </c>
    </row>
    <row r="124" spans="1:2" x14ac:dyDescent="0.35">
      <c r="A124" s="3">
        <v>538</v>
      </c>
      <c r="B124" s="32">
        <v>1</v>
      </c>
    </row>
    <row r="125" spans="1:2" x14ac:dyDescent="0.35">
      <c r="A125" s="3">
        <v>544</v>
      </c>
      <c r="B125" s="32">
        <v>1</v>
      </c>
    </row>
    <row r="126" spans="1:2" x14ac:dyDescent="0.35">
      <c r="A126" s="3">
        <v>550</v>
      </c>
      <c r="B126" s="32">
        <v>1</v>
      </c>
    </row>
    <row r="127" spans="1:2" x14ac:dyDescent="0.35">
      <c r="A127" s="3">
        <v>564</v>
      </c>
      <c r="B127" s="32">
        <v>1</v>
      </c>
    </row>
    <row r="128" spans="1:2" x14ac:dyDescent="0.35">
      <c r="A128" s="3">
        <v>569</v>
      </c>
      <c r="B128" s="32">
        <v>1</v>
      </c>
    </row>
    <row r="129" spans="1:2" x14ac:dyDescent="0.35">
      <c r="A129" s="3">
        <v>574</v>
      </c>
      <c r="B129" s="32">
        <v>1</v>
      </c>
    </row>
    <row r="130" spans="1:2" x14ac:dyDescent="0.35">
      <c r="A130" s="3">
        <v>590</v>
      </c>
      <c r="B130" s="32">
        <v>1</v>
      </c>
    </row>
    <row r="131" spans="1:2" x14ac:dyDescent="0.35">
      <c r="A131" s="3">
        <v>591</v>
      </c>
      <c r="B131" s="32">
        <v>1</v>
      </c>
    </row>
    <row r="132" spans="1:2" x14ac:dyDescent="0.35">
      <c r="A132" s="3">
        <v>606</v>
      </c>
      <c r="B132" s="32">
        <v>1</v>
      </c>
    </row>
    <row r="133" spans="1:2" x14ac:dyDescent="0.35">
      <c r="A133" s="3">
        <v>610</v>
      </c>
      <c r="B133" s="32">
        <v>1</v>
      </c>
    </row>
    <row r="134" spans="1:2" x14ac:dyDescent="0.35">
      <c r="A134" s="3">
        <v>635</v>
      </c>
      <c r="B134" s="32">
        <v>1</v>
      </c>
    </row>
    <row r="135" spans="1:2" x14ac:dyDescent="0.35">
      <c r="A135" s="3">
        <v>640</v>
      </c>
      <c r="B135" s="32">
        <v>1</v>
      </c>
    </row>
    <row r="136" spans="1:2" x14ac:dyDescent="0.35">
      <c r="A136" s="3">
        <v>641</v>
      </c>
      <c r="B136" s="32">
        <v>1</v>
      </c>
    </row>
    <row r="137" spans="1:2" x14ac:dyDescent="0.35">
      <c r="A137" s="3">
        <v>642</v>
      </c>
      <c r="B137" s="32">
        <v>1</v>
      </c>
    </row>
    <row r="138" spans="1:2" x14ac:dyDescent="0.35">
      <c r="A138" s="3">
        <v>663</v>
      </c>
      <c r="B138" s="32">
        <v>1</v>
      </c>
    </row>
    <row r="139" spans="1:2" x14ac:dyDescent="0.35">
      <c r="A139" s="3">
        <v>675</v>
      </c>
      <c r="B139" s="32">
        <v>1</v>
      </c>
    </row>
    <row r="140" spans="1:2" x14ac:dyDescent="0.35">
      <c r="A140" s="3">
        <v>679</v>
      </c>
      <c r="B140" s="32">
        <v>1</v>
      </c>
    </row>
    <row r="141" spans="1:2" x14ac:dyDescent="0.35">
      <c r="A141" s="3">
        <v>692</v>
      </c>
      <c r="B141" s="32">
        <v>1</v>
      </c>
    </row>
    <row r="142" spans="1:2" x14ac:dyDescent="0.35">
      <c r="A142" s="3">
        <v>697</v>
      </c>
      <c r="B142" s="32">
        <v>1</v>
      </c>
    </row>
    <row r="143" spans="1:2" x14ac:dyDescent="0.35">
      <c r="A143" s="3">
        <v>701</v>
      </c>
      <c r="B143" s="32">
        <v>1</v>
      </c>
    </row>
    <row r="144" spans="1:2" x14ac:dyDescent="0.35">
      <c r="A144" s="3">
        <v>702</v>
      </c>
      <c r="B144" s="32">
        <v>1</v>
      </c>
    </row>
    <row r="145" spans="1:2" x14ac:dyDescent="0.35">
      <c r="A145" s="3">
        <v>713</v>
      </c>
      <c r="B145" s="32">
        <v>1</v>
      </c>
    </row>
    <row r="146" spans="1:2" x14ac:dyDescent="0.35">
      <c r="A146" s="3">
        <v>716</v>
      </c>
      <c r="B146" s="32">
        <v>1</v>
      </c>
    </row>
    <row r="147" spans="1:2" x14ac:dyDescent="0.35">
      <c r="A147" s="3">
        <v>736</v>
      </c>
      <c r="B147" s="32">
        <v>1</v>
      </c>
    </row>
    <row r="148" spans="1:2" x14ac:dyDescent="0.35">
      <c r="A148" s="3">
        <v>737</v>
      </c>
      <c r="B148" s="32">
        <v>1</v>
      </c>
    </row>
    <row r="149" spans="1:2" x14ac:dyDescent="0.35">
      <c r="A149" s="3">
        <v>738</v>
      </c>
      <c r="B149" s="32">
        <v>1</v>
      </c>
    </row>
    <row r="150" spans="1:2" x14ac:dyDescent="0.35">
      <c r="A150" s="3">
        <v>771</v>
      </c>
      <c r="B150" s="32">
        <v>1</v>
      </c>
    </row>
    <row r="151" spans="1:2" x14ac:dyDescent="0.35">
      <c r="A151" s="3">
        <v>773</v>
      </c>
      <c r="B151" s="32">
        <v>1</v>
      </c>
    </row>
    <row r="152" spans="1:2" x14ac:dyDescent="0.35">
      <c r="A152" s="3">
        <v>798</v>
      </c>
      <c r="B152" s="32">
        <v>1</v>
      </c>
    </row>
    <row r="153" spans="1:2" x14ac:dyDescent="0.35">
      <c r="A153" s="3">
        <v>800</v>
      </c>
      <c r="B153" s="32">
        <v>1</v>
      </c>
    </row>
    <row r="154" spans="1:2" x14ac:dyDescent="0.35">
      <c r="A154" s="3">
        <v>803</v>
      </c>
      <c r="B154" s="32">
        <v>1</v>
      </c>
    </row>
    <row r="155" spans="1:2" x14ac:dyDescent="0.35">
      <c r="A155" s="3">
        <v>807</v>
      </c>
      <c r="B155" s="32">
        <v>1</v>
      </c>
    </row>
    <row r="156" spans="1:2" x14ac:dyDescent="0.35">
      <c r="A156" s="3">
        <v>810</v>
      </c>
      <c r="B156" s="32">
        <v>1</v>
      </c>
    </row>
    <row r="157" spans="1:2" x14ac:dyDescent="0.35">
      <c r="A157" s="3">
        <v>819</v>
      </c>
      <c r="B157" s="32">
        <v>1</v>
      </c>
    </row>
    <row r="158" spans="1:2" x14ac:dyDescent="0.35">
      <c r="A158" s="3">
        <v>821</v>
      </c>
      <c r="B158" s="32">
        <v>1</v>
      </c>
    </row>
    <row r="159" spans="1:2" x14ac:dyDescent="0.35">
      <c r="A159" s="3">
        <v>832</v>
      </c>
      <c r="B159" s="32">
        <v>1</v>
      </c>
    </row>
    <row r="160" spans="1:2" x14ac:dyDescent="0.35">
      <c r="A160" s="3">
        <v>833</v>
      </c>
      <c r="B160" s="32">
        <v>1</v>
      </c>
    </row>
    <row r="161" spans="1:2" x14ac:dyDescent="0.35">
      <c r="A161" s="3">
        <v>839</v>
      </c>
      <c r="B161" s="32">
        <v>1</v>
      </c>
    </row>
    <row r="162" spans="1:2" x14ac:dyDescent="0.35">
      <c r="A162" s="3">
        <v>843</v>
      </c>
      <c r="B162" s="32">
        <v>1</v>
      </c>
    </row>
    <row r="163" spans="1:2" x14ac:dyDescent="0.35">
      <c r="A163" s="3">
        <v>849</v>
      </c>
      <c r="B163" s="32">
        <v>1</v>
      </c>
    </row>
    <row r="164" spans="1:2" x14ac:dyDescent="0.35">
      <c r="A164" s="3">
        <v>851</v>
      </c>
      <c r="B164" s="32">
        <v>1</v>
      </c>
    </row>
    <row r="165" spans="1:2" x14ac:dyDescent="0.35">
      <c r="A165" s="3">
        <v>868</v>
      </c>
      <c r="B165" s="32">
        <v>1</v>
      </c>
    </row>
    <row r="166" spans="1:2" x14ac:dyDescent="0.35">
      <c r="A166" s="3">
        <v>879</v>
      </c>
      <c r="B166" s="32">
        <v>1</v>
      </c>
    </row>
    <row r="167" spans="1:2" x14ac:dyDescent="0.35">
      <c r="A167" s="3">
        <v>880</v>
      </c>
      <c r="B167" s="32">
        <v>1</v>
      </c>
    </row>
    <row r="168" spans="1:2" x14ac:dyDescent="0.35">
      <c r="A168" s="3">
        <v>891</v>
      </c>
      <c r="B168" s="32">
        <v>1</v>
      </c>
    </row>
    <row r="169" spans="1:2" x14ac:dyDescent="0.35">
      <c r="A169" s="3">
        <v>895</v>
      </c>
      <c r="B169" s="32">
        <v>1</v>
      </c>
    </row>
    <row r="170" spans="1:2" x14ac:dyDescent="0.35">
      <c r="A170" s="3">
        <v>898</v>
      </c>
      <c r="B170" s="32">
        <v>1</v>
      </c>
    </row>
    <row r="171" spans="1:2" x14ac:dyDescent="0.35">
      <c r="A171" s="3">
        <v>902</v>
      </c>
      <c r="B171" s="32">
        <v>1</v>
      </c>
    </row>
    <row r="172" spans="1:2" x14ac:dyDescent="0.35">
      <c r="A172" s="3">
        <v>905</v>
      </c>
      <c r="B172" s="32">
        <v>1</v>
      </c>
    </row>
    <row r="173" spans="1:2" x14ac:dyDescent="0.35">
      <c r="A173" s="3">
        <v>907</v>
      </c>
      <c r="B173" s="32">
        <v>1</v>
      </c>
    </row>
    <row r="174" spans="1:2" x14ac:dyDescent="0.35">
      <c r="A174" s="3">
        <v>916</v>
      </c>
      <c r="B174" s="32">
        <v>1</v>
      </c>
    </row>
    <row r="175" spans="1:2" x14ac:dyDescent="0.35">
      <c r="A175" s="3">
        <v>922</v>
      </c>
      <c r="B175" s="32">
        <v>1</v>
      </c>
    </row>
    <row r="176" spans="1:2" x14ac:dyDescent="0.35">
      <c r="A176" s="3">
        <v>942</v>
      </c>
      <c r="B176" s="32">
        <v>1</v>
      </c>
    </row>
    <row r="177" spans="1:2" x14ac:dyDescent="0.35">
      <c r="A177" s="3">
        <v>945</v>
      </c>
      <c r="B177" s="32">
        <v>1</v>
      </c>
    </row>
    <row r="178" spans="1:2" x14ac:dyDescent="0.35">
      <c r="A178" s="3">
        <v>946</v>
      </c>
      <c r="B178" s="32">
        <v>1</v>
      </c>
    </row>
    <row r="179" spans="1:2" x14ac:dyDescent="0.35">
      <c r="A179" s="3">
        <v>948</v>
      </c>
      <c r="B179" s="32">
        <v>1</v>
      </c>
    </row>
    <row r="180" spans="1:2" x14ac:dyDescent="0.35">
      <c r="A180" s="3">
        <v>954</v>
      </c>
      <c r="B180" s="32">
        <v>1</v>
      </c>
    </row>
    <row r="181" spans="1:2" x14ac:dyDescent="0.35">
      <c r="A181" s="3">
        <v>955</v>
      </c>
      <c r="B181" s="32">
        <v>1</v>
      </c>
    </row>
    <row r="182" spans="1:2" x14ac:dyDescent="0.35">
      <c r="A182" s="3">
        <v>961</v>
      </c>
      <c r="B182" s="32">
        <v>1</v>
      </c>
    </row>
    <row r="183" spans="1:2" x14ac:dyDescent="0.35">
      <c r="A183" s="3">
        <v>965</v>
      </c>
      <c r="B183" s="32">
        <v>1</v>
      </c>
    </row>
    <row r="184" spans="1:2" x14ac:dyDescent="0.35">
      <c r="A184" s="3">
        <v>966</v>
      </c>
      <c r="B184" s="32">
        <v>1</v>
      </c>
    </row>
    <row r="185" spans="1:2" x14ac:dyDescent="0.35">
      <c r="A185" s="3">
        <v>983</v>
      </c>
      <c r="B185" s="32">
        <v>1</v>
      </c>
    </row>
    <row r="186" spans="1:2" x14ac:dyDescent="0.35">
      <c r="A186" s="3">
        <v>988</v>
      </c>
      <c r="B186" s="32">
        <v>1</v>
      </c>
    </row>
    <row r="187" spans="1:2" x14ac:dyDescent="0.35">
      <c r="A187" s="3">
        <v>999</v>
      </c>
      <c r="B187" s="32">
        <v>1</v>
      </c>
    </row>
    <row r="188" spans="1:2" x14ac:dyDescent="0.35">
      <c r="A188" s="3">
        <v>1000</v>
      </c>
      <c r="B188" s="32">
        <v>1</v>
      </c>
    </row>
    <row r="189" spans="1:2" x14ac:dyDescent="0.35">
      <c r="A189" s="3">
        <v>1010</v>
      </c>
      <c r="B189" s="32">
        <v>1</v>
      </c>
    </row>
    <row r="190" spans="1:2" x14ac:dyDescent="0.35">
      <c r="A190" s="3">
        <v>1016</v>
      </c>
      <c r="B190" s="32">
        <v>1</v>
      </c>
    </row>
    <row r="191" spans="1:2" x14ac:dyDescent="0.35">
      <c r="A191" s="3">
        <v>1020</v>
      </c>
      <c r="B191" s="32">
        <v>1</v>
      </c>
    </row>
    <row r="192" spans="1:2" x14ac:dyDescent="0.35">
      <c r="A192" s="3">
        <v>1030</v>
      </c>
      <c r="B192" s="32">
        <v>1</v>
      </c>
    </row>
    <row r="193" spans="1:2" x14ac:dyDescent="0.35">
      <c r="A193" s="3">
        <v>1044</v>
      </c>
      <c r="B193" s="32">
        <v>1</v>
      </c>
    </row>
    <row r="194" spans="1:2" x14ac:dyDescent="0.35">
      <c r="A194" s="3">
        <v>1045</v>
      </c>
      <c r="B194" s="32">
        <v>1</v>
      </c>
    </row>
    <row r="195" spans="1:2" x14ac:dyDescent="0.35">
      <c r="A195" s="3">
        <v>1050</v>
      </c>
      <c r="B195" s="32">
        <v>1</v>
      </c>
    </row>
    <row r="196" spans="1:2" x14ac:dyDescent="0.35">
      <c r="A196" s="3">
        <v>1055</v>
      </c>
      <c r="B196" s="32">
        <v>1</v>
      </c>
    </row>
    <row r="197" spans="1:2" x14ac:dyDescent="0.35">
      <c r="A197" s="3">
        <v>1065</v>
      </c>
      <c r="B197" s="32">
        <v>1</v>
      </c>
    </row>
    <row r="198" spans="1:2" x14ac:dyDescent="0.35">
      <c r="A198" s="3">
        <v>1072</v>
      </c>
      <c r="B198" s="32">
        <v>1</v>
      </c>
    </row>
    <row r="199" spans="1:2" x14ac:dyDescent="0.35">
      <c r="A199" s="3">
        <v>1077</v>
      </c>
      <c r="B199" s="32">
        <v>1</v>
      </c>
    </row>
    <row r="200" spans="1:2" x14ac:dyDescent="0.35">
      <c r="A200" s="3">
        <v>1079</v>
      </c>
      <c r="B200" s="32">
        <v>1</v>
      </c>
    </row>
    <row r="201" spans="1:2" x14ac:dyDescent="0.35">
      <c r="A201" s="3">
        <v>1100</v>
      </c>
      <c r="B201" s="32">
        <v>1</v>
      </c>
    </row>
    <row r="202" spans="1:2" x14ac:dyDescent="0.35">
      <c r="A202" s="3">
        <v>1103</v>
      </c>
      <c r="B202" s="32">
        <v>1</v>
      </c>
    </row>
    <row r="203" spans="1:2" x14ac:dyDescent="0.35">
      <c r="A203" s="3">
        <v>1109</v>
      </c>
      <c r="B203" s="32">
        <v>1</v>
      </c>
    </row>
    <row r="204" spans="1:2" x14ac:dyDescent="0.35">
      <c r="A204" s="3">
        <v>1118</v>
      </c>
      <c r="B204" s="32">
        <v>1</v>
      </c>
    </row>
    <row r="205" spans="1:2" x14ac:dyDescent="0.35">
      <c r="A205" s="3">
        <v>1127</v>
      </c>
      <c r="B205" s="32">
        <v>1</v>
      </c>
    </row>
    <row r="206" spans="1:2" x14ac:dyDescent="0.35">
      <c r="A206" s="3">
        <v>1131</v>
      </c>
      <c r="B206" s="32">
        <v>1</v>
      </c>
    </row>
    <row r="207" spans="1:2" x14ac:dyDescent="0.35">
      <c r="A207" s="3">
        <v>1135</v>
      </c>
      <c r="B207" s="32">
        <v>1</v>
      </c>
    </row>
    <row r="208" spans="1:2" x14ac:dyDescent="0.35">
      <c r="A208" s="3">
        <v>1137</v>
      </c>
      <c r="B208" s="32">
        <v>1</v>
      </c>
    </row>
    <row r="209" spans="1:2" x14ac:dyDescent="0.35">
      <c r="A209" s="3">
        <v>1139</v>
      </c>
      <c r="B209" s="32">
        <v>1</v>
      </c>
    </row>
    <row r="210" spans="1:2" x14ac:dyDescent="0.35">
      <c r="A210" s="3">
        <v>1142</v>
      </c>
      <c r="B210" s="32">
        <v>1</v>
      </c>
    </row>
    <row r="211" spans="1:2" x14ac:dyDescent="0.35">
      <c r="A211" s="3">
        <v>1143</v>
      </c>
      <c r="B211" s="32">
        <v>1</v>
      </c>
    </row>
    <row r="212" spans="1:2" x14ac:dyDescent="0.35">
      <c r="A212" s="3">
        <v>1150</v>
      </c>
      <c r="B212" s="32">
        <v>1</v>
      </c>
    </row>
    <row r="213" spans="1:2" x14ac:dyDescent="0.35">
      <c r="A213" s="3">
        <v>1160</v>
      </c>
      <c r="B213" s="32">
        <v>1</v>
      </c>
    </row>
    <row r="214" spans="1:2" x14ac:dyDescent="0.35">
      <c r="A214" s="3">
        <v>1165</v>
      </c>
      <c r="B214" s="32">
        <v>1</v>
      </c>
    </row>
    <row r="215" spans="1:2" x14ac:dyDescent="0.35">
      <c r="A215" s="3">
        <v>1168</v>
      </c>
      <c r="B215" s="32">
        <v>1</v>
      </c>
    </row>
    <row r="216" spans="1:2" x14ac:dyDescent="0.35">
      <c r="A216" s="3">
        <v>1170</v>
      </c>
      <c r="B216" s="32">
        <v>1</v>
      </c>
    </row>
    <row r="217" spans="1:2" x14ac:dyDescent="0.35">
      <c r="A217" s="3">
        <v>1172</v>
      </c>
      <c r="B217" s="32">
        <v>1</v>
      </c>
    </row>
    <row r="218" spans="1:2" x14ac:dyDescent="0.35">
      <c r="A218" s="3">
        <v>1173</v>
      </c>
      <c r="B218" s="32">
        <v>1</v>
      </c>
    </row>
    <row r="219" spans="1:2" x14ac:dyDescent="0.35">
      <c r="A219" s="3">
        <v>1176</v>
      </c>
      <c r="B219" s="32">
        <v>1</v>
      </c>
    </row>
    <row r="220" spans="1:2" x14ac:dyDescent="0.35">
      <c r="A220" s="3">
        <v>1177</v>
      </c>
      <c r="B220" s="32">
        <v>1</v>
      </c>
    </row>
    <row r="221" spans="1:2" x14ac:dyDescent="0.35">
      <c r="A221" s="3">
        <v>1184</v>
      </c>
      <c r="B221" s="32">
        <v>1</v>
      </c>
    </row>
    <row r="222" spans="1:2" x14ac:dyDescent="0.35">
      <c r="A222" s="3">
        <v>1204</v>
      </c>
      <c r="B222" s="32">
        <v>1</v>
      </c>
    </row>
    <row r="223" spans="1:2" x14ac:dyDescent="0.35">
      <c r="A223" s="3">
        <v>1215</v>
      </c>
      <c r="B223" s="32">
        <v>1</v>
      </c>
    </row>
    <row r="224" spans="1:2" x14ac:dyDescent="0.35">
      <c r="A224" s="3">
        <v>1225</v>
      </c>
      <c r="B224" s="32">
        <v>1</v>
      </c>
    </row>
    <row r="225" spans="1:2" x14ac:dyDescent="0.35">
      <c r="A225" s="3">
        <v>1232</v>
      </c>
      <c r="B225" s="32">
        <v>1</v>
      </c>
    </row>
    <row r="226" spans="1:2" x14ac:dyDescent="0.35">
      <c r="A226" s="3">
        <v>1245</v>
      </c>
      <c r="B226" s="32">
        <v>1</v>
      </c>
    </row>
    <row r="227" spans="1:2" x14ac:dyDescent="0.35">
      <c r="A227" s="3">
        <v>1250</v>
      </c>
      <c r="B227" s="32">
        <v>1</v>
      </c>
    </row>
    <row r="228" spans="1:2" x14ac:dyDescent="0.35">
      <c r="A228" s="3">
        <v>1272</v>
      </c>
      <c r="B228" s="32">
        <v>1</v>
      </c>
    </row>
    <row r="229" spans="1:2" x14ac:dyDescent="0.35">
      <c r="A229" s="3">
        <v>1291</v>
      </c>
      <c r="B229" s="32">
        <v>1</v>
      </c>
    </row>
    <row r="230" spans="1:2" x14ac:dyDescent="0.35">
      <c r="A230" s="3">
        <v>1295</v>
      </c>
      <c r="B230" s="32">
        <v>1</v>
      </c>
    </row>
    <row r="231" spans="1:2" x14ac:dyDescent="0.35">
      <c r="A231" s="3">
        <v>1321</v>
      </c>
      <c r="B231" s="32">
        <v>1</v>
      </c>
    </row>
    <row r="232" spans="1:2" x14ac:dyDescent="0.35">
      <c r="A232" s="3">
        <v>1324</v>
      </c>
      <c r="B232" s="32">
        <v>1</v>
      </c>
    </row>
    <row r="233" spans="1:2" x14ac:dyDescent="0.35">
      <c r="A233" s="3">
        <v>1328</v>
      </c>
      <c r="B233" s="32">
        <v>1</v>
      </c>
    </row>
    <row r="234" spans="1:2" x14ac:dyDescent="0.35">
      <c r="A234" s="3">
        <v>1331</v>
      </c>
      <c r="B234" s="32">
        <v>1</v>
      </c>
    </row>
    <row r="235" spans="1:2" x14ac:dyDescent="0.35">
      <c r="A235" s="3">
        <v>1340</v>
      </c>
      <c r="B235" s="32">
        <v>1</v>
      </c>
    </row>
    <row r="236" spans="1:2" x14ac:dyDescent="0.35">
      <c r="A236" s="3">
        <v>1343</v>
      </c>
      <c r="B236" s="32">
        <v>1</v>
      </c>
    </row>
    <row r="237" spans="1:2" x14ac:dyDescent="0.35">
      <c r="A237" s="3">
        <v>1357</v>
      </c>
      <c r="B237" s="32">
        <v>1</v>
      </c>
    </row>
    <row r="238" spans="1:2" x14ac:dyDescent="0.35">
      <c r="A238" s="3">
        <v>1362</v>
      </c>
      <c r="B238" s="32">
        <v>1</v>
      </c>
    </row>
    <row r="239" spans="1:2" x14ac:dyDescent="0.35">
      <c r="A239" s="3">
        <v>1371</v>
      </c>
      <c r="B239" s="32">
        <v>1</v>
      </c>
    </row>
    <row r="240" spans="1:2" x14ac:dyDescent="0.35">
      <c r="A240" s="3">
        <v>1399</v>
      </c>
      <c r="B240" s="32">
        <v>1</v>
      </c>
    </row>
    <row r="241" spans="1:2" x14ac:dyDescent="0.35">
      <c r="A241" s="3">
        <v>1403</v>
      </c>
      <c r="B241" s="32">
        <v>1</v>
      </c>
    </row>
    <row r="242" spans="1:2" x14ac:dyDescent="0.35">
      <c r="A242" s="3">
        <v>1404</v>
      </c>
      <c r="B242" s="32">
        <v>1</v>
      </c>
    </row>
    <row r="243" spans="1:2" x14ac:dyDescent="0.35">
      <c r="A243" s="3">
        <v>1406</v>
      </c>
      <c r="B243" s="32">
        <v>1</v>
      </c>
    </row>
    <row r="244" spans="1:2" x14ac:dyDescent="0.35">
      <c r="A244" s="3">
        <v>1409</v>
      </c>
      <c r="B244" s="32">
        <v>1</v>
      </c>
    </row>
    <row r="245" spans="1:2" x14ac:dyDescent="0.35">
      <c r="A245" s="3">
        <v>1411</v>
      </c>
      <c r="B245" s="32">
        <v>1</v>
      </c>
    </row>
    <row r="246" spans="1:2" x14ac:dyDescent="0.35">
      <c r="A246" s="3">
        <v>1440</v>
      </c>
      <c r="B246" s="32">
        <v>1</v>
      </c>
    </row>
    <row r="247" spans="1:2" x14ac:dyDescent="0.35">
      <c r="A247" s="3">
        <v>1448</v>
      </c>
      <c r="B247" s="32">
        <v>1</v>
      </c>
    </row>
    <row r="248" spans="1:2" x14ac:dyDescent="0.35">
      <c r="A248" s="3">
        <v>1453</v>
      </c>
      <c r="B248" s="32">
        <v>1</v>
      </c>
    </row>
    <row r="249" spans="1:2" x14ac:dyDescent="0.35">
      <c r="A249" s="3">
        <v>1458</v>
      </c>
      <c r="B249" s="32">
        <v>1</v>
      </c>
    </row>
    <row r="250" spans="1:2" x14ac:dyDescent="0.35">
      <c r="A250" s="3">
        <v>1461</v>
      </c>
      <c r="B250" s="32">
        <v>1</v>
      </c>
    </row>
    <row r="251" spans="1:2" x14ac:dyDescent="0.35">
      <c r="A251" s="3">
        <v>1490</v>
      </c>
      <c r="B251" s="32">
        <v>1</v>
      </c>
    </row>
    <row r="252" spans="1:2" x14ac:dyDescent="0.35">
      <c r="A252" s="3">
        <v>1491</v>
      </c>
      <c r="B252" s="32">
        <v>1</v>
      </c>
    </row>
    <row r="253" spans="1:2" x14ac:dyDescent="0.35">
      <c r="A253" s="3">
        <v>1502</v>
      </c>
      <c r="B253" s="32">
        <v>1</v>
      </c>
    </row>
    <row r="254" spans="1:2" x14ac:dyDescent="0.35">
      <c r="A254" s="3">
        <v>1509</v>
      </c>
      <c r="B254" s="32">
        <v>1</v>
      </c>
    </row>
    <row r="255" spans="1:2" x14ac:dyDescent="0.35">
      <c r="A255" s="3">
        <v>1513</v>
      </c>
      <c r="B255" s="32">
        <v>1</v>
      </c>
    </row>
    <row r="256" spans="1:2" x14ac:dyDescent="0.35">
      <c r="A256" s="3">
        <v>1517</v>
      </c>
      <c r="B256" s="32">
        <v>1</v>
      </c>
    </row>
    <row r="257" spans="1:2" x14ac:dyDescent="0.35">
      <c r="A257" s="3">
        <v>1544</v>
      </c>
      <c r="B257" s="32">
        <v>1</v>
      </c>
    </row>
    <row r="258" spans="1:2" x14ac:dyDescent="0.35">
      <c r="A258" s="3">
        <v>1545</v>
      </c>
      <c r="B258" s="32">
        <v>1</v>
      </c>
    </row>
    <row r="259" spans="1:2" x14ac:dyDescent="0.35">
      <c r="A259" s="3">
        <v>1553</v>
      </c>
      <c r="B259" s="32">
        <v>1</v>
      </c>
    </row>
    <row r="260" spans="1:2" x14ac:dyDescent="0.35">
      <c r="A260" s="3">
        <v>1584</v>
      </c>
      <c r="B260" s="32">
        <v>1</v>
      </c>
    </row>
    <row r="261" spans="1:2" x14ac:dyDescent="0.35">
      <c r="A261" s="3">
        <v>1600</v>
      </c>
      <c r="B261" s="32">
        <v>1</v>
      </c>
    </row>
    <row r="262" spans="1:2" x14ac:dyDescent="0.35">
      <c r="A262" s="3">
        <v>1604</v>
      </c>
      <c r="B262" s="32">
        <v>1</v>
      </c>
    </row>
    <row r="263" spans="1:2" x14ac:dyDescent="0.35">
      <c r="A263" s="3">
        <v>1606</v>
      </c>
      <c r="B263" s="32">
        <v>1</v>
      </c>
    </row>
    <row r="264" spans="1:2" x14ac:dyDescent="0.35">
      <c r="A264" s="3">
        <v>1612</v>
      </c>
      <c r="B264" s="32">
        <v>1</v>
      </c>
    </row>
    <row r="265" spans="1:2" x14ac:dyDescent="0.35">
      <c r="A265" s="3">
        <v>1626</v>
      </c>
      <c r="B265" s="32">
        <v>1</v>
      </c>
    </row>
    <row r="266" spans="1:2" x14ac:dyDescent="0.35">
      <c r="A266" s="3">
        <v>1627</v>
      </c>
      <c r="B266" s="32">
        <v>1</v>
      </c>
    </row>
    <row r="267" spans="1:2" x14ac:dyDescent="0.35">
      <c r="A267" s="3">
        <v>1628</v>
      </c>
      <c r="B267" s="32">
        <v>1</v>
      </c>
    </row>
    <row r="268" spans="1:2" x14ac:dyDescent="0.35">
      <c r="A268" s="3">
        <v>1630</v>
      </c>
      <c r="B268" s="32">
        <v>1</v>
      </c>
    </row>
    <row r="269" spans="1:2" x14ac:dyDescent="0.35">
      <c r="A269" s="3">
        <v>1640</v>
      </c>
      <c r="B269" s="32">
        <v>1</v>
      </c>
    </row>
    <row r="270" spans="1:2" x14ac:dyDescent="0.35">
      <c r="A270" s="3">
        <v>1646</v>
      </c>
      <c r="B270" s="32">
        <v>1</v>
      </c>
    </row>
    <row r="271" spans="1:2" x14ac:dyDescent="0.35">
      <c r="A271" s="3">
        <v>1655</v>
      </c>
      <c r="B271" s="32">
        <v>1</v>
      </c>
    </row>
    <row r="272" spans="1:2" x14ac:dyDescent="0.35">
      <c r="A272" s="3">
        <v>1663</v>
      </c>
      <c r="B272" s="32">
        <v>1</v>
      </c>
    </row>
    <row r="273" spans="1:2" x14ac:dyDescent="0.35">
      <c r="A273" s="3">
        <v>1665</v>
      </c>
      <c r="B273" s="32">
        <v>1</v>
      </c>
    </row>
    <row r="274" spans="1:2" x14ac:dyDescent="0.35">
      <c r="A274" s="3">
        <v>1672</v>
      </c>
      <c r="B274" s="32">
        <v>1</v>
      </c>
    </row>
    <row r="275" spans="1:2" x14ac:dyDescent="0.35">
      <c r="A275" s="3">
        <v>1710</v>
      </c>
      <c r="B275" s="32">
        <v>1</v>
      </c>
    </row>
    <row r="276" spans="1:2" x14ac:dyDescent="0.35">
      <c r="A276" s="3">
        <v>1715</v>
      </c>
      <c r="B276" s="32">
        <v>1</v>
      </c>
    </row>
    <row r="277" spans="1:2" x14ac:dyDescent="0.35">
      <c r="A277" s="3">
        <v>1717</v>
      </c>
      <c r="B277" s="32">
        <v>1</v>
      </c>
    </row>
    <row r="278" spans="1:2" x14ac:dyDescent="0.35">
      <c r="A278" s="3">
        <v>1734</v>
      </c>
      <c r="B278" s="32">
        <v>1</v>
      </c>
    </row>
    <row r="279" spans="1:2" x14ac:dyDescent="0.35">
      <c r="A279" s="3">
        <v>1743</v>
      </c>
      <c r="B279" s="32">
        <v>1</v>
      </c>
    </row>
    <row r="280" spans="1:2" x14ac:dyDescent="0.35">
      <c r="A280" s="3">
        <v>1744</v>
      </c>
      <c r="B280" s="32">
        <v>1</v>
      </c>
    </row>
    <row r="281" spans="1:2" x14ac:dyDescent="0.35">
      <c r="A281" s="3">
        <v>1745</v>
      </c>
      <c r="B281" s="32">
        <v>1</v>
      </c>
    </row>
    <row r="282" spans="1:2" x14ac:dyDescent="0.35">
      <c r="A282" s="3">
        <v>1755</v>
      </c>
      <c r="B282" s="32">
        <v>1</v>
      </c>
    </row>
    <row r="283" spans="1:2" x14ac:dyDescent="0.35">
      <c r="A283" s="3">
        <v>1763</v>
      </c>
      <c r="B283" s="32">
        <v>1</v>
      </c>
    </row>
    <row r="284" spans="1:2" x14ac:dyDescent="0.35">
      <c r="A284" s="3">
        <v>1764</v>
      </c>
      <c r="B284" s="32">
        <v>1</v>
      </c>
    </row>
    <row r="285" spans="1:2" x14ac:dyDescent="0.35">
      <c r="A285" s="3">
        <v>1773</v>
      </c>
      <c r="B285" s="32">
        <v>1</v>
      </c>
    </row>
    <row r="286" spans="1:2" x14ac:dyDescent="0.35">
      <c r="A286" s="3">
        <v>1829</v>
      </c>
      <c r="B286" s="32">
        <v>1</v>
      </c>
    </row>
    <row r="287" spans="1:2" x14ac:dyDescent="0.35">
      <c r="A287" s="3">
        <v>1833</v>
      </c>
      <c r="B287" s="32">
        <v>1</v>
      </c>
    </row>
    <row r="288" spans="1:2" x14ac:dyDescent="0.35">
      <c r="A288" s="3">
        <v>1834</v>
      </c>
      <c r="B288" s="32">
        <v>1</v>
      </c>
    </row>
    <row r="289" spans="1:2" x14ac:dyDescent="0.35">
      <c r="A289" s="3">
        <v>1859</v>
      </c>
      <c r="B289" s="32">
        <v>1</v>
      </c>
    </row>
    <row r="290" spans="1:2" x14ac:dyDescent="0.35">
      <c r="A290" s="3">
        <v>1867</v>
      </c>
      <c r="B290" s="32">
        <v>1</v>
      </c>
    </row>
    <row r="291" spans="1:2" x14ac:dyDescent="0.35">
      <c r="A291" s="3">
        <v>1878</v>
      </c>
      <c r="B291" s="32">
        <v>1</v>
      </c>
    </row>
    <row r="292" spans="1:2" x14ac:dyDescent="0.35">
      <c r="A292" s="3">
        <v>1890</v>
      </c>
      <c r="B292" s="32">
        <v>1</v>
      </c>
    </row>
    <row r="293" spans="1:2" x14ac:dyDescent="0.35">
      <c r="A293" s="3">
        <v>1907</v>
      </c>
      <c r="B293" s="32">
        <v>1</v>
      </c>
    </row>
    <row r="294" spans="1:2" x14ac:dyDescent="0.35">
      <c r="A294" s="3">
        <v>1915</v>
      </c>
      <c r="B294" s="32">
        <v>1</v>
      </c>
    </row>
    <row r="295" spans="1:2" x14ac:dyDescent="0.35">
      <c r="A295" s="3">
        <v>1916</v>
      </c>
      <c r="B295" s="32">
        <v>1</v>
      </c>
    </row>
    <row r="296" spans="1:2" x14ac:dyDescent="0.35">
      <c r="A296" s="3">
        <v>1920</v>
      </c>
      <c r="B296" s="32">
        <v>1</v>
      </c>
    </row>
    <row r="297" spans="1:2" x14ac:dyDescent="0.35">
      <c r="A297" s="3">
        <v>1921</v>
      </c>
      <c r="B297" s="32">
        <v>1</v>
      </c>
    </row>
    <row r="298" spans="1:2" x14ac:dyDescent="0.35">
      <c r="A298" s="3">
        <v>1927</v>
      </c>
      <c r="B298" s="32">
        <v>1</v>
      </c>
    </row>
    <row r="299" spans="1:2" x14ac:dyDescent="0.35">
      <c r="A299" s="3">
        <v>1928</v>
      </c>
      <c r="B299" s="32">
        <v>1</v>
      </c>
    </row>
    <row r="300" spans="1:2" x14ac:dyDescent="0.35">
      <c r="A300" s="3">
        <v>1951</v>
      </c>
      <c r="B300" s="32">
        <v>1</v>
      </c>
    </row>
    <row r="301" spans="1:2" x14ac:dyDescent="0.35">
      <c r="A301" s="3">
        <v>1958</v>
      </c>
      <c r="B301" s="32">
        <v>1</v>
      </c>
    </row>
    <row r="302" spans="1:2" x14ac:dyDescent="0.35">
      <c r="A302" s="3">
        <v>1964</v>
      </c>
      <c r="B302" s="32">
        <v>1</v>
      </c>
    </row>
    <row r="303" spans="1:2" x14ac:dyDescent="0.35">
      <c r="A303" s="3">
        <v>1966</v>
      </c>
      <c r="B303" s="32">
        <v>1</v>
      </c>
    </row>
    <row r="304" spans="1:2" x14ac:dyDescent="0.35">
      <c r="A304" s="3">
        <v>1968</v>
      </c>
      <c r="B304" s="32">
        <v>1</v>
      </c>
    </row>
    <row r="305" spans="1:2" x14ac:dyDescent="0.35">
      <c r="A305" s="3">
        <v>1987</v>
      </c>
      <c r="B305" s="32">
        <v>1</v>
      </c>
    </row>
    <row r="306" spans="1:2" x14ac:dyDescent="0.35">
      <c r="A306" s="3">
        <v>1990</v>
      </c>
      <c r="B306" s="32">
        <v>1</v>
      </c>
    </row>
    <row r="307" spans="1:2" x14ac:dyDescent="0.35">
      <c r="A307" s="3">
        <v>1993</v>
      </c>
      <c r="B307" s="32">
        <v>1</v>
      </c>
    </row>
    <row r="308" spans="1:2" x14ac:dyDescent="0.35">
      <c r="A308" s="3">
        <v>1998</v>
      </c>
      <c r="B308" s="32">
        <v>1</v>
      </c>
    </row>
    <row r="309" spans="1:2" x14ac:dyDescent="0.35">
      <c r="A309" s="3">
        <v>2002</v>
      </c>
      <c r="B309" s="32">
        <v>1</v>
      </c>
    </row>
    <row r="310" spans="1:2" x14ac:dyDescent="0.35">
      <c r="A310" s="3">
        <v>2004</v>
      </c>
      <c r="B310" s="32">
        <v>1</v>
      </c>
    </row>
    <row r="311" spans="1:2" x14ac:dyDescent="0.35">
      <c r="A311" s="3">
        <v>2005</v>
      </c>
      <c r="B311" s="32">
        <v>1</v>
      </c>
    </row>
    <row r="312" spans="1:2" x14ac:dyDescent="0.35">
      <c r="A312" s="3">
        <v>2008</v>
      </c>
      <c r="B312" s="32">
        <v>1</v>
      </c>
    </row>
    <row r="313" spans="1:2" x14ac:dyDescent="0.35">
      <c r="A313" s="3">
        <v>2021</v>
      </c>
      <c r="B313" s="32">
        <v>1</v>
      </c>
    </row>
    <row r="314" spans="1:2" x14ac:dyDescent="0.35">
      <c r="A314" s="3">
        <v>2055</v>
      </c>
      <c r="B314" s="32">
        <v>1</v>
      </c>
    </row>
    <row r="315" spans="1:2" x14ac:dyDescent="0.35">
      <c r="A315" s="3">
        <v>2061</v>
      </c>
      <c r="B315" s="32">
        <v>1</v>
      </c>
    </row>
    <row r="316" spans="1:2" x14ac:dyDescent="0.35">
      <c r="A316" s="3">
        <v>2066</v>
      </c>
      <c r="B316" s="32">
        <v>1</v>
      </c>
    </row>
    <row r="317" spans="1:2" x14ac:dyDescent="0.35">
      <c r="A317" s="3">
        <v>2072</v>
      </c>
      <c r="B317" s="32">
        <v>1</v>
      </c>
    </row>
    <row r="318" spans="1:2" x14ac:dyDescent="0.35">
      <c r="A318" s="3">
        <v>2075</v>
      </c>
      <c r="B318" s="32">
        <v>1</v>
      </c>
    </row>
    <row r="319" spans="1:2" x14ac:dyDescent="0.35">
      <c r="A319" s="3">
        <v>2088</v>
      </c>
      <c r="B319" s="32">
        <v>1</v>
      </c>
    </row>
    <row r="320" spans="1:2" x14ac:dyDescent="0.35">
      <c r="A320" s="3">
        <v>2098</v>
      </c>
      <c r="B320" s="32">
        <v>1</v>
      </c>
    </row>
    <row r="321" spans="1:2" x14ac:dyDescent="0.35">
      <c r="A321" s="3">
        <v>2106</v>
      </c>
      <c r="B321" s="32">
        <v>1</v>
      </c>
    </row>
    <row r="322" spans="1:2" x14ac:dyDescent="0.35">
      <c r="A322" s="3">
        <v>2109</v>
      </c>
      <c r="B322" s="32">
        <v>1</v>
      </c>
    </row>
    <row r="323" spans="1:2" x14ac:dyDescent="0.35">
      <c r="A323" s="3">
        <v>2115</v>
      </c>
      <c r="B323" s="32">
        <v>1</v>
      </c>
    </row>
    <row r="324" spans="1:2" x14ac:dyDescent="0.35">
      <c r="A324" s="3">
        <v>2118</v>
      </c>
      <c r="B324" s="32">
        <v>1</v>
      </c>
    </row>
    <row r="325" spans="1:2" x14ac:dyDescent="0.35">
      <c r="A325" s="3">
        <v>2125</v>
      </c>
      <c r="B325" s="32">
        <v>1</v>
      </c>
    </row>
    <row r="326" spans="1:2" x14ac:dyDescent="0.35">
      <c r="A326" s="3">
        <v>2131</v>
      </c>
      <c r="B326" s="32">
        <v>1</v>
      </c>
    </row>
    <row r="327" spans="1:2" x14ac:dyDescent="0.35">
      <c r="A327" s="3">
        <v>2134</v>
      </c>
      <c r="B327" s="32">
        <v>1</v>
      </c>
    </row>
    <row r="328" spans="1:2" x14ac:dyDescent="0.35">
      <c r="A328" s="3">
        <v>2147</v>
      </c>
      <c r="B328" s="32">
        <v>1</v>
      </c>
    </row>
    <row r="329" spans="1:2" x14ac:dyDescent="0.35">
      <c r="A329" s="3">
        <v>2150</v>
      </c>
      <c r="B329" s="32">
        <v>1</v>
      </c>
    </row>
    <row r="330" spans="1:2" x14ac:dyDescent="0.35">
      <c r="A330" s="3">
        <v>2154</v>
      </c>
      <c r="B330" s="32">
        <v>1</v>
      </c>
    </row>
    <row r="331" spans="1:2" x14ac:dyDescent="0.35">
      <c r="A331" s="3">
        <v>2156</v>
      </c>
      <c r="B331" s="32">
        <v>1</v>
      </c>
    </row>
    <row r="332" spans="1:2" x14ac:dyDescent="0.35">
      <c r="A332" s="3">
        <v>2157</v>
      </c>
      <c r="B332" s="32">
        <v>1</v>
      </c>
    </row>
    <row r="333" spans="1:2" x14ac:dyDescent="0.35">
      <c r="A333" s="3">
        <v>2166</v>
      </c>
      <c r="B333" s="32">
        <v>1</v>
      </c>
    </row>
    <row r="334" spans="1:2" x14ac:dyDescent="0.35">
      <c r="A334" s="3">
        <v>2174</v>
      </c>
      <c r="B334" s="32">
        <v>1</v>
      </c>
    </row>
    <row r="335" spans="1:2" x14ac:dyDescent="0.35">
      <c r="A335" s="3">
        <v>2176</v>
      </c>
      <c r="B335" s="32">
        <v>1</v>
      </c>
    </row>
    <row r="336" spans="1:2" x14ac:dyDescent="0.35">
      <c r="A336" s="3">
        <v>2181</v>
      </c>
      <c r="B336" s="32">
        <v>1</v>
      </c>
    </row>
    <row r="337" spans="1:2" x14ac:dyDescent="0.35">
      <c r="A337" s="3">
        <v>2202</v>
      </c>
      <c r="B337" s="32">
        <v>1</v>
      </c>
    </row>
    <row r="338" spans="1:2" x14ac:dyDescent="0.35">
      <c r="A338" s="3">
        <v>2217</v>
      </c>
      <c r="B338" s="32">
        <v>1</v>
      </c>
    </row>
    <row r="339" spans="1:2" x14ac:dyDescent="0.35">
      <c r="A339" s="3">
        <v>2223</v>
      </c>
      <c r="B339" s="32">
        <v>1</v>
      </c>
    </row>
    <row r="340" spans="1:2" x14ac:dyDescent="0.35">
      <c r="A340" s="3">
        <v>2225</v>
      </c>
      <c r="B340" s="32">
        <v>1</v>
      </c>
    </row>
    <row r="341" spans="1:2" x14ac:dyDescent="0.35">
      <c r="A341" s="3">
        <v>2227</v>
      </c>
      <c r="B341" s="32">
        <v>1</v>
      </c>
    </row>
    <row r="342" spans="1:2" x14ac:dyDescent="0.35">
      <c r="A342" s="3">
        <v>2230</v>
      </c>
      <c r="B342" s="32">
        <v>1</v>
      </c>
    </row>
    <row r="343" spans="1:2" x14ac:dyDescent="0.35">
      <c r="A343" s="3">
        <v>2245</v>
      </c>
      <c r="B343" s="32">
        <v>1</v>
      </c>
    </row>
    <row r="344" spans="1:2" x14ac:dyDescent="0.35">
      <c r="A344" s="3">
        <v>2246</v>
      </c>
      <c r="B344" s="32">
        <v>1</v>
      </c>
    </row>
    <row r="345" spans="1:2" x14ac:dyDescent="0.35">
      <c r="A345" s="3">
        <v>2254</v>
      </c>
      <c r="B345" s="32">
        <v>1</v>
      </c>
    </row>
    <row r="346" spans="1:2" x14ac:dyDescent="0.35">
      <c r="A346" s="3">
        <v>2256</v>
      </c>
      <c r="B346" s="32">
        <v>1</v>
      </c>
    </row>
    <row r="347" spans="1:2" x14ac:dyDescent="0.35">
      <c r="A347" s="3">
        <v>2258</v>
      </c>
      <c r="B347" s="32">
        <v>1</v>
      </c>
    </row>
    <row r="348" spans="1:2" x14ac:dyDescent="0.35">
      <c r="A348" s="3">
        <v>2262</v>
      </c>
      <c r="B348" s="32">
        <v>1</v>
      </c>
    </row>
    <row r="349" spans="1:2" x14ac:dyDescent="0.35">
      <c r="A349" s="3">
        <v>2276</v>
      </c>
      <c r="B349" s="32">
        <v>1</v>
      </c>
    </row>
    <row r="350" spans="1:2" x14ac:dyDescent="0.35">
      <c r="A350" s="3">
        <v>2278</v>
      </c>
      <c r="B350" s="32">
        <v>1</v>
      </c>
    </row>
    <row r="351" spans="1:2" x14ac:dyDescent="0.35">
      <c r="A351" s="3">
        <v>2281</v>
      </c>
      <c r="B351" s="32">
        <v>1</v>
      </c>
    </row>
    <row r="352" spans="1:2" x14ac:dyDescent="0.35">
      <c r="A352" s="3">
        <v>2292</v>
      </c>
      <c r="B352" s="32">
        <v>1</v>
      </c>
    </row>
    <row r="353" spans="1:2" x14ac:dyDescent="0.35">
      <c r="A353" s="3">
        <v>2295</v>
      </c>
      <c r="B353" s="32">
        <v>1</v>
      </c>
    </row>
    <row r="354" spans="1:2" x14ac:dyDescent="0.35">
      <c r="A354" s="3">
        <v>2304</v>
      </c>
      <c r="B354" s="32">
        <v>1</v>
      </c>
    </row>
    <row r="355" spans="1:2" x14ac:dyDescent="0.35">
      <c r="A355" s="3">
        <v>2308</v>
      </c>
      <c r="B355" s="32">
        <v>1</v>
      </c>
    </row>
    <row r="356" spans="1:2" x14ac:dyDescent="0.35">
      <c r="A356" s="3">
        <v>2315</v>
      </c>
      <c r="B356" s="32">
        <v>1</v>
      </c>
    </row>
    <row r="357" spans="1:2" x14ac:dyDescent="0.35">
      <c r="A357" s="3">
        <v>2320</v>
      </c>
      <c r="B357" s="32">
        <v>1</v>
      </c>
    </row>
    <row r="358" spans="1:2" x14ac:dyDescent="0.35">
      <c r="A358" s="3">
        <v>2337</v>
      </c>
      <c r="B358" s="32">
        <v>1</v>
      </c>
    </row>
    <row r="359" spans="1:2" x14ac:dyDescent="0.35">
      <c r="A359" s="3">
        <v>2345</v>
      </c>
      <c r="B359" s="32">
        <v>1</v>
      </c>
    </row>
    <row r="360" spans="1:2" x14ac:dyDescent="0.35">
      <c r="A360" s="3">
        <v>2350</v>
      </c>
      <c r="B360" s="32">
        <v>1</v>
      </c>
    </row>
    <row r="361" spans="1:2" x14ac:dyDescent="0.35">
      <c r="A361" s="3">
        <v>2375</v>
      </c>
      <c r="B361" s="32">
        <v>1</v>
      </c>
    </row>
    <row r="362" spans="1:2" x14ac:dyDescent="0.35">
      <c r="A362" s="3">
        <v>2392</v>
      </c>
      <c r="B362" s="32">
        <v>1</v>
      </c>
    </row>
    <row r="363" spans="1:2" x14ac:dyDescent="0.35">
      <c r="A363" s="3">
        <v>2406</v>
      </c>
      <c r="B363" s="32">
        <v>1</v>
      </c>
    </row>
    <row r="364" spans="1:2" x14ac:dyDescent="0.35">
      <c r="A364" s="3">
        <v>2410</v>
      </c>
      <c r="B364" s="32">
        <v>1</v>
      </c>
    </row>
    <row r="365" spans="1:2" x14ac:dyDescent="0.35">
      <c r="A365" s="3">
        <v>2415</v>
      </c>
      <c r="B365" s="32">
        <v>1</v>
      </c>
    </row>
    <row r="366" spans="1:2" x14ac:dyDescent="0.35">
      <c r="A366" s="3">
        <v>2416</v>
      </c>
      <c r="B366" s="32">
        <v>1</v>
      </c>
    </row>
    <row r="367" spans="1:2" x14ac:dyDescent="0.35">
      <c r="A367" s="3">
        <v>2426</v>
      </c>
      <c r="B367" s="32">
        <v>1</v>
      </c>
    </row>
    <row r="368" spans="1:2" x14ac:dyDescent="0.35">
      <c r="A368" s="3">
        <v>2431</v>
      </c>
      <c r="B368" s="32">
        <v>1</v>
      </c>
    </row>
    <row r="369" spans="1:2" x14ac:dyDescent="0.35">
      <c r="A369" s="3">
        <v>2437</v>
      </c>
      <c r="B369" s="32">
        <v>1</v>
      </c>
    </row>
    <row r="370" spans="1:2" x14ac:dyDescent="0.35">
      <c r="A370" s="3">
        <v>2445</v>
      </c>
      <c r="B370" s="32">
        <v>1</v>
      </c>
    </row>
    <row r="371" spans="1:2" x14ac:dyDescent="0.35">
      <c r="A371" s="3">
        <v>2447</v>
      </c>
      <c r="B371" s="32">
        <v>1</v>
      </c>
    </row>
    <row r="372" spans="1:2" x14ac:dyDescent="0.35">
      <c r="A372" s="3">
        <v>2453</v>
      </c>
      <c r="B372" s="32">
        <v>1</v>
      </c>
    </row>
    <row r="373" spans="1:2" x14ac:dyDescent="0.35">
      <c r="A373" s="3">
        <v>2456</v>
      </c>
      <c r="B373" s="32">
        <v>1</v>
      </c>
    </row>
    <row r="374" spans="1:2" x14ac:dyDescent="0.35">
      <c r="A374" s="3">
        <v>2461</v>
      </c>
      <c r="B374" s="32">
        <v>1</v>
      </c>
    </row>
    <row r="375" spans="1:2" x14ac:dyDescent="0.35">
      <c r="A375" s="3">
        <v>2471</v>
      </c>
      <c r="B375" s="32">
        <v>1</v>
      </c>
    </row>
    <row r="376" spans="1:2" x14ac:dyDescent="0.35">
      <c r="A376" s="3">
        <v>2478</v>
      </c>
      <c r="B376" s="32">
        <v>1</v>
      </c>
    </row>
    <row r="377" spans="1:2" x14ac:dyDescent="0.35">
      <c r="A377" s="3">
        <v>2488</v>
      </c>
      <c r="B377" s="32">
        <v>1</v>
      </c>
    </row>
    <row r="378" spans="1:2" x14ac:dyDescent="0.35">
      <c r="A378" s="3">
        <v>2493</v>
      </c>
      <c r="B378" s="32">
        <v>1</v>
      </c>
    </row>
    <row r="379" spans="1:2" x14ac:dyDescent="0.35">
      <c r="A379" s="3">
        <v>2499</v>
      </c>
      <c r="B379" s="32">
        <v>1</v>
      </c>
    </row>
    <row r="380" spans="1:2" x14ac:dyDescent="0.35">
      <c r="A380" s="3">
        <v>2516</v>
      </c>
      <c r="B380" s="32">
        <v>1</v>
      </c>
    </row>
    <row r="381" spans="1:2" x14ac:dyDescent="0.35">
      <c r="A381" s="3">
        <v>2525</v>
      </c>
      <c r="B381" s="32">
        <v>1</v>
      </c>
    </row>
    <row r="382" spans="1:2" x14ac:dyDescent="0.35">
      <c r="A382" s="3">
        <v>2532</v>
      </c>
      <c r="B382" s="32">
        <v>1</v>
      </c>
    </row>
    <row r="383" spans="1:2" x14ac:dyDescent="0.35">
      <c r="A383" s="3">
        <v>2544</v>
      </c>
      <c r="B383" s="32">
        <v>1</v>
      </c>
    </row>
    <row r="384" spans="1:2" x14ac:dyDescent="0.35">
      <c r="A384" s="3">
        <v>2549</v>
      </c>
      <c r="B384" s="32">
        <v>1</v>
      </c>
    </row>
    <row r="385" spans="1:2" x14ac:dyDescent="0.35">
      <c r="A385" s="3">
        <v>2557</v>
      </c>
      <c r="B385" s="32">
        <v>1</v>
      </c>
    </row>
    <row r="386" spans="1:2" x14ac:dyDescent="0.35">
      <c r="A386" s="3">
        <v>2561</v>
      </c>
      <c r="B386" s="32">
        <v>1</v>
      </c>
    </row>
    <row r="387" spans="1:2" x14ac:dyDescent="0.35">
      <c r="A387" s="3">
        <v>2563</v>
      </c>
      <c r="B387" s="32">
        <v>1</v>
      </c>
    </row>
    <row r="388" spans="1:2" x14ac:dyDescent="0.35">
      <c r="A388" s="3">
        <v>2564</v>
      </c>
      <c r="B388" s="32">
        <v>1</v>
      </c>
    </row>
    <row r="389" spans="1:2" x14ac:dyDescent="0.35">
      <c r="A389" s="3">
        <v>2565</v>
      </c>
      <c r="B389" s="32">
        <v>1</v>
      </c>
    </row>
    <row r="390" spans="1:2" x14ac:dyDescent="0.35">
      <c r="A390" s="3">
        <v>2569</v>
      </c>
      <c r="B390" s="32">
        <v>1</v>
      </c>
    </row>
    <row r="391" spans="1:2" x14ac:dyDescent="0.35">
      <c r="A391" s="3">
        <v>2570</v>
      </c>
      <c r="B391" s="32">
        <v>1</v>
      </c>
    </row>
    <row r="392" spans="1:2" x14ac:dyDescent="0.35">
      <c r="A392" s="3">
        <v>2579</v>
      </c>
      <c r="B392" s="32">
        <v>1</v>
      </c>
    </row>
    <row r="393" spans="1:2" x14ac:dyDescent="0.35">
      <c r="A393" s="3">
        <v>2589</v>
      </c>
      <c r="B393" s="32">
        <v>1</v>
      </c>
    </row>
    <row r="394" spans="1:2" x14ac:dyDescent="0.35">
      <c r="A394" s="3">
        <v>2591</v>
      </c>
      <c r="B394" s="32">
        <v>1</v>
      </c>
    </row>
    <row r="395" spans="1:2" x14ac:dyDescent="0.35">
      <c r="A395" s="3">
        <v>2607</v>
      </c>
      <c r="B395" s="32">
        <v>1</v>
      </c>
    </row>
    <row r="396" spans="1:2" x14ac:dyDescent="0.35">
      <c r="A396" s="3">
        <v>2611</v>
      </c>
      <c r="B396" s="32">
        <v>1</v>
      </c>
    </row>
    <row r="397" spans="1:2" x14ac:dyDescent="0.35">
      <c r="A397" s="3">
        <v>2612</v>
      </c>
      <c r="B397" s="32">
        <v>1</v>
      </c>
    </row>
    <row r="398" spans="1:2" x14ac:dyDescent="0.35">
      <c r="A398" s="3">
        <v>2620</v>
      </c>
      <c r="B398" s="32">
        <v>1</v>
      </c>
    </row>
    <row r="399" spans="1:2" x14ac:dyDescent="0.35">
      <c r="A399" s="3">
        <v>2639</v>
      </c>
      <c r="B399" s="32">
        <v>1</v>
      </c>
    </row>
    <row r="400" spans="1:2" x14ac:dyDescent="0.35">
      <c r="A400" s="3">
        <v>2656</v>
      </c>
      <c r="B400" s="32">
        <v>1</v>
      </c>
    </row>
    <row r="401" spans="1:2" x14ac:dyDescent="0.35">
      <c r="A401" s="3">
        <v>2661</v>
      </c>
      <c r="B401" s="32">
        <v>1</v>
      </c>
    </row>
    <row r="402" spans="1:2" x14ac:dyDescent="0.35">
      <c r="A402" s="3">
        <v>2669</v>
      </c>
      <c r="B402" s="32">
        <v>1</v>
      </c>
    </row>
    <row r="403" spans="1:2" x14ac:dyDescent="0.35">
      <c r="A403" s="3">
        <v>2674</v>
      </c>
      <c r="B403" s="32">
        <v>1</v>
      </c>
    </row>
    <row r="404" spans="1:2" x14ac:dyDescent="0.35">
      <c r="A404" s="3">
        <v>2678</v>
      </c>
      <c r="B404" s="32">
        <v>1</v>
      </c>
    </row>
    <row r="405" spans="1:2" x14ac:dyDescent="0.35">
      <c r="A405" s="3">
        <v>2683</v>
      </c>
      <c r="B405" s="32">
        <v>1</v>
      </c>
    </row>
    <row r="406" spans="1:2" x14ac:dyDescent="0.35">
      <c r="A406" s="3">
        <v>2686</v>
      </c>
      <c r="B406" s="32">
        <v>1</v>
      </c>
    </row>
    <row r="407" spans="1:2" x14ac:dyDescent="0.35">
      <c r="A407" s="3">
        <v>2694</v>
      </c>
      <c r="B407" s="32">
        <v>1</v>
      </c>
    </row>
    <row r="408" spans="1:2" x14ac:dyDescent="0.35">
      <c r="A408" s="3">
        <v>2698</v>
      </c>
      <c r="B408" s="32">
        <v>1</v>
      </c>
    </row>
    <row r="409" spans="1:2" x14ac:dyDescent="0.35">
      <c r="A409" s="3">
        <v>2712</v>
      </c>
      <c r="B409" s="32">
        <v>1</v>
      </c>
    </row>
    <row r="410" spans="1:2" x14ac:dyDescent="0.35">
      <c r="A410" s="3">
        <v>2724</v>
      </c>
      <c r="B410" s="32">
        <v>1</v>
      </c>
    </row>
    <row r="411" spans="1:2" x14ac:dyDescent="0.35">
      <c r="A411" s="3">
        <v>2730</v>
      </c>
      <c r="B411" s="32">
        <v>1</v>
      </c>
    </row>
    <row r="412" spans="1:2" x14ac:dyDescent="0.35">
      <c r="A412" s="3">
        <v>2736</v>
      </c>
      <c r="B412" s="32">
        <v>1</v>
      </c>
    </row>
    <row r="413" spans="1:2" x14ac:dyDescent="0.35">
      <c r="A413" s="3">
        <v>2740</v>
      </c>
      <c r="B413" s="32">
        <v>1</v>
      </c>
    </row>
    <row r="414" spans="1:2" x14ac:dyDescent="0.35">
      <c r="A414" s="3">
        <v>2747</v>
      </c>
      <c r="B414" s="32">
        <v>1</v>
      </c>
    </row>
    <row r="415" spans="1:2" x14ac:dyDescent="0.35">
      <c r="A415" s="3">
        <v>2781</v>
      </c>
      <c r="B415" s="32">
        <v>1</v>
      </c>
    </row>
    <row r="416" spans="1:2" x14ac:dyDescent="0.35">
      <c r="A416" s="3">
        <v>2797</v>
      </c>
      <c r="B416" s="32">
        <v>1</v>
      </c>
    </row>
    <row r="417" spans="1:2" x14ac:dyDescent="0.35">
      <c r="A417" s="3">
        <v>2798</v>
      </c>
      <c r="B417" s="32">
        <v>1</v>
      </c>
    </row>
    <row r="418" spans="1:2" x14ac:dyDescent="0.35">
      <c r="A418" s="3">
        <v>2802</v>
      </c>
      <c r="B418" s="32">
        <v>1</v>
      </c>
    </row>
    <row r="419" spans="1:2" x14ac:dyDescent="0.35">
      <c r="A419" s="3">
        <v>2804</v>
      </c>
      <c r="B419" s="32">
        <v>1</v>
      </c>
    </row>
    <row r="420" spans="1:2" x14ac:dyDescent="0.35">
      <c r="A420" s="3">
        <v>2815</v>
      </c>
      <c r="B420" s="32">
        <v>1</v>
      </c>
    </row>
    <row r="421" spans="1:2" x14ac:dyDescent="0.35">
      <c r="A421" s="3">
        <v>2831</v>
      </c>
      <c r="B421" s="32">
        <v>1</v>
      </c>
    </row>
    <row r="422" spans="1:2" x14ac:dyDescent="0.35">
      <c r="A422" s="3">
        <v>2836</v>
      </c>
      <c r="B422" s="32">
        <v>1</v>
      </c>
    </row>
    <row r="423" spans="1:2" x14ac:dyDescent="0.35">
      <c r="A423" s="3">
        <v>2853</v>
      </c>
      <c r="B423" s="32">
        <v>1</v>
      </c>
    </row>
    <row r="424" spans="1:2" x14ac:dyDescent="0.35">
      <c r="A424" s="3">
        <v>2861</v>
      </c>
      <c r="B424" s="32">
        <v>1</v>
      </c>
    </row>
    <row r="425" spans="1:2" x14ac:dyDescent="0.35">
      <c r="A425" s="3">
        <v>2863</v>
      </c>
      <c r="B425" s="32">
        <v>1</v>
      </c>
    </row>
    <row r="426" spans="1:2" x14ac:dyDescent="0.35">
      <c r="A426" s="3">
        <v>2868</v>
      </c>
      <c r="B426" s="32">
        <v>1</v>
      </c>
    </row>
    <row r="427" spans="1:2" x14ac:dyDescent="0.35">
      <c r="A427" s="3">
        <v>2875</v>
      </c>
      <c r="B427" s="32">
        <v>1</v>
      </c>
    </row>
    <row r="428" spans="1:2" x14ac:dyDescent="0.35">
      <c r="A428" s="3">
        <v>2878</v>
      </c>
      <c r="B428" s="32">
        <v>1</v>
      </c>
    </row>
    <row r="429" spans="1:2" x14ac:dyDescent="0.35">
      <c r="A429" s="3">
        <v>2886</v>
      </c>
      <c r="B429" s="32">
        <v>1</v>
      </c>
    </row>
    <row r="430" spans="1:2" x14ac:dyDescent="0.35">
      <c r="A430" s="3">
        <v>2891</v>
      </c>
      <c r="B430" s="32">
        <v>1</v>
      </c>
    </row>
    <row r="431" spans="1:2" x14ac:dyDescent="0.35">
      <c r="A431" s="3">
        <v>2894</v>
      </c>
      <c r="B431" s="32">
        <v>1</v>
      </c>
    </row>
    <row r="432" spans="1:2" x14ac:dyDescent="0.35">
      <c r="A432" s="3">
        <v>2895</v>
      </c>
      <c r="B432" s="32">
        <v>1</v>
      </c>
    </row>
    <row r="433" spans="1:2" x14ac:dyDescent="0.35">
      <c r="A433" s="3">
        <v>2902</v>
      </c>
      <c r="B433" s="32">
        <v>1</v>
      </c>
    </row>
    <row r="434" spans="1:2" x14ac:dyDescent="0.35">
      <c r="A434" s="3">
        <v>2909</v>
      </c>
      <c r="B434" s="32">
        <v>1</v>
      </c>
    </row>
    <row r="435" spans="1:2" x14ac:dyDescent="0.35">
      <c r="A435" s="3">
        <v>2918</v>
      </c>
      <c r="B435" s="32">
        <v>1</v>
      </c>
    </row>
    <row r="436" spans="1:2" x14ac:dyDescent="0.35">
      <c r="A436" s="3">
        <v>2920</v>
      </c>
      <c r="B436" s="32">
        <v>1</v>
      </c>
    </row>
    <row r="437" spans="1:2" x14ac:dyDescent="0.35">
      <c r="A437" s="3">
        <v>2926</v>
      </c>
      <c r="B437" s="32">
        <v>1</v>
      </c>
    </row>
    <row r="438" spans="1:2" x14ac:dyDescent="0.35">
      <c r="A438" s="3">
        <v>2928</v>
      </c>
      <c r="B438" s="32">
        <v>1</v>
      </c>
    </row>
    <row r="439" spans="1:2" x14ac:dyDescent="0.35">
      <c r="A439" s="3">
        <v>2931</v>
      </c>
      <c r="B439" s="32">
        <v>1</v>
      </c>
    </row>
    <row r="440" spans="1:2" x14ac:dyDescent="0.35">
      <c r="A440" s="3">
        <v>2936</v>
      </c>
      <c r="B440" s="32">
        <v>1</v>
      </c>
    </row>
    <row r="441" spans="1:2" x14ac:dyDescent="0.35">
      <c r="A441" s="3">
        <v>2937</v>
      </c>
      <c r="B441" s="32">
        <v>1</v>
      </c>
    </row>
    <row r="442" spans="1:2" x14ac:dyDescent="0.35">
      <c r="A442" s="3">
        <v>2939</v>
      </c>
      <c r="B442" s="32">
        <v>1</v>
      </c>
    </row>
    <row r="443" spans="1:2" x14ac:dyDescent="0.35">
      <c r="A443" s="3">
        <v>2948</v>
      </c>
      <c r="B443" s="32">
        <v>1</v>
      </c>
    </row>
    <row r="444" spans="1:2" x14ac:dyDescent="0.35">
      <c r="A444" s="3">
        <v>2952</v>
      </c>
      <c r="B444" s="32">
        <v>1</v>
      </c>
    </row>
    <row r="445" spans="1:2" x14ac:dyDescent="0.35">
      <c r="A445" s="3">
        <v>2958</v>
      </c>
      <c r="B445" s="32">
        <v>1</v>
      </c>
    </row>
    <row r="446" spans="1:2" x14ac:dyDescent="0.35">
      <c r="A446" s="3">
        <v>2961</v>
      </c>
      <c r="B446" s="32">
        <v>1</v>
      </c>
    </row>
    <row r="447" spans="1:2" x14ac:dyDescent="0.35">
      <c r="A447" s="3">
        <v>2963</v>
      </c>
      <c r="B447" s="32">
        <v>1</v>
      </c>
    </row>
    <row r="448" spans="1:2" x14ac:dyDescent="0.35">
      <c r="A448" s="3">
        <v>2968</v>
      </c>
      <c r="B448" s="32">
        <v>1</v>
      </c>
    </row>
    <row r="449" spans="1:2" x14ac:dyDescent="0.35">
      <c r="A449" s="3">
        <v>2975</v>
      </c>
      <c r="B449" s="32">
        <v>1</v>
      </c>
    </row>
    <row r="450" spans="1:2" x14ac:dyDescent="0.35">
      <c r="A450" s="3">
        <v>2980</v>
      </c>
      <c r="B450" s="32">
        <v>1</v>
      </c>
    </row>
    <row r="451" spans="1:2" x14ac:dyDescent="0.35">
      <c r="A451" s="3">
        <v>2986</v>
      </c>
      <c r="B451" s="32">
        <v>1</v>
      </c>
    </row>
    <row r="452" spans="1:2" x14ac:dyDescent="0.35">
      <c r="A452" s="3">
        <v>2995</v>
      </c>
      <c r="B452" s="32">
        <v>1</v>
      </c>
    </row>
    <row r="453" spans="1:2" x14ac:dyDescent="0.35">
      <c r="A453" s="3">
        <v>3006</v>
      </c>
      <c r="B453" s="32">
        <v>1</v>
      </c>
    </row>
    <row r="454" spans="1:2" x14ac:dyDescent="0.35">
      <c r="A454" s="3">
        <v>3007</v>
      </c>
      <c r="B454" s="32">
        <v>1</v>
      </c>
    </row>
    <row r="455" spans="1:2" x14ac:dyDescent="0.35">
      <c r="A455" s="3">
        <v>3010</v>
      </c>
      <c r="B455" s="32">
        <v>1</v>
      </c>
    </row>
    <row r="456" spans="1:2" x14ac:dyDescent="0.35">
      <c r="A456" s="3">
        <v>3032</v>
      </c>
      <c r="B456" s="32">
        <v>1</v>
      </c>
    </row>
    <row r="457" spans="1:2" x14ac:dyDescent="0.35">
      <c r="A457" s="3">
        <v>3033</v>
      </c>
      <c r="B457" s="32">
        <v>1</v>
      </c>
    </row>
    <row r="458" spans="1:2" x14ac:dyDescent="0.35">
      <c r="A458" s="3">
        <v>3037</v>
      </c>
      <c r="B458" s="32">
        <v>1</v>
      </c>
    </row>
    <row r="459" spans="1:2" x14ac:dyDescent="0.35">
      <c r="A459" s="3">
        <v>3056</v>
      </c>
      <c r="B459" s="32">
        <v>1</v>
      </c>
    </row>
    <row r="460" spans="1:2" x14ac:dyDescent="0.35">
      <c r="A460" s="3">
        <v>3074</v>
      </c>
      <c r="B460" s="32">
        <v>1</v>
      </c>
    </row>
    <row r="461" spans="1:2" x14ac:dyDescent="0.35">
      <c r="A461" s="3">
        <v>3075</v>
      </c>
      <c r="B461" s="32">
        <v>1</v>
      </c>
    </row>
    <row r="462" spans="1:2" x14ac:dyDescent="0.35">
      <c r="A462" s="3">
        <v>3081</v>
      </c>
      <c r="B462" s="32">
        <v>1</v>
      </c>
    </row>
    <row r="463" spans="1:2" x14ac:dyDescent="0.35">
      <c r="A463" s="3">
        <v>3083</v>
      </c>
      <c r="B463" s="32">
        <v>1</v>
      </c>
    </row>
    <row r="464" spans="1:2" x14ac:dyDescent="0.35">
      <c r="A464" s="3">
        <v>3099</v>
      </c>
      <c r="B464" s="32">
        <v>1</v>
      </c>
    </row>
    <row r="465" spans="1:2" x14ac:dyDescent="0.35">
      <c r="A465" s="3">
        <v>3102</v>
      </c>
      <c r="B465" s="32">
        <v>1</v>
      </c>
    </row>
    <row r="466" spans="1:2" x14ac:dyDescent="0.35">
      <c r="A466" s="3">
        <v>3104</v>
      </c>
      <c r="B466" s="32">
        <v>1</v>
      </c>
    </row>
    <row r="467" spans="1:2" x14ac:dyDescent="0.35">
      <c r="A467" s="3">
        <v>3117</v>
      </c>
      <c r="B467" s="32">
        <v>1</v>
      </c>
    </row>
    <row r="468" spans="1:2" x14ac:dyDescent="0.35">
      <c r="A468" s="3">
        <v>3120</v>
      </c>
      <c r="B468" s="32">
        <v>1</v>
      </c>
    </row>
    <row r="469" spans="1:2" x14ac:dyDescent="0.35">
      <c r="A469" s="3">
        <v>3130</v>
      </c>
      <c r="B469" s="32">
        <v>1</v>
      </c>
    </row>
    <row r="470" spans="1:2" x14ac:dyDescent="0.35">
      <c r="A470" s="3">
        <v>3136</v>
      </c>
      <c r="B470" s="32">
        <v>1</v>
      </c>
    </row>
    <row r="471" spans="1:2" x14ac:dyDescent="0.35">
      <c r="A471" s="3">
        <v>3138</v>
      </c>
      <c r="B471" s="32">
        <v>1</v>
      </c>
    </row>
    <row r="472" spans="1:2" x14ac:dyDescent="0.35">
      <c r="A472" s="3">
        <v>3139</v>
      </c>
      <c r="B472" s="32">
        <v>1</v>
      </c>
    </row>
    <row r="473" spans="1:2" x14ac:dyDescent="0.35">
      <c r="A473" s="3">
        <v>3152</v>
      </c>
      <c r="B473" s="32">
        <v>1</v>
      </c>
    </row>
    <row r="474" spans="1:2" x14ac:dyDescent="0.35">
      <c r="A474" s="3">
        <v>3170</v>
      </c>
      <c r="B474" s="32">
        <v>1</v>
      </c>
    </row>
    <row r="475" spans="1:2" x14ac:dyDescent="0.35">
      <c r="A475" s="3">
        <v>3174</v>
      </c>
      <c r="B475" s="32">
        <v>1</v>
      </c>
    </row>
    <row r="476" spans="1:2" x14ac:dyDescent="0.35">
      <c r="A476" s="3">
        <v>3179</v>
      </c>
      <c r="B476" s="32">
        <v>1</v>
      </c>
    </row>
    <row r="477" spans="1:2" x14ac:dyDescent="0.35">
      <c r="A477" s="3">
        <v>3182</v>
      </c>
      <c r="B477" s="32">
        <v>1</v>
      </c>
    </row>
    <row r="478" spans="1:2" x14ac:dyDescent="0.35">
      <c r="A478" s="3">
        <v>3194</v>
      </c>
      <c r="B478" s="32">
        <v>1</v>
      </c>
    </row>
    <row r="479" spans="1:2" x14ac:dyDescent="0.35">
      <c r="A479" s="3">
        <v>3197</v>
      </c>
      <c r="B479" s="32">
        <v>1</v>
      </c>
    </row>
    <row r="480" spans="1:2" x14ac:dyDescent="0.35">
      <c r="A480" s="3">
        <v>3202</v>
      </c>
      <c r="B480" s="32">
        <v>1</v>
      </c>
    </row>
    <row r="481" spans="1:2" x14ac:dyDescent="0.35">
      <c r="A481" s="3">
        <v>3225</v>
      </c>
      <c r="B481" s="32">
        <v>1</v>
      </c>
    </row>
    <row r="482" spans="1:2" x14ac:dyDescent="0.35">
      <c r="A482" s="3">
        <v>3231</v>
      </c>
      <c r="B482" s="32">
        <v>1</v>
      </c>
    </row>
    <row r="483" spans="1:2" x14ac:dyDescent="0.35">
      <c r="A483" s="3">
        <v>3233</v>
      </c>
      <c r="B483" s="32">
        <v>1</v>
      </c>
    </row>
    <row r="484" spans="1:2" x14ac:dyDescent="0.35">
      <c r="A484" s="3">
        <v>3254</v>
      </c>
      <c r="B484" s="32">
        <v>1</v>
      </c>
    </row>
    <row r="485" spans="1:2" x14ac:dyDescent="0.35">
      <c r="A485" s="3">
        <v>3265</v>
      </c>
      <c r="B485" s="32">
        <v>1</v>
      </c>
    </row>
    <row r="486" spans="1:2" x14ac:dyDescent="0.35">
      <c r="A486" s="3">
        <v>3266</v>
      </c>
      <c r="B486" s="32">
        <v>1</v>
      </c>
    </row>
    <row r="487" spans="1:2" x14ac:dyDescent="0.35">
      <c r="A487" s="3">
        <v>3270</v>
      </c>
      <c r="B487" s="32">
        <v>1</v>
      </c>
    </row>
    <row r="488" spans="1:2" x14ac:dyDescent="0.35">
      <c r="A488" s="3">
        <v>3276</v>
      </c>
      <c r="B488" s="32">
        <v>1</v>
      </c>
    </row>
    <row r="489" spans="1:2" x14ac:dyDescent="0.35">
      <c r="A489" s="3">
        <v>3281</v>
      </c>
      <c r="B489" s="32">
        <v>1</v>
      </c>
    </row>
    <row r="490" spans="1:2" x14ac:dyDescent="0.35">
      <c r="A490" s="3">
        <v>3283</v>
      </c>
      <c r="B490" s="32">
        <v>1</v>
      </c>
    </row>
    <row r="491" spans="1:2" x14ac:dyDescent="0.35">
      <c r="A491" s="3">
        <v>3286</v>
      </c>
      <c r="B491" s="32">
        <v>1</v>
      </c>
    </row>
    <row r="492" spans="1:2" x14ac:dyDescent="0.35">
      <c r="A492" s="3">
        <v>3298</v>
      </c>
      <c r="B492" s="32">
        <v>1</v>
      </c>
    </row>
    <row r="493" spans="1:2" x14ac:dyDescent="0.35">
      <c r="A493" s="3">
        <v>3308</v>
      </c>
      <c r="B493" s="32">
        <v>1</v>
      </c>
    </row>
    <row r="494" spans="1:2" x14ac:dyDescent="0.35">
      <c r="A494" s="3">
        <v>3310</v>
      </c>
      <c r="B494" s="32">
        <v>1</v>
      </c>
    </row>
    <row r="495" spans="1:2" x14ac:dyDescent="0.35">
      <c r="A495" s="3">
        <v>3321</v>
      </c>
      <c r="B495" s="32">
        <v>1</v>
      </c>
    </row>
    <row r="496" spans="1:2" x14ac:dyDescent="0.35">
      <c r="A496" s="3">
        <v>3332</v>
      </c>
      <c r="B496" s="32">
        <v>1</v>
      </c>
    </row>
    <row r="497" spans="1:2" x14ac:dyDescent="0.35">
      <c r="A497" s="3">
        <v>3334</v>
      </c>
      <c r="B497" s="32">
        <v>1</v>
      </c>
    </row>
    <row r="498" spans="1:2" x14ac:dyDescent="0.35">
      <c r="A498" s="3">
        <v>3336</v>
      </c>
      <c r="B498" s="32">
        <v>1</v>
      </c>
    </row>
    <row r="499" spans="1:2" x14ac:dyDescent="0.35">
      <c r="A499" s="3">
        <v>3340</v>
      </c>
      <c r="B499" s="32">
        <v>1</v>
      </c>
    </row>
    <row r="500" spans="1:2" x14ac:dyDescent="0.35">
      <c r="A500" s="3">
        <v>3363</v>
      </c>
      <c r="B500" s="32">
        <v>1</v>
      </c>
    </row>
    <row r="501" spans="1:2" x14ac:dyDescent="0.35">
      <c r="A501" s="3">
        <v>3381</v>
      </c>
      <c r="B501" s="32">
        <v>1</v>
      </c>
    </row>
    <row r="502" spans="1:2" x14ac:dyDescent="0.35">
      <c r="A502" s="3">
        <v>3386</v>
      </c>
      <c r="B502" s="32">
        <v>1</v>
      </c>
    </row>
    <row r="503" spans="1:2" x14ac:dyDescent="0.35">
      <c r="A503" s="3">
        <v>3389</v>
      </c>
      <c r="B503" s="32">
        <v>1</v>
      </c>
    </row>
    <row r="504" spans="1:2" x14ac:dyDescent="0.35">
      <c r="A504" s="3">
        <v>3406</v>
      </c>
      <c r="B504" s="32">
        <v>1</v>
      </c>
    </row>
    <row r="505" spans="1:2" x14ac:dyDescent="0.35">
      <c r="A505" s="3">
        <v>3409</v>
      </c>
      <c r="B505" s="32">
        <v>1</v>
      </c>
    </row>
    <row r="506" spans="1:2" x14ac:dyDescent="0.35">
      <c r="A506" s="3">
        <v>3412</v>
      </c>
      <c r="B506" s="32">
        <v>1</v>
      </c>
    </row>
    <row r="507" spans="1:2" x14ac:dyDescent="0.35">
      <c r="A507" s="3">
        <v>3421</v>
      </c>
      <c r="B507" s="32">
        <v>1</v>
      </c>
    </row>
    <row r="508" spans="1:2" x14ac:dyDescent="0.35">
      <c r="A508" s="3">
        <v>3422</v>
      </c>
      <c r="B508" s="32">
        <v>1</v>
      </c>
    </row>
    <row r="509" spans="1:2" x14ac:dyDescent="0.35">
      <c r="A509" s="3">
        <v>3426</v>
      </c>
      <c r="B509" s="32">
        <v>1</v>
      </c>
    </row>
    <row r="510" spans="1:2" x14ac:dyDescent="0.35">
      <c r="A510" s="3">
        <v>3428</v>
      </c>
      <c r="B510" s="32">
        <v>1</v>
      </c>
    </row>
    <row r="511" spans="1:2" x14ac:dyDescent="0.35">
      <c r="A511" s="3">
        <v>3433</v>
      </c>
      <c r="B511" s="32">
        <v>1</v>
      </c>
    </row>
    <row r="512" spans="1:2" x14ac:dyDescent="0.35">
      <c r="A512" s="3">
        <v>3434</v>
      </c>
      <c r="B512" s="32">
        <v>1</v>
      </c>
    </row>
    <row r="513" spans="1:2" x14ac:dyDescent="0.35">
      <c r="A513" s="3">
        <v>3439</v>
      </c>
      <c r="B513" s="32">
        <v>1</v>
      </c>
    </row>
    <row r="514" spans="1:2" x14ac:dyDescent="0.35">
      <c r="A514" s="3">
        <v>3445</v>
      </c>
      <c r="B514" s="32">
        <v>1</v>
      </c>
    </row>
    <row r="515" spans="1:2" x14ac:dyDescent="0.35">
      <c r="A515" s="3">
        <v>3463</v>
      </c>
      <c r="B515" s="32">
        <v>1</v>
      </c>
    </row>
    <row r="516" spans="1:2" x14ac:dyDescent="0.35">
      <c r="A516" s="3">
        <v>3469</v>
      </c>
      <c r="B516" s="32">
        <v>1</v>
      </c>
    </row>
    <row r="517" spans="1:2" x14ac:dyDescent="0.35">
      <c r="A517" s="3">
        <v>3479</v>
      </c>
      <c r="B517" s="32">
        <v>1</v>
      </c>
    </row>
    <row r="518" spans="1:2" x14ac:dyDescent="0.35">
      <c r="A518" s="3">
        <v>3483</v>
      </c>
      <c r="B518" s="32">
        <v>1</v>
      </c>
    </row>
    <row r="519" spans="1:2" x14ac:dyDescent="0.35">
      <c r="A519" s="3">
        <v>3491</v>
      </c>
      <c r="B519" s="32">
        <v>1</v>
      </c>
    </row>
    <row r="520" spans="1:2" x14ac:dyDescent="0.35">
      <c r="A520" s="3">
        <v>3503</v>
      </c>
      <c r="B520" s="32">
        <v>1</v>
      </c>
    </row>
    <row r="521" spans="1:2" x14ac:dyDescent="0.35">
      <c r="A521" s="3">
        <v>3507</v>
      </c>
      <c r="B521" s="32">
        <v>1</v>
      </c>
    </row>
    <row r="522" spans="1:2" x14ac:dyDescent="0.35">
      <c r="A522" s="3">
        <v>3515</v>
      </c>
      <c r="B522" s="32">
        <v>1</v>
      </c>
    </row>
    <row r="523" spans="1:2" x14ac:dyDescent="0.35">
      <c r="A523" s="3">
        <v>3517</v>
      </c>
      <c r="B523" s="32">
        <v>1</v>
      </c>
    </row>
    <row r="524" spans="1:2" x14ac:dyDescent="0.35">
      <c r="A524" s="3">
        <v>3518</v>
      </c>
      <c r="B524" s="32">
        <v>1</v>
      </c>
    </row>
    <row r="525" spans="1:2" x14ac:dyDescent="0.35">
      <c r="A525" s="3">
        <v>3520</v>
      </c>
      <c r="B525" s="32">
        <v>1</v>
      </c>
    </row>
    <row r="526" spans="1:2" x14ac:dyDescent="0.35">
      <c r="A526" s="3">
        <v>3523</v>
      </c>
      <c r="B526" s="32">
        <v>1</v>
      </c>
    </row>
    <row r="527" spans="1:2" x14ac:dyDescent="0.35">
      <c r="A527" s="3">
        <v>3526</v>
      </c>
      <c r="B527" s="32">
        <v>1</v>
      </c>
    </row>
    <row r="528" spans="1:2" x14ac:dyDescent="0.35">
      <c r="A528" s="3">
        <v>3535</v>
      </c>
      <c r="B528" s="32">
        <v>1</v>
      </c>
    </row>
    <row r="529" spans="1:2" x14ac:dyDescent="0.35">
      <c r="A529" s="3">
        <v>3536</v>
      </c>
      <c r="B529" s="32">
        <v>1</v>
      </c>
    </row>
    <row r="530" spans="1:2" x14ac:dyDescent="0.35">
      <c r="A530" s="3">
        <v>3537</v>
      </c>
      <c r="B530" s="32">
        <v>1</v>
      </c>
    </row>
    <row r="531" spans="1:2" x14ac:dyDescent="0.35">
      <c r="A531" s="3">
        <v>3559</v>
      </c>
      <c r="B531" s="32">
        <v>1</v>
      </c>
    </row>
    <row r="532" spans="1:2" x14ac:dyDescent="0.35">
      <c r="A532" s="3">
        <v>3560</v>
      </c>
      <c r="B532" s="32">
        <v>1</v>
      </c>
    </row>
    <row r="533" spans="1:2" x14ac:dyDescent="0.35">
      <c r="A533" s="3">
        <v>3565</v>
      </c>
      <c r="B533" s="32">
        <v>1</v>
      </c>
    </row>
    <row r="534" spans="1:2" x14ac:dyDescent="0.35">
      <c r="A534" s="3">
        <v>3570</v>
      </c>
      <c r="B534" s="32">
        <v>1</v>
      </c>
    </row>
    <row r="535" spans="1:2" x14ac:dyDescent="0.35">
      <c r="A535" s="3">
        <v>3571</v>
      </c>
      <c r="B535" s="32">
        <v>1</v>
      </c>
    </row>
    <row r="536" spans="1:2" x14ac:dyDescent="0.35">
      <c r="A536" s="3">
        <v>3584</v>
      </c>
      <c r="B536" s="32">
        <v>1</v>
      </c>
    </row>
    <row r="537" spans="1:2" x14ac:dyDescent="0.35">
      <c r="A537" s="3">
        <v>3594</v>
      </c>
      <c r="B537" s="32">
        <v>1</v>
      </c>
    </row>
    <row r="538" spans="1:2" x14ac:dyDescent="0.35">
      <c r="A538" s="3">
        <v>3598</v>
      </c>
      <c r="B538" s="32">
        <v>1</v>
      </c>
    </row>
    <row r="539" spans="1:2" x14ac:dyDescent="0.35">
      <c r="A539" s="3">
        <v>3599</v>
      </c>
      <c r="B539" s="32">
        <v>1</v>
      </c>
    </row>
    <row r="540" spans="1:2" x14ac:dyDescent="0.35">
      <c r="A540" s="3">
        <v>3602</v>
      </c>
      <c r="B540" s="32">
        <v>1</v>
      </c>
    </row>
    <row r="541" spans="1:2" x14ac:dyDescent="0.35">
      <c r="A541" s="3">
        <v>3623</v>
      </c>
      <c r="B541" s="32">
        <v>1</v>
      </c>
    </row>
    <row r="542" spans="1:2" x14ac:dyDescent="0.35">
      <c r="A542" s="3">
        <v>3628</v>
      </c>
      <c r="B542" s="32">
        <v>1</v>
      </c>
    </row>
    <row r="543" spans="1:2" x14ac:dyDescent="0.35">
      <c r="A543" s="3">
        <v>3635</v>
      </c>
      <c r="B543" s="32">
        <v>1</v>
      </c>
    </row>
    <row r="544" spans="1:2" x14ac:dyDescent="0.35">
      <c r="A544" s="3">
        <v>3641</v>
      </c>
      <c r="B544" s="32">
        <v>1</v>
      </c>
    </row>
    <row r="545" spans="1:2" x14ac:dyDescent="0.35">
      <c r="A545" s="3">
        <v>3643</v>
      </c>
      <c r="B545" s="32">
        <v>1</v>
      </c>
    </row>
    <row r="546" spans="1:2" x14ac:dyDescent="0.35">
      <c r="A546" s="3">
        <v>3661</v>
      </c>
      <c r="B546" s="32">
        <v>1</v>
      </c>
    </row>
    <row r="547" spans="1:2" x14ac:dyDescent="0.35">
      <c r="A547" s="3">
        <v>3665</v>
      </c>
      <c r="B547" s="32">
        <v>1</v>
      </c>
    </row>
    <row r="548" spans="1:2" x14ac:dyDescent="0.35">
      <c r="A548" s="3">
        <v>3673</v>
      </c>
      <c r="B548" s="32">
        <v>1</v>
      </c>
    </row>
    <row r="549" spans="1:2" x14ac:dyDescent="0.35">
      <c r="A549" s="3">
        <v>3696</v>
      </c>
      <c r="B549" s="32">
        <v>1</v>
      </c>
    </row>
    <row r="550" spans="1:2" x14ac:dyDescent="0.35">
      <c r="A550" s="3">
        <v>3706</v>
      </c>
      <c r="B550" s="32">
        <v>1</v>
      </c>
    </row>
    <row r="551" spans="1:2" x14ac:dyDescent="0.35">
      <c r="A551" s="3">
        <v>3710</v>
      </c>
      <c r="B551" s="32">
        <v>1</v>
      </c>
    </row>
    <row r="552" spans="1:2" x14ac:dyDescent="0.35">
      <c r="A552" s="3">
        <v>3712</v>
      </c>
      <c r="B552" s="32">
        <v>1</v>
      </c>
    </row>
    <row r="553" spans="1:2" x14ac:dyDescent="0.35">
      <c r="A553" s="3">
        <v>3717</v>
      </c>
      <c r="B553" s="32">
        <v>1</v>
      </c>
    </row>
    <row r="554" spans="1:2" x14ac:dyDescent="0.35">
      <c r="A554" s="3">
        <v>3722</v>
      </c>
      <c r="B554" s="32">
        <v>1</v>
      </c>
    </row>
    <row r="555" spans="1:2" x14ac:dyDescent="0.35">
      <c r="A555" s="3">
        <v>3726</v>
      </c>
      <c r="B555" s="32">
        <v>1</v>
      </c>
    </row>
    <row r="556" spans="1:2" x14ac:dyDescent="0.35">
      <c r="A556" s="3">
        <v>3732</v>
      </c>
      <c r="B556" s="32">
        <v>1</v>
      </c>
    </row>
    <row r="557" spans="1:2" x14ac:dyDescent="0.35">
      <c r="A557" s="3">
        <v>3745</v>
      </c>
      <c r="B557" s="32">
        <v>1</v>
      </c>
    </row>
    <row r="558" spans="1:2" x14ac:dyDescent="0.35">
      <c r="A558" s="3">
        <v>3749</v>
      </c>
      <c r="B558" s="32">
        <v>1</v>
      </c>
    </row>
    <row r="559" spans="1:2" x14ac:dyDescent="0.35">
      <c r="A559" s="3">
        <v>3759</v>
      </c>
      <c r="B559" s="32">
        <v>1</v>
      </c>
    </row>
    <row r="560" spans="1:2" x14ac:dyDescent="0.35">
      <c r="A560" s="3">
        <v>3783</v>
      </c>
      <c r="B560" s="32">
        <v>1</v>
      </c>
    </row>
    <row r="561" spans="1:2" x14ac:dyDescent="0.35">
      <c r="A561" s="3">
        <v>3798</v>
      </c>
      <c r="B561" s="32">
        <v>1</v>
      </c>
    </row>
    <row r="562" spans="1:2" x14ac:dyDescent="0.35">
      <c r="A562" s="3">
        <v>3807</v>
      </c>
      <c r="B562" s="32">
        <v>1</v>
      </c>
    </row>
    <row r="563" spans="1:2" x14ac:dyDescent="0.35">
      <c r="A563" s="3">
        <v>3828</v>
      </c>
      <c r="B563" s="32">
        <v>1</v>
      </c>
    </row>
    <row r="564" spans="1:2" x14ac:dyDescent="0.35">
      <c r="A564" s="3">
        <v>3829</v>
      </c>
      <c r="B564" s="32">
        <v>1</v>
      </c>
    </row>
    <row r="565" spans="1:2" x14ac:dyDescent="0.35">
      <c r="A565" s="3">
        <v>3830</v>
      </c>
      <c r="B565" s="32">
        <v>1</v>
      </c>
    </row>
    <row r="566" spans="1:2" x14ac:dyDescent="0.35">
      <c r="A566" s="3">
        <v>3834</v>
      </c>
      <c r="B566" s="32">
        <v>1</v>
      </c>
    </row>
    <row r="567" spans="1:2" x14ac:dyDescent="0.35">
      <c r="A567" s="3">
        <v>3839</v>
      </c>
      <c r="B567" s="32">
        <v>1</v>
      </c>
    </row>
    <row r="568" spans="1:2" x14ac:dyDescent="0.35">
      <c r="A568" s="3">
        <v>3846</v>
      </c>
      <c r="B568" s="32">
        <v>1</v>
      </c>
    </row>
    <row r="569" spans="1:2" x14ac:dyDescent="0.35">
      <c r="A569" s="3">
        <v>3850</v>
      </c>
      <c r="B569" s="32">
        <v>1</v>
      </c>
    </row>
    <row r="570" spans="1:2" x14ac:dyDescent="0.35">
      <c r="A570" s="3">
        <v>3852</v>
      </c>
      <c r="B570" s="32">
        <v>1</v>
      </c>
    </row>
    <row r="571" spans="1:2" x14ac:dyDescent="0.35">
      <c r="A571" s="3">
        <v>3855</v>
      </c>
      <c r="B571" s="32">
        <v>1</v>
      </c>
    </row>
    <row r="572" spans="1:2" x14ac:dyDescent="0.35">
      <c r="A572" s="3">
        <v>3856</v>
      </c>
      <c r="B572" s="32">
        <v>1</v>
      </c>
    </row>
    <row r="573" spans="1:2" x14ac:dyDescent="0.35">
      <c r="A573" s="3">
        <v>3859</v>
      </c>
      <c r="B573" s="32">
        <v>1</v>
      </c>
    </row>
    <row r="574" spans="1:2" x14ac:dyDescent="0.35">
      <c r="A574" s="3">
        <v>3867</v>
      </c>
      <c r="B574" s="32">
        <v>1</v>
      </c>
    </row>
    <row r="575" spans="1:2" x14ac:dyDescent="0.35">
      <c r="A575" s="3">
        <v>3900</v>
      </c>
      <c r="B575" s="32">
        <v>1</v>
      </c>
    </row>
    <row r="576" spans="1:2" x14ac:dyDescent="0.35">
      <c r="A576" s="3">
        <v>3910</v>
      </c>
      <c r="B576" s="32">
        <v>1</v>
      </c>
    </row>
    <row r="577" spans="1:2" x14ac:dyDescent="0.35">
      <c r="A577" s="3">
        <v>3916</v>
      </c>
      <c r="B577" s="32">
        <v>1</v>
      </c>
    </row>
    <row r="578" spans="1:2" x14ac:dyDescent="0.35">
      <c r="A578" s="3">
        <v>3919</v>
      </c>
      <c r="B578" s="32">
        <v>1</v>
      </c>
    </row>
    <row r="579" spans="1:2" x14ac:dyDescent="0.35">
      <c r="A579" s="3">
        <v>3921</v>
      </c>
      <c r="B579" s="32">
        <v>1</v>
      </c>
    </row>
    <row r="580" spans="1:2" x14ac:dyDescent="0.35">
      <c r="A580" s="3">
        <v>3924</v>
      </c>
      <c r="B580" s="32">
        <v>1</v>
      </c>
    </row>
    <row r="581" spans="1:2" x14ac:dyDescent="0.35">
      <c r="A581" s="3">
        <v>3933</v>
      </c>
      <c r="B581" s="32">
        <v>1</v>
      </c>
    </row>
    <row r="582" spans="1:2" x14ac:dyDescent="0.35">
      <c r="A582" s="3">
        <v>3934</v>
      </c>
      <c r="B582" s="32">
        <v>1</v>
      </c>
    </row>
    <row r="583" spans="1:2" x14ac:dyDescent="0.35">
      <c r="A583" s="3">
        <v>3945</v>
      </c>
      <c r="B583" s="32">
        <v>1</v>
      </c>
    </row>
    <row r="584" spans="1:2" x14ac:dyDescent="0.35">
      <c r="A584" s="3">
        <v>3968</v>
      </c>
      <c r="B584" s="32">
        <v>1</v>
      </c>
    </row>
    <row r="585" spans="1:2" x14ac:dyDescent="0.35">
      <c r="A585" s="3">
        <v>3969</v>
      </c>
      <c r="B585" s="32">
        <v>1</v>
      </c>
    </row>
    <row r="586" spans="1:2" x14ac:dyDescent="0.35">
      <c r="A586" s="3">
        <v>3972</v>
      </c>
      <c r="B586" s="32">
        <v>1</v>
      </c>
    </row>
    <row r="587" spans="1:2" x14ac:dyDescent="0.35">
      <c r="A587" s="3">
        <v>3979</v>
      </c>
      <c r="B587" s="32">
        <v>1</v>
      </c>
    </row>
    <row r="588" spans="1:2" x14ac:dyDescent="0.35">
      <c r="A588" s="3">
        <v>4001</v>
      </c>
      <c r="B588" s="32">
        <v>1</v>
      </c>
    </row>
    <row r="589" spans="1:2" x14ac:dyDescent="0.35">
      <c r="A589" s="3">
        <v>4012</v>
      </c>
      <c r="B589" s="32">
        <v>1</v>
      </c>
    </row>
    <row r="590" spans="1:2" x14ac:dyDescent="0.35">
      <c r="A590" s="3">
        <v>4037</v>
      </c>
      <c r="B590" s="32">
        <v>1</v>
      </c>
    </row>
    <row r="591" spans="1:2" x14ac:dyDescent="0.35">
      <c r="A591" s="3">
        <v>4042</v>
      </c>
      <c r="B591" s="32">
        <v>1</v>
      </c>
    </row>
    <row r="592" spans="1:2" x14ac:dyDescent="0.35">
      <c r="A592" s="3">
        <v>4050</v>
      </c>
      <c r="B592" s="32">
        <v>1</v>
      </c>
    </row>
    <row r="593" spans="1:2" x14ac:dyDescent="0.35">
      <c r="A593" s="3">
        <v>4055</v>
      </c>
      <c r="B593" s="32">
        <v>1</v>
      </c>
    </row>
    <row r="594" spans="1:2" x14ac:dyDescent="0.35">
      <c r="A594" s="3">
        <v>4058</v>
      </c>
      <c r="B594" s="32">
        <v>1</v>
      </c>
    </row>
    <row r="595" spans="1:2" x14ac:dyDescent="0.35">
      <c r="A595" s="3">
        <v>4066</v>
      </c>
      <c r="B595" s="32">
        <v>1</v>
      </c>
    </row>
    <row r="596" spans="1:2" x14ac:dyDescent="0.35">
      <c r="A596" s="3">
        <v>4070</v>
      </c>
      <c r="B596" s="32">
        <v>1</v>
      </c>
    </row>
    <row r="597" spans="1:2" x14ac:dyDescent="0.35">
      <c r="A597" s="3">
        <v>4084</v>
      </c>
      <c r="B597" s="32">
        <v>1</v>
      </c>
    </row>
    <row r="598" spans="1:2" x14ac:dyDescent="0.35">
      <c r="A598" s="3">
        <v>4086</v>
      </c>
      <c r="B598" s="32">
        <v>1</v>
      </c>
    </row>
    <row r="599" spans="1:2" x14ac:dyDescent="0.35">
      <c r="A599" s="3">
        <v>4093</v>
      </c>
      <c r="B599" s="32">
        <v>1</v>
      </c>
    </row>
    <row r="600" spans="1:2" x14ac:dyDescent="0.35">
      <c r="A600" s="3">
        <v>4094</v>
      </c>
      <c r="B600" s="32">
        <v>1</v>
      </c>
    </row>
    <row r="601" spans="1:2" x14ac:dyDescent="0.35">
      <c r="A601" s="3">
        <v>4095</v>
      </c>
      <c r="B601" s="32">
        <v>1</v>
      </c>
    </row>
    <row r="602" spans="1:2" x14ac:dyDescent="0.35">
      <c r="A602" s="3">
        <v>4102</v>
      </c>
      <c r="B602" s="32">
        <v>1</v>
      </c>
    </row>
    <row r="603" spans="1:2" x14ac:dyDescent="0.35">
      <c r="A603" s="3">
        <v>4107</v>
      </c>
      <c r="B603" s="32">
        <v>1</v>
      </c>
    </row>
    <row r="604" spans="1:2" x14ac:dyDescent="0.35">
      <c r="A604" s="3">
        <v>4119</v>
      </c>
      <c r="B604" s="32">
        <v>1</v>
      </c>
    </row>
    <row r="605" spans="1:2" x14ac:dyDescent="0.35">
      <c r="A605" s="3">
        <v>4120</v>
      </c>
      <c r="B605" s="32">
        <v>1</v>
      </c>
    </row>
    <row r="606" spans="1:2" x14ac:dyDescent="0.35">
      <c r="A606" s="3">
        <v>4122</v>
      </c>
      <c r="B606" s="32">
        <v>1</v>
      </c>
    </row>
    <row r="607" spans="1:2" x14ac:dyDescent="0.35">
      <c r="A607" s="3">
        <v>4127</v>
      </c>
      <c r="B607" s="32">
        <v>1</v>
      </c>
    </row>
    <row r="608" spans="1:2" x14ac:dyDescent="0.35">
      <c r="A608" s="3">
        <v>4128</v>
      </c>
      <c r="B608" s="32">
        <v>1</v>
      </c>
    </row>
    <row r="609" spans="1:2" x14ac:dyDescent="0.35">
      <c r="A609" s="3">
        <v>4136</v>
      </c>
      <c r="B609" s="32">
        <v>1</v>
      </c>
    </row>
    <row r="610" spans="1:2" x14ac:dyDescent="0.35">
      <c r="A610" s="3">
        <v>4138</v>
      </c>
      <c r="B610" s="32">
        <v>1</v>
      </c>
    </row>
    <row r="611" spans="1:2" x14ac:dyDescent="0.35">
      <c r="A611" s="3">
        <v>4148</v>
      </c>
      <c r="B611" s="32">
        <v>1</v>
      </c>
    </row>
    <row r="612" spans="1:2" x14ac:dyDescent="0.35">
      <c r="A612" s="3">
        <v>4149</v>
      </c>
      <c r="B612" s="32">
        <v>1</v>
      </c>
    </row>
    <row r="613" spans="1:2" x14ac:dyDescent="0.35">
      <c r="A613" s="3">
        <v>4174</v>
      </c>
      <c r="B613" s="32">
        <v>1</v>
      </c>
    </row>
    <row r="614" spans="1:2" x14ac:dyDescent="0.35">
      <c r="A614" s="3">
        <v>4179</v>
      </c>
      <c r="B614" s="32">
        <v>1</v>
      </c>
    </row>
    <row r="615" spans="1:2" x14ac:dyDescent="0.35">
      <c r="A615" s="3">
        <v>4184</v>
      </c>
      <c r="B615" s="32">
        <v>1</v>
      </c>
    </row>
    <row r="616" spans="1:2" x14ac:dyDescent="0.35">
      <c r="A616" s="3">
        <v>4188</v>
      </c>
      <c r="B616" s="32">
        <v>1</v>
      </c>
    </row>
    <row r="617" spans="1:2" x14ac:dyDescent="0.35">
      <c r="A617" s="3">
        <v>4200</v>
      </c>
      <c r="B617" s="32">
        <v>1</v>
      </c>
    </row>
    <row r="618" spans="1:2" x14ac:dyDescent="0.35">
      <c r="A618" s="3">
        <v>4201</v>
      </c>
      <c r="B618" s="32">
        <v>1</v>
      </c>
    </row>
    <row r="619" spans="1:2" x14ac:dyDescent="0.35">
      <c r="A619" s="3">
        <v>4216</v>
      </c>
      <c r="B619" s="32">
        <v>1</v>
      </c>
    </row>
    <row r="620" spans="1:2" x14ac:dyDescent="0.35">
      <c r="A620" s="3">
        <v>4227</v>
      </c>
      <c r="B620" s="32">
        <v>1</v>
      </c>
    </row>
    <row r="621" spans="1:2" x14ac:dyDescent="0.35">
      <c r="A621" s="3">
        <v>4240</v>
      </c>
      <c r="B621" s="32">
        <v>1</v>
      </c>
    </row>
    <row r="622" spans="1:2" x14ac:dyDescent="0.35">
      <c r="A622" s="3">
        <v>4252</v>
      </c>
      <c r="B622" s="32">
        <v>1</v>
      </c>
    </row>
    <row r="623" spans="1:2" x14ac:dyDescent="0.35">
      <c r="A623" s="3">
        <v>4259</v>
      </c>
      <c r="B623" s="32">
        <v>1</v>
      </c>
    </row>
    <row r="624" spans="1:2" x14ac:dyDescent="0.35">
      <c r="A624" s="3">
        <v>4268</v>
      </c>
      <c r="B624" s="32">
        <v>1</v>
      </c>
    </row>
    <row r="625" spans="1:2" x14ac:dyDescent="0.35">
      <c r="A625" s="3">
        <v>4271</v>
      </c>
      <c r="B625" s="32">
        <v>1</v>
      </c>
    </row>
    <row r="626" spans="1:2" x14ac:dyDescent="0.35">
      <c r="A626" s="3">
        <v>4278</v>
      </c>
      <c r="B626" s="32">
        <v>1</v>
      </c>
    </row>
    <row r="627" spans="1:2" x14ac:dyDescent="0.35">
      <c r="A627" s="3">
        <v>4279</v>
      </c>
      <c r="B627" s="32">
        <v>1</v>
      </c>
    </row>
    <row r="628" spans="1:2" x14ac:dyDescent="0.35">
      <c r="A628" s="3">
        <v>4297</v>
      </c>
      <c r="B628" s="32">
        <v>1</v>
      </c>
    </row>
    <row r="629" spans="1:2" x14ac:dyDescent="0.35">
      <c r="A629" s="3">
        <v>4298</v>
      </c>
      <c r="B629" s="32">
        <v>1</v>
      </c>
    </row>
    <row r="630" spans="1:2" x14ac:dyDescent="0.35">
      <c r="A630" s="3">
        <v>4303</v>
      </c>
      <c r="B630" s="32">
        <v>1</v>
      </c>
    </row>
    <row r="631" spans="1:2" x14ac:dyDescent="0.35">
      <c r="A631" s="3">
        <v>4324</v>
      </c>
      <c r="B631" s="32">
        <v>1</v>
      </c>
    </row>
    <row r="632" spans="1:2" x14ac:dyDescent="0.35">
      <c r="A632" s="3">
        <v>4328</v>
      </c>
      <c r="B632" s="32">
        <v>1</v>
      </c>
    </row>
    <row r="633" spans="1:2" x14ac:dyDescent="0.35">
      <c r="A633" s="3">
        <v>4329</v>
      </c>
      <c r="B633" s="32">
        <v>1</v>
      </c>
    </row>
    <row r="634" spans="1:2" x14ac:dyDescent="0.35">
      <c r="A634" s="3">
        <v>4331</v>
      </c>
      <c r="B634" s="32">
        <v>1</v>
      </c>
    </row>
    <row r="635" spans="1:2" x14ac:dyDescent="0.35">
      <c r="A635" s="3">
        <v>4333</v>
      </c>
      <c r="B635" s="32">
        <v>1</v>
      </c>
    </row>
    <row r="636" spans="1:2" x14ac:dyDescent="0.35">
      <c r="A636" s="3">
        <v>4339</v>
      </c>
      <c r="B636" s="32">
        <v>1</v>
      </c>
    </row>
    <row r="637" spans="1:2" x14ac:dyDescent="0.35">
      <c r="A637" s="3">
        <v>4345</v>
      </c>
      <c r="B637" s="32">
        <v>1</v>
      </c>
    </row>
    <row r="638" spans="1:2" x14ac:dyDescent="0.35">
      <c r="A638" s="3">
        <v>4351</v>
      </c>
      <c r="B638" s="32">
        <v>1</v>
      </c>
    </row>
    <row r="639" spans="1:2" x14ac:dyDescent="0.35">
      <c r="A639" s="3">
        <v>4356</v>
      </c>
      <c r="B639" s="32">
        <v>1</v>
      </c>
    </row>
    <row r="640" spans="1:2" x14ac:dyDescent="0.35">
      <c r="A640" s="3">
        <v>4368</v>
      </c>
      <c r="B640" s="32">
        <v>1</v>
      </c>
    </row>
    <row r="641" spans="1:2" x14ac:dyDescent="0.35">
      <c r="A641" s="3">
        <v>4369</v>
      </c>
      <c r="B641" s="32">
        <v>1</v>
      </c>
    </row>
    <row r="642" spans="1:2" x14ac:dyDescent="0.35">
      <c r="A642" s="3">
        <v>4370</v>
      </c>
      <c r="B642" s="32">
        <v>1</v>
      </c>
    </row>
    <row r="643" spans="1:2" x14ac:dyDescent="0.35">
      <c r="A643" s="3">
        <v>4377</v>
      </c>
      <c r="B643" s="32">
        <v>1</v>
      </c>
    </row>
    <row r="644" spans="1:2" x14ac:dyDescent="0.35">
      <c r="A644" s="3">
        <v>4381</v>
      </c>
      <c r="B644" s="32">
        <v>1</v>
      </c>
    </row>
    <row r="645" spans="1:2" x14ac:dyDescent="0.35">
      <c r="A645" s="3">
        <v>4385</v>
      </c>
      <c r="B645" s="32">
        <v>1</v>
      </c>
    </row>
    <row r="646" spans="1:2" x14ac:dyDescent="0.35">
      <c r="A646" s="3">
        <v>4391</v>
      </c>
      <c r="B646" s="32">
        <v>1</v>
      </c>
    </row>
    <row r="647" spans="1:2" x14ac:dyDescent="0.35">
      <c r="A647" s="3">
        <v>4394</v>
      </c>
      <c r="B647" s="32">
        <v>1</v>
      </c>
    </row>
    <row r="648" spans="1:2" x14ac:dyDescent="0.35">
      <c r="A648" s="3">
        <v>4418</v>
      </c>
      <c r="B648" s="32">
        <v>1</v>
      </c>
    </row>
    <row r="649" spans="1:2" x14ac:dyDescent="0.35">
      <c r="A649" s="3">
        <v>4426</v>
      </c>
      <c r="B649" s="32">
        <v>1</v>
      </c>
    </row>
    <row r="650" spans="1:2" x14ac:dyDescent="0.35">
      <c r="A650" s="3">
        <v>4427</v>
      </c>
      <c r="B650" s="32">
        <v>1</v>
      </c>
    </row>
    <row r="651" spans="1:2" x14ac:dyDescent="0.35">
      <c r="A651" s="3">
        <v>4432</v>
      </c>
      <c r="B651" s="32">
        <v>1</v>
      </c>
    </row>
    <row r="652" spans="1:2" x14ac:dyDescent="0.35">
      <c r="A652" s="3">
        <v>4437</v>
      </c>
      <c r="B652" s="32">
        <v>1</v>
      </c>
    </row>
    <row r="653" spans="1:2" x14ac:dyDescent="0.35">
      <c r="A653" s="3">
        <v>4440</v>
      </c>
      <c r="B653" s="32">
        <v>1</v>
      </c>
    </row>
    <row r="654" spans="1:2" x14ac:dyDescent="0.35">
      <c r="A654" s="3">
        <v>4442</v>
      </c>
      <c r="B654" s="32">
        <v>1</v>
      </c>
    </row>
    <row r="655" spans="1:2" x14ac:dyDescent="0.35">
      <c r="A655" s="3">
        <v>4472</v>
      </c>
      <c r="B655" s="32">
        <v>1</v>
      </c>
    </row>
    <row r="656" spans="1:2" x14ac:dyDescent="0.35">
      <c r="A656" s="3">
        <v>4475</v>
      </c>
      <c r="B656" s="32">
        <v>1</v>
      </c>
    </row>
    <row r="657" spans="1:2" x14ac:dyDescent="0.35">
      <c r="A657" s="3">
        <v>4478</v>
      </c>
      <c r="B657" s="32">
        <v>1</v>
      </c>
    </row>
    <row r="658" spans="1:2" x14ac:dyDescent="0.35">
      <c r="A658" s="3">
        <v>4480</v>
      </c>
      <c r="B658" s="32">
        <v>1</v>
      </c>
    </row>
    <row r="659" spans="1:2" x14ac:dyDescent="0.35">
      <c r="A659" s="3">
        <v>4483</v>
      </c>
      <c r="B659" s="32">
        <v>1</v>
      </c>
    </row>
    <row r="660" spans="1:2" x14ac:dyDescent="0.35">
      <c r="A660" s="3">
        <v>4487</v>
      </c>
      <c r="B660" s="32">
        <v>1</v>
      </c>
    </row>
    <row r="661" spans="1:2" x14ac:dyDescent="0.35">
      <c r="A661" s="3">
        <v>4500</v>
      </c>
      <c r="B661" s="32">
        <v>1</v>
      </c>
    </row>
    <row r="662" spans="1:2" x14ac:dyDescent="0.35">
      <c r="A662" s="3">
        <v>4501</v>
      </c>
      <c r="B662" s="32">
        <v>1</v>
      </c>
    </row>
    <row r="663" spans="1:2" x14ac:dyDescent="0.35">
      <c r="A663" s="3">
        <v>4507</v>
      </c>
      <c r="B663" s="32">
        <v>1</v>
      </c>
    </row>
    <row r="664" spans="1:2" x14ac:dyDescent="0.35">
      <c r="A664" s="3">
        <v>4508</v>
      </c>
      <c r="B664" s="32">
        <v>1</v>
      </c>
    </row>
    <row r="665" spans="1:2" x14ac:dyDescent="0.35">
      <c r="A665" s="3">
        <v>4518</v>
      </c>
      <c r="B665" s="32">
        <v>1</v>
      </c>
    </row>
    <row r="666" spans="1:2" x14ac:dyDescent="0.35">
      <c r="A666" s="3">
        <v>4530</v>
      </c>
      <c r="B666" s="32">
        <v>1</v>
      </c>
    </row>
    <row r="667" spans="1:2" x14ac:dyDescent="0.35">
      <c r="A667" s="3">
        <v>4541</v>
      </c>
      <c r="B667" s="32">
        <v>1</v>
      </c>
    </row>
    <row r="668" spans="1:2" x14ac:dyDescent="0.35">
      <c r="A668" s="3">
        <v>4543</v>
      </c>
      <c r="B668" s="32">
        <v>1</v>
      </c>
    </row>
    <row r="669" spans="1:2" x14ac:dyDescent="0.35">
      <c r="A669" s="3">
        <v>4547</v>
      </c>
      <c r="B669" s="32">
        <v>1</v>
      </c>
    </row>
    <row r="670" spans="1:2" x14ac:dyDescent="0.35">
      <c r="A670" s="3">
        <v>4548</v>
      </c>
      <c r="B670" s="32">
        <v>1</v>
      </c>
    </row>
    <row r="671" spans="1:2" x14ac:dyDescent="0.35">
      <c r="A671" s="3">
        <v>4550</v>
      </c>
      <c r="B671" s="32">
        <v>1</v>
      </c>
    </row>
    <row r="672" spans="1:2" x14ac:dyDescent="0.35">
      <c r="A672" s="3">
        <v>4552</v>
      </c>
      <c r="B672" s="32">
        <v>1</v>
      </c>
    </row>
    <row r="673" spans="1:2" x14ac:dyDescent="0.35">
      <c r="A673" s="3">
        <v>4554</v>
      </c>
      <c r="B673" s="32">
        <v>1</v>
      </c>
    </row>
    <row r="674" spans="1:2" x14ac:dyDescent="0.35">
      <c r="A674" s="3">
        <v>4580</v>
      </c>
      <c r="B674" s="32">
        <v>1</v>
      </c>
    </row>
    <row r="675" spans="1:2" x14ac:dyDescent="0.35">
      <c r="A675" s="3">
        <v>4587</v>
      </c>
      <c r="B675" s="32">
        <v>1</v>
      </c>
    </row>
    <row r="676" spans="1:2" x14ac:dyDescent="0.35">
      <c r="A676" s="3">
        <v>4597</v>
      </c>
      <c r="B676" s="32">
        <v>1</v>
      </c>
    </row>
    <row r="677" spans="1:2" x14ac:dyDescent="0.35">
      <c r="A677" s="3">
        <v>4599</v>
      </c>
      <c r="B677" s="32">
        <v>1</v>
      </c>
    </row>
    <row r="678" spans="1:2" x14ac:dyDescent="0.35">
      <c r="A678" s="3">
        <v>4603</v>
      </c>
      <c r="B678" s="32">
        <v>1</v>
      </c>
    </row>
    <row r="679" spans="1:2" x14ac:dyDescent="0.35">
      <c r="A679" s="3">
        <v>4611</v>
      </c>
      <c r="B679" s="32">
        <v>1</v>
      </c>
    </row>
    <row r="680" spans="1:2" x14ac:dyDescent="0.35">
      <c r="A680" s="3">
        <v>4637</v>
      </c>
      <c r="B680" s="32">
        <v>1</v>
      </c>
    </row>
    <row r="681" spans="1:2" x14ac:dyDescent="0.35">
      <c r="A681" s="3">
        <v>4640</v>
      </c>
      <c r="B681" s="32">
        <v>1</v>
      </c>
    </row>
    <row r="682" spans="1:2" x14ac:dyDescent="0.35">
      <c r="A682" s="3">
        <v>4643</v>
      </c>
      <c r="B682" s="32">
        <v>1</v>
      </c>
    </row>
    <row r="683" spans="1:2" x14ac:dyDescent="0.35">
      <c r="A683" s="3">
        <v>4646</v>
      </c>
      <c r="B683" s="32">
        <v>1</v>
      </c>
    </row>
    <row r="684" spans="1:2" x14ac:dyDescent="0.35">
      <c r="A684" s="3">
        <v>4653</v>
      </c>
      <c r="B684" s="32">
        <v>1</v>
      </c>
    </row>
    <row r="685" spans="1:2" x14ac:dyDescent="0.35">
      <c r="A685" s="3">
        <v>4654</v>
      </c>
      <c r="B685" s="32">
        <v>1</v>
      </c>
    </row>
    <row r="686" spans="1:2" x14ac:dyDescent="0.35">
      <c r="A686" s="3">
        <v>4669</v>
      </c>
      <c r="B686" s="32">
        <v>1</v>
      </c>
    </row>
    <row r="687" spans="1:2" x14ac:dyDescent="0.35">
      <c r="A687" s="3">
        <v>4676</v>
      </c>
      <c r="B687" s="32">
        <v>1</v>
      </c>
    </row>
    <row r="688" spans="1:2" x14ac:dyDescent="0.35">
      <c r="A688" s="3">
        <v>4679</v>
      </c>
      <c r="B688" s="32">
        <v>1</v>
      </c>
    </row>
    <row r="689" spans="1:2" x14ac:dyDescent="0.35">
      <c r="A689" s="3">
        <v>4682</v>
      </c>
      <c r="B689" s="32">
        <v>1</v>
      </c>
    </row>
    <row r="690" spans="1:2" x14ac:dyDescent="0.35">
      <c r="A690" s="3">
        <v>4687</v>
      </c>
      <c r="B690" s="32">
        <v>1</v>
      </c>
    </row>
    <row r="691" spans="1:2" x14ac:dyDescent="0.35">
      <c r="A691" s="3">
        <v>4690</v>
      </c>
      <c r="B691" s="32">
        <v>1</v>
      </c>
    </row>
    <row r="692" spans="1:2" x14ac:dyDescent="0.35">
      <c r="A692" s="3">
        <v>4697</v>
      </c>
      <c r="B692" s="32">
        <v>1</v>
      </c>
    </row>
    <row r="693" spans="1:2" x14ac:dyDescent="0.35">
      <c r="A693" s="3">
        <v>4698</v>
      </c>
      <c r="B693" s="32">
        <v>1</v>
      </c>
    </row>
    <row r="694" spans="1:2" x14ac:dyDescent="0.35">
      <c r="A694" s="3">
        <v>4706</v>
      </c>
      <c r="B694" s="32">
        <v>1</v>
      </c>
    </row>
    <row r="695" spans="1:2" x14ac:dyDescent="0.35">
      <c r="A695" s="3">
        <v>4725</v>
      </c>
      <c r="B695" s="32">
        <v>1</v>
      </c>
    </row>
    <row r="696" spans="1:2" x14ac:dyDescent="0.35">
      <c r="A696" s="3">
        <v>4743</v>
      </c>
      <c r="B696" s="32">
        <v>1</v>
      </c>
    </row>
    <row r="697" spans="1:2" x14ac:dyDescent="0.35">
      <c r="A697" s="3">
        <v>4749</v>
      </c>
      <c r="B697" s="32">
        <v>1</v>
      </c>
    </row>
    <row r="698" spans="1:2" x14ac:dyDescent="0.35">
      <c r="A698" s="3">
        <v>4754</v>
      </c>
      <c r="B698" s="32">
        <v>1</v>
      </c>
    </row>
    <row r="699" spans="1:2" x14ac:dyDescent="0.35">
      <c r="A699" s="3">
        <v>4756</v>
      </c>
      <c r="B699" s="32">
        <v>1</v>
      </c>
    </row>
    <row r="700" spans="1:2" x14ac:dyDescent="0.35">
      <c r="A700" s="3">
        <v>4764</v>
      </c>
      <c r="B700" s="32">
        <v>1</v>
      </c>
    </row>
    <row r="701" spans="1:2" x14ac:dyDescent="0.35">
      <c r="A701" s="3">
        <v>4767</v>
      </c>
      <c r="B701" s="32">
        <v>1</v>
      </c>
    </row>
    <row r="702" spans="1:2" x14ac:dyDescent="0.35">
      <c r="A702" s="3">
        <v>4769</v>
      </c>
      <c r="B702" s="32">
        <v>1</v>
      </c>
    </row>
    <row r="703" spans="1:2" x14ac:dyDescent="0.35">
      <c r="A703" s="3">
        <v>4786</v>
      </c>
      <c r="B703" s="32">
        <v>1</v>
      </c>
    </row>
    <row r="704" spans="1:2" x14ac:dyDescent="0.35">
      <c r="A704" s="3">
        <v>4789</v>
      </c>
      <c r="B704" s="32">
        <v>1</v>
      </c>
    </row>
    <row r="705" spans="1:2" x14ac:dyDescent="0.35">
      <c r="A705" s="3">
        <v>4790</v>
      </c>
      <c r="B705" s="32">
        <v>1</v>
      </c>
    </row>
    <row r="706" spans="1:2" x14ac:dyDescent="0.35">
      <c r="A706" s="3">
        <v>4791</v>
      </c>
      <c r="B706" s="32">
        <v>1</v>
      </c>
    </row>
    <row r="707" spans="1:2" x14ac:dyDescent="0.35">
      <c r="A707" s="3">
        <v>4796</v>
      </c>
      <c r="B707" s="32">
        <v>1</v>
      </c>
    </row>
    <row r="708" spans="1:2" x14ac:dyDescent="0.35">
      <c r="A708" s="3">
        <v>4817</v>
      </c>
      <c r="B708" s="32">
        <v>1</v>
      </c>
    </row>
    <row r="709" spans="1:2" x14ac:dyDescent="0.35">
      <c r="A709" s="3">
        <v>4832</v>
      </c>
      <c r="B709" s="32">
        <v>1</v>
      </c>
    </row>
    <row r="710" spans="1:2" x14ac:dyDescent="0.35">
      <c r="A710" s="3">
        <v>4837</v>
      </c>
      <c r="B710" s="32">
        <v>1</v>
      </c>
    </row>
    <row r="711" spans="1:2" x14ac:dyDescent="0.35">
      <c r="A711" s="3">
        <v>4838</v>
      </c>
      <c r="B711" s="32">
        <v>1</v>
      </c>
    </row>
    <row r="712" spans="1:2" x14ac:dyDescent="0.35">
      <c r="A712" s="3">
        <v>4843</v>
      </c>
      <c r="B712" s="32">
        <v>1</v>
      </c>
    </row>
    <row r="713" spans="1:2" x14ac:dyDescent="0.35">
      <c r="A713" s="3">
        <v>4856</v>
      </c>
      <c r="B713" s="32">
        <v>1</v>
      </c>
    </row>
    <row r="714" spans="1:2" x14ac:dyDescent="0.35">
      <c r="A714" s="3">
        <v>4860</v>
      </c>
      <c r="B714" s="32">
        <v>1</v>
      </c>
    </row>
    <row r="715" spans="1:2" x14ac:dyDescent="0.35">
      <c r="A715" s="3">
        <v>4864</v>
      </c>
      <c r="B715" s="32">
        <v>1</v>
      </c>
    </row>
    <row r="716" spans="1:2" x14ac:dyDescent="0.35">
      <c r="A716" s="3">
        <v>4887</v>
      </c>
      <c r="B716" s="32">
        <v>1</v>
      </c>
    </row>
    <row r="717" spans="1:2" x14ac:dyDescent="0.35">
      <c r="A717" s="3">
        <v>4910</v>
      </c>
      <c r="B717" s="32">
        <v>1</v>
      </c>
    </row>
    <row r="718" spans="1:2" x14ac:dyDescent="0.35">
      <c r="A718" s="3">
        <v>4915</v>
      </c>
      <c r="B718" s="32">
        <v>1</v>
      </c>
    </row>
    <row r="719" spans="1:2" x14ac:dyDescent="0.35">
      <c r="A719" s="3">
        <v>4927</v>
      </c>
      <c r="B719" s="32">
        <v>1</v>
      </c>
    </row>
    <row r="720" spans="1:2" x14ac:dyDescent="0.35">
      <c r="A720" s="3">
        <v>4937</v>
      </c>
      <c r="B720" s="32">
        <v>1</v>
      </c>
    </row>
    <row r="721" spans="1:2" x14ac:dyDescent="0.35">
      <c r="A721" s="3">
        <v>4943</v>
      </c>
      <c r="B721" s="32">
        <v>1</v>
      </c>
    </row>
    <row r="722" spans="1:2" x14ac:dyDescent="0.35">
      <c r="A722" s="3">
        <v>4947</v>
      </c>
      <c r="B722" s="32">
        <v>1</v>
      </c>
    </row>
    <row r="723" spans="1:2" x14ac:dyDescent="0.35">
      <c r="A723" s="3">
        <v>4954</v>
      </c>
      <c r="B723" s="32">
        <v>1</v>
      </c>
    </row>
    <row r="724" spans="1:2" x14ac:dyDescent="0.35">
      <c r="A724" s="3">
        <v>4961</v>
      </c>
      <c r="B724" s="32">
        <v>1</v>
      </c>
    </row>
    <row r="725" spans="1:2" x14ac:dyDescent="0.35">
      <c r="A725" s="3">
        <v>4964</v>
      </c>
      <c r="B725" s="32">
        <v>1</v>
      </c>
    </row>
    <row r="726" spans="1:2" x14ac:dyDescent="0.35">
      <c r="A726" s="3">
        <v>4973</v>
      </c>
      <c r="B726" s="32">
        <v>1</v>
      </c>
    </row>
    <row r="727" spans="1:2" x14ac:dyDescent="0.35">
      <c r="A727" s="3">
        <v>4974</v>
      </c>
      <c r="B727" s="32">
        <v>1</v>
      </c>
    </row>
    <row r="728" spans="1:2" x14ac:dyDescent="0.35">
      <c r="A728" s="3">
        <v>4988</v>
      </c>
      <c r="B728" s="32">
        <v>1</v>
      </c>
    </row>
    <row r="729" spans="1:2" x14ac:dyDescent="0.35">
      <c r="A729" s="3">
        <v>4990</v>
      </c>
      <c r="B729" s="32">
        <v>1</v>
      </c>
    </row>
    <row r="730" spans="1:2" x14ac:dyDescent="0.35">
      <c r="A730" s="3">
        <v>4994</v>
      </c>
      <c r="B730" s="32">
        <v>1</v>
      </c>
    </row>
    <row r="731" spans="1:2" x14ac:dyDescent="0.35">
      <c r="A731" s="3">
        <v>4998</v>
      </c>
      <c r="B731" s="32">
        <v>1</v>
      </c>
    </row>
    <row r="732" spans="1:2" x14ac:dyDescent="0.35">
      <c r="A732" s="3">
        <v>5010</v>
      </c>
      <c r="B732" s="32">
        <v>1</v>
      </c>
    </row>
    <row r="733" spans="1:2" x14ac:dyDescent="0.35">
      <c r="A733" s="3">
        <v>5011</v>
      </c>
      <c r="B733" s="32">
        <v>1</v>
      </c>
    </row>
    <row r="734" spans="1:2" x14ac:dyDescent="0.35">
      <c r="A734" s="3">
        <v>5012</v>
      </c>
      <c r="B734" s="32">
        <v>1</v>
      </c>
    </row>
    <row r="735" spans="1:2" x14ac:dyDescent="0.35">
      <c r="A735" s="3">
        <v>5015</v>
      </c>
      <c r="B735" s="32">
        <v>1</v>
      </c>
    </row>
    <row r="736" spans="1:2" x14ac:dyDescent="0.35">
      <c r="A736" s="3">
        <v>5025</v>
      </c>
      <c r="B736" s="32">
        <v>1</v>
      </c>
    </row>
    <row r="737" spans="1:2" x14ac:dyDescent="0.35">
      <c r="A737" s="3">
        <v>5036</v>
      </c>
      <c r="B737" s="32">
        <v>1</v>
      </c>
    </row>
    <row r="738" spans="1:2" x14ac:dyDescent="0.35">
      <c r="A738" s="3">
        <v>5043</v>
      </c>
      <c r="B738" s="32">
        <v>1</v>
      </c>
    </row>
    <row r="739" spans="1:2" x14ac:dyDescent="0.35">
      <c r="A739" s="3">
        <v>5046</v>
      </c>
      <c r="B739" s="32">
        <v>1</v>
      </c>
    </row>
    <row r="740" spans="1:2" x14ac:dyDescent="0.35">
      <c r="A740" s="3">
        <v>5048</v>
      </c>
      <c r="B740" s="32">
        <v>1</v>
      </c>
    </row>
    <row r="741" spans="1:2" x14ac:dyDescent="0.35">
      <c r="A741" s="3">
        <v>5057</v>
      </c>
      <c r="B741" s="32">
        <v>1</v>
      </c>
    </row>
    <row r="742" spans="1:2" x14ac:dyDescent="0.35">
      <c r="A742" s="3">
        <v>5062</v>
      </c>
      <c r="B742" s="32">
        <v>1</v>
      </c>
    </row>
    <row r="743" spans="1:2" x14ac:dyDescent="0.35">
      <c r="A743" s="3">
        <v>5063</v>
      </c>
      <c r="B743" s="32">
        <v>1</v>
      </c>
    </row>
    <row r="744" spans="1:2" x14ac:dyDescent="0.35">
      <c r="A744" s="3">
        <v>5068</v>
      </c>
      <c r="B744" s="32">
        <v>1</v>
      </c>
    </row>
    <row r="745" spans="1:2" x14ac:dyDescent="0.35">
      <c r="A745" s="3">
        <v>5077</v>
      </c>
      <c r="B745" s="32">
        <v>1</v>
      </c>
    </row>
    <row r="746" spans="1:2" x14ac:dyDescent="0.35">
      <c r="A746" s="3">
        <v>5079</v>
      </c>
      <c r="B746" s="32">
        <v>1</v>
      </c>
    </row>
    <row r="747" spans="1:2" x14ac:dyDescent="0.35">
      <c r="A747" s="3">
        <v>5081</v>
      </c>
      <c r="B747" s="32">
        <v>1</v>
      </c>
    </row>
    <row r="748" spans="1:2" x14ac:dyDescent="0.35">
      <c r="A748" s="3">
        <v>5084</v>
      </c>
      <c r="B748" s="32">
        <v>1</v>
      </c>
    </row>
    <row r="749" spans="1:2" x14ac:dyDescent="0.35">
      <c r="A749" s="3">
        <v>5092</v>
      </c>
      <c r="B749" s="32">
        <v>1</v>
      </c>
    </row>
    <row r="750" spans="1:2" x14ac:dyDescent="0.35">
      <c r="A750" s="3">
        <v>5107</v>
      </c>
      <c r="B750" s="32">
        <v>1</v>
      </c>
    </row>
    <row r="751" spans="1:2" x14ac:dyDescent="0.35">
      <c r="A751" s="3">
        <v>5113</v>
      </c>
      <c r="B751" s="32">
        <v>1</v>
      </c>
    </row>
    <row r="752" spans="1:2" x14ac:dyDescent="0.35">
      <c r="A752" s="3">
        <v>5117</v>
      </c>
      <c r="B752" s="32">
        <v>1</v>
      </c>
    </row>
    <row r="753" spans="1:2" x14ac:dyDescent="0.35">
      <c r="A753" s="3">
        <v>5120</v>
      </c>
      <c r="B753" s="32">
        <v>1</v>
      </c>
    </row>
    <row r="754" spans="1:2" x14ac:dyDescent="0.35">
      <c r="A754" s="3">
        <v>5123</v>
      </c>
      <c r="B754" s="32">
        <v>1</v>
      </c>
    </row>
    <row r="755" spans="1:2" x14ac:dyDescent="0.35">
      <c r="A755" s="3">
        <v>5125</v>
      </c>
      <c r="B755" s="32">
        <v>1</v>
      </c>
    </row>
    <row r="756" spans="1:2" x14ac:dyDescent="0.35">
      <c r="A756" s="3">
        <v>5136</v>
      </c>
      <c r="B756" s="32">
        <v>1</v>
      </c>
    </row>
    <row r="757" spans="1:2" x14ac:dyDescent="0.35">
      <c r="A757" s="3">
        <v>5138</v>
      </c>
      <c r="B757" s="32">
        <v>1</v>
      </c>
    </row>
    <row r="758" spans="1:2" x14ac:dyDescent="0.35">
      <c r="A758" s="3">
        <v>5140</v>
      </c>
      <c r="B758" s="32">
        <v>1</v>
      </c>
    </row>
    <row r="759" spans="1:2" x14ac:dyDescent="0.35">
      <c r="A759" s="3">
        <v>5147</v>
      </c>
      <c r="B759" s="32">
        <v>1</v>
      </c>
    </row>
    <row r="760" spans="1:2" x14ac:dyDescent="0.35">
      <c r="A760" s="3">
        <v>5150</v>
      </c>
      <c r="B760" s="32">
        <v>1</v>
      </c>
    </row>
    <row r="761" spans="1:2" x14ac:dyDescent="0.35">
      <c r="A761" s="3">
        <v>5153</v>
      </c>
      <c r="B761" s="32">
        <v>1</v>
      </c>
    </row>
    <row r="762" spans="1:2" x14ac:dyDescent="0.35">
      <c r="A762" s="3">
        <v>5154</v>
      </c>
      <c r="B762" s="32">
        <v>1</v>
      </c>
    </row>
    <row r="763" spans="1:2" x14ac:dyDescent="0.35">
      <c r="A763" s="3">
        <v>5176</v>
      </c>
      <c r="B763" s="32">
        <v>1</v>
      </c>
    </row>
    <row r="764" spans="1:2" x14ac:dyDescent="0.35">
      <c r="A764" s="3">
        <v>5177</v>
      </c>
      <c r="B764" s="32">
        <v>1</v>
      </c>
    </row>
    <row r="765" spans="1:2" x14ac:dyDescent="0.35">
      <c r="A765" s="3">
        <v>5180</v>
      </c>
      <c r="B765" s="32">
        <v>1</v>
      </c>
    </row>
    <row r="766" spans="1:2" x14ac:dyDescent="0.35">
      <c r="A766" s="3">
        <v>5181</v>
      </c>
      <c r="B766" s="32">
        <v>1</v>
      </c>
    </row>
    <row r="767" spans="1:2" x14ac:dyDescent="0.35">
      <c r="A767" s="3">
        <v>5184</v>
      </c>
      <c r="B767" s="32">
        <v>1</v>
      </c>
    </row>
    <row r="768" spans="1:2" x14ac:dyDescent="0.35">
      <c r="A768" s="3">
        <v>5185</v>
      </c>
      <c r="B768" s="32">
        <v>1</v>
      </c>
    </row>
    <row r="769" spans="1:2" x14ac:dyDescent="0.35">
      <c r="A769" s="3">
        <v>5186</v>
      </c>
      <c r="B769" s="32">
        <v>1</v>
      </c>
    </row>
    <row r="770" spans="1:2" x14ac:dyDescent="0.35">
      <c r="A770" s="3">
        <v>5207</v>
      </c>
      <c r="B770" s="32">
        <v>1</v>
      </c>
    </row>
    <row r="771" spans="1:2" x14ac:dyDescent="0.35">
      <c r="A771" s="3">
        <v>5221</v>
      </c>
      <c r="B771" s="32">
        <v>1</v>
      </c>
    </row>
    <row r="772" spans="1:2" x14ac:dyDescent="0.35">
      <c r="A772" s="3">
        <v>5223</v>
      </c>
      <c r="B772" s="32">
        <v>1</v>
      </c>
    </row>
    <row r="773" spans="1:2" x14ac:dyDescent="0.35">
      <c r="A773" s="3">
        <v>5229</v>
      </c>
      <c r="B773" s="32">
        <v>1</v>
      </c>
    </row>
    <row r="774" spans="1:2" x14ac:dyDescent="0.35">
      <c r="A774" s="3">
        <v>5234</v>
      </c>
      <c r="B774" s="32">
        <v>1</v>
      </c>
    </row>
    <row r="775" spans="1:2" x14ac:dyDescent="0.35">
      <c r="A775" s="3">
        <v>5237</v>
      </c>
      <c r="B775" s="32">
        <v>1</v>
      </c>
    </row>
    <row r="776" spans="1:2" x14ac:dyDescent="0.35">
      <c r="A776" s="3">
        <v>5247</v>
      </c>
      <c r="B776" s="32">
        <v>1</v>
      </c>
    </row>
    <row r="777" spans="1:2" x14ac:dyDescent="0.35">
      <c r="A777" s="3">
        <v>5250</v>
      </c>
      <c r="B777" s="32">
        <v>1</v>
      </c>
    </row>
    <row r="778" spans="1:2" x14ac:dyDescent="0.35">
      <c r="A778" s="3">
        <v>5252</v>
      </c>
      <c r="B778" s="32">
        <v>1</v>
      </c>
    </row>
    <row r="779" spans="1:2" x14ac:dyDescent="0.35">
      <c r="A779" s="3">
        <v>5253</v>
      </c>
      <c r="B779" s="32">
        <v>1</v>
      </c>
    </row>
    <row r="780" spans="1:2" x14ac:dyDescent="0.35">
      <c r="A780" s="3">
        <v>5263</v>
      </c>
      <c r="B780" s="32">
        <v>1</v>
      </c>
    </row>
    <row r="781" spans="1:2" x14ac:dyDescent="0.35">
      <c r="A781" s="3">
        <v>5267</v>
      </c>
      <c r="B781" s="32">
        <v>1</v>
      </c>
    </row>
    <row r="782" spans="1:2" x14ac:dyDescent="0.35">
      <c r="A782" s="3">
        <v>5268</v>
      </c>
      <c r="B782" s="32">
        <v>1</v>
      </c>
    </row>
    <row r="783" spans="1:2" x14ac:dyDescent="0.35">
      <c r="A783" s="3">
        <v>5272</v>
      </c>
      <c r="B783" s="32">
        <v>1</v>
      </c>
    </row>
    <row r="784" spans="1:2" x14ac:dyDescent="0.35">
      <c r="A784" s="3">
        <v>5278</v>
      </c>
      <c r="B784" s="32">
        <v>1</v>
      </c>
    </row>
    <row r="785" spans="1:2" x14ac:dyDescent="0.35">
      <c r="A785" s="3">
        <v>5283</v>
      </c>
      <c r="B785" s="32">
        <v>1</v>
      </c>
    </row>
    <row r="786" spans="1:2" x14ac:dyDescent="0.35">
      <c r="A786" s="3">
        <v>5286</v>
      </c>
      <c r="B786" s="32">
        <v>1</v>
      </c>
    </row>
    <row r="787" spans="1:2" x14ac:dyDescent="0.35">
      <c r="A787" s="3">
        <v>5287</v>
      </c>
      <c r="B787" s="32">
        <v>1</v>
      </c>
    </row>
    <row r="788" spans="1:2" x14ac:dyDescent="0.35">
      <c r="A788" s="3">
        <v>5290</v>
      </c>
      <c r="B788" s="32">
        <v>1</v>
      </c>
    </row>
    <row r="789" spans="1:2" x14ac:dyDescent="0.35">
      <c r="A789" s="3">
        <v>5294</v>
      </c>
      <c r="B789" s="32">
        <v>1</v>
      </c>
    </row>
    <row r="790" spans="1:2" x14ac:dyDescent="0.35">
      <c r="A790" s="3">
        <v>5299</v>
      </c>
      <c r="B790" s="32">
        <v>1</v>
      </c>
    </row>
    <row r="791" spans="1:2" x14ac:dyDescent="0.35">
      <c r="A791" s="3">
        <v>5300</v>
      </c>
      <c r="B791" s="32">
        <v>1</v>
      </c>
    </row>
    <row r="792" spans="1:2" x14ac:dyDescent="0.35">
      <c r="A792" s="3">
        <v>5303</v>
      </c>
      <c r="B792" s="32">
        <v>1</v>
      </c>
    </row>
    <row r="793" spans="1:2" x14ac:dyDescent="0.35">
      <c r="A793" s="3">
        <v>5304</v>
      </c>
      <c r="B793" s="32">
        <v>1</v>
      </c>
    </row>
    <row r="794" spans="1:2" x14ac:dyDescent="0.35">
      <c r="A794" s="3">
        <v>5314</v>
      </c>
      <c r="B794" s="32">
        <v>1</v>
      </c>
    </row>
    <row r="795" spans="1:2" x14ac:dyDescent="0.35">
      <c r="A795" s="3">
        <v>5316</v>
      </c>
      <c r="B795" s="32">
        <v>1</v>
      </c>
    </row>
    <row r="796" spans="1:2" x14ac:dyDescent="0.35">
      <c r="A796" s="3">
        <v>5324</v>
      </c>
      <c r="B796" s="32">
        <v>1</v>
      </c>
    </row>
    <row r="797" spans="1:2" x14ac:dyDescent="0.35">
      <c r="A797" s="3">
        <v>5336</v>
      </c>
      <c r="B797" s="32">
        <v>1</v>
      </c>
    </row>
    <row r="798" spans="1:2" x14ac:dyDescent="0.35">
      <c r="A798" s="3">
        <v>5346</v>
      </c>
      <c r="B798" s="32">
        <v>1</v>
      </c>
    </row>
    <row r="799" spans="1:2" x14ac:dyDescent="0.35">
      <c r="A799" s="3">
        <v>5370</v>
      </c>
      <c r="B799" s="32">
        <v>1</v>
      </c>
    </row>
    <row r="800" spans="1:2" x14ac:dyDescent="0.35">
      <c r="A800" s="3">
        <v>5376</v>
      </c>
      <c r="B800" s="32">
        <v>1</v>
      </c>
    </row>
    <row r="801" spans="1:2" x14ac:dyDescent="0.35">
      <c r="A801" s="3">
        <v>5386</v>
      </c>
      <c r="B801" s="32">
        <v>1</v>
      </c>
    </row>
    <row r="802" spans="1:2" x14ac:dyDescent="0.35">
      <c r="A802" s="3">
        <v>5389</v>
      </c>
      <c r="B802" s="32">
        <v>1</v>
      </c>
    </row>
    <row r="803" spans="1:2" x14ac:dyDescent="0.35">
      <c r="A803" s="3">
        <v>5393</v>
      </c>
      <c r="B803" s="32">
        <v>1</v>
      </c>
    </row>
    <row r="804" spans="1:2" x14ac:dyDescent="0.35">
      <c r="A804" s="3">
        <v>5394</v>
      </c>
      <c r="B804" s="32">
        <v>1</v>
      </c>
    </row>
    <row r="805" spans="1:2" x14ac:dyDescent="0.35">
      <c r="A805" s="3">
        <v>5396</v>
      </c>
      <c r="B805" s="32">
        <v>1</v>
      </c>
    </row>
    <row r="806" spans="1:2" x14ac:dyDescent="0.35">
      <c r="A806" s="3">
        <v>5407</v>
      </c>
      <c r="B806" s="32">
        <v>1</v>
      </c>
    </row>
    <row r="807" spans="1:2" x14ac:dyDescent="0.35">
      <c r="A807" s="3">
        <v>5423</v>
      </c>
      <c r="B807" s="32">
        <v>1</v>
      </c>
    </row>
    <row r="808" spans="1:2" x14ac:dyDescent="0.35">
      <c r="A808" s="3">
        <v>5441</v>
      </c>
      <c r="B808" s="32">
        <v>1</v>
      </c>
    </row>
    <row r="809" spans="1:2" x14ac:dyDescent="0.35">
      <c r="A809" s="3">
        <v>5454</v>
      </c>
      <c r="B809" s="32">
        <v>1</v>
      </c>
    </row>
    <row r="810" spans="1:2" x14ac:dyDescent="0.35">
      <c r="A810" s="3">
        <v>5455</v>
      </c>
      <c r="B810" s="32">
        <v>1</v>
      </c>
    </row>
    <row r="811" spans="1:2" x14ac:dyDescent="0.35">
      <c r="A811" s="3">
        <v>5462</v>
      </c>
      <c r="B811" s="32">
        <v>1</v>
      </c>
    </row>
    <row r="812" spans="1:2" x14ac:dyDescent="0.35">
      <c r="A812" s="3">
        <v>5474</v>
      </c>
      <c r="B812" s="32">
        <v>1</v>
      </c>
    </row>
    <row r="813" spans="1:2" x14ac:dyDescent="0.35">
      <c r="A813" s="3">
        <v>5491</v>
      </c>
      <c r="B813" s="32">
        <v>1</v>
      </c>
    </row>
    <row r="814" spans="1:2" x14ac:dyDescent="0.35">
      <c r="A814" s="3">
        <v>5513</v>
      </c>
      <c r="B814" s="32">
        <v>1</v>
      </c>
    </row>
    <row r="815" spans="1:2" x14ac:dyDescent="0.35">
      <c r="A815" s="3">
        <v>5517</v>
      </c>
      <c r="B815" s="32">
        <v>1</v>
      </c>
    </row>
    <row r="816" spans="1:2" x14ac:dyDescent="0.35">
      <c r="A816" s="3">
        <v>5524</v>
      </c>
      <c r="B816" s="32">
        <v>1</v>
      </c>
    </row>
    <row r="817" spans="1:2" x14ac:dyDescent="0.35">
      <c r="A817" s="3">
        <v>5529</v>
      </c>
      <c r="B817" s="32">
        <v>1</v>
      </c>
    </row>
    <row r="818" spans="1:2" x14ac:dyDescent="0.35">
      <c r="A818" s="3">
        <v>5536</v>
      </c>
      <c r="B818" s="32">
        <v>1</v>
      </c>
    </row>
    <row r="819" spans="1:2" x14ac:dyDescent="0.35">
      <c r="A819" s="3">
        <v>5538</v>
      </c>
      <c r="B819" s="32">
        <v>1</v>
      </c>
    </row>
    <row r="820" spans="1:2" x14ac:dyDescent="0.35">
      <c r="A820" s="3">
        <v>5543</v>
      </c>
      <c r="B820" s="32">
        <v>1</v>
      </c>
    </row>
    <row r="821" spans="1:2" x14ac:dyDescent="0.35">
      <c r="A821" s="3">
        <v>5544</v>
      </c>
      <c r="B821" s="32">
        <v>1</v>
      </c>
    </row>
    <row r="822" spans="1:2" x14ac:dyDescent="0.35">
      <c r="A822" s="3">
        <v>5545</v>
      </c>
      <c r="B822" s="32">
        <v>1</v>
      </c>
    </row>
    <row r="823" spans="1:2" x14ac:dyDescent="0.35">
      <c r="A823" s="3">
        <v>5552</v>
      </c>
      <c r="B823" s="32">
        <v>1</v>
      </c>
    </row>
    <row r="824" spans="1:2" x14ac:dyDescent="0.35">
      <c r="A824" s="3">
        <v>5555</v>
      </c>
      <c r="B824" s="32">
        <v>1</v>
      </c>
    </row>
    <row r="825" spans="1:2" x14ac:dyDescent="0.35">
      <c r="A825" s="3">
        <v>5558</v>
      </c>
      <c r="B825" s="32">
        <v>1</v>
      </c>
    </row>
    <row r="826" spans="1:2" x14ac:dyDescent="0.35">
      <c r="A826" s="3">
        <v>5562</v>
      </c>
      <c r="B826" s="32">
        <v>1</v>
      </c>
    </row>
    <row r="827" spans="1:2" x14ac:dyDescent="0.35">
      <c r="A827" s="3">
        <v>5577</v>
      </c>
      <c r="B827" s="32">
        <v>1</v>
      </c>
    </row>
    <row r="828" spans="1:2" x14ac:dyDescent="0.35">
      <c r="A828" s="3">
        <v>5589</v>
      </c>
      <c r="B828" s="32">
        <v>1</v>
      </c>
    </row>
    <row r="829" spans="1:2" x14ac:dyDescent="0.35">
      <c r="A829" s="3">
        <v>5596</v>
      </c>
      <c r="B829" s="32">
        <v>1</v>
      </c>
    </row>
    <row r="830" spans="1:2" x14ac:dyDescent="0.35">
      <c r="A830" s="3">
        <v>5602</v>
      </c>
      <c r="B830" s="32">
        <v>1</v>
      </c>
    </row>
    <row r="831" spans="1:2" x14ac:dyDescent="0.35">
      <c r="A831" s="3">
        <v>5610</v>
      </c>
      <c r="B831" s="32">
        <v>1</v>
      </c>
    </row>
    <row r="832" spans="1:2" x14ac:dyDescent="0.35">
      <c r="A832" s="3">
        <v>5623</v>
      </c>
      <c r="B832" s="32">
        <v>1</v>
      </c>
    </row>
    <row r="833" spans="1:2" x14ac:dyDescent="0.35">
      <c r="A833" s="3">
        <v>5631</v>
      </c>
      <c r="B833" s="32">
        <v>1</v>
      </c>
    </row>
    <row r="834" spans="1:2" x14ac:dyDescent="0.35">
      <c r="A834" s="3">
        <v>5633</v>
      </c>
      <c r="B834" s="32">
        <v>1</v>
      </c>
    </row>
    <row r="835" spans="1:2" x14ac:dyDescent="0.35">
      <c r="A835" s="3">
        <v>5636</v>
      </c>
      <c r="B835" s="32">
        <v>1</v>
      </c>
    </row>
    <row r="836" spans="1:2" x14ac:dyDescent="0.35">
      <c r="A836" s="3">
        <v>5644</v>
      </c>
      <c r="B836" s="32">
        <v>1</v>
      </c>
    </row>
    <row r="837" spans="1:2" x14ac:dyDescent="0.35">
      <c r="A837" s="3">
        <v>5654</v>
      </c>
      <c r="B837" s="32">
        <v>1</v>
      </c>
    </row>
    <row r="838" spans="1:2" x14ac:dyDescent="0.35">
      <c r="A838" s="3">
        <v>5667</v>
      </c>
      <c r="B838" s="32">
        <v>1</v>
      </c>
    </row>
    <row r="839" spans="1:2" x14ac:dyDescent="0.35">
      <c r="A839" s="3">
        <v>5675</v>
      </c>
      <c r="B839" s="32">
        <v>1</v>
      </c>
    </row>
    <row r="840" spans="1:2" x14ac:dyDescent="0.35">
      <c r="A840" s="3">
        <v>5680</v>
      </c>
      <c r="B840" s="32">
        <v>1</v>
      </c>
    </row>
    <row r="841" spans="1:2" x14ac:dyDescent="0.35">
      <c r="A841" s="3">
        <v>5687</v>
      </c>
      <c r="B841" s="32">
        <v>1</v>
      </c>
    </row>
    <row r="842" spans="1:2" x14ac:dyDescent="0.35">
      <c r="A842" s="3">
        <v>5692</v>
      </c>
      <c r="B842" s="32">
        <v>1</v>
      </c>
    </row>
    <row r="843" spans="1:2" x14ac:dyDescent="0.35">
      <c r="A843" s="3">
        <v>5721</v>
      </c>
      <c r="B843" s="32">
        <v>1</v>
      </c>
    </row>
    <row r="844" spans="1:2" x14ac:dyDescent="0.35">
      <c r="A844" s="3">
        <v>5723</v>
      </c>
      <c r="B844" s="32">
        <v>1</v>
      </c>
    </row>
    <row r="845" spans="1:2" x14ac:dyDescent="0.35">
      <c r="A845" s="3">
        <v>5731</v>
      </c>
      <c r="B845" s="32">
        <v>1</v>
      </c>
    </row>
    <row r="846" spans="1:2" x14ac:dyDescent="0.35">
      <c r="A846" s="3">
        <v>5734</v>
      </c>
      <c r="B846" s="32">
        <v>1</v>
      </c>
    </row>
    <row r="847" spans="1:2" x14ac:dyDescent="0.35">
      <c r="A847" s="3">
        <v>5748</v>
      </c>
      <c r="B847" s="32">
        <v>1</v>
      </c>
    </row>
    <row r="848" spans="1:2" x14ac:dyDescent="0.35">
      <c r="A848" s="3">
        <v>5751</v>
      </c>
      <c r="B848" s="32">
        <v>1</v>
      </c>
    </row>
    <row r="849" spans="1:2" x14ac:dyDescent="0.35">
      <c r="A849" s="3">
        <v>5756</v>
      </c>
      <c r="B849" s="32">
        <v>1</v>
      </c>
    </row>
    <row r="850" spans="1:2" x14ac:dyDescent="0.35">
      <c r="A850" s="3">
        <v>5763</v>
      </c>
      <c r="B850" s="32">
        <v>1</v>
      </c>
    </row>
    <row r="851" spans="1:2" x14ac:dyDescent="0.35">
      <c r="A851" s="3">
        <v>5788</v>
      </c>
      <c r="B851" s="32">
        <v>1</v>
      </c>
    </row>
    <row r="852" spans="1:2" x14ac:dyDescent="0.35">
      <c r="A852" s="3">
        <v>5790</v>
      </c>
      <c r="B852" s="32">
        <v>1</v>
      </c>
    </row>
    <row r="853" spans="1:2" x14ac:dyDescent="0.35">
      <c r="A853" s="3">
        <v>5796</v>
      </c>
      <c r="B853" s="32">
        <v>1</v>
      </c>
    </row>
    <row r="854" spans="1:2" x14ac:dyDescent="0.35">
      <c r="A854" s="3">
        <v>5798</v>
      </c>
      <c r="B854" s="32">
        <v>1</v>
      </c>
    </row>
    <row r="855" spans="1:2" x14ac:dyDescent="0.35">
      <c r="A855" s="3">
        <v>5802</v>
      </c>
      <c r="B855" s="32">
        <v>1</v>
      </c>
    </row>
    <row r="856" spans="1:2" x14ac:dyDescent="0.35">
      <c r="A856" s="3">
        <v>5823</v>
      </c>
      <c r="B856" s="32">
        <v>1</v>
      </c>
    </row>
    <row r="857" spans="1:2" x14ac:dyDescent="0.35">
      <c r="A857" s="3">
        <v>5827</v>
      </c>
      <c r="B857" s="32">
        <v>1</v>
      </c>
    </row>
    <row r="858" spans="1:2" x14ac:dyDescent="0.35">
      <c r="A858" s="3">
        <v>5830</v>
      </c>
      <c r="B858" s="32">
        <v>1</v>
      </c>
    </row>
    <row r="859" spans="1:2" x14ac:dyDescent="0.35">
      <c r="A859" s="3">
        <v>5831</v>
      </c>
      <c r="B859" s="32">
        <v>1</v>
      </c>
    </row>
    <row r="860" spans="1:2" x14ac:dyDescent="0.35">
      <c r="A860" s="3">
        <v>5832</v>
      </c>
      <c r="B860" s="32">
        <v>1</v>
      </c>
    </row>
    <row r="861" spans="1:2" x14ac:dyDescent="0.35">
      <c r="A861" s="3">
        <v>5835</v>
      </c>
      <c r="B861" s="32">
        <v>1</v>
      </c>
    </row>
    <row r="862" spans="1:2" x14ac:dyDescent="0.35">
      <c r="A862" s="3">
        <v>5837</v>
      </c>
      <c r="B862" s="32">
        <v>1</v>
      </c>
    </row>
    <row r="863" spans="1:2" x14ac:dyDescent="0.35">
      <c r="A863" s="3">
        <v>5841</v>
      </c>
      <c r="B863" s="32">
        <v>1</v>
      </c>
    </row>
    <row r="864" spans="1:2" x14ac:dyDescent="0.35">
      <c r="A864" s="3">
        <v>5846</v>
      </c>
      <c r="B864" s="32">
        <v>1</v>
      </c>
    </row>
    <row r="865" spans="1:2" x14ac:dyDescent="0.35">
      <c r="A865" s="3">
        <v>5847</v>
      </c>
      <c r="B865" s="32">
        <v>1</v>
      </c>
    </row>
    <row r="866" spans="1:2" x14ac:dyDescent="0.35">
      <c r="A866" s="3">
        <v>5848</v>
      </c>
      <c r="B866" s="32">
        <v>1</v>
      </c>
    </row>
    <row r="867" spans="1:2" x14ac:dyDescent="0.35">
      <c r="A867" s="3">
        <v>5863</v>
      </c>
      <c r="B867" s="32">
        <v>1</v>
      </c>
    </row>
    <row r="868" spans="1:2" x14ac:dyDescent="0.35">
      <c r="A868" s="3">
        <v>5866</v>
      </c>
      <c r="B868" s="32">
        <v>1</v>
      </c>
    </row>
    <row r="869" spans="1:2" x14ac:dyDescent="0.35">
      <c r="A869" s="3">
        <v>5868</v>
      </c>
      <c r="B869" s="32">
        <v>1</v>
      </c>
    </row>
    <row r="870" spans="1:2" x14ac:dyDescent="0.35">
      <c r="A870" s="3">
        <v>5871</v>
      </c>
      <c r="B870" s="32">
        <v>1</v>
      </c>
    </row>
    <row r="871" spans="1:2" x14ac:dyDescent="0.35">
      <c r="A871" s="3">
        <v>5883</v>
      </c>
      <c r="B871" s="32">
        <v>1</v>
      </c>
    </row>
    <row r="872" spans="1:2" x14ac:dyDescent="0.35">
      <c r="A872" s="3">
        <v>5885</v>
      </c>
      <c r="B872" s="32">
        <v>1</v>
      </c>
    </row>
    <row r="873" spans="1:2" x14ac:dyDescent="0.35">
      <c r="A873" s="3">
        <v>5896</v>
      </c>
      <c r="B873" s="32">
        <v>1</v>
      </c>
    </row>
    <row r="874" spans="1:2" x14ac:dyDescent="0.35">
      <c r="A874" s="3">
        <v>5899</v>
      </c>
      <c r="B874" s="32">
        <v>1</v>
      </c>
    </row>
    <row r="875" spans="1:2" x14ac:dyDescent="0.35">
      <c r="A875" s="3">
        <v>5922</v>
      </c>
      <c r="B875" s="32">
        <v>1</v>
      </c>
    </row>
    <row r="876" spans="1:2" x14ac:dyDescent="0.35">
      <c r="A876" s="3">
        <v>5935</v>
      </c>
      <c r="B876" s="32">
        <v>1</v>
      </c>
    </row>
    <row r="877" spans="1:2" x14ac:dyDescent="0.35">
      <c r="A877" s="3">
        <v>5939</v>
      </c>
      <c r="B877" s="32">
        <v>1</v>
      </c>
    </row>
    <row r="878" spans="1:2" x14ac:dyDescent="0.35">
      <c r="A878" s="3">
        <v>5948</v>
      </c>
      <c r="B878" s="32">
        <v>1</v>
      </c>
    </row>
    <row r="879" spans="1:2" x14ac:dyDescent="0.35">
      <c r="A879" s="3">
        <v>5954</v>
      </c>
      <c r="B879" s="32">
        <v>1</v>
      </c>
    </row>
    <row r="880" spans="1:2" x14ac:dyDescent="0.35">
      <c r="A880" s="3">
        <v>5956</v>
      </c>
      <c r="B880" s="32">
        <v>1</v>
      </c>
    </row>
    <row r="881" spans="1:2" x14ac:dyDescent="0.35">
      <c r="A881" s="3">
        <v>5959</v>
      </c>
      <c r="B881" s="32">
        <v>1</v>
      </c>
    </row>
    <row r="882" spans="1:2" x14ac:dyDescent="0.35">
      <c r="A882" s="3">
        <v>5966</v>
      </c>
      <c r="B882" s="32">
        <v>1</v>
      </c>
    </row>
    <row r="883" spans="1:2" x14ac:dyDescent="0.35">
      <c r="A883" s="3">
        <v>5967</v>
      </c>
      <c r="B883" s="32">
        <v>1</v>
      </c>
    </row>
    <row r="884" spans="1:2" x14ac:dyDescent="0.35">
      <c r="A884" s="3">
        <v>5975</v>
      </c>
      <c r="B884" s="32">
        <v>1</v>
      </c>
    </row>
    <row r="885" spans="1:2" x14ac:dyDescent="0.35">
      <c r="A885" s="3">
        <v>5987</v>
      </c>
      <c r="B885" s="32">
        <v>1</v>
      </c>
    </row>
    <row r="886" spans="1:2" x14ac:dyDescent="0.35">
      <c r="A886" s="3">
        <v>5989</v>
      </c>
      <c r="B886" s="32">
        <v>1</v>
      </c>
    </row>
    <row r="887" spans="1:2" x14ac:dyDescent="0.35">
      <c r="A887" s="3">
        <v>5995</v>
      </c>
      <c r="B887" s="32">
        <v>1</v>
      </c>
    </row>
    <row r="888" spans="1:2" x14ac:dyDescent="0.35">
      <c r="A888" s="3">
        <v>6001</v>
      </c>
      <c r="B888" s="32">
        <v>1</v>
      </c>
    </row>
    <row r="889" spans="1:2" x14ac:dyDescent="0.35">
      <c r="A889" s="3">
        <v>6024</v>
      </c>
      <c r="B889" s="32">
        <v>1</v>
      </c>
    </row>
    <row r="890" spans="1:2" x14ac:dyDescent="0.35">
      <c r="A890" s="3">
        <v>6036</v>
      </c>
      <c r="B890" s="32">
        <v>1</v>
      </c>
    </row>
    <row r="891" spans="1:2" x14ac:dyDescent="0.35">
      <c r="A891" s="3">
        <v>6049</v>
      </c>
      <c r="B891" s="32">
        <v>1</v>
      </c>
    </row>
    <row r="892" spans="1:2" x14ac:dyDescent="0.35">
      <c r="A892" s="3">
        <v>6050</v>
      </c>
      <c r="B892" s="32">
        <v>1</v>
      </c>
    </row>
    <row r="893" spans="1:2" x14ac:dyDescent="0.35">
      <c r="A893" s="3">
        <v>6055</v>
      </c>
      <c r="B893" s="32">
        <v>1</v>
      </c>
    </row>
    <row r="894" spans="1:2" x14ac:dyDescent="0.35">
      <c r="A894" s="3">
        <v>6059</v>
      </c>
      <c r="B894" s="32">
        <v>1</v>
      </c>
    </row>
    <row r="895" spans="1:2" x14ac:dyDescent="0.35">
      <c r="A895" s="3">
        <v>6071</v>
      </c>
      <c r="B895" s="32">
        <v>1</v>
      </c>
    </row>
    <row r="896" spans="1:2" x14ac:dyDescent="0.35">
      <c r="A896" s="3">
        <v>6086</v>
      </c>
      <c r="B896" s="32">
        <v>1</v>
      </c>
    </row>
    <row r="897" spans="1:2" x14ac:dyDescent="0.35">
      <c r="A897" s="3">
        <v>6097</v>
      </c>
      <c r="B897" s="32">
        <v>1</v>
      </c>
    </row>
    <row r="898" spans="1:2" x14ac:dyDescent="0.35">
      <c r="A898" s="3">
        <v>6103</v>
      </c>
      <c r="B898" s="32">
        <v>1</v>
      </c>
    </row>
    <row r="899" spans="1:2" x14ac:dyDescent="0.35">
      <c r="A899" s="3">
        <v>6119</v>
      </c>
      <c r="B899" s="32">
        <v>1</v>
      </c>
    </row>
    <row r="900" spans="1:2" x14ac:dyDescent="0.35">
      <c r="A900" s="3">
        <v>6131</v>
      </c>
      <c r="B900" s="32">
        <v>1</v>
      </c>
    </row>
    <row r="901" spans="1:2" x14ac:dyDescent="0.35">
      <c r="A901" s="3">
        <v>6141</v>
      </c>
      <c r="B901" s="32">
        <v>1</v>
      </c>
    </row>
    <row r="902" spans="1:2" x14ac:dyDescent="0.35">
      <c r="A902" s="3">
        <v>6142</v>
      </c>
      <c r="B902" s="32">
        <v>1</v>
      </c>
    </row>
    <row r="903" spans="1:2" x14ac:dyDescent="0.35">
      <c r="A903" s="3">
        <v>6147</v>
      </c>
      <c r="B903" s="32">
        <v>1</v>
      </c>
    </row>
    <row r="904" spans="1:2" x14ac:dyDescent="0.35">
      <c r="A904" s="3">
        <v>6173</v>
      </c>
      <c r="B904" s="32">
        <v>1</v>
      </c>
    </row>
    <row r="905" spans="1:2" x14ac:dyDescent="0.35">
      <c r="A905" s="3">
        <v>6177</v>
      </c>
      <c r="B905" s="32">
        <v>1</v>
      </c>
    </row>
    <row r="906" spans="1:2" x14ac:dyDescent="0.35">
      <c r="A906" s="3">
        <v>6181</v>
      </c>
      <c r="B906" s="32">
        <v>1</v>
      </c>
    </row>
    <row r="907" spans="1:2" x14ac:dyDescent="0.35">
      <c r="A907" s="3">
        <v>6197</v>
      </c>
      <c r="B907" s="32">
        <v>1</v>
      </c>
    </row>
    <row r="908" spans="1:2" x14ac:dyDescent="0.35">
      <c r="A908" s="3">
        <v>6200</v>
      </c>
      <c r="B908" s="32">
        <v>1</v>
      </c>
    </row>
    <row r="909" spans="1:2" x14ac:dyDescent="0.35">
      <c r="A909" s="3">
        <v>6201</v>
      </c>
      <c r="B909" s="32">
        <v>1</v>
      </c>
    </row>
    <row r="910" spans="1:2" x14ac:dyDescent="0.35">
      <c r="A910" s="3">
        <v>6202</v>
      </c>
      <c r="B910" s="32">
        <v>1</v>
      </c>
    </row>
    <row r="911" spans="1:2" x14ac:dyDescent="0.35">
      <c r="A911" s="3">
        <v>6203</v>
      </c>
      <c r="B911" s="32">
        <v>1</v>
      </c>
    </row>
    <row r="912" spans="1:2" x14ac:dyDescent="0.35">
      <c r="A912" s="3">
        <v>6211</v>
      </c>
      <c r="B912" s="32">
        <v>1</v>
      </c>
    </row>
    <row r="913" spans="1:2" x14ac:dyDescent="0.35">
      <c r="A913" s="3">
        <v>6214</v>
      </c>
      <c r="B913" s="32">
        <v>1</v>
      </c>
    </row>
    <row r="914" spans="1:2" x14ac:dyDescent="0.35">
      <c r="A914" s="3">
        <v>6218</v>
      </c>
      <c r="B914" s="32">
        <v>1</v>
      </c>
    </row>
    <row r="915" spans="1:2" x14ac:dyDescent="0.35">
      <c r="A915" s="3">
        <v>6230</v>
      </c>
      <c r="B915" s="32">
        <v>1</v>
      </c>
    </row>
    <row r="916" spans="1:2" x14ac:dyDescent="0.35">
      <c r="A916" s="3">
        <v>6237</v>
      </c>
      <c r="B916" s="32">
        <v>1</v>
      </c>
    </row>
    <row r="917" spans="1:2" x14ac:dyDescent="0.35">
      <c r="A917" s="3">
        <v>6245</v>
      </c>
      <c r="B917" s="32">
        <v>1</v>
      </c>
    </row>
    <row r="918" spans="1:2" x14ac:dyDescent="0.35">
      <c r="A918" s="3">
        <v>6246</v>
      </c>
      <c r="B918" s="32">
        <v>1</v>
      </c>
    </row>
    <row r="919" spans="1:2" x14ac:dyDescent="0.35">
      <c r="A919" s="3">
        <v>6248</v>
      </c>
      <c r="B919" s="32">
        <v>1</v>
      </c>
    </row>
    <row r="920" spans="1:2" x14ac:dyDescent="0.35">
      <c r="A920" s="3">
        <v>6250</v>
      </c>
      <c r="B920" s="32">
        <v>1</v>
      </c>
    </row>
    <row r="921" spans="1:2" x14ac:dyDescent="0.35">
      <c r="A921" s="3">
        <v>6257</v>
      </c>
      <c r="B921" s="32">
        <v>1</v>
      </c>
    </row>
    <row r="922" spans="1:2" x14ac:dyDescent="0.35">
      <c r="A922" s="3">
        <v>6260</v>
      </c>
      <c r="B922" s="32">
        <v>1</v>
      </c>
    </row>
    <row r="923" spans="1:2" x14ac:dyDescent="0.35">
      <c r="A923" s="3">
        <v>6261</v>
      </c>
      <c r="B923" s="32">
        <v>1</v>
      </c>
    </row>
    <row r="924" spans="1:2" x14ac:dyDescent="0.35">
      <c r="A924" s="3">
        <v>6262</v>
      </c>
      <c r="B924" s="32">
        <v>1</v>
      </c>
    </row>
    <row r="925" spans="1:2" x14ac:dyDescent="0.35">
      <c r="A925" s="3">
        <v>6263</v>
      </c>
      <c r="B925" s="32">
        <v>1</v>
      </c>
    </row>
    <row r="926" spans="1:2" x14ac:dyDescent="0.35">
      <c r="A926" s="3">
        <v>6274</v>
      </c>
      <c r="B926" s="32">
        <v>1</v>
      </c>
    </row>
    <row r="927" spans="1:2" x14ac:dyDescent="0.35">
      <c r="A927" s="3">
        <v>6283</v>
      </c>
      <c r="B927" s="32">
        <v>1</v>
      </c>
    </row>
    <row r="928" spans="1:2" x14ac:dyDescent="0.35">
      <c r="A928" s="3">
        <v>6289</v>
      </c>
      <c r="B928" s="32">
        <v>1</v>
      </c>
    </row>
    <row r="929" spans="1:2" x14ac:dyDescent="0.35">
      <c r="A929" s="3">
        <v>6292</v>
      </c>
      <c r="B929" s="32">
        <v>1</v>
      </c>
    </row>
    <row r="930" spans="1:2" x14ac:dyDescent="0.35">
      <c r="A930" s="3">
        <v>6295</v>
      </c>
      <c r="B930" s="32">
        <v>1</v>
      </c>
    </row>
    <row r="931" spans="1:2" x14ac:dyDescent="0.35">
      <c r="A931" s="3">
        <v>6303</v>
      </c>
      <c r="B931" s="32">
        <v>1</v>
      </c>
    </row>
    <row r="932" spans="1:2" x14ac:dyDescent="0.35">
      <c r="A932" s="3">
        <v>6318</v>
      </c>
      <c r="B932" s="32">
        <v>1</v>
      </c>
    </row>
    <row r="933" spans="1:2" x14ac:dyDescent="0.35">
      <c r="A933" s="3">
        <v>6320</v>
      </c>
      <c r="B933" s="32">
        <v>1</v>
      </c>
    </row>
    <row r="934" spans="1:2" x14ac:dyDescent="0.35">
      <c r="A934" s="3">
        <v>6327</v>
      </c>
      <c r="B934" s="32">
        <v>1</v>
      </c>
    </row>
    <row r="935" spans="1:2" x14ac:dyDescent="0.35">
      <c r="A935" s="3">
        <v>6336</v>
      </c>
      <c r="B935" s="32">
        <v>1</v>
      </c>
    </row>
    <row r="936" spans="1:2" x14ac:dyDescent="0.35">
      <c r="A936" s="3">
        <v>6340</v>
      </c>
      <c r="B936" s="32">
        <v>1</v>
      </c>
    </row>
    <row r="937" spans="1:2" x14ac:dyDescent="0.35">
      <c r="A937" s="3">
        <v>6349</v>
      </c>
      <c r="B937" s="32">
        <v>1</v>
      </c>
    </row>
    <row r="938" spans="1:2" x14ac:dyDescent="0.35">
      <c r="A938" s="3">
        <v>6354</v>
      </c>
      <c r="B938" s="32">
        <v>1</v>
      </c>
    </row>
    <row r="939" spans="1:2" x14ac:dyDescent="0.35">
      <c r="A939" s="3">
        <v>6374</v>
      </c>
      <c r="B939" s="32">
        <v>1</v>
      </c>
    </row>
    <row r="940" spans="1:2" x14ac:dyDescent="0.35">
      <c r="A940" s="3">
        <v>6376</v>
      </c>
      <c r="B940" s="32">
        <v>1</v>
      </c>
    </row>
    <row r="941" spans="1:2" x14ac:dyDescent="0.35">
      <c r="A941" s="3">
        <v>6382</v>
      </c>
      <c r="B941" s="32">
        <v>1</v>
      </c>
    </row>
    <row r="942" spans="1:2" x14ac:dyDescent="0.35">
      <c r="A942" s="3">
        <v>6383</v>
      </c>
      <c r="B942" s="32">
        <v>1</v>
      </c>
    </row>
    <row r="943" spans="1:2" x14ac:dyDescent="0.35">
      <c r="A943" s="3">
        <v>6387</v>
      </c>
      <c r="B943" s="32">
        <v>1</v>
      </c>
    </row>
    <row r="944" spans="1:2" x14ac:dyDescent="0.35">
      <c r="A944" s="3">
        <v>6417</v>
      </c>
      <c r="B944" s="32">
        <v>1</v>
      </c>
    </row>
    <row r="945" spans="1:2" x14ac:dyDescent="0.35">
      <c r="A945" s="3">
        <v>6421</v>
      </c>
      <c r="B945" s="32">
        <v>1</v>
      </c>
    </row>
    <row r="946" spans="1:2" x14ac:dyDescent="0.35">
      <c r="A946" s="3">
        <v>6428</v>
      </c>
      <c r="B946" s="32">
        <v>1</v>
      </c>
    </row>
    <row r="947" spans="1:2" x14ac:dyDescent="0.35">
      <c r="A947" s="3">
        <v>6437</v>
      </c>
      <c r="B947" s="32">
        <v>1</v>
      </c>
    </row>
    <row r="948" spans="1:2" x14ac:dyDescent="0.35">
      <c r="A948" s="3">
        <v>6439</v>
      </c>
      <c r="B948" s="32">
        <v>1</v>
      </c>
    </row>
    <row r="949" spans="1:2" x14ac:dyDescent="0.35">
      <c r="A949" s="3">
        <v>6445</v>
      </c>
      <c r="B949" s="32">
        <v>1</v>
      </c>
    </row>
    <row r="950" spans="1:2" x14ac:dyDescent="0.35">
      <c r="A950" s="3">
        <v>6457</v>
      </c>
      <c r="B950" s="32">
        <v>1</v>
      </c>
    </row>
    <row r="951" spans="1:2" x14ac:dyDescent="0.35">
      <c r="A951" s="3">
        <v>6460</v>
      </c>
      <c r="B951" s="32">
        <v>1</v>
      </c>
    </row>
    <row r="952" spans="1:2" x14ac:dyDescent="0.35">
      <c r="A952" s="3">
        <v>6461</v>
      </c>
      <c r="B952" s="32">
        <v>1</v>
      </c>
    </row>
    <row r="953" spans="1:2" x14ac:dyDescent="0.35">
      <c r="A953" s="3">
        <v>6488</v>
      </c>
      <c r="B953" s="32">
        <v>1</v>
      </c>
    </row>
    <row r="954" spans="1:2" x14ac:dyDescent="0.35">
      <c r="A954" s="3">
        <v>6497</v>
      </c>
      <c r="B954" s="32">
        <v>1</v>
      </c>
    </row>
    <row r="955" spans="1:2" x14ac:dyDescent="0.35">
      <c r="A955" s="3">
        <v>6515</v>
      </c>
      <c r="B955" s="32">
        <v>1</v>
      </c>
    </row>
    <row r="956" spans="1:2" x14ac:dyDescent="0.35">
      <c r="A956" s="3">
        <v>6516</v>
      </c>
      <c r="B956" s="32">
        <v>1</v>
      </c>
    </row>
    <row r="957" spans="1:2" x14ac:dyDescent="0.35">
      <c r="A957" s="3">
        <v>6528</v>
      </c>
      <c r="B957" s="32">
        <v>1</v>
      </c>
    </row>
    <row r="958" spans="1:2" x14ac:dyDescent="0.35">
      <c r="A958" s="3">
        <v>6534</v>
      </c>
      <c r="B958" s="32">
        <v>1</v>
      </c>
    </row>
    <row r="959" spans="1:2" x14ac:dyDescent="0.35">
      <c r="A959" s="3">
        <v>6543</v>
      </c>
      <c r="B959" s="32">
        <v>1</v>
      </c>
    </row>
    <row r="960" spans="1:2" x14ac:dyDescent="0.35">
      <c r="A960" s="3">
        <v>6544</v>
      </c>
      <c r="B960" s="32">
        <v>1</v>
      </c>
    </row>
    <row r="961" spans="1:2" x14ac:dyDescent="0.35">
      <c r="A961" s="3">
        <v>6565</v>
      </c>
      <c r="B961" s="32">
        <v>1</v>
      </c>
    </row>
    <row r="962" spans="1:2" x14ac:dyDescent="0.35">
      <c r="A962" s="3">
        <v>6566</v>
      </c>
      <c r="B962" s="32">
        <v>1</v>
      </c>
    </row>
    <row r="963" spans="1:2" x14ac:dyDescent="0.35">
      <c r="A963" s="3">
        <v>6568</v>
      </c>
      <c r="B963" s="32">
        <v>1</v>
      </c>
    </row>
    <row r="964" spans="1:2" x14ac:dyDescent="0.35">
      <c r="A964" s="3">
        <v>6575</v>
      </c>
      <c r="B964" s="32">
        <v>1</v>
      </c>
    </row>
    <row r="965" spans="1:2" x14ac:dyDescent="0.35">
      <c r="A965" s="3">
        <v>6583</v>
      </c>
      <c r="B965" s="32">
        <v>1</v>
      </c>
    </row>
    <row r="966" spans="1:2" x14ac:dyDescent="0.35">
      <c r="A966" s="3">
        <v>6605</v>
      </c>
      <c r="B966" s="32">
        <v>1</v>
      </c>
    </row>
    <row r="967" spans="1:2" x14ac:dyDescent="0.35">
      <c r="A967" s="3">
        <v>6609</v>
      </c>
      <c r="B967" s="32">
        <v>1</v>
      </c>
    </row>
    <row r="968" spans="1:2" x14ac:dyDescent="0.35">
      <c r="A968" s="3">
        <v>6613</v>
      </c>
      <c r="B968" s="32">
        <v>1</v>
      </c>
    </row>
    <row r="969" spans="1:2" x14ac:dyDescent="0.35">
      <c r="A969" s="3">
        <v>6616</v>
      </c>
      <c r="B969" s="32">
        <v>1</v>
      </c>
    </row>
    <row r="970" spans="1:2" x14ac:dyDescent="0.35">
      <c r="A970" s="3">
        <v>6619</v>
      </c>
      <c r="B970" s="32">
        <v>1</v>
      </c>
    </row>
    <row r="971" spans="1:2" x14ac:dyDescent="0.35">
      <c r="A971" s="3">
        <v>6634</v>
      </c>
      <c r="B971" s="32">
        <v>1</v>
      </c>
    </row>
    <row r="972" spans="1:2" x14ac:dyDescent="0.35">
      <c r="A972" s="3">
        <v>6637</v>
      </c>
      <c r="B972" s="32">
        <v>1</v>
      </c>
    </row>
    <row r="973" spans="1:2" x14ac:dyDescent="0.35">
      <c r="A973" s="3">
        <v>6642</v>
      </c>
      <c r="B973" s="32">
        <v>1</v>
      </c>
    </row>
    <row r="974" spans="1:2" x14ac:dyDescent="0.35">
      <c r="A974" s="3">
        <v>6653</v>
      </c>
      <c r="B974" s="32">
        <v>1</v>
      </c>
    </row>
    <row r="975" spans="1:2" x14ac:dyDescent="0.35">
      <c r="A975" s="3">
        <v>6658</v>
      </c>
      <c r="B975" s="32">
        <v>1</v>
      </c>
    </row>
    <row r="976" spans="1:2" x14ac:dyDescent="0.35">
      <c r="A976" s="3">
        <v>6661</v>
      </c>
      <c r="B976" s="32">
        <v>1</v>
      </c>
    </row>
    <row r="977" spans="1:2" x14ac:dyDescent="0.35">
      <c r="A977" s="3">
        <v>6663</v>
      </c>
      <c r="B977" s="32">
        <v>1</v>
      </c>
    </row>
    <row r="978" spans="1:2" x14ac:dyDescent="0.35">
      <c r="A978" s="3">
        <v>6673</v>
      </c>
      <c r="B978" s="32">
        <v>1</v>
      </c>
    </row>
    <row r="979" spans="1:2" x14ac:dyDescent="0.35">
      <c r="A979" s="3">
        <v>6682</v>
      </c>
      <c r="B979" s="32">
        <v>1</v>
      </c>
    </row>
    <row r="980" spans="1:2" x14ac:dyDescent="0.35">
      <c r="A980" s="3">
        <v>6710</v>
      </c>
      <c r="B980" s="32">
        <v>1</v>
      </c>
    </row>
    <row r="981" spans="1:2" x14ac:dyDescent="0.35">
      <c r="A981" s="3">
        <v>6722</v>
      </c>
      <c r="B981" s="32">
        <v>1</v>
      </c>
    </row>
    <row r="982" spans="1:2" x14ac:dyDescent="0.35">
      <c r="A982" s="3">
        <v>6728</v>
      </c>
      <c r="B982" s="32">
        <v>1</v>
      </c>
    </row>
    <row r="983" spans="1:2" x14ac:dyDescent="0.35">
      <c r="A983" s="3">
        <v>6729</v>
      </c>
      <c r="B983" s="32">
        <v>1</v>
      </c>
    </row>
    <row r="984" spans="1:2" x14ac:dyDescent="0.35">
      <c r="A984" s="3">
        <v>6730</v>
      </c>
      <c r="B984" s="32">
        <v>1</v>
      </c>
    </row>
    <row r="985" spans="1:2" x14ac:dyDescent="0.35">
      <c r="A985" s="3">
        <v>6742</v>
      </c>
      <c r="B985" s="32">
        <v>1</v>
      </c>
    </row>
    <row r="986" spans="1:2" x14ac:dyDescent="0.35">
      <c r="A986" s="3">
        <v>6749</v>
      </c>
      <c r="B986" s="32">
        <v>1</v>
      </c>
    </row>
    <row r="987" spans="1:2" x14ac:dyDescent="0.35">
      <c r="A987" s="3">
        <v>6768</v>
      </c>
      <c r="B987" s="32">
        <v>1</v>
      </c>
    </row>
    <row r="988" spans="1:2" x14ac:dyDescent="0.35">
      <c r="A988" s="3">
        <v>6810</v>
      </c>
      <c r="B988" s="32">
        <v>1</v>
      </c>
    </row>
    <row r="989" spans="1:2" x14ac:dyDescent="0.35">
      <c r="A989" s="3">
        <v>6825</v>
      </c>
      <c r="B989" s="32">
        <v>1</v>
      </c>
    </row>
    <row r="990" spans="1:2" x14ac:dyDescent="0.35">
      <c r="A990" s="3">
        <v>6856</v>
      </c>
      <c r="B990" s="32">
        <v>1</v>
      </c>
    </row>
    <row r="991" spans="1:2" x14ac:dyDescent="0.35">
      <c r="A991" s="3">
        <v>6862</v>
      </c>
      <c r="B991" s="32">
        <v>1</v>
      </c>
    </row>
    <row r="992" spans="1:2" x14ac:dyDescent="0.35">
      <c r="A992" s="3">
        <v>6864</v>
      </c>
      <c r="B992" s="32">
        <v>1</v>
      </c>
    </row>
    <row r="993" spans="1:2" x14ac:dyDescent="0.35">
      <c r="A993" s="3">
        <v>6866</v>
      </c>
      <c r="B993" s="32">
        <v>1</v>
      </c>
    </row>
    <row r="994" spans="1:2" x14ac:dyDescent="0.35">
      <c r="A994" s="3">
        <v>6870</v>
      </c>
      <c r="B994" s="32">
        <v>1</v>
      </c>
    </row>
    <row r="995" spans="1:2" x14ac:dyDescent="0.35">
      <c r="A995" s="3">
        <v>6872</v>
      </c>
      <c r="B995" s="32">
        <v>1</v>
      </c>
    </row>
    <row r="996" spans="1:2" x14ac:dyDescent="0.35">
      <c r="A996" s="3">
        <v>6875</v>
      </c>
      <c r="B996" s="32">
        <v>1</v>
      </c>
    </row>
    <row r="997" spans="1:2" x14ac:dyDescent="0.35">
      <c r="A997" s="3">
        <v>6885</v>
      </c>
      <c r="B997" s="32">
        <v>1</v>
      </c>
    </row>
    <row r="998" spans="1:2" x14ac:dyDescent="0.35">
      <c r="A998" s="3">
        <v>6887</v>
      </c>
      <c r="B998" s="32">
        <v>1</v>
      </c>
    </row>
    <row r="999" spans="1:2" x14ac:dyDescent="0.35">
      <c r="A999" s="3">
        <v>6905</v>
      </c>
      <c r="B999" s="32">
        <v>1</v>
      </c>
    </row>
    <row r="1000" spans="1:2" x14ac:dyDescent="0.35">
      <c r="A1000" s="3">
        <v>6906</v>
      </c>
      <c r="B1000" s="32">
        <v>1</v>
      </c>
    </row>
    <row r="1001" spans="1:2" x14ac:dyDescent="0.35">
      <c r="A1001" s="3">
        <v>6912</v>
      </c>
      <c r="B1001" s="32">
        <v>1</v>
      </c>
    </row>
    <row r="1002" spans="1:2" x14ac:dyDescent="0.35">
      <c r="A1002" s="3">
        <v>6918</v>
      </c>
      <c r="B1002" s="32">
        <v>1</v>
      </c>
    </row>
    <row r="1003" spans="1:2" x14ac:dyDescent="0.35">
      <c r="A1003" s="3">
        <v>6919</v>
      </c>
      <c r="B1003" s="32">
        <v>1</v>
      </c>
    </row>
    <row r="1004" spans="1:2" x14ac:dyDescent="0.35">
      <c r="A1004" s="3">
        <v>6927</v>
      </c>
      <c r="B1004" s="32">
        <v>1</v>
      </c>
    </row>
    <row r="1005" spans="1:2" x14ac:dyDescent="0.35">
      <c r="A1005" s="3">
        <v>6932</v>
      </c>
      <c r="B1005" s="32">
        <v>1</v>
      </c>
    </row>
    <row r="1006" spans="1:2" x14ac:dyDescent="0.35">
      <c r="A1006" s="3">
        <v>6935</v>
      </c>
      <c r="B1006" s="32">
        <v>1</v>
      </c>
    </row>
    <row r="1007" spans="1:2" x14ac:dyDescent="0.35">
      <c r="A1007" s="3">
        <v>6940</v>
      </c>
      <c r="B1007" s="32">
        <v>1</v>
      </c>
    </row>
    <row r="1008" spans="1:2" x14ac:dyDescent="0.35">
      <c r="A1008" s="3">
        <v>6941</v>
      </c>
      <c r="B1008" s="32">
        <v>1</v>
      </c>
    </row>
    <row r="1009" spans="1:2" x14ac:dyDescent="0.35">
      <c r="A1009" s="3">
        <v>6945</v>
      </c>
      <c r="B1009" s="32">
        <v>1</v>
      </c>
    </row>
    <row r="1010" spans="1:2" x14ac:dyDescent="0.35">
      <c r="A1010" s="3">
        <v>6958</v>
      </c>
      <c r="B1010" s="32">
        <v>1</v>
      </c>
    </row>
    <row r="1011" spans="1:2" x14ac:dyDescent="0.35">
      <c r="A1011" s="3">
        <v>6963</v>
      </c>
      <c r="B1011" s="32">
        <v>1</v>
      </c>
    </row>
    <row r="1012" spans="1:2" x14ac:dyDescent="0.35">
      <c r="A1012" s="3">
        <v>6969</v>
      </c>
      <c r="B1012" s="32">
        <v>1</v>
      </c>
    </row>
    <row r="1013" spans="1:2" x14ac:dyDescent="0.35">
      <c r="A1013" s="3">
        <v>6974</v>
      </c>
      <c r="B1013" s="32">
        <v>1</v>
      </c>
    </row>
    <row r="1014" spans="1:2" x14ac:dyDescent="0.35">
      <c r="A1014" s="3">
        <v>6977</v>
      </c>
      <c r="B1014" s="32">
        <v>1</v>
      </c>
    </row>
    <row r="1015" spans="1:2" x14ac:dyDescent="0.35">
      <c r="A1015" s="3">
        <v>6988</v>
      </c>
      <c r="B1015" s="32">
        <v>1</v>
      </c>
    </row>
    <row r="1016" spans="1:2" x14ac:dyDescent="0.35">
      <c r="A1016" s="3">
        <v>6991</v>
      </c>
      <c r="B1016" s="32">
        <v>1</v>
      </c>
    </row>
    <row r="1017" spans="1:2" x14ac:dyDescent="0.35">
      <c r="A1017" s="3">
        <v>6999</v>
      </c>
      <c r="B1017" s="32">
        <v>1</v>
      </c>
    </row>
    <row r="1018" spans="1:2" x14ac:dyDescent="0.35">
      <c r="A1018" s="3">
        <v>7004</v>
      </c>
      <c r="B1018" s="32">
        <v>1</v>
      </c>
    </row>
    <row r="1019" spans="1:2" x14ac:dyDescent="0.35">
      <c r="A1019" s="3">
        <v>7005</v>
      </c>
      <c r="B1019" s="32">
        <v>1</v>
      </c>
    </row>
    <row r="1020" spans="1:2" x14ac:dyDescent="0.35">
      <c r="A1020" s="3">
        <v>7007</v>
      </c>
      <c r="B1020" s="32">
        <v>1</v>
      </c>
    </row>
    <row r="1021" spans="1:2" x14ac:dyDescent="0.35">
      <c r="A1021" s="3">
        <v>7010</v>
      </c>
      <c r="B1021" s="32">
        <v>1</v>
      </c>
    </row>
    <row r="1022" spans="1:2" x14ac:dyDescent="0.35">
      <c r="A1022" s="3">
        <v>7011</v>
      </c>
      <c r="B1022" s="32">
        <v>1</v>
      </c>
    </row>
    <row r="1023" spans="1:2" x14ac:dyDescent="0.35">
      <c r="A1023" s="3">
        <v>7019</v>
      </c>
      <c r="B1023" s="32">
        <v>1</v>
      </c>
    </row>
    <row r="1024" spans="1:2" x14ac:dyDescent="0.35">
      <c r="A1024" s="3">
        <v>7023</v>
      </c>
      <c r="B1024" s="32">
        <v>1</v>
      </c>
    </row>
    <row r="1025" spans="1:2" x14ac:dyDescent="0.35">
      <c r="A1025" s="3">
        <v>7034</v>
      </c>
      <c r="B1025" s="32">
        <v>1</v>
      </c>
    </row>
    <row r="1026" spans="1:2" x14ac:dyDescent="0.35">
      <c r="A1026" s="3">
        <v>7037</v>
      </c>
      <c r="B1026" s="32">
        <v>1</v>
      </c>
    </row>
    <row r="1027" spans="1:2" x14ac:dyDescent="0.35">
      <c r="A1027" s="3">
        <v>7053</v>
      </c>
      <c r="B1027" s="32">
        <v>1</v>
      </c>
    </row>
    <row r="1028" spans="1:2" x14ac:dyDescent="0.35">
      <c r="A1028" s="3">
        <v>7055</v>
      </c>
      <c r="B1028" s="32">
        <v>1</v>
      </c>
    </row>
    <row r="1029" spans="1:2" x14ac:dyDescent="0.35">
      <c r="A1029" s="3">
        <v>7059</v>
      </c>
      <c r="B1029" s="32">
        <v>1</v>
      </c>
    </row>
    <row r="1030" spans="1:2" x14ac:dyDescent="0.35">
      <c r="A1030" s="3">
        <v>7072</v>
      </c>
      <c r="B1030" s="32">
        <v>1</v>
      </c>
    </row>
    <row r="1031" spans="1:2" x14ac:dyDescent="0.35">
      <c r="A1031" s="3">
        <v>7079</v>
      </c>
      <c r="B1031" s="32">
        <v>1</v>
      </c>
    </row>
    <row r="1032" spans="1:2" x14ac:dyDescent="0.35">
      <c r="A1032" s="3">
        <v>7093</v>
      </c>
      <c r="B1032" s="32">
        <v>1</v>
      </c>
    </row>
    <row r="1033" spans="1:2" x14ac:dyDescent="0.35">
      <c r="A1033" s="3">
        <v>7094</v>
      </c>
      <c r="B1033" s="32">
        <v>1</v>
      </c>
    </row>
    <row r="1034" spans="1:2" x14ac:dyDescent="0.35">
      <c r="A1034" s="3">
        <v>7106</v>
      </c>
      <c r="B1034" s="32">
        <v>1</v>
      </c>
    </row>
    <row r="1035" spans="1:2" x14ac:dyDescent="0.35">
      <c r="A1035" s="3">
        <v>7108</v>
      </c>
      <c r="B1035" s="32">
        <v>1</v>
      </c>
    </row>
    <row r="1036" spans="1:2" x14ac:dyDescent="0.35">
      <c r="A1036" s="3">
        <v>7118</v>
      </c>
      <c r="B1036" s="32">
        <v>1</v>
      </c>
    </row>
    <row r="1037" spans="1:2" x14ac:dyDescent="0.35">
      <c r="A1037" s="3">
        <v>7119</v>
      </c>
      <c r="B1037" s="32">
        <v>1</v>
      </c>
    </row>
    <row r="1038" spans="1:2" x14ac:dyDescent="0.35">
      <c r="A1038" s="3">
        <v>7124</v>
      </c>
      <c r="B1038" s="32">
        <v>1</v>
      </c>
    </row>
    <row r="1039" spans="1:2" x14ac:dyDescent="0.35">
      <c r="A1039" s="3">
        <v>7128</v>
      </c>
      <c r="B1039" s="32">
        <v>1</v>
      </c>
    </row>
    <row r="1040" spans="1:2" x14ac:dyDescent="0.35">
      <c r="A1040" s="3">
        <v>7129</v>
      </c>
      <c r="B1040" s="32">
        <v>1</v>
      </c>
    </row>
    <row r="1041" spans="1:2" x14ac:dyDescent="0.35">
      <c r="A1041" s="3">
        <v>7152</v>
      </c>
      <c r="B1041" s="32">
        <v>1</v>
      </c>
    </row>
    <row r="1042" spans="1:2" x14ac:dyDescent="0.35">
      <c r="A1042" s="3">
        <v>7165</v>
      </c>
      <c r="B1042" s="32">
        <v>1</v>
      </c>
    </row>
    <row r="1043" spans="1:2" x14ac:dyDescent="0.35">
      <c r="A1043" s="3">
        <v>7181</v>
      </c>
      <c r="B1043" s="32">
        <v>1</v>
      </c>
    </row>
    <row r="1044" spans="1:2" x14ac:dyDescent="0.35">
      <c r="A1044" s="3">
        <v>7186</v>
      </c>
      <c r="B1044" s="32">
        <v>1</v>
      </c>
    </row>
    <row r="1045" spans="1:2" x14ac:dyDescent="0.35">
      <c r="A1045" s="3">
        <v>7187</v>
      </c>
      <c r="B1045" s="32">
        <v>1</v>
      </c>
    </row>
    <row r="1046" spans="1:2" x14ac:dyDescent="0.35">
      <c r="A1046" s="3">
        <v>7192</v>
      </c>
      <c r="B1046" s="32">
        <v>1</v>
      </c>
    </row>
    <row r="1047" spans="1:2" x14ac:dyDescent="0.35">
      <c r="A1047" s="3">
        <v>7212</v>
      </c>
      <c r="B1047" s="32">
        <v>1</v>
      </c>
    </row>
    <row r="1048" spans="1:2" x14ac:dyDescent="0.35">
      <c r="A1048" s="3">
        <v>7214</v>
      </c>
      <c r="B1048" s="32">
        <v>1</v>
      </c>
    </row>
    <row r="1049" spans="1:2" x14ac:dyDescent="0.35">
      <c r="A1049" s="3">
        <v>7215</v>
      </c>
      <c r="B1049" s="32">
        <v>1</v>
      </c>
    </row>
    <row r="1050" spans="1:2" x14ac:dyDescent="0.35">
      <c r="A1050" s="3">
        <v>7230</v>
      </c>
      <c r="B1050" s="32">
        <v>1</v>
      </c>
    </row>
    <row r="1051" spans="1:2" x14ac:dyDescent="0.35">
      <c r="A1051" s="3">
        <v>7232</v>
      </c>
      <c r="B1051" s="32">
        <v>1</v>
      </c>
    </row>
    <row r="1052" spans="1:2" x14ac:dyDescent="0.35">
      <c r="A1052" s="3">
        <v>7235</v>
      </c>
      <c r="B1052" s="32">
        <v>1</v>
      </c>
    </row>
    <row r="1053" spans="1:2" x14ac:dyDescent="0.35">
      <c r="A1053" s="3">
        <v>7244</v>
      </c>
      <c r="B1053" s="32">
        <v>1</v>
      </c>
    </row>
    <row r="1054" spans="1:2" x14ac:dyDescent="0.35">
      <c r="A1054" s="3">
        <v>7247</v>
      </c>
      <c r="B1054" s="32">
        <v>1</v>
      </c>
    </row>
    <row r="1055" spans="1:2" x14ac:dyDescent="0.35">
      <c r="A1055" s="3">
        <v>7250</v>
      </c>
      <c r="B1055" s="32">
        <v>1</v>
      </c>
    </row>
    <row r="1056" spans="1:2" x14ac:dyDescent="0.35">
      <c r="A1056" s="3">
        <v>7254</v>
      </c>
      <c r="B1056" s="32">
        <v>1</v>
      </c>
    </row>
    <row r="1057" spans="1:2" x14ac:dyDescent="0.35">
      <c r="A1057" s="3">
        <v>7270</v>
      </c>
      <c r="B1057" s="32">
        <v>1</v>
      </c>
    </row>
    <row r="1058" spans="1:2" x14ac:dyDescent="0.35">
      <c r="A1058" s="3">
        <v>7274</v>
      </c>
      <c r="B1058" s="32">
        <v>1</v>
      </c>
    </row>
    <row r="1059" spans="1:2" x14ac:dyDescent="0.35">
      <c r="A1059" s="3">
        <v>7275</v>
      </c>
      <c r="B1059" s="32">
        <v>1</v>
      </c>
    </row>
    <row r="1060" spans="1:2" x14ac:dyDescent="0.35">
      <c r="A1060" s="3">
        <v>7281</v>
      </c>
      <c r="B1060" s="32">
        <v>1</v>
      </c>
    </row>
    <row r="1061" spans="1:2" x14ac:dyDescent="0.35">
      <c r="A1061" s="3">
        <v>7286</v>
      </c>
      <c r="B1061" s="32">
        <v>1</v>
      </c>
    </row>
    <row r="1062" spans="1:2" x14ac:dyDescent="0.35">
      <c r="A1062" s="3">
        <v>7290</v>
      </c>
      <c r="B1062" s="32">
        <v>1</v>
      </c>
    </row>
    <row r="1063" spans="1:2" x14ac:dyDescent="0.35">
      <c r="A1063" s="3">
        <v>7297</v>
      </c>
      <c r="B1063" s="32">
        <v>1</v>
      </c>
    </row>
    <row r="1064" spans="1:2" x14ac:dyDescent="0.35">
      <c r="A1064" s="3">
        <v>7300</v>
      </c>
      <c r="B1064" s="32">
        <v>1</v>
      </c>
    </row>
    <row r="1065" spans="1:2" x14ac:dyDescent="0.35">
      <c r="A1065" s="3">
        <v>7301</v>
      </c>
      <c r="B1065" s="32">
        <v>1</v>
      </c>
    </row>
    <row r="1066" spans="1:2" x14ac:dyDescent="0.35">
      <c r="A1066" s="3">
        <v>7313</v>
      </c>
      <c r="B1066" s="32">
        <v>1</v>
      </c>
    </row>
    <row r="1067" spans="1:2" x14ac:dyDescent="0.35">
      <c r="A1067" s="3">
        <v>7321</v>
      </c>
      <c r="B1067" s="32">
        <v>1</v>
      </c>
    </row>
    <row r="1068" spans="1:2" x14ac:dyDescent="0.35">
      <c r="A1068" s="3">
        <v>7325</v>
      </c>
      <c r="B1068" s="32">
        <v>1</v>
      </c>
    </row>
    <row r="1069" spans="1:2" x14ac:dyDescent="0.35">
      <c r="A1069" s="3">
        <v>7326</v>
      </c>
      <c r="B1069" s="32">
        <v>1</v>
      </c>
    </row>
    <row r="1070" spans="1:2" x14ac:dyDescent="0.35">
      <c r="A1070" s="3">
        <v>7327</v>
      </c>
      <c r="B1070" s="32">
        <v>1</v>
      </c>
    </row>
    <row r="1071" spans="1:2" x14ac:dyDescent="0.35">
      <c r="A1071" s="3">
        <v>7369</v>
      </c>
      <c r="B1071" s="32">
        <v>1</v>
      </c>
    </row>
    <row r="1072" spans="1:2" x14ac:dyDescent="0.35">
      <c r="A1072" s="3">
        <v>7375</v>
      </c>
      <c r="B1072" s="32">
        <v>1</v>
      </c>
    </row>
    <row r="1073" spans="1:2" x14ac:dyDescent="0.35">
      <c r="A1073" s="3">
        <v>7378</v>
      </c>
      <c r="B1073" s="32">
        <v>1</v>
      </c>
    </row>
    <row r="1074" spans="1:2" x14ac:dyDescent="0.35">
      <c r="A1074" s="3">
        <v>7386</v>
      </c>
      <c r="B1074" s="32">
        <v>1</v>
      </c>
    </row>
    <row r="1075" spans="1:2" x14ac:dyDescent="0.35">
      <c r="A1075" s="3">
        <v>7396</v>
      </c>
      <c r="B1075" s="32">
        <v>1</v>
      </c>
    </row>
    <row r="1076" spans="1:2" x14ac:dyDescent="0.35">
      <c r="A1076" s="3">
        <v>7397</v>
      </c>
      <c r="B1076" s="32">
        <v>1</v>
      </c>
    </row>
    <row r="1077" spans="1:2" x14ac:dyDescent="0.35">
      <c r="A1077" s="3">
        <v>7409</v>
      </c>
      <c r="B1077" s="32">
        <v>1</v>
      </c>
    </row>
    <row r="1078" spans="1:2" x14ac:dyDescent="0.35">
      <c r="A1078" s="3">
        <v>7419</v>
      </c>
      <c r="B1078" s="32">
        <v>1</v>
      </c>
    </row>
    <row r="1079" spans="1:2" x14ac:dyDescent="0.35">
      <c r="A1079" s="3">
        <v>7422</v>
      </c>
      <c r="B1079" s="32">
        <v>1</v>
      </c>
    </row>
    <row r="1080" spans="1:2" x14ac:dyDescent="0.35">
      <c r="A1080" s="3">
        <v>7426</v>
      </c>
      <c r="B1080" s="32">
        <v>1</v>
      </c>
    </row>
    <row r="1081" spans="1:2" x14ac:dyDescent="0.35">
      <c r="A1081" s="3">
        <v>7428</v>
      </c>
      <c r="B1081" s="32">
        <v>1</v>
      </c>
    </row>
    <row r="1082" spans="1:2" x14ac:dyDescent="0.35">
      <c r="A1082" s="3">
        <v>7431</v>
      </c>
      <c r="B1082" s="32">
        <v>1</v>
      </c>
    </row>
    <row r="1083" spans="1:2" x14ac:dyDescent="0.35">
      <c r="A1083" s="3">
        <v>7433</v>
      </c>
      <c r="B1083" s="32">
        <v>1</v>
      </c>
    </row>
    <row r="1084" spans="1:2" x14ac:dyDescent="0.35">
      <c r="A1084" s="3">
        <v>7441</v>
      </c>
      <c r="B1084" s="32">
        <v>1</v>
      </c>
    </row>
    <row r="1085" spans="1:2" x14ac:dyDescent="0.35">
      <c r="A1085" s="3">
        <v>7453</v>
      </c>
      <c r="B1085" s="32">
        <v>1</v>
      </c>
    </row>
    <row r="1086" spans="1:2" x14ac:dyDescent="0.35">
      <c r="A1086" s="3">
        <v>7462</v>
      </c>
      <c r="B1086" s="32">
        <v>1</v>
      </c>
    </row>
    <row r="1087" spans="1:2" x14ac:dyDescent="0.35">
      <c r="A1087" s="3">
        <v>7476</v>
      </c>
      <c r="B1087" s="32">
        <v>1</v>
      </c>
    </row>
    <row r="1088" spans="1:2" x14ac:dyDescent="0.35">
      <c r="A1088" s="3">
        <v>7485</v>
      </c>
      <c r="B1088" s="32">
        <v>1</v>
      </c>
    </row>
    <row r="1089" spans="1:2" x14ac:dyDescent="0.35">
      <c r="A1089" s="3">
        <v>7495</v>
      </c>
      <c r="B1089" s="32">
        <v>1</v>
      </c>
    </row>
    <row r="1090" spans="1:2" x14ac:dyDescent="0.35">
      <c r="A1090" s="3">
        <v>7500</v>
      </c>
      <c r="B1090" s="32">
        <v>1</v>
      </c>
    </row>
    <row r="1091" spans="1:2" x14ac:dyDescent="0.35">
      <c r="A1091" s="3">
        <v>7503</v>
      </c>
      <c r="B1091" s="32">
        <v>1</v>
      </c>
    </row>
    <row r="1092" spans="1:2" x14ac:dyDescent="0.35">
      <c r="A1092" s="3">
        <v>7514</v>
      </c>
      <c r="B1092" s="32">
        <v>1</v>
      </c>
    </row>
    <row r="1093" spans="1:2" x14ac:dyDescent="0.35">
      <c r="A1093" s="3">
        <v>7521</v>
      </c>
      <c r="B1093" s="32">
        <v>1</v>
      </c>
    </row>
    <row r="1094" spans="1:2" x14ac:dyDescent="0.35">
      <c r="A1094" s="3">
        <v>7527</v>
      </c>
      <c r="B1094" s="32">
        <v>1</v>
      </c>
    </row>
    <row r="1095" spans="1:2" x14ac:dyDescent="0.35">
      <c r="A1095" s="3">
        <v>7530</v>
      </c>
      <c r="B1095" s="32">
        <v>1</v>
      </c>
    </row>
    <row r="1096" spans="1:2" x14ac:dyDescent="0.35">
      <c r="A1096" s="3">
        <v>7540</v>
      </c>
      <c r="B1096" s="32">
        <v>1</v>
      </c>
    </row>
    <row r="1097" spans="1:2" x14ac:dyDescent="0.35">
      <c r="A1097" s="3">
        <v>7574</v>
      </c>
      <c r="B1097" s="32">
        <v>1</v>
      </c>
    </row>
    <row r="1098" spans="1:2" x14ac:dyDescent="0.35">
      <c r="A1098" s="3">
        <v>7592</v>
      </c>
      <c r="B1098" s="32">
        <v>1</v>
      </c>
    </row>
    <row r="1099" spans="1:2" x14ac:dyDescent="0.35">
      <c r="A1099" s="3">
        <v>7610</v>
      </c>
      <c r="B1099" s="32">
        <v>1</v>
      </c>
    </row>
    <row r="1100" spans="1:2" x14ac:dyDescent="0.35">
      <c r="A1100" s="3">
        <v>7613</v>
      </c>
      <c r="B1100" s="32">
        <v>1</v>
      </c>
    </row>
    <row r="1101" spans="1:2" x14ac:dyDescent="0.35">
      <c r="A1101" s="3">
        <v>7617</v>
      </c>
      <c r="B1101" s="32">
        <v>1</v>
      </c>
    </row>
    <row r="1102" spans="1:2" x14ac:dyDescent="0.35">
      <c r="A1102" s="3">
        <v>7620</v>
      </c>
      <c r="B1102" s="32">
        <v>1</v>
      </c>
    </row>
    <row r="1103" spans="1:2" x14ac:dyDescent="0.35">
      <c r="A1103" s="3">
        <v>7629</v>
      </c>
      <c r="B1103" s="32">
        <v>1</v>
      </c>
    </row>
    <row r="1104" spans="1:2" x14ac:dyDescent="0.35">
      <c r="A1104" s="3">
        <v>7631</v>
      </c>
      <c r="B1104" s="32">
        <v>1</v>
      </c>
    </row>
    <row r="1105" spans="1:2" x14ac:dyDescent="0.35">
      <c r="A1105" s="3">
        <v>7646</v>
      </c>
      <c r="B1105" s="32">
        <v>1</v>
      </c>
    </row>
    <row r="1106" spans="1:2" x14ac:dyDescent="0.35">
      <c r="A1106" s="3">
        <v>7660</v>
      </c>
      <c r="B1106" s="32">
        <v>1</v>
      </c>
    </row>
    <row r="1107" spans="1:2" x14ac:dyDescent="0.35">
      <c r="A1107" s="3">
        <v>7679</v>
      </c>
      <c r="B1107" s="32">
        <v>1</v>
      </c>
    </row>
    <row r="1108" spans="1:2" x14ac:dyDescent="0.35">
      <c r="A1108" s="3">
        <v>7683</v>
      </c>
      <c r="B1108" s="32">
        <v>1</v>
      </c>
    </row>
    <row r="1109" spans="1:2" x14ac:dyDescent="0.35">
      <c r="A1109" s="3">
        <v>7698</v>
      </c>
      <c r="B1109" s="32">
        <v>1</v>
      </c>
    </row>
    <row r="1110" spans="1:2" x14ac:dyDescent="0.35">
      <c r="A1110" s="3">
        <v>7706</v>
      </c>
      <c r="B1110" s="32">
        <v>1</v>
      </c>
    </row>
    <row r="1111" spans="1:2" x14ac:dyDescent="0.35">
      <c r="A1111" s="3">
        <v>7712</v>
      </c>
      <c r="B1111" s="32">
        <v>1</v>
      </c>
    </row>
    <row r="1112" spans="1:2" x14ac:dyDescent="0.35">
      <c r="A1112" s="3">
        <v>7718</v>
      </c>
      <c r="B1112" s="32">
        <v>1</v>
      </c>
    </row>
    <row r="1113" spans="1:2" x14ac:dyDescent="0.35">
      <c r="A1113" s="3">
        <v>7723</v>
      </c>
      <c r="B1113" s="32">
        <v>1</v>
      </c>
    </row>
    <row r="1114" spans="1:2" x14ac:dyDescent="0.35">
      <c r="A1114" s="3">
        <v>7725</v>
      </c>
      <c r="B1114" s="32">
        <v>1</v>
      </c>
    </row>
    <row r="1115" spans="1:2" x14ac:dyDescent="0.35">
      <c r="A1115" s="3">
        <v>7732</v>
      </c>
      <c r="B1115" s="32">
        <v>1</v>
      </c>
    </row>
    <row r="1116" spans="1:2" x14ac:dyDescent="0.35">
      <c r="A1116" s="3">
        <v>7734</v>
      </c>
      <c r="B1116" s="32">
        <v>1</v>
      </c>
    </row>
    <row r="1117" spans="1:2" x14ac:dyDescent="0.35">
      <c r="A1117" s="3">
        <v>7736</v>
      </c>
      <c r="B1117" s="32">
        <v>1</v>
      </c>
    </row>
    <row r="1118" spans="1:2" x14ac:dyDescent="0.35">
      <c r="A1118" s="3">
        <v>7755</v>
      </c>
      <c r="B1118" s="32">
        <v>1</v>
      </c>
    </row>
    <row r="1119" spans="1:2" x14ac:dyDescent="0.35">
      <c r="A1119" s="3">
        <v>7761</v>
      </c>
      <c r="B1119" s="32">
        <v>1</v>
      </c>
    </row>
    <row r="1120" spans="1:2" x14ac:dyDescent="0.35">
      <c r="A1120" s="3">
        <v>7787</v>
      </c>
      <c r="B1120" s="32">
        <v>1</v>
      </c>
    </row>
    <row r="1121" spans="1:2" x14ac:dyDescent="0.35">
      <c r="A1121" s="3">
        <v>7788</v>
      </c>
      <c r="B1121" s="32">
        <v>1</v>
      </c>
    </row>
    <row r="1122" spans="1:2" x14ac:dyDescent="0.35">
      <c r="A1122" s="3">
        <v>7789</v>
      </c>
      <c r="B1122" s="32">
        <v>1</v>
      </c>
    </row>
    <row r="1123" spans="1:2" x14ac:dyDescent="0.35">
      <c r="A1123" s="3">
        <v>7791</v>
      </c>
      <c r="B1123" s="32">
        <v>1</v>
      </c>
    </row>
    <row r="1124" spans="1:2" x14ac:dyDescent="0.35">
      <c r="A1124" s="3">
        <v>7801</v>
      </c>
      <c r="B1124" s="32">
        <v>1</v>
      </c>
    </row>
    <row r="1125" spans="1:2" x14ac:dyDescent="0.35">
      <c r="A1125" s="3">
        <v>7822</v>
      </c>
      <c r="B1125" s="32">
        <v>1</v>
      </c>
    </row>
    <row r="1126" spans="1:2" x14ac:dyDescent="0.35">
      <c r="A1126" s="3">
        <v>7829</v>
      </c>
      <c r="B1126" s="32">
        <v>1</v>
      </c>
    </row>
    <row r="1127" spans="1:2" x14ac:dyDescent="0.35">
      <c r="A1127" s="3">
        <v>7842</v>
      </c>
      <c r="B1127" s="32">
        <v>1</v>
      </c>
    </row>
    <row r="1128" spans="1:2" x14ac:dyDescent="0.35">
      <c r="A1128" s="3">
        <v>7851</v>
      </c>
      <c r="B1128" s="32">
        <v>1</v>
      </c>
    </row>
    <row r="1129" spans="1:2" x14ac:dyDescent="0.35">
      <c r="A1129" s="3">
        <v>7875</v>
      </c>
      <c r="B1129" s="32">
        <v>1</v>
      </c>
    </row>
    <row r="1130" spans="1:2" x14ac:dyDescent="0.35">
      <c r="A1130" s="3">
        <v>7892</v>
      </c>
      <c r="B1130" s="32">
        <v>1</v>
      </c>
    </row>
    <row r="1131" spans="1:2" x14ac:dyDescent="0.35">
      <c r="A1131" s="3">
        <v>7899</v>
      </c>
      <c r="B1131" s="32">
        <v>1</v>
      </c>
    </row>
    <row r="1132" spans="1:2" x14ac:dyDescent="0.35">
      <c r="A1132" s="3">
        <v>7901</v>
      </c>
      <c r="B1132" s="32">
        <v>1</v>
      </c>
    </row>
    <row r="1133" spans="1:2" x14ac:dyDescent="0.35">
      <c r="A1133" s="3">
        <v>7912</v>
      </c>
      <c r="B1133" s="32">
        <v>1</v>
      </c>
    </row>
    <row r="1134" spans="1:2" x14ac:dyDescent="0.35">
      <c r="A1134" s="3">
        <v>7930</v>
      </c>
      <c r="B1134" s="32">
        <v>1</v>
      </c>
    </row>
    <row r="1135" spans="1:2" x14ac:dyDescent="0.35">
      <c r="A1135" s="3">
        <v>7937</v>
      </c>
      <c r="B1135" s="32">
        <v>1</v>
      </c>
    </row>
    <row r="1136" spans="1:2" x14ac:dyDescent="0.35">
      <c r="A1136" s="3">
        <v>7938</v>
      </c>
      <c r="B1136" s="32">
        <v>1</v>
      </c>
    </row>
    <row r="1137" spans="1:2" x14ac:dyDescent="0.35">
      <c r="A1137" s="3">
        <v>7943</v>
      </c>
      <c r="B1137" s="32">
        <v>1</v>
      </c>
    </row>
    <row r="1138" spans="1:2" x14ac:dyDescent="0.35">
      <c r="A1138" s="3">
        <v>7947</v>
      </c>
      <c r="B1138" s="32">
        <v>1</v>
      </c>
    </row>
    <row r="1139" spans="1:2" x14ac:dyDescent="0.35">
      <c r="A1139" s="3">
        <v>7960</v>
      </c>
      <c r="B1139" s="32">
        <v>1</v>
      </c>
    </row>
    <row r="1140" spans="1:2" x14ac:dyDescent="0.35">
      <c r="A1140" s="3">
        <v>7966</v>
      </c>
      <c r="B1140" s="32">
        <v>1</v>
      </c>
    </row>
    <row r="1141" spans="1:2" x14ac:dyDescent="0.35">
      <c r="A1141" s="3">
        <v>7972</v>
      </c>
      <c r="B1141" s="32">
        <v>1</v>
      </c>
    </row>
    <row r="1142" spans="1:2" x14ac:dyDescent="0.35">
      <c r="A1142" s="3">
        <v>7987</v>
      </c>
      <c r="B1142" s="32">
        <v>1</v>
      </c>
    </row>
    <row r="1143" spans="1:2" x14ac:dyDescent="0.35">
      <c r="A1143" s="3">
        <v>7998</v>
      </c>
      <c r="B1143" s="32">
        <v>1</v>
      </c>
    </row>
    <row r="1144" spans="1:2" x14ac:dyDescent="0.35">
      <c r="A1144" s="3">
        <v>8008</v>
      </c>
      <c r="B1144" s="32">
        <v>1</v>
      </c>
    </row>
    <row r="1145" spans="1:2" x14ac:dyDescent="0.35">
      <c r="A1145" s="3">
        <v>8015</v>
      </c>
      <c r="B1145" s="32">
        <v>1</v>
      </c>
    </row>
    <row r="1146" spans="1:2" x14ac:dyDescent="0.35">
      <c r="A1146" s="3">
        <v>8017</v>
      </c>
      <c r="B1146" s="32">
        <v>1</v>
      </c>
    </row>
    <row r="1147" spans="1:2" x14ac:dyDescent="0.35">
      <c r="A1147" s="3">
        <v>8041</v>
      </c>
      <c r="B1147" s="32">
        <v>1</v>
      </c>
    </row>
    <row r="1148" spans="1:2" x14ac:dyDescent="0.35">
      <c r="A1148" s="3">
        <v>8070</v>
      </c>
      <c r="B1148" s="32">
        <v>1</v>
      </c>
    </row>
    <row r="1149" spans="1:2" x14ac:dyDescent="0.35">
      <c r="A1149" s="3">
        <v>8079</v>
      </c>
      <c r="B1149" s="32">
        <v>1</v>
      </c>
    </row>
    <row r="1150" spans="1:2" x14ac:dyDescent="0.35">
      <c r="A1150" s="3">
        <v>8080</v>
      </c>
      <c r="B1150" s="32">
        <v>1</v>
      </c>
    </row>
    <row r="1151" spans="1:2" x14ac:dyDescent="0.35">
      <c r="A1151" s="3">
        <v>8082</v>
      </c>
      <c r="B1151" s="32">
        <v>1</v>
      </c>
    </row>
    <row r="1152" spans="1:2" x14ac:dyDescent="0.35">
      <c r="A1152" s="3">
        <v>8086</v>
      </c>
      <c r="B1152" s="32">
        <v>1</v>
      </c>
    </row>
    <row r="1153" spans="1:2" x14ac:dyDescent="0.35">
      <c r="A1153" s="3">
        <v>8091</v>
      </c>
      <c r="B1153" s="32">
        <v>1</v>
      </c>
    </row>
    <row r="1154" spans="1:2" x14ac:dyDescent="0.35">
      <c r="A1154" s="3">
        <v>8093</v>
      </c>
      <c r="B1154" s="32">
        <v>1</v>
      </c>
    </row>
    <row r="1155" spans="1:2" x14ac:dyDescent="0.35">
      <c r="A1155" s="3">
        <v>8104</v>
      </c>
      <c r="B1155" s="32">
        <v>1</v>
      </c>
    </row>
    <row r="1156" spans="1:2" x14ac:dyDescent="0.35">
      <c r="A1156" s="3">
        <v>8132</v>
      </c>
      <c r="B1156" s="32">
        <v>1</v>
      </c>
    </row>
    <row r="1157" spans="1:2" x14ac:dyDescent="0.35">
      <c r="A1157" s="3">
        <v>8135</v>
      </c>
      <c r="B1157" s="32">
        <v>1</v>
      </c>
    </row>
    <row r="1158" spans="1:2" x14ac:dyDescent="0.35">
      <c r="A1158" s="3">
        <v>8140</v>
      </c>
      <c r="B1158" s="32">
        <v>1</v>
      </c>
    </row>
    <row r="1159" spans="1:2" x14ac:dyDescent="0.35">
      <c r="A1159" s="3">
        <v>8143</v>
      </c>
      <c r="B1159" s="32">
        <v>1</v>
      </c>
    </row>
    <row r="1160" spans="1:2" x14ac:dyDescent="0.35">
      <c r="A1160" s="3">
        <v>8146</v>
      </c>
      <c r="B1160" s="32">
        <v>1</v>
      </c>
    </row>
    <row r="1161" spans="1:2" x14ac:dyDescent="0.35">
      <c r="A1161" s="3">
        <v>8147</v>
      </c>
      <c r="B1161" s="32">
        <v>1</v>
      </c>
    </row>
    <row r="1162" spans="1:2" x14ac:dyDescent="0.35">
      <c r="A1162" s="3">
        <v>8148</v>
      </c>
      <c r="B1162" s="32">
        <v>1</v>
      </c>
    </row>
    <row r="1163" spans="1:2" x14ac:dyDescent="0.35">
      <c r="A1163" s="3">
        <v>8162</v>
      </c>
      <c r="B1163" s="32">
        <v>1</v>
      </c>
    </row>
    <row r="1164" spans="1:2" x14ac:dyDescent="0.35">
      <c r="A1164" s="3">
        <v>8175</v>
      </c>
      <c r="B1164" s="32">
        <v>1</v>
      </c>
    </row>
    <row r="1165" spans="1:2" x14ac:dyDescent="0.35">
      <c r="A1165" s="3">
        <v>8180</v>
      </c>
      <c r="B1165" s="32">
        <v>1</v>
      </c>
    </row>
    <row r="1166" spans="1:2" x14ac:dyDescent="0.35">
      <c r="A1166" s="3">
        <v>8181</v>
      </c>
      <c r="B1166" s="32">
        <v>1</v>
      </c>
    </row>
    <row r="1167" spans="1:2" x14ac:dyDescent="0.35">
      <c r="A1167" s="3">
        <v>8182</v>
      </c>
      <c r="B1167" s="32">
        <v>1</v>
      </c>
    </row>
    <row r="1168" spans="1:2" x14ac:dyDescent="0.35">
      <c r="A1168" s="3">
        <v>8204</v>
      </c>
      <c r="B1168" s="32">
        <v>1</v>
      </c>
    </row>
    <row r="1169" spans="1:2" x14ac:dyDescent="0.35">
      <c r="A1169" s="3">
        <v>8210</v>
      </c>
      <c r="B1169" s="32">
        <v>1</v>
      </c>
    </row>
    <row r="1170" spans="1:2" x14ac:dyDescent="0.35">
      <c r="A1170" s="3">
        <v>8212</v>
      </c>
      <c r="B1170" s="32">
        <v>1</v>
      </c>
    </row>
    <row r="1171" spans="1:2" x14ac:dyDescent="0.35">
      <c r="A1171" s="3">
        <v>8213</v>
      </c>
      <c r="B1171" s="32">
        <v>1</v>
      </c>
    </row>
    <row r="1172" spans="1:2" x14ac:dyDescent="0.35">
      <c r="A1172" s="3">
        <v>8254</v>
      </c>
      <c r="B1172" s="32">
        <v>1</v>
      </c>
    </row>
    <row r="1173" spans="1:2" x14ac:dyDescent="0.35">
      <c r="A1173" s="3">
        <v>8286</v>
      </c>
      <c r="B1173" s="32">
        <v>1</v>
      </c>
    </row>
    <row r="1174" spans="1:2" x14ac:dyDescent="0.35">
      <c r="A1174" s="3">
        <v>8299</v>
      </c>
      <c r="B1174" s="32">
        <v>1</v>
      </c>
    </row>
    <row r="1175" spans="1:2" x14ac:dyDescent="0.35">
      <c r="A1175" s="3">
        <v>8310</v>
      </c>
      <c r="B1175" s="32">
        <v>1</v>
      </c>
    </row>
    <row r="1176" spans="1:2" x14ac:dyDescent="0.35">
      <c r="A1176" s="3">
        <v>8312</v>
      </c>
      <c r="B1176" s="32">
        <v>1</v>
      </c>
    </row>
    <row r="1177" spans="1:2" x14ac:dyDescent="0.35">
      <c r="A1177" s="3">
        <v>8315</v>
      </c>
      <c r="B1177" s="32">
        <v>1</v>
      </c>
    </row>
    <row r="1178" spans="1:2" x14ac:dyDescent="0.35">
      <c r="A1178" s="3">
        <v>8334</v>
      </c>
      <c r="B1178" s="32">
        <v>1</v>
      </c>
    </row>
    <row r="1179" spans="1:2" x14ac:dyDescent="0.35">
      <c r="A1179" s="3">
        <v>8360</v>
      </c>
      <c r="B1179" s="32">
        <v>1</v>
      </c>
    </row>
    <row r="1180" spans="1:2" x14ac:dyDescent="0.35">
      <c r="A1180" s="3">
        <v>8370</v>
      </c>
      <c r="B1180" s="32">
        <v>1</v>
      </c>
    </row>
    <row r="1181" spans="1:2" x14ac:dyDescent="0.35">
      <c r="A1181" s="3">
        <v>8372</v>
      </c>
      <c r="B1181" s="32">
        <v>1</v>
      </c>
    </row>
    <row r="1182" spans="1:2" x14ac:dyDescent="0.35">
      <c r="A1182" s="3">
        <v>8373</v>
      </c>
      <c r="B1182" s="32">
        <v>1</v>
      </c>
    </row>
    <row r="1183" spans="1:2" x14ac:dyDescent="0.35">
      <c r="A1183" s="3">
        <v>8375</v>
      </c>
      <c r="B1183" s="32">
        <v>1</v>
      </c>
    </row>
    <row r="1184" spans="1:2" x14ac:dyDescent="0.35">
      <c r="A1184" s="3">
        <v>8387</v>
      </c>
      <c r="B1184" s="32">
        <v>1</v>
      </c>
    </row>
    <row r="1185" spans="1:2" x14ac:dyDescent="0.35">
      <c r="A1185" s="3">
        <v>8395</v>
      </c>
      <c r="B1185" s="32">
        <v>1</v>
      </c>
    </row>
    <row r="1186" spans="1:2" x14ac:dyDescent="0.35">
      <c r="A1186" s="3">
        <v>8397</v>
      </c>
      <c r="B1186" s="32">
        <v>1</v>
      </c>
    </row>
    <row r="1187" spans="1:2" x14ac:dyDescent="0.35">
      <c r="A1187" s="3">
        <v>8402</v>
      </c>
      <c r="B1187" s="32">
        <v>1</v>
      </c>
    </row>
    <row r="1188" spans="1:2" x14ac:dyDescent="0.35">
      <c r="A1188" s="3">
        <v>8405</v>
      </c>
      <c r="B1188" s="32">
        <v>1</v>
      </c>
    </row>
    <row r="1189" spans="1:2" x14ac:dyDescent="0.35">
      <c r="A1189" s="3">
        <v>8414</v>
      </c>
      <c r="B1189" s="32">
        <v>1</v>
      </c>
    </row>
    <row r="1190" spans="1:2" x14ac:dyDescent="0.35">
      <c r="A1190" s="3">
        <v>8418</v>
      </c>
      <c r="B1190" s="32">
        <v>1</v>
      </c>
    </row>
    <row r="1191" spans="1:2" x14ac:dyDescent="0.35">
      <c r="A1191" s="3">
        <v>8427</v>
      </c>
      <c r="B1191" s="32">
        <v>1</v>
      </c>
    </row>
    <row r="1192" spans="1:2" x14ac:dyDescent="0.35">
      <c r="A1192" s="3">
        <v>8439</v>
      </c>
      <c r="B1192" s="32">
        <v>1</v>
      </c>
    </row>
    <row r="1193" spans="1:2" x14ac:dyDescent="0.35">
      <c r="A1193" s="3">
        <v>8442</v>
      </c>
      <c r="B1193" s="32">
        <v>1</v>
      </c>
    </row>
    <row r="1194" spans="1:2" x14ac:dyDescent="0.35">
      <c r="A1194" s="3">
        <v>8462</v>
      </c>
      <c r="B1194" s="32">
        <v>1</v>
      </c>
    </row>
    <row r="1195" spans="1:2" x14ac:dyDescent="0.35">
      <c r="A1195" s="3">
        <v>8475</v>
      </c>
      <c r="B1195" s="32">
        <v>1</v>
      </c>
    </row>
    <row r="1196" spans="1:2" x14ac:dyDescent="0.35">
      <c r="A1196" s="3">
        <v>8477</v>
      </c>
      <c r="B1196" s="32">
        <v>1</v>
      </c>
    </row>
    <row r="1197" spans="1:2" x14ac:dyDescent="0.35">
      <c r="A1197" s="3">
        <v>8504</v>
      </c>
      <c r="B1197" s="32">
        <v>1</v>
      </c>
    </row>
    <row r="1198" spans="1:2" x14ac:dyDescent="0.35">
      <c r="A1198" s="3">
        <v>8514</v>
      </c>
      <c r="B1198" s="32">
        <v>1</v>
      </c>
    </row>
    <row r="1199" spans="1:2" x14ac:dyDescent="0.35">
      <c r="A1199" s="3">
        <v>8523</v>
      </c>
      <c r="B1199" s="32">
        <v>1</v>
      </c>
    </row>
    <row r="1200" spans="1:2" x14ac:dyDescent="0.35">
      <c r="A1200" s="3">
        <v>8527</v>
      </c>
      <c r="B1200" s="32">
        <v>1</v>
      </c>
    </row>
    <row r="1201" spans="1:2" x14ac:dyDescent="0.35">
      <c r="A1201" s="3">
        <v>8534</v>
      </c>
      <c r="B1201" s="32">
        <v>1</v>
      </c>
    </row>
    <row r="1202" spans="1:2" x14ac:dyDescent="0.35">
      <c r="A1202" s="3">
        <v>8537</v>
      </c>
      <c r="B1202" s="32">
        <v>1</v>
      </c>
    </row>
    <row r="1203" spans="1:2" x14ac:dyDescent="0.35">
      <c r="A1203" s="3">
        <v>8541</v>
      </c>
      <c r="B1203" s="32">
        <v>1</v>
      </c>
    </row>
    <row r="1204" spans="1:2" x14ac:dyDescent="0.35">
      <c r="A1204" s="3">
        <v>8553</v>
      </c>
      <c r="B1204" s="32">
        <v>1</v>
      </c>
    </row>
    <row r="1205" spans="1:2" x14ac:dyDescent="0.35">
      <c r="A1205" s="3">
        <v>8557</v>
      </c>
      <c r="B1205" s="32">
        <v>1</v>
      </c>
    </row>
    <row r="1206" spans="1:2" x14ac:dyDescent="0.35">
      <c r="A1206" s="3">
        <v>8560</v>
      </c>
      <c r="B1206" s="32">
        <v>1</v>
      </c>
    </row>
    <row r="1207" spans="1:2" x14ac:dyDescent="0.35">
      <c r="A1207" s="3">
        <v>8562</v>
      </c>
      <c r="B1207" s="32">
        <v>1</v>
      </c>
    </row>
    <row r="1208" spans="1:2" x14ac:dyDescent="0.35">
      <c r="A1208" s="3">
        <v>8584</v>
      </c>
      <c r="B1208" s="32">
        <v>1</v>
      </c>
    </row>
    <row r="1209" spans="1:2" x14ac:dyDescent="0.35">
      <c r="A1209" s="3">
        <v>8588</v>
      </c>
      <c r="B1209" s="32">
        <v>1</v>
      </c>
    </row>
    <row r="1210" spans="1:2" x14ac:dyDescent="0.35">
      <c r="A1210" s="3">
        <v>8595</v>
      </c>
      <c r="B1210" s="32">
        <v>1</v>
      </c>
    </row>
    <row r="1211" spans="1:2" x14ac:dyDescent="0.35">
      <c r="A1211" s="3">
        <v>8602</v>
      </c>
      <c r="B1211" s="32">
        <v>1</v>
      </c>
    </row>
    <row r="1212" spans="1:2" x14ac:dyDescent="0.35">
      <c r="A1212" s="3">
        <v>8605</v>
      </c>
      <c r="B1212" s="32">
        <v>1</v>
      </c>
    </row>
    <row r="1213" spans="1:2" x14ac:dyDescent="0.35">
      <c r="A1213" s="3">
        <v>8624</v>
      </c>
      <c r="B1213" s="32">
        <v>1</v>
      </c>
    </row>
    <row r="1214" spans="1:2" x14ac:dyDescent="0.35">
      <c r="A1214" s="3">
        <v>8625</v>
      </c>
      <c r="B1214" s="32">
        <v>1</v>
      </c>
    </row>
    <row r="1215" spans="1:2" x14ac:dyDescent="0.35">
      <c r="A1215" s="3">
        <v>8629</v>
      </c>
      <c r="B1215" s="32">
        <v>1</v>
      </c>
    </row>
    <row r="1216" spans="1:2" x14ac:dyDescent="0.35">
      <c r="A1216" s="3">
        <v>8659</v>
      </c>
      <c r="B1216" s="32">
        <v>1</v>
      </c>
    </row>
    <row r="1217" spans="1:2" x14ac:dyDescent="0.35">
      <c r="A1217" s="3">
        <v>8663</v>
      </c>
      <c r="B1217" s="32">
        <v>1</v>
      </c>
    </row>
    <row r="1218" spans="1:2" x14ac:dyDescent="0.35">
      <c r="A1218" s="3">
        <v>8685</v>
      </c>
      <c r="B1218" s="32">
        <v>1</v>
      </c>
    </row>
    <row r="1219" spans="1:2" x14ac:dyDescent="0.35">
      <c r="A1219" s="3">
        <v>8686</v>
      </c>
      <c r="B1219" s="32">
        <v>1</v>
      </c>
    </row>
    <row r="1220" spans="1:2" x14ac:dyDescent="0.35">
      <c r="A1220" s="3">
        <v>8687</v>
      </c>
      <c r="B1220" s="32">
        <v>1</v>
      </c>
    </row>
    <row r="1221" spans="1:2" x14ac:dyDescent="0.35">
      <c r="A1221" s="3">
        <v>8690</v>
      </c>
      <c r="B1221" s="32">
        <v>1</v>
      </c>
    </row>
    <row r="1222" spans="1:2" x14ac:dyDescent="0.35">
      <c r="A1222" s="3">
        <v>8692</v>
      </c>
      <c r="B1222" s="32">
        <v>1</v>
      </c>
    </row>
    <row r="1223" spans="1:2" x14ac:dyDescent="0.35">
      <c r="A1223" s="3">
        <v>8700</v>
      </c>
      <c r="B1223" s="32">
        <v>1</v>
      </c>
    </row>
    <row r="1224" spans="1:2" x14ac:dyDescent="0.35">
      <c r="A1224" s="3">
        <v>8717</v>
      </c>
      <c r="B1224" s="32">
        <v>1</v>
      </c>
    </row>
    <row r="1225" spans="1:2" x14ac:dyDescent="0.35">
      <c r="A1225" s="3">
        <v>8720</v>
      </c>
      <c r="B1225" s="32">
        <v>1</v>
      </c>
    </row>
    <row r="1226" spans="1:2" x14ac:dyDescent="0.35">
      <c r="A1226" s="3">
        <v>8722</v>
      </c>
      <c r="B1226" s="32">
        <v>1</v>
      </c>
    </row>
    <row r="1227" spans="1:2" x14ac:dyDescent="0.35">
      <c r="A1227" s="3">
        <v>8724</v>
      </c>
      <c r="B1227" s="32">
        <v>1</v>
      </c>
    </row>
    <row r="1228" spans="1:2" x14ac:dyDescent="0.35">
      <c r="A1228" s="3">
        <v>8726</v>
      </c>
      <c r="B1228" s="32">
        <v>1</v>
      </c>
    </row>
    <row r="1229" spans="1:2" x14ac:dyDescent="0.35">
      <c r="A1229" s="3">
        <v>8727</v>
      </c>
      <c r="B1229" s="32">
        <v>1</v>
      </c>
    </row>
    <row r="1230" spans="1:2" x14ac:dyDescent="0.35">
      <c r="A1230" s="3">
        <v>8732</v>
      </c>
      <c r="B1230" s="32">
        <v>1</v>
      </c>
    </row>
    <row r="1231" spans="1:2" x14ac:dyDescent="0.35">
      <c r="A1231" s="3">
        <v>8749</v>
      </c>
      <c r="B1231" s="32">
        <v>1</v>
      </c>
    </row>
    <row r="1232" spans="1:2" x14ac:dyDescent="0.35">
      <c r="A1232" s="3">
        <v>8775</v>
      </c>
      <c r="B1232" s="32">
        <v>1</v>
      </c>
    </row>
    <row r="1233" spans="1:2" x14ac:dyDescent="0.35">
      <c r="A1233" s="3">
        <v>8780</v>
      </c>
      <c r="B1233" s="32">
        <v>1</v>
      </c>
    </row>
    <row r="1234" spans="1:2" x14ac:dyDescent="0.35">
      <c r="A1234" s="3">
        <v>8783</v>
      </c>
      <c r="B1234" s="32">
        <v>1</v>
      </c>
    </row>
    <row r="1235" spans="1:2" x14ac:dyDescent="0.35">
      <c r="A1235" s="3">
        <v>8786</v>
      </c>
      <c r="B1235" s="32">
        <v>1</v>
      </c>
    </row>
    <row r="1236" spans="1:2" x14ac:dyDescent="0.35">
      <c r="A1236" s="3">
        <v>8789</v>
      </c>
      <c r="B1236" s="32">
        <v>1</v>
      </c>
    </row>
    <row r="1237" spans="1:2" x14ac:dyDescent="0.35">
      <c r="A1237" s="3">
        <v>8800</v>
      </c>
      <c r="B1237" s="32">
        <v>1</v>
      </c>
    </row>
    <row r="1238" spans="1:2" x14ac:dyDescent="0.35">
      <c r="A1238" s="3">
        <v>8812</v>
      </c>
      <c r="B1238" s="32">
        <v>1</v>
      </c>
    </row>
    <row r="1239" spans="1:2" x14ac:dyDescent="0.35">
      <c r="A1239" s="3">
        <v>8825</v>
      </c>
      <c r="B1239" s="32">
        <v>1</v>
      </c>
    </row>
    <row r="1240" spans="1:2" x14ac:dyDescent="0.35">
      <c r="A1240" s="3">
        <v>8842</v>
      </c>
      <c r="B1240" s="32">
        <v>1</v>
      </c>
    </row>
    <row r="1241" spans="1:2" x14ac:dyDescent="0.35">
      <c r="A1241" s="3">
        <v>8852</v>
      </c>
      <c r="B1241" s="32">
        <v>1</v>
      </c>
    </row>
    <row r="1242" spans="1:2" x14ac:dyDescent="0.35">
      <c r="A1242" s="3">
        <v>8858</v>
      </c>
      <c r="B1242" s="32">
        <v>1</v>
      </c>
    </row>
    <row r="1243" spans="1:2" x14ac:dyDescent="0.35">
      <c r="A1243" s="3">
        <v>8867</v>
      </c>
      <c r="B1243" s="32">
        <v>1</v>
      </c>
    </row>
    <row r="1244" spans="1:2" x14ac:dyDescent="0.35">
      <c r="A1244" s="3">
        <v>8870</v>
      </c>
      <c r="B1244" s="32">
        <v>1</v>
      </c>
    </row>
    <row r="1245" spans="1:2" x14ac:dyDescent="0.35">
      <c r="A1245" s="3">
        <v>8876</v>
      </c>
      <c r="B1245" s="32">
        <v>1</v>
      </c>
    </row>
    <row r="1246" spans="1:2" x14ac:dyDescent="0.35">
      <c r="A1246" s="3">
        <v>8895</v>
      </c>
      <c r="B1246" s="32">
        <v>1</v>
      </c>
    </row>
    <row r="1247" spans="1:2" x14ac:dyDescent="0.35">
      <c r="A1247" s="3">
        <v>8908</v>
      </c>
      <c r="B1247" s="32">
        <v>1</v>
      </c>
    </row>
    <row r="1248" spans="1:2" x14ac:dyDescent="0.35">
      <c r="A1248" s="3">
        <v>8916</v>
      </c>
      <c r="B1248" s="32">
        <v>1</v>
      </c>
    </row>
    <row r="1249" spans="1:2" x14ac:dyDescent="0.35">
      <c r="A1249" s="3">
        <v>8925</v>
      </c>
      <c r="B1249" s="32">
        <v>1</v>
      </c>
    </row>
    <row r="1250" spans="1:2" x14ac:dyDescent="0.35">
      <c r="A1250" s="3">
        <v>8931</v>
      </c>
      <c r="B1250" s="32">
        <v>1</v>
      </c>
    </row>
    <row r="1251" spans="1:2" x14ac:dyDescent="0.35">
      <c r="A1251" s="3">
        <v>8932</v>
      </c>
      <c r="B1251" s="32">
        <v>1</v>
      </c>
    </row>
    <row r="1252" spans="1:2" x14ac:dyDescent="0.35">
      <c r="A1252" s="3">
        <v>8939</v>
      </c>
      <c r="B1252" s="32">
        <v>1</v>
      </c>
    </row>
    <row r="1253" spans="1:2" x14ac:dyDescent="0.35">
      <c r="A1253" s="3">
        <v>8945</v>
      </c>
      <c r="B1253" s="32">
        <v>1</v>
      </c>
    </row>
    <row r="1254" spans="1:2" x14ac:dyDescent="0.35">
      <c r="A1254" s="3">
        <v>8952</v>
      </c>
      <c r="B1254" s="32">
        <v>1</v>
      </c>
    </row>
    <row r="1255" spans="1:2" x14ac:dyDescent="0.35">
      <c r="A1255" s="3">
        <v>8953</v>
      </c>
      <c r="B1255" s="32">
        <v>1</v>
      </c>
    </row>
    <row r="1256" spans="1:2" x14ac:dyDescent="0.35">
      <c r="A1256" s="3">
        <v>8955</v>
      </c>
      <c r="B1256" s="32">
        <v>1</v>
      </c>
    </row>
    <row r="1257" spans="1:2" x14ac:dyDescent="0.35">
      <c r="A1257" s="3">
        <v>8957</v>
      </c>
      <c r="B1257" s="32">
        <v>1</v>
      </c>
    </row>
    <row r="1258" spans="1:2" x14ac:dyDescent="0.35">
      <c r="A1258" s="3">
        <v>8969</v>
      </c>
      <c r="B1258" s="32">
        <v>1</v>
      </c>
    </row>
    <row r="1259" spans="1:2" x14ac:dyDescent="0.35">
      <c r="A1259" s="3">
        <v>8970</v>
      </c>
      <c r="B1259" s="32">
        <v>1</v>
      </c>
    </row>
    <row r="1260" spans="1:2" x14ac:dyDescent="0.35">
      <c r="A1260" s="3">
        <v>8975</v>
      </c>
      <c r="B1260" s="32">
        <v>1</v>
      </c>
    </row>
    <row r="1261" spans="1:2" x14ac:dyDescent="0.35">
      <c r="A1261" s="3">
        <v>8977</v>
      </c>
      <c r="B1261" s="32">
        <v>1</v>
      </c>
    </row>
    <row r="1262" spans="1:2" x14ac:dyDescent="0.35">
      <c r="A1262" s="3">
        <v>8985</v>
      </c>
      <c r="B1262" s="32">
        <v>1</v>
      </c>
    </row>
    <row r="1263" spans="1:2" x14ac:dyDescent="0.35">
      <c r="A1263" s="3">
        <v>9010</v>
      </c>
      <c r="B1263" s="32">
        <v>1</v>
      </c>
    </row>
    <row r="1264" spans="1:2" x14ac:dyDescent="0.35">
      <c r="A1264" s="3">
        <v>9014</v>
      </c>
      <c r="B1264" s="32">
        <v>1</v>
      </c>
    </row>
    <row r="1265" spans="1:2" x14ac:dyDescent="0.35">
      <c r="A1265" s="3">
        <v>9029</v>
      </c>
      <c r="B1265" s="32">
        <v>1</v>
      </c>
    </row>
    <row r="1266" spans="1:2" x14ac:dyDescent="0.35">
      <c r="A1266" s="3">
        <v>9058</v>
      </c>
      <c r="B1266" s="32">
        <v>1</v>
      </c>
    </row>
    <row r="1267" spans="1:2" x14ac:dyDescent="0.35">
      <c r="A1267" s="3">
        <v>9076</v>
      </c>
      <c r="B1267" s="32">
        <v>1</v>
      </c>
    </row>
    <row r="1268" spans="1:2" x14ac:dyDescent="0.35">
      <c r="A1268" s="3">
        <v>9081</v>
      </c>
      <c r="B1268" s="32">
        <v>1</v>
      </c>
    </row>
    <row r="1269" spans="1:2" x14ac:dyDescent="0.35">
      <c r="A1269" s="3">
        <v>9094</v>
      </c>
      <c r="B1269" s="32">
        <v>1</v>
      </c>
    </row>
    <row r="1270" spans="1:2" x14ac:dyDescent="0.35">
      <c r="A1270" s="3">
        <v>9097</v>
      </c>
      <c r="B1270" s="32">
        <v>1</v>
      </c>
    </row>
    <row r="1271" spans="1:2" x14ac:dyDescent="0.35">
      <c r="A1271" s="3">
        <v>9120</v>
      </c>
      <c r="B1271" s="32">
        <v>1</v>
      </c>
    </row>
    <row r="1272" spans="1:2" x14ac:dyDescent="0.35">
      <c r="A1272" s="3">
        <v>9121</v>
      </c>
      <c r="B1272" s="32">
        <v>1</v>
      </c>
    </row>
    <row r="1273" spans="1:2" x14ac:dyDescent="0.35">
      <c r="A1273" s="3">
        <v>9135</v>
      </c>
      <c r="B1273" s="32">
        <v>1</v>
      </c>
    </row>
    <row r="1274" spans="1:2" x14ac:dyDescent="0.35">
      <c r="A1274" s="3">
        <v>9140</v>
      </c>
      <c r="B1274" s="32">
        <v>1</v>
      </c>
    </row>
    <row r="1275" spans="1:2" x14ac:dyDescent="0.35">
      <c r="A1275" s="3">
        <v>9145</v>
      </c>
      <c r="B1275" s="32">
        <v>1</v>
      </c>
    </row>
    <row r="1276" spans="1:2" x14ac:dyDescent="0.35">
      <c r="A1276" s="3">
        <v>9153</v>
      </c>
      <c r="B1276" s="32">
        <v>1</v>
      </c>
    </row>
    <row r="1277" spans="1:2" x14ac:dyDescent="0.35">
      <c r="A1277" s="3">
        <v>9166</v>
      </c>
      <c r="B1277" s="32">
        <v>1</v>
      </c>
    </row>
    <row r="1278" spans="1:2" x14ac:dyDescent="0.35">
      <c r="A1278" s="3">
        <v>9167</v>
      </c>
      <c r="B1278" s="32">
        <v>1</v>
      </c>
    </row>
    <row r="1279" spans="1:2" x14ac:dyDescent="0.35">
      <c r="A1279" s="3">
        <v>9185</v>
      </c>
      <c r="B1279" s="32">
        <v>1</v>
      </c>
    </row>
    <row r="1280" spans="1:2" x14ac:dyDescent="0.35">
      <c r="A1280" s="3">
        <v>9197</v>
      </c>
      <c r="B1280" s="32">
        <v>1</v>
      </c>
    </row>
    <row r="1281" spans="1:2" x14ac:dyDescent="0.35">
      <c r="A1281" s="3">
        <v>9204</v>
      </c>
      <c r="B1281" s="32">
        <v>1</v>
      </c>
    </row>
    <row r="1282" spans="1:2" x14ac:dyDescent="0.35">
      <c r="A1282" s="3">
        <v>9206</v>
      </c>
      <c r="B1282" s="32">
        <v>1</v>
      </c>
    </row>
    <row r="1283" spans="1:2" x14ac:dyDescent="0.35">
      <c r="A1283" s="3">
        <v>9209</v>
      </c>
      <c r="B1283" s="32">
        <v>1</v>
      </c>
    </row>
    <row r="1284" spans="1:2" x14ac:dyDescent="0.35">
      <c r="A1284" s="3">
        <v>9214</v>
      </c>
      <c r="B1284" s="32">
        <v>1</v>
      </c>
    </row>
    <row r="1285" spans="1:2" x14ac:dyDescent="0.35">
      <c r="A1285" s="3">
        <v>9216</v>
      </c>
      <c r="B1285" s="32">
        <v>1</v>
      </c>
    </row>
    <row r="1286" spans="1:2" x14ac:dyDescent="0.35">
      <c r="A1286" s="3">
        <v>9220</v>
      </c>
      <c r="B1286" s="32">
        <v>1</v>
      </c>
    </row>
    <row r="1287" spans="1:2" x14ac:dyDescent="0.35">
      <c r="A1287" s="3">
        <v>9224</v>
      </c>
      <c r="B1287" s="32">
        <v>1</v>
      </c>
    </row>
    <row r="1288" spans="1:2" x14ac:dyDescent="0.35">
      <c r="A1288" s="3">
        <v>9235</v>
      </c>
      <c r="B1288" s="32">
        <v>1</v>
      </c>
    </row>
    <row r="1289" spans="1:2" x14ac:dyDescent="0.35">
      <c r="A1289" s="3">
        <v>9239</v>
      </c>
      <c r="B1289" s="32">
        <v>1</v>
      </c>
    </row>
    <row r="1290" spans="1:2" x14ac:dyDescent="0.35">
      <c r="A1290" s="3">
        <v>9240</v>
      </c>
      <c r="B1290" s="32">
        <v>1</v>
      </c>
    </row>
    <row r="1291" spans="1:2" x14ac:dyDescent="0.35">
      <c r="A1291" s="3">
        <v>9246</v>
      </c>
      <c r="B1291" s="32">
        <v>1</v>
      </c>
    </row>
    <row r="1292" spans="1:2" x14ac:dyDescent="0.35">
      <c r="A1292" s="3">
        <v>9265</v>
      </c>
      <c r="B1292" s="32">
        <v>1</v>
      </c>
    </row>
    <row r="1293" spans="1:2" x14ac:dyDescent="0.35">
      <c r="A1293" s="3">
        <v>9274</v>
      </c>
      <c r="B1293" s="32">
        <v>1</v>
      </c>
    </row>
    <row r="1294" spans="1:2" x14ac:dyDescent="0.35">
      <c r="A1294" s="3">
        <v>9283</v>
      </c>
      <c r="B1294" s="32">
        <v>1</v>
      </c>
    </row>
    <row r="1295" spans="1:2" x14ac:dyDescent="0.35">
      <c r="A1295" s="3">
        <v>9286</v>
      </c>
      <c r="B1295" s="32">
        <v>1</v>
      </c>
    </row>
    <row r="1296" spans="1:2" x14ac:dyDescent="0.35">
      <c r="A1296" s="3">
        <v>9292</v>
      </c>
      <c r="B1296" s="32">
        <v>1</v>
      </c>
    </row>
    <row r="1297" spans="1:2" x14ac:dyDescent="0.35">
      <c r="A1297" s="3">
        <v>9298</v>
      </c>
      <c r="B1297" s="32">
        <v>1</v>
      </c>
    </row>
    <row r="1298" spans="1:2" x14ac:dyDescent="0.35">
      <c r="A1298" s="3">
        <v>9305</v>
      </c>
      <c r="B1298" s="32">
        <v>1</v>
      </c>
    </row>
    <row r="1299" spans="1:2" x14ac:dyDescent="0.35">
      <c r="A1299" s="3">
        <v>9308</v>
      </c>
      <c r="B1299" s="32">
        <v>1</v>
      </c>
    </row>
    <row r="1300" spans="1:2" x14ac:dyDescent="0.35">
      <c r="A1300" s="3">
        <v>9336</v>
      </c>
      <c r="B1300" s="32">
        <v>1</v>
      </c>
    </row>
    <row r="1301" spans="1:2" x14ac:dyDescent="0.35">
      <c r="A1301" s="3">
        <v>9347</v>
      </c>
      <c r="B1301" s="32">
        <v>1</v>
      </c>
    </row>
    <row r="1302" spans="1:2" x14ac:dyDescent="0.35">
      <c r="A1302" s="3">
        <v>9349</v>
      </c>
      <c r="B1302" s="32">
        <v>1</v>
      </c>
    </row>
    <row r="1303" spans="1:2" x14ac:dyDescent="0.35">
      <c r="A1303" s="3">
        <v>9353</v>
      </c>
      <c r="B1303" s="32">
        <v>1</v>
      </c>
    </row>
    <row r="1304" spans="1:2" x14ac:dyDescent="0.35">
      <c r="A1304" s="3">
        <v>9360</v>
      </c>
      <c r="B1304" s="32">
        <v>1</v>
      </c>
    </row>
    <row r="1305" spans="1:2" x14ac:dyDescent="0.35">
      <c r="A1305" s="3">
        <v>9365</v>
      </c>
      <c r="B1305" s="32">
        <v>1</v>
      </c>
    </row>
    <row r="1306" spans="1:2" x14ac:dyDescent="0.35">
      <c r="A1306" s="3">
        <v>9370</v>
      </c>
      <c r="B1306" s="32">
        <v>1</v>
      </c>
    </row>
    <row r="1307" spans="1:2" x14ac:dyDescent="0.35">
      <c r="A1307" s="3">
        <v>9381</v>
      </c>
      <c r="B1307" s="32">
        <v>1</v>
      </c>
    </row>
    <row r="1308" spans="1:2" x14ac:dyDescent="0.35">
      <c r="A1308" s="3">
        <v>9384</v>
      </c>
      <c r="B1308" s="32">
        <v>1</v>
      </c>
    </row>
    <row r="1309" spans="1:2" x14ac:dyDescent="0.35">
      <c r="A1309" s="3">
        <v>9386</v>
      </c>
      <c r="B1309" s="32">
        <v>1</v>
      </c>
    </row>
    <row r="1310" spans="1:2" x14ac:dyDescent="0.35">
      <c r="A1310" s="3">
        <v>9400</v>
      </c>
      <c r="B1310" s="32">
        <v>1</v>
      </c>
    </row>
    <row r="1311" spans="1:2" x14ac:dyDescent="0.35">
      <c r="A1311" s="3">
        <v>9405</v>
      </c>
      <c r="B1311" s="32">
        <v>1</v>
      </c>
    </row>
    <row r="1312" spans="1:2" x14ac:dyDescent="0.35">
      <c r="A1312" s="3">
        <v>9423</v>
      </c>
      <c r="B1312" s="32">
        <v>1</v>
      </c>
    </row>
    <row r="1313" spans="1:2" x14ac:dyDescent="0.35">
      <c r="A1313" s="3">
        <v>9426</v>
      </c>
      <c r="B1313" s="32">
        <v>1</v>
      </c>
    </row>
    <row r="1314" spans="1:2" x14ac:dyDescent="0.35">
      <c r="A1314" s="3">
        <v>9449</v>
      </c>
      <c r="B1314" s="32">
        <v>1</v>
      </c>
    </row>
    <row r="1315" spans="1:2" x14ac:dyDescent="0.35">
      <c r="A1315" s="3">
        <v>9451</v>
      </c>
      <c r="B1315" s="32">
        <v>1</v>
      </c>
    </row>
    <row r="1316" spans="1:2" x14ac:dyDescent="0.35">
      <c r="A1316" s="3">
        <v>9460</v>
      </c>
      <c r="B1316" s="32">
        <v>1</v>
      </c>
    </row>
    <row r="1317" spans="1:2" x14ac:dyDescent="0.35">
      <c r="A1317" s="3">
        <v>9467</v>
      </c>
      <c r="B1317" s="32">
        <v>1</v>
      </c>
    </row>
    <row r="1318" spans="1:2" x14ac:dyDescent="0.35">
      <c r="A1318" s="3">
        <v>9481</v>
      </c>
      <c r="B1318" s="32">
        <v>1</v>
      </c>
    </row>
    <row r="1319" spans="1:2" x14ac:dyDescent="0.35">
      <c r="A1319" s="3">
        <v>9491</v>
      </c>
      <c r="B1319" s="32">
        <v>1</v>
      </c>
    </row>
    <row r="1320" spans="1:2" x14ac:dyDescent="0.35">
      <c r="A1320" s="3">
        <v>9499</v>
      </c>
      <c r="B1320" s="32">
        <v>1</v>
      </c>
    </row>
    <row r="1321" spans="1:2" x14ac:dyDescent="0.35">
      <c r="A1321" s="3">
        <v>9500</v>
      </c>
      <c r="B1321" s="32">
        <v>1</v>
      </c>
    </row>
    <row r="1322" spans="1:2" x14ac:dyDescent="0.35">
      <c r="A1322" s="3">
        <v>9503</v>
      </c>
      <c r="B1322" s="32">
        <v>1</v>
      </c>
    </row>
    <row r="1323" spans="1:2" x14ac:dyDescent="0.35">
      <c r="A1323" s="3">
        <v>9516</v>
      </c>
      <c r="B1323" s="32">
        <v>1</v>
      </c>
    </row>
    <row r="1324" spans="1:2" x14ac:dyDescent="0.35">
      <c r="A1324" s="3">
        <v>9523</v>
      </c>
      <c r="B1324" s="32">
        <v>1</v>
      </c>
    </row>
    <row r="1325" spans="1:2" x14ac:dyDescent="0.35">
      <c r="A1325" s="3">
        <v>9543</v>
      </c>
      <c r="B1325" s="32">
        <v>1</v>
      </c>
    </row>
    <row r="1326" spans="1:2" x14ac:dyDescent="0.35">
      <c r="A1326" s="3">
        <v>9553</v>
      </c>
      <c r="B1326" s="32">
        <v>1</v>
      </c>
    </row>
    <row r="1327" spans="1:2" x14ac:dyDescent="0.35">
      <c r="A1327" s="3">
        <v>9559</v>
      </c>
      <c r="B1327" s="32">
        <v>1</v>
      </c>
    </row>
    <row r="1328" spans="1:2" x14ac:dyDescent="0.35">
      <c r="A1328" s="3">
        <v>9576</v>
      </c>
      <c r="B1328" s="32">
        <v>1</v>
      </c>
    </row>
    <row r="1329" spans="1:2" x14ac:dyDescent="0.35">
      <c r="A1329" s="3">
        <v>9579</v>
      </c>
      <c r="B1329" s="32">
        <v>1</v>
      </c>
    </row>
    <row r="1330" spans="1:2" x14ac:dyDescent="0.35">
      <c r="A1330" s="3">
        <v>9589</v>
      </c>
      <c r="B1330" s="32">
        <v>1</v>
      </c>
    </row>
    <row r="1331" spans="1:2" x14ac:dyDescent="0.35">
      <c r="A1331" s="3">
        <v>9592</v>
      </c>
      <c r="B1331" s="32">
        <v>1</v>
      </c>
    </row>
    <row r="1332" spans="1:2" x14ac:dyDescent="0.35">
      <c r="A1332" s="3">
        <v>9606</v>
      </c>
      <c r="B1332" s="32">
        <v>1</v>
      </c>
    </row>
    <row r="1333" spans="1:2" x14ac:dyDescent="0.35">
      <c r="A1333" s="3">
        <v>9617</v>
      </c>
      <c r="B1333" s="32">
        <v>1</v>
      </c>
    </row>
    <row r="1334" spans="1:2" x14ac:dyDescent="0.35">
      <c r="A1334" s="3">
        <v>9624</v>
      </c>
      <c r="B1334" s="32">
        <v>1</v>
      </c>
    </row>
    <row r="1335" spans="1:2" x14ac:dyDescent="0.35">
      <c r="A1335" s="3">
        <v>9645</v>
      </c>
      <c r="B1335" s="32">
        <v>1</v>
      </c>
    </row>
    <row r="1336" spans="1:2" x14ac:dyDescent="0.35">
      <c r="A1336" s="3">
        <v>9665</v>
      </c>
      <c r="B1336" s="32">
        <v>1</v>
      </c>
    </row>
    <row r="1337" spans="1:2" x14ac:dyDescent="0.35">
      <c r="A1337" s="3">
        <v>9671</v>
      </c>
      <c r="B1337" s="32">
        <v>1</v>
      </c>
    </row>
    <row r="1338" spans="1:2" x14ac:dyDescent="0.35">
      <c r="A1338" s="3">
        <v>9672</v>
      </c>
      <c r="B1338" s="32">
        <v>1</v>
      </c>
    </row>
    <row r="1339" spans="1:2" x14ac:dyDescent="0.35">
      <c r="A1339" s="3">
        <v>9697</v>
      </c>
      <c r="B1339" s="32">
        <v>1</v>
      </c>
    </row>
    <row r="1340" spans="1:2" x14ac:dyDescent="0.35">
      <c r="A1340" s="3">
        <v>9703</v>
      </c>
      <c r="B1340" s="32">
        <v>1</v>
      </c>
    </row>
    <row r="1341" spans="1:2" x14ac:dyDescent="0.35">
      <c r="A1341" s="3">
        <v>9706</v>
      </c>
      <c r="B1341" s="32">
        <v>1</v>
      </c>
    </row>
    <row r="1342" spans="1:2" x14ac:dyDescent="0.35">
      <c r="A1342" s="3">
        <v>9707</v>
      </c>
      <c r="B1342" s="32">
        <v>1</v>
      </c>
    </row>
    <row r="1343" spans="1:2" x14ac:dyDescent="0.35">
      <c r="A1343" s="3">
        <v>9710</v>
      </c>
      <c r="B1343" s="32">
        <v>1</v>
      </c>
    </row>
    <row r="1344" spans="1:2" x14ac:dyDescent="0.35">
      <c r="A1344" s="3">
        <v>9729</v>
      </c>
      <c r="B1344" s="32">
        <v>1</v>
      </c>
    </row>
    <row r="1345" spans="1:2" x14ac:dyDescent="0.35">
      <c r="A1345" s="3">
        <v>9733</v>
      </c>
      <c r="B1345" s="32">
        <v>1</v>
      </c>
    </row>
    <row r="1346" spans="1:2" x14ac:dyDescent="0.35">
      <c r="A1346" s="3">
        <v>9736</v>
      </c>
      <c r="B1346" s="32">
        <v>1</v>
      </c>
    </row>
    <row r="1347" spans="1:2" x14ac:dyDescent="0.35">
      <c r="A1347" s="3">
        <v>9738</v>
      </c>
      <c r="B1347" s="32">
        <v>1</v>
      </c>
    </row>
    <row r="1348" spans="1:2" x14ac:dyDescent="0.35">
      <c r="A1348" s="3">
        <v>9739</v>
      </c>
      <c r="B1348" s="32">
        <v>1</v>
      </c>
    </row>
    <row r="1349" spans="1:2" x14ac:dyDescent="0.35">
      <c r="A1349" s="3">
        <v>9743</v>
      </c>
      <c r="B1349" s="32">
        <v>1</v>
      </c>
    </row>
    <row r="1350" spans="1:2" x14ac:dyDescent="0.35">
      <c r="A1350" s="3">
        <v>9750</v>
      </c>
      <c r="B1350" s="32">
        <v>1</v>
      </c>
    </row>
    <row r="1351" spans="1:2" x14ac:dyDescent="0.35">
      <c r="A1351" s="3">
        <v>9757</v>
      </c>
      <c r="B1351" s="32">
        <v>1</v>
      </c>
    </row>
    <row r="1352" spans="1:2" x14ac:dyDescent="0.35">
      <c r="A1352" s="3">
        <v>9771</v>
      </c>
      <c r="B1352" s="32">
        <v>1</v>
      </c>
    </row>
    <row r="1353" spans="1:2" x14ac:dyDescent="0.35">
      <c r="A1353" s="3">
        <v>9797</v>
      </c>
      <c r="B1353" s="32">
        <v>1</v>
      </c>
    </row>
    <row r="1354" spans="1:2" x14ac:dyDescent="0.35">
      <c r="A1354" s="3">
        <v>9799</v>
      </c>
      <c r="B1354" s="32">
        <v>1</v>
      </c>
    </row>
    <row r="1355" spans="1:2" x14ac:dyDescent="0.35">
      <c r="A1355" s="3">
        <v>9805</v>
      </c>
      <c r="B1355" s="32">
        <v>1</v>
      </c>
    </row>
    <row r="1356" spans="1:2" x14ac:dyDescent="0.35">
      <c r="A1356" s="3">
        <v>9817</v>
      </c>
      <c r="B1356" s="32">
        <v>1</v>
      </c>
    </row>
    <row r="1357" spans="1:2" x14ac:dyDescent="0.35">
      <c r="A1357" s="3">
        <v>9826</v>
      </c>
      <c r="B1357" s="32">
        <v>1</v>
      </c>
    </row>
    <row r="1358" spans="1:2" x14ac:dyDescent="0.35">
      <c r="A1358" s="3">
        <v>9829</v>
      </c>
      <c r="B1358" s="32">
        <v>1</v>
      </c>
    </row>
    <row r="1359" spans="1:2" x14ac:dyDescent="0.35">
      <c r="A1359" s="3">
        <v>9847</v>
      </c>
      <c r="B1359" s="32">
        <v>1</v>
      </c>
    </row>
    <row r="1360" spans="1:2" x14ac:dyDescent="0.35">
      <c r="A1360" s="3">
        <v>9850</v>
      </c>
      <c r="B1360" s="32">
        <v>1</v>
      </c>
    </row>
    <row r="1361" spans="1:2" x14ac:dyDescent="0.35">
      <c r="A1361" s="3">
        <v>9862</v>
      </c>
      <c r="B1361" s="32">
        <v>1</v>
      </c>
    </row>
    <row r="1362" spans="1:2" x14ac:dyDescent="0.35">
      <c r="A1362" s="3">
        <v>9904</v>
      </c>
      <c r="B1362" s="32">
        <v>1</v>
      </c>
    </row>
    <row r="1363" spans="1:2" x14ac:dyDescent="0.35">
      <c r="A1363" s="3">
        <v>9905</v>
      </c>
      <c r="B1363" s="32">
        <v>1</v>
      </c>
    </row>
    <row r="1364" spans="1:2" x14ac:dyDescent="0.35">
      <c r="A1364" s="3">
        <v>9907</v>
      </c>
      <c r="B1364" s="32">
        <v>1</v>
      </c>
    </row>
    <row r="1365" spans="1:2" x14ac:dyDescent="0.35">
      <c r="A1365" s="3">
        <v>9916</v>
      </c>
      <c r="B1365" s="32">
        <v>1</v>
      </c>
    </row>
    <row r="1366" spans="1:2" x14ac:dyDescent="0.35">
      <c r="A1366" s="3">
        <v>9925</v>
      </c>
      <c r="B1366" s="32">
        <v>1</v>
      </c>
    </row>
    <row r="1367" spans="1:2" x14ac:dyDescent="0.35">
      <c r="A1367" s="3">
        <v>9937</v>
      </c>
      <c r="B1367" s="32">
        <v>1</v>
      </c>
    </row>
    <row r="1368" spans="1:2" x14ac:dyDescent="0.35">
      <c r="A1368" s="3">
        <v>9938</v>
      </c>
      <c r="B1368" s="32">
        <v>1</v>
      </c>
    </row>
    <row r="1369" spans="1:2" x14ac:dyDescent="0.35">
      <c r="A1369" s="3">
        <v>9940</v>
      </c>
      <c r="B1369" s="32">
        <v>1</v>
      </c>
    </row>
    <row r="1370" spans="1:2" x14ac:dyDescent="0.35">
      <c r="A1370" s="3">
        <v>9949</v>
      </c>
      <c r="B1370" s="32">
        <v>1</v>
      </c>
    </row>
    <row r="1371" spans="1:2" x14ac:dyDescent="0.35">
      <c r="A1371" s="3">
        <v>9952</v>
      </c>
      <c r="B1371" s="32">
        <v>1</v>
      </c>
    </row>
    <row r="1372" spans="1:2" x14ac:dyDescent="0.35">
      <c r="A1372" s="3">
        <v>9958</v>
      </c>
      <c r="B1372" s="32">
        <v>1</v>
      </c>
    </row>
    <row r="1373" spans="1:2" x14ac:dyDescent="0.35">
      <c r="A1373" s="3">
        <v>9960</v>
      </c>
      <c r="B1373" s="32">
        <v>1</v>
      </c>
    </row>
    <row r="1374" spans="1:2" x14ac:dyDescent="0.35">
      <c r="A1374" s="3">
        <v>9964</v>
      </c>
      <c r="B1374" s="32">
        <v>1</v>
      </c>
    </row>
    <row r="1375" spans="1:2" x14ac:dyDescent="0.35">
      <c r="A1375" s="3">
        <v>9974</v>
      </c>
      <c r="B1375" s="32">
        <v>1</v>
      </c>
    </row>
    <row r="1376" spans="1:2" x14ac:dyDescent="0.35">
      <c r="A1376" s="3">
        <v>9977</v>
      </c>
      <c r="B1376" s="32">
        <v>1</v>
      </c>
    </row>
    <row r="1377" spans="1:2" x14ac:dyDescent="0.35">
      <c r="A1377" s="3">
        <v>9988</v>
      </c>
      <c r="B1377" s="32">
        <v>1</v>
      </c>
    </row>
    <row r="1378" spans="1:2" x14ac:dyDescent="0.35">
      <c r="A1378" s="3">
        <v>10001</v>
      </c>
      <c r="B1378" s="32">
        <v>1</v>
      </c>
    </row>
    <row r="1379" spans="1:2" x14ac:dyDescent="0.35">
      <c r="A1379" s="3">
        <v>10010</v>
      </c>
      <c r="B1379" s="32">
        <v>1</v>
      </c>
    </row>
    <row r="1380" spans="1:2" x14ac:dyDescent="0.35">
      <c r="A1380" s="3">
        <v>10022</v>
      </c>
      <c r="B1380" s="32">
        <v>1</v>
      </c>
    </row>
    <row r="1381" spans="1:2" x14ac:dyDescent="0.35">
      <c r="A1381" s="3">
        <v>10031</v>
      </c>
      <c r="B1381" s="32">
        <v>1</v>
      </c>
    </row>
    <row r="1382" spans="1:2" x14ac:dyDescent="0.35">
      <c r="A1382" s="3">
        <v>10032</v>
      </c>
      <c r="B1382" s="32">
        <v>1</v>
      </c>
    </row>
    <row r="1383" spans="1:2" x14ac:dyDescent="0.35">
      <c r="A1383" s="3">
        <v>10033</v>
      </c>
      <c r="B1383" s="32">
        <v>1</v>
      </c>
    </row>
    <row r="1384" spans="1:2" x14ac:dyDescent="0.35">
      <c r="A1384" s="3">
        <v>10037</v>
      </c>
      <c r="B1384" s="32">
        <v>1</v>
      </c>
    </row>
    <row r="1385" spans="1:2" x14ac:dyDescent="0.35">
      <c r="A1385" s="3">
        <v>10057</v>
      </c>
      <c r="B1385" s="32">
        <v>1</v>
      </c>
    </row>
    <row r="1386" spans="1:2" x14ac:dyDescent="0.35">
      <c r="A1386" s="3">
        <v>10067</v>
      </c>
      <c r="B1386" s="32">
        <v>1</v>
      </c>
    </row>
    <row r="1387" spans="1:2" x14ac:dyDescent="0.35">
      <c r="A1387" s="3">
        <v>10069</v>
      </c>
      <c r="B1387" s="32">
        <v>1</v>
      </c>
    </row>
    <row r="1388" spans="1:2" x14ac:dyDescent="0.35">
      <c r="A1388" s="3">
        <v>10091</v>
      </c>
      <c r="B1388" s="32">
        <v>1</v>
      </c>
    </row>
    <row r="1389" spans="1:2" x14ac:dyDescent="0.35">
      <c r="A1389" s="3">
        <v>10092</v>
      </c>
      <c r="B1389" s="32">
        <v>1</v>
      </c>
    </row>
    <row r="1390" spans="1:2" x14ac:dyDescent="0.35">
      <c r="A1390" s="3">
        <v>10104</v>
      </c>
      <c r="B1390" s="32">
        <v>1</v>
      </c>
    </row>
    <row r="1391" spans="1:2" x14ac:dyDescent="0.35">
      <c r="A1391" s="3">
        <v>10120</v>
      </c>
      <c r="B1391" s="32">
        <v>1</v>
      </c>
    </row>
    <row r="1392" spans="1:2" x14ac:dyDescent="0.35">
      <c r="A1392" s="3">
        <v>10129</v>
      </c>
      <c r="B1392" s="32">
        <v>1</v>
      </c>
    </row>
    <row r="1393" spans="1:2" x14ac:dyDescent="0.35">
      <c r="A1393" s="3">
        <v>10142</v>
      </c>
      <c r="B1393" s="32">
        <v>1</v>
      </c>
    </row>
    <row r="1394" spans="1:2" x14ac:dyDescent="0.35">
      <c r="A1394" s="3">
        <v>10144</v>
      </c>
      <c r="B1394" s="32">
        <v>1</v>
      </c>
    </row>
    <row r="1395" spans="1:2" x14ac:dyDescent="0.35">
      <c r="A1395" s="3">
        <v>10151</v>
      </c>
      <c r="B1395" s="32">
        <v>1</v>
      </c>
    </row>
    <row r="1396" spans="1:2" x14ac:dyDescent="0.35">
      <c r="A1396" s="3">
        <v>10156</v>
      </c>
      <c r="B1396" s="32">
        <v>1</v>
      </c>
    </row>
    <row r="1397" spans="1:2" x14ac:dyDescent="0.35">
      <c r="A1397" s="3">
        <v>10157</v>
      </c>
      <c r="B1397" s="32">
        <v>1</v>
      </c>
    </row>
    <row r="1398" spans="1:2" x14ac:dyDescent="0.35">
      <c r="A1398" s="3">
        <v>10159</v>
      </c>
      <c r="B1398" s="32">
        <v>1</v>
      </c>
    </row>
    <row r="1399" spans="1:2" x14ac:dyDescent="0.35">
      <c r="A1399" s="3">
        <v>10160</v>
      </c>
      <c r="B1399" s="32">
        <v>1</v>
      </c>
    </row>
    <row r="1400" spans="1:2" x14ac:dyDescent="0.35">
      <c r="A1400" s="3">
        <v>10164</v>
      </c>
      <c r="B1400" s="32">
        <v>1</v>
      </c>
    </row>
    <row r="1401" spans="1:2" x14ac:dyDescent="0.35">
      <c r="A1401" s="3">
        <v>10172</v>
      </c>
      <c r="B1401" s="32">
        <v>1</v>
      </c>
    </row>
    <row r="1402" spans="1:2" x14ac:dyDescent="0.35">
      <c r="A1402" s="3">
        <v>10176</v>
      </c>
      <c r="B1402" s="32">
        <v>1</v>
      </c>
    </row>
    <row r="1403" spans="1:2" x14ac:dyDescent="0.35">
      <c r="A1403" s="3">
        <v>10203</v>
      </c>
      <c r="B1403" s="32">
        <v>1</v>
      </c>
    </row>
    <row r="1404" spans="1:2" x14ac:dyDescent="0.35">
      <c r="A1404" s="3">
        <v>10207</v>
      </c>
      <c r="B1404" s="32">
        <v>1</v>
      </c>
    </row>
    <row r="1405" spans="1:2" x14ac:dyDescent="0.35">
      <c r="A1405" s="3">
        <v>10212</v>
      </c>
      <c r="B1405" s="32">
        <v>1</v>
      </c>
    </row>
    <row r="1406" spans="1:2" x14ac:dyDescent="0.35">
      <c r="A1406" s="3">
        <v>10219</v>
      </c>
      <c r="B1406" s="32">
        <v>1</v>
      </c>
    </row>
    <row r="1407" spans="1:2" x14ac:dyDescent="0.35">
      <c r="A1407" s="3">
        <v>10236</v>
      </c>
      <c r="B1407" s="32">
        <v>1</v>
      </c>
    </row>
    <row r="1408" spans="1:2" x14ac:dyDescent="0.35">
      <c r="A1408" s="3">
        <v>10242</v>
      </c>
      <c r="B1408" s="32">
        <v>1</v>
      </c>
    </row>
    <row r="1409" spans="1:2" x14ac:dyDescent="0.35">
      <c r="A1409" s="3">
        <v>10245</v>
      </c>
      <c r="B1409" s="32">
        <v>1</v>
      </c>
    </row>
    <row r="1410" spans="1:2" x14ac:dyDescent="0.35">
      <c r="A1410" s="3">
        <v>10250</v>
      </c>
      <c r="B1410" s="32">
        <v>1</v>
      </c>
    </row>
    <row r="1411" spans="1:2" x14ac:dyDescent="0.35">
      <c r="A1411" s="3">
        <v>10258</v>
      </c>
      <c r="B1411" s="32">
        <v>1</v>
      </c>
    </row>
    <row r="1412" spans="1:2" x14ac:dyDescent="0.35">
      <c r="A1412" s="3">
        <v>10260</v>
      </c>
      <c r="B1412" s="32">
        <v>1</v>
      </c>
    </row>
    <row r="1413" spans="1:2" x14ac:dyDescent="0.35">
      <c r="A1413" s="3">
        <v>10262</v>
      </c>
      <c r="B1413" s="32">
        <v>1</v>
      </c>
    </row>
    <row r="1414" spans="1:2" x14ac:dyDescent="0.35">
      <c r="A1414" s="3">
        <v>10264</v>
      </c>
      <c r="B1414" s="32">
        <v>1</v>
      </c>
    </row>
    <row r="1415" spans="1:2" x14ac:dyDescent="0.35">
      <c r="A1415" s="3">
        <v>10299</v>
      </c>
      <c r="B1415" s="32">
        <v>1</v>
      </c>
    </row>
    <row r="1416" spans="1:2" x14ac:dyDescent="0.35">
      <c r="A1416" s="3">
        <v>10304</v>
      </c>
      <c r="B1416" s="32">
        <v>1</v>
      </c>
    </row>
    <row r="1417" spans="1:2" x14ac:dyDescent="0.35">
      <c r="A1417" s="3">
        <v>10307</v>
      </c>
      <c r="B1417" s="32">
        <v>1</v>
      </c>
    </row>
    <row r="1418" spans="1:2" x14ac:dyDescent="0.35">
      <c r="A1418" s="3">
        <v>10313</v>
      </c>
      <c r="B1418" s="32">
        <v>1</v>
      </c>
    </row>
    <row r="1419" spans="1:2" x14ac:dyDescent="0.35">
      <c r="A1419" s="3">
        <v>10314</v>
      </c>
      <c r="B1419" s="32">
        <v>1</v>
      </c>
    </row>
    <row r="1420" spans="1:2" x14ac:dyDescent="0.35">
      <c r="A1420" s="3">
        <v>10319</v>
      </c>
      <c r="B1420" s="32">
        <v>1</v>
      </c>
    </row>
    <row r="1421" spans="1:2" x14ac:dyDescent="0.35">
      <c r="A1421" s="3">
        <v>10323</v>
      </c>
      <c r="B1421" s="32">
        <v>1</v>
      </c>
    </row>
    <row r="1422" spans="1:2" x14ac:dyDescent="0.35">
      <c r="A1422" s="3">
        <v>10339</v>
      </c>
      <c r="B1422" s="32">
        <v>1</v>
      </c>
    </row>
    <row r="1423" spans="1:2" x14ac:dyDescent="0.35">
      <c r="A1423" s="3">
        <v>10340</v>
      </c>
      <c r="B1423" s="32">
        <v>1</v>
      </c>
    </row>
    <row r="1424" spans="1:2" x14ac:dyDescent="0.35">
      <c r="A1424" s="3">
        <v>10341</v>
      </c>
      <c r="B1424" s="32">
        <v>1</v>
      </c>
    </row>
    <row r="1425" spans="1:2" x14ac:dyDescent="0.35">
      <c r="A1425" s="3">
        <v>10350</v>
      </c>
      <c r="B1425" s="32">
        <v>1</v>
      </c>
    </row>
    <row r="1426" spans="1:2" x14ac:dyDescent="0.35">
      <c r="A1426" s="3">
        <v>10364</v>
      </c>
      <c r="B1426" s="32">
        <v>1</v>
      </c>
    </row>
    <row r="1427" spans="1:2" x14ac:dyDescent="0.35">
      <c r="A1427" s="3">
        <v>10377</v>
      </c>
      <c r="B1427" s="32">
        <v>1</v>
      </c>
    </row>
    <row r="1428" spans="1:2" x14ac:dyDescent="0.35">
      <c r="A1428" s="3">
        <v>10379</v>
      </c>
      <c r="B1428" s="32">
        <v>1</v>
      </c>
    </row>
    <row r="1429" spans="1:2" x14ac:dyDescent="0.35">
      <c r="A1429" s="3">
        <v>10380</v>
      </c>
      <c r="B1429" s="32">
        <v>1</v>
      </c>
    </row>
    <row r="1430" spans="1:2" x14ac:dyDescent="0.35">
      <c r="A1430" s="3">
        <v>10381</v>
      </c>
      <c r="B1430" s="32">
        <v>1</v>
      </c>
    </row>
    <row r="1431" spans="1:2" x14ac:dyDescent="0.35">
      <c r="A1431" s="3">
        <v>10394</v>
      </c>
      <c r="B1431" s="32">
        <v>1</v>
      </c>
    </row>
    <row r="1432" spans="1:2" x14ac:dyDescent="0.35">
      <c r="A1432" s="3">
        <v>10398</v>
      </c>
      <c r="B1432" s="32">
        <v>1</v>
      </c>
    </row>
    <row r="1433" spans="1:2" x14ac:dyDescent="0.35">
      <c r="A1433" s="3">
        <v>10402</v>
      </c>
      <c r="B1433" s="32">
        <v>1</v>
      </c>
    </row>
    <row r="1434" spans="1:2" x14ac:dyDescent="0.35">
      <c r="A1434" s="3">
        <v>10403</v>
      </c>
      <c r="B1434" s="32">
        <v>1</v>
      </c>
    </row>
    <row r="1435" spans="1:2" x14ac:dyDescent="0.35">
      <c r="A1435" s="3">
        <v>10413</v>
      </c>
      <c r="B1435" s="32">
        <v>1</v>
      </c>
    </row>
    <row r="1436" spans="1:2" x14ac:dyDescent="0.35">
      <c r="A1436" s="3">
        <v>10420</v>
      </c>
      <c r="B1436" s="32">
        <v>1</v>
      </c>
    </row>
    <row r="1437" spans="1:2" x14ac:dyDescent="0.35">
      <c r="A1437" s="3">
        <v>10424</v>
      </c>
      <c r="B1437" s="32">
        <v>1</v>
      </c>
    </row>
    <row r="1438" spans="1:2" x14ac:dyDescent="0.35">
      <c r="A1438" s="3">
        <v>10446</v>
      </c>
      <c r="B1438" s="32">
        <v>1</v>
      </c>
    </row>
    <row r="1439" spans="1:2" x14ac:dyDescent="0.35">
      <c r="A1439" s="3">
        <v>10448</v>
      </c>
      <c r="B1439" s="32">
        <v>1</v>
      </c>
    </row>
    <row r="1440" spans="1:2" x14ac:dyDescent="0.35">
      <c r="A1440" s="3">
        <v>10466</v>
      </c>
      <c r="B1440" s="32">
        <v>1</v>
      </c>
    </row>
    <row r="1441" spans="1:2" x14ac:dyDescent="0.35">
      <c r="A1441" s="3">
        <v>10469</v>
      </c>
      <c r="B1441" s="32">
        <v>1</v>
      </c>
    </row>
    <row r="1442" spans="1:2" x14ac:dyDescent="0.35">
      <c r="A1442" s="3">
        <v>10473</v>
      </c>
      <c r="B1442" s="32">
        <v>1</v>
      </c>
    </row>
    <row r="1443" spans="1:2" x14ac:dyDescent="0.35">
      <c r="A1443" s="3">
        <v>10475</v>
      </c>
      <c r="B1443" s="32">
        <v>1</v>
      </c>
    </row>
    <row r="1444" spans="1:2" x14ac:dyDescent="0.35">
      <c r="A1444" s="3">
        <v>10478</v>
      </c>
      <c r="B1444" s="32">
        <v>1</v>
      </c>
    </row>
    <row r="1445" spans="1:2" x14ac:dyDescent="0.35">
      <c r="A1445" s="3">
        <v>10479</v>
      </c>
      <c r="B1445" s="32">
        <v>1</v>
      </c>
    </row>
    <row r="1446" spans="1:2" x14ac:dyDescent="0.35">
      <c r="A1446" s="3">
        <v>10486</v>
      </c>
      <c r="B1446" s="32">
        <v>1</v>
      </c>
    </row>
    <row r="1447" spans="1:2" x14ac:dyDescent="0.35">
      <c r="A1447" s="3">
        <v>10489</v>
      </c>
      <c r="B1447" s="32">
        <v>1</v>
      </c>
    </row>
    <row r="1448" spans="1:2" x14ac:dyDescent="0.35">
      <c r="A1448" s="3">
        <v>10492</v>
      </c>
      <c r="B1448" s="32">
        <v>1</v>
      </c>
    </row>
    <row r="1449" spans="1:2" x14ac:dyDescent="0.35">
      <c r="A1449" s="3">
        <v>10500</v>
      </c>
      <c r="B1449" s="32">
        <v>1</v>
      </c>
    </row>
    <row r="1450" spans="1:2" x14ac:dyDescent="0.35">
      <c r="A1450" s="3">
        <v>10505</v>
      </c>
      <c r="B1450" s="32">
        <v>1</v>
      </c>
    </row>
    <row r="1451" spans="1:2" x14ac:dyDescent="0.35">
      <c r="A1451" s="3">
        <v>10509</v>
      </c>
      <c r="B1451" s="32">
        <v>1</v>
      </c>
    </row>
    <row r="1452" spans="1:2" x14ac:dyDescent="0.35">
      <c r="A1452" s="3">
        <v>10513</v>
      </c>
      <c r="B1452" s="32">
        <v>1</v>
      </c>
    </row>
    <row r="1453" spans="1:2" x14ac:dyDescent="0.35">
      <c r="A1453" s="3">
        <v>10525</v>
      </c>
      <c r="B1453" s="32">
        <v>1</v>
      </c>
    </row>
    <row r="1454" spans="1:2" x14ac:dyDescent="0.35">
      <c r="A1454" s="3">
        <v>10536</v>
      </c>
      <c r="B1454" s="32">
        <v>1</v>
      </c>
    </row>
    <row r="1455" spans="1:2" x14ac:dyDescent="0.35">
      <c r="A1455" s="3">
        <v>10542</v>
      </c>
      <c r="B1455" s="32">
        <v>1</v>
      </c>
    </row>
    <row r="1456" spans="1:2" x14ac:dyDescent="0.35">
      <c r="A1456" s="3">
        <v>10556</v>
      </c>
      <c r="B1456" s="32">
        <v>1</v>
      </c>
    </row>
    <row r="1457" spans="1:2" x14ac:dyDescent="0.35">
      <c r="A1457" s="3">
        <v>10581</v>
      </c>
      <c r="B1457" s="32">
        <v>1</v>
      </c>
    </row>
    <row r="1458" spans="1:2" x14ac:dyDescent="0.35">
      <c r="A1458" s="3">
        <v>10584</v>
      </c>
      <c r="B1458" s="32">
        <v>1</v>
      </c>
    </row>
    <row r="1459" spans="1:2" x14ac:dyDescent="0.35">
      <c r="A1459" s="3">
        <v>10590</v>
      </c>
      <c r="B1459" s="32">
        <v>1</v>
      </c>
    </row>
    <row r="1460" spans="1:2" x14ac:dyDescent="0.35">
      <c r="A1460" s="3">
        <v>10591</v>
      </c>
      <c r="B1460" s="32">
        <v>1</v>
      </c>
    </row>
    <row r="1461" spans="1:2" x14ac:dyDescent="0.35">
      <c r="A1461" s="3">
        <v>10598</v>
      </c>
      <c r="B1461" s="32">
        <v>1</v>
      </c>
    </row>
    <row r="1462" spans="1:2" x14ac:dyDescent="0.35">
      <c r="A1462" s="3">
        <v>10613</v>
      </c>
      <c r="B1462" s="32">
        <v>1</v>
      </c>
    </row>
    <row r="1463" spans="1:2" x14ac:dyDescent="0.35">
      <c r="A1463" s="3">
        <v>10617</v>
      </c>
      <c r="B1463" s="32">
        <v>1</v>
      </c>
    </row>
    <row r="1464" spans="1:2" x14ac:dyDescent="0.35">
      <c r="A1464" s="3">
        <v>10634</v>
      </c>
      <c r="B1464" s="32">
        <v>1</v>
      </c>
    </row>
    <row r="1465" spans="1:2" x14ac:dyDescent="0.35">
      <c r="A1465" s="3">
        <v>10637</v>
      </c>
      <c r="B1465" s="32">
        <v>1</v>
      </c>
    </row>
    <row r="1466" spans="1:2" x14ac:dyDescent="0.35">
      <c r="A1466" s="3">
        <v>10640</v>
      </c>
      <c r="B1466" s="32">
        <v>1</v>
      </c>
    </row>
    <row r="1467" spans="1:2" x14ac:dyDescent="0.35">
      <c r="A1467" s="3">
        <v>10648</v>
      </c>
      <c r="B1467" s="32">
        <v>1</v>
      </c>
    </row>
    <row r="1468" spans="1:2" x14ac:dyDescent="0.35">
      <c r="A1468" s="3">
        <v>10652</v>
      </c>
      <c r="B1468" s="32">
        <v>1</v>
      </c>
    </row>
    <row r="1469" spans="1:2" x14ac:dyDescent="0.35">
      <c r="A1469" s="3">
        <v>10660</v>
      </c>
      <c r="B1469" s="32">
        <v>1</v>
      </c>
    </row>
    <row r="1470" spans="1:2" x14ac:dyDescent="0.35">
      <c r="A1470" s="3">
        <v>10675</v>
      </c>
      <c r="B1470" s="32">
        <v>1</v>
      </c>
    </row>
    <row r="1471" spans="1:2" x14ac:dyDescent="0.35">
      <c r="A1471" s="3">
        <v>10678</v>
      </c>
      <c r="B1471" s="32">
        <v>1</v>
      </c>
    </row>
    <row r="1472" spans="1:2" x14ac:dyDescent="0.35">
      <c r="A1472" s="3">
        <v>10680</v>
      </c>
      <c r="B1472" s="32">
        <v>1</v>
      </c>
    </row>
    <row r="1473" spans="1:2" x14ac:dyDescent="0.35">
      <c r="A1473" s="3">
        <v>10686</v>
      </c>
      <c r="B1473" s="32">
        <v>1</v>
      </c>
    </row>
    <row r="1474" spans="1:2" x14ac:dyDescent="0.35">
      <c r="A1474" s="3">
        <v>10691</v>
      </c>
      <c r="B1474" s="32">
        <v>1</v>
      </c>
    </row>
    <row r="1475" spans="1:2" x14ac:dyDescent="0.35">
      <c r="A1475" s="3">
        <v>10701</v>
      </c>
      <c r="B1475" s="32">
        <v>1</v>
      </c>
    </row>
    <row r="1476" spans="1:2" x14ac:dyDescent="0.35">
      <c r="A1476" s="3">
        <v>10702</v>
      </c>
      <c r="B1476" s="32">
        <v>1</v>
      </c>
    </row>
    <row r="1477" spans="1:2" x14ac:dyDescent="0.35">
      <c r="A1477" s="3">
        <v>10703</v>
      </c>
      <c r="B1477" s="32">
        <v>1</v>
      </c>
    </row>
    <row r="1478" spans="1:2" x14ac:dyDescent="0.35">
      <c r="A1478" s="3">
        <v>10704</v>
      </c>
      <c r="B1478" s="32">
        <v>1</v>
      </c>
    </row>
    <row r="1479" spans="1:2" x14ac:dyDescent="0.35">
      <c r="A1479" s="3">
        <v>10708</v>
      </c>
      <c r="B1479" s="32">
        <v>1</v>
      </c>
    </row>
    <row r="1480" spans="1:2" x14ac:dyDescent="0.35">
      <c r="A1480" s="3">
        <v>10710</v>
      </c>
      <c r="B1480" s="32">
        <v>1</v>
      </c>
    </row>
    <row r="1481" spans="1:2" x14ac:dyDescent="0.35">
      <c r="A1481" s="3">
        <v>10722</v>
      </c>
      <c r="B1481" s="32">
        <v>1</v>
      </c>
    </row>
    <row r="1482" spans="1:2" x14ac:dyDescent="0.35">
      <c r="A1482" s="3">
        <v>10727</v>
      </c>
      <c r="B1482" s="32">
        <v>1</v>
      </c>
    </row>
    <row r="1483" spans="1:2" x14ac:dyDescent="0.35">
      <c r="A1483" s="3">
        <v>10735</v>
      </c>
      <c r="B1483" s="32">
        <v>1</v>
      </c>
    </row>
    <row r="1484" spans="1:2" x14ac:dyDescent="0.35">
      <c r="A1484" s="3">
        <v>10738</v>
      </c>
      <c r="B1484" s="32">
        <v>1</v>
      </c>
    </row>
    <row r="1485" spans="1:2" x14ac:dyDescent="0.35">
      <c r="A1485" s="3">
        <v>10741</v>
      </c>
      <c r="B1485" s="32">
        <v>1</v>
      </c>
    </row>
    <row r="1486" spans="1:2" x14ac:dyDescent="0.35">
      <c r="A1486" s="3">
        <v>10742</v>
      </c>
      <c r="B1486" s="32">
        <v>1</v>
      </c>
    </row>
    <row r="1487" spans="1:2" x14ac:dyDescent="0.35">
      <c r="A1487" s="3">
        <v>10749</v>
      </c>
      <c r="B1487" s="32">
        <v>1</v>
      </c>
    </row>
    <row r="1488" spans="1:2" x14ac:dyDescent="0.35">
      <c r="A1488" s="3">
        <v>10755</v>
      </c>
      <c r="B1488" s="32">
        <v>1</v>
      </c>
    </row>
    <row r="1489" spans="1:2" x14ac:dyDescent="0.35">
      <c r="A1489" s="3">
        <v>10757</v>
      </c>
      <c r="B1489" s="32">
        <v>1</v>
      </c>
    </row>
    <row r="1490" spans="1:2" x14ac:dyDescent="0.35">
      <c r="A1490" s="3">
        <v>10767</v>
      </c>
      <c r="B1490" s="32">
        <v>1</v>
      </c>
    </row>
    <row r="1491" spans="1:2" x14ac:dyDescent="0.35">
      <c r="A1491" s="3">
        <v>10770</v>
      </c>
      <c r="B1491" s="32">
        <v>1</v>
      </c>
    </row>
    <row r="1492" spans="1:2" x14ac:dyDescent="0.35">
      <c r="A1492" s="3">
        <v>10790</v>
      </c>
      <c r="B1492" s="32">
        <v>1</v>
      </c>
    </row>
    <row r="1493" spans="1:2" x14ac:dyDescent="0.35">
      <c r="A1493" s="3">
        <v>10812</v>
      </c>
      <c r="B1493" s="32">
        <v>1</v>
      </c>
    </row>
    <row r="1494" spans="1:2" x14ac:dyDescent="0.35">
      <c r="A1494" s="3">
        <v>10821</v>
      </c>
      <c r="B1494" s="32">
        <v>1</v>
      </c>
    </row>
    <row r="1495" spans="1:2" x14ac:dyDescent="0.35">
      <c r="A1495" s="3">
        <v>10826</v>
      </c>
      <c r="B1495" s="32">
        <v>1</v>
      </c>
    </row>
    <row r="1496" spans="1:2" x14ac:dyDescent="0.35">
      <c r="A1496" s="3">
        <v>10827</v>
      </c>
      <c r="B1496" s="32">
        <v>1</v>
      </c>
    </row>
    <row r="1497" spans="1:2" x14ac:dyDescent="0.35">
      <c r="A1497" s="3">
        <v>10833</v>
      </c>
      <c r="B1497" s="32">
        <v>1</v>
      </c>
    </row>
    <row r="1498" spans="1:2" x14ac:dyDescent="0.35">
      <c r="A1498" s="3">
        <v>10837</v>
      </c>
      <c r="B1498" s="32">
        <v>1</v>
      </c>
    </row>
    <row r="1499" spans="1:2" x14ac:dyDescent="0.35">
      <c r="A1499" s="3">
        <v>10839</v>
      </c>
      <c r="B1499" s="32">
        <v>1</v>
      </c>
    </row>
    <row r="1500" spans="1:2" x14ac:dyDescent="0.35">
      <c r="A1500" s="3">
        <v>10841</v>
      </c>
      <c r="B1500" s="32">
        <v>1</v>
      </c>
    </row>
    <row r="1501" spans="1:2" x14ac:dyDescent="0.35">
      <c r="A1501" s="3">
        <v>10854</v>
      </c>
      <c r="B1501" s="32">
        <v>1</v>
      </c>
    </row>
    <row r="1502" spans="1:2" x14ac:dyDescent="0.35">
      <c r="A1502" s="3">
        <v>10856</v>
      </c>
      <c r="B1502" s="32">
        <v>1</v>
      </c>
    </row>
    <row r="1503" spans="1:2" x14ac:dyDescent="0.35">
      <c r="A1503" s="3">
        <v>10858</v>
      </c>
      <c r="B1503" s="32">
        <v>1</v>
      </c>
    </row>
    <row r="1504" spans="1:2" x14ac:dyDescent="0.35">
      <c r="A1504" s="3">
        <v>10868</v>
      </c>
      <c r="B1504" s="32">
        <v>1</v>
      </c>
    </row>
    <row r="1505" spans="1:2" x14ac:dyDescent="0.35">
      <c r="A1505" s="3">
        <v>10870</v>
      </c>
      <c r="B1505" s="32">
        <v>1</v>
      </c>
    </row>
    <row r="1506" spans="1:2" x14ac:dyDescent="0.35">
      <c r="A1506" s="3">
        <v>10872</v>
      </c>
      <c r="B1506" s="32">
        <v>1</v>
      </c>
    </row>
    <row r="1507" spans="1:2" x14ac:dyDescent="0.35">
      <c r="A1507" s="3">
        <v>10882</v>
      </c>
      <c r="B1507" s="32">
        <v>1</v>
      </c>
    </row>
    <row r="1508" spans="1:2" x14ac:dyDescent="0.35">
      <c r="A1508" s="3">
        <v>10888</v>
      </c>
      <c r="B1508" s="32">
        <v>1</v>
      </c>
    </row>
    <row r="1509" spans="1:2" x14ac:dyDescent="0.35">
      <c r="A1509" s="3">
        <v>10897</v>
      </c>
      <c r="B1509" s="32">
        <v>1</v>
      </c>
    </row>
    <row r="1510" spans="1:2" x14ac:dyDescent="0.35">
      <c r="A1510" s="3">
        <v>10906</v>
      </c>
      <c r="B1510" s="32">
        <v>1</v>
      </c>
    </row>
    <row r="1511" spans="1:2" x14ac:dyDescent="0.35">
      <c r="A1511" s="3">
        <v>10913</v>
      </c>
      <c r="B1511" s="32">
        <v>1</v>
      </c>
    </row>
    <row r="1512" spans="1:2" x14ac:dyDescent="0.35">
      <c r="A1512" s="3">
        <v>10925</v>
      </c>
      <c r="B1512" s="32">
        <v>1</v>
      </c>
    </row>
    <row r="1513" spans="1:2" x14ac:dyDescent="0.35">
      <c r="A1513" s="3">
        <v>10936</v>
      </c>
      <c r="B1513" s="32">
        <v>1</v>
      </c>
    </row>
    <row r="1514" spans="1:2" x14ac:dyDescent="0.35">
      <c r="A1514" s="3">
        <v>10955</v>
      </c>
      <c r="B1514" s="32">
        <v>1</v>
      </c>
    </row>
    <row r="1515" spans="1:2" x14ac:dyDescent="0.35">
      <c r="A1515" s="3">
        <v>10965</v>
      </c>
      <c r="B1515" s="32">
        <v>1</v>
      </c>
    </row>
    <row r="1516" spans="1:2" x14ac:dyDescent="0.35">
      <c r="A1516" s="3">
        <v>10967</v>
      </c>
      <c r="B1516" s="32">
        <v>1</v>
      </c>
    </row>
    <row r="1517" spans="1:2" x14ac:dyDescent="0.35">
      <c r="A1517" s="3">
        <v>10972</v>
      </c>
      <c r="B1517" s="32">
        <v>1</v>
      </c>
    </row>
    <row r="1518" spans="1:2" x14ac:dyDescent="0.35">
      <c r="A1518" s="3">
        <v>10992</v>
      </c>
      <c r="B1518" s="32">
        <v>1</v>
      </c>
    </row>
    <row r="1519" spans="1:2" x14ac:dyDescent="0.35">
      <c r="A1519" s="3">
        <v>11007</v>
      </c>
      <c r="B1519" s="32">
        <v>1</v>
      </c>
    </row>
    <row r="1520" spans="1:2" x14ac:dyDescent="0.35">
      <c r="A1520" s="3">
        <v>11010</v>
      </c>
      <c r="B1520" s="32">
        <v>1</v>
      </c>
    </row>
    <row r="1521" spans="1:2" x14ac:dyDescent="0.35">
      <c r="A1521" s="3">
        <v>11013</v>
      </c>
      <c r="B1521" s="32">
        <v>1</v>
      </c>
    </row>
    <row r="1522" spans="1:2" x14ac:dyDescent="0.35">
      <c r="A1522" s="3">
        <v>11030</v>
      </c>
      <c r="B1522" s="32">
        <v>1</v>
      </c>
    </row>
    <row r="1523" spans="1:2" x14ac:dyDescent="0.35">
      <c r="A1523" s="3">
        <v>11031</v>
      </c>
      <c r="B1523" s="32">
        <v>1</v>
      </c>
    </row>
    <row r="1524" spans="1:2" x14ac:dyDescent="0.35">
      <c r="A1524" s="3">
        <v>11039</v>
      </c>
      <c r="B1524" s="32">
        <v>1</v>
      </c>
    </row>
    <row r="1525" spans="1:2" x14ac:dyDescent="0.35">
      <c r="A1525" s="3">
        <v>11051</v>
      </c>
      <c r="B1525" s="32">
        <v>1</v>
      </c>
    </row>
    <row r="1526" spans="1:2" x14ac:dyDescent="0.35">
      <c r="A1526" s="3">
        <v>11071</v>
      </c>
      <c r="B1526" s="32">
        <v>1</v>
      </c>
    </row>
    <row r="1527" spans="1:2" x14ac:dyDescent="0.35">
      <c r="A1527" s="3">
        <v>11074</v>
      </c>
      <c r="B1527" s="32">
        <v>1</v>
      </c>
    </row>
    <row r="1528" spans="1:2" x14ac:dyDescent="0.35">
      <c r="A1528" s="3">
        <v>11075</v>
      </c>
      <c r="B1528" s="32">
        <v>1</v>
      </c>
    </row>
    <row r="1529" spans="1:2" x14ac:dyDescent="0.35">
      <c r="A1529" s="3">
        <v>11088</v>
      </c>
      <c r="B1529" s="32">
        <v>1</v>
      </c>
    </row>
    <row r="1530" spans="1:2" x14ac:dyDescent="0.35">
      <c r="A1530" s="3">
        <v>11091</v>
      </c>
      <c r="B1530" s="32">
        <v>1</v>
      </c>
    </row>
    <row r="1531" spans="1:2" x14ac:dyDescent="0.35">
      <c r="A1531" s="3">
        <v>11092</v>
      </c>
      <c r="B1531" s="32">
        <v>1</v>
      </c>
    </row>
    <row r="1532" spans="1:2" x14ac:dyDescent="0.35">
      <c r="A1532" s="3">
        <v>11096</v>
      </c>
      <c r="B1532" s="32">
        <v>1</v>
      </c>
    </row>
    <row r="1533" spans="1:2" x14ac:dyDescent="0.35">
      <c r="A1533" s="3">
        <v>11100</v>
      </c>
      <c r="B1533" s="32">
        <v>1</v>
      </c>
    </row>
    <row r="1534" spans="1:2" x14ac:dyDescent="0.35">
      <c r="A1534" s="3">
        <v>11110</v>
      </c>
      <c r="B1534" s="32">
        <v>1</v>
      </c>
    </row>
    <row r="1535" spans="1:2" x14ac:dyDescent="0.35">
      <c r="A1535" s="3">
        <v>11114</v>
      </c>
      <c r="B1535" s="32">
        <v>1</v>
      </c>
    </row>
    <row r="1536" spans="1:2" x14ac:dyDescent="0.35">
      <c r="A1536" s="3">
        <v>11121</v>
      </c>
      <c r="B1536" s="32">
        <v>1</v>
      </c>
    </row>
    <row r="1537" spans="1:2" x14ac:dyDescent="0.35">
      <c r="A1537" s="3">
        <v>11148</v>
      </c>
      <c r="B1537" s="32">
        <v>1</v>
      </c>
    </row>
    <row r="1538" spans="1:2" x14ac:dyDescent="0.35">
      <c r="A1538" s="3">
        <v>11166</v>
      </c>
      <c r="B1538" s="32">
        <v>1</v>
      </c>
    </row>
    <row r="1539" spans="1:2" x14ac:dyDescent="0.35">
      <c r="A1539" s="3">
        <v>11171</v>
      </c>
      <c r="B1539" s="32">
        <v>1</v>
      </c>
    </row>
    <row r="1540" spans="1:2" x14ac:dyDescent="0.35">
      <c r="A1540" s="3">
        <v>11178</v>
      </c>
      <c r="B1540" s="32">
        <v>1</v>
      </c>
    </row>
    <row r="1541" spans="1:2" x14ac:dyDescent="0.35">
      <c r="A1541" s="3">
        <v>11181</v>
      </c>
      <c r="B1541" s="32">
        <v>1</v>
      </c>
    </row>
    <row r="1542" spans="1:2" x14ac:dyDescent="0.35">
      <c r="A1542" s="3">
        <v>11188</v>
      </c>
      <c r="B1542" s="32">
        <v>1</v>
      </c>
    </row>
    <row r="1543" spans="1:2" x14ac:dyDescent="0.35">
      <c r="A1543" s="3" t="s">
        <v>47</v>
      </c>
      <c r="B1543" s="32">
        <v>1498</v>
      </c>
    </row>
    <row r="2285" spans="3:4" x14ac:dyDescent="0.35">
      <c r="C2285">
        <f>GETPIVOTDATA("ID",$A$44)</f>
        <v>1498</v>
      </c>
      <c r="D2285" t="s">
        <v>98</v>
      </c>
    </row>
    <row r="2291" spans="1:4" x14ac:dyDescent="0.35">
      <c r="A2291" s="2" t="s">
        <v>103</v>
      </c>
      <c r="B2291" s="2" t="s">
        <v>80</v>
      </c>
    </row>
    <row r="2292" spans="1:4" x14ac:dyDescent="0.35">
      <c r="A2292" s="2" t="s">
        <v>46</v>
      </c>
      <c r="B2292">
        <v>0</v>
      </c>
      <c r="C2292">
        <v>1</v>
      </c>
      <c r="D2292" t="s">
        <v>47</v>
      </c>
    </row>
    <row r="2293" spans="1:4" x14ac:dyDescent="0.35">
      <c r="A2293" s="3" t="s">
        <v>102</v>
      </c>
      <c r="B2293" s="32">
        <v>1341</v>
      </c>
      <c r="C2293" s="32">
        <v>157</v>
      </c>
      <c r="D2293" s="32">
        <v>1498</v>
      </c>
    </row>
    <row r="2294" spans="1:4" x14ac:dyDescent="0.35">
      <c r="A2294" s="3" t="s">
        <v>47</v>
      </c>
      <c r="B2294" s="32">
        <v>1341</v>
      </c>
      <c r="C2294" s="32">
        <v>157</v>
      </c>
      <c r="D2294" s="32">
        <v>1498</v>
      </c>
    </row>
    <row r="2304" spans="1:4" x14ac:dyDescent="0.35">
      <c r="A2304" s="23"/>
      <c r="B2304" s="24"/>
      <c r="C2304" s="25"/>
    </row>
    <row r="2305" spans="1:3" x14ac:dyDescent="0.35">
      <c r="A2305" s="26"/>
      <c r="B2305" s="27"/>
      <c r="C2305" s="28"/>
    </row>
    <row r="2306" spans="1:3" x14ac:dyDescent="0.35">
      <c r="A2306" s="26"/>
      <c r="B2306" s="27"/>
      <c r="C2306" s="28"/>
    </row>
    <row r="2307" spans="1:3" x14ac:dyDescent="0.35">
      <c r="A2307" s="26"/>
      <c r="B2307" s="27"/>
      <c r="C2307" s="28"/>
    </row>
    <row r="2308" spans="1:3" x14ac:dyDescent="0.35">
      <c r="A2308" s="26"/>
      <c r="B2308" s="27"/>
      <c r="C2308" s="28"/>
    </row>
    <row r="2309" spans="1:3" x14ac:dyDescent="0.35">
      <c r="A2309" s="26"/>
      <c r="B2309" s="27"/>
      <c r="C2309" s="28"/>
    </row>
    <row r="2310" spans="1:3" x14ac:dyDescent="0.35">
      <c r="A2310" s="26"/>
      <c r="B2310" s="27"/>
      <c r="C2310" s="28"/>
    </row>
    <row r="2311" spans="1:3" x14ac:dyDescent="0.35">
      <c r="A2311" s="26"/>
      <c r="B2311" s="27"/>
      <c r="C2311" s="28"/>
    </row>
    <row r="2312" spans="1:3" x14ac:dyDescent="0.35">
      <c r="A2312" s="26"/>
      <c r="B2312" s="27"/>
      <c r="C2312" s="28"/>
    </row>
    <row r="2313" spans="1:3" x14ac:dyDescent="0.35">
      <c r="A2313" s="26"/>
      <c r="B2313" s="27"/>
      <c r="C2313" s="28"/>
    </row>
    <row r="2314" spans="1:3" x14ac:dyDescent="0.35">
      <c r="A2314" s="26"/>
      <c r="B2314" s="27"/>
      <c r="C2314" s="28"/>
    </row>
    <row r="2315" spans="1:3" x14ac:dyDescent="0.35">
      <c r="A2315" s="26"/>
      <c r="B2315" s="27"/>
      <c r="C2315" s="28"/>
    </row>
    <row r="2316" spans="1:3" x14ac:dyDescent="0.35">
      <c r="A2316" s="26"/>
      <c r="B2316" s="27"/>
      <c r="C2316" s="28"/>
    </row>
    <row r="2317" spans="1:3" x14ac:dyDescent="0.35">
      <c r="A2317" s="26"/>
      <c r="B2317" s="27"/>
      <c r="C2317" s="28"/>
    </row>
    <row r="2318" spans="1:3" x14ac:dyDescent="0.35">
      <c r="A2318" s="26"/>
      <c r="B2318" s="27"/>
      <c r="C2318" s="28"/>
    </row>
    <row r="2319" spans="1:3" x14ac:dyDescent="0.35">
      <c r="A2319" s="26"/>
      <c r="B2319" s="27"/>
      <c r="C2319" s="28"/>
    </row>
    <row r="2320" spans="1:3" x14ac:dyDescent="0.35">
      <c r="A2320" s="26"/>
      <c r="B2320" s="27"/>
      <c r="C2320" s="28"/>
    </row>
    <row r="2321" spans="1:3" x14ac:dyDescent="0.35">
      <c r="A2321" s="29"/>
      <c r="B2321" s="30"/>
      <c r="C2321" s="31"/>
    </row>
  </sheetData>
  <pageMargins left="0.7" right="0.7" top="0.75" bottom="0.75" header="0.3" footer="0.3"/>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A69CE-046C-4BCB-BA18-69941AA4DDA8}">
  <dimension ref="A1:B49"/>
  <sheetViews>
    <sheetView workbookViewId="0">
      <selection activeCell="A57" sqref="A57"/>
    </sheetView>
  </sheetViews>
  <sheetFormatPr defaultRowHeight="14.5" x14ac:dyDescent="0.35"/>
  <sheetData>
    <row r="1" spans="1:2" x14ac:dyDescent="0.35">
      <c r="A1" s="37" t="s">
        <v>51</v>
      </c>
      <c r="B1" s="37" t="s">
        <v>53</v>
      </c>
    </row>
    <row r="2" spans="1:2" x14ac:dyDescent="0.35">
      <c r="A2" s="35">
        <v>0</v>
      </c>
      <c r="B2" s="35">
        <v>28</v>
      </c>
    </row>
    <row r="3" spans="1:2" x14ac:dyDescent="0.35">
      <c r="A3" s="35">
        <v>2.1063829787234041</v>
      </c>
      <c r="B3" s="35">
        <v>52</v>
      </c>
    </row>
    <row r="4" spans="1:2" x14ac:dyDescent="0.35">
      <c r="A4" s="35">
        <v>4.2127659574468082</v>
      </c>
      <c r="B4" s="35">
        <v>56</v>
      </c>
    </row>
    <row r="5" spans="1:2" x14ac:dyDescent="0.35">
      <c r="A5" s="35">
        <v>6.3191489361702118</v>
      </c>
      <c r="B5" s="35">
        <v>36</v>
      </c>
    </row>
    <row r="6" spans="1:2" x14ac:dyDescent="0.35">
      <c r="A6" s="35">
        <v>8.4255319148936163</v>
      </c>
      <c r="B6" s="35">
        <v>37</v>
      </c>
    </row>
    <row r="7" spans="1:2" x14ac:dyDescent="0.35">
      <c r="A7" s="35">
        <v>10.531914893617021</v>
      </c>
      <c r="B7" s="35">
        <v>50</v>
      </c>
    </row>
    <row r="8" spans="1:2" x14ac:dyDescent="0.35">
      <c r="A8" s="35">
        <v>12.638297872340424</v>
      </c>
      <c r="B8" s="35">
        <v>50</v>
      </c>
    </row>
    <row r="9" spans="1:2" x14ac:dyDescent="0.35">
      <c r="A9" s="35">
        <v>14.744680851063828</v>
      </c>
      <c r="B9" s="35">
        <v>46</v>
      </c>
    </row>
    <row r="10" spans="1:2" x14ac:dyDescent="0.35">
      <c r="A10" s="35">
        <v>16.851063829787233</v>
      </c>
      <c r="B10" s="35">
        <v>37</v>
      </c>
    </row>
    <row r="11" spans="1:2" x14ac:dyDescent="0.35">
      <c r="A11" s="35">
        <v>18.957446808510635</v>
      </c>
      <c r="B11" s="35">
        <v>39</v>
      </c>
    </row>
    <row r="12" spans="1:2" x14ac:dyDescent="0.35">
      <c r="A12" s="35">
        <v>21.063829787234042</v>
      </c>
      <c r="B12" s="35">
        <v>67</v>
      </c>
    </row>
    <row r="13" spans="1:2" x14ac:dyDescent="0.35">
      <c r="A13" s="35">
        <v>23.170212765957444</v>
      </c>
      <c r="B13" s="35">
        <v>41</v>
      </c>
    </row>
    <row r="14" spans="1:2" x14ac:dyDescent="0.35">
      <c r="A14" s="35">
        <v>25.276595744680847</v>
      </c>
      <c r="B14" s="35">
        <v>53</v>
      </c>
    </row>
    <row r="15" spans="1:2" x14ac:dyDescent="0.35">
      <c r="A15" s="35">
        <v>27.382978723404253</v>
      </c>
      <c r="B15" s="35">
        <v>48</v>
      </c>
    </row>
    <row r="16" spans="1:2" x14ac:dyDescent="0.35">
      <c r="A16" s="35">
        <v>29.489361702127656</v>
      </c>
      <c r="B16" s="35">
        <v>52</v>
      </c>
    </row>
    <row r="17" spans="1:2" x14ac:dyDescent="0.35">
      <c r="A17" s="35">
        <v>31.595744680851062</v>
      </c>
      <c r="B17" s="35">
        <v>50</v>
      </c>
    </row>
    <row r="18" spans="1:2" x14ac:dyDescent="0.35">
      <c r="A18" s="35">
        <v>33.702127659574465</v>
      </c>
      <c r="B18" s="35">
        <v>38</v>
      </c>
    </row>
    <row r="19" spans="1:2" x14ac:dyDescent="0.35">
      <c r="A19" s="35">
        <v>35.808510638297868</v>
      </c>
      <c r="B19" s="35">
        <v>40</v>
      </c>
    </row>
    <row r="20" spans="1:2" x14ac:dyDescent="0.35">
      <c r="A20" s="35">
        <v>37.914893617021271</v>
      </c>
      <c r="B20" s="35">
        <v>42</v>
      </c>
    </row>
    <row r="21" spans="1:2" x14ac:dyDescent="0.35">
      <c r="A21" s="35">
        <v>40.021276595744681</v>
      </c>
      <c r="B21" s="35">
        <v>69</v>
      </c>
    </row>
    <row r="22" spans="1:2" x14ac:dyDescent="0.35">
      <c r="A22" s="35">
        <v>42.127659574468083</v>
      </c>
      <c r="B22" s="35">
        <v>35</v>
      </c>
    </row>
    <row r="23" spans="1:2" x14ac:dyDescent="0.35">
      <c r="A23" s="35">
        <v>44.234042553191486</v>
      </c>
      <c r="B23" s="35">
        <v>31</v>
      </c>
    </row>
    <row r="24" spans="1:2" x14ac:dyDescent="0.35">
      <c r="A24" s="35">
        <v>46.340425531914889</v>
      </c>
      <c r="B24" s="35">
        <v>48</v>
      </c>
    </row>
    <row r="25" spans="1:2" x14ac:dyDescent="0.35">
      <c r="A25" s="35">
        <v>48.446808510638292</v>
      </c>
      <c r="B25" s="35">
        <v>47</v>
      </c>
    </row>
    <row r="26" spans="1:2" x14ac:dyDescent="0.35">
      <c r="A26" s="35">
        <v>50.553191489361694</v>
      </c>
      <c r="B26" s="35">
        <v>52</v>
      </c>
    </row>
    <row r="27" spans="1:2" x14ac:dyDescent="0.35">
      <c r="A27" s="35">
        <v>52.659574468085104</v>
      </c>
      <c r="B27" s="35">
        <v>50</v>
      </c>
    </row>
    <row r="28" spans="1:2" x14ac:dyDescent="0.35">
      <c r="A28" s="35">
        <v>54.765957446808507</v>
      </c>
      <c r="B28" s="35">
        <v>52</v>
      </c>
    </row>
    <row r="29" spans="1:2" x14ac:dyDescent="0.35">
      <c r="A29" s="35">
        <v>56.87234042553191</v>
      </c>
      <c r="B29" s="35">
        <v>57</v>
      </c>
    </row>
    <row r="30" spans="1:2" x14ac:dyDescent="0.35">
      <c r="A30" s="35">
        <v>58.978723404255312</v>
      </c>
      <c r="B30" s="35">
        <v>39</v>
      </c>
    </row>
    <row r="31" spans="1:2" x14ac:dyDescent="0.35">
      <c r="A31" s="35">
        <v>61.085106382978715</v>
      </c>
      <c r="B31" s="35">
        <v>57</v>
      </c>
    </row>
    <row r="32" spans="1:2" x14ac:dyDescent="0.35">
      <c r="A32" s="35">
        <v>63.191489361702125</v>
      </c>
      <c r="B32" s="35">
        <v>42</v>
      </c>
    </row>
    <row r="33" spans="1:2" x14ac:dyDescent="0.35">
      <c r="A33" s="35">
        <v>65.297872340425528</v>
      </c>
      <c r="B33" s="35">
        <v>53</v>
      </c>
    </row>
    <row r="34" spans="1:2" x14ac:dyDescent="0.35">
      <c r="A34" s="35">
        <v>67.40425531914893</v>
      </c>
      <c r="B34" s="35">
        <v>34</v>
      </c>
    </row>
    <row r="35" spans="1:2" x14ac:dyDescent="0.35">
      <c r="A35" s="35">
        <v>69.510638297872333</v>
      </c>
      <c r="B35" s="35">
        <v>41</v>
      </c>
    </row>
    <row r="36" spans="1:2" x14ac:dyDescent="0.35">
      <c r="A36" s="35">
        <v>71.617021276595736</v>
      </c>
      <c r="B36" s="35">
        <v>47</v>
      </c>
    </row>
    <row r="37" spans="1:2" x14ac:dyDescent="0.35">
      <c r="A37" s="35">
        <v>73.723404255319139</v>
      </c>
      <c r="B37" s="35">
        <v>47</v>
      </c>
    </row>
    <row r="38" spans="1:2" x14ac:dyDescent="0.35">
      <c r="A38" s="35">
        <v>75.829787234042541</v>
      </c>
      <c r="B38" s="35">
        <v>43</v>
      </c>
    </row>
    <row r="39" spans="1:2" x14ac:dyDescent="0.35">
      <c r="A39" s="35">
        <v>77.936170212765944</v>
      </c>
      <c r="B39" s="35">
        <v>44</v>
      </c>
    </row>
    <row r="40" spans="1:2" x14ac:dyDescent="0.35">
      <c r="A40" s="35">
        <v>80.042553191489361</v>
      </c>
      <c r="B40" s="35">
        <v>71</v>
      </c>
    </row>
    <row r="41" spans="1:2" x14ac:dyDescent="0.35">
      <c r="A41" s="35">
        <v>82.148936170212764</v>
      </c>
      <c r="B41" s="35">
        <v>49</v>
      </c>
    </row>
    <row r="42" spans="1:2" x14ac:dyDescent="0.35">
      <c r="A42" s="35">
        <v>84.255319148936167</v>
      </c>
      <c r="B42" s="35">
        <v>45</v>
      </c>
    </row>
    <row r="43" spans="1:2" x14ac:dyDescent="0.35">
      <c r="A43" s="35">
        <v>86.361702127659569</v>
      </c>
      <c r="B43" s="35">
        <v>44</v>
      </c>
    </row>
    <row r="44" spans="1:2" x14ac:dyDescent="0.35">
      <c r="A44" s="35">
        <v>88.468085106382972</v>
      </c>
      <c r="B44" s="35">
        <v>43</v>
      </c>
    </row>
    <row r="45" spans="1:2" x14ac:dyDescent="0.35">
      <c r="A45" s="35">
        <v>90.574468085106375</v>
      </c>
      <c r="B45" s="35">
        <v>40</v>
      </c>
    </row>
    <row r="46" spans="1:2" x14ac:dyDescent="0.35">
      <c r="A46" s="35">
        <v>92.680851063829778</v>
      </c>
      <c r="B46" s="35">
        <v>48</v>
      </c>
    </row>
    <row r="47" spans="1:2" x14ac:dyDescent="0.35">
      <c r="A47" s="35">
        <v>94.78723404255318</v>
      </c>
      <c r="B47" s="35">
        <v>47</v>
      </c>
    </row>
    <row r="48" spans="1:2" x14ac:dyDescent="0.35">
      <c r="A48" s="35">
        <v>96.893617021276583</v>
      </c>
      <c r="B48" s="35">
        <v>44</v>
      </c>
    </row>
    <row r="49" spans="1:2" ht="15" thickBot="1" x14ac:dyDescent="0.4">
      <c r="A49" s="36" t="s">
        <v>52</v>
      </c>
      <c r="B49" s="36">
        <v>59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A1B27-87CA-4197-8921-4D64B4021A35}">
  <dimension ref="A1:AJ2244"/>
  <sheetViews>
    <sheetView zoomScale="143" workbookViewId="0">
      <selection activeCell="M34" sqref="M34"/>
    </sheetView>
  </sheetViews>
  <sheetFormatPr defaultRowHeight="14.5" x14ac:dyDescent="0.35"/>
  <cols>
    <col min="1" max="1" width="6" bestFit="1" customWidth="1"/>
    <col min="2" max="2" width="12.54296875" bestFit="1" customWidth="1"/>
    <col min="3" max="3" width="12.54296875" customWidth="1"/>
    <col min="4" max="4" width="18.36328125" customWidth="1"/>
    <col min="5" max="5" width="12" bestFit="1" customWidth="1"/>
    <col min="6" max="6" width="16.26953125" bestFit="1" customWidth="1"/>
    <col min="7" max="7" width="16.26953125" customWidth="1"/>
    <col min="8" max="8" width="9.81640625" bestFit="1" customWidth="1"/>
    <col min="9" max="9" width="11.26953125" bestFit="1" customWidth="1"/>
    <col min="10" max="10" width="12.81640625" bestFit="1" customWidth="1"/>
    <col min="11" max="11" width="14.81640625" bestFit="1" customWidth="1"/>
    <col min="12" max="12" width="10.54296875" bestFit="1" customWidth="1"/>
    <col min="13" max="13" width="12.7265625" bestFit="1" customWidth="1"/>
    <col min="14" max="14" width="12" bestFit="1" customWidth="1"/>
    <col min="15" max="15" width="19.7265625" bestFit="1" customWidth="1"/>
    <col min="16" max="16" width="18.453125" bestFit="1" customWidth="1"/>
    <col min="17" max="17" width="20.54296875" bestFit="1" customWidth="1"/>
    <col min="18" max="18" width="16.453125" bestFit="1" customWidth="1"/>
    <col min="19" max="19" width="31.54296875" customWidth="1"/>
    <col min="20" max="20" width="21.54296875" bestFit="1" customWidth="1"/>
    <col min="21" max="21" width="21" bestFit="1" customWidth="1"/>
    <col min="22" max="22" width="23.26953125" bestFit="1" customWidth="1"/>
    <col min="23" max="23" width="21.453125" bestFit="1" customWidth="1"/>
    <col min="24" max="24" width="21.453125" customWidth="1"/>
    <col min="25" max="25" width="23" bestFit="1" customWidth="1"/>
    <col min="26" max="30" width="16.7265625" bestFit="1" customWidth="1"/>
    <col min="31" max="31" width="11.7265625" bestFit="1" customWidth="1"/>
    <col min="32" max="32" width="16" bestFit="1" customWidth="1"/>
    <col min="33" max="33" width="13.1796875" bestFit="1" customWidth="1"/>
    <col min="34" max="34" width="11.81640625" bestFit="1" customWidth="1"/>
    <col min="35" max="35" width="22.90625" customWidth="1"/>
  </cols>
  <sheetData>
    <row r="1" spans="1:36" x14ac:dyDescent="0.35">
      <c r="A1" t="s">
        <v>0</v>
      </c>
      <c r="B1" t="s">
        <v>1</v>
      </c>
      <c r="C1" t="s">
        <v>42</v>
      </c>
      <c r="D1" t="s">
        <v>54</v>
      </c>
      <c r="E1" t="s">
        <v>2</v>
      </c>
      <c r="F1" t="s">
        <v>3</v>
      </c>
      <c r="G1" t="s">
        <v>48</v>
      </c>
      <c r="H1" t="s">
        <v>4</v>
      </c>
      <c r="I1" t="s">
        <v>5</v>
      </c>
      <c r="J1" t="s">
        <v>6</v>
      </c>
      <c r="K1" t="s">
        <v>7</v>
      </c>
      <c r="L1" t="s">
        <v>8</v>
      </c>
      <c r="M1" t="s">
        <v>101</v>
      </c>
      <c r="N1" t="s">
        <v>9</v>
      </c>
      <c r="O1" t="s">
        <v>10</v>
      </c>
      <c r="P1" t="s">
        <v>11</v>
      </c>
      <c r="Q1" t="s">
        <v>12</v>
      </c>
      <c r="R1" t="s">
        <v>13</v>
      </c>
      <c r="S1" t="s">
        <v>14</v>
      </c>
      <c r="T1" t="s">
        <v>73</v>
      </c>
      <c r="U1" t="s">
        <v>15</v>
      </c>
      <c r="V1" t="s">
        <v>16</v>
      </c>
      <c r="W1" t="s">
        <v>17</v>
      </c>
      <c r="X1" t="s">
        <v>18</v>
      </c>
      <c r="Y1" t="s">
        <v>50</v>
      </c>
      <c r="Z1" t="s">
        <v>19</v>
      </c>
      <c r="AA1" t="s">
        <v>20</v>
      </c>
      <c r="AB1" t="s">
        <v>21</v>
      </c>
      <c r="AC1" t="s">
        <v>22</v>
      </c>
      <c r="AD1" t="s">
        <v>23</v>
      </c>
      <c r="AE1" t="s">
        <v>24</v>
      </c>
      <c r="AF1" t="s">
        <v>25</v>
      </c>
      <c r="AG1" t="s">
        <v>26</v>
      </c>
      <c r="AH1" t="s">
        <v>27</v>
      </c>
      <c r="AI1" t="s">
        <v>28</v>
      </c>
      <c r="AJ1" t="s">
        <v>61</v>
      </c>
    </row>
    <row r="2" spans="1:36" x14ac:dyDescent="0.35">
      <c r="A2">
        <v>5524</v>
      </c>
      <c r="B2">
        <v>1957</v>
      </c>
      <c r="C2">
        <f ca="1">YEAR(TODAY())-B2</f>
        <v>69</v>
      </c>
      <c r="D2" t="str" cm="1">
        <f t="array" aca="1" ref="D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 t="s">
        <v>29</v>
      </c>
      <c r="F2" t="s">
        <v>30</v>
      </c>
      <c r="G2" cm="1">
        <f t="array" ref="G2">_xlfn.IFS(marketing_campaign[[#This Row],[Marital_Status]]="Single",I2-J2+1,marketing_campaign[[#This Row],[Marital_Status]]="Together",I2+J2+2,marketing_campaign[[#This Row],[Marital_Status]]="Alone",I2-J2+1,marketing_campaign[[#This Row],[Marital_Status]]="Married",I2+J2+2,marketing_campaign[[#This Row],[Marital_Status]]="Divorced",I2+J2+1,marketing_campaign[[#This Row],[Marital_Status]]="YOLO",I2-J2+1,marketing_campaign[[#This Row],[Marital_Status]]="Absurd",I2-J2+1,marketing_campaign[[#This Row],[Marital_Status]]="Widow",I2+J2+1)</f>
        <v>1</v>
      </c>
      <c r="H2">
        <v>58138</v>
      </c>
      <c r="I2">
        <v>0</v>
      </c>
      <c r="J2">
        <v>0</v>
      </c>
      <c r="K2" s="1">
        <v>41156</v>
      </c>
      <c r="L2">
        <v>58</v>
      </c>
      <c r="M2" t="str" cm="1">
        <f t="array" ref="M2">_xlfn.IFS(AND(marketing_campaign[[#This Row],[Recency]]&gt;=0,marketing_campaign[[#This Row],[Recency]]&lt;=14),"Early Recency",AND(marketing_campaign[[#This Row],[Recency]]&gt;=15,marketing_campaign[[#This Row],[Recency]]&lt;=31),"Mid-Recency",marketing_campaign[[#This Row],[Recency]]&gt;=32,"Late Recency")</f>
        <v>Late Recency</v>
      </c>
      <c r="N2">
        <v>635</v>
      </c>
      <c r="O2">
        <v>88</v>
      </c>
      <c r="P2">
        <v>546</v>
      </c>
      <c r="Q2">
        <v>172</v>
      </c>
      <c r="R2">
        <v>88</v>
      </c>
      <c r="S2">
        <v>88</v>
      </c>
      <c r="T2">
        <f>marketing_campaign[[#This Row],[MntGoldProds]]+marketing_campaign[[#This Row],[MntSweetProducts]]+marketing_campaign[[#This Row],[MntFishProducts]]+marketing_campaign[[#This Row],[MntMeatProducts]]+marketing_campaign[[#This Row],[MntFruits]]+marketing_campaign[[#This Row],[MntWines]]</f>
        <v>1617</v>
      </c>
      <c r="U2">
        <v>3</v>
      </c>
      <c r="V2">
        <v>8</v>
      </c>
      <c r="W2">
        <v>10</v>
      </c>
      <c r="X2">
        <v>4</v>
      </c>
      <c r="Y2">
        <f>U2+V2+W2+X2</f>
        <v>25</v>
      </c>
      <c r="Z2">
        <v>7</v>
      </c>
      <c r="AA2">
        <v>0</v>
      </c>
      <c r="AB2">
        <v>0</v>
      </c>
      <c r="AC2">
        <v>0</v>
      </c>
      <c r="AD2">
        <v>0</v>
      </c>
      <c r="AE2">
        <v>0</v>
      </c>
      <c r="AF2">
        <v>0</v>
      </c>
      <c r="AG2">
        <v>3</v>
      </c>
      <c r="AH2">
        <v>11</v>
      </c>
      <c r="AI2">
        <v>1</v>
      </c>
      <c r="AJ2">
        <f>marketing_campaign[[#This Row],[AcceptedCmp2]]+marketing_campaign[[#This Row],[AcceptedCmp1]]+marketing_campaign[[#This Row],[AcceptedCmp5]]+marketing_campaign[[#This Row],[AcceptedCmp4]]+marketing_campaign[[#This Row],[AcceptedCmp3]]</f>
        <v>0</v>
      </c>
    </row>
    <row r="3" spans="1:36" x14ac:dyDescent="0.35">
      <c r="A3">
        <v>2174</v>
      </c>
      <c r="B3">
        <v>1954</v>
      </c>
      <c r="C3">
        <f t="shared" ref="C3:C65" ca="1" si="0">YEAR(TODAY())-B3</f>
        <v>72</v>
      </c>
      <c r="D3" t="str" cm="1">
        <f t="array" aca="1" ref="D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 t="s">
        <v>29</v>
      </c>
      <c r="F3" t="s">
        <v>30</v>
      </c>
      <c r="G3" cm="1">
        <f t="array" ref="G3">_xlfn.IFS(marketing_campaign[[#This Row],[Marital_Status]]="Single",I3-J3+1,marketing_campaign[[#This Row],[Marital_Status]]="Together",I3+J3+2,marketing_campaign[[#This Row],[Marital_Status]]="Alone",I3-J3+1,marketing_campaign[[#This Row],[Marital_Status]]="Married",I3+J3+2,marketing_campaign[[#This Row],[Marital_Status]]="Divorced",I3+J3+1,marketing_campaign[[#This Row],[Marital_Status]]="YOLO",I3-J3+1,marketing_campaign[[#This Row],[Marital_Status]]="Absurd",I3-J3+1,marketing_campaign[[#This Row],[Marital_Status]]="Widow",I3+J3+1)</f>
        <v>1</v>
      </c>
      <c r="H3">
        <v>46344</v>
      </c>
      <c r="I3">
        <v>1</v>
      </c>
      <c r="J3">
        <v>1</v>
      </c>
      <c r="K3" s="1">
        <v>41706</v>
      </c>
      <c r="L3">
        <v>38</v>
      </c>
      <c r="M3" t="str" cm="1">
        <f t="array" ref="M3">_xlfn.IFS(AND(marketing_campaign[[#This Row],[Recency]]&gt;=0,marketing_campaign[[#This Row],[Recency]]&lt;=14),"Early Recency",AND(marketing_campaign[[#This Row],[Recency]]&gt;=15,marketing_campaign[[#This Row],[Recency]]&lt;=31),"Mid-Recency",marketing_campaign[[#This Row],[Recency]]&gt;=32,"Late Recency")</f>
        <v>Late Recency</v>
      </c>
      <c r="N3">
        <v>11</v>
      </c>
      <c r="O3">
        <v>1</v>
      </c>
      <c r="P3">
        <v>6</v>
      </c>
      <c r="Q3">
        <v>2</v>
      </c>
      <c r="R3">
        <v>1</v>
      </c>
      <c r="S3">
        <v>6</v>
      </c>
      <c r="T3">
        <f>marketing_campaign[[#This Row],[MntGoldProds]]+marketing_campaign[[#This Row],[MntSweetProducts]]+marketing_campaign[[#This Row],[MntFishProducts]]+marketing_campaign[[#This Row],[MntMeatProducts]]+marketing_campaign[[#This Row],[MntFruits]]+marketing_campaign[[#This Row],[MntWines]]</f>
        <v>27</v>
      </c>
      <c r="U3">
        <v>2</v>
      </c>
      <c r="V3">
        <v>1</v>
      </c>
      <c r="W3">
        <v>1</v>
      </c>
      <c r="X3">
        <v>2</v>
      </c>
      <c r="Y3">
        <f t="shared" ref="Y2:Y65" si="1">U3+V3+W3+X3</f>
        <v>6</v>
      </c>
      <c r="Z3">
        <v>5</v>
      </c>
      <c r="AA3">
        <v>0</v>
      </c>
      <c r="AB3">
        <v>0</v>
      </c>
      <c r="AC3">
        <v>0</v>
      </c>
      <c r="AD3">
        <v>0</v>
      </c>
      <c r="AE3">
        <v>0</v>
      </c>
      <c r="AF3">
        <v>0</v>
      </c>
      <c r="AG3">
        <v>3</v>
      </c>
      <c r="AH3">
        <v>11</v>
      </c>
      <c r="AI3">
        <v>0</v>
      </c>
      <c r="AJ3">
        <f>marketing_campaign[[#This Row],[AcceptedCmp2]]+marketing_campaign[[#This Row],[AcceptedCmp1]]+marketing_campaign[[#This Row],[AcceptedCmp5]]+marketing_campaign[[#This Row],[AcceptedCmp4]]+marketing_campaign[[#This Row],[AcceptedCmp3]]</f>
        <v>0</v>
      </c>
    </row>
    <row r="4" spans="1:36" x14ac:dyDescent="0.35">
      <c r="A4">
        <v>4141</v>
      </c>
      <c r="B4">
        <v>1965</v>
      </c>
      <c r="C4">
        <f t="shared" ca="1" si="0"/>
        <v>61</v>
      </c>
      <c r="D4" t="str" cm="1">
        <f t="array" aca="1" ref="D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 t="s">
        <v>29</v>
      </c>
      <c r="F4" t="s">
        <v>31</v>
      </c>
      <c r="G4" cm="1">
        <f t="array" ref="G4">_xlfn.IFS(marketing_campaign[[#This Row],[Marital_Status]]="Single",I4-J4+1,marketing_campaign[[#This Row],[Marital_Status]]="Together",I4+J4+2,marketing_campaign[[#This Row],[Marital_Status]]="Alone",I4-J4+1,marketing_campaign[[#This Row],[Marital_Status]]="Married",I4+J4+2,marketing_campaign[[#This Row],[Marital_Status]]="Divorced",I4+J4+1,marketing_campaign[[#This Row],[Marital_Status]]="YOLO",I4-J4+1,marketing_campaign[[#This Row],[Marital_Status]]="Absurd",I4-J4+1,marketing_campaign[[#This Row],[Marital_Status]]="Widow",I4+J4+1)</f>
        <v>2</v>
      </c>
      <c r="H4">
        <v>71613</v>
      </c>
      <c r="I4">
        <v>0</v>
      </c>
      <c r="J4">
        <v>0</v>
      </c>
      <c r="K4" s="1">
        <v>41507</v>
      </c>
      <c r="L4">
        <v>26</v>
      </c>
      <c r="M4" t="str" cm="1">
        <f t="array" ref="M4">_xlfn.IFS(AND(marketing_campaign[[#This Row],[Recency]]&gt;=0,marketing_campaign[[#This Row],[Recency]]&lt;=14),"Early Recency",AND(marketing_campaign[[#This Row],[Recency]]&gt;=15,marketing_campaign[[#This Row],[Recency]]&lt;=31),"Mid-Recency",marketing_campaign[[#This Row],[Recency]]&gt;=32,"Late Recency")</f>
        <v>Mid-Recency</v>
      </c>
      <c r="N4">
        <v>426</v>
      </c>
      <c r="O4">
        <v>49</v>
      </c>
      <c r="P4">
        <v>127</v>
      </c>
      <c r="Q4">
        <v>111</v>
      </c>
      <c r="R4">
        <v>21</v>
      </c>
      <c r="S4">
        <v>42</v>
      </c>
      <c r="T4">
        <f>marketing_campaign[[#This Row],[MntGoldProds]]+marketing_campaign[[#This Row],[MntSweetProducts]]+marketing_campaign[[#This Row],[MntFishProducts]]+marketing_campaign[[#This Row],[MntMeatProducts]]+marketing_campaign[[#This Row],[MntFruits]]+marketing_campaign[[#This Row],[MntWines]]</f>
        <v>776</v>
      </c>
      <c r="U4">
        <v>1</v>
      </c>
      <c r="V4">
        <v>8</v>
      </c>
      <c r="W4">
        <v>2</v>
      </c>
      <c r="X4">
        <v>10</v>
      </c>
      <c r="Y4">
        <f t="shared" si="1"/>
        <v>21</v>
      </c>
      <c r="Z4">
        <v>4</v>
      </c>
      <c r="AA4">
        <v>0</v>
      </c>
      <c r="AB4">
        <v>0</v>
      </c>
      <c r="AC4">
        <v>0</v>
      </c>
      <c r="AD4">
        <v>0</v>
      </c>
      <c r="AE4">
        <v>0</v>
      </c>
      <c r="AF4">
        <v>0</v>
      </c>
      <c r="AG4">
        <v>3</v>
      </c>
      <c r="AH4">
        <v>11</v>
      </c>
      <c r="AI4">
        <v>0</v>
      </c>
      <c r="AJ4">
        <f>marketing_campaign[[#This Row],[AcceptedCmp2]]+marketing_campaign[[#This Row],[AcceptedCmp1]]+marketing_campaign[[#This Row],[AcceptedCmp5]]+marketing_campaign[[#This Row],[AcceptedCmp4]]+marketing_campaign[[#This Row],[AcceptedCmp3]]</f>
        <v>0</v>
      </c>
    </row>
    <row r="5" spans="1:36" x14ac:dyDescent="0.35">
      <c r="A5">
        <v>6182</v>
      </c>
      <c r="B5">
        <v>1984</v>
      </c>
      <c r="C5">
        <f t="shared" ca="1" si="0"/>
        <v>42</v>
      </c>
      <c r="D5" t="str" cm="1">
        <f t="array" aca="1" ref="D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 t="s">
        <v>29</v>
      </c>
      <c r="F5" t="s">
        <v>31</v>
      </c>
      <c r="G5" cm="1">
        <f t="array" ref="G5">_xlfn.IFS(marketing_campaign[[#This Row],[Marital_Status]]="Single",I5-J5+1,marketing_campaign[[#This Row],[Marital_Status]]="Together",I5+J5+2,marketing_campaign[[#This Row],[Marital_Status]]="Alone",I5-J5+1,marketing_campaign[[#This Row],[Marital_Status]]="Married",I5+J5+2,marketing_campaign[[#This Row],[Marital_Status]]="Divorced",I5+J5+1,marketing_campaign[[#This Row],[Marital_Status]]="YOLO",I5-J5+1,marketing_campaign[[#This Row],[Marital_Status]]="Absurd",I5-J5+1,marketing_campaign[[#This Row],[Marital_Status]]="Widow",I5+J5+1)</f>
        <v>3</v>
      </c>
      <c r="H5">
        <v>26646</v>
      </c>
      <c r="I5">
        <v>1</v>
      </c>
      <c r="J5">
        <v>0</v>
      </c>
      <c r="K5" s="1">
        <v>41680</v>
      </c>
      <c r="L5">
        <v>26</v>
      </c>
      <c r="M5" t="str" cm="1">
        <f t="array" ref="M5">_xlfn.IFS(AND(marketing_campaign[[#This Row],[Recency]]&gt;=0,marketing_campaign[[#This Row],[Recency]]&lt;=14),"Early Recency",AND(marketing_campaign[[#This Row],[Recency]]&gt;=15,marketing_campaign[[#This Row],[Recency]]&lt;=31),"Mid-Recency",marketing_campaign[[#This Row],[Recency]]&gt;=32,"Late Recency")</f>
        <v>Mid-Recency</v>
      </c>
      <c r="N5">
        <v>11</v>
      </c>
      <c r="O5">
        <v>4</v>
      </c>
      <c r="P5">
        <v>20</v>
      </c>
      <c r="Q5">
        <v>10</v>
      </c>
      <c r="R5">
        <v>3</v>
      </c>
      <c r="S5">
        <v>5</v>
      </c>
      <c r="T5">
        <f>marketing_campaign[[#This Row],[MntGoldProds]]+marketing_campaign[[#This Row],[MntSweetProducts]]+marketing_campaign[[#This Row],[MntFishProducts]]+marketing_campaign[[#This Row],[MntMeatProducts]]+marketing_campaign[[#This Row],[MntFruits]]+marketing_campaign[[#This Row],[MntWines]]</f>
        <v>53</v>
      </c>
      <c r="U5">
        <v>2</v>
      </c>
      <c r="V5">
        <v>2</v>
      </c>
      <c r="W5">
        <v>0</v>
      </c>
      <c r="X5">
        <v>4</v>
      </c>
      <c r="Y5">
        <f t="shared" si="1"/>
        <v>8</v>
      </c>
      <c r="Z5">
        <v>6</v>
      </c>
      <c r="AA5">
        <v>0</v>
      </c>
      <c r="AB5">
        <v>0</v>
      </c>
      <c r="AC5">
        <v>0</v>
      </c>
      <c r="AD5">
        <v>0</v>
      </c>
      <c r="AE5">
        <v>0</v>
      </c>
      <c r="AF5">
        <v>0</v>
      </c>
      <c r="AG5">
        <v>3</v>
      </c>
      <c r="AH5">
        <v>11</v>
      </c>
      <c r="AI5">
        <v>0</v>
      </c>
      <c r="AJ5">
        <f>marketing_campaign[[#This Row],[AcceptedCmp2]]+marketing_campaign[[#This Row],[AcceptedCmp1]]+marketing_campaign[[#This Row],[AcceptedCmp5]]+marketing_campaign[[#This Row],[AcceptedCmp4]]+marketing_campaign[[#This Row],[AcceptedCmp3]]</f>
        <v>0</v>
      </c>
    </row>
    <row r="6" spans="1:36" x14ac:dyDescent="0.35">
      <c r="A6">
        <v>5324</v>
      </c>
      <c r="B6">
        <v>1981</v>
      </c>
      <c r="C6">
        <f t="shared" ca="1" si="0"/>
        <v>45</v>
      </c>
      <c r="D6" t="str" cm="1">
        <f t="array" aca="1" ref="D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 t="s">
        <v>32</v>
      </c>
      <c r="F6" t="s">
        <v>33</v>
      </c>
      <c r="G6" cm="1">
        <f t="array" ref="G6">_xlfn.IFS(marketing_campaign[[#This Row],[Marital_Status]]="Single",I6-J6+1,marketing_campaign[[#This Row],[Marital_Status]]="Together",I6+J6+2,marketing_campaign[[#This Row],[Marital_Status]]="Alone",I6-J6+1,marketing_campaign[[#This Row],[Marital_Status]]="Married",I6+J6+2,marketing_campaign[[#This Row],[Marital_Status]]="Divorced",I6+J6+1,marketing_campaign[[#This Row],[Marital_Status]]="YOLO",I6-J6+1,marketing_campaign[[#This Row],[Marital_Status]]="Absurd",I6-J6+1,marketing_campaign[[#This Row],[Marital_Status]]="Widow",I6+J6+1)</f>
        <v>3</v>
      </c>
      <c r="H6">
        <v>58293</v>
      </c>
      <c r="I6">
        <v>1</v>
      </c>
      <c r="J6">
        <v>0</v>
      </c>
      <c r="K6" s="1">
        <v>41658</v>
      </c>
      <c r="L6">
        <v>94</v>
      </c>
      <c r="M6" t="str" cm="1">
        <f t="array" ref="M6">_xlfn.IFS(AND(marketing_campaign[[#This Row],[Recency]]&gt;=0,marketing_campaign[[#This Row],[Recency]]&lt;=14),"Early Recency",AND(marketing_campaign[[#This Row],[Recency]]&gt;=15,marketing_campaign[[#This Row],[Recency]]&lt;=31),"Mid-Recency",marketing_campaign[[#This Row],[Recency]]&gt;=32,"Late Recency")</f>
        <v>Late Recency</v>
      </c>
      <c r="N6">
        <v>173</v>
      </c>
      <c r="O6">
        <v>43</v>
      </c>
      <c r="P6">
        <v>118</v>
      </c>
      <c r="Q6">
        <v>46</v>
      </c>
      <c r="R6">
        <v>27</v>
      </c>
      <c r="S6">
        <v>15</v>
      </c>
      <c r="T6">
        <f>marketing_campaign[[#This Row],[MntGoldProds]]+marketing_campaign[[#This Row],[MntSweetProducts]]+marketing_campaign[[#This Row],[MntFishProducts]]+marketing_campaign[[#This Row],[MntMeatProducts]]+marketing_campaign[[#This Row],[MntFruits]]+marketing_campaign[[#This Row],[MntWines]]</f>
        <v>422</v>
      </c>
      <c r="U6">
        <v>5</v>
      </c>
      <c r="V6">
        <v>5</v>
      </c>
      <c r="W6">
        <v>3</v>
      </c>
      <c r="X6">
        <v>6</v>
      </c>
      <c r="Y6">
        <f t="shared" si="1"/>
        <v>19</v>
      </c>
      <c r="Z6">
        <v>5</v>
      </c>
      <c r="AA6">
        <v>0</v>
      </c>
      <c r="AB6">
        <v>0</v>
      </c>
      <c r="AC6">
        <v>0</v>
      </c>
      <c r="AD6">
        <v>0</v>
      </c>
      <c r="AE6">
        <v>0</v>
      </c>
      <c r="AF6">
        <v>0</v>
      </c>
      <c r="AG6">
        <v>3</v>
      </c>
      <c r="AH6">
        <v>11</v>
      </c>
      <c r="AI6">
        <v>0</v>
      </c>
      <c r="AJ6">
        <f>marketing_campaign[[#This Row],[AcceptedCmp2]]+marketing_campaign[[#This Row],[AcceptedCmp1]]+marketing_campaign[[#This Row],[AcceptedCmp5]]+marketing_campaign[[#This Row],[AcceptedCmp4]]+marketing_campaign[[#This Row],[AcceptedCmp3]]</f>
        <v>0</v>
      </c>
    </row>
    <row r="7" spans="1:36" x14ac:dyDescent="0.35">
      <c r="A7">
        <v>7446</v>
      </c>
      <c r="B7">
        <v>1967</v>
      </c>
      <c r="C7">
        <f t="shared" ca="1" si="0"/>
        <v>59</v>
      </c>
      <c r="D7" t="str" cm="1">
        <f t="array" aca="1" ref="D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 t="s">
        <v>34</v>
      </c>
      <c r="F7" t="s">
        <v>31</v>
      </c>
      <c r="G7" cm="1">
        <f t="array" ref="G7">_xlfn.IFS(marketing_campaign[[#This Row],[Marital_Status]]="Single",I7-J7+1,marketing_campaign[[#This Row],[Marital_Status]]="Together",I7+J7+2,marketing_campaign[[#This Row],[Marital_Status]]="Alone",I7-J7+1,marketing_campaign[[#This Row],[Marital_Status]]="Married",I7+J7+2,marketing_campaign[[#This Row],[Marital_Status]]="Divorced",I7+J7+1,marketing_campaign[[#This Row],[Marital_Status]]="YOLO",I7-J7+1,marketing_campaign[[#This Row],[Marital_Status]]="Absurd",I7-J7+1,marketing_campaign[[#This Row],[Marital_Status]]="Widow",I7+J7+1)</f>
        <v>3</v>
      </c>
      <c r="H7">
        <v>62513</v>
      </c>
      <c r="I7">
        <v>0</v>
      </c>
      <c r="J7">
        <v>1</v>
      </c>
      <c r="K7" s="1">
        <v>41526</v>
      </c>
      <c r="L7">
        <v>16</v>
      </c>
      <c r="M7" t="str" cm="1">
        <f t="array" ref="M7">_xlfn.IFS(AND(marketing_campaign[[#This Row],[Recency]]&gt;=0,marketing_campaign[[#This Row],[Recency]]&lt;=14),"Early Recency",AND(marketing_campaign[[#This Row],[Recency]]&gt;=15,marketing_campaign[[#This Row],[Recency]]&lt;=31),"Mid-Recency",marketing_campaign[[#This Row],[Recency]]&gt;=32,"Late Recency")</f>
        <v>Mid-Recency</v>
      </c>
      <c r="N7">
        <v>520</v>
      </c>
      <c r="O7">
        <v>42</v>
      </c>
      <c r="P7">
        <v>98</v>
      </c>
      <c r="Q7">
        <v>0</v>
      </c>
      <c r="R7">
        <v>42</v>
      </c>
      <c r="S7">
        <v>14</v>
      </c>
      <c r="T7">
        <f>marketing_campaign[[#This Row],[MntGoldProds]]+marketing_campaign[[#This Row],[MntSweetProducts]]+marketing_campaign[[#This Row],[MntFishProducts]]+marketing_campaign[[#This Row],[MntMeatProducts]]+marketing_campaign[[#This Row],[MntFruits]]+marketing_campaign[[#This Row],[MntWines]]</f>
        <v>716</v>
      </c>
      <c r="U7">
        <v>2</v>
      </c>
      <c r="V7">
        <v>6</v>
      </c>
      <c r="W7">
        <v>4</v>
      </c>
      <c r="X7">
        <v>10</v>
      </c>
      <c r="Y7">
        <f t="shared" si="1"/>
        <v>22</v>
      </c>
      <c r="Z7">
        <v>6</v>
      </c>
      <c r="AA7">
        <v>0</v>
      </c>
      <c r="AB7">
        <v>0</v>
      </c>
      <c r="AC7">
        <v>0</v>
      </c>
      <c r="AD7">
        <v>0</v>
      </c>
      <c r="AE7">
        <v>0</v>
      </c>
      <c r="AF7">
        <v>0</v>
      </c>
      <c r="AG7">
        <v>3</v>
      </c>
      <c r="AH7">
        <v>11</v>
      </c>
      <c r="AI7">
        <v>0</v>
      </c>
      <c r="AJ7">
        <f>marketing_campaign[[#This Row],[AcceptedCmp2]]+marketing_campaign[[#This Row],[AcceptedCmp1]]+marketing_campaign[[#This Row],[AcceptedCmp5]]+marketing_campaign[[#This Row],[AcceptedCmp4]]+marketing_campaign[[#This Row],[AcceptedCmp3]]</f>
        <v>0</v>
      </c>
    </row>
    <row r="8" spans="1:36" x14ac:dyDescent="0.35">
      <c r="A8">
        <v>965</v>
      </c>
      <c r="B8">
        <v>1971</v>
      </c>
      <c r="C8">
        <f t="shared" ca="1" si="0"/>
        <v>55</v>
      </c>
      <c r="D8" t="str" cm="1">
        <f t="array" aca="1" ref="D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 t="s">
        <v>29</v>
      </c>
      <c r="F8" t="s">
        <v>35</v>
      </c>
      <c r="G8" cm="1">
        <f t="array" ref="G8">_xlfn.IFS(marketing_campaign[[#This Row],[Marital_Status]]="Single",I8-J8+1,marketing_campaign[[#This Row],[Marital_Status]]="Together",I8+J8+2,marketing_campaign[[#This Row],[Marital_Status]]="Alone",I8-J8+1,marketing_campaign[[#This Row],[Marital_Status]]="Married",I8+J8+2,marketing_campaign[[#This Row],[Marital_Status]]="Divorced",I8+J8+1,marketing_campaign[[#This Row],[Marital_Status]]="YOLO",I8-J8+1,marketing_campaign[[#This Row],[Marital_Status]]="Absurd",I8-J8+1,marketing_campaign[[#This Row],[Marital_Status]]="Widow",I8+J8+1)</f>
        <v>2</v>
      </c>
      <c r="H8">
        <v>55635</v>
      </c>
      <c r="I8">
        <v>0</v>
      </c>
      <c r="J8">
        <v>1</v>
      </c>
      <c r="K8" s="1">
        <v>41226</v>
      </c>
      <c r="L8">
        <v>34</v>
      </c>
      <c r="M8" t="str" cm="1">
        <f t="array" ref="M8">_xlfn.IFS(AND(marketing_campaign[[#This Row],[Recency]]&gt;=0,marketing_campaign[[#This Row],[Recency]]&lt;=14),"Early Recency",AND(marketing_campaign[[#This Row],[Recency]]&gt;=15,marketing_campaign[[#This Row],[Recency]]&lt;=31),"Mid-Recency",marketing_campaign[[#This Row],[Recency]]&gt;=32,"Late Recency")</f>
        <v>Late Recency</v>
      </c>
      <c r="N8">
        <v>235</v>
      </c>
      <c r="O8">
        <v>65</v>
      </c>
      <c r="P8">
        <v>164</v>
      </c>
      <c r="Q8">
        <v>50</v>
      </c>
      <c r="R8">
        <v>49</v>
      </c>
      <c r="S8">
        <v>27</v>
      </c>
      <c r="T8">
        <f>marketing_campaign[[#This Row],[MntGoldProds]]+marketing_campaign[[#This Row],[MntSweetProducts]]+marketing_campaign[[#This Row],[MntFishProducts]]+marketing_campaign[[#This Row],[MntMeatProducts]]+marketing_campaign[[#This Row],[MntFruits]]+marketing_campaign[[#This Row],[MntWines]]</f>
        <v>590</v>
      </c>
      <c r="U8">
        <v>4</v>
      </c>
      <c r="V8">
        <v>7</v>
      </c>
      <c r="W8">
        <v>3</v>
      </c>
      <c r="X8">
        <v>7</v>
      </c>
      <c r="Y8">
        <f t="shared" si="1"/>
        <v>21</v>
      </c>
      <c r="Z8">
        <v>6</v>
      </c>
      <c r="AA8">
        <v>0</v>
      </c>
      <c r="AB8">
        <v>0</v>
      </c>
      <c r="AC8">
        <v>0</v>
      </c>
      <c r="AD8">
        <v>0</v>
      </c>
      <c r="AE8">
        <v>0</v>
      </c>
      <c r="AF8">
        <v>0</v>
      </c>
      <c r="AG8">
        <v>3</v>
      </c>
      <c r="AH8">
        <v>11</v>
      </c>
      <c r="AI8">
        <v>0</v>
      </c>
      <c r="AJ8">
        <f>marketing_campaign[[#This Row],[AcceptedCmp2]]+marketing_campaign[[#This Row],[AcceptedCmp1]]+marketing_campaign[[#This Row],[AcceptedCmp5]]+marketing_campaign[[#This Row],[AcceptedCmp4]]+marketing_campaign[[#This Row],[AcceptedCmp3]]</f>
        <v>0</v>
      </c>
    </row>
    <row r="9" spans="1:36" x14ac:dyDescent="0.35">
      <c r="A9">
        <v>6177</v>
      </c>
      <c r="B9">
        <v>1985</v>
      </c>
      <c r="C9">
        <f t="shared" ca="1" si="0"/>
        <v>41</v>
      </c>
      <c r="D9" t="str" cm="1">
        <f t="array" aca="1" ref="D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 t="s">
        <v>32</v>
      </c>
      <c r="F9" t="s">
        <v>33</v>
      </c>
      <c r="G9" cm="1">
        <f t="array" ref="G9">_xlfn.IFS(marketing_campaign[[#This Row],[Marital_Status]]="Single",I9-J9+1,marketing_campaign[[#This Row],[Marital_Status]]="Together",I9+J9+2,marketing_campaign[[#This Row],[Marital_Status]]="Alone",I9-J9+1,marketing_campaign[[#This Row],[Marital_Status]]="Married",I9+J9+2,marketing_campaign[[#This Row],[Marital_Status]]="Divorced",I9+J9+1,marketing_campaign[[#This Row],[Marital_Status]]="YOLO",I9-J9+1,marketing_campaign[[#This Row],[Marital_Status]]="Absurd",I9-J9+1,marketing_campaign[[#This Row],[Marital_Status]]="Widow",I9+J9+1)</f>
        <v>3</v>
      </c>
      <c r="H9">
        <v>33454</v>
      </c>
      <c r="I9">
        <v>1</v>
      </c>
      <c r="J9">
        <v>0</v>
      </c>
      <c r="K9" s="1">
        <v>41402</v>
      </c>
      <c r="L9">
        <v>32</v>
      </c>
      <c r="M9" t="str" cm="1">
        <f t="array" ref="M9">_xlfn.IFS(AND(marketing_campaign[[#This Row],[Recency]]&gt;=0,marketing_campaign[[#This Row],[Recency]]&lt;=14),"Early Recency",AND(marketing_campaign[[#This Row],[Recency]]&gt;=15,marketing_campaign[[#This Row],[Recency]]&lt;=31),"Mid-Recency",marketing_campaign[[#This Row],[Recency]]&gt;=32,"Late Recency")</f>
        <v>Late Recency</v>
      </c>
      <c r="N9">
        <v>76</v>
      </c>
      <c r="O9">
        <v>10</v>
      </c>
      <c r="P9">
        <v>56</v>
      </c>
      <c r="Q9">
        <v>3</v>
      </c>
      <c r="R9">
        <v>1</v>
      </c>
      <c r="S9">
        <v>23</v>
      </c>
      <c r="T9">
        <f>marketing_campaign[[#This Row],[MntGoldProds]]+marketing_campaign[[#This Row],[MntSweetProducts]]+marketing_campaign[[#This Row],[MntFishProducts]]+marketing_campaign[[#This Row],[MntMeatProducts]]+marketing_campaign[[#This Row],[MntFruits]]+marketing_campaign[[#This Row],[MntWines]]</f>
        <v>169</v>
      </c>
      <c r="U9">
        <v>2</v>
      </c>
      <c r="V9">
        <v>4</v>
      </c>
      <c r="W9">
        <v>0</v>
      </c>
      <c r="X9">
        <v>4</v>
      </c>
      <c r="Y9">
        <f t="shared" si="1"/>
        <v>10</v>
      </c>
      <c r="Z9">
        <v>8</v>
      </c>
      <c r="AA9">
        <v>0</v>
      </c>
      <c r="AB9">
        <v>0</v>
      </c>
      <c r="AC9">
        <v>0</v>
      </c>
      <c r="AD9">
        <v>0</v>
      </c>
      <c r="AE9">
        <v>0</v>
      </c>
      <c r="AF9">
        <v>0</v>
      </c>
      <c r="AG9">
        <v>3</v>
      </c>
      <c r="AH9">
        <v>11</v>
      </c>
      <c r="AI9">
        <v>0</v>
      </c>
      <c r="AJ9">
        <f>marketing_campaign[[#This Row],[AcceptedCmp2]]+marketing_campaign[[#This Row],[AcceptedCmp1]]+marketing_campaign[[#This Row],[AcceptedCmp5]]+marketing_campaign[[#This Row],[AcceptedCmp4]]+marketing_campaign[[#This Row],[AcceptedCmp3]]</f>
        <v>0</v>
      </c>
    </row>
    <row r="10" spans="1:36" x14ac:dyDescent="0.35">
      <c r="A10">
        <v>4855</v>
      </c>
      <c r="B10">
        <v>1974</v>
      </c>
      <c r="C10">
        <f t="shared" ca="1" si="0"/>
        <v>52</v>
      </c>
      <c r="D10" t="str" cm="1">
        <f t="array" aca="1" ref="D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 t="s">
        <v>32</v>
      </c>
      <c r="F10" t="s">
        <v>31</v>
      </c>
      <c r="G10" cm="1">
        <f t="array" ref="G10">_xlfn.IFS(marketing_campaign[[#This Row],[Marital_Status]]="Single",I10-J10+1,marketing_campaign[[#This Row],[Marital_Status]]="Together",I10+J10+2,marketing_campaign[[#This Row],[Marital_Status]]="Alone",I10-J10+1,marketing_campaign[[#This Row],[Marital_Status]]="Married",I10+J10+2,marketing_campaign[[#This Row],[Marital_Status]]="Divorced",I10+J10+1,marketing_campaign[[#This Row],[Marital_Status]]="YOLO",I10-J10+1,marketing_campaign[[#This Row],[Marital_Status]]="Absurd",I10-J10+1,marketing_campaign[[#This Row],[Marital_Status]]="Widow",I10+J10+1)</f>
        <v>3</v>
      </c>
      <c r="H10">
        <v>30351</v>
      </c>
      <c r="I10">
        <v>1</v>
      </c>
      <c r="J10">
        <v>0</v>
      </c>
      <c r="K10" s="1">
        <v>41431</v>
      </c>
      <c r="L10">
        <v>19</v>
      </c>
      <c r="M10" t="str" cm="1">
        <f t="array" ref="M10">_xlfn.IFS(AND(marketing_campaign[[#This Row],[Recency]]&gt;=0,marketing_campaign[[#This Row],[Recency]]&lt;=14),"Early Recency",AND(marketing_campaign[[#This Row],[Recency]]&gt;=15,marketing_campaign[[#This Row],[Recency]]&lt;=31),"Mid-Recency",marketing_campaign[[#This Row],[Recency]]&gt;=32,"Late Recency")</f>
        <v>Mid-Recency</v>
      </c>
      <c r="N10">
        <v>14</v>
      </c>
      <c r="O10">
        <v>0</v>
      </c>
      <c r="P10">
        <v>24</v>
      </c>
      <c r="Q10">
        <v>3</v>
      </c>
      <c r="R10">
        <v>3</v>
      </c>
      <c r="S10">
        <v>2</v>
      </c>
      <c r="T10">
        <f>marketing_campaign[[#This Row],[MntGoldProds]]+marketing_campaign[[#This Row],[MntSweetProducts]]+marketing_campaign[[#This Row],[MntFishProducts]]+marketing_campaign[[#This Row],[MntMeatProducts]]+marketing_campaign[[#This Row],[MntFruits]]+marketing_campaign[[#This Row],[MntWines]]</f>
        <v>46</v>
      </c>
      <c r="U10">
        <v>1</v>
      </c>
      <c r="V10">
        <v>3</v>
      </c>
      <c r="W10">
        <v>0</v>
      </c>
      <c r="X10">
        <v>2</v>
      </c>
      <c r="Y10">
        <f t="shared" si="1"/>
        <v>6</v>
      </c>
      <c r="Z10">
        <v>9</v>
      </c>
      <c r="AA10">
        <v>0</v>
      </c>
      <c r="AB10">
        <v>0</v>
      </c>
      <c r="AC10">
        <v>0</v>
      </c>
      <c r="AD10">
        <v>0</v>
      </c>
      <c r="AE10">
        <v>0</v>
      </c>
      <c r="AF10">
        <v>0</v>
      </c>
      <c r="AG10">
        <v>3</v>
      </c>
      <c r="AH10">
        <v>11</v>
      </c>
      <c r="AI10">
        <v>1</v>
      </c>
      <c r="AJ10">
        <f>marketing_campaign[[#This Row],[AcceptedCmp2]]+marketing_campaign[[#This Row],[AcceptedCmp1]]+marketing_campaign[[#This Row],[AcceptedCmp5]]+marketing_campaign[[#This Row],[AcceptedCmp4]]+marketing_campaign[[#This Row],[AcceptedCmp3]]</f>
        <v>0</v>
      </c>
    </row>
    <row r="11" spans="1:36" x14ac:dyDescent="0.35">
      <c r="A11">
        <v>5899</v>
      </c>
      <c r="B11">
        <v>1950</v>
      </c>
      <c r="C11">
        <f t="shared" ca="1" si="0"/>
        <v>76</v>
      </c>
      <c r="D11" t="str" cm="1">
        <f t="array" aca="1" ref="D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 t="s">
        <v>32</v>
      </c>
      <c r="F11" t="s">
        <v>31</v>
      </c>
      <c r="G11" cm="1">
        <f t="array" ref="G11">_xlfn.IFS(marketing_campaign[[#This Row],[Marital_Status]]="Single",I11-J11+1,marketing_campaign[[#This Row],[Marital_Status]]="Together",I11+J11+2,marketing_campaign[[#This Row],[Marital_Status]]="Alone",I11-J11+1,marketing_campaign[[#This Row],[Marital_Status]]="Married",I11+J11+2,marketing_campaign[[#This Row],[Marital_Status]]="Divorced",I11+J11+1,marketing_campaign[[#This Row],[Marital_Status]]="YOLO",I11-J11+1,marketing_campaign[[#This Row],[Marital_Status]]="Absurd",I11-J11+1,marketing_campaign[[#This Row],[Marital_Status]]="Widow",I11+J11+1)</f>
        <v>4</v>
      </c>
      <c r="H11">
        <v>5648</v>
      </c>
      <c r="I11">
        <v>1</v>
      </c>
      <c r="J11">
        <v>1</v>
      </c>
      <c r="K11" s="1">
        <v>41711</v>
      </c>
      <c r="L11">
        <v>68</v>
      </c>
      <c r="M11" t="str" cm="1">
        <f t="array" ref="M11">_xlfn.IFS(AND(marketing_campaign[[#This Row],[Recency]]&gt;=0,marketing_campaign[[#This Row],[Recency]]&lt;=14),"Early Recency",AND(marketing_campaign[[#This Row],[Recency]]&gt;=15,marketing_campaign[[#This Row],[Recency]]&lt;=31),"Mid-Recency",marketing_campaign[[#This Row],[Recency]]&gt;=32,"Late Recency")</f>
        <v>Late Recency</v>
      </c>
      <c r="N11">
        <v>28</v>
      </c>
      <c r="O11">
        <v>0</v>
      </c>
      <c r="P11">
        <v>6</v>
      </c>
      <c r="Q11">
        <v>1</v>
      </c>
      <c r="R11">
        <v>1</v>
      </c>
      <c r="S11">
        <v>13</v>
      </c>
      <c r="T11">
        <f>marketing_campaign[[#This Row],[MntGoldProds]]+marketing_campaign[[#This Row],[MntSweetProducts]]+marketing_campaign[[#This Row],[MntFishProducts]]+marketing_campaign[[#This Row],[MntMeatProducts]]+marketing_campaign[[#This Row],[MntFruits]]+marketing_campaign[[#This Row],[MntWines]]</f>
        <v>49</v>
      </c>
      <c r="U11">
        <v>1</v>
      </c>
      <c r="V11">
        <v>1</v>
      </c>
      <c r="W11">
        <v>0</v>
      </c>
      <c r="X11">
        <v>0</v>
      </c>
      <c r="Y11">
        <f t="shared" si="1"/>
        <v>2</v>
      </c>
      <c r="Z11">
        <v>20</v>
      </c>
      <c r="AA11">
        <v>1</v>
      </c>
      <c r="AB11">
        <v>0</v>
      </c>
      <c r="AC11">
        <v>0</v>
      </c>
      <c r="AD11">
        <v>0</v>
      </c>
      <c r="AE11">
        <v>0</v>
      </c>
      <c r="AF11">
        <v>0</v>
      </c>
      <c r="AG11">
        <v>3</v>
      </c>
      <c r="AH11">
        <v>11</v>
      </c>
      <c r="AI11">
        <v>0</v>
      </c>
      <c r="AJ11">
        <f>marketing_campaign[[#This Row],[AcceptedCmp2]]+marketing_campaign[[#This Row],[AcceptedCmp1]]+marketing_campaign[[#This Row],[AcceptedCmp5]]+marketing_campaign[[#This Row],[AcceptedCmp4]]+marketing_campaign[[#This Row],[AcceptedCmp3]]</f>
        <v>1</v>
      </c>
    </row>
    <row r="12" spans="1:36" x14ac:dyDescent="0.35">
      <c r="A12">
        <v>1994</v>
      </c>
      <c r="B12">
        <v>1983</v>
      </c>
      <c r="C12">
        <f t="shared" ca="1" si="0"/>
        <v>43</v>
      </c>
      <c r="D12" t="str" cm="1">
        <f t="array" aca="1" ref="D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 t="s">
        <v>29</v>
      </c>
      <c r="F12" t="s">
        <v>33</v>
      </c>
      <c r="G12" cm="1">
        <f t="array" ref="G12">_xlfn.IFS(marketing_campaign[[#This Row],[Marital_Status]]="Single",I12-J12+1,marketing_campaign[[#This Row],[Marital_Status]]="Together",I12+J12+2,marketing_campaign[[#This Row],[Marital_Status]]="Alone",I12-J12+1,marketing_campaign[[#This Row],[Marital_Status]]="Married",I12+J12+2,marketing_campaign[[#This Row],[Marital_Status]]="Divorced",I12+J12+1,marketing_campaign[[#This Row],[Marital_Status]]="YOLO",I12-J12+1,marketing_campaign[[#This Row],[Marital_Status]]="Absurd",I12-J12+1,marketing_campaign[[#This Row],[Marital_Status]]="Widow",I12+J12+1)</f>
        <v>3</v>
      </c>
      <c r="H12">
        <v>51386</v>
      </c>
      <c r="I12">
        <v>1</v>
      </c>
      <c r="J12">
        <v>0</v>
      </c>
      <c r="K12" s="1">
        <v>41593</v>
      </c>
      <c r="L12">
        <v>11</v>
      </c>
      <c r="M12" t="str" cm="1">
        <f t="array" ref="M12">_xlfn.IFS(AND(marketing_campaign[[#This Row],[Recency]]&gt;=0,marketing_campaign[[#This Row],[Recency]]&lt;=14),"Early Recency",AND(marketing_campaign[[#This Row],[Recency]]&gt;=15,marketing_campaign[[#This Row],[Recency]]&lt;=31),"Mid-Recency",marketing_campaign[[#This Row],[Recency]]&gt;=32,"Late Recency")</f>
        <v>Early Recency</v>
      </c>
      <c r="N12">
        <v>5</v>
      </c>
      <c r="O12">
        <v>5</v>
      </c>
      <c r="P12">
        <v>6</v>
      </c>
      <c r="Q12">
        <v>0</v>
      </c>
      <c r="R12">
        <v>2</v>
      </c>
      <c r="S12">
        <v>1</v>
      </c>
      <c r="T12">
        <f>marketing_campaign[[#This Row],[MntGoldProds]]+marketing_campaign[[#This Row],[MntSweetProducts]]+marketing_campaign[[#This Row],[MntFishProducts]]+marketing_campaign[[#This Row],[MntMeatProducts]]+marketing_campaign[[#This Row],[MntFruits]]+marketing_campaign[[#This Row],[MntWines]]</f>
        <v>19</v>
      </c>
      <c r="U12">
        <v>1</v>
      </c>
      <c r="V12">
        <v>1</v>
      </c>
      <c r="W12">
        <v>0</v>
      </c>
      <c r="X12">
        <v>2</v>
      </c>
      <c r="Y12">
        <f t="shared" si="1"/>
        <v>4</v>
      </c>
      <c r="Z12">
        <v>7</v>
      </c>
      <c r="AA12">
        <v>0</v>
      </c>
      <c r="AB12">
        <v>0</v>
      </c>
      <c r="AC12">
        <v>0</v>
      </c>
      <c r="AD12">
        <v>0</v>
      </c>
      <c r="AE12">
        <v>0</v>
      </c>
      <c r="AF12">
        <v>0</v>
      </c>
      <c r="AG12">
        <v>3</v>
      </c>
      <c r="AH12">
        <v>11</v>
      </c>
      <c r="AI12">
        <v>0</v>
      </c>
      <c r="AJ12">
        <f>marketing_campaign[[#This Row],[AcceptedCmp2]]+marketing_campaign[[#This Row],[AcceptedCmp1]]+marketing_campaign[[#This Row],[AcceptedCmp5]]+marketing_campaign[[#This Row],[AcceptedCmp4]]+marketing_campaign[[#This Row],[AcceptedCmp3]]</f>
        <v>0</v>
      </c>
    </row>
    <row r="13" spans="1:36" x14ac:dyDescent="0.35">
      <c r="A13">
        <v>387</v>
      </c>
      <c r="B13">
        <v>1976</v>
      </c>
      <c r="C13">
        <f t="shared" ca="1" si="0"/>
        <v>50</v>
      </c>
      <c r="D13" t="str" cm="1">
        <f t="array" aca="1" ref="D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 t="s">
        <v>36</v>
      </c>
      <c r="F13" t="s">
        <v>33</v>
      </c>
      <c r="G13" cm="1">
        <f t="array" ref="G13">_xlfn.IFS(marketing_campaign[[#This Row],[Marital_Status]]="Single",I13-J13+1,marketing_campaign[[#This Row],[Marital_Status]]="Together",I13+J13+2,marketing_campaign[[#This Row],[Marital_Status]]="Alone",I13-J13+1,marketing_campaign[[#This Row],[Marital_Status]]="Married",I13+J13+2,marketing_campaign[[#This Row],[Marital_Status]]="Divorced",I13+J13+1,marketing_campaign[[#This Row],[Marital_Status]]="YOLO",I13-J13+1,marketing_campaign[[#This Row],[Marital_Status]]="Absurd",I13-J13+1,marketing_campaign[[#This Row],[Marital_Status]]="Widow",I13+J13+1)</f>
        <v>2</v>
      </c>
      <c r="H13">
        <v>7500</v>
      </c>
      <c r="I13">
        <v>0</v>
      </c>
      <c r="J13">
        <v>0</v>
      </c>
      <c r="K13" s="1">
        <v>41226</v>
      </c>
      <c r="L13">
        <v>59</v>
      </c>
      <c r="M13" t="str" cm="1">
        <f t="array" ref="M13">_xlfn.IFS(AND(marketing_campaign[[#This Row],[Recency]]&gt;=0,marketing_campaign[[#This Row],[Recency]]&lt;=14),"Early Recency",AND(marketing_campaign[[#This Row],[Recency]]&gt;=15,marketing_campaign[[#This Row],[Recency]]&lt;=31),"Mid-Recency",marketing_campaign[[#This Row],[Recency]]&gt;=32,"Late Recency")</f>
        <v>Late Recency</v>
      </c>
      <c r="N13">
        <v>6</v>
      </c>
      <c r="O13">
        <v>16</v>
      </c>
      <c r="P13">
        <v>11</v>
      </c>
      <c r="Q13">
        <v>11</v>
      </c>
      <c r="R13">
        <v>1</v>
      </c>
      <c r="S13">
        <v>16</v>
      </c>
      <c r="T13">
        <f>marketing_campaign[[#This Row],[MntGoldProds]]+marketing_campaign[[#This Row],[MntSweetProducts]]+marketing_campaign[[#This Row],[MntFishProducts]]+marketing_campaign[[#This Row],[MntMeatProducts]]+marketing_campaign[[#This Row],[MntFruits]]+marketing_campaign[[#This Row],[MntWines]]</f>
        <v>61</v>
      </c>
      <c r="U13">
        <v>1</v>
      </c>
      <c r="V13">
        <v>2</v>
      </c>
      <c r="W13">
        <v>0</v>
      </c>
      <c r="X13">
        <v>3</v>
      </c>
      <c r="Y13">
        <f t="shared" si="1"/>
        <v>6</v>
      </c>
      <c r="Z13">
        <v>8</v>
      </c>
      <c r="AA13">
        <v>0</v>
      </c>
      <c r="AB13">
        <v>0</v>
      </c>
      <c r="AC13">
        <v>0</v>
      </c>
      <c r="AD13">
        <v>0</v>
      </c>
      <c r="AE13">
        <v>0</v>
      </c>
      <c r="AF13">
        <v>0</v>
      </c>
      <c r="AG13">
        <v>3</v>
      </c>
      <c r="AH13">
        <v>11</v>
      </c>
      <c r="AI13">
        <v>0</v>
      </c>
      <c r="AJ13">
        <f>marketing_campaign[[#This Row],[AcceptedCmp2]]+marketing_campaign[[#This Row],[AcceptedCmp1]]+marketing_campaign[[#This Row],[AcceptedCmp5]]+marketing_campaign[[#This Row],[AcceptedCmp4]]+marketing_campaign[[#This Row],[AcceptedCmp3]]</f>
        <v>0</v>
      </c>
    </row>
    <row r="14" spans="1:36" x14ac:dyDescent="0.35">
      <c r="A14">
        <v>2125</v>
      </c>
      <c r="B14">
        <v>1959</v>
      </c>
      <c r="C14">
        <f t="shared" ca="1" si="0"/>
        <v>67</v>
      </c>
      <c r="D14" t="str" cm="1">
        <f t="array" aca="1" ref="D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 t="s">
        <v>29</v>
      </c>
      <c r="F14" t="s">
        <v>35</v>
      </c>
      <c r="G14" cm="1">
        <f t="array" ref="G14">_xlfn.IFS(marketing_campaign[[#This Row],[Marital_Status]]="Single",I14-J14+1,marketing_campaign[[#This Row],[Marital_Status]]="Together",I14+J14+2,marketing_campaign[[#This Row],[Marital_Status]]="Alone",I14-J14+1,marketing_campaign[[#This Row],[Marital_Status]]="Married",I14+J14+2,marketing_campaign[[#This Row],[Marital_Status]]="Divorced",I14+J14+1,marketing_campaign[[#This Row],[Marital_Status]]="YOLO",I14-J14+1,marketing_campaign[[#This Row],[Marital_Status]]="Absurd",I14-J14+1,marketing_campaign[[#This Row],[Marital_Status]]="Widow",I14+J14+1)</f>
        <v>1</v>
      </c>
      <c r="H14">
        <v>63033</v>
      </c>
      <c r="I14">
        <v>0</v>
      </c>
      <c r="J14">
        <v>0</v>
      </c>
      <c r="K14" s="1">
        <v>41593</v>
      </c>
      <c r="L14">
        <v>82</v>
      </c>
      <c r="M14" t="str" cm="1">
        <f t="array" ref="M14">_xlfn.IFS(AND(marketing_campaign[[#This Row],[Recency]]&gt;=0,marketing_campaign[[#This Row],[Recency]]&lt;=14),"Early Recency",AND(marketing_campaign[[#This Row],[Recency]]&gt;=15,marketing_campaign[[#This Row],[Recency]]&lt;=31),"Mid-Recency",marketing_campaign[[#This Row],[Recency]]&gt;=32,"Late Recency")</f>
        <v>Late Recency</v>
      </c>
      <c r="N14">
        <v>194</v>
      </c>
      <c r="O14">
        <v>61</v>
      </c>
      <c r="P14">
        <v>480</v>
      </c>
      <c r="Q14">
        <v>225</v>
      </c>
      <c r="R14">
        <v>112</v>
      </c>
      <c r="S14">
        <v>30</v>
      </c>
      <c r="T14">
        <f>marketing_campaign[[#This Row],[MntGoldProds]]+marketing_campaign[[#This Row],[MntSweetProducts]]+marketing_campaign[[#This Row],[MntFishProducts]]+marketing_campaign[[#This Row],[MntMeatProducts]]+marketing_campaign[[#This Row],[MntFruits]]+marketing_campaign[[#This Row],[MntWines]]</f>
        <v>1102</v>
      </c>
      <c r="U14">
        <v>1</v>
      </c>
      <c r="V14">
        <v>3</v>
      </c>
      <c r="W14">
        <v>4</v>
      </c>
      <c r="X14">
        <v>8</v>
      </c>
      <c r="Y14">
        <f t="shared" si="1"/>
        <v>16</v>
      </c>
      <c r="Z14">
        <v>2</v>
      </c>
      <c r="AA14">
        <v>0</v>
      </c>
      <c r="AB14">
        <v>0</v>
      </c>
      <c r="AC14">
        <v>0</v>
      </c>
      <c r="AD14">
        <v>0</v>
      </c>
      <c r="AE14">
        <v>0</v>
      </c>
      <c r="AF14">
        <v>0</v>
      </c>
      <c r="AG14">
        <v>3</v>
      </c>
      <c r="AH14">
        <v>11</v>
      </c>
      <c r="AI14">
        <v>0</v>
      </c>
      <c r="AJ14">
        <f>marketing_campaign[[#This Row],[AcceptedCmp2]]+marketing_campaign[[#This Row],[AcceptedCmp1]]+marketing_campaign[[#This Row],[AcceptedCmp5]]+marketing_campaign[[#This Row],[AcceptedCmp4]]+marketing_campaign[[#This Row],[AcceptedCmp3]]</f>
        <v>0</v>
      </c>
    </row>
    <row r="15" spans="1:36" x14ac:dyDescent="0.35">
      <c r="A15">
        <v>8180</v>
      </c>
      <c r="B15">
        <v>1952</v>
      </c>
      <c r="C15">
        <f t="shared" ca="1" si="0"/>
        <v>74</v>
      </c>
      <c r="D15" t="str" cm="1">
        <f t="array" aca="1" ref="D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 t="s">
        <v>34</v>
      </c>
      <c r="F15" t="s">
        <v>35</v>
      </c>
      <c r="G15" cm="1">
        <f t="array" ref="G15">_xlfn.IFS(marketing_campaign[[#This Row],[Marital_Status]]="Single",I15-J15+1,marketing_campaign[[#This Row],[Marital_Status]]="Together",I15+J15+2,marketing_campaign[[#This Row],[Marital_Status]]="Alone",I15-J15+1,marketing_campaign[[#This Row],[Marital_Status]]="Married",I15+J15+2,marketing_campaign[[#This Row],[Marital_Status]]="Divorced",I15+J15+1,marketing_campaign[[#This Row],[Marital_Status]]="YOLO",I15-J15+1,marketing_campaign[[#This Row],[Marital_Status]]="Absurd",I15-J15+1,marketing_campaign[[#This Row],[Marital_Status]]="Widow",I15+J15+1)</f>
        <v>3</v>
      </c>
      <c r="H15">
        <v>59354</v>
      </c>
      <c r="I15">
        <v>1</v>
      </c>
      <c r="J15">
        <v>1</v>
      </c>
      <c r="K15" s="1">
        <v>41593</v>
      </c>
      <c r="L15">
        <v>53</v>
      </c>
      <c r="M15" t="str" cm="1">
        <f t="array" ref="M15">_xlfn.IFS(AND(marketing_campaign[[#This Row],[Recency]]&gt;=0,marketing_campaign[[#This Row],[Recency]]&lt;=14),"Early Recency",AND(marketing_campaign[[#This Row],[Recency]]&gt;=15,marketing_campaign[[#This Row],[Recency]]&lt;=31),"Mid-Recency",marketing_campaign[[#This Row],[Recency]]&gt;=32,"Late Recency")</f>
        <v>Late Recency</v>
      </c>
      <c r="N15">
        <v>233</v>
      </c>
      <c r="O15">
        <v>2</v>
      </c>
      <c r="P15">
        <v>53</v>
      </c>
      <c r="Q15">
        <v>3</v>
      </c>
      <c r="R15">
        <v>5</v>
      </c>
      <c r="S15">
        <v>14</v>
      </c>
      <c r="T15">
        <f>marketing_campaign[[#This Row],[MntGoldProds]]+marketing_campaign[[#This Row],[MntSweetProducts]]+marketing_campaign[[#This Row],[MntFishProducts]]+marketing_campaign[[#This Row],[MntMeatProducts]]+marketing_campaign[[#This Row],[MntFruits]]+marketing_campaign[[#This Row],[MntWines]]</f>
        <v>310</v>
      </c>
      <c r="U15">
        <v>3</v>
      </c>
      <c r="V15">
        <v>6</v>
      </c>
      <c r="W15">
        <v>1</v>
      </c>
      <c r="X15">
        <v>5</v>
      </c>
      <c r="Y15">
        <f t="shared" si="1"/>
        <v>15</v>
      </c>
      <c r="Z15">
        <v>6</v>
      </c>
      <c r="AA15">
        <v>0</v>
      </c>
      <c r="AB15">
        <v>0</v>
      </c>
      <c r="AC15">
        <v>0</v>
      </c>
      <c r="AD15">
        <v>0</v>
      </c>
      <c r="AE15">
        <v>0</v>
      </c>
      <c r="AF15">
        <v>0</v>
      </c>
      <c r="AG15">
        <v>3</v>
      </c>
      <c r="AH15">
        <v>11</v>
      </c>
      <c r="AI15">
        <v>0</v>
      </c>
      <c r="AJ15">
        <f>marketing_campaign[[#This Row],[AcceptedCmp2]]+marketing_campaign[[#This Row],[AcceptedCmp1]]+marketing_campaign[[#This Row],[AcceptedCmp5]]+marketing_campaign[[#This Row],[AcceptedCmp4]]+marketing_campaign[[#This Row],[AcceptedCmp3]]</f>
        <v>0</v>
      </c>
    </row>
    <row r="16" spans="1:36" x14ac:dyDescent="0.35">
      <c r="A16">
        <v>2569</v>
      </c>
      <c r="B16">
        <v>1987</v>
      </c>
      <c r="C16">
        <f t="shared" ca="1" si="0"/>
        <v>39</v>
      </c>
      <c r="D16" t="str" cm="1">
        <f t="array" aca="1" ref="D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 t="s">
        <v>29</v>
      </c>
      <c r="F16" t="s">
        <v>33</v>
      </c>
      <c r="G16" cm="1">
        <f t="array" ref="G16">_xlfn.IFS(marketing_campaign[[#This Row],[Marital_Status]]="Single",I16-J16+1,marketing_campaign[[#This Row],[Marital_Status]]="Together",I16+J16+2,marketing_campaign[[#This Row],[Marital_Status]]="Alone",I16-J16+1,marketing_campaign[[#This Row],[Marital_Status]]="Married",I16+J16+2,marketing_campaign[[#This Row],[Marital_Status]]="Divorced",I16+J16+1,marketing_campaign[[#This Row],[Marital_Status]]="YOLO",I16-J16+1,marketing_campaign[[#This Row],[Marital_Status]]="Absurd",I16-J16+1,marketing_campaign[[#This Row],[Marital_Status]]="Widow",I16+J16+1)</f>
        <v>2</v>
      </c>
      <c r="H16">
        <v>17323</v>
      </c>
      <c r="I16">
        <v>0</v>
      </c>
      <c r="J16">
        <v>0</v>
      </c>
      <c r="K16" s="1">
        <v>41192</v>
      </c>
      <c r="L16">
        <v>38</v>
      </c>
      <c r="M16" t="str" cm="1">
        <f t="array" ref="M16">_xlfn.IFS(AND(marketing_campaign[[#This Row],[Recency]]&gt;=0,marketing_campaign[[#This Row],[Recency]]&lt;=14),"Early Recency",AND(marketing_campaign[[#This Row],[Recency]]&gt;=15,marketing_campaign[[#This Row],[Recency]]&lt;=31),"Mid-Recency",marketing_campaign[[#This Row],[Recency]]&gt;=32,"Late Recency")</f>
        <v>Late Recency</v>
      </c>
      <c r="N16">
        <v>3</v>
      </c>
      <c r="O16">
        <v>14</v>
      </c>
      <c r="P16">
        <v>17</v>
      </c>
      <c r="Q16">
        <v>6</v>
      </c>
      <c r="R16">
        <v>1</v>
      </c>
      <c r="S16">
        <v>5</v>
      </c>
      <c r="T16">
        <f>marketing_campaign[[#This Row],[MntGoldProds]]+marketing_campaign[[#This Row],[MntSweetProducts]]+marketing_campaign[[#This Row],[MntFishProducts]]+marketing_campaign[[#This Row],[MntMeatProducts]]+marketing_campaign[[#This Row],[MntFruits]]+marketing_campaign[[#This Row],[MntWines]]</f>
        <v>46</v>
      </c>
      <c r="U16">
        <v>1</v>
      </c>
      <c r="V16">
        <v>1</v>
      </c>
      <c r="W16">
        <v>0</v>
      </c>
      <c r="X16">
        <v>3</v>
      </c>
      <c r="Y16">
        <f t="shared" si="1"/>
        <v>5</v>
      </c>
      <c r="Z16">
        <v>8</v>
      </c>
      <c r="AA16">
        <v>0</v>
      </c>
      <c r="AB16">
        <v>0</v>
      </c>
      <c r="AC16">
        <v>0</v>
      </c>
      <c r="AD16">
        <v>0</v>
      </c>
      <c r="AE16">
        <v>0</v>
      </c>
      <c r="AF16">
        <v>0</v>
      </c>
      <c r="AG16">
        <v>3</v>
      </c>
      <c r="AH16">
        <v>11</v>
      </c>
      <c r="AI16">
        <v>0</v>
      </c>
      <c r="AJ16">
        <f>marketing_campaign[[#This Row],[AcceptedCmp2]]+marketing_campaign[[#This Row],[AcceptedCmp1]]+marketing_campaign[[#This Row],[AcceptedCmp5]]+marketing_campaign[[#This Row],[AcceptedCmp4]]+marketing_campaign[[#This Row],[AcceptedCmp3]]</f>
        <v>0</v>
      </c>
    </row>
    <row r="17" spans="1:36" x14ac:dyDescent="0.35">
      <c r="A17">
        <v>2114</v>
      </c>
      <c r="B17">
        <v>1946</v>
      </c>
      <c r="C17">
        <f t="shared" ca="1" si="0"/>
        <v>80</v>
      </c>
      <c r="D17" t="str" cm="1">
        <f t="array" aca="1" ref="D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 t="s">
        <v>32</v>
      </c>
      <c r="F17" t="s">
        <v>30</v>
      </c>
      <c r="G17" cm="1">
        <f t="array" ref="G17">_xlfn.IFS(marketing_campaign[[#This Row],[Marital_Status]]="Single",I17-J17+1,marketing_campaign[[#This Row],[Marital_Status]]="Together",I17+J17+2,marketing_campaign[[#This Row],[Marital_Status]]="Alone",I17-J17+1,marketing_campaign[[#This Row],[Marital_Status]]="Married",I17+J17+2,marketing_campaign[[#This Row],[Marital_Status]]="Divorced",I17+J17+1,marketing_campaign[[#This Row],[Marital_Status]]="YOLO",I17-J17+1,marketing_campaign[[#This Row],[Marital_Status]]="Absurd",I17-J17+1,marketing_campaign[[#This Row],[Marital_Status]]="Widow",I17+J17+1)</f>
        <v>1</v>
      </c>
      <c r="H17">
        <v>82800</v>
      </c>
      <c r="I17">
        <v>0</v>
      </c>
      <c r="J17">
        <v>0</v>
      </c>
      <c r="K17" s="1">
        <v>41237</v>
      </c>
      <c r="L17">
        <v>23</v>
      </c>
      <c r="M17" t="str" cm="1">
        <f t="array" ref="M17">_xlfn.IFS(AND(marketing_campaign[[#This Row],[Recency]]&gt;=0,marketing_campaign[[#This Row],[Recency]]&lt;=14),"Early Recency",AND(marketing_campaign[[#This Row],[Recency]]&gt;=15,marketing_campaign[[#This Row],[Recency]]&lt;=31),"Mid-Recency",marketing_campaign[[#This Row],[Recency]]&gt;=32,"Late Recency")</f>
        <v>Mid-Recency</v>
      </c>
      <c r="N17">
        <v>1006</v>
      </c>
      <c r="O17">
        <v>22</v>
      </c>
      <c r="P17">
        <v>115</v>
      </c>
      <c r="Q17">
        <v>59</v>
      </c>
      <c r="R17">
        <v>68</v>
      </c>
      <c r="S17">
        <v>45</v>
      </c>
      <c r="T17">
        <f>marketing_campaign[[#This Row],[MntGoldProds]]+marketing_campaign[[#This Row],[MntSweetProducts]]+marketing_campaign[[#This Row],[MntFishProducts]]+marketing_campaign[[#This Row],[MntMeatProducts]]+marketing_campaign[[#This Row],[MntFruits]]+marketing_campaign[[#This Row],[MntWines]]</f>
        <v>1315</v>
      </c>
      <c r="U17">
        <v>1</v>
      </c>
      <c r="V17">
        <v>7</v>
      </c>
      <c r="W17">
        <v>6</v>
      </c>
      <c r="X17">
        <v>12</v>
      </c>
      <c r="Y17">
        <f t="shared" si="1"/>
        <v>26</v>
      </c>
      <c r="Z17">
        <v>3</v>
      </c>
      <c r="AA17">
        <v>0</v>
      </c>
      <c r="AB17">
        <v>0</v>
      </c>
      <c r="AC17">
        <v>1</v>
      </c>
      <c r="AD17">
        <v>1</v>
      </c>
      <c r="AE17">
        <v>0</v>
      </c>
      <c r="AF17">
        <v>0</v>
      </c>
      <c r="AG17">
        <v>3</v>
      </c>
      <c r="AH17">
        <v>11</v>
      </c>
      <c r="AI17">
        <v>1</v>
      </c>
      <c r="AJ17">
        <f>marketing_campaign[[#This Row],[AcceptedCmp2]]+marketing_campaign[[#This Row],[AcceptedCmp1]]+marketing_campaign[[#This Row],[AcceptedCmp5]]+marketing_campaign[[#This Row],[AcceptedCmp4]]+marketing_campaign[[#This Row],[AcceptedCmp3]]</f>
        <v>2</v>
      </c>
    </row>
    <row r="18" spans="1:36" x14ac:dyDescent="0.35">
      <c r="A18">
        <v>9736</v>
      </c>
      <c r="B18">
        <v>1980</v>
      </c>
      <c r="C18">
        <f t="shared" ca="1" si="0"/>
        <v>46</v>
      </c>
      <c r="D18" t="str" cm="1">
        <f t="array" aca="1" ref="D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 t="s">
        <v>29</v>
      </c>
      <c r="F18" t="s">
        <v>33</v>
      </c>
      <c r="G18" cm="1">
        <f t="array" ref="G18">_xlfn.IFS(marketing_campaign[[#This Row],[Marital_Status]]="Single",I18-J18+1,marketing_campaign[[#This Row],[Marital_Status]]="Together",I18+J18+2,marketing_campaign[[#This Row],[Marital_Status]]="Alone",I18-J18+1,marketing_campaign[[#This Row],[Marital_Status]]="Married",I18+J18+2,marketing_campaign[[#This Row],[Marital_Status]]="Divorced",I18+J18+1,marketing_campaign[[#This Row],[Marital_Status]]="YOLO",I18-J18+1,marketing_campaign[[#This Row],[Marital_Status]]="Absurd",I18-J18+1,marketing_campaign[[#This Row],[Marital_Status]]="Widow",I18+J18+1)</f>
        <v>4</v>
      </c>
      <c r="H18">
        <v>41850</v>
      </c>
      <c r="I18">
        <v>1</v>
      </c>
      <c r="J18">
        <v>1</v>
      </c>
      <c r="K18" s="1">
        <v>41267</v>
      </c>
      <c r="L18">
        <v>51</v>
      </c>
      <c r="M18" t="str" cm="1">
        <f t="array" ref="M18">_xlfn.IFS(AND(marketing_campaign[[#This Row],[Recency]]&gt;=0,marketing_campaign[[#This Row],[Recency]]&lt;=14),"Early Recency",AND(marketing_campaign[[#This Row],[Recency]]&gt;=15,marketing_campaign[[#This Row],[Recency]]&lt;=31),"Mid-Recency",marketing_campaign[[#This Row],[Recency]]&gt;=32,"Late Recency")</f>
        <v>Late Recency</v>
      </c>
      <c r="N18">
        <v>53</v>
      </c>
      <c r="O18">
        <v>5</v>
      </c>
      <c r="P18">
        <v>19</v>
      </c>
      <c r="Q18">
        <v>2</v>
      </c>
      <c r="R18">
        <v>13</v>
      </c>
      <c r="S18">
        <v>4</v>
      </c>
      <c r="T18">
        <f>marketing_campaign[[#This Row],[MntGoldProds]]+marketing_campaign[[#This Row],[MntSweetProducts]]+marketing_campaign[[#This Row],[MntFishProducts]]+marketing_campaign[[#This Row],[MntMeatProducts]]+marketing_campaign[[#This Row],[MntFruits]]+marketing_campaign[[#This Row],[MntWines]]</f>
        <v>96</v>
      </c>
      <c r="U18">
        <v>3</v>
      </c>
      <c r="V18">
        <v>3</v>
      </c>
      <c r="W18">
        <v>0</v>
      </c>
      <c r="X18">
        <v>3</v>
      </c>
      <c r="Y18">
        <f t="shared" si="1"/>
        <v>9</v>
      </c>
      <c r="Z18">
        <v>8</v>
      </c>
      <c r="AA18">
        <v>0</v>
      </c>
      <c r="AB18">
        <v>0</v>
      </c>
      <c r="AC18">
        <v>0</v>
      </c>
      <c r="AD18">
        <v>0</v>
      </c>
      <c r="AE18">
        <v>0</v>
      </c>
      <c r="AF18">
        <v>0</v>
      </c>
      <c r="AG18">
        <v>3</v>
      </c>
      <c r="AH18">
        <v>11</v>
      </c>
      <c r="AI18">
        <v>0</v>
      </c>
      <c r="AJ18">
        <f>marketing_campaign[[#This Row],[AcceptedCmp2]]+marketing_campaign[[#This Row],[AcceptedCmp1]]+marketing_campaign[[#This Row],[AcceptedCmp5]]+marketing_campaign[[#This Row],[AcceptedCmp4]]+marketing_campaign[[#This Row],[AcceptedCmp3]]</f>
        <v>0</v>
      </c>
    </row>
    <row r="19" spans="1:36" x14ac:dyDescent="0.35">
      <c r="A19">
        <v>4939</v>
      </c>
      <c r="B19">
        <v>1946</v>
      </c>
      <c r="C19">
        <f t="shared" ca="1" si="0"/>
        <v>80</v>
      </c>
      <c r="D19" t="str" cm="1">
        <f t="array" aca="1" ref="D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 t="s">
        <v>29</v>
      </c>
      <c r="F19" t="s">
        <v>31</v>
      </c>
      <c r="G19" cm="1">
        <f t="array" ref="G19">_xlfn.IFS(marketing_campaign[[#This Row],[Marital_Status]]="Single",I19-J19+1,marketing_campaign[[#This Row],[Marital_Status]]="Together",I19+J19+2,marketing_campaign[[#This Row],[Marital_Status]]="Alone",I19-J19+1,marketing_campaign[[#This Row],[Marital_Status]]="Married",I19+J19+2,marketing_campaign[[#This Row],[Marital_Status]]="Divorced",I19+J19+1,marketing_campaign[[#This Row],[Marital_Status]]="YOLO",I19-J19+1,marketing_campaign[[#This Row],[Marital_Status]]="Absurd",I19-J19+1,marketing_campaign[[#This Row],[Marital_Status]]="Widow",I19+J19+1)</f>
        <v>2</v>
      </c>
      <c r="H19">
        <v>37760</v>
      </c>
      <c r="I19">
        <v>0</v>
      </c>
      <c r="J19">
        <v>0</v>
      </c>
      <c r="K19" s="1">
        <v>41152</v>
      </c>
      <c r="L19">
        <v>20</v>
      </c>
      <c r="M19" t="str" cm="1">
        <f t="array" ref="M19">_xlfn.IFS(AND(marketing_campaign[[#This Row],[Recency]]&gt;=0,marketing_campaign[[#This Row],[Recency]]&lt;=14),"Early Recency",AND(marketing_campaign[[#This Row],[Recency]]&gt;=15,marketing_campaign[[#This Row],[Recency]]&lt;=31),"Mid-Recency",marketing_campaign[[#This Row],[Recency]]&gt;=32,"Late Recency")</f>
        <v>Mid-Recency</v>
      </c>
      <c r="N19">
        <v>84</v>
      </c>
      <c r="O19">
        <v>5</v>
      </c>
      <c r="P19">
        <v>38</v>
      </c>
      <c r="Q19">
        <v>150</v>
      </c>
      <c r="R19">
        <v>12</v>
      </c>
      <c r="S19">
        <v>28</v>
      </c>
      <c r="T19">
        <f>marketing_campaign[[#This Row],[MntGoldProds]]+marketing_campaign[[#This Row],[MntSweetProducts]]+marketing_campaign[[#This Row],[MntFishProducts]]+marketing_campaign[[#This Row],[MntMeatProducts]]+marketing_campaign[[#This Row],[MntFruits]]+marketing_campaign[[#This Row],[MntWines]]</f>
        <v>317</v>
      </c>
      <c r="U19">
        <v>2</v>
      </c>
      <c r="V19">
        <v>4</v>
      </c>
      <c r="W19">
        <v>1</v>
      </c>
      <c r="X19">
        <v>6</v>
      </c>
      <c r="Y19">
        <f t="shared" si="1"/>
        <v>13</v>
      </c>
      <c r="Z19">
        <v>7</v>
      </c>
      <c r="AA19">
        <v>0</v>
      </c>
      <c r="AB19">
        <v>0</v>
      </c>
      <c r="AC19">
        <v>0</v>
      </c>
      <c r="AD19">
        <v>0</v>
      </c>
      <c r="AE19">
        <v>0</v>
      </c>
      <c r="AF19">
        <v>0</v>
      </c>
      <c r="AG19">
        <v>3</v>
      </c>
      <c r="AH19">
        <v>11</v>
      </c>
      <c r="AI19">
        <v>0</v>
      </c>
      <c r="AJ19">
        <f>marketing_campaign[[#This Row],[AcceptedCmp2]]+marketing_campaign[[#This Row],[AcceptedCmp1]]+marketing_campaign[[#This Row],[AcceptedCmp5]]+marketing_campaign[[#This Row],[AcceptedCmp4]]+marketing_campaign[[#This Row],[AcceptedCmp3]]</f>
        <v>0</v>
      </c>
    </row>
    <row r="20" spans="1:36" x14ac:dyDescent="0.35">
      <c r="A20">
        <v>6565</v>
      </c>
      <c r="B20">
        <v>1949</v>
      </c>
      <c r="C20">
        <f t="shared" ca="1" si="0"/>
        <v>77</v>
      </c>
      <c r="D20" t="str" cm="1">
        <f t="array" aca="1" ref="D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 t="s">
        <v>34</v>
      </c>
      <c r="F20" t="s">
        <v>33</v>
      </c>
      <c r="G20" cm="1">
        <f t="array" ref="G20">_xlfn.IFS(marketing_campaign[[#This Row],[Marital_Status]]="Single",I20-J20+1,marketing_campaign[[#This Row],[Marital_Status]]="Together",I20+J20+2,marketing_campaign[[#This Row],[Marital_Status]]="Alone",I20-J20+1,marketing_campaign[[#This Row],[Marital_Status]]="Married",I20+J20+2,marketing_campaign[[#This Row],[Marital_Status]]="Divorced",I20+J20+1,marketing_campaign[[#This Row],[Marital_Status]]="YOLO",I20-J20+1,marketing_campaign[[#This Row],[Marital_Status]]="Absurd",I20-J20+1,marketing_campaign[[#This Row],[Marital_Status]]="Widow",I20+J20+1)</f>
        <v>3</v>
      </c>
      <c r="H20">
        <v>76995</v>
      </c>
      <c r="I20">
        <v>0</v>
      </c>
      <c r="J20">
        <v>1</v>
      </c>
      <c r="K20" s="1">
        <v>41361</v>
      </c>
      <c r="L20">
        <v>91</v>
      </c>
      <c r="M20" t="str" cm="1">
        <f t="array" ref="M20">_xlfn.IFS(AND(marketing_campaign[[#This Row],[Recency]]&gt;=0,marketing_campaign[[#This Row],[Recency]]&lt;=14),"Early Recency",AND(marketing_campaign[[#This Row],[Recency]]&gt;=15,marketing_campaign[[#This Row],[Recency]]&lt;=31),"Mid-Recency",marketing_campaign[[#This Row],[Recency]]&gt;=32,"Late Recency")</f>
        <v>Late Recency</v>
      </c>
      <c r="N20">
        <v>1012</v>
      </c>
      <c r="O20">
        <v>80</v>
      </c>
      <c r="P20">
        <v>498</v>
      </c>
      <c r="Q20">
        <v>0</v>
      </c>
      <c r="R20">
        <v>16</v>
      </c>
      <c r="S20">
        <v>176</v>
      </c>
      <c r="T20">
        <f>marketing_campaign[[#This Row],[MntGoldProds]]+marketing_campaign[[#This Row],[MntSweetProducts]]+marketing_campaign[[#This Row],[MntFishProducts]]+marketing_campaign[[#This Row],[MntMeatProducts]]+marketing_campaign[[#This Row],[MntFruits]]+marketing_campaign[[#This Row],[MntWines]]</f>
        <v>1782</v>
      </c>
      <c r="U20">
        <v>2</v>
      </c>
      <c r="V20">
        <v>11</v>
      </c>
      <c r="W20">
        <v>4</v>
      </c>
      <c r="X20">
        <v>9</v>
      </c>
      <c r="Y20">
        <f t="shared" si="1"/>
        <v>26</v>
      </c>
      <c r="Z20">
        <v>5</v>
      </c>
      <c r="AA20">
        <v>0</v>
      </c>
      <c r="AB20">
        <v>0</v>
      </c>
      <c r="AC20">
        <v>0</v>
      </c>
      <c r="AD20">
        <v>1</v>
      </c>
      <c r="AE20">
        <v>0</v>
      </c>
      <c r="AF20">
        <v>0</v>
      </c>
      <c r="AG20">
        <v>3</v>
      </c>
      <c r="AH20">
        <v>11</v>
      </c>
      <c r="AI20">
        <v>0</v>
      </c>
      <c r="AJ20">
        <f>marketing_campaign[[#This Row],[AcceptedCmp2]]+marketing_campaign[[#This Row],[AcceptedCmp1]]+marketing_campaign[[#This Row],[AcceptedCmp5]]+marketing_campaign[[#This Row],[AcceptedCmp4]]+marketing_campaign[[#This Row],[AcceptedCmp3]]</f>
        <v>1</v>
      </c>
    </row>
    <row r="21" spans="1:36" x14ac:dyDescent="0.35">
      <c r="A21">
        <v>2278</v>
      </c>
      <c r="B21">
        <v>1985</v>
      </c>
      <c r="C21">
        <f t="shared" ca="1" si="0"/>
        <v>41</v>
      </c>
      <c r="D21" t="str" cm="1">
        <f t="array" aca="1" ref="D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 t="s">
        <v>37</v>
      </c>
      <c r="F21" t="s">
        <v>30</v>
      </c>
      <c r="G21" cm="1">
        <f t="array" ref="G21">_xlfn.IFS(marketing_campaign[[#This Row],[Marital_Status]]="Single",I21-J21+1,marketing_campaign[[#This Row],[Marital_Status]]="Together",I21+J21+2,marketing_campaign[[#This Row],[Marital_Status]]="Alone",I21-J21+1,marketing_campaign[[#This Row],[Marital_Status]]="Married",I21+J21+2,marketing_campaign[[#This Row],[Marital_Status]]="Divorced",I21+J21+1,marketing_campaign[[#This Row],[Marital_Status]]="YOLO",I21-J21+1,marketing_campaign[[#This Row],[Marital_Status]]="Absurd",I21-J21+1,marketing_campaign[[#This Row],[Marital_Status]]="Widow",I21+J21+1)</f>
        <v>2</v>
      </c>
      <c r="H21">
        <v>33812</v>
      </c>
      <c r="I21">
        <v>1</v>
      </c>
      <c r="J21">
        <v>0</v>
      </c>
      <c r="K21" s="1">
        <v>41216</v>
      </c>
      <c r="L21">
        <v>86</v>
      </c>
      <c r="M21" t="str" cm="1">
        <f t="array" ref="M21">_xlfn.IFS(AND(marketing_campaign[[#This Row],[Recency]]&gt;=0,marketing_campaign[[#This Row],[Recency]]&lt;=14),"Early Recency",AND(marketing_campaign[[#This Row],[Recency]]&gt;=15,marketing_campaign[[#This Row],[Recency]]&lt;=31),"Mid-Recency",marketing_campaign[[#This Row],[Recency]]&gt;=32,"Late Recency")</f>
        <v>Late Recency</v>
      </c>
      <c r="N21">
        <v>4</v>
      </c>
      <c r="O21">
        <v>17</v>
      </c>
      <c r="P21">
        <v>19</v>
      </c>
      <c r="Q21">
        <v>30</v>
      </c>
      <c r="R21">
        <v>24</v>
      </c>
      <c r="S21">
        <v>39</v>
      </c>
      <c r="T21">
        <f>marketing_campaign[[#This Row],[MntGoldProds]]+marketing_campaign[[#This Row],[MntSweetProducts]]+marketing_campaign[[#This Row],[MntFishProducts]]+marketing_campaign[[#This Row],[MntMeatProducts]]+marketing_campaign[[#This Row],[MntFruits]]+marketing_campaign[[#This Row],[MntWines]]</f>
        <v>133</v>
      </c>
      <c r="U21">
        <v>2</v>
      </c>
      <c r="V21">
        <v>2</v>
      </c>
      <c r="W21">
        <v>1</v>
      </c>
      <c r="X21">
        <v>3</v>
      </c>
      <c r="Y21">
        <f t="shared" si="1"/>
        <v>8</v>
      </c>
      <c r="Z21">
        <v>6</v>
      </c>
      <c r="AA21">
        <v>0</v>
      </c>
      <c r="AB21">
        <v>0</v>
      </c>
      <c r="AC21">
        <v>0</v>
      </c>
      <c r="AD21">
        <v>0</v>
      </c>
      <c r="AE21">
        <v>0</v>
      </c>
      <c r="AF21">
        <v>0</v>
      </c>
      <c r="AG21">
        <v>3</v>
      </c>
      <c r="AH21">
        <v>11</v>
      </c>
      <c r="AI21">
        <v>0</v>
      </c>
      <c r="AJ21">
        <f>marketing_campaign[[#This Row],[AcceptedCmp2]]+marketing_campaign[[#This Row],[AcceptedCmp1]]+marketing_campaign[[#This Row],[AcceptedCmp5]]+marketing_campaign[[#This Row],[AcceptedCmp4]]+marketing_campaign[[#This Row],[AcceptedCmp3]]</f>
        <v>0</v>
      </c>
    </row>
    <row r="22" spans="1:36" x14ac:dyDescent="0.35">
      <c r="A22">
        <v>9360</v>
      </c>
      <c r="B22">
        <v>1982</v>
      </c>
      <c r="C22">
        <f t="shared" ca="1" si="0"/>
        <v>44</v>
      </c>
      <c r="D22" t="str" cm="1">
        <f t="array" aca="1" ref="D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 t="s">
        <v>29</v>
      </c>
      <c r="F22" t="s">
        <v>33</v>
      </c>
      <c r="G22" cm="1">
        <f t="array" ref="G22">_xlfn.IFS(marketing_campaign[[#This Row],[Marital_Status]]="Single",I22-J22+1,marketing_campaign[[#This Row],[Marital_Status]]="Together",I22+J22+2,marketing_campaign[[#This Row],[Marital_Status]]="Alone",I22-J22+1,marketing_campaign[[#This Row],[Marital_Status]]="Married",I22+J22+2,marketing_campaign[[#This Row],[Marital_Status]]="Divorced",I22+J22+1,marketing_campaign[[#This Row],[Marital_Status]]="YOLO",I22-J22+1,marketing_campaign[[#This Row],[Marital_Status]]="Absurd",I22-J22+1,marketing_campaign[[#This Row],[Marital_Status]]="Widow",I22+J22+1)</f>
        <v>2</v>
      </c>
      <c r="H22">
        <v>37040</v>
      </c>
      <c r="I22">
        <v>0</v>
      </c>
      <c r="J22">
        <v>0</v>
      </c>
      <c r="K22" s="1">
        <v>41129</v>
      </c>
      <c r="L22">
        <v>41</v>
      </c>
      <c r="M22" t="str" cm="1">
        <f t="array" ref="M22">_xlfn.IFS(AND(marketing_campaign[[#This Row],[Recency]]&gt;=0,marketing_campaign[[#This Row],[Recency]]&lt;=14),"Early Recency",AND(marketing_campaign[[#This Row],[Recency]]&gt;=15,marketing_campaign[[#This Row],[Recency]]&lt;=31),"Mid-Recency",marketing_campaign[[#This Row],[Recency]]&gt;=32,"Late Recency")</f>
        <v>Late Recency</v>
      </c>
      <c r="N22">
        <v>86</v>
      </c>
      <c r="O22">
        <v>2</v>
      </c>
      <c r="P22">
        <v>73</v>
      </c>
      <c r="Q22">
        <v>69</v>
      </c>
      <c r="R22">
        <v>38</v>
      </c>
      <c r="S22">
        <v>48</v>
      </c>
      <c r="T22">
        <f>marketing_campaign[[#This Row],[MntGoldProds]]+marketing_campaign[[#This Row],[MntSweetProducts]]+marketing_campaign[[#This Row],[MntFishProducts]]+marketing_campaign[[#This Row],[MntMeatProducts]]+marketing_campaign[[#This Row],[MntFruits]]+marketing_campaign[[#This Row],[MntWines]]</f>
        <v>316</v>
      </c>
      <c r="U22">
        <v>1</v>
      </c>
      <c r="V22">
        <v>4</v>
      </c>
      <c r="W22">
        <v>2</v>
      </c>
      <c r="X22">
        <v>5</v>
      </c>
      <c r="Y22">
        <f t="shared" si="1"/>
        <v>12</v>
      </c>
      <c r="Z22">
        <v>8</v>
      </c>
      <c r="AA22">
        <v>0</v>
      </c>
      <c r="AB22">
        <v>0</v>
      </c>
      <c r="AC22">
        <v>0</v>
      </c>
      <c r="AD22">
        <v>0</v>
      </c>
      <c r="AE22">
        <v>0</v>
      </c>
      <c r="AF22">
        <v>0</v>
      </c>
      <c r="AG22">
        <v>3</v>
      </c>
      <c r="AH22">
        <v>11</v>
      </c>
      <c r="AI22">
        <v>0</v>
      </c>
      <c r="AJ22">
        <f>marketing_campaign[[#This Row],[AcceptedCmp2]]+marketing_campaign[[#This Row],[AcceptedCmp1]]+marketing_campaign[[#This Row],[AcceptedCmp5]]+marketing_campaign[[#This Row],[AcceptedCmp4]]+marketing_campaign[[#This Row],[AcceptedCmp3]]</f>
        <v>0</v>
      </c>
    </row>
    <row r="23" spans="1:36" x14ac:dyDescent="0.35">
      <c r="A23">
        <v>5376</v>
      </c>
      <c r="B23">
        <v>1979</v>
      </c>
      <c r="C23">
        <f t="shared" ca="1" si="0"/>
        <v>47</v>
      </c>
      <c r="D23" t="str" cm="1">
        <f t="array" aca="1" ref="D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 t="s">
        <v>29</v>
      </c>
      <c r="F23" t="s">
        <v>33</v>
      </c>
      <c r="G23" cm="1">
        <f t="array" ref="G23">_xlfn.IFS(marketing_campaign[[#This Row],[Marital_Status]]="Single",I23-J23+1,marketing_campaign[[#This Row],[Marital_Status]]="Together",I23+J23+2,marketing_campaign[[#This Row],[Marital_Status]]="Alone",I23-J23+1,marketing_campaign[[#This Row],[Marital_Status]]="Married",I23+J23+2,marketing_campaign[[#This Row],[Marital_Status]]="Divorced",I23+J23+1,marketing_campaign[[#This Row],[Marital_Status]]="YOLO",I23-J23+1,marketing_campaign[[#This Row],[Marital_Status]]="Absurd",I23-J23+1,marketing_campaign[[#This Row],[Marital_Status]]="Widow",I23+J23+1)</f>
        <v>3</v>
      </c>
      <c r="H23">
        <v>2447</v>
      </c>
      <c r="I23">
        <v>1</v>
      </c>
      <c r="J23">
        <v>0</v>
      </c>
      <c r="K23" s="1">
        <v>41280</v>
      </c>
      <c r="L23">
        <v>42</v>
      </c>
      <c r="M23" t="str" cm="1">
        <f t="array" ref="M23">_xlfn.IFS(AND(marketing_campaign[[#This Row],[Recency]]&gt;=0,marketing_campaign[[#This Row],[Recency]]&lt;=14),"Early Recency",AND(marketing_campaign[[#This Row],[Recency]]&gt;=15,marketing_campaign[[#This Row],[Recency]]&lt;=31),"Mid-Recency",marketing_campaign[[#This Row],[Recency]]&gt;=32,"Late Recency")</f>
        <v>Late Recency</v>
      </c>
      <c r="N23">
        <v>1</v>
      </c>
      <c r="O23">
        <v>1</v>
      </c>
      <c r="P23">
        <v>1725</v>
      </c>
      <c r="Q23">
        <v>1</v>
      </c>
      <c r="R23">
        <v>1</v>
      </c>
      <c r="S23">
        <v>1</v>
      </c>
      <c r="T23">
        <f>marketing_campaign[[#This Row],[MntGoldProds]]+marketing_campaign[[#This Row],[MntSweetProducts]]+marketing_campaign[[#This Row],[MntFishProducts]]+marketing_campaign[[#This Row],[MntMeatProducts]]+marketing_campaign[[#This Row],[MntFruits]]+marketing_campaign[[#This Row],[MntWines]]</f>
        <v>1730</v>
      </c>
      <c r="U23">
        <v>15</v>
      </c>
      <c r="V23">
        <v>0</v>
      </c>
      <c r="W23">
        <v>28</v>
      </c>
      <c r="X23">
        <v>0</v>
      </c>
      <c r="Y23">
        <f t="shared" si="1"/>
        <v>43</v>
      </c>
      <c r="Z23">
        <v>1</v>
      </c>
      <c r="AA23">
        <v>0</v>
      </c>
      <c r="AB23">
        <v>0</v>
      </c>
      <c r="AC23">
        <v>0</v>
      </c>
      <c r="AD23">
        <v>0</v>
      </c>
      <c r="AE23">
        <v>0</v>
      </c>
      <c r="AF23">
        <v>0</v>
      </c>
      <c r="AG23">
        <v>3</v>
      </c>
      <c r="AH23">
        <v>11</v>
      </c>
      <c r="AI23">
        <v>0</v>
      </c>
      <c r="AJ23">
        <f>marketing_campaign[[#This Row],[AcceptedCmp2]]+marketing_campaign[[#This Row],[AcceptedCmp1]]+marketing_campaign[[#This Row],[AcceptedCmp5]]+marketing_campaign[[#This Row],[AcceptedCmp4]]+marketing_campaign[[#This Row],[AcceptedCmp3]]</f>
        <v>0</v>
      </c>
    </row>
    <row r="24" spans="1:36" x14ac:dyDescent="0.35">
      <c r="A24">
        <v>1993</v>
      </c>
      <c r="B24">
        <v>1949</v>
      </c>
      <c r="C24">
        <f t="shared" ca="1" si="0"/>
        <v>77</v>
      </c>
      <c r="D24" t="str" cm="1">
        <f t="array" aca="1" ref="D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 t="s">
        <v>32</v>
      </c>
      <c r="F24" t="s">
        <v>33</v>
      </c>
      <c r="G24" cm="1">
        <f t="array" ref="G24">_xlfn.IFS(marketing_campaign[[#This Row],[Marital_Status]]="Single",I24-J24+1,marketing_campaign[[#This Row],[Marital_Status]]="Together",I24+J24+2,marketing_campaign[[#This Row],[Marital_Status]]="Alone",I24-J24+1,marketing_campaign[[#This Row],[Marital_Status]]="Married",I24+J24+2,marketing_campaign[[#This Row],[Marital_Status]]="Divorced",I24+J24+1,marketing_campaign[[#This Row],[Marital_Status]]="YOLO",I24-J24+1,marketing_campaign[[#This Row],[Marital_Status]]="Absurd",I24-J24+1,marketing_campaign[[#This Row],[Marital_Status]]="Widow",I24+J24+1)</f>
        <v>3</v>
      </c>
      <c r="H24">
        <v>58607</v>
      </c>
      <c r="I24">
        <v>0</v>
      </c>
      <c r="J24">
        <v>1</v>
      </c>
      <c r="K24" s="1">
        <v>41266</v>
      </c>
      <c r="L24">
        <v>63</v>
      </c>
      <c r="M24" t="str" cm="1">
        <f t="array" ref="M24">_xlfn.IFS(AND(marketing_campaign[[#This Row],[Recency]]&gt;=0,marketing_campaign[[#This Row],[Recency]]&lt;=14),"Early Recency",AND(marketing_campaign[[#This Row],[Recency]]&gt;=15,marketing_campaign[[#This Row],[Recency]]&lt;=31),"Mid-Recency",marketing_campaign[[#This Row],[Recency]]&gt;=32,"Late Recency")</f>
        <v>Late Recency</v>
      </c>
      <c r="N24">
        <v>867</v>
      </c>
      <c r="O24">
        <v>0</v>
      </c>
      <c r="P24">
        <v>86</v>
      </c>
      <c r="Q24">
        <v>0</v>
      </c>
      <c r="R24">
        <v>0</v>
      </c>
      <c r="S24">
        <v>19</v>
      </c>
      <c r="T24">
        <f>marketing_campaign[[#This Row],[MntGoldProds]]+marketing_campaign[[#This Row],[MntSweetProducts]]+marketing_campaign[[#This Row],[MntFishProducts]]+marketing_campaign[[#This Row],[MntMeatProducts]]+marketing_campaign[[#This Row],[MntFruits]]+marketing_campaign[[#This Row],[MntWines]]</f>
        <v>972</v>
      </c>
      <c r="U24">
        <v>3</v>
      </c>
      <c r="V24">
        <v>2</v>
      </c>
      <c r="W24">
        <v>3</v>
      </c>
      <c r="X24">
        <v>9</v>
      </c>
      <c r="Y24">
        <f t="shared" si="1"/>
        <v>17</v>
      </c>
      <c r="Z24">
        <v>8</v>
      </c>
      <c r="AA24">
        <v>0</v>
      </c>
      <c r="AB24">
        <v>1</v>
      </c>
      <c r="AC24">
        <v>0</v>
      </c>
      <c r="AD24">
        <v>0</v>
      </c>
      <c r="AE24">
        <v>0</v>
      </c>
      <c r="AF24">
        <v>0</v>
      </c>
      <c r="AG24">
        <v>3</v>
      </c>
      <c r="AH24">
        <v>11</v>
      </c>
      <c r="AI24">
        <v>0</v>
      </c>
      <c r="AJ24">
        <f>marketing_campaign[[#This Row],[AcceptedCmp2]]+marketing_campaign[[#This Row],[AcceptedCmp1]]+marketing_campaign[[#This Row],[AcceptedCmp5]]+marketing_campaign[[#This Row],[AcceptedCmp4]]+marketing_campaign[[#This Row],[AcceptedCmp3]]</f>
        <v>1</v>
      </c>
    </row>
    <row r="25" spans="1:36" x14ac:dyDescent="0.35">
      <c r="A25">
        <v>4047</v>
      </c>
      <c r="B25">
        <v>1954</v>
      </c>
      <c r="C25">
        <f t="shared" ca="1" si="0"/>
        <v>72</v>
      </c>
      <c r="D25" t="str" cm="1">
        <f t="array" aca="1" ref="D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 t="s">
        <v>32</v>
      </c>
      <c r="F25" t="s">
        <v>33</v>
      </c>
      <c r="G25" cm="1">
        <f t="array" ref="G25">_xlfn.IFS(marketing_campaign[[#This Row],[Marital_Status]]="Single",I25-J25+1,marketing_campaign[[#This Row],[Marital_Status]]="Together",I25+J25+2,marketing_campaign[[#This Row],[Marital_Status]]="Alone",I25-J25+1,marketing_campaign[[#This Row],[Marital_Status]]="Married",I25+J25+2,marketing_campaign[[#This Row],[Marital_Status]]="Divorced",I25+J25+1,marketing_campaign[[#This Row],[Marital_Status]]="YOLO",I25-J25+1,marketing_campaign[[#This Row],[Marital_Status]]="Absurd",I25-J25+1,marketing_campaign[[#This Row],[Marital_Status]]="Widow",I25+J25+1)</f>
        <v>3</v>
      </c>
      <c r="H25">
        <v>65324</v>
      </c>
      <c r="I25">
        <v>0</v>
      </c>
      <c r="J25">
        <v>1</v>
      </c>
      <c r="K25" s="1">
        <v>41650</v>
      </c>
      <c r="L25">
        <v>0</v>
      </c>
      <c r="M25" t="str" cm="1">
        <f t="array" ref="M25">_xlfn.IFS(AND(marketing_campaign[[#This Row],[Recency]]&gt;=0,marketing_campaign[[#This Row],[Recency]]&lt;=14),"Early Recency",AND(marketing_campaign[[#This Row],[Recency]]&gt;=15,marketing_campaign[[#This Row],[Recency]]&lt;=31),"Mid-Recency",marketing_campaign[[#This Row],[Recency]]&gt;=32,"Late Recency")</f>
        <v>Early Recency</v>
      </c>
      <c r="N25">
        <v>384</v>
      </c>
      <c r="O25">
        <v>0</v>
      </c>
      <c r="P25">
        <v>102</v>
      </c>
      <c r="Q25">
        <v>21</v>
      </c>
      <c r="R25">
        <v>32</v>
      </c>
      <c r="S25">
        <v>5</v>
      </c>
      <c r="T25">
        <f>marketing_campaign[[#This Row],[MntGoldProds]]+marketing_campaign[[#This Row],[MntSweetProducts]]+marketing_campaign[[#This Row],[MntFishProducts]]+marketing_campaign[[#This Row],[MntMeatProducts]]+marketing_campaign[[#This Row],[MntFruits]]+marketing_campaign[[#This Row],[MntWines]]</f>
        <v>544</v>
      </c>
      <c r="U25">
        <v>3</v>
      </c>
      <c r="V25">
        <v>6</v>
      </c>
      <c r="W25">
        <v>2</v>
      </c>
      <c r="X25">
        <v>9</v>
      </c>
      <c r="Y25">
        <f t="shared" si="1"/>
        <v>20</v>
      </c>
      <c r="Z25">
        <v>4</v>
      </c>
      <c r="AA25">
        <v>0</v>
      </c>
      <c r="AB25">
        <v>0</v>
      </c>
      <c r="AC25">
        <v>0</v>
      </c>
      <c r="AD25">
        <v>0</v>
      </c>
      <c r="AE25">
        <v>0</v>
      </c>
      <c r="AF25">
        <v>0</v>
      </c>
      <c r="AG25">
        <v>3</v>
      </c>
      <c r="AH25">
        <v>11</v>
      </c>
      <c r="AI25">
        <v>0</v>
      </c>
      <c r="AJ25">
        <f>marketing_campaign[[#This Row],[AcceptedCmp2]]+marketing_campaign[[#This Row],[AcceptedCmp1]]+marketing_campaign[[#This Row],[AcceptedCmp5]]+marketing_campaign[[#This Row],[AcceptedCmp4]]+marketing_campaign[[#This Row],[AcceptedCmp3]]</f>
        <v>0</v>
      </c>
    </row>
    <row r="26" spans="1:36" x14ac:dyDescent="0.35">
      <c r="A26">
        <v>1409</v>
      </c>
      <c r="B26">
        <v>1951</v>
      </c>
      <c r="C26">
        <f t="shared" ca="1" si="0"/>
        <v>75</v>
      </c>
      <c r="D26" t="str" cm="1">
        <f t="array" aca="1" ref="D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 t="s">
        <v>29</v>
      </c>
      <c r="F26" t="s">
        <v>31</v>
      </c>
      <c r="G26" cm="1">
        <f t="array" ref="G26">_xlfn.IFS(marketing_campaign[[#This Row],[Marital_Status]]="Single",I26-J26+1,marketing_campaign[[#This Row],[Marital_Status]]="Together",I26+J26+2,marketing_campaign[[#This Row],[Marital_Status]]="Alone",I26-J26+1,marketing_campaign[[#This Row],[Marital_Status]]="Married",I26+J26+2,marketing_campaign[[#This Row],[Marital_Status]]="Divorced",I26+J26+1,marketing_campaign[[#This Row],[Marital_Status]]="YOLO",I26-J26+1,marketing_campaign[[#This Row],[Marital_Status]]="Absurd",I26-J26+1,marketing_campaign[[#This Row],[Marital_Status]]="Widow",I26+J26+1)</f>
        <v>3</v>
      </c>
      <c r="H26">
        <v>40689</v>
      </c>
      <c r="I26">
        <v>0</v>
      </c>
      <c r="J26">
        <v>1</v>
      </c>
      <c r="K26" s="1">
        <v>41351</v>
      </c>
      <c r="L26">
        <v>69</v>
      </c>
      <c r="M26" t="str" cm="1">
        <f t="array" ref="M26">_xlfn.IFS(AND(marketing_campaign[[#This Row],[Recency]]&gt;=0,marketing_campaign[[#This Row],[Recency]]&lt;=14),"Early Recency",AND(marketing_campaign[[#This Row],[Recency]]&gt;=15,marketing_campaign[[#This Row],[Recency]]&lt;=31),"Mid-Recency",marketing_campaign[[#This Row],[Recency]]&gt;=32,"Late Recency")</f>
        <v>Late Recency</v>
      </c>
      <c r="N26">
        <v>270</v>
      </c>
      <c r="O26">
        <v>3</v>
      </c>
      <c r="P26">
        <v>27</v>
      </c>
      <c r="Q26">
        <v>39</v>
      </c>
      <c r="R26">
        <v>6</v>
      </c>
      <c r="S26">
        <v>99</v>
      </c>
      <c r="T26">
        <f>marketing_campaign[[#This Row],[MntGoldProds]]+marketing_campaign[[#This Row],[MntSweetProducts]]+marketing_campaign[[#This Row],[MntFishProducts]]+marketing_campaign[[#This Row],[MntMeatProducts]]+marketing_campaign[[#This Row],[MntFruits]]+marketing_campaign[[#This Row],[MntWines]]</f>
        <v>444</v>
      </c>
      <c r="U26">
        <v>7</v>
      </c>
      <c r="V26">
        <v>7</v>
      </c>
      <c r="W26">
        <v>1</v>
      </c>
      <c r="X26">
        <v>5</v>
      </c>
      <c r="Y26">
        <f t="shared" si="1"/>
        <v>20</v>
      </c>
      <c r="Z26">
        <v>8</v>
      </c>
      <c r="AA26">
        <v>0</v>
      </c>
      <c r="AB26">
        <v>0</v>
      </c>
      <c r="AC26">
        <v>0</v>
      </c>
      <c r="AD26">
        <v>0</v>
      </c>
      <c r="AE26">
        <v>0</v>
      </c>
      <c r="AF26">
        <v>0</v>
      </c>
      <c r="AG26">
        <v>3</v>
      </c>
      <c r="AH26">
        <v>11</v>
      </c>
      <c r="AI26">
        <v>0</v>
      </c>
      <c r="AJ26">
        <f>marketing_campaign[[#This Row],[AcceptedCmp2]]+marketing_campaign[[#This Row],[AcceptedCmp1]]+marketing_campaign[[#This Row],[AcceptedCmp5]]+marketing_campaign[[#This Row],[AcceptedCmp4]]+marketing_campaign[[#This Row],[AcceptedCmp3]]</f>
        <v>0</v>
      </c>
    </row>
    <row r="27" spans="1:36" x14ac:dyDescent="0.35">
      <c r="A27">
        <v>7892</v>
      </c>
      <c r="B27">
        <v>1969</v>
      </c>
      <c r="C27">
        <f t="shared" ca="1" si="0"/>
        <v>57</v>
      </c>
      <c r="D27" t="str" cm="1">
        <f t="array" aca="1" ref="D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 t="s">
        <v>29</v>
      </c>
      <c r="F27" t="s">
        <v>30</v>
      </c>
      <c r="G27" cm="1">
        <f t="array" ref="G27">_xlfn.IFS(marketing_campaign[[#This Row],[Marital_Status]]="Single",I27-J27+1,marketing_campaign[[#This Row],[Marital_Status]]="Together",I27+J27+2,marketing_campaign[[#This Row],[Marital_Status]]="Alone",I27-J27+1,marketing_campaign[[#This Row],[Marital_Status]]="Married",I27+J27+2,marketing_campaign[[#This Row],[Marital_Status]]="Divorced",I27+J27+1,marketing_campaign[[#This Row],[Marital_Status]]="YOLO",I27-J27+1,marketing_campaign[[#This Row],[Marital_Status]]="Absurd",I27-J27+1,marketing_campaign[[#This Row],[Marital_Status]]="Widow",I27+J27+1)</f>
        <v>1</v>
      </c>
      <c r="H27">
        <v>18589</v>
      </c>
      <c r="I27">
        <v>0</v>
      </c>
      <c r="J27">
        <v>0</v>
      </c>
      <c r="K27" s="1">
        <v>41276</v>
      </c>
      <c r="L27">
        <v>89</v>
      </c>
      <c r="M27" t="str" cm="1">
        <f t="array" ref="M27">_xlfn.IFS(AND(marketing_campaign[[#This Row],[Recency]]&gt;=0,marketing_campaign[[#This Row],[Recency]]&lt;=14),"Early Recency",AND(marketing_campaign[[#This Row],[Recency]]&gt;=15,marketing_campaign[[#This Row],[Recency]]&lt;=31),"Mid-Recency",marketing_campaign[[#This Row],[Recency]]&gt;=32,"Late Recency")</f>
        <v>Late Recency</v>
      </c>
      <c r="N27">
        <v>6</v>
      </c>
      <c r="O27">
        <v>4</v>
      </c>
      <c r="P27">
        <v>25</v>
      </c>
      <c r="Q27">
        <v>15</v>
      </c>
      <c r="R27">
        <v>12</v>
      </c>
      <c r="S27">
        <v>13</v>
      </c>
      <c r="T27">
        <f>marketing_campaign[[#This Row],[MntGoldProds]]+marketing_campaign[[#This Row],[MntSweetProducts]]+marketing_campaign[[#This Row],[MntFishProducts]]+marketing_campaign[[#This Row],[MntMeatProducts]]+marketing_campaign[[#This Row],[MntFruits]]+marketing_campaign[[#This Row],[MntWines]]</f>
        <v>75</v>
      </c>
      <c r="U27">
        <v>2</v>
      </c>
      <c r="V27">
        <v>2</v>
      </c>
      <c r="W27">
        <v>1</v>
      </c>
      <c r="X27">
        <v>3</v>
      </c>
      <c r="Y27">
        <f t="shared" si="1"/>
        <v>8</v>
      </c>
      <c r="Z27">
        <v>7</v>
      </c>
      <c r="AA27">
        <v>0</v>
      </c>
      <c r="AB27">
        <v>0</v>
      </c>
      <c r="AC27">
        <v>0</v>
      </c>
      <c r="AD27">
        <v>0</v>
      </c>
      <c r="AE27">
        <v>0</v>
      </c>
      <c r="AF27">
        <v>0</v>
      </c>
      <c r="AG27">
        <v>3</v>
      </c>
      <c r="AH27">
        <v>11</v>
      </c>
      <c r="AI27">
        <v>0</v>
      </c>
      <c r="AJ27">
        <f>marketing_campaign[[#This Row],[AcceptedCmp2]]+marketing_campaign[[#This Row],[AcceptedCmp1]]+marketing_campaign[[#This Row],[AcceptedCmp5]]+marketing_campaign[[#This Row],[AcceptedCmp4]]+marketing_campaign[[#This Row],[AcceptedCmp3]]</f>
        <v>0</v>
      </c>
    </row>
    <row r="28" spans="1:36" x14ac:dyDescent="0.35">
      <c r="A28">
        <v>2404</v>
      </c>
      <c r="B28">
        <v>1976</v>
      </c>
      <c r="C28">
        <f t="shared" ca="1" si="0"/>
        <v>50</v>
      </c>
      <c r="D28" t="str" cm="1">
        <f t="array" aca="1" ref="D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 t="s">
        <v>29</v>
      </c>
      <c r="F28" t="s">
        <v>33</v>
      </c>
      <c r="G28" cm="1">
        <f t="array" ref="G28">_xlfn.IFS(marketing_campaign[[#This Row],[Marital_Status]]="Single",I28-J28+1,marketing_campaign[[#This Row],[Marital_Status]]="Together",I28+J28+2,marketing_campaign[[#This Row],[Marital_Status]]="Alone",I28-J28+1,marketing_campaign[[#This Row],[Marital_Status]]="Married",I28+J28+2,marketing_campaign[[#This Row],[Marital_Status]]="Divorced",I28+J28+1,marketing_campaign[[#This Row],[Marital_Status]]="YOLO",I28-J28+1,marketing_campaign[[#This Row],[Marital_Status]]="Absurd",I28-J28+1,marketing_campaign[[#This Row],[Marital_Status]]="Widow",I28+J28+1)</f>
        <v>4</v>
      </c>
      <c r="H28">
        <v>53359</v>
      </c>
      <c r="I28">
        <v>1</v>
      </c>
      <c r="J28">
        <v>1</v>
      </c>
      <c r="K28" s="1">
        <v>41421</v>
      </c>
      <c r="L28">
        <v>4</v>
      </c>
      <c r="M28" t="str" cm="1">
        <f t="array" ref="M28">_xlfn.IFS(AND(marketing_campaign[[#This Row],[Recency]]&gt;=0,marketing_campaign[[#This Row],[Recency]]&lt;=14),"Early Recency",AND(marketing_campaign[[#This Row],[Recency]]&gt;=15,marketing_campaign[[#This Row],[Recency]]&lt;=31),"Mid-Recency",marketing_campaign[[#This Row],[Recency]]&gt;=32,"Late Recency")</f>
        <v>Early Recency</v>
      </c>
      <c r="N28">
        <v>173</v>
      </c>
      <c r="O28">
        <v>4</v>
      </c>
      <c r="P28">
        <v>30</v>
      </c>
      <c r="Q28">
        <v>3</v>
      </c>
      <c r="R28">
        <v>6</v>
      </c>
      <c r="S28">
        <v>41</v>
      </c>
      <c r="T28">
        <f>marketing_campaign[[#This Row],[MntGoldProds]]+marketing_campaign[[#This Row],[MntSweetProducts]]+marketing_campaign[[#This Row],[MntFishProducts]]+marketing_campaign[[#This Row],[MntMeatProducts]]+marketing_campaign[[#This Row],[MntFruits]]+marketing_campaign[[#This Row],[MntWines]]</f>
        <v>257</v>
      </c>
      <c r="U28">
        <v>4</v>
      </c>
      <c r="V28">
        <v>5</v>
      </c>
      <c r="W28">
        <v>1</v>
      </c>
      <c r="X28">
        <v>4</v>
      </c>
      <c r="Y28">
        <f t="shared" si="1"/>
        <v>14</v>
      </c>
      <c r="Z28">
        <v>7</v>
      </c>
      <c r="AA28">
        <v>0</v>
      </c>
      <c r="AB28">
        <v>0</v>
      </c>
      <c r="AC28">
        <v>0</v>
      </c>
      <c r="AD28">
        <v>0</v>
      </c>
      <c r="AE28">
        <v>0</v>
      </c>
      <c r="AF28">
        <v>0</v>
      </c>
      <c r="AG28">
        <v>3</v>
      </c>
      <c r="AH28">
        <v>11</v>
      </c>
      <c r="AI28">
        <v>0</v>
      </c>
      <c r="AJ28">
        <f>marketing_campaign[[#This Row],[AcceptedCmp2]]+marketing_campaign[[#This Row],[AcceptedCmp1]]+marketing_campaign[[#This Row],[AcceptedCmp5]]+marketing_campaign[[#This Row],[AcceptedCmp4]]+marketing_campaign[[#This Row],[AcceptedCmp3]]</f>
        <v>0</v>
      </c>
    </row>
    <row r="29" spans="1:36" x14ac:dyDescent="0.35">
      <c r="A29">
        <v>5255</v>
      </c>
      <c r="B29">
        <v>1986</v>
      </c>
      <c r="C29">
        <f t="shared" ca="1" si="0"/>
        <v>40</v>
      </c>
      <c r="D29" t="str" cm="1">
        <f t="array" aca="1" ref="D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 t="s">
        <v>29</v>
      </c>
      <c r="F29" t="s">
        <v>30</v>
      </c>
      <c r="G29" cm="1">
        <f t="array" ref="G29">_xlfn.IFS(marketing_campaign[[#This Row],[Marital_Status]]="Single",I29-J29+1,marketing_campaign[[#This Row],[Marital_Status]]="Together",I29+J29+2,marketing_campaign[[#This Row],[Marital_Status]]="Alone",I29-J29+1,marketing_campaign[[#This Row],[Marital_Status]]="Married",I29+J29+2,marketing_campaign[[#This Row],[Marital_Status]]="Divorced",I29+J29+1,marketing_campaign[[#This Row],[Marital_Status]]="YOLO",I29-J29+1,marketing_campaign[[#This Row],[Marital_Status]]="Absurd",I29-J29+1,marketing_campaign[[#This Row],[Marital_Status]]="Widow",I29+J29+1)</f>
        <v>2</v>
      </c>
      <c r="H29">
        <v>51386</v>
      </c>
      <c r="I29">
        <v>1</v>
      </c>
      <c r="J29">
        <v>0</v>
      </c>
      <c r="K29" s="1">
        <v>41325</v>
      </c>
      <c r="L29">
        <v>19</v>
      </c>
      <c r="M29" t="str" cm="1">
        <f t="array" ref="M29">_xlfn.IFS(AND(marketing_campaign[[#This Row],[Recency]]&gt;=0,marketing_campaign[[#This Row],[Recency]]&lt;=14),"Early Recency",AND(marketing_campaign[[#This Row],[Recency]]&gt;=15,marketing_campaign[[#This Row],[Recency]]&lt;=31),"Mid-Recency",marketing_campaign[[#This Row],[Recency]]&gt;=32,"Late Recency")</f>
        <v>Mid-Recency</v>
      </c>
      <c r="N29">
        <v>5</v>
      </c>
      <c r="O29">
        <v>1</v>
      </c>
      <c r="P29">
        <v>3</v>
      </c>
      <c r="Q29">
        <v>3</v>
      </c>
      <c r="R29">
        <v>263</v>
      </c>
      <c r="S29">
        <v>362</v>
      </c>
      <c r="T29">
        <f>marketing_campaign[[#This Row],[MntGoldProds]]+marketing_campaign[[#This Row],[MntSweetProducts]]+marketing_campaign[[#This Row],[MntFishProducts]]+marketing_campaign[[#This Row],[MntMeatProducts]]+marketing_campaign[[#This Row],[MntFruits]]+marketing_campaign[[#This Row],[MntWines]]</f>
        <v>637</v>
      </c>
      <c r="U29">
        <v>0</v>
      </c>
      <c r="V29">
        <v>27</v>
      </c>
      <c r="W29">
        <v>0</v>
      </c>
      <c r="X29">
        <v>0</v>
      </c>
      <c r="Y29">
        <f t="shared" si="1"/>
        <v>27</v>
      </c>
      <c r="Z29">
        <v>1</v>
      </c>
      <c r="AA29">
        <v>0</v>
      </c>
      <c r="AB29">
        <v>0</v>
      </c>
      <c r="AC29">
        <v>0</v>
      </c>
      <c r="AD29">
        <v>0</v>
      </c>
      <c r="AE29">
        <v>0</v>
      </c>
      <c r="AF29">
        <v>0</v>
      </c>
      <c r="AG29">
        <v>3</v>
      </c>
      <c r="AH29">
        <v>11</v>
      </c>
      <c r="AI29">
        <v>0</v>
      </c>
      <c r="AJ29">
        <f>marketing_campaign[[#This Row],[AcceptedCmp2]]+marketing_campaign[[#This Row],[AcceptedCmp1]]+marketing_campaign[[#This Row],[AcceptedCmp5]]+marketing_campaign[[#This Row],[AcceptedCmp4]]+marketing_campaign[[#This Row],[AcceptedCmp3]]</f>
        <v>0</v>
      </c>
    </row>
    <row r="30" spans="1:36" x14ac:dyDescent="0.35">
      <c r="A30">
        <v>9422</v>
      </c>
      <c r="B30">
        <v>1989</v>
      </c>
      <c r="C30">
        <f t="shared" ca="1" si="0"/>
        <v>37</v>
      </c>
      <c r="D30" t="str" cm="1">
        <f t="array" aca="1" ref="D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 t="s">
        <v>29</v>
      </c>
      <c r="F30" t="s">
        <v>33</v>
      </c>
      <c r="G30" cm="1">
        <f t="array" ref="G30">_xlfn.IFS(marketing_campaign[[#This Row],[Marital_Status]]="Single",I30-J30+1,marketing_campaign[[#This Row],[Marital_Status]]="Together",I30+J30+2,marketing_campaign[[#This Row],[Marital_Status]]="Alone",I30-J30+1,marketing_campaign[[#This Row],[Marital_Status]]="Married",I30+J30+2,marketing_campaign[[#This Row],[Marital_Status]]="Divorced",I30+J30+1,marketing_campaign[[#This Row],[Marital_Status]]="YOLO",I30-J30+1,marketing_campaign[[#This Row],[Marital_Status]]="Absurd",I30-J30+1,marketing_campaign[[#This Row],[Marital_Status]]="Widow",I30+J30+1)</f>
        <v>3</v>
      </c>
      <c r="H30">
        <v>38360</v>
      </c>
      <c r="I30">
        <v>1</v>
      </c>
      <c r="J30">
        <v>0</v>
      </c>
      <c r="K30" s="1">
        <v>41425</v>
      </c>
      <c r="L30">
        <v>26</v>
      </c>
      <c r="M30" t="str" cm="1">
        <f t="array" ref="M30">_xlfn.IFS(AND(marketing_campaign[[#This Row],[Recency]]&gt;=0,marketing_campaign[[#This Row],[Recency]]&lt;=14),"Early Recency",AND(marketing_campaign[[#This Row],[Recency]]&gt;=15,marketing_campaign[[#This Row],[Recency]]&lt;=31),"Mid-Recency",marketing_campaign[[#This Row],[Recency]]&gt;=32,"Late Recency")</f>
        <v>Mid-Recency</v>
      </c>
      <c r="N30">
        <v>36</v>
      </c>
      <c r="O30">
        <v>2</v>
      </c>
      <c r="P30">
        <v>42</v>
      </c>
      <c r="Q30">
        <v>20</v>
      </c>
      <c r="R30">
        <v>21</v>
      </c>
      <c r="S30">
        <v>10</v>
      </c>
      <c r="T30">
        <f>marketing_campaign[[#This Row],[MntGoldProds]]+marketing_campaign[[#This Row],[MntSweetProducts]]+marketing_campaign[[#This Row],[MntFishProducts]]+marketing_campaign[[#This Row],[MntMeatProducts]]+marketing_campaign[[#This Row],[MntFruits]]+marketing_campaign[[#This Row],[MntWines]]</f>
        <v>131</v>
      </c>
      <c r="U30">
        <v>2</v>
      </c>
      <c r="V30">
        <v>2</v>
      </c>
      <c r="W30">
        <v>1</v>
      </c>
      <c r="X30">
        <v>4</v>
      </c>
      <c r="Y30">
        <f t="shared" si="1"/>
        <v>9</v>
      </c>
      <c r="Z30">
        <v>3</v>
      </c>
      <c r="AA30">
        <v>0</v>
      </c>
      <c r="AB30">
        <v>0</v>
      </c>
      <c r="AC30">
        <v>0</v>
      </c>
      <c r="AD30">
        <v>0</v>
      </c>
      <c r="AE30">
        <v>0</v>
      </c>
      <c r="AF30">
        <v>0</v>
      </c>
      <c r="AG30">
        <v>3</v>
      </c>
      <c r="AH30">
        <v>11</v>
      </c>
      <c r="AI30">
        <v>0</v>
      </c>
      <c r="AJ30">
        <f>marketing_campaign[[#This Row],[AcceptedCmp2]]+marketing_campaign[[#This Row],[AcceptedCmp1]]+marketing_campaign[[#This Row],[AcceptedCmp5]]+marketing_campaign[[#This Row],[AcceptedCmp4]]+marketing_campaign[[#This Row],[AcceptedCmp3]]</f>
        <v>0</v>
      </c>
    </row>
    <row r="31" spans="1:36" x14ac:dyDescent="0.35">
      <c r="A31">
        <v>1966</v>
      </c>
      <c r="B31">
        <v>1965</v>
      </c>
      <c r="C31">
        <f t="shared" ca="1" si="0"/>
        <v>61</v>
      </c>
      <c r="D31" t="str" cm="1">
        <f t="array" aca="1" ref="D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 t="s">
        <v>32</v>
      </c>
      <c r="F31" t="s">
        <v>33</v>
      </c>
      <c r="G31" cm="1">
        <f t="array" ref="G31">_xlfn.IFS(marketing_campaign[[#This Row],[Marital_Status]]="Single",I31-J31+1,marketing_campaign[[#This Row],[Marital_Status]]="Together",I31+J31+2,marketing_campaign[[#This Row],[Marital_Status]]="Alone",I31-J31+1,marketing_campaign[[#This Row],[Marital_Status]]="Married",I31+J31+2,marketing_campaign[[#This Row],[Marital_Status]]="Divorced",I31+J31+1,marketing_campaign[[#This Row],[Marital_Status]]="YOLO",I31-J31+1,marketing_campaign[[#This Row],[Marital_Status]]="Absurd",I31-J31+1,marketing_campaign[[#This Row],[Marital_Status]]="Widow",I31+J31+1)</f>
        <v>2</v>
      </c>
      <c r="H31">
        <v>84618</v>
      </c>
      <c r="I31">
        <v>0</v>
      </c>
      <c r="J31">
        <v>0</v>
      </c>
      <c r="K31" s="1">
        <v>41600</v>
      </c>
      <c r="L31">
        <v>96</v>
      </c>
      <c r="M31" t="str" cm="1">
        <f t="array" ref="M31">_xlfn.IFS(AND(marketing_campaign[[#This Row],[Recency]]&gt;=0,marketing_campaign[[#This Row],[Recency]]&lt;=14),"Early Recency",AND(marketing_campaign[[#This Row],[Recency]]&gt;=15,marketing_campaign[[#This Row],[Recency]]&lt;=31),"Mid-Recency",marketing_campaign[[#This Row],[Recency]]&gt;=32,"Late Recency")</f>
        <v>Late Recency</v>
      </c>
      <c r="N31">
        <v>684</v>
      </c>
      <c r="O31">
        <v>100</v>
      </c>
      <c r="P31">
        <v>801</v>
      </c>
      <c r="Q31">
        <v>21</v>
      </c>
      <c r="R31">
        <v>66</v>
      </c>
      <c r="S31">
        <v>0</v>
      </c>
      <c r="T31">
        <f>marketing_campaign[[#This Row],[MntGoldProds]]+marketing_campaign[[#This Row],[MntSweetProducts]]+marketing_campaign[[#This Row],[MntFishProducts]]+marketing_campaign[[#This Row],[MntMeatProducts]]+marketing_campaign[[#This Row],[MntFruits]]+marketing_campaign[[#This Row],[MntWines]]</f>
        <v>1672</v>
      </c>
      <c r="U31">
        <v>1</v>
      </c>
      <c r="V31">
        <v>6</v>
      </c>
      <c r="W31">
        <v>9</v>
      </c>
      <c r="X31">
        <v>10</v>
      </c>
      <c r="Y31">
        <f t="shared" si="1"/>
        <v>26</v>
      </c>
      <c r="Z31">
        <v>2</v>
      </c>
      <c r="AA31">
        <v>0</v>
      </c>
      <c r="AB31">
        <v>0</v>
      </c>
      <c r="AC31">
        <v>1</v>
      </c>
      <c r="AD31">
        <v>0</v>
      </c>
      <c r="AE31">
        <v>0</v>
      </c>
      <c r="AF31">
        <v>0</v>
      </c>
      <c r="AG31">
        <v>3</v>
      </c>
      <c r="AH31">
        <v>11</v>
      </c>
      <c r="AI31">
        <v>0</v>
      </c>
      <c r="AJ31">
        <f>marketing_campaign[[#This Row],[AcceptedCmp2]]+marketing_campaign[[#This Row],[AcceptedCmp1]]+marketing_campaign[[#This Row],[AcceptedCmp5]]+marketing_campaign[[#This Row],[AcceptedCmp4]]+marketing_campaign[[#This Row],[AcceptedCmp3]]</f>
        <v>1</v>
      </c>
    </row>
    <row r="32" spans="1:36" x14ac:dyDescent="0.35">
      <c r="A32">
        <v>6864</v>
      </c>
      <c r="B32">
        <v>1989</v>
      </c>
      <c r="C32">
        <f t="shared" ca="1" si="0"/>
        <v>37</v>
      </c>
      <c r="D32" t="str" cm="1">
        <f t="array" aca="1" ref="D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2" t="s">
        <v>34</v>
      </c>
      <c r="F32" t="s">
        <v>35</v>
      </c>
      <c r="G32" cm="1">
        <f t="array" ref="G32">_xlfn.IFS(marketing_campaign[[#This Row],[Marital_Status]]="Single",I32-J32+1,marketing_campaign[[#This Row],[Marital_Status]]="Together",I32+J32+2,marketing_campaign[[#This Row],[Marital_Status]]="Alone",I32-J32+1,marketing_campaign[[#This Row],[Marital_Status]]="Married",I32+J32+2,marketing_campaign[[#This Row],[Marital_Status]]="Divorced",I32+J32+1,marketing_campaign[[#This Row],[Marital_Status]]="YOLO",I32-J32+1,marketing_campaign[[#This Row],[Marital_Status]]="Absurd",I32-J32+1,marketing_campaign[[#This Row],[Marital_Status]]="Widow",I32+J32+1)</f>
        <v>1</v>
      </c>
      <c r="H32">
        <v>10979</v>
      </c>
      <c r="I32">
        <v>0</v>
      </c>
      <c r="J32">
        <v>0</v>
      </c>
      <c r="K32" s="1">
        <v>41781</v>
      </c>
      <c r="L32">
        <v>34</v>
      </c>
      <c r="M32" t="str" cm="1">
        <f t="array" ref="M32">_xlfn.IFS(AND(marketing_campaign[[#This Row],[Recency]]&gt;=0,marketing_campaign[[#This Row],[Recency]]&lt;=14),"Early Recency",AND(marketing_campaign[[#This Row],[Recency]]&gt;=15,marketing_campaign[[#This Row],[Recency]]&lt;=31),"Mid-Recency",marketing_campaign[[#This Row],[Recency]]&gt;=32,"Late Recency")</f>
        <v>Late Recency</v>
      </c>
      <c r="N32">
        <v>8</v>
      </c>
      <c r="O32">
        <v>4</v>
      </c>
      <c r="P32">
        <v>10</v>
      </c>
      <c r="Q32">
        <v>2</v>
      </c>
      <c r="R32">
        <v>2</v>
      </c>
      <c r="S32">
        <v>4</v>
      </c>
      <c r="T32">
        <f>marketing_campaign[[#This Row],[MntGoldProds]]+marketing_campaign[[#This Row],[MntSweetProducts]]+marketing_campaign[[#This Row],[MntFishProducts]]+marketing_campaign[[#This Row],[MntMeatProducts]]+marketing_campaign[[#This Row],[MntFruits]]+marketing_campaign[[#This Row],[MntWines]]</f>
        <v>30</v>
      </c>
      <c r="U32">
        <v>2</v>
      </c>
      <c r="V32">
        <v>3</v>
      </c>
      <c r="W32">
        <v>0</v>
      </c>
      <c r="X32">
        <v>3</v>
      </c>
      <c r="Y32">
        <f t="shared" si="1"/>
        <v>8</v>
      </c>
      <c r="Z32">
        <v>5</v>
      </c>
      <c r="AA32">
        <v>0</v>
      </c>
      <c r="AB32">
        <v>0</v>
      </c>
      <c r="AC32">
        <v>0</v>
      </c>
      <c r="AD32">
        <v>0</v>
      </c>
      <c r="AE32">
        <v>0</v>
      </c>
      <c r="AF32">
        <v>0</v>
      </c>
      <c r="AG32">
        <v>3</v>
      </c>
      <c r="AH32">
        <v>11</v>
      </c>
      <c r="AI32">
        <v>0</v>
      </c>
      <c r="AJ32">
        <f>marketing_campaign[[#This Row],[AcceptedCmp2]]+marketing_campaign[[#This Row],[AcceptedCmp1]]+marketing_campaign[[#This Row],[AcceptedCmp5]]+marketing_campaign[[#This Row],[AcceptedCmp4]]+marketing_campaign[[#This Row],[AcceptedCmp3]]</f>
        <v>0</v>
      </c>
    </row>
    <row r="33" spans="1:36" x14ac:dyDescent="0.35">
      <c r="A33">
        <v>3033</v>
      </c>
      <c r="B33">
        <v>1963</v>
      </c>
      <c r="C33">
        <f t="shared" ca="1" si="0"/>
        <v>63</v>
      </c>
      <c r="D33" t="str" cm="1">
        <f t="array" aca="1" ref="D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 t="s">
        <v>34</v>
      </c>
      <c r="F33" t="s">
        <v>31</v>
      </c>
      <c r="G33" cm="1">
        <f t="array" ref="G33">_xlfn.IFS(marketing_campaign[[#This Row],[Marital_Status]]="Single",I33-J33+1,marketing_campaign[[#This Row],[Marital_Status]]="Together",I33+J33+2,marketing_campaign[[#This Row],[Marital_Status]]="Alone",I33-J33+1,marketing_campaign[[#This Row],[Marital_Status]]="Married",I33+J33+2,marketing_campaign[[#This Row],[Marital_Status]]="Divorced",I33+J33+1,marketing_campaign[[#This Row],[Marital_Status]]="YOLO",I33-J33+1,marketing_campaign[[#This Row],[Marital_Status]]="Absurd",I33-J33+1,marketing_campaign[[#This Row],[Marital_Status]]="Widow",I33+J33+1)</f>
        <v>2</v>
      </c>
      <c r="H33">
        <v>38620</v>
      </c>
      <c r="I33">
        <v>0</v>
      </c>
      <c r="J33">
        <v>0</v>
      </c>
      <c r="K33" s="1">
        <v>41405</v>
      </c>
      <c r="L33">
        <v>56</v>
      </c>
      <c r="M33" t="str" cm="1">
        <f t="array" ref="M33">_xlfn.IFS(AND(marketing_campaign[[#This Row],[Recency]]&gt;=0,marketing_campaign[[#This Row],[Recency]]&lt;=14),"Early Recency",AND(marketing_campaign[[#This Row],[Recency]]&gt;=15,marketing_campaign[[#This Row],[Recency]]&lt;=31),"Mid-Recency",marketing_campaign[[#This Row],[Recency]]&gt;=32,"Late Recency")</f>
        <v>Late Recency</v>
      </c>
      <c r="N33">
        <v>112</v>
      </c>
      <c r="O33">
        <v>17</v>
      </c>
      <c r="P33">
        <v>44</v>
      </c>
      <c r="Q33">
        <v>34</v>
      </c>
      <c r="R33">
        <v>22</v>
      </c>
      <c r="S33">
        <v>89</v>
      </c>
      <c r="T33">
        <f>marketing_campaign[[#This Row],[MntGoldProds]]+marketing_campaign[[#This Row],[MntSweetProducts]]+marketing_campaign[[#This Row],[MntFishProducts]]+marketing_campaign[[#This Row],[MntMeatProducts]]+marketing_campaign[[#This Row],[MntFruits]]+marketing_campaign[[#This Row],[MntWines]]</f>
        <v>318</v>
      </c>
      <c r="U33">
        <v>1</v>
      </c>
      <c r="V33">
        <v>2</v>
      </c>
      <c r="W33">
        <v>5</v>
      </c>
      <c r="X33">
        <v>3</v>
      </c>
      <c r="Y33">
        <f t="shared" si="1"/>
        <v>11</v>
      </c>
      <c r="Z33">
        <v>3</v>
      </c>
      <c r="AA33">
        <v>0</v>
      </c>
      <c r="AB33">
        <v>0</v>
      </c>
      <c r="AC33">
        <v>0</v>
      </c>
      <c r="AD33">
        <v>0</v>
      </c>
      <c r="AE33">
        <v>0</v>
      </c>
      <c r="AF33">
        <v>0</v>
      </c>
      <c r="AG33">
        <v>3</v>
      </c>
      <c r="AH33">
        <v>11</v>
      </c>
      <c r="AI33">
        <v>0</v>
      </c>
      <c r="AJ33">
        <f>marketing_campaign[[#This Row],[AcceptedCmp2]]+marketing_campaign[[#This Row],[AcceptedCmp1]]+marketing_campaign[[#This Row],[AcceptedCmp5]]+marketing_campaign[[#This Row],[AcceptedCmp4]]+marketing_campaign[[#This Row],[AcceptedCmp3]]</f>
        <v>0</v>
      </c>
    </row>
    <row r="34" spans="1:36" x14ac:dyDescent="0.35">
      <c r="A34">
        <v>5710</v>
      </c>
      <c r="B34">
        <v>1970</v>
      </c>
      <c r="C34">
        <f t="shared" ca="1" si="0"/>
        <v>56</v>
      </c>
      <c r="D34" t="str" cm="1">
        <f t="array" aca="1" ref="D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 t="s">
        <v>29</v>
      </c>
      <c r="F34" t="s">
        <v>31</v>
      </c>
      <c r="G34" cm="1">
        <f t="array" ref="G34">_xlfn.IFS(marketing_campaign[[#This Row],[Marital_Status]]="Single",I34-J34+1,marketing_campaign[[#This Row],[Marital_Status]]="Together",I34+J34+2,marketing_campaign[[#This Row],[Marital_Status]]="Alone",I34-J34+1,marketing_campaign[[#This Row],[Marital_Status]]="Married",I34+J34+2,marketing_campaign[[#This Row],[Marital_Status]]="Divorced",I34+J34+1,marketing_campaign[[#This Row],[Marital_Status]]="YOLO",I34-J34+1,marketing_campaign[[#This Row],[Marital_Status]]="Absurd",I34-J34+1,marketing_campaign[[#This Row],[Marital_Status]]="Widow",I34+J34+1)</f>
        <v>3</v>
      </c>
      <c r="H34">
        <v>40548</v>
      </c>
      <c r="I34">
        <v>0</v>
      </c>
      <c r="J34">
        <v>1</v>
      </c>
      <c r="K34" s="1">
        <v>41192</v>
      </c>
      <c r="L34">
        <v>31</v>
      </c>
      <c r="M34" t="str" cm="1">
        <f t="array" ref="M34">_xlfn.IFS(AND(marketing_campaign[[#This Row],[Recency]]&gt;=0,marketing_campaign[[#This Row],[Recency]]&lt;=14),"Early Recency",AND(marketing_campaign[[#This Row],[Recency]]&gt;=15,marketing_campaign[[#This Row],[Recency]]&lt;=31),"Mid-Recency",marketing_campaign[[#This Row],[Recency]]&gt;=32,"Late Recency")</f>
        <v>Mid-Recency</v>
      </c>
      <c r="N34">
        <v>110</v>
      </c>
      <c r="O34">
        <v>0</v>
      </c>
      <c r="P34">
        <v>5</v>
      </c>
      <c r="Q34">
        <v>2</v>
      </c>
      <c r="R34">
        <v>0</v>
      </c>
      <c r="S34">
        <v>3</v>
      </c>
      <c r="T34">
        <f>marketing_campaign[[#This Row],[MntGoldProds]]+marketing_campaign[[#This Row],[MntSweetProducts]]+marketing_campaign[[#This Row],[MntFishProducts]]+marketing_campaign[[#This Row],[MntMeatProducts]]+marketing_campaign[[#This Row],[MntFruits]]+marketing_campaign[[#This Row],[MntWines]]</f>
        <v>120</v>
      </c>
      <c r="U34">
        <v>2</v>
      </c>
      <c r="V34">
        <v>2</v>
      </c>
      <c r="W34">
        <v>1</v>
      </c>
      <c r="X34">
        <v>4</v>
      </c>
      <c r="Y34">
        <f t="shared" si="1"/>
        <v>9</v>
      </c>
      <c r="Z34">
        <v>5</v>
      </c>
      <c r="AA34">
        <v>0</v>
      </c>
      <c r="AB34">
        <v>1</v>
      </c>
      <c r="AC34">
        <v>0</v>
      </c>
      <c r="AD34">
        <v>0</v>
      </c>
      <c r="AE34">
        <v>0</v>
      </c>
      <c r="AF34">
        <v>0</v>
      </c>
      <c r="AG34">
        <v>3</v>
      </c>
      <c r="AH34">
        <v>11</v>
      </c>
      <c r="AI34">
        <v>0</v>
      </c>
      <c r="AJ34">
        <f>marketing_campaign[[#This Row],[AcceptedCmp2]]+marketing_campaign[[#This Row],[AcceptedCmp1]]+marketing_campaign[[#This Row],[AcceptedCmp5]]+marketing_campaign[[#This Row],[AcceptedCmp4]]+marketing_campaign[[#This Row],[AcceptedCmp3]]</f>
        <v>1</v>
      </c>
    </row>
    <row r="35" spans="1:36" x14ac:dyDescent="0.35">
      <c r="A35">
        <v>7373</v>
      </c>
      <c r="B35">
        <v>1952</v>
      </c>
      <c r="C35">
        <f t="shared" ca="1" si="0"/>
        <v>74</v>
      </c>
      <c r="D35" t="str" cm="1">
        <f t="array" aca="1" ref="D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5" t="s">
        <v>32</v>
      </c>
      <c r="F35" t="s">
        <v>35</v>
      </c>
      <c r="G35" cm="1">
        <f t="array" ref="G35">_xlfn.IFS(marketing_campaign[[#This Row],[Marital_Status]]="Single",I35-J35+1,marketing_campaign[[#This Row],[Marital_Status]]="Together",I35+J35+2,marketing_campaign[[#This Row],[Marital_Status]]="Alone",I35-J35+1,marketing_campaign[[#This Row],[Marital_Status]]="Married",I35+J35+2,marketing_campaign[[#This Row],[Marital_Status]]="Divorced",I35+J35+1,marketing_campaign[[#This Row],[Marital_Status]]="YOLO",I35-J35+1,marketing_campaign[[#This Row],[Marital_Status]]="Absurd",I35-J35+1,marketing_campaign[[#This Row],[Marital_Status]]="Widow",I35+J35+1)</f>
        <v>3</v>
      </c>
      <c r="H35">
        <v>46610</v>
      </c>
      <c r="I35">
        <v>0</v>
      </c>
      <c r="J35">
        <v>2</v>
      </c>
      <c r="K35" s="1">
        <v>41211</v>
      </c>
      <c r="L35">
        <v>8</v>
      </c>
      <c r="M35" t="str" cm="1">
        <f t="array" ref="M35">_xlfn.IFS(AND(marketing_campaign[[#This Row],[Recency]]&gt;=0,marketing_campaign[[#This Row],[Recency]]&lt;=14),"Early Recency",AND(marketing_campaign[[#This Row],[Recency]]&gt;=15,marketing_campaign[[#This Row],[Recency]]&lt;=31),"Mid-Recency",marketing_campaign[[#This Row],[Recency]]&gt;=32,"Late Recency")</f>
        <v>Early Recency</v>
      </c>
      <c r="N35">
        <v>96</v>
      </c>
      <c r="O35">
        <v>12</v>
      </c>
      <c r="P35">
        <v>96</v>
      </c>
      <c r="Q35">
        <v>33</v>
      </c>
      <c r="R35">
        <v>22</v>
      </c>
      <c r="S35">
        <v>43</v>
      </c>
      <c r="T35">
        <f>marketing_campaign[[#This Row],[MntGoldProds]]+marketing_campaign[[#This Row],[MntSweetProducts]]+marketing_campaign[[#This Row],[MntFishProducts]]+marketing_campaign[[#This Row],[MntMeatProducts]]+marketing_campaign[[#This Row],[MntFruits]]+marketing_campaign[[#This Row],[MntWines]]</f>
        <v>302</v>
      </c>
      <c r="U35">
        <v>6</v>
      </c>
      <c r="V35">
        <v>4</v>
      </c>
      <c r="W35">
        <v>1</v>
      </c>
      <c r="X35">
        <v>6</v>
      </c>
      <c r="Y35">
        <f t="shared" si="1"/>
        <v>17</v>
      </c>
      <c r="Z35">
        <v>6</v>
      </c>
      <c r="AA35">
        <v>0</v>
      </c>
      <c r="AB35">
        <v>0</v>
      </c>
      <c r="AC35">
        <v>0</v>
      </c>
      <c r="AD35">
        <v>0</v>
      </c>
      <c r="AE35">
        <v>0</v>
      </c>
      <c r="AF35">
        <v>0</v>
      </c>
      <c r="AG35">
        <v>3</v>
      </c>
      <c r="AH35">
        <v>11</v>
      </c>
      <c r="AI35">
        <v>1</v>
      </c>
      <c r="AJ35">
        <f>marketing_campaign[[#This Row],[AcceptedCmp2]]+marketing_campaign[[#This Row],[AcceptedCmp1]]+marketing_campaign[[#This Row],[AcceptedCmp5]]+marketing_campaign[[#This Row],[AcceptedCmp4]]+marketing_campaign[[#This Row],[AcceptedCmp3]]</f>
        <v>0</v>
      </c>
    </row>
    <row r="36" spans="1:36" x14ac:dyDescent="0.35">
      <c r="A36">
        <v>8755</v>
      </c>
      <c r="B36">
        <v>1946</v>
      </c>
      <c r="C36">
        <f t="shared" ca="1" si="0"/>
        <v>80</v>
      </c>
      <c r="D36" t="str" cm="1">
        <f t="array" aca="1" ref="D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6" t="s">
        <v>34</v>
      </c>
      <c r="F36" t="s">
        <v>33</v>
      </c>
      <c r="G36" cm="1">
        <f t="array" ref="G36">_xlfn.IFS(marketing_campaign[[#This Row],[Marital_Status]]="Single",I36-J36+1,marketing_campaign[[#This Row],[Marital_Status]]="Together",I36+J36+2,marketing_campaign[[#This Row],[Marital_Status]]="Alone",I36-J36+1,marketing_campaign[[#This Row],[Marital_Status]]="Married",I36+J36+2,marketing_campaign[[#This Row],[Marital_Status]]="Divorced",I36+J36+1,marketing_campaign[[#This Row],[Marital_Status]]="YOLO",I36-J36+1,marketing_campaign[[#This Row],[Marital_Status]]="Absurd",I36-J36+1,marketing_campaign[[#This Row],[Marital_Status]]="Widow",I36+J36+1)</f>
        <v>2</v>
      </c>
      <c r="H36">
        <v>68657</v>
      </c>
      <c r="I36">
        <v>0</v>
      </c>
      <c r="J36">
        <v>0</v>
      </c>
      <c r="K36" s="1">
        <v>41325</v>
      </c>
      <c r="L36">
        <v>4</v>
      </c>
      <c r="M36" t="str" cm="1">
        <f t="array" ref="M36">_xlfn.IFS(AND(marketing_campaign[[#This Row],[Recency]]&gt;=0,marketing_campaign[[#This Row],[Recency]]&lt;=14),"Early Recency",AND(marketing_campaign[[#This Row],[Recency]]&gt;=15,marketing_campaign[[#This Row],[Recency]]&lt;=31),"Mid-Recency",marketing_campaign[[#This Row],[Recency]]&gt;=32,"Late Recency")</f>
        <v>Early Recency</v>
      </c>
      <c r="N36">
        <v>482</v>
      </c>
      <c r="O36">
        <v>34</v>
      </c>
      <c r="P36">
        <v>471</v>
      </c>
      <c r="Q36">
        <v>119</v>
      </c>
      <c r="R36">
        <v>68</v>
      </c>
      <c r="S36">
        <v>22</v>
      </c>
      <c r="T36">
        <f>marketing_campaign[[#This Row],[MntGoldProds]]+marketing_campaign[[#This Row],[MntSweetProducts]]+marketing_campaign[[#This Row],[MntFishProducts]]+marketing_campaign[[#This Row],[MntMeatProducts]]+marketing_campaign[[#This Row],[MntFruits]]+marketing_campaign[[#This Row],[MntWines]]</f>
        <v>1196</v>
      </c>
      <c r="U36">
        <v>1</v>
      </c>
      <c r="V36">
        <v>3</v>
      </c>
      <c r="W36">
        <v>5</v>
      </c>
      <c r="X36">
        <v>9</v>
      </c>
      <c r="Y36">
        <f t="shared" si="1"/>
        <v>18</v>
      </c>
      <c r="Z36">
        <v>7</v>
      </c>
      <c r="AA36">
        <v>0</v>
      </c>
      <c r="AB36">
        <v>0</v>
      </c>
      <c r="AC36">
        <v>0</v>
      </c>
      <c r="AD36">
        <v>0</v>
      </c>
      <c r="AE36">
        <v>0</v>
      </c>
      <c r="AF36">
        <v>0</v>
      </c>
      <c r="AG36">
        <v>3</v>
      </c>
      <c r="AH36">
        <v>11</v>
      </c>
      <c r="AI36">
        <v>0</v>
      </c>
      <c r="AJ36">
        <f>marketing_campaign[[#This Row],[AcceptedCmp2]]+marketing_campaign[[#This Row],[AcceptedCmp1]]+marketing_campaign[[#This Row],[AcceptedCmp5]]+marketing_campaign[[#This Row],[AcceptedCmp4]]+marketing_campaign[[#This Row],[AcceptedCmp3]]</f>
        <v>0</v>
      </c>
    </row>
    <row r="37" spans="1:36" x14ac:dyDescent="0.35">
      <c r="A37">
        <v>10738</v>
      </c>
      <c r="B37">
        <v>1951</v>
      </c>
      <c r="C37">
        <f t="shared" ca="1" si="0"/>
        <v>75</v>
      </c>
      <c r="D37" t="str" cm="1">
        <f t="array" aca="1" ref="D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7" t="s">
        <v>34</v>
      </c>
      <c r="F37" t="s">
        <v>30</v>
      </c>
      <c r="G37" cm="1">
        <f t="array" ref="G37">_xlfn.IFS(marketing_campaign[[#This Row],[Marital_Status]]="Single",I37-J37+1,marketing_campaign[[#This Row],[Marital_Status]]="Together",I37+J37+2,marketing_campaign[[#This Row],[Marital_Status]]="Alone",I37-J37+1,marketing_campaign[[#This Row],[Marital_Status]]="Married",I37+J37+2,marketing_campaign[[#This Row],[Marital_Status]]="Divorced",I37+J37+1,marketing_campaign[[#This Row],[Marital_Status]]="YOLO",I37-J37+1,marketing_campaign[[#This Row],[Marital_Status]]="Absurd",I37-J37+1,marketing_campaign[[#This Row],[Marital_Status]]="Widow",I37+J37+1)</f>
        <v>1</v>
      </c>
      <c r="H37">
        <v>49389</v>
      </c>
      <c r="I37">
        <v>1</v>
      </c>
      <c r="J37">
        <v>1</v>
      </c>
      <c r="K37" s="1">
        <v>41515</v>
      </c>
      <c r="L37">
        <v>55</v>
      </c>
      <c r="M37" t="str" cm="1">
        <f t="array" ref="M37">_xlfn.IFS(AND(marketing_campaign[[#This Row],[Recency]]&gt;=0,marketing_campaign[[#This Row],[Recency]]&lt;=14),"Early Recency",AND(marketing_campaign[[#This Row],[Recency]]&gt;=15,marketing_campaign[[#This Row],[Recency]]&lt;=31),"Mid-Recency",marketing_campaign[[#This Row],[Recency]]&gt;=32,"Late Recency")</f>
        <v>Late Recency</v>
      </c>
      <c r="N37">
        <v>40</v>
      </c>
      <c r="O37">
        <v>0</v>
      </c>
      <c r="P37">
        <v>19</v>
      </c>
      <c r="Q37">
        <v>2</v>
      </c>
      <c r="R37">
        <v>1</v>
      </c>
      <c r="S37">
        <v>3</v>
      </c>
      <c r="T37">
        <f>marketing_campaign[[#This Row],[MntGoldProds]]+marketing_campaign[[#This Row],[MntSweetProducts]]+marketing_campaign[[#This Row],[MntFishProducts]]+marketing_campaign[[#This Row],[MntMeatProducts]]+marketing_campaign[[#This Row],[MntFruits]]+marketing_campaign[[#This Row],[MntWines]]</f>
        <v>65</v>
      </c>
      <c r="U37">
        <v>1</v>
      </c>
      <c r="V37">
        <v>2</v>
      </c>
      <c r="W37">
        <v>0</v>
      </c>
      <c r="X37">
        <v>3</v>
      </c>
      <c r="Y37">
        <f t="shared" si="1"/>
        <v>6</v>
      </c>
      <c r="Z37">
        <v>7</v>
      </c>
      <c r="AA37">
        <v>0</v>
      </c>
      <c r="AB37">
        <v>0</v>
      </c>
      <c r="AC37">
        <v>0</v>
      </c>
      <c r="AD37">
        <v>0</v>
      </c>
      <c r="AE37">
        <v>0</v>
      </c>
      <c r="AF37">
        <v>0</v>
      </c>
      <c r="AG37">
        <v>3</v>
      </c>
      <c r="AH37">
        <v>11</v>
      </c>
      <c r="AI37">
        <v>0</v>
      </c>
      <c r="AJ37">
        <f>marketing_campaign[[#This Row],[AcceptedCmp2]]+marketing_campaign[[#This Row],[AcceptedCmp1]]+marketing_campaign[[#This Row],[AcceptedCmp5]]+marketing_campaign[[#This Row],[AcceptedCmp4]]+marketing_campaign[[#This Row],[AcceptedCmp3]]</f>
        <v>0</v>
      </c>
    </row>
    <row r="38" spans="1:36" x14ac:dyDescent="0.35">
      <c r="A38">
        <v>4339</v>
      </c>
      <c r="B38">
        <v>1970</v>
      </c>
      <c r="C38">
        <f t="shared" ca="1" si="0"/>
        <v>56</v>
      </c>
      <c r="D38" t="str" cm="1">
        <f t="array" aca="1" ref="D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 t="s">
        <v>32</v>
      </c>
      <c r="F38" t="s">
        <v>33</v>
      </c>
      <c r="G38" cm="1">
        <f t="array" ref="G38">_xlfn.IFS(marketing_campaign[[#This Row],[Marital_Status]]="Single",I38-J38+1,marketing_campaign[[#This Row],[Marital_Status]]="Together",I38+J38+2,marketing_campaign[[#This Row],[Marital_Status]]="Alone",I38-J38+1,marketing_campaign[[#This Row],[Marital_Status]]="Married",I38+J38+2,marketing_campaign[[#This Row],[Marital_Status]]="Divorced",I38+J38+1,marketing_campaign[[#This Row],[Marital_Status]]="YOLO",I38-J38+1,marketing_campaign[[#This Row],[Marital_Status]]="Absurd",I38-J38+1,marketing_campaign[[#This Row],[Marital_Status]]="Widow",I38+J38+1)</f>
        <v>3</v>
      </c>
      <c r="H38">
        <v>67353</v>
      </c>
      <c r="I38">
        <v>0</v>
      </c>
      <c r="J38">
        <v>1</v>
      </c>
      <c r="K38" s="1">
        <v>41639</v>
      </c>
      <c r="L38">
        <v>37</v>
      </c>
      <c r="M38" t="str" cm="1">
        <f t="array" ref="M38">_xlfn.IFS(AND(marketing_campaign[[#This Row],[Recency]]&gt;=0,marketing_campaign[[#This Row],[Recency]]&lt;=14),"Early Recency",AND(marketing_campaign[[#This Row],[Recency]]&gt;=15,marketing_campaign[[#This Row],[Recency]]&lt;=31),"Mid-Recency",marketing_campaign[[#This Row],[Recency]]&gt;=32,"Late Recency")</f>
        <v>Late Recency</v>
      </c>
      <c r="N38">
        <v>702</v>
      </c>
      <c r="O38">
        <v>17</v>
      </c>
      <c r="P38">
        <v>151</v>
      </c>
      <c r="Q38">
        <v>0</v>
      </c>
      <c r="R38">
        <v>8</v>
      </c>
      <c r="S38">
        <v>35</v>
      </c>
      <c r="T38">
        <f>marketing_campaign[[#This Row],[MntGoldProds]]+marketing_campaign[[#This Row],[MntSweetProducts]]+marketing_campaign[[#This Row],[MntFishProducts]]+marketing_campaign[[#This Row],[MntMeatProducts]]+marketing_campaign[[#This Row],[MntFruits]]+marketing_campaign[[#This Row],[MntWines]]</f>
        <v>913</v>
      </c>
      <c r="U38">
        <v>5</v>
      </c>
      <c r="V38">
        <v>5</v>
      </c>
      <c r="W38">
        <v>6</v>
      </c>
      <c r="X38">
        <v>12</v>
      </c>
      <c r="Y38">
        <f t="shared" si="1"/>
        <v>28</v>
      </c>
      <c r="Z38">
        <v>2</v>
      </c>
      <c r="AA38">
        <v>0</v>
      </c>
      <c r="AB38">
        <v>0</v>
      </c>
      <c r="AC38">
        <v>0</v>
      </c>
      <c r="AD38">
        <v>0</v>
      </c>
      <c r="AE38">
        <v>0</v>
      </c>
      <c r="AF38">
        <v>0</v>
      </c>
      <c r="AG38">
        <v>3</v>
      </c>
      <c r="AH38">
        <v>11</v>
      </c>
      <c r="AI38">
        <v>0</v>
      </c>
      <c r="AJ38">
        <f>marketing_campaign[[#This Row],[AcceptedCmp2]]+marketing_campaign[[#This Row],[AcceptedCmp1]]+marketing_campaign[[#This Row],[AcceptedCmp5]]+marketing_campaign[[#This Row],[AcceptedCmp4]]+marketing_campaign[[#This Row],[AcceptedCmp3]]</f>
        <v>0</v>
      </c>
    </row>
    <row r="39" spans="1:36" x14ac:dyDescent="0.35">
      <c r="A39">
        <v>10755</v>
      </c>
      <c r="B39">
        <v>1976</v>
      </c>
      <c r="C39">
        <f t="shared" ca="1" si="0"/>
        <v>50</v>
      </c>
      <c r="D39" t="str" cm="1">
        <f t="array" aca="1" ref="D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 t="s">
        <v>37</v>
      </c>
      <c r="F39" t="s">
        <v>33</v>
      </c>
      <c r="G39" cm="1">
        <f t="array" ref="G39">_xlfn.IFS(marketing_campaign[[#This Row],[Marital_Status]]="Single",I39-J39+1,marketing_campaign[[#This Row],[Marital_Status]]="Together",I39+J39+2,marketing_campaign[[#This Row],[Marital_Status]]="Alone",I39-J39+1,marketing_campaign[[#This Row],[Marital_Status]]="Married",I39+J39+2,marketing_campaign[[#This Row],[Marital_Status]]="Divorced",I39+J39+1,marketing_campaign[[#This Row],[Marital_Status]]="YOLO",I39-J39+1,marketing_campaign[[#This Row],[Marital_Status]]="Absurd",I39-J39+1,marketing_campaign[[#This Row],[Marital_Status]]="Widow",I39+J39+1)</f>
        <v>3</v>
      </c>
      <c r="H39">
        <v>23718</v>
      </c>
      <c r="I39">
        <v>1</v>
      </c>
      <c r="J39">
        <v>0</v>
      </c>
      <c r="K39" s="1">
        <v>41519</v>
      </c>
      <c r="L39">
        <v>76</v>
      </c>
      <c r="M39" t="str" cm="1">
        <f t="array" ref="M39">_xlfn.IFS(AND(marketing_campaign[[#This Row],[Recency]]&gt;=0,marketing_campaign[[#This Row],[Recency]]&lt;=14),"Early Recency",AND(marketing_campaign[[#This Row],[Recency]]&gt;=15,marketing_campaign[[#This Row],[Recency]]&lt;=31),"Mid-Recency",marketing_campaign[[#This Row],[Recency]]&gt;=32,"Late Recency")</f>
        <v>Late Recency</v>
      </c>
      <c r="N39">
        <v>6</v>
      </c>
      <c r="O39">
        <v>3</v>
      </c>
      <c r="P39">
        <v>14</v>
      </c>
      <c r="Q39">
        <v>15</v>
      </c>
      <c r="R39">
        <v>7</v>
      </c>
      <c r="S39">
        <v>36</v>
      </c>
      <c r="T39">
        <f>marketing_campaign[[#This Row],[MntGoldProds]]+marketing_campaign[[#This Row],[MntSweetProducts]]+marketing_campaign[[#This Row],[MntFishProducts]]+marketing_campaign[[#This Row],[MntMeatProducts]]+marketing_campaign[[#This Row],[MntFruits]]+marketing_campaign[[#This Row],[MntWines]]</f>
        <v>81</v>
      </c>
      <c r="U39">
        <v>3</v>
      </c>
      <c r="V39">
        <v>3</v>
      </c>
      <c r="W39">
        <v>1</v>
      </c>
      <c r="X39">
        <v>2</v>
      </c>
      <c r="Y39">
        <f t="shared" si="1"/>
        <v>9</v>
      </c>
      <c r="Z39">
        <v>7</v>
      </c>
      <c r="AA39">
        <v>0</v>
      </c>
      <c r="AB39">
        <v>0</v>
      </c>
      <c r="AC39">
        <v>0</v>
      </c>
      <c r="AD39">
        <v>0</v>
      </c>
      <c r="AE39">
        <v>0</v>
      </c>
      <c r="AF39">
        <v>0</v>
      </c>
      <c r="AG39">
        <v>3</v>
      </c>
      <c r="AH39">
        <v>11</v>
      </c>
      <c r="AI39">
        <v>0</v>
      </c>
      <c r="AJ39">
        <f>marketing_campaign[[#This Row],[AcceptedCmp2]]+marketing_campaign[[#This Row],[AcceptedCmp1]]+marketing_campaign[[#This Row],[AcceptedCmp5]]+marketing_campaign[[#This Row],[AcceptedCmp4]]+marketing_campaign[[#This Row],[AcceptedCmp3]]</f>
        <v>0</v>
      </c>
    </row>
    <row r="40" spans="1:36" x14ac:dyDescent="0.35">
      <c r="A40">
        <v>8595</v>
      </c>
      <c r="B40">
        <v>1973</v>
      </c>
      <c r="C40">
        <f t="shared" ca="1" si="0"/>
        <v>53</v>
      </c>
      <c r="D40" t="str" cm="1">
        <f t="array" aca="1" ref="D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 t="s">
        <v>29</v>
      </c>
      <c r="F40" t="s">
        <v>38</v>
      </c>
      <c r="G40" cm="1">
        <f t="array" ref="G40">_xlfn.IFS(marketing_campaign[[#This Row],[Marital_Status]]="Single",I40-J40+1,marketing_campaign[[#This Row],[Marital_Status]]="Together",I40+J40+2,marketing_campaign[[#This Row],[Marital_Status]]="Alone",I40-J40+1,marketing_campaign[[#This Row],[Marital_Status]]="Married",I40+J40+2,marketing_campaign[[#This Row],[Marital_Status]]="Divorced",I40+J40+1,marketing_campaign[[#This Row],[Marital_Status]]="YOLO",I40-J40+1,marketing_campaign[[#This Row],[Marital_Status]]="Absurd",I40-J40+1,marketing_campaign[[#This Row],[Marital_Status]]="Widow",I40+J40+1)</f>
        <v>2</v>
      </c>
      <c r="H40">
        <v>42429</v>
      </c>
      <c r="I40">
        <v>0</v>
      </c>
      <c r="J40">
        <v>1</v>
      </c>
      <c r="K40" s="1">
        <v>41681</v>
      </c>
      <c r="L40">
        <v>99</v>
      </c>
      <c r="M40" t="str" cm="1">
        <f t="array" ref="M40">_xlfn.IFS(AND(marketing_campaign[[#This Row],[Recency]]&gt;=0,marketing_campaign[[#This Row],[Recency]]&lt;=14),"Early Recency",AND(marketing_campaign[[#This Row],[Recency]]&gt;=15,marketing_campaign[[#This Row],[Recency]]&lt;=31),"Mid-Recency",marketing_campaign[[#This Row],[Recency]]&gt;=32,"Late Recency")</f>
        <v>Late Recency</v>
      </c>
      <c r="N40">
        <v>55</v>
      </c>
      <c r="O40">
        <v>0</v>
      </c>
      <c r="P40">
        <v>6</v>
      </c>
      <c r="Q40">
        <v>2</v>
      </c>
      <c r="R40">
        <v>0</v>
      </c>
      <c r="S40">
        <v>4</v>
      </c>
      <c r="T40">
        <f>marketing_campaign[[#This Row],[MntGoldProds]]+marketing_campaign[[#This Row],[MntSweetProducts]]+marketing_campaign[[#This Row],[MntFishProducts]]+marketing_campaign[[#This Row],[MntMeatProducts]]+marketing_campaign[[#This Row],[MntFruits]]+marketing_campaign[[#This Row],[MntWines]]</f>
        <v>67</v>
      </c>
      <c r="U40">
        <v>2</v>
      </c>
      <c r="V40">
        <v>1</v>
      </c>
      <c r="W40">
        <v>1</v>
      </c>
      <c r="X40">
        <v>3</v>
      </c>
      <c r="Y40">
        <f t="shared" si="1"/>
        <v>7</v>
      </c>
      <c r="Z40">
        <v>5</v>
      </c>
      <c r="AA40">
        <v>0</v>
      </c>
      <c r="AB40">
        <v>0</v>
      </c>
      <c r="AC40">
        <v>0</v>
      </c>
      <c r="AD40">
        <v>0</v>
      </c>
      <c r="AE40">
        <v>0</v>
      </c>
      <c r="AF40">
        <v>0</v>
      </c>
      <c r="AG40">
        <v>3</v>
      </c>
      <c r="AH40">
        <v>11</v>
      </c>
      <c r="AI40">
        <v>0</v>
      </c>
      <c r="AJ40">
        <f>marketing_campaign[[#This Row],[AcceptedCmp2]]+marketing_campaign[[#This Row],[AcceptedCmp1]]+marketing_campaign[[#This Row],[AcceptedCmp5]]+marketing_campaign[[#This Row],[AcceptedCmp4]]+marketing_campaign[[#This Row],[AcceptedCmp3]]</f>
        <v>0</v>
      </c>
    </row>
    <row r="41" spans="1:36" x14ac:dyDescent="0.35">
      <c r="A41">
        <v>2968</v>
      </c>
      <c r="B41">
        <v>1943</v>
      </c>
      <c r="C41">
        <f t="shared" ca="1" si="0"/>
        <v>83</v>
      </c>
      <c r="D41" t="str" cm="1">
        <f t="array" aca="1" ref="D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1" t="s">
        <v>32</v>
      </c>
      <c r="F41" t="s">
        <v>35</v>
      </c>
      <c r="G41" cm="1">
        <f t="array" ref="G41">_xlfn.IFS(marketing_campaign[[#This Row],[Marital_Status]]="Single",I41-J41+1,marketing_campaign[[#This Row],[Marital_Status]]="Together",I41+J41+2,marketing_campaign[[#This Row],[Marital_Status]]="Alone",I41-J41+1,marketing_campaign[[#This Row],[Marital_Status]]="Married",I41+J41+2,marketing_campaign[[#This Row],[Marital_Status]]="Divorced",I41+J41+1,marketing_campaign[[#This Row],[Marital_Status]]="YOLO",I41-J41+1,marketing_campaign[[#This Row],[Marital_Status]]="Absurd",I41-J41+1,marketing_campaign[[#This Row],[Marital_Status]]="Widow",I41+J41+1)</f>
        <v>1</v>
      </c>
      <c r="H41">
        <v>48948</v>
      </c>
      <c r="I41">
        <v>0</v>
      </c>
      <c r="J41">
        <v>0</v>
      </c>
      <c r="K41" s="1">
        <v>41306</v>
      </c>
      <c r="L41">
        <v>53</v>
      </c>
      <c r="M41" t="str" cm="1">
        <f t="array" ref="M41">_xlfn.IFS(AND(marketing_campaign[[#This Row],[Recency]]&gt;=0,marketing_campaign[[#This Row],[Recency]]&lt;=14),"Early Recency",AND(marketing_campaign[[#This Row],[Recency]]&gt;=15,marketing_campaign[[#This Row],[Recency]]&lt;=31),"Mid-Recency",marketing_campaign[[#This Row],[Recency]]&gt;=32,"Late Recency")</f>
        <v>Late Recency</v>
      </c>
      <c r="N41">
        <v>437</v>
      </c>
      <c r="O41">
        <v>8</v>
      </c>
      <c r="P41">
        <v>206</v>
      </c>
      <c r="Q41">
        <v>160</v>
      </c>
      <c r="R41">
        <v>49</v>
      </c>
      <c r="S41">
        <v>42</v>
      </c>
      <c r="T41">
        <f>marketing_campaign[[#This Row],[MntGoldProds]]+marketing_campaign[[#This Row],[MntSweetProducts]]+marketing_campaign[[#This Row],[MntFishProducts]]+marketing_campaign[[#This Row],[MntMeatProducts]]+marketing_campaign[[#This Row],[MntFruits]]+marketing_campaign[[#This Row],[MntWines]]</f>
        <v>902</v>
      </c>
      <c r="U41">
        <v>2</v>
      </c>
      <c r="V41">
        <v>7</v>
      </c>
      <c r="W41">
        <v>10</v>
      </c>
      <c r="X41">
        <v>5</v>
      </c>
      <c r="Y41">
        <f t="shared" si="1"/>
        <v>24</v>
      </c>
      <c r="Z41">
        <v>6</v>
      </c>
      <c r="AA41">
        <v>1</v>
      </c>
      <c r="AB41">
        <v>0</v>
      </c>
      <c r="AC41">
        <v>0</v>
      </c>
      <c r="AD41">
        <v>0</v>
      </c>
      <c r="AE41">
        <v>0</v>
      </c>
      <c r="AF41">
        <v>0</v>
      </c>
      <c r="AG41">
        <v>3</v>
      </c>
      <c r="AH41">
        <v>11</v>
      </c>
      <c r="AI41">
        <v>1</v>
      </c>
      <c r="AJ41">
        <f>marketing_campaign[[#This Row],[AcceptedCmp2]]+marketing_campaign[[#This Row],[AcceptedCmp1]]+marketing_campaign[[#This Row],[AcceptedCmp5]]+marketing_campaign[[#This Row],[AcceptedCmp4]]+marketing_campaign[[#This Row],[AcceptedCmp3]]</f>
        <v>1</v>
      </c>
    </row>
    <row r="42" spans="1:36" x14ac:dyDescent="0.35">
      <c r="A42">
        <v>8601</v>
      </c>
      <c r="B42">
        <v>1980</v>
      </c>
      <c r="C42">
        <f t="shared" ca="1" si="0"/>
        <v>46</v>
      </c>
      <c r="D42" t="str" cm="1">
        <f t="array" aca="1" ref="D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 t="s">
        <v>29</v>
      </c>
      <c r="F42" t="s">
        <v>33</v>
      </c>
      <c r="G42" cm="1">
        <f t="array" ref="G42">_xlfn.IFS(marketing_campaign[[#This Row],[Marital_Status]]="Single",I42-J42+1,marketing_campaign[[#This Row],[Marital_Status]]="Together",I42+J42+2,marketing_campaign[[#This Row],[Marital_Status]]="Alone",I42-J42+1,marketing_campaign[[#This Row],[Marital_Status]]="Married",I42+J42+2,marketing_campaign[[#This Row],[Marital_Status]]="Divorced",I42+J42+1,marketing_campaign[[#This Row],[Marital_Status]]="YOLO",I42-J42+1,marketing_campaign[[#This Row],[Marital_Status]]="Absurd",I42-J42+1,marketing_campaign[[#This Row],[Marital_Status]]="Widow",I42+J42+1)</f>
        <v>3</v>
      </c>
      <c r="H42">
        <v>80011</v>
      </c>
      <c r="I42">
        <v>0</v>
      </c>
      <c r="J42">
        <v>1</v>
      </c>
      <c r="K42" s="1">
        <v>41393</v>
      </c>
      <c r="L42">
        <v>3</v>
      </c>
      <c r="M42" t="str" cm="1">
        <f t="array" ref="M42">_xlfn.IFS(AND(marketing_campaign[[#This Row],[Recency]]&gt;=0,marketing_campaign[[#This Row],[Recency]]&lt;=14),"Early Recency",AND(marketing_campaign[[#This Row],[Recency]]&gt;=15,marketing_campaign[[#This Row],[Recency]]&lt;=31),"Mid-Recency",marketing_campaign[[#This Row],[Recency]]&gt;=32,"Late Recency")</f>
        <v>Early Recency</v>
      </c>
      <c r="N42">
        <v>421</v>
      </c>
      <c r="O42">
        <v>76</v>
      </c>
      <c r="P42">
        <v>536</v>
      </c>
      <c r="Q42">
        <v>82</v>
      </c>
      <c r="R42">
        <v>178</v>
      </c>
      <c r="S42">
        <v>102</v>
      </c>
      <c r="T42">
        <f>marketing_campaign[[#This Row],[MntGoldProds]]+marketing_campaign[[#This Row],[MntSweetProducts]]+marketing_campaign[[#This Row],[MntFishProducts]]+marketing_campaign[[#This Row],[MntMeatProducts]]+marketing_campaign[[#This Row],[MntFruits]]+marketing_campaign[[#This Row],[MntWines]]</f>
        <v>1395</v>
      </c>
      <c r="U42">
        <v>2</v>
      </c>
      <c r="V42">
        <v>8</v>
      </c>
      <c r="W42">
        <v>6</v>
      </c>
      <c r="X42">
        <v>5</v>
      </c>
      <c r="Y42">
        <f t="shared" si="1"/>
        <v>21</v>
      </c>
      <c r="Z42">
        <v>4</v>
      </c>
      <c r="AA42">
        <v>0</v>
      </c>
      <c r="AB42">
        <v>0</v>
      </c>
      <c r="AC42">
        <v>0</v>
      </c>
      <c r="AD42">
        <v>0</v>
      </c>
      <c r="AE42">
        <v>0</v>
      </c>
      <c r="AF42">
        <v>0</v>
      </c>
      <c r="AG42">
        <v>3</v>
      </c>
      <c r="AH42">
        <v>11</v>
      </c>
      <c r="AI42">
        <v>0</v>
      </c>
      <c r="AJ42">
        <f>marketing_campaign[[#This Row],[AcceptedCmp2]]+marketing_campaign[[#This Row],[AcceptedCmp1]]+marketing_campaign[[#This Row],[AcceptedCmp5]]+marketing_campaign[[#This Row],[AcceptedCmp4]]+marketing_campaign[[#This Row],[AcceptedCmp3]]</f>
        <v>0</v>
      </c>
    </row>
    <row r="43" spans="1:36" x14ac:dyDescent="0.35">
      <c r="A43">
        <v>503</v>
      </c>
      <c r="B43">
        <v>1985</v>
      </c>
      <c r="C43">
        <f t="shared" ca="1" si="0"/>
        <v>41</v>
      </c>
      <c r="D43" t="str" cm="1">
        <f t="array" aca="1" ref="D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3" t="s">
        <v>34</v>
      </c>
      <c r="F43" t="s">
        <v>33</v>
      </c>
      <c r="G43" cm="1">
        <f t="array" ref="G43">_xlfn.IFS(marketing_campaign[[#This Row],[Marital_Status]]="Single",I43-J43+1,marketing_campaign[[#This Row],[Marital_Status]]="Together",I43+J43+2,marketing_campaign[[#This Row],[Marital_Status]]="Alone",I43-J43+1,marketing_campaign[[#This Row],[Marital_Status]]="Married",I43+J43+2,marketing_campaign[[#This Row],[Marital_Status]]="Divorced",I43+J43+1,marketing_campaign[[#This Row],[Marital_Status]]="YOLO",I43-J43+1,marketing_campaign[[#This Row],[Marital_Status]]="Absurd",I43-J43+1,marketing_campaign[[#This Row],[Marital_Status]]="Widow",I43+J43+1)</f>
        <v>3</v>
      </c>
      <c r="H43">
        <v>20559</v>
      </c>
      <c r="I43">
        <v>1</v>
      </c>
      <c r="J43">
        <v>0</v>
      </c>
      <c r="K43" s="1">
        <v>41345</v>
      </c>
      <c r="L43">
        <v>88</v>
      </c>
      <c r="M43" t="str" cm="1">
        <f t="array" ref="M43">_xlfn.IFS(AND(marketing_campaign[[#This Row],[Recency]]&gt;=0,marketing_campaign[[#This Row],[Recency]]&lt;=14),"Early Recency",AND(marketing_campaign[[#This Row],[Recency]]&gt;=15,marketing_campaign[[#This Row],[Recency]]&lt;=31),"Mid-Recency",marketing_campaign[[#This Row],[Recency]]&gt;=32,"Late Recency")</f>
        <v>Late Recency</v>
      </c>
      <c r="N43">
        <v>13</v>
      </c>
      <c r="O43">
        <v>1</v>
      </c>
      <c r="P43">
        <v>29</v>
      </c>
      <c r="Q43">
        <v>3</v>
      </c>
      <c r="R43">
        <v>0</v>
      </c>
      <c r="S43">
        <v>7</v>
      </c>
      <c r="T43">
        <f>marketing_campaign[[#This Row],[MntGoldProds]]+marketing_campaign[[#This Row],[MntSweetProducts]]+marketing_campaign[[#This Row],[MntFishProducts]]+marketing_campaign[[#This Row],[MntMeatProducts]]+marketing_campaign[[#This Row],[MntFruits]]+marketing_campaign[[#This Row],[MntWines]]</f>
        <v>53</v>
      </c>
      <c r="U43">
        <v>2</v>
      </c>
      <c r="V43">
        <v>2</v>
      </c>
      <c r="W43">
        <v>0</v>
      </c>
      <c r="X43">
        <v>3</v>
      </c>
      <c r="Y43">
        <f t="shared" si="1"/>
        <v>7</v>
      </c>
      <c r="Z43">
        <v>8</v>
      </c>
      <c r="AA43">
        <v>0</v>
      </c>
      <c r="AB43">
        <v>0</v>
      </c>
      <c r="AC43">
        <v>0</v>
      </c>
      <c r="AD43">
        <v>0</v>
      </c>
      <c r="AE43">
        <v>0</v>
      </c>
      <c r="AF43">
        <v>0</v>
      </c>
      <c r="AG43">
        <v>3</v>
      </c>
      <c r="AH43">
        <v>11</v>
      </c>
      <c r="AI43">
        <v>0</v>
      </c>
      <c r="AJ43">
        <f>marketing_campaign[[#This Row],[AcceptedCmp2]]+marketing_campaign[[#This Row],[AcceptedCmp1]]+marketing_campaign[[#This Row],[AcceptedCmp5]]+marketing_campaign[[#This Row],[AcceptedCmp4]]+marketing_campaign[[#This Row],[AcceptedCmp3]]</f>
        <v>0</v>
      </c>
    </row>
    <row r="44" spans="1:36" x14ac:dyDescent="0.35">
      <c r="A44">
        <v>8430</v>
      </c>
      <c r="B44">
        <v>1957</v>
      </c>
      <c r="C44">
        <f t="shared" ca="1" si="0"/>
        <v>69</v>
      </c>
      <c r="D44" t="str" cm="1">
        <f t="array" aca="1" ref="D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4" t="s">
        <v>29</v>
      </c>
      <c r="F44" t="s">
        <v>31</v>
      </c>
      <c r="G44" cm="1">
        <f t="array" ref="G44">_xlfn.IFS(marketing_campaign[[#This Row],[Marital_Status]]="Single",I44-J44+1,marketing_campaign[[#This Row],[Marital_Status]]="Together",I44+J44+2,marketing_campaign[[#This Row],[Marital_Status]]="Alone",I44-J44+1,marketing_campaign[[#This Row],[Marital_Status]]="Married",I44+J44+2,marketing_campaign[[#This Row],[Marital_Status]]="Divorced",I44+J44+1,marketing_campaign[[#This Row],[Marital_Status]]="YOLO",I44-J44+1,marketing_campaign[[#This Row],[Marital_Status]]="Absurd",I44-J44+1,marketing_campaign[[#This Row],[Marital_Status]]="Widow",I44+J44+1)</f>
        <v>3</v>
      </c>
      <c r="H44">
        <v>21994</v>
      </c>
      <c r="I44">
        <v>0</v>
      </c>
      <c r="J44">
        <v>1</v>
      </c>
      <c r="K44" s="1">
        <v>41267</v>
      </c>
      <c r="L44">
        <v>4</v>
      </c>
      <c r="M44" t="str" cm="1">
        <f t="array" ref="M44">_xlfn.IFS(AND(marketing_campaign[[#This Row],[Recency]]&gt;=0,marketing_campaign[[#This Row],[Recency]]&lt;=14),"Early Recency",AND(marketing_campaign[[#This Row],[Recency]]&gt;=15,marketing_campaign[[#This Row],[Recency]]&lt;=31),"Mid-Recency",marketing_campaign[[#This Row],[Recency]]&gt;=32,"Late Recency")</f>
        <v>Early Recency</v>
      </c>
      <c r="N44">
        <v>9</v>
      </c>
      <c r="O44">
        <v>0</v>
      </c>
      <c r="P44">
        <v>6</v>
      </c>
      <c r="Q44">
        <v>3</v>
      </c>
      <c r="R44">
        <v>1</v>
      </c>
      <c r="S44">
        <v>3</v>
      </c>
      <c r="T44">
        <f>marketing_campaign[[#This Row],[MntGoldProds]]+marketing_campaign[[#This Row],[MntSweetProducts]]+marketing_campaign[[#This Row],[MntFishProducts]]+marketing_campaign[[#This Row],[MntMeatProducts]]+marketing_campaign[[#This Row],[MntFruits]]+marketing_campaign[[#This Row],[MntWines]]</f>
        <v>22</v>
      </c>
      <c r="U44">
        <v>1</v>
      </c>
      <c r="V44">
        <v>0</v>
      </c>
      <c r="W44">
        <v>0</v>
      </c>
      <c r="X44">
        <v>3</v>
      </c>
      <c r="Y44">
        <f t="shared" si="1"/>
        <v>4</v>
      </c>
      <c r="Z44">
        <v>5</v>
      </c>
      <c r="AA44">
        <v>0</v>
      </c>
      <c r="AB44">
        <v>0</v>
      </c>
      <c r="AC44">
        <v>0</v>
      </c>
      <c r="AD44">
        <v>0</v>
      </c>
      <c r="AE44">
        <v>0</v>
      </c>
      <c r="AF44">
        <v>0</v>
      </c>
      <c r="AG44">
        <v>3</v>
      </c>
      <c r="AH44">
        <v>11</v>
      </c>
      <c r="AI44">
        <v>0</v>
      </c>
      <c r="AJ44">
        <f>marketing_campaign[[#This Row],[AcceptedCmp2]]+marketing_campaign[[#This Row],[AcceptedCmp1]]+marketing_campaign[[#This Row],[AcceptedCmp5]]+marketing_campaign[[#This Row],[AcceptedCmp4]]+marketing_campaign[[#This Row],[AcceptedCmp3]]</f>
        <v>0</v>
      </c>
    </row>
    <row r="45" spans="1:36" x14ac:dyDescent="0.35">
      <c r="A45">
        <v>7281</v>
      </c>
      <c r="B45">
        <v>1959</v>
      </c>
      <c r="C45">
        <f t="shared" ca="1" si="0"/>
        <v>67</v>
      </c>
      <c r="D45" t="str" cm="1">
        <f t="array" aca="1" ref="D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5" t="s">
        <v>32</v>
      </c>
      <c r="F45" t="s">
        <v>30</v>
      </c>
      <c r="G45" cm="1">
        <f t="array" ref="G45">_xlfn.IFS(marketing_campaign[[#This Row],[Marital_Status]]="Single",I45-J45+1,marketing_campaign[[#This Row],[Marital_Status]]="Together",I45+J45+2,marketing_campaign[[#This Row],[Marital_Status]]="Alone",I45-J45+1,marketing_campaign[[#This Row],[Marital_Status]]="Married",I45+J45+2,marketing_campaign[[#This Row],[Marital_Status]]="Divorced",I45+J45+1,marketing_campaign[[#This Row],[Marital_Status]]="YOLO",I45-J45+1,marketing_campaign[[#This Row],[Marital_Status]]="Absurd",I45-J45+1,marketing_campaign[[#This Row],[Marital_Status]]="Widow",I45+J45+1)</f>
        <v>1</v>
      </c>
      <c r="H45">
        <v>51386</v>
      </c>
      <c r="I45">
        <v>0</v>
      </c>
      <c r="J45">
        <v>0</v>
      </c>
      <c r="K45" s="1">
        <v>41583</v>
      </c>
      <c r="L45">
        <v>80</v>
      </c>
      <c r="M45" t="str" cm="1">
        <f t="array" ref="M45">_xlfn.IFS(AND(marketing_campaign[[#This Row],[Recency]]&gt;=0,marketing_campaign[[#This Row],[Recency]]&lt;=14),"Early Recency",AND(marketing_campaign[[#This Row],[Recency]]&gt;=15,marketing_campaign[[#This Row],[Recency]]&lt;=31),"Mid-Recency",marketing_campaign[[#This Row],[Recency]]&gt;=32,"Late Recency")</f>
        <v>Late Recency</v>
      </c>
      <c r="N45">
        <v>81</v>
      </c>
      <c r="O45">
        <v>11</v>
      </c>
      <c r="P45">
        <v>50</v>
      </c>
      <c r="Q45">
        <v>3</v>
      </c>
      <c r="R45">
        <v>2</v>
      </c>
      <c r="S45">
        <v>39</v>
      </c>
      <c r="T45">
        <f>marketing_campaign[[#This Row],[MntGoldProds]]+marketing_campaign[[#This Row],[MntSweetProducts]]+marketing_campaign[[#This Row],[MntFishProducts]]+marketing_campaign[[#This Row],[MntMeatProducts]]+marketing_campaign[[#This Row],[MntFruits]]+marketing_campaign[[#This Row],[MntWines]]</f>
        <v>186</v>
      </c>
      <c r="U45">
        <v>1</v>
      </c>
      <c r="V45">
        <v>1</v>
      </c>
      <c r="W45">
        <v>3</v>
      </c>
      <c r="X45">
        <v>4</v>
      </c>
      <c r="Y45">
        <f t="shared" si="1"/>
        <v>9</v>
      </c>
      <c r="Z45">
        <v>2</v>
      </c>
      <c r="AA45">
        <v>0</v>
      </c>
      <c r="AB45">
        <v>0</v>
      </c>
      <c r="AC45">
        <v>0</v>
      </c>
      <c r="AD45">
        <v>0</v>
      </c>
      <c r="AE45">
        <v>0</v>
      </c>
      <c r="AF45">
        <v>0</v>
      </c>
      <c r="AG45">
        <v>3</v>
      </c>
      <c r="AH45">
        <v>11</v>
      </c>
      <c r="AI45">
        <v>0</v>
      </c>
      <c r="AJ45">
        <f>marketing_campaign[[#This Row],[AcceptedCmp2]]+marketing_campaign[[#This Row],[AcceptedCmp1]]+marketing_campaign[[#This Row],[AcceptedCmp5]]+marketing_campaign[[#This Row],[AcceptedCmp4]]+marketing_campaign[[#This Row],[AcceptedCmp3]]</f>
        <v>0</v>
      </c>
    </row>
    <row r="46" spans="1:36" x14ac:dyDescent="0.35">
      <c r="A46">
        <v>2139</v>
      </c>
      <c r="B46">
        <v>1975</v>
      </c>
      <c r="C46">
        <f t="shared" ca="1" si="0"/>
        <v>51</v>
      </c>
      <c r="D46" t="str" cm="1">
        <f t="array" aca="1" ref="D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 t="s">
        <v>34</v>
      </c>
      <c r="F46" t="s">
        <v>33</v>
      </c>
      <c r="G46" cm="1">
        <f t="array" ref="G46">_xlfn.IFS(marketing_campaign[[#This Row],[Marital_Status]]="Single",I46-J46+1,marketing_campaign[[#This Row],[Marital_Status]]="Together",I46+J46+2,marketing_campaign[[#This Row],[Marital_Status]]="Alone",I46-J46+1,marketing_campaign[[#This Row],[Marital_Status]]="Married",I46+J46+2,marketing_campaign[[#This Row],[Marital_Status]]="Divorced",I46+J46+1,marketing_campaign[[#This Row],[Marital_Status]]="YOLO",I46-J46+1,marketing_campaign[[#This Row],[Marital_Status]]="Absurd",I46-J46+1,marketing_campaign[[#This Row],[Marital_Status]]="Widow",I46+J46+1)</f>
        <v>3</v>
      </c>
      <c r="H46">
        <v>7500</v>
      </c>
      <c r="I46">
        <v>1</v>
      </c>
      <c r="J46">
        <v>0</v>
      </c>
      <c r="K46" s="1">
        <v>41549</v>
      </c>
      <c r="L46">
        <v>19</v>
      </c>
      <c r="M46" t="str" cm="1">
        <f t="array" ref="M46">_xlfn.IFS(AND(marketing_campaign[[#This Row],[Recency]]&gt;=0,marketing_campaign[[#This Row],[Recency]]&lt;=14),"Early Recency",AND(marketing_campaign[[#This Row],[Recency]]&gt;=15,marketing_campaign[[#This Row],[Recency]]&lt;=31),"Mid-Recency",marketing_campaign[[#This Row],[Recency]]&gt;=32,"Late Recency")</f>
        <v>Mid-Recency</v>
      </c>
      <c r="N46">
        <v>3</v>
      </c>
      <c r="O46">
        <v>1</v>
      </c>
      <c r="P46">
        <v>10</v>
      </c>
      <c r="Q46">
        <v>3</v>
      </c>
      <c r="R46">
        <v>2</v>
      </c>
      <c r="S46">
        <v>12</v>
      </c>
      <c r="T46">
        <f>marketing_campaign[[#This Row],[MntGoldProds]]+marketing_campaign[[#This Row],[MntSweetProducts]]+marketing_campaign[[#This Row],[MntFishProducts]]+marketing_campaign[[#This Row],[MntMeatProducts]]+marketing_campaign[[#This Row],[MntFruits]]+marketing_campaign[[#This Row],[MntWines]]</f>
        <v>31</v>
      </c>
      <c r="U46">
        <v>3</v>
      </c>
      <c r="V46">
        <v>2</v>
      </c>
      <c r="W46">
        <v>0</v>
      </c>
      <c r="X46">
        <v>3</v>
      </c>
      <c r="Y46">
        <f t="shared" si="1"/>
        <v>8</v>
      </c>
      <c r="Z46">
        <v>5</v>
      </c>
      <c r="AA46">
        <v>0</v>
      </c>
      <c r="AB46">
        <v>0</v>
      </c>
      <c r="AC46">
        <v>0</v>
      </c>
      <c r="AD46">
        <v>0</v>
      </c>
      <c r="AE46">
        <v>0</v>
      </c>
      <c r="AF46">
        <v>0</v>
      </c>
      <c r="AG46">
        <v>3</v>
      </c>
      <c r="AH46">
        <v>11</v>
      </c>
      <c r="AI46">
        <v>0</v>
      </c>
      <c r="AJ46">
        <f>marketing_campaign[[#This Row],[AcceptedCmp2]]+marketing_campaign[[#This Row],[AcceptedCmp1]]+marketing_campaign[[#This Row],[AcceptedCmp5]]+marketing_campaign[[#This Row],[AcceptedCmp4]]+marketing_campaign[[#This Row],[AcceptedCmp3]]</f>
        <v>0</v>
      </c>
    </row>
    <row r="47" spans="1:36" x14ac:dyDescent="0.35">
      <c r="A47">
        <v>1371</v>
      </c>
      <c r="B47">
        <v>1976</v>
      </c>
      <c r="C47">
        <f t="shared" ca="1" si="0"/>
        <v>50</v>
      </c>
      <c r="D47" t="str" cm="1">
        <f t="array" aca="1" ref="D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 t="s">
        <v>29</v>
      </c>
      <c r="F47" t="s">
        <v>30</v>
      </c>
      <c r="G47" cm="1">
        <f t="array" ref="G47">_xlfn.IFS(marketing_campaign[[#This Row],[Marital_Status]]="Single",I47-J47+1,marketing_campaign[[#This Row],[Marital_Status]]="Together",I47+J47+2,marketing_campaign[[#This Row],[Marital_Status]]="Alone",I47-J47+1,marketing_campaign[[#This Row],[Marital_Status]]="Married",I47+J47+2,marketing_campaign[[#This Row],[Marital_Status]]="Divorced",I47+J47+1,marketing_campaign[[#This Row],[Marital_Status]]="YOLO",I47-J47+1,marketing_campaign[[#This Row],[Marital_Status]]="Absurd",I47-J47+1,marketing_campaign[[#This Row],[Marital_Status]]="Widow",I47+J47+1)</f>
        <v>1</v>
      </c>
      <c r="H47">
        <v>79941</v>
      </c>
      <c r="I47">
        <v>0</v>
      </c>
      <c r="J47">
        <v>0</v>
      </c>
      <c r="K47" s="1">
        <v>41818</v>
      </c>
      <c r="L47">
        <v>72</v>
      </c>
      <c r="M47" t="str" cm="1">
        <f t="array" ref="M47">_xlfn.IFS(AND(marketing_campaign[[#This Row],[Recency]]&gt;=0,marketing_campaign[[#This Row],[Recency]]&lt;=14),"Early Recency",AND(marketing_campaign[[#This Row],[Recency]]&gt;=15,marketing_campaign[[#This Row],[Recency]]&lt;=31),"Mid-Recency",marketing_campaign[[#This Row],[Recency]]&gt;=32,"Late Recency")</f>
        <v>Late Recency</v>
      </c>
      <c r="N47">
        <v>123</v>
      </c>
      <c r="O47">
        <v>164</v>
      </c>
      <c r="P47">
        <v>266</v>
      </c>
      <c r="Q47">
        <v>227</v>
      </c>
      <c r="R47">
        <v>30</v>
      </c>
      <c r="S47">
        <v>174</v>
      </c>
      <c r="T47">
        <f>marketing_campaign[[#This Row],[MntGoldProds]]+marketing_campaign[[#This Row],[MntSweetProducts]]+marketing_campaign[[#This Row],[MntFishProducts]]+marketing_campaign[[#This Row],[MntMeatProducts]]+marketing_campaign[[#This Row],[MntFruits]]+marketing_campaign[[#This Row],[MntWines]]</f>
        <v>984</v>
      </c>
      <c r="U47">
        <v>1</v>
      </c>
      <c r="V47">
        <v>2</v>
      </c>
      <c r="W47">
        <v>4</v>
      </c>
      <c r="X47">
        <v>9</v>
      </c>
      <c r="Y47">
        <f t="shared" si="1"/>
        <v>16</v>
      </c>
      <c r="Z47">
        <v>1</v>
      </c>
      <c r="AA47">
        <v>0</v>
      </c>
      <c r="AB47">
        <v>0</v>
      </c>
      <c r="AC47">
        <v>0</v>
      </c>
      <c r="AD47">
        <v>0</v>
      </c>
      <c r="AE47">
        <v>0</v>
      </c>
      <c r="AF47">
        <v>0</v>
      </c>
      <c r="AG47">
        <v>3</v>
      </c>
      <c r="AH47">
        <v>11</v>
      </c>
      <c r="AI47">
        <v>0</v>
      </c>
      <c r="AJ47">
        <f>marketing_campaign[[#This Row],[AcceptedCmp2]]+marketing_campaign[[#This Row],[AcceptedCmp1]]+marketing_campaign[[#This Row],[AcceptedCmp5]]+marketing_campaign[[#This Row],[AcceptedCmp4]]+marketing_campaign[[#This Row],[AcceptedCmp3]]</f>
        <v>0</v>
      </c>
    </row>
    <row r="48" spans="1:36" x14ac:dyDescent="0.35">
      <c r="A48">
        <v>9909</v>
      </c>
      <c r="B48">
        <v>1996</v>
      </c>
      <c r="C48">
        <f t="shared" ca="1" si="0"/>
        <v>30</v>
      </c>
      <c r="D48" t="str" cm="1">
        <f t="array" aca="1" ref="D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8" t="s">
        <v>37</v>
      </c>
      <c r="F48" t="s">
        <v>33</v>
      </c>
      <c r="G48" cm="1">
        <f t="array" ref="G48">_xlfn.IFS(marketing_campaign[[#This Row],[Marital_Status]]="Single",I48-J48+1,marketing_campaign[[#This Row],[Marital_Status]]="Together",I48+J48+2,marketing_campaign[[#This Row],[Marital_Status]]="Alone",I48-J48+1,marketing_campaign[[#This Row],[Marital_Status]]="Married",I48+J48+2,marketing_campaign[[#This Row],[Marital_Status]]="Divorced",I48+J48+1,marketing_campaign[[#This Row],[Marital_Status]]="YOLO",I48-J48+1,marketing_campaign[[#This Row],[Marital_Status]]="Absurd",I48-J48+1,marketing_campaign[[#This Row],[Marital_Status]]="Widow",I48+J48+1)</f>
        <v>2</v>
      </c>
      <c r="H48">
        <v>7500</v>
      </c>
      <c r="I48">
        <v>0</v>
      </c>
      <c r="J48">
        <v>0</v>
      </c>
      <c r="K48" s="1">
        <v>41222</v>
      </c>
      <c r="L48">
        <v>24</v>
      </c>
      <c r="M48" t="str" cm="1">
        <f t="array" ref="M48">_xlfn.IFS(AND(marketing_campaign[[#This Row],[Recency]]&gt;=0,marketing_campaign[[#This Row],[Recency]]&lt;=14),"Early Recency",AND(marketing_campaign[[#This Row],[Recency]]&gt;=15,marketing_campaign[[#This Row],[Recency]]&lt;=31),"Mid-Recency",marketing_campaign[[#This Row],[Recency]]&gt;=32,"Late Recency")</f>
        <v>Mid-Recency</v>
      </c>
      <c r="N48">
        <v>3</v>
      </c>
      <c r="O48">
        <v>18</v>
      </c>
      <c r="P48">
        <v>14</v>
      </c>
      <c r="Q48">
        <v>15</v>
      </c>
      <c r="R48">
        <v>22</v>
      </c>
      <c r="S48">
        <v>50</v>
      </c>
      <c r="T48">
        <f>marketing_campaign[[#This Row],[MntGoldProds]]+marketing_campaign[[#This Row],[MntSweetProducts]]+marketing_campaign[[#This Row],[MntFishProducts]]+marketing_campaign[[#This Row],[MntMeatProducts]]+marketing_campaign[[#This Row],[MntFruits]]+marketing_campaign[[#This Row],[MntWines]]</f>
        <v>122</v>
      </c>
      <c r="U48">
        <v>3</v>
      </c>
      <c r="V48">
        <v>3</v>
      </c>
      <c r="W48">
        <v>1</v>
      </c>
      <c r="X48">
        <v>3</v>
      </c>
      <c r="Y48">
        <f t="shared" si="1"/>
        <v>10</v>
      </c>
      <c r="Z48">
        <v>9</v>
      </c>
      <c r="AA48">
        <v>0</v>
      </c>
      <c r="AB48">
        <v>0</v>
      </c>
      <c r="AC48">
        <v>0</v>
      </c>
      <c r="AD48">
        <v>0</v>
      </c>
      <c r="AE48">
        <v>0</v>
      </c>
      <c r="AF48">
        <v>0</v>
      </c>
      <c r="AG48">
        <v>3</v>
      </c>
      <c r="AH48">
        <v>11</v>
      </c>
      <c r="AI48">
        <v>1</v>
      </c>
      <c r="AJ48">
        <f>marketing_campaign[[#This Row],[AcceptedCmp2]]+marketing_campaign[[#This Row],[AcceptedCmp1]]+marketing_campaign[[#This Row],[AcceptedCmp5]]+marketing_campaign[[#This Row],[AcceptedCmp4]]+marketing_campaign[[#This Row],[AcceptedCmp3]]</f>
        <v>0</v>
      </c>
    </row>
    <row r="49" spans="1:36" x14ac:dyDescent="0.35">
      <c r="A49">
        <v>7286</v>
      </c>
      <c r="B49">
        <v>1968</v>
      </c>
      <c r="C49">
        <f t="shared" ca="1" si="0"/>
        <v>58</v>
      </c>
      <c r="D49" t="str" cm="1">
        <f t="array" aca="1" ref="D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 t="s">
        <v>29</v>
      </c>
      <c r="F49" t="s">
        <v>31</v>
      </c>
      <c r="G49" cm="1">
        <f t="array" ref="G49">_xlfn.IFS(marketing_campaign[[#This Row],[Marital_Status]]="Single",I49-J49+1,marketing_campaign[[#This Row],[Marital_Status]]="Together",I49+J49+2,marketing_campaign[[#This Row],[Marital_Status]]="Alone",I49-J49+1,marketing_campaign[[#This Row],[Marital_Status]]="Married",I49+J49+2,marketing_campaign[[#This Row],[Marital_Status]]="Divorced",I49+J49+1,marketing_campaign[[#This Row],[Marital_Status]]="YOLO",I49-J49+1,marketing_campaign[[#This Row],[Marital_Status]]="Absurd",I49-J49+1,marketing_campaign[[#This Row],[Marital_Status]]="Widow",I49+J49+1)</f>
        <v>3</v>
      </c>
      <c r="H49">
        <v>41728</v>
      </c>
      <c r="I49">
        <v>1</v>
      </c>
      <c r="J49">
        <v>0</v>
      </c>
      <c r="K49" s="1">
        <v>41418</v>
      </c>
      <c r="L49">
        <v>92</v>
      </c>
      <c r="M49" t="str" cm="1">
        <f t="array" ref="M49">_xlfn.IFS(AND(marketing_campaign[[#This Row],[Recency]]&gt;=0,marketing_campaign[[#This Row],[Recency]]&lt;=14),"Early Recency",AND(marketing_campaign[[#This Row],[Recency]]&gt;=15,marketing_campaign[[#This Row],[Recency]]&lt;=31),"Mid-Recency",marketing_campaign[[#This Row],[Recency]]&gt;=32,"Late Recency")</f>
        <v>Late Recency</v>
      </c>
      <c r="N49">
        <v>13</v>
      </c>
      <c r="O49">
        <v>6</v>
      </c>
      <c r="P49">
        <v>15</v>
      </c>
      <c r="Q49">
        <v>3</v>
      </c>
      <c r="R49">
        <v>5</v>
      </c>
      <c r="S49">
        <v>13</v>
      </c>
      <c r="T49">
        <f>marketing_campaign[[#This Row],[MntGoldProds]]+marketing_campaign[[#This Row],[MntSweetProducts]]+marketing_campaign[[#This Row],[MntFishProducts]]+marketing_campaign[[#This Row],[MntMeatProducts]]+marketing_campaign[[#This Row],[MntFruits]]+marketing_campaign[[#This Row],[MntWines]]</f>
        <v>55</v>
      </c>
      <c r="U49">
        <v>1</v>
      </c>
      <c r="V49">
        <v>2</v>
      </c>
      <c r="W49">
        <v>0</v>
      </c>
      <c r="X49">
        <v>2</v>
      </c>
      <c r="Y49">
        <f t="shared" si="1"/>
        <v>5</v>
      </c>
      <c r="Z49">
        <v>10</v>
      </c>
      <c r="AA49">
        <v>0</v>
      </c>
      <c r="AB49">
        <v>0</v>
      </c>
      <c r="AC49">
        <v>0</v>
      </c>
      <c r="AD49">
        <v>0</v>
      </c>
      <c r="AE49">
        <v>0</v>
      </c>
      <c r="AF49">
        <v>0</v>
      </c>
      <c r="AG49">
        <v>3</v>
      </c>
      <c r="AH49">
        <v>11</v>
      </c>
      <c r="AI49">
        <v>0</v>
      </c>
      <c r="AJ49">
        <f>marketing_campaign[[#This Row],[AcceptedCmp2]]+marketing_campaign[[#This Row],[AcceptedCmp1]]+marketing_campaign[[#This Row],[AcceptedCmp5]]+marketing_campaign[[#This Row],[AcceptedCmp4]]+marketing_campaign[[#This Row],[AcceptedCmp3]]</f>
        <v>0</v>
      </c>
    </row>
    <row r="50" spans="1:36" x14ac:dyDescent="0.35">
      <c r="A50">
        <v>7244</v>
      </c>
      <c r="B50">
        <v>1951</v>
      </c>
      <c r="C50">
        <f t="shared" ca="1" si="0"/>
        <v>75</v>
      </c>
      <c r="D50" t="str" cm="1">
        <f t="array" aca="1" ref="D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 t="s">
        <v>29</v>
      </c>
      <c r="F50" t="s">
        <v>30</v>
      </c>
      <c r="G50" cm="1">
        <f t="array" ref="G50">_xlfn.IFS(marketing_campaign[[#This Row],[Marital_Status]]="Single",I50-J50+1,marketing_campaign[[#This Row],[Marital_Status]]="Together",I50+J50+2,marketing_campaign[[#This Row],[Marital_Status]]="Alone",I50-J50+1,marketing_campaign[[#This Row],[Marital_Status]]="Married",I50+J50+2,marketing_campaign[[#This Row],[Marital_Status]]="Divorced",I50+J50+1,marketing_campaign[[#This Row],[Marital_Status]]="YOLO",I50-J50+1,marketing_campaign[[#This Row],[Marital_Status]]="Absurd",I50-J50+1,marketing_campaign[[#This Row],[Marital_Status]]="Widow",I50+J50+1)</f>
        <v>2</v>
      </c>
      <c r="H50">
        <v>51386</v>
      </c>
      <c r="I50">
        <v>2</v>
      </c>
      <c r="J50">
        <v>1</v>
      </c>
      <c r="K50" s="1">
        <v>41640</v>
      </c>
      <c r="L50">
        <v>96</v>
      </c>
      <c r="M50" t="str" cm="1">
        <f t="array" ref="M50">_xlfn.IFS(AND(marketing_campaign[[#This Row],[Recency]]&gt;=0,marketing_campaign[[#This Row],[Recency]]&lt;=14),"Early Recency",AND(marketing_campaign[[#This Row],[Recency]]&gt;=15,marketing_campaign[[#This Row],[Recency]]&lt;=31),"Mid-Recency",marketing_campaign[[#This Row],[Recency]]&gt;=32,"Late Recency")</f>
        <v>Late Recency</v>
      </c>
      <c r="N50">
        <v>48</v>
      </c>
      <c r="O50">
        <v>5</v>
      </c>
      <c r="P50">
        <v>48</v>
      </c>
      <c r="Q50">
        <v>6</v>
      </c>
      <c r="R50">
        <v>10</v>
      </c>
      <c r="S50">
        <v>7</v>
      </c>
      <c r="T50">
        <f>marketing_campaign[[#This Row],[MntGoldProds]]+marketing_campaign[[#This Row],[MntSweetProducts]]+marketing_campaign[[#This Row],[MntFishProducts]]+marketing_campaign[[#This Row],[MntMeatProducts]]+marketing_campaign[[#This Row],[MntFruits]]+marketing_campaign[[#This Row],[MntWines]]</f>
        <v>124</v>
      </c>
      <c r="U50">
        <v>3</v>
      </c>
      <c r="V50">
        <v>2</v>
      </c>
      <c r="W50">
        <v>1</v>
      </c>
      <c r="X50">
        <v>4</v>
      </c>
      <c r="Y50">
        <f t="shared" si="1"/>
        <v>10</v>
      </c>
      <c r="Z50">
        <v>6</v>
      </c>
      <c r="AA50">
        <v>0</v>
      </c>
      <c r="AB50">
        <v>0</v>
      </c>
      <c r="AC50">
        <v>0</v>
      </c>
      <c r="AD50">
        <v>0</v>
      </c>
      <c r="AE50">
        <v>0</v>
      </c>
      <c r="AF50">
        <v>0</v>
      </c>
      <c r="AG50">
        <v>3</v>
      </c>
      <c r="AH50">
        <v>11</v>
      </c>
      <c r="AI50">
        <v>0</v>
      </c>
      <c r="AJ50">
        <f>marketing_campaign[[#This Row],[AcceptedCmp2]]+marketing_campaign[[#This Row],[AcceptedCmp1]]+marketing_campaign[[#This Row],[AcceptedCmp5]]+marketing_campaign[[#This Row],[AcceptedCmp4]]+marketing_campaign[[#This Row],[AcceptedCmp3]]</f>
        <v>0</v>
      </c>
    </row>
    <row r="51" spans="1:36" x14ac:dyDescent="0.35">
      <c r="A51">
        <v>6566</v>
      </c>
      <c r="B51">
        <v>1954</v>
      </c>
      <c r="C51">
        <f t="shared" ca="1" si="0"/>
        <v>72</v>
      </c>
      <c r="D51" t="str" cm="1">
        <f t="array" aca="1" ref="D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 t="s">
        <v>32</v>
      </c>
      <c r="F51" t="s">
        <v>33</v>
      </c>
      <c r="G51" cm="1">
        <f t="array" ref="G51">_xlfn.IFS(marketing_campaign[[#This Row],[Marital_Status]]="Single",I51-J51+1,marketing_campaign[[#This Row],[Marital_Status]]="Together",I51+J51+2,marketing_campaign[[#This Row],[Marital_Status]]="Alone",I51-J51+1,marketing_campaign[[#This Row],[Marital_Status]]="Married",I51+J51+2,marketing_campaign[[#This Row],[Marital_Status]]="Divorced",I51+J51+1,marketing_campaign[[#This Row],[Marital_Status]]="YOLO",I51-J51+1,marketing_campaign[[#This Row],[Marital_Status]]="Absurd",I51-J51+1,marketing_campaign[[#This Row],[Marital_Status]]="Widow",I51+J51+1)</f>
        <v>4</v>
      </c>
      <c r="H51">
        <v>72550</v>
      </c>
      <c r="I51">
        <v>1</v>
      </c>
      <c r="J51">
        <v>1</v>
      </c>
      <c r="K51" s="1">
        <v>41221</v>
      </c>
      <c r="L51">
        <v>39</v>
      </c>
      <c r="M51" t="str" cm="1">
        <f t="array" ref="M51">_xlfn.IFS(AND(marketing_campaign[[#This Row],[Recency]]&gt;=0,marketing_campaign[[#This Row],[Recency]]&lt;=14),"Early Recency",AND(marketing_campaign[[#This Row],[Recency]]&gt;=15,marketing_campaign[[#This Row],[Recency]]&lt;=31),"Mid-Recency",marketing_campaign[[#This Row],[Recency]]&gt;=32,"Late Recency")</f>
        <v>Late Recency</v>
      </c>
      <c r="N51">
        <v>826</v>
      </c>
      <c r="O51">
        <v>50</v>
      </c>
      <c r="P51">
        <v>317</v>
      </c>
      <c r="Q51">
        <v>50</v>
      </c>
      <c r="R51">
        <v>38</v>
      </c>
      <c r="S51">
        <v>38</v>
      </c>
      <c r="T51">
        <f>marketing_campaign[[#This Row],[MntGoldProds]]+marketing_campaign[[#This Row],[MntSweetProducts]]+marketing_campaign[[#This Row],[MntFishProducts]]+marketing_campaign[[#This Row],[MntMeatProducts]]+marketing_campaign[[#This Row],[MntFruits]]+marketing_campaign[[#This Row],[MntWines]]</f>
        <v>1319</v>
      </c>
      <c r="U51">
        <v>9</v>
      </c>
      <c r="V51">
        <v>5</v>
      </c>
      <c r="W51">
        <v>2</v>
      </c>
      <c r="X51">
        <v>12</v>
      </c>
      <c r="Y51">
        <f t="shared" si="1"/>
        <v>28</v>
      </c>
      <c r="Z51">
        <v>8</v>
      </c>
      <c r="AA51">
        <v>0</v>
      </c>
      <c r="AB51">
        <v>0</v>
      </c>
      <c r="AC51">
        <v>0</v>
      </c>
      <c r="AD51">
        <v>0</v>
      </c>
      <c r="AE51">
        <v>0</v>
      </c>
      <c r="AF51">
        <v>0</v>
      </c>
      <c r="AG51">
        <v>3</v>
      </c>
      <c r="AH51">
        <v>11</v>
      </c>
      <c r="AI51">
        <v>0</v>
      </c>
      <c r="AJ51">
        <f>marketing_campaign[[#This Row],[AcceptedCmp2]]+marketing_campaign[[#This Row],[AcceptedCmp1]]+marketing_campaign[[#This Row],[AcceptedCmp5]]+marketing_campaign[[#This Row],[AcceptedCmp4]]+marketing_campaign[[#This Row],[AcceptedCmp3]]</f>
        <v>0</v>
      </c>
    </row>
    <row r="52" spans="1:36" x14ac:dyDescent="0.35">
      <c r="A52">
        <v>8614</v>
      </c>
      <c r="B52">
        <v>1957</v>
      </c>
      <c r="C52">
        <f t="shared" ca="1" si="0"/>
        <v>69</v>
      </c>
      <c r="D52" t="str" cm="1">
        <f t="array" aca="1" ref="D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 t="s">
        <v>29</v>
      </c>
      <c r="F52" t="s">
        <v>38</v>
      </c>
      <c r="G52" cm="1">
        <f t="array" ref="G52">_xlfn.IFS(marketing_campaign[[#This Row],[Marital_Status]]="Single",I52-J52+1,marketing_campaign[[#This Row],[Marital_Status]]="Together",I52+J52+2,marketing_campaign[[#This Row],[Marital_Status]]="Alone",I52-J52+1,marketing_campaign[[#This Row],[Marital_Status]]="Married",I52+J52+2,marketing_campaign[[#This Row],[Marital_Status]]="Divorced",I52+J52+1,marketing_campaign[[#This Row],[Marital_Status]]="YOLO",I52-J52+1,marketing_campaign[[#This Row],[Marital_Status]]="Absurd",I52-J52+1,marketing_campaign[[#This Row],[Marital_Status]]="Widow",I52+J52+1)</f>
        <v>2</v>
      </c>
      <c r="H52">
        <v>65486</v>
      </c>
      <c r="I52">
        <v>0</v>
      </c>
      <c r="J52">
        <v>1</v>
      </c>
      <c r="K52" s="1">
        <v>41771</v>
      </c>
      <c r="L52">
        <v>29</v>
      </c>
      <c r="M52" t="str" cm="1">
        <f t="array" ref="M52">_xlfn.IFS(AND(marketing_campaign[[#This Row],[Recency]]&gt;=0,marketing_campaign[[#This Row],[Recency]]&lt;=14),"Early Recency",AND(marketing_campaign[[#This Row],[Recency]]&gt;=15,marketing_campaign[[#This Row],[Recency]]&lt;=31),"Mid-Recency",marketing_campaign[[#This Row],[Recency]]&gt;=32,"Late Recency")</f>
        <v>Mid-Recency</v>
      </c>
      <c r="N52">
        <v>245</v>
      </c>
      <c r="O52">
        <v>19</v>
      </c>
      <c r="P52">
        <v>125</v>
      </c>
      <c r="Q52">
        <v>37</v>
      </c>
      <c r="R52">
        <v>67</v>
      </c>
      <c r="S52">
        <v>14</v>
      </c>
      <c r="T52">
        <f>marketing_campaign[[#This Row],[MntGoldProds]]+marketing_campaign[[#This Row],[MntSweetProducts]]+marketing_campaign[[#This Row],[MntFishProducts]]+marketing_campaign[[#This Row],[MntMeatProducts]]+marketing_campaign[[#This Row],[MntFruits]]+marketing_campaign[[#This Row],[MntWines]]</f>
        <v>507</v>
      </c>
      <c r="U52">
        <v>1</v>
      </c>
      <c r="V52">
        <v>4</v>
      </c>
      <c r="W52">
        <v>2</v>
      </c>
      <c r="X52">
        <v>10</v>
      </c>
      <c r="Y52">
        <f t="shared" si="1"/>
        <v>17</v>
      </c>
      <c r="Z52">
        <v>2</v>
      </c>
      <c r="AA52">
        <v>0</v>
      </c>
      <c r="AB52">
        <v>0</v>
      </c>
      <c r="AC52">
        <v>0</v>
      </c>
      <c r="AD52">
        <v>0</v>
      </c>
      <c r="AE52">
        <v>0</v>
      </c>
      <c r="AF52">
        <v>0</v>
      </c>
      <c r="AG52">
        <v>3</v>
      </c>
      <c r="AH52">
        <v>11</v>
      </c>
      <c r="AI52">
        <v>0</v>
      </c>
      <c r="AJ52">
        <f>marketing_campaign[[#This Row],[AcceptedCmp2]]+marketing_campaign[[#This Row],[AcceptedCmp1]]+marketing_campaign[[#This Row],[AcceptedCmp5]]+marketing_campaign[[#This Row],[AcceptedCmp4]]+marketing_campaign[[#This Row],[AcceptedCmp3]]</f>
        <v>0</v>
      </c>
    </row>
    <row r="53" spans="1:36" x14ac:dyDescent="0.35">
      <c r="A53">
        <v>4114</v>
      </c>
      <c r="B53">
        <v>1964</v>
      </c>
      <c r="C53">
        <f t="shared" ca="1" si="0"/>
        <v>62</v>
      </c>
      <c r="D53" t="str" cm="1">
        <f t="array" aca="1" ref="D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 t="s">
        <v>34</v>
      </c>
      <c r="F53" t="s">
        <v>33</v>
      </c>
      <c r="G53" cm="1">
        <f t="array" ref="G53">_xlfn.IFS(marketing_campaign[[#This Row],[Marital_Status]]="Single",I53-J53+1,marketing_campaign[[#This Row],[Marital_Status]]="Together",I53+J53+2,marketing_campaign[[#This Row],[Marital_Status]]="Alone",I53-J53+1,marketing_campaign[[#This Row],[Marital_Status]]="Married",I53+J53+2,marketing_campaign[[#This Row],[Marital_Status]]="Divorced",I53+J53+1,marketing_campaign[[#This Row],[Marital_Status]]="YOLO",I53-J53+1,marketing_campaign[[#This Row],[Marital_Status]]="Absurd",I53-J53+1,marketing_campaign[[#This Row],[Marital_Status]]="Widow",I53+J53+1)</f>
        <v>2</v>
      </c>
      <c r="H53">
        <v>79143</v>
      </c>
      <c r="I53">
        <v>0</v>
      </c>
      <c r="J53">
        <v>0</v>
      </c>
      <c r="K53" s="1">
        <v>41132</v>
      </c>
      <c r="L53">
        <v>2</v>
      </c>
      <c r="M53" t="str" cm="1">
        <f t="array" ref="M53">_xlfn.IFS(AND(marketing_campaign[[#This Row],[Recency]]&gt;=0,marketing_campaign[[#This Row],[Recency]]&lt;=14),"Early Recency",AND(marketing_campaign[[#This Row],[Recency]]&gt;=15,marketing_campaign[[#This Row],[Recency]]&lt;=31),"Mid-Recency",marketing_campaign[[#This Row],[Recency]]&gt;=32,"Late Recency")</f>
        <v>Early Recency</v>
      </c>
      <c r="N53">
        <v>650</v>
      </c>
      <c r="O53">
        <v>37</v>
      </c>
      <c r="P53">
        <v>780</v>
      </c>
      <c r="Q53">
        <v>27</v>
      </c>
      <c r="R53">
        <v>167</v>
      </c>
      <c r="S53">
        <v>32</v>
      </c>
      <c r="T53">
        <f>marketing_campaign[[#This Row],[MntGoldProds]]+marketing_campaign[[#This Row],[MntSweetProducts]]+marketing_campaign[[#This Row],[MntFishProducts]]+marketing_campaign[[#This Row],[MntMeatProducts]]+marketing_campaign[[#This Row],[MntFruits]]+marketing_campaign[[#This Row],[MntWines]]</f>
        <v>1693</v>
      </c>
      <c r="U53">
        <v>1</v>
      </c>
      <c r="V53">
        <v>6</v>
      </c>
      <c r="W53">
        <v>9</v>
      </c>
      <c r="X53">
        <v>13</v>
      </c>
      <c r="Y53">
        <f t="shared" si="1"/>
        <v>29</v>
      </c>
      <c r="Z53">
        <v>3</v>
      </c>
      <c r="AA53">
        <v>0</v>
      </c>
      <c r="AB53">
        <v>0</v>
      </c>
      <c r="AC53">
        <v>0</v>
      </c>
      <c r="AD53">
        <v>0</v>
      </c>
      <c r="AE53">
        <v>0</v>
      </c>
      <c r="AF53">
        <v>0</v>
      </c>
      <c r="AG53">
        <v>3</v>
      </c>
      <c r="AH53">
        <v>11</v>
      </c>
      <c r="AI53">
        <v>0</v>
      </c>
      <c r="AJ53">
        <f>marketing_campaign[[#This Row],[AcceptedCmp2]]+marketing_campaign[[#This Row],[AcceptedCmp1]]+marketing_campaign[[#This Row],[AcceptedCmp5]]+marketing_campaign[[#This Row],[AcceptedCmp4]]+marketing_campaign[[#This Row],[AcceptedCmp3]]</f>
        <v>0</v>
      </c>
    </row>
    <row r="54" spans="1:36" x14ac:dyDescent="0.35">
      <c r="A54">
        <v>1331</v>
      </c>
      <c r="B54">
        <v>1977</v>
      </c>
      <c r="C54">
        <f t="shared" ca="1" si="0"/>
        <v>49</v>
      </c>
      <c r="D54" t="str" cm="1">
        <f t="array" aca="1" ref="D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 t="s">
        <v>29</v>
      </c>
      <c r="F54" t="s">
        <v>30</v>
      </c>
      <c r="G54" cm="1">
        <f t="array" ref="G54">_xlfn.IFS(marketing_campaign[[#This Row],[Marital_Status]]="Single",I54-J54+1,marketing_campaign[[#This Row],[Marital_Status]]="Together",I54+J54+2,marketing_campaign[[#This Row],[Marital_Status]]="Alone",I54-J54+1,marketing_campaign[[#This Row],[Marital_Status]]="Married",I54+J54+2,marketing_campaign[[#This Row],[Marital_Status]]="Divorced",I54+J54+1,marketing_campaign[[#This Row],[Marital_Status]]="YOLO",I54-J54+1,marketing_campaign[[#This Row],[Marital_Status]]="Absurd",I54-J54+1,marketing_campaign[[#This Row],[Marital_Status]]="Widow",I54+J54+1)</f>
        <v>2</v>
      </c>
      <c r="H54">
        <v>35790</v>
      </c>
      <c r="I54">
        <v>1</v>
      </c>
      <c r="J54">
        <v>0</v>
      </c>
      <c r="K54" s="1">
        <v>41276</v>
      </c>
      <c r="L54">
        <v>54</v>
      </c>
      <c r="M54" t="str" cm="1">
        <f t="array" ref="M54">_xlfn.IFS(AND(marketing_campaign[[#This Row],[Recency]]&gt;=0,marketing_campaign[[#This Row],[Recency]]&lt;=14),"Early Recency",AND(marketing_campaign[[#This Row],[Recency]]&gt;=15,marketing_campaign[[#This Row],[Recency]]&lt;=31),"Mid-Recency",marketing_campaign[[#This Row],[Recency]]&gt;=32,"Late Recency")</f>
        <v>Late Recency</v>
      </c>
      <c r="N54">
        <v>12</v>
      </c>
      <c r="O54">
        <v>6</v>
      </c>
      <c r="P54">
        <v>20</v>
      </c>
      <c r="Q54">
        <v>30</v>
      </c>
      <c r="R54">
        <v>1</v>
      </c>
      <c r="S54">
        <v>3</v>
      </c>
      <c r="T54">
        <f>marketing_campaign[[#This Row],[MntGoldProds]]+marketing_campaign[[#This Row],[MntSweetProducts]]+marketing_campaign[[#This Row],[MntFishProducts]]+marketing_campaign[[#This Row],[MntMeatProducts]]+marketing_campaign[[#This Row],[MntFruits]]+marketing_campaign[[#This Row],[MntWines]]</f>
        <v>72</v>
      </c>
      <c r="U54">
        <v>2</v>
      </c>
      <c r="V54">
        <v>2</v>
      </c>
      <c r="W54">
        <v>0</v>
      </c>
      <c r="X54">
        <v>3</v>
      </c>
      <c r="Y54">
        <f t="shared" si="1"/>
        <v>7</v>
      </c>
      <c r="Z54">
        <v>7</v>
      </c>
      <c r="AA54">
        <v>0</v>
      </c>
      <c r="AB54">
        <v>0</v>
      </c>
      <c r="AC54">
        <v>0</v>
      </c>
      <c r="AD54">
        <v>0</v>
      </c>
      <c r="AE54">
        <v>0</v>
      </c>
      <c r="AF54">
        <v>0</v>
      </c>
      <c r="AG54">
        <v>3</v>
      </c>
      <c r="AH54">
        <v>11</v>
      </c>
      <c r="AI54">
        <v>0</v>
      </c>
      <c r="AJ54">
        <f>marketing_campaign[[#This Row],[AcceptedCmp2]]+marketing_campaign[[#This Row],[AcceptedCmp1]]+marketing_campaign[[#This Row],[AcceptedCmp5]]+marketing_campaign[[#This Row],[AcceptedCmp4]]+marketing_campaign[[#This Row],[AcceptedCmp3]]</f>
        <v>0</v>
      </c>
    </row>
    <row r="55" spans="1:36" x14ac:dyDescent="0.35">
      <c r="A55">
        <v>2225</v>
      </c>
      <c r="B55">
        <v>1977</v>
      </c>
      <c r="C55">
        <f t="shared" ca="1" si="0"/>
        <v>49</v>
      </c>
      <c r="D55" t="str" cm="1">
        <f t="array" aca="1" ref="D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 t="s">
        <v>29</v>
      </c>
      <c r="F55" t="s">
        <v>35</v>
      </c>
      <c r="G55" cm="1">
        <f t="array" ref="G55">_xlfn.IFS(marketing_campaign[[#This Row],[Marital_Status]]="Single",I55-J55+1,marketing_campaign[[#This Row],[Marital_Status]]="Together",I55+J55+2,marketing_campaign[[#This Row],[Marital_Status]]="Alone",I55-J55+1,marketing_campaign[[#This Row],[Marital_Status]]="Married",I55+J55+2,marketing_campaign[[#This Row],[Marital_Status]]="Divorced",I55+J55+1,marketing_campaign[[#This Row],[Marital_Status]]="YOLO",I55-J55+1,marketing_campaign[[#This Row],[Marital_Status]]="Absurd",I55-J55+1,marketing_campaign[[#This Row],[Marital_Status]]="Widow",I55+J55+1)</f>
        <v>1</v>
      </c>
      <c r="H55">
        <v>82582</v>
      </c>
      <c r="I55">
        <v>0</v>
      </c>
      <c r="J55">
        <v>0</v>
      </c>
      <c r="K55" s="1">
        <v>41797</v>
      </c>
      <c r="L55">
        <v>54</v>
      </c>
      <c r="M55" t="str" cm="1">
        <f t="array" ref="M55">_xlfn.IFS(AND(marketing_campaign[[#This Row],[Recency]]&gt;=0,marketing_campaign[[#This Row],[Recency]]&lt;=14),"Early Recency",AND(marketing_campaign[[#This Row],[Recency]]&gt;=15,marketing_campaign[[#This Row],[Recency]]&lt;=31),"Mid-Recency",marketing_campaign[[#This Row],[Recency]]&gt;=32,"Late Recency")</f>
        <v>Late Recency</v>
      </c>
      <c r="N55">
        <v>510</v>
      </c>
      <c r="O55">
        <v>120</v>
      </c>
      <c r="P55">
        <v>550</v>
      </c>
      <c r="Q55">
        <v>156</v>
      </c>
      <c r="R55">
        <v>40</v>
      </c>
      <c r="S55">
        <v>241</v>
      </c>
      <c r="T55">
        <f>marketing_campaign[[#This Row],[MntGoldProds]]+marketing_campaign[[#This Row],[MntSweetProducts]]+marketing_campaign[[#This Row],[MntFishProducts]]+marketing_campaign[[#This Row],[MntMeatProducts]]+marketing_campaign[[#This Row],[MntFruits]]+marketing_campaign[[#This Row],[MntWines]]</f>
        <v>1617</v>
      </c>
      <c r="U55">
        <v>1</v>
      </c>
      <c r="V55">
        <v>4</v>
      </c>
      <c r="W55">
        <v>9</v>
      </c>
      <c r="X55">
        <v>7</v>
      </c>
      <c r="Y55">
        <f t="shared" si="1"/>
        <v>21</v>
      </c>
      <c r="Z55">
        <v>1</v>
      </c>
      <c r="AA55">
        <v>1</v>
      </c>
      <c r="AB55">
        <v>0</v>
      </c>
      <c r="AC55">
        <v>0</v>
      </c>
      <c r="AD55">
        <v>1</v>
      </c>
      <c r="AE55">
        <v>0</v>
      </c>
      <c r="AF55">
        <v>0</v>
      </c>
      <c r="AG55">
        <v>3</v>
      </c>
      <c r="AH55">
        <v>11</v>
      </c>
      <c r="AI55">
        <v>1</v>
      </c>
      <c r="AJ55">
        <f>marketing_campaign[[#This Row],[AcceptedCmp2]]+marketing_campaign[[#This Row],[AcceptedCmp1]]+marketing_campaign[[#This Row],[AcceptedCmp5]]+marketing_campaign[[#This Row],[AcceptedCmp4]]+marketing_campaign[[#This Row],[AcceptedCmp3]]</f>
        <v>2</v>
      </c>
    </row>
    <row r="56" spans="1:36" x14ac:dyDescent="0.35">
      <c r="A56">
        <v>9381</v>
      </c>
      <c r="B56">
        <v>1978</v>
      </c>
      <c r="C56">
        <f t="shared" ca="1" si="0"/>
        <v>48</v>
      </c>
      <c r="D56" t="str" cm="1">
        <f t="array" aca="1" ref="D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 t="s">
        <v>29</v>
      </c>
      <c r="F56" t="s">
        <v>33</v>
      </c>
      <c r="G56" cm="1">
        <f t="array" ref="G56">_xlfn.IFS(marketing_campaign[[#This Row],[Marital_Status]]="Single",I56-J56+1,marketing_campaign[[#This Row],[Marital_Status]]="Together",I56+J56+2,marketing_campaign[[#This Row],[Marital_Status]]="Alone",I56-J56+1,marketing_campaign[[#This Row],[Marital_Status]]="Married",I56+J56+2,marketing_campaign[[#This Row],[Marital_Status]]="Divorced",I56+J56+1,marketing_campaign[[#This Row],[Marital_Status]]="YOLO",I56-J56+1,marketing_campaign[[#This Row],[Marital_Status]]="Absurd",I56-J56+1,marketing_campaign[[#This Row],[Marital_Status]]="Widow",I56+J56+1)</f>
        <v>4</v>
      </c>
      <c r="H56">
        <v>66373</v>
      </c>
      <c r="I56">
        <v>1</v>
      </c>
      <c r="J56">
        <v>1</v>
      </c>
      <c r="K56" s="1">
        <v>41437</v>
      </c>
      <c r="L56">
        <v>57</v>
      </c>
      <c r="M56" t="str" cm="1">
        <f t="array" ref="M56">_xlfn.IFS(AND(marketing_campaign[[#This Row],[Recency]]&gt;=0,marketing_campaign[[#This Row],[Recency]]&lt;=14),"Early Recency",AND(marketing_campaign[[#This Row],[Recency]]&gt;=15,marketing_campaign[[#This Row],[Recency]]&lt;=31),"Mid-Recency",marketing_campaign[[#This Row],[Recency]]&gt;=32,"Late Recency")</f>
        <v>Late Recency</v>
      </c>
      <c r="N56">
        <v>328</v>
      </c>
      <c r="O56">
        <v>9</v>
      </c>
      <c r="P56">
        <v>124</v>
      </c>
      <c r="Q56">
        <v>12</v>
      </c>
      <c r="R56">
        <v>24</v>
      </c>
      <c r="S56">
        <v>109</v>
      </c>
      <c r="T56">
        <f>marketing_campaign[[#This Row],[MntGoldProds]]+marketing_campaign[[#This Row],[MntSweetProducts]]+marketing_campaign[[#This Row],[MntFishProducts]]+marketing_campaign[[#This Row],[MntMeatProducts]]+marketing_campaign[[#This Row],[MntFruits]]+marketing_campaign[[#This Row],[MntWines]]</f>
        <v>606</v>
      </c>
      <c r="U56">
        <v>7</v>
      </c>
      <c r="V56">
        <v>4</v>
      </c>
      <c r="W56">
        <v>2</v>
      </c>
      <c r="X56">
        <v>10</v>
      </c>
      <c r="Y56">
        <f t="shared" si="1"/>
        <v>23</v>
      </c>
      <c r="Z56">
        <v>3</v>
      </c>
      <c r="AA56">
        <v>0</v>
      </c>
      <c r="AB56">
        <v>0</v>
      </c>
      <c r="AC56">
        <v>0</v>
      </c>
      <c r="AD56">
        <v>0</v>
      </c>
      <c r="AE56">
        <v>0</v>
      </c>
      <c r="AF56">
        <v>0</v>
      </c>
      <c r="AG56">
        <v>3</v>
      </c>
      <c r="AH56">
        <v>11</v>
      </c>
      <c r="AI56">
        <v>0</v>
      </c>
      <c r="AJ56">
        <f>marketing_campaign[[#This Row],[AcceptedCmp2]]+marketing_campaign[[#This Row],[AcceptedCmp1]]+marketing_campaign[[#This Row],[AcceptedCmp5]]+marketing_campaign[[#This Row],[AcceptedCmp4]]+marketing_campaign[[#This Row],[AcceptedCmp3]]</f>
        <v>0</v>
      </c>
    </row>
    <row r="57" spans="1:36" x14ac:dyDescent="0.35">
      <c r="A57">
        <v>6260</v>
      </c>
      <c r="B57">
        <v>1955</v>
      </c>
      <c r="C57">
        <f t="shared" ca="1" si="0"/>
        <v>71</v>
      </c>
      <c r="D57" t="str" cm="1">
        <f t="array" aca="1" ref="D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7" t="s">
        <v>34</v>
      </c>
      <c r="F57" t="s">
        <v>31</v>
      </c>
      <c r="G57" cm="1">
        <f t="array" ref="G57">_xlfn.IFS(marketing_campaign[[#This Row],[Marital_Status]]="Single",I57-J57+1,marketing_campaign[[#This Row],[Marital_Status]]="Together",I57+J57+2,marketing_campaign[[#This Row],[Marital_Status]]="Alone",I57-J57+1,marketing_campaign[[#This Row],[Marital_Status]]="Married",I57+J57+2,marketing_campaign[[#This Row],[Marital_Status]]="Divorced",I57+J57+1,marketing_campaign[[#This Row],[Marital_Status]]="YOLO",I57-J57+1,marketing_campaign[[#This Row],[Marital_Status]]="Absurd",I57-J57+1,marketing_campaign[[#This Row],[Marital_Status]]="Widow",I57+J57+1)</f>
        <v>2</v>
      </c>
      <c r="H57">
        <v>82384</v>
      </c>
      <c r="I57">
        <v>0</v>
      </c>
      <c r="J57">
        <v>0</v>
      </c>
      <c r="K57" s="1">
        <v>41232</v>
      </c>
      <c r="L57">
        <v>55</v>
      </c>
      <c r="M57" t="str" cm="1">
        <f t="array" ref="M57">_xlfn.IFS(AND(marketing_campaign[[#This Row],[Recency]]&gt;=0,marketing_campaign[[#This Row],[Recency]]&lt;=14),"Early Recency",AND(marketing_campaign[[#This Row],[Recency]]&gt;=15,marketing_campaign[[#This Row],[Recency]]&lt;=31),"Mid-Recency",marketing_campaign[[#This Row],[Recency]]&gt;=32,"Late Recency")</f>
        <v>Late Recency</v>
      </c>
      <c r="N57">
        <v>984</v>
      </c>
      <c r="O57">
        <v>51</v>
      </c>
      <c r="P57">
        <v>432</v>
      </c>
      <c r="Q57">
        <v>180</v>
      </c>
      <c r="R57">
        <v>120</v>
      </c>
      <c r="S57">
        <v>190</v>
      </c>
      <c r="T57">
        <f>marketing_campaign[[#This Row],[MntGoldProds]]+marketing_campaign[[#This Row],[MntSweetProducts]]+marketing_campaign[[#This Row],[MntFishProducts]]+marketing_campaign[[#This Row],[MntMeatProducts]]+marketing_campaign[[#This Row],[MntFruits]]+marketing_campaign[[#This Row],[MntWines]]</f>
        <v>1957</v>
      </c>
      <c r="U57">
        <v>1</v>
      </c>
      <c r="V57">
        <v>3</v>
      </c>
      <c r="W57">
        <v>10</v>
      </c>
      <c r="X57">
        <v>13</v>
      </c>
      <c r="Y57">
        <f t="shared" si="1"/>
        <v>27</v>
      </c>
      <c r="Z57">
        <v>1</v>
      </c>
      <c r="AA57">
        <v>0</v>
      </c>
      <c r="AB57">
        <v>0</v>
      </c>
      <c r="AC57">
        <v>1</v>
      </c>
      <c r="AD57">
        <v>0</v>
      </c>
      <c r="AE57">
        <v>0</v>
      </c>
      <c r="AF57">
        <v>0</v>
      </c>
      <c r="AG57">
        <v>3</v>
      </c>
      <c r="AH57">
        <v>11</v>
      </c>
      <c r="AI57">
        <v>1</v>
      </c>
      <c r="AJ57">
        <f>marketing_campaign[[#This Row],[AcceptedCmp2]]+marketing_campaign[[#This Row],[AcceptedCmp1]]+marketing_campaign[[#This Row],[AcceptedCmp5]]+marketing_campaign[[#This Row],[AcceptedCmp4]]+marketing_campaign[[#This Row],[AcceptedCmp3]]</f>
        <v>1</v>
      </c>
    </row>
    <row r="58" spans="1:36" x14ac:dyDescent="0.35">
      <c r="A58">
        <v>10383</v>
      </c>
      <c r="B58">
        <v>1966</v>
      </c>
      <c r="C58">
        <f t="shared" ca="1" si="0"/>
        <v>60</v>
      </c>
      <c r="D58" t="str" cm="1">
        <f t="array" aca="1" ref="D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 t="s">
        <v>29</v>
      </c>
      <c r="F58" t="s">
        <v>35</v>
      </c>
      <c r="G58" cm="1">
        <f t="array" ref="G58">_xlfn.IFS(marketing_campaign[[#This Row],[Marital_Status]]="Single",I58-J58+1,marketing_campaign[[#This Row],[Marital_Status]]="Together",I58+J58+2,marketing_campaign[[#This Row],[Marital_Status]]="Alone",I58-J58+1,marketing_campaign[[#This Row],[Marital_Status]]="Married",I58+J58+2,marketing_campaign[[#This Row],[Marital_Status]]="Divorced",I58+J58+1,marketing_campaign[[#This Row],[Marital_Status]]="YOLO",I58-J58+1,marketing_campaign[[#This Row],[Marital_Status]]="Absurd",I58-J58+1,marketing_campaign[[#This Row],[Marital_Status]]="Widow",I58+J58+1)</f>
        <v>1</v>
      </c>
      <c r="H58">
        <v>70287</v>
      </c>
      <c r="I58">
        <v>0</v>
      </c>
      <c r="J58">
        <v>0</v>
      </c>
      <c r="K58" s="1">
        <v>41366</v>
      </c>
      <c r="L58">
        <v>30</v>
      </c>
      <c r="M58" t="str" cm="1">
        <f t="array" ref="M58">_xlfn.IFS(AND(marketing_campaign[[#This Row],[Recency]]&gt;=0,marketing_campaign[[#This Row],[Recency]]&lt;=14),"Early Recency",AND(marketing_campaign[[#This Row],[Recency]]&gt;=15,marketing_campaign[[#This Row],[Recency]]&lt;=31),"Mid-Recency",marketing_campaign[[#This Row],[Recency]]&gt;=32,"Late Recency")</f>
        <v>Mid-Recency</v>
      </c>
      <c r="N58">
        <v>295</v>
      </c>
      <c r="O58">
        <v>35</v>
      </c>
      <c r="P58">
        <v>482</v>
      </c>
      <c r="Q58">
        <v>121</v>
      </c>
      <c r="R58">
        <v>120</v>
      </c>
      <c r="S58">
        <v>40</v>
      </c>
      <c r="T58">
        <f>marketing_campaign[[#This Row],[MntGoldProds]]+marketing_campaign[[#This Row],[MntSweetProducts]]+marketing_campaign[[#This Row],[MntFishProducts]]+marketing_campaign[[#This Row],[MntMeatProducts]]+marketing_campaign[[#This Row],[MntFruits]]+marketing_campaign[[#This Row],[MntWines]]</f>
        <v>1093</v>
      </c>
      <c r="U58">
        <v>1</v>
      </c>
      <c r="V58">
        <v>5</v>
      </c>
      <c r="W58">
        <v>5</v>
      </c>
      <c r="X58">
        <v>10</v>
      </c>
      <c r="Y58">
        <f t="shared" si="1"/>
        <v>21</v>
      </c>
      <c r="Z58">
        <v>3</v>
      </c>
      <c r="AA58">
        <v>0</v>
      </c>
      <c r="AB58">
        <v>0</v>
      </c>
      <c r="AC58">
        <v>0</v>
      </c>
      <c r="AD58">
        <v>0</v>
      </c>
      <c r="AE58">
        <v>0</v>
      </c>
      <c r="AF58">
        <v>0</v>
      </c>
      <c r="AG58">
        <v>3</v>
      </c>
      <c r="AH58">
        <v>11</v>
      </c>
      <c r="AI58">
        <v>1</v>
      </c>
      <c r="AJ58">
        <f>marketing_campaign[[#This Row],[AcceptedCmp2]]+marketing_campaign[[#This Row],[AcceptedCmp1]]+marketing_campaign[[#This Row],[AcceptedCmp5]]+marketing_campaign[[#This Row],[AcceptedCmp4]]+marketing_campaign[[#This Row],[AcceptedCmp3]]</f>
        <v>0</v>
      </c>
    </row>
    <row r="59" spans="1:36" x14ac:dyDescent="0.35">
      <c r="A59">
        <v>7437</v>
      </c>
      <c r="B59">
        <v>1988</v>
      </c>
      <c r="C59">
        <f t="shared" ca="1" si="0"/>
        <v>38</v>
      </c>
      <c r="D59" t="str" cm="1">
        <f t="array" aca="1" ref="D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9" t="s">
        <v>29</v>
      </c>
      <c r="F59" t="s">
        <v>30</v>
      </c>
      <c r="G59" cm="1">
        <f t="array" ref="G59">_xlfn.IFS(marketing_campaign[[#This Row],[Marital_Status]]="Single",I59-J59+1,marketing_campaign[[#This Row],[Marital_Status]]="Together",I59+J59+2,marketing_campaign[[#This Row],[Marital_Status]]="Alone",I59-J59+1,marketing_campaign[[#This Row],[Marital_Status]]="Married",I59+J59+2,marketing_campaign[[#This Row],[Marital_Status]]="Divorced",I59+J59+1,marketing_campaign[[#This Row],[Marital_Status]]="YOLO",I59-J59+1,marketing_campaign[[#This Row],[Marital_Status]]="Absurd",I59-J59+1,marketing_campaign[[#This Row],[Marital_Status]]="Widow",I59+J59+1)</f>
        <v>2</v>
      </c>
      <c r="H59">
        <v>27938</v>
      </c>
      <c r="I59">
        <v>1</v>
      </c>
      <c r="J59">
        <v>0</v>
      </c>
      <c r="K59" s="1">
        <v>41757</v>
      </c>
      <c r="L59">
        <v>31</v>
      </c>
      <c r="M59" t="str" cm="1">
        <f t="array" ref="M59">_xlfn.IFS(AND(marketing_campaign[[#This Row],[Recency]]&gt;=0,marketing_campaign[[#This Row],[Recency]]&lt;=14),"Early Recency",AND(marketing_campaign[[#This Row],[Recency]]&gt;=15,marketing_campaign[[#This Row],[Recency]]&lt;=31),"Mid-Recency",marketing_campaign[[#This Row],[Recency]]&gt;=32,"Late Recency")</f>
        <v>Mid-Recency</v>
      </c>
      <c r="N59">
        <v>13</v>
      </c>
      <c r="O59">
        <v>0</v>
      </c>
      <c r="P59">
        <v>8</v>
      </c>
      <c r="Q59">
        <v>2</v>
      </c>
      <c r="R59">
        <v>1</v>
      </c>
      <c r="S59">
        <v>5</v>
      </c>
      <c r="T59">
        <f>marketing_campaign[[#This Row],[MntGoldProds]]+marketing_campaign[[#This Row],[MntSweetProducts]]+marketing_campaign[[#This Row],[MntFishProducts]]+marketing_campaign[[#This Row],[MntMeatProducts]]+marketing_campaign[[#This Row],[MntFruits]]+marketing_campaign[[#This Row],[MntWines]]</f>
        <v>29</v>
      </c>
      <c r="U59">
        <v>1</v>
      </c>
      <c r="V59">
        <v>1</v>
      </c>
      <c r="W59">
        <v>0</v>
      </c>
      <c r="X59">
        <v>4</v>
      </c>
      <c r="Y59">
        <f t="shared" si="1"/>
        <v>6</v>
      </c>
      <c r="Z59">
        <v>3</v>
      </c>
      <c r="AA59">
        <v>0</v>
      </c>
      <c r="AB59">
        <v>0</v>
      </c>
      <c r="AC59">
        <v>0</v>
      </c>
      <c r="AD59">
        <v>0</v>
      </c>
      <c r="AE59">
        <v>0</v>
      </c>
      <c r="AF59">
        <v>0</v>
      </c>
      <c r="AG59">
        <v>3</v>
      </c>
      <c r="AH59">
        <v>11</v>
      </c>
      <c r="AI59">
        <v>0</v>
      </c>
      <c r="AJ59">
        <f>marketing_campaign[[#This Row],[AcceptedCmp2]]+marketing_campaign[[#This Row],[AcceptedCmp1]]+marketing_campaign[[#This Row],[AcceptedCmp5]]+marketing_campaign[[#This Row],[AcceptedCmp4]]+marketing_campaign[[#This Row],[AcceptedCmp3]]</f>
        <v>0</v>
      </c>
    </row>
    <row r="60" spans="1:36" x14ac:dyDescent="0.35">
      <c r="A60">
        <v>8557</v>
      </c>
      <c r="B60">
        <v>1982</v>
      </c>
      <c r="C60">
        <f t="shared" ca="1" si="0"/>
        <v>44</v>
      </c>
      <c r="D60" t="str" cm="1">
        <f t="array" aca="1" ref="D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0" t="s">
        <v>29</v>
      </c>
      <c r="F60" t="s">
        <v>30</v>
      </c>
      <c r="G60" cm="1">
        <f t="array" ref="G60">_xlfn.IFS(marketing_campaign[[#This Row],[Marital_Status]]="Single",I60-J60+1,marketing_campaign[[#This Row],[Marital_Status]]="Together",I60+J60+2,marketing_campaign[[#This Row],[Marital_Status]]="Alone",I60-J60+1,marketing_campaign[[#This Row],[Marital_Status]]="Married",I60+J60+2,marketing_campaign[[#This Row],[Marital_Status]]="Divorced",I60+J60+1,marketing_campaign[[#This Row],[Marital_Status]]="YOLO",I60-J60+1,marketing_campaign[[#This Row],[Marital_Status]]="Absurd",I60-J60+1,marketing_campaign[[#This Row],[Marital_Status]]="Widow",I60+J60+1)</f>
        <v>2</v>
      </c>
      <c r="H60">
        <v>51386</v>
      </c>
      <c r="I60">
        <v>1</v>
      </c>
      <c r="J60">
        <v>0</v>
      </c>
      <c r="K60" s="1">
        <v>41442</v>
      </c>
      <c r="L60">
        <v>57</v>
      </c>
      <c r="M60" t="str" cm="1">
        <f t="array" ref="M60">_xlfn.IFS(AND(marketing_campaign[[#This Row],[Recency]]&gt;=0,marketing_campaign[[#This Row],[Recency]]&lt;=14),"Early Recency",AND(marketing_campaign[[#This Row],[Recency]]&gt;=15,marketing_campaign[[#This Row],[Recency]]&lt;=31),"Mid-Recency",marketing_campaign[[#This Row],[Recency]]&gt;=32,"Late Recency")</f>
        <v>Late Recency</v>
      </c>
      <c r="N60">
        <v>11</v>
      </c>
      <c r="O60">
        <v>3</v>
      </c>
      <c r="P60">
        <v>22</v>
      </c>
      <c r="Q60">
        <v>2</v>
      </c>
      <c r="R60">
        <v>2</v>
      </c>
      <c r="S60">
        <v>6</v>
      </c>
      <c r="T60">
        <f>marketing_campaign[[#This Row],[MntGoldProds]]+marketing_campaign[[#This Row],[MntSweetProducts]]+marketing_campaign[[#This Row],[MntFishProducts]]+marketing_campaign[[#This Row],[MntMeatProducts]]+marketing_campaign[[#This Row],[MntFruits]]+marketing_campaign[[#This Row],[MntWines]]</f>
        <v>46</v>
      </c>
      <c r="U60">
        <v>2</v>
      </c>
      <c r="V60">
        <v>2</v>
      </c>
      <c r="W60">
        <v>0</v>
      </c>
      <c r="X60">
        <v>3</v>
      </c>
      <c r="Y60">
        <f t="shared" si="1"/>
        <v>7</v>
      </c>
      <c r="Z60">
        <v>6</v>
      </c>
      <c r="AA60">
        <v>0</v>
      </c>
      <c r="AB60">
        <v>0</v>
      </c>
      <c r="AC60">
        <v>0</v>
      </c>
      <c r="AD60">
        <v>0</v>
      </c>
      <c r="AE60">
        <v>0</v>
      </c>
      <c r="AF60">
        <v>0</v>
      </c>
      <c r="AG60">
        <v>3</v>
      </c>
      <c r="AH60">
        <v>11</v>
      </c>
      <c r="AI60">
        <v>0</v>
      </c>
      <c r="AJ60">
        <f>marketing_campaign[[#This Row],[AcceptedCmp2]]+marketing_campaign[[#This Row],[AcceptedCmp1]]+marketing_campaign[[#This Row],[AcceptedCmp5]]+marketing_campaign[[#This Row],[AcceptedCmp4]]+marketing_campaign[[#This Row],[AcceptedCmp3]]</f>
        <v>0</v>
      </c>
    </row>
    <row r="61" spans="1:36" x14ac:dyDescent="0.35">
      <c r="A61">
        <v>8375</v>
      </c>
      <c r="B61">
        <v>1968</v>
      </c>
      <c r="C61">
        <f t="shared" ca="1" si="0"/>
        <v>58</v>
      </c>
      <c r="D61" t="str" cm="1">
        <f t="array" aca="1" ref="D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 t="s">
        <v>32</v>
      </c>
      <c r="F61" t="s">
        <v>33</v>
      </c>
      <c r="G61" cm="1">
        <f t="array" ref="G61">_xlfn.IFS(marketing_campaign[[#This Row],[Marital_Status]]="Single",I61-J61+1,marketing_campaign[[#This Row],[Marital_Status]]="Together",I61+J61+2,marketing_campaign[[#This Row],[Marital_Status]]="Alone",I61-J61+1,marketing_campaign[[#This Row],[Marital_Status]]="Married",I61+J61+2,marketing_campaign[[#This Row],[Marital_Status]]="Divorced",I61+J61+1,marketing_campaign[[#This Row],[Marital_Status]]="YOLO",I61-J61+1,marketing_campaign[[#This Row],[Marital_Status]]="Absurd",I61-J61+1,marketing_campaign[[#This Row],[Marital_Status]]="Widow",I61+J61+1)</f>
        <v>3</v>
      </c>
      <c r="H61">
        <v>55954</v>
      </c>
      <c r="I61">
        <v>0</v>
      </c>
      <c r="J61">
        <v>1</v>
      </c>
      <c r="K61" s="1">
        <v>41701</v>
      </c>
      <c r="L61">
        <v>63</v>
      </c>
      <c r="M61" t="str" cm="1">
        <f t="array" ref="M61">_xlfn.IFS(AND(marketing_campaign[[#This Row],[Recency]]&gt;=0,marketing_campaign[[#This Row],[Recency]]&lt;=14),"Early Recency",AND(marketing_campaign[[#This Row],[Recency]]&gt;=15,marketing_campaign[[#This Row],[Recency]]&lt;=31),"Mid-Recency",marketing_campaign[[#This Row],[Recency]]&gt;=32,"Late Recency")</f>
        <v>Late Recency</v>
      </c>
      <c r="N61">
        <v>447</v>
      </c>
      <c r="O61">
        <v>0</v>
      </c>
      <c r="P61">
        <v>28</v>
      </c>
      <c r="Q61">
        <v>0</v>
      </c>
      <c r="R61">
        <v>0</v>
      </c>
      <c r="S61">
        <v>43</v>
      </c>
      <c r="T61">
        <f>marketing_campaign[[#This Row],[MntGoldProds]]+marketing_campaign[[#This Row],[MntSweetProducts]]+marketing_campaign[[#This Row],[MntFishProducts]]+marketing_campaign[[#This Row],[MntMeatProducts]]+marketing_campaign[[#This Row],[MntFruits]]+marketing_campaign[[#This Row],[MntWines]]</f>
        <v>518</v>
      </c>
      <c r="U61">
        <v>3</v>
      </c>
      <c r="V61">
        <v>8</v>
      </c>
      <c r="W61">
        <v>2</v>
      </c>
      <c r="X61">
        <v>6</v>
      </c>
      <c r="Y61">
        <f t="shared" si="1"/>
        <v>19</v>
      </c>
      <c r="Z61">
        <v>7</v>
      </c>
      <c r="AA61">
        <v>0</v>
      </c>
      <c r="AB61">
        <v>0</v>
      </c>
      <c r="AC61">
        <v>0</v>
      </c>
      <c r="AD61">
        <v>0</v>
      </c>
      <c r="AE61">
        <v>0</v>
      </c>
      <c r="AF61">
        <v>0</v>
      </c>
      <c r="AG61">
        <v>3</v>
      </c>
      <c r="AH61">
        <v>11</v>
      </c>
      <c r="AI61">
        <v>0</v>
      </c>
      <c r="AJ61">
        <f>marketing_campaign[[#This Row],[AcceptedCmp2]]+marketing_campaign[[#This Row],[AcceptedCmp1]]+marketing_campaign[[#This Row],[AcceptedCmp5]]+marketing_campaign[[#This Row],[AcceptedCmp4]]+marketing_campaign[[#This Row],[AcceptedCmp3]]</f>
        <v>0</v>
      </c>
    </row>
    <row r="62" spans="1:36" x14ac:dyDescent="0.35">
      <c r="A62">
        <v>6853</v>
      </c>
      <c r="B62">
        <v>1982</v>
      </c>
      <c r="C62">
        <f t="shared" ca="1" si="0"/>
        <v>44</v>
      </c>
      <c r="D62" t="str" cm="1">
        <f t="array" aca="1" ref="D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2" t="s">
        <v>34</v>
      </c>
      <c r="F62" t="s">
        <v>30</v>
      </c>
      <c r="G62" cm="1">
        <f t="array" ref="G62">_xlfn.IFS(marketing_campaign[[#This Row],[Marital_Status]]="Single",I62-J62+1,marketing_campaign[[#This Row],[Marital_Status]]="Together",I62+J62+2,marketing_campaign[[#This Row],[Marital_Status]]="Alone",I62-J62+1,marketing_campaign[[#This Row],[Marital_Status]]="Married",I62+J62+2,marketing_campaign[[#This Row],[Marital_Status]]="Divorced",I62+J62+1,marketing_campaign[[#This Row],[Marital_Status]]="YOLO",I62-J62+1,marketing_campaign[[#This Row],[Marital_Status]]="Absurd",I62-J62+1,marketing_campaign[[#This Row],[Marital_Status]]="Widow",I62+J62+1)</f>
        <v>1</v>
      </c>
      <c r="H62">
        <v>75777</v>
      </c>
      <c r="I62">
        <v>0</v>
      </c>
      <c r="J62">
        <v>0</v>
      </c>
      <c r="K62" s="1">
        <v>41459</v>
      </c>
      <c r="L62">
        <v>12</v>
      </c>
      <c r="M62" t="str" cm="1">
        <f t="array" ref="M62">_xlfn.IFS(AND(marketing_campaign[[#This Row],[Recency]]&gt;=0,marketing_campaign[[#This Row],[Recency]]&lt;=14),"Early Recency",AND(marketing_campaign[[#This Row],[Recency]]&gt;=15,marketing_campaign[[#This Row],[Recency]]&lt;=31),"Mid-Recency",marketing_campaign[[#This Row],[Recency]]&gt;=32,"Late Recency")</f>
        <v>Early Recency</v>
      </c>
      <c r="N62">
        <v>712</v>
      </c>
      <c r="O62">
        <v>26</v>
      </c>
      <c r="P62">
        <v>538</v>
      </c>
      <c r="Q62">
        <v>69</v>
      </c>
      <c r="R62">
        <v>13</v>
      </c>
      <c r="S62">
        <v>80</v>
      </c>
      <c r="T62">
        <f>marketing_campaign[[#This Row],[MntGoldProds]]+marketing_campaign[[#This Row],[MntSweetProducts]]+marketing_campaign[[#This Row],[MntFishProducts]]+marketing_campaign[[#This Row],[MntMeatProducts]]+marketing_campaign[[#This Row],[MntFruits]]+marketing_campaign[[#This Row],[MntWines]]</f>
        <v>1438</v>
      </c>
      <c r="U62">
        <v>1</v>
      </c>
      <c r="V62">
        <v>3</v>
      </c>
      <c r="W62">
        <v>6</v>
      </c>
      <c r="X62">
        <v>11</v>
      </c>
      <c r="Y62">
        <f t="shared" si="1"/>
        <v>21</v>
      </c>
      <c r="Z62">
        <v>1</v>
      </c>
      <c r="AA62">
        <v>0</v>
      </c>
      <c r="AB62">
        <v>1</v>
      </c>
      <c r="AC62">
        <v>1</v>
      </c>
      <c r="AD62">
        <v>0</v>
      </c>
      <c r="AE62">
        <v>0</v>
      </c>
      <c r="AF62">
        <v>0</v>
      </c>
      <c r="AG62">
        <v>3</v>
      </c>
      <c r="AH62">
        <v>11</v>
      </c>
      <c r="AI62">
        <v>1</v>
      </c>
      <c r="AJ62">
        <f>marketing_campaign[[#This Row],[AcceptedCmp2]]+marketing_campaign[[#This Row],[AcceptedCmp1]]+marketing_campaign[[#This Row],[AcceptedCmp5]]+marketing_campaign[[#This Row],[AcceptedCmp4]]+marketing_campaign[[#This Row],[AcceptedCmp3]]</f>
        <v>2</v>
      </c>
    </row>
    <row r="63" spans="1:36" x14ac:dyDescent="0.35">
      <c r="A63">
        <v>3076</v>
      </c>
      <c r="B63">
        <v>1975</v>
      </c>
      <c r="C63">
        <f t="shared" ca="1" si="0"/>
        <v>51</v>
      </c>
      <c r="D63" t="str" cm="1">
        <f t="array" aca="1" ref="D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 t="s">
        <v>29</v>
      </c>
      <c r="F63" t="s">
        <v>31</v>
      </c>
      <c r="G63" cm="1">
        <f t="array" ref="G63">_xlfn.IFS(marketing_campaign[[#This Row],[Marital_Status]]="Single",I63-J63+1,marketing_campaign[[#This Row],[Marital_Status]]="Together",I63+J63+2,marketing_campaign[[#This Row],[Marital_Status]]="Alone",I63-J63+1,marketing_campaign[[#This Row],[Marital_Status]]="Married",I63+J63+2,marketing_campaign[[#This Row],[Marital_Status]]="Divorced",I63+J63+1,marketing_campaign[[#This Row],[Marital_Status]]="YOLO",I63-J63+1,marketing_campaign[[#This Row],[Marital_Status]]="Absurd",I63-J63+1,marketing_campaign[[#This Row],[Marital_Status]]="Widow",I63+J63+1)</f>
        <v>4</v>
      </c>
      <c r="H63">
        <v>66653</v>
      </c>
      <c r="I63">
        <v>1</v>
      </c>
      <c r="J63">
        <v>1</v>
      </c>
      <c r="K63" s="1">
        <v>41159</v>
      </c>
      <c r="L63">
        <v>18</v>
      </c>
      <c r="M63" t="str" cm="1">
        <f t="array" ref="M63">_xlfn.IFS(AND(marketing_campaign[[#This Row],[Recency]]&gt;=0,marketing_campaign[[#This Row],[Recency]]&lt;=14),"Early Recency",AND(marketing_campaign[[#This Row],[Recency]]&gt;=15,marketing_campaign[[#This Row],[Recency]]&lt;=31),"Mid-Recency",marketing_campaign[[#This Row],[Recency]]&gt;=32,"Late Recency")</f>
        <v>Mid-Recency</v>
      </c>
      <c r="N63">
        <v>452</v>
      </c>
      <c r="O63">
        <v>18</v>
      </c>
      <c r="P63">
        <v>102</v>
      </c>
      <c r="Q63">
        <v>16</v>
      </c>
      <c r="R63">
        <v>18</v>
      </c>
      <c r="S63">
        <v>6</v>
      </c>
      <c r="T63">
        <f>marketing_campaign[[#This Row],[MntGoldProds]]+marketing_campaign[[#This Row],[MntSweetProducts]]+marketing_campaign[[#This Row],[MntFishProducts]]+marketing_campaign[[#This Row],[MntMeatProducts]]+marketing_campaign[[#This Row],[MntFruits]]+marketing_campaign[[#This Row],[MntWines]]</f>
        <v>612</v>
      </c>
      <c r="U63">
        <v>4</v>
      </c>
      <c r="V63">
        <v>4</v>
      </c>
      <c r="W63">
        <v>2</v>
      </c>
      <c r="X63">
        <v>12</v>
      </c>
      <c r="Y63">
        <f t="shared" si="1"/>
        <v>22</v>
      </c>
      <c r="Z63">
        <v>3</v>
      </c>
      <c r="AA63">
        <v>0</v>
      </c>
      <c r="AB63">
        <v>0</v>
      </c>
      <c r="AC63">
        <v>0</v>
      </c>
      <c r="AD63">
        <v>0</v>
      </c>
      <c r="AE63">
        <v>0</v>
      </c>
      <c r="AF63">
        <v>0</v>
      </c>
      <c r="AG63">
        <v>3</v>
      </c>
      <c r="AH63">
        <v>11</v>
      </c>
      <c r="AI63">
        <v>0</v>
      </c>
      <c r="AJ63">
        <f>marketing_campaign[[#This Row],[AcceptedCmp2]]+marketing_campaign[[#This Row],[AcceptedCmp1]]+marketing_campaign[[#This Row],[AcceptedCmp5]]+marketing_campaign[[#This Row],[AcceptedCmp4]]+marketing_campaign[[#This Row],[AcceptedCmp3]]</f>
        <v>0</v>
      </c>
    </row>
    <row r="64" spans="1:36" x14ac:dyDescent="0.35">
      <c r="A64">
        <v>1012</v>
      </c>
      <c r="B64">
        <v>1952</v>
      </c>
      <c r="C64">
        <f t="shared" ca="1" si="0"/>
        <v>74</v>
      </c>
      <c r="D64" t="str" cm="1">
        <f t="array" aca="1" ref="D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 t="s">
        <v>29</v>
      </c>
      <c r="F64" t="s">
        <v>30</v>
      </c>
      <c r="G64" cm="1">
        <f t="array" ref="G64">_xlfn.IFS(marketing_campaign[[#This Row],[Marital_Status]]="Single",I64-J64+1,marketing_campaign[[#This Row],[Marital_Status]]="Together",I64+J64+2,marketing_campaign[[#This Row],[Marital_Status]]="Alone",I64-J64+1,marketing_campaign[[#This Row],[Marital_Status]]="Married",I64+J64+2,marketing_campaign[[#This Row],[Marital_Status]]="Divorced",I64+J64+1,marketing_campaign[[#This Row],[Marital_Status]]="YOLO",I64-J64+1,marketing_campaign[[#This Row],[Marital_Status]]="Absurd",I64-J64+1,marketing_campaign[[#This Row],[Marital_Status]]="Widow",I64+J64+1)</f>
        <v>0</v>
      </c>
      <c r="H64">
        <v>61823</v>
      </c>
      <c r="I64">
        <v>0</v>
      </c>
      <c r="J64">
        <v>1</v>
      </c>
      <c r="K64" s="1">
        <v>41323</v>
      </c>
      <c r="L64">
        <v>26</v>
      </c>
      <c r="M64" t="str" cm="1">
        <f t="array" ref="M64">_xlfn.IFS(AND(marketing_campaign[[#This Row],[Recency]]&gt;=0,marketing_campaign[[#This Row],[Recency]]&lt;=14),"Early Recency",AND(marketing_campaign[[#This Row],[Recency]]&gt;=15,marketing_campaign[[#This Row],[Recency]]&lt;=31),"Mid-Recency",marketing_campaign[[#This Row],[Recency]]&gt;=32,"Late Recency")</f>
        <v>Mid-Recency</v>
      </c>
      <c r="N64">
        <v>523</v>
      </c>
      <c r="O64">
        <v>7</v>
      </c>
      <c r="P64">
        <v>134</v>
      </c>
      <c r="Q64">
        <v>37</v>
      </c>
      <c r="R64">
        <v>14</v>
      </c>
      <c r="S64">
        <v>169</v>
      </c>
      <c r="T64">
        <f>marketing_campaign[[#This Row],[MntGoldProds]]+marketing_campaign[[#This Row],[MntSweetProducts]]+marketing_campaign[[#This Row],[MntFishProducts]]+marketing_campaign[[#This Row],[MntMeatProducts]]+marketing_campaign[[#This Row],[MntFruits]]+marketing_campaign[[#This Row],[MntWines]]</f>
        <v>884</v>
      </c>
      <c r="U64">
        <v>4</v>
      </c>
      <c r="V64">
        <v>8</v>
      </c>
      <c r="W64">
        <v>2</v>
      </c>
      <c r="X64">
        <v>10</v>
      </c>
      <c r="Y64">
        <f t="shared" si="1"/>
        <v>24</v>
      </c>
      <c r="Z64">
        <v>7</v>
      </c>
      <c r="AA64">
        <v>0</v>
      </c>
      <c r="AB64">
        <v>0</v>
      </c>
      <c r="AC64">
        <v>0</v>
      </c>
      <c r="AD64">
        <v>0</v>
      </c>
      <c r="AE64">
        <v>0</v>
      </c>
      <c r="AF64">
        <v>0</v>
      </c>
      <c r="AG64">
        <v>3</v>
      </c>
      <c r="AH64">
        <v>11</v>
      </c>
      <c r="AI64">
        <v>0</v>
      </c>
      <c r="AJ64">
        <f>marketing_campaign[[#This Row],[AcceptedCmp2]]+marketing_campaign[[#This Row],[AcceptedCmp1]]+marketing_campaign[[#This Row],[AcceptedCmp5]]+marketing_campaign[[#This Row],[AcceptedCmp4]]+marketing_campaign[[#This Row],[AcceptedCmp3]]</f>
        <v>0</v>
      </c>
    </row>
    <row r="65" spans="1:36" x14ac:dyDescent="0.35">
      <c r="A65">
        <v>6518</v>
      </c>
      <c r="B65">
        <v>1951</v>
      </c>
      <c r="C65">
        <f t="shared" ca="1" si="0"/>
        <v>75</v>
      </c>
      <c r="D65" t="str" cm="1">
        <f t="array" aca="1" ref="D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 t="s">
        <v>32</v>
      </c>
      <c r="F65" t="s">
        <v>38</v>
      </c>
      <c r="G65" cm="1">
        <f t="array" ref="G65">_xlfn.IFS(marketing_campaign[[#This Row],[Marital_Status]]="Single",I65-J65+1,marketing_campaign[[#This Row],[Marital_Status]]="Together",I65+J65+2,marketing_campaign[[#This Row],[Marital_Status]]="Alone",I65-J65+1,marketing_campaign[[#This Row],[Marital_Status]]="Married",I65+J65+2,marketing_campaign[[#This Row],[Marital_Status]]="Divorced",I65+J65+1,marketing_campaign[[#This Row],[Marital_Status]]="YOLO",I65-J65+1,marketing_campaign[[#This Row],[Marital_Status]]="Absurd",I65-J65+1,marketing_campaign[[#This Row],[Marital_Status]]="Widow",I65+J65+1)</f>
        <v>2</v>
      </c>
      <c r="H65">
        <v>67680</v>
      </c>
      <c r="I65">
        <v>0</v>
      </c>
      <c r="J65">
        <v>1</v>
      </c>
      <c r="K65" s="1">
        <v>41436</v>
      </c>
      <c r="L65">
        <v>8</v>
      </c>
      <c r="M65" t="str" cm="1">
        <f t="array" ref="M65">_xlfn.IFS(AND(marketing_campaign[[#This Row],[Recency]]&gt;=0,marketing_campaign[[#This Row],[Recency]]&lt;=14),"Early Recency",AND(marketing_campaign[[#This Row],[Recency]]&gt;=15,marketing_campaign[[#This Row],[Recency]]&lt;=31),"Mid-Recency",marketing_campaign[[#This Row],[Recency]]&gt;=32,"Late Recency")</f>
        <v>Early Recency</v>
      </c>
      <c r="N65">
        <v>546</v>
      </c>
      <c r="O65">
        <v>0</v>
      </c>
      <c r="P65">
        <v>48</v>
      </c>
      <c r="Q65">
        <v>0</v>
      </c>
      <c r="R65">
        <v>6</v>
      </c>
      <c r="S65">
        <v>6</v>
      </c>
      <c r="T65">
        <f>marketing_campaign[[#This Row],[MntGoldProds]]+marketing_campaign[[#This Row],[MntSweetProducts]]+marketing_campaign[[#This Row],[MntFishProducts]]+marketing_campaign[[#This Row],[MntMeatProducts]]+marketing_campaign[[#This Row],[MntFruits]]+marketing_campaign[[#This Row],[MntWines]]</f>
        <v>606</v>
      </c>
      <c r="U65">
        <v>1</v>
      </c>
      <c r="V65">
        <v>7</v>
      </c>
      <c r="W65">
        <v>3</v>
      </c>
      <c r="X65">
        <v>8</v>
      </c>
      <c r="Y65">
        <f t="shared" si="1"/>
        <v>19</v>
      </c>
      <c r="Z65">
        <v>5</v>
      </c>
      <c r="AA65">
        <v>0</v>
      </c>
      <c r="AB65">
        <v>0</v>
      </c>
      <c r="AC65">
        <v>0</v>
      </c>
      <c r="AD65">
        <v>0</v>
      </c>
      <c r="AE65">
        <v>0</v>
      </c>
      <c r="AF65">
        <v>0</v>
      </c>
      <c r="AG65">
        <v>3</v>
      </c>
      <c r="AH65">
        <v>11</v>
      </c>
      <c r="AI65">
        <v>0</v>
      </c>
      <c r="AJ65">
        <f>marketing_campaign[[#This Row],[AcceptedCmp2]]+marketing_campaign[[#This Row],[AcceptedCmp1]]+marketing_campaign[[#This Row],[AcceptedCmp5]]+marketing_campaign[[#This Row],[AcceptedCmp4]]+marketing_campaign[[#This Row],[AcceptedCmp3]]</f>
        <v>0</v>
      </c>
    </row>
    <row r="66" spans="1:36" x14ac:dyDescent="0.35">
      <c r="A66">
        <v>4137</v>
      </c>
      <c r="B66">
        <v>1948</v>
      </c>
      <c r="C66">
        <f t="shared" ref="C66:C129" ca="1" si="2">YEAR(TODAY())-B66</f>
        <v>78</v>
      </c>
      <c r="D66" t="str" cm="1">
        <f t="array" aca="1" ref="D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6" t="s">
        <v>29</v>
      </c>
      <c r="F66" t="s">
        <v>31</v>
      </c>
      <c r="G66" cm="1">
        <f t="array" ref="G66">_xlfn.IFS(marketing_campaign[[#This Row],[Marital_Status]]="Single",I66-J66+1,marketing_campaign[[#This Row],[Marital_Status]]="Together",I66+J66+2,marketing_campaign[[#This Row],[Marital_Status]]="Alone",I66-J66+1,marketing_campaign[[#This Row],[Marital_Status]]="Married",I66+J66+2,marketing_campaign[[#This Row],[Marital_Status]]="Divorced",I66+J66+1,marketing_campaign[[#This Row],[Marital_Status]]="YOLO",I66-J66+1,marketing_campaign[[#This Row],[Marital_Status]]="Absurd",I66-J66+1,marketing_campaign[[#This Row],[Marital_Status]]="Widow",I66+J66+1)</f>
        <v>2</v>
      </c>
      <c r="H66">
        <v>70666</v>
      </c>
      <c r="I66">
        <v>0</v>
      </c>
      <c r="J66">
        <v>0</v>
      </c>
      <c r="K66" s="1">
        <v>41614</v>
      </c>
      <c r="L66">
        <v>29</v>
      </c>
      <c r="M66" t="str" cm="1">
        <f t="array" ref="M66">_xlfn.IFS(AND(marketing_campaign[[#This Row],[Recency]]&gt;=0,marketing_campaign[[#This Row],[Recency]]&lt;=14),"Early Recency",AND(marketing_campaign[[#This Row],[Recency]]&gt;=15,marketing_campaign[[#This Row],[Recency]]&lt;=31),"Mid-Recency",marketing_campaign[[#This Row],[Recency]]&gt;=32,"Late Recency")</f>
        <v>Mid-Recency</v>
      </c>
      <c r="N66">
        <v>398</v>
      </c>
      <c r="O66">
        <v>40</v>
      </c>
      <c r="P66">
        <v>367</v>
      </c>
      <c r="Q66">
        <v>119</v>
      </c>
      <c r="R66">
        <v>122</v>
      </c>
      <c r="S66">
        <v>30</v>
      </c>
      <c r="T66">
        <f>marketing_campaign[[#This Row],[MntGoldProds]]+marketing_campaign[[#This Row],[MntSweetProducts]]+marketing_campaign[[#This Row],[MntFishProducts]]+marketing_campaign[[#This Row],[MntMeatProducts]]+marketing_campaign[[#This Row],[MntFruits]]+marketing_campaign[[#This Row],[MntWines]]</f>
        <v>1076</v>
      </c>
      <c r="U66">
        <v>1</v>
      </c>
      <c r="V66">
        <v>7</v>
      </c>
      <c r="W66">
        <v>4</v>
      </c>
      <c r="X66">
        <v>4</v>
      </c>
      <c r="Y66">
        <f t="shared" ref="Y66:Y129" si="3">U66+V66+W66+X66</f>
        <v>16</v>
      </c>
      <c r="Z66">
        <v>4</v>
      </c>
      <c r="AA66">
        <v>0</v>
      </c>
      <c r="AB66">
        <v>0</v>
      </c>
      <c r="AC66">
        <v>0</v>
      </c>
      <c r="AD66">
        <v>0</v>
      </c>
      <c r="AE66">
        <v>0</v>
      </c>
      <c r="AF66">
        <v>0</v>
      </c>
      <c r="AG66">
        <v>3</v>
      </c>
      <c r="AH66">
        <v>11</v>
      </c>
      <c r="AI66">
        <v>0</v>
      </c>
      <c r="AJ66">
        <f>marketing_campaign[[#This Row],[AcceptedCmp2]]+marketing_campaign[[#This Row],[AcceptedCmp1]]+marketing_campaign[[#This Row],[AcceptedCmp5]]+marketing_campaign[[#This Row],[AcceptedCmp4]]+marketing_campaign[[#This Row],[AcceptedCmp3]]</f>
        <v>0</v>
      </c>
    </row>
    <row r="67" spans="1:36" x14ac:dyDescent="0.35">
      <c r="A67">
        <v>8082</v>
      </c>
      <c r="B67">
        <v>1971</v>
      </c>
      <c r="C67">
        <f t="shared" ca="1" si="2"/>
        <v>55</v>
      </c>
      <c r="D67" t="str" cm="1">
        <f t="array" aca="1" ref="D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 t="s">
        <v>29</v>
      </c>
      <c r="F67" t="s">
        <v>33</v>
      </c>
      <c r="G67" cm="1">
        <f t="array" ref="G67">_xlfn.IFS(marketing_campaign[[#This Row],[Marital_Status]]="Single",I67-J67+1,marketing_campaign[[#This Row],[Marital_Status]]="Together",I67+J67+2,marketing_campaign[[#This Row],[Marital_Status]]="Alone",I67-J67+1,marketing_campaign[[#This Row],[Marital_Status]]="Married",I67+J67+2,marketing_campaign[[#This Row],[Marital_Status]]="Divorced",I67+J67+1,marketing_campaign[[#This Row],[Marital_Status]]="YOLO",I67-J67+1,marketing_campaign[[#This Row],[Marital_Status]]="Absurd",I67-J67+1,marketing_campaign[[#This Row],[Marital_Status]]="Widow",I67+J67+1)</f>
        <v>3</v>
      </c>
      <c r="H67">
        <v>25721</v>
      </c>
      <c r="I67">
        <v>1</v>
      </c>
      <c r="J67">
        <v>0</v>
      </c>
      <c r="K67" s="1">
        <v>41415</v>
      </c>
      <c r="L67">
        <v>75</v>
      </c>
      <c r="M67" t="str" cm="1">
        <f t="array" ref="M67">_xlfn.IFS(AND(marketing_campaign[[#This Row],[Recency]]&gt;=0,marketing_campaign[[#This Row],[Recency]]&lt;=14),"Early Recency",AND(marketing_campaign[[#This Row],[Recency]]&gt;=15,marketing_campaign[[#This Row],[Recency]]&lt;=31),"Mid-Recency",marketing_campaign[[#This Row],[Recency]]&gt;=32,"Late Recency")</f>
        <v>Late Recency</v>
      </c>
      <c r="N67">
        <v>1</v>
      </c>
      <c r="O67">
        <v>3</v>
      </c>
      <c r="P67">
        <v>6</v>
      </c>
      <c r="Q67">
        <v>3</v>
      </c>
      <c r="R67">
        <v>6</v>
      </c>
      <c r="S67">
        <v>15</v>
      </c>
      <c r="T67">
        <f>marketing_campaign[[#This Row],[MntGoldProds]]+marketing_campaign[[#This Row],[MntSweetProducts]]+marketing_campaign[[#This Row],[MntFishProducts]]+marketing_campaign[[#This Row],[MntMeatProducts]]+marketing_campaign[[#This Row],[MntFruits]]+marketing_campaign[[#This Row],[MntWines]]</f>
        <v>34</v>
      </c>
      <c r="U67">
        <v>1</v>
      </c>
      <c r="V67">
        <v>1</v>
      </c>
      <c r="W67">
        <v>1</v>
      </c>
      <c r="X67">
        <v>2</v>
      </c>
      <c r="Y67">
        <f t="shared" si="3"/>
        <v>5</v>
      </c>
      <c r="Z67">
        <v>7</v>
      </c>
      <c r="AA67">
        <v>0</v>
      </c>
      <c r="AB67">
        <v>0</v>
      </c>
      <c r="AC67">
        <v>0</v>
      </c>
      <c r="AD67">
        <v>0</v>
      </c>
      <c r="AE67">
        <v>0</v>
      </c>
      <c r="AF67">
        <v>0</v>
      </c>
      <c r="AG67">
        <v>3</v>
      </c>
      <c r="AH67">
        <v>11</v>
      </c>
      <c r="AI67">
        <v>1</v>
      </c>
      <c r="AJ67">
        <f>marketing_campaign[[#This Row],[AcceptedCmp2]]+marketing_campaign[[#This Row],[AcceptedCmp1]]+marketing_campaign[[#This Row],[AcceptedCmp5]]+marketing_campaign[[#This Row],[AcceptedCmp4]]+marketing_campaign[[#This Row],[AcceptedCmp3]]</f>
        <v>0</v>
      </c>
    </row>
    <row r="68" spans="1:36" x14ac:dyDescent="0.35">
      <c r="A68">
        <v>1386</v>
      </c>
      <c r="B68">
        <v>1967</v>
      </c>
      <c r="C68">
        <f t="shared" ca="1" si="2"/>
        <v>59</v>
      </c>
      <c r="D68" t="str" cm="1">
        <f t="array" aca="1" ref="D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 t="s">
        <v>29</v>
      </c>
      <c r="F68" t="s">
        <v>31</v>
      </c>
      <c r="G68" cm="1">
        <f t="array" ref="G68">_xlfn.IFS(marketing_campaign[[#This Row],[Marital_Status]]="Single",I68-J68+1,marketing_campaign[[#This Row],[Marital_Status]]="Together",I68+J68+2,marketing_campaign[[#This Row],[Marital_Status]]="Alone",I68-J68+1,marketing_campaign[[#This Row],[Marital_Status]]="Married",I68+J68+2,marketing_campaign[[#This Row],[Marital_Status]]="Divorced",I68+J68+1,marketing_campaign[[#This Row],[Marital_Status]]="YOLO",I68-J68+1,marketing_campaign[[#This Row],[Marital_Status]]="Absurd",I68-J68+1,marketing_campaign[[#This Row],[Marital_Status]]="Widow",I68+J68+1)</f>
        <v>4</v>
      </c>
      <c r="H68">
        <v>32474</v>
      </c>
      <c r="I68">
        <v>1</v>
      </c>
      <c r="J68">
        <v>1</v>
      </c>
      <c r="K68" s="1">
        <v>41770</v>
      </c>
      <c r="L68">
        <v>0</v>
      </c>
      <c r="M68" t="str" cm="1">
        <f t="array" ref="M68">_xlfn.IFS(AND(marketing_campaign[[#This Row],[Recency]]&gt;=0,marketing_campaign[[#This Row],[Recency]]&lt;=14),"Early Recency",AND(marketing_campaign[[#This Row],[Recency]]&gt;=15,marketing_campaign[[#This Row],[Recency]]&lt;=31),"Mid-Recency",marketing_campaign[[#This Row],[Recency]]&gt;=32,"Late Recency")</f>
        <v>Early Recency</v>
      </c>
      <c r="N68">
        <v>10</v>
      </c>
      <c r="O68">
        <v>0</v>
      </c>
      <c r="P68">
        <v>1</v>
      </c>
      <c r="Q68">
        <v>0</v>
      </c>
      <c r="R68">
        <v>0</v>
      </c>
      <c r="S68">
        <v>0</v>
      </c>
      <c r="T68">
        <f>marketing_campaign[[#This Row],[MntGoldProds]]+marketing_campaign[[#This Row],[MntSweetProducts]]+marketing_campaign[[#This Row],[MntFishProducts]]+marketing_campaign[[#This Row],[MntMeatProducts]]+marketing_campaign[[#This Row],[MntFruits]]+marketing_campaign[[#This Row],[MntWines]]</f>
        <v>11</v>
      </c>
      <c r="U68">
        <v>1</v>
      </c>
      <c r="V68">
        <v>1</v>
      </c>
      <c r="W68">
        <v>0</v>
      </c>
      <c r="X68">
        <v>2</v>
      </c>
      <c r="Y68">
        <f t="shared" si="3"/>
        <v>4</v>
      </c>
      <c r="Z68">
        <v>7</v>
      </c>
      <c r="AA68">
        <v>0</v>
      </c>
      <c r="AB68">
        <v>0</v>
      </c>
      <c r="AC68">
        <v>0</v>
      </c>
      <c r="AD68">
        <v>0</v>
      </c>
      <c r="AE68">
        <v>0</v>
      </c>
      <c r="AF68">
        <v>0</v>
      </c>
      <c r="AG68">
        <v>3</v>
      </c>
      <c r="AH68">
        <v>11</v>
      </c>
      <c r="AI68">
        <v>0</v>
      </c>
      <c r="AJ68">
        <f>marketing_campaign[[#This Row],[AcceptedCmp2]]+marketing_campaign[[#This Row],[AcceptedCmp1]]+marketing_campaign[[#This Row],[AcceptedCmp5]]+marketing_campaign[[#This Row],[AcceptedCmp4]]+marketing_campaign[[#This Row],[AcceptedCmp3]]</f>
        <v>0</v>
      </c>
    </row>
    <row r="69" spans="1:36" x14ac:dyDescent="0.35">
      <c r="A69">
        <v>9369</v>
      </c>
      <c r="B69">
        <v>1979</v>
      </c>
      <c r="C69">
        <f t="shared" ca="1" si="2"/>
        <v>47</v>
      </c>
      <c r="D69" t="str" cm="1">
        <f t="array" aca="1" ref="D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9" t="s">
        <v>37</v>
      </c>
      <c r="F69" t="s">
        <v>30</v>
      </c>
      <c r="G69" cm="1">
        <f t="array" ref="G69">_xlfn.IFS(marketing_campaign[[#This Row],[Marital_Status]]="Single",I69-J69+1,marketing_campaign[[#This Row],[Marital_Status]]="Together",I69+J69+2,marketing_campaign[[#This Row],[Marital_Status]]="Alone",I69-J69+1,marketing_campaign[[#This Row],[Marital_Status]]="Married",I69+J69+2,marketing_campaign[[#This Row],[Marital_Status]]="Divorced",I69+J69+1,marketing_campaign[[#This Row],[Marital_Status]]="YOLO",I69-J69+1,marketing_campaign[[#This Row],[Marital_Status]]="Absurd",I69-J69+1,marketing_campaign[[#This Row],[Marital_Status]]="Widow",I69+J69+1)</f>
        <v>0</v>
      </c>
      <c r="H69">
        <v>88194</v>
      </c>
      <c r="I69">
        <v>0</v>
      </c>
      <c r="J69">
        <v>1</v>
      </c>
      <c r="K69" s="1">
        <v>41717</v>
      </c>
      <c r="L69">
        <v>19</v>
      </c>
      <c r="M69" t="str" cm="1">
        <f t="array" ref="M69">_xlfn.IFS(AND(marketing_campaign[[#This Row],[Recency]]&gt;=0,marketing_campaign[[#This Row],[Recency]]&lt;=14),"Early Recency",AND(marketing_campaign[[#This Row],[Recency]]&gt;=15,marketing_campaign[[#This Row],[Recency]]&lt;=31),"Mid-Recency",marketing_campaign[[#This Row],[Recency]]&gt;=32,"Late Recency")</f>
        <v>Mid-Recency</v>
      </c>
      <c r="N69">
        <v>688</v>
      </c>
      <c r="O69">
        <v>14</v>
      </c>
      <c r="P69">
        <v>309</v>
      </c>
      <c r="Q69">
        <v>201</v>
      </c>
      <c r="R69">
        <v>24</v>
      </c>
      <c r="S69">
        <v>38</v>
      </c>
      <c r="T69">
        <f>marketing_campaign[[#This Row],[MntGoldProds]]+marketing_campaign[[#This Row],[MntSweetProducts]]+marketing_campaign[[#This Row],[MntFishProducts]]+marketing_campaign[[#This Row],[MntMeatProducts]]+marketing_campaign[[#This Row],[MntFruits]]+marketing_campaign[[#This Row],[MntWines]]</f>
        <v>1274</v>
      </c>
      <c r="U69">
        <v>1</v>
      </c>
      <c r="V69">
        <v>11</v>
      </c>
      <c r="W69">
        <v>10</v>
      </c>
      <c r="X69">
        <v>10</v>
      </c>
      <c r="Y69">
        <f t="shared" si="3"/>
        <v>32</v>
      </c>
      <c r="Z69">
        <v>5</v>
      </c>
      <c r="AA69">
        <v>1</v>
      </c>
      <c r="AB69">
        <v>0</v>
      </c>
      <c r="AC69">
        <v>0</v>
      </c>
      <c r="AD69">
        <v>1</v>
      </c>
      <c r="AE69">
        <v>0</v>
      </c>
      <c r="AF69">
        <v>0</v>
      </c>
      <c r="AG69">
        <v>3</v>
      </c>
      <c r="AH69">
        <v>11</v>
      </c>
      <c r="AI69">
        <v>1</v>
      </c>
      <c r="AJ69">
        <f>marketing_campaign[[#This Row],[AcceptedCmp2]]+marketing_campaign[[#This Row],[AcceptedCmp1]]+marketing_campaign[[#This Row],[AcceptedCmp5]]+marketing_campaign[[#This Row],[AcceptedCmp4]]+marketing_campaign[[#This Row],[AcceptedCmp3]]</f>
        <v>2</v>
      </c>
    </row>
    <row r="70" spans="1:36" x14ac:dyDescent="0.35">
      <c r="A70">
        <v>4477</v>
      </c>
      <c r="B70">
        <v>1958</v>
      </c>
      <c r="C70">
        <f t="shared" ca="1" si="2"/>
        <v>68</v>
      </c>
      <c r="D70" t="str" cm="1">
        <f t="array" aca="1" ref="D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 t="s">
        <v>29</v>
      </c>
      <c r="F70" t="s">
        <v>31</v>
      </c>
      <c r="G70" cm="1">
        <f t="array" ref="G70">_xlfn.IFS(marketing_campaign[[#This Row],[Marital_Status]]="Single",I70-J70+1,marketing_campaign[[#This Row],[Marital_Status]]="Together",I70+J70+2,marketing_campaign[[#This Row],[Marital_Status]]="Alone",I70-J70+1,marketing_campaign[[#This Row],[Marital_Status]]="Married",I70+J70+2,marketing_campaign[[#This Row],[Marital_Status]]="Divorced",I70+J70+1,marketing_campaign[[#This Row],[Marital_Status]]="YOLO",I70-J70+1,marketing_campaign[[#This Row],[Marital_Status]]="Absurd",I70-J70+1,marketing_campaign[[#This Row],[Marital_Status]]="Widow",I70+J70+1)</f>
        <v>3</v>
      </c>
      <c r="H70">
        <v>69096</v>
      </c>
      <c r="I70">
        <v>0</v>
      </c>
      <c r="J70">
        <v>1</v>
      </c>
      <c r="K70" s="1">
        <v>41544</v>
      </c>
      <c r="L70">
        <v>4</v>
      </c>
      <c r="M70" t="str" cm="1">
        <f t="array" ref="M70">_xlfn.IFS(AND(marketing_campaign[[#This Row],[Recency]]&gt;=0,marketing_campaign[[#This Row],[Recency]]&lt;=14),"Early Recency",AND(marketing_campaign[[#This Row],[Recency]]&gt;=15,marketing_campaign[[#This Row],[Recency]]&lt;=31),"Mid-Recency",marketing_campaign[[#This Row],[Recency]]&gt;=32,"Late Recency")</f>
        <v>Early Recency</v>
      </c>
      <c r="N70">
        <v>247</v>
      </c>
      <c r="O70">
        <v>49</v>
      </c>
      <c r="P70">
        <v>159</v>
      </c>
      <c r="Q70">
        <v>7</v>
      </c>
      <c r="R70">
        <v>82</v>
      </c>
      <c r="S70">
        <v>109</v>
      </c>
      <c r="T70">
        <f>marketing_campaign[[#This Row],[MntGoldProds]]+marketing_campaign[[#This Row],[MntSweetProducts]]+marketing_campaign[[#This Row],[MntFishProducts]]+marketing_campaign[[#This Row],[MntMeatProducts]]+marketing_campaign[[#This Row],[MntFruits]]+marketing_campaign[[#This Row],[MntWines]]</f>
        <v>653</v>
      </c>
      <c r="U70">
        <v>1</v>
      </c>
      <c r="V70">
        <v>5</v>
      </c>
      <c r="W70">
        <v>2</v>
      </c>
      <c r="X70">
        <v>10</v>
      </c>
      <c r="Y70">
        <f t="shared" si="3"/>
        <v>18</v>
      </c>
      <c r="Z70">
        <v>4</v>
      </c>
      <c r="AA70">
        <v>0</v>
      </c>
      <c r="AB70">
        <v>0</v>
      </c>
      <c r="AC70">
        <v>0</v>
      </c>
      <c r="AD70">
        <v>0</v>
      </c>
      <c r="AE70">
        <v>0</v>
      </c>
      <c r="AF70">
        <v>0</v>
      </c>
      <c r="AG70">
        <v>3</v>
      </c>
      <c r="AH70">
        <v>11</v>
      </c>
      <c r="AI70">
        <v>0</v>
      </c>
      <c r="AJ70">
        <f>marketing_campaign[[#This Row],[AcceptedCmp2]]+marketing_campaign[[#This Row],[AcceptedCmp1]]+marketing_campaign[[#This Row],[AcceptedCmp5]]+marketing_campaign[[#This Row],[AcceptedCmp4]]+marketing_campaign[[#This Row],[AcceptedCmp3]]</f>
        <v>0</v>
      </c>
    </row>
    <row r="71" spans="1:36" x14ac:dyDescent="0.35">
      <c r="A71">
        <v>1357</v>
      </c>
      <c r="B71">
        <v>1970</v>
      </c>
      <c r="C71">
        <f t="shared" ca="1" si="2"/>
        <v>56</v>
      </c>
      <c r="D71" t="str" cm="1">
        <f t="array" aca="1" ref="D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 t="s">
        <v>29</v>
      </c>
      <c r="F71" t="s">
        <v>31</v>
      </c>
      <c r="G71" cm="1">
        <f t="array" ref="G71">_xlfn.IFS(marketing_campaign[[#This Row],[Marital_Status]]="Single",I71-J71+1,marketing_campaign[[#This Row],[Marital_Status]]="Together",I71+J71+2,marketing_campaign[[#This Row],[Marital_Status]]="Alone",I71-J71+1,marketing_campaign[[#This Row],[Marital_Status]]="Married",I71+J71+2,marketing_campaign[[#This Row],[Marital_Status]]="Divorced",I71+J71+1,marketing_campaign[[#This Row],[Marital_Status]]="YOLO",I71-J71+1,marketing_campaign[[#This Row],[Marital_Status]]="Absurd",I71-J71+1,marketing_campaign[[#This Row],[Marital_Status]]="Widow",I71+J71+1)</f>
        <v>5</v>
      </c>
      <c r="H71">
        <v>74854</v>
      </c>
      <c r="I71">
        <v>1</v>
      </c>
      <c r="J71">
        <v>2</v>
      </c>
      <c r="K71" s="1">
        <v>41372</v>
      </c>
      <c r="L71">
        <v>90</v>
      </c>
      <c r="M71" t="str" cm="1">
        <f t="array" ref="M71">_xlfn.IFS(AND(marketing_campaign[[#This Row],[Recency]]&gt;=0,marketing_campaign[[#This Row],[Recency]]&lt;=14),"Early Recency",AND(marketing_campaign[[#This Row],[Recency]]&gt;=15,marketing_campaign[[#This Row],[Recency]]&lt;=31),"Mid-Recency",marketing_campaign[[#This Row],[Recency]]&gt;=32,"Late Recency")</f>
        <v>Late Recency</v>
      </c>
      <c r="N71">
        <v>856</v>
      </c>
      <c r="O71">
        <v>59</v>
      </c>
      <c r="P71">
        <v>487</v>
      </c>
      <c r="Q71">
        <v>58</v>
      </c>
      <c r="R71">
        <v>29</v>
      </c>
      <c r="S71">
        <v>73</v>
      </c>
      <c r="T71">
        <f>marketing_campaign[[#This Row],[MntGoldProds]]+marketing_campaign[[#This Row],[MntSweetProducts]]+marketing_campaign[[#This Row],[MntFishProducts]]+marketing_campaign[[#This Row],[MntMeatProducts]]+marketing_campaign[[#This Row],[MntFruits]]+marketing_campaign[[#This Row],[MntWines]]</f>
        <v>1562</v>
      </c>
      <c r="U71">
        <v>7</v>
      </c>
      <c r="V71">
        <v>2</v>
      </c>
      <c r="W71">
        <v>5</v>
      </c>
      <c r="X71">
        <v>5</v>
      </c>
      <c r="Y71">
        <f t="shared" si="3"/>
        <v>19</v>
      </c>
      <c r="Z71">
        <v>5</v>
      </c>
      <c r="AA71">
        <v>0</v>
      </c>
      <c r="AB71">
        <v>0</v>
      </c>
      <c r="AC71">
        <v>0</v>
      </c>
      <c r="AD71">
        <v>0</v>
      </c>
      <c r="AE71">
        <v>0</v>
      </c>
      <c r="AF71">
        <v>0</v>
      </c>
      <c r="AG71">
        <v>3</v>
      </c>
      <c r="AH71">
        <v>11</v>
      </c>
      <c r="AI71">
        <v>0</v>
      </c>
      <c r="AJ71">
        <f>marketing_campaign[[#This Row],[AcceptedCmp2]]+marketing_campaign[[#This Row],[AcceptedCmp1]]+marketing_campaign[[#This Row],[AcceptedCmp5]]+marketing_campaign[[#This Row],[AcceptedCmp4]]+marketing_campaign[[#This Row],[AcceptedCmp3]]</f>
        <v>0</v>
      </c>
    </row>
    <row r="72" spans="1:36" x14ac:dyDescent="0.35">
      <c r="A72">
        <v>1402</v>
      </c>
      <c r="B72">
        <v>1954</v>
      </c>
      <c r="C72">
        <f t="shared" ca="1" si="2"/>
        <v>72</v>
      </c>
      <c r="D72" t="str" cm="1">
        <f t="array" aca="1" ref="D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 t="s">
        <v>34</v>
      </c>
      <c r="F72" t="s">
        <v>33</v>
      </c>
      <c r="G72" cm="1">
        <f t="array" ref="G72">_xlfn.IFS(marketing_campaign[[#This Row],[Marital_Status]]="Single",I72-J72+1,marketing_campaign[[#This Row],[Marital_Status]]="Together",I72+J72+2,marketing_campaign[[#This Row],[Marital_Status]]="Alone",I72-J72+1,marketing_campaign[[#This Row],[Marital_Status]]="Married",I72+J72+2,marketing_campaign[[#This Row],[Marital_Status]]="Divorced",I72+J72+1,marketing_campaign[[#This Row],[Marital_Status]]="YOLO",I72-J72+1,marketing_campaign[[#This Row],[Marital_Status]]="Absurd",I72-J72+1,marketing_campaign[[#This Row],[Marital_Status]]="Widow",I72+J72+1)</f>
        <v>2</v>
      </c>
      <c r="H72">
        <v>66991</v>
      </c>
      <c r="I72">
        <v>0</v>
      </c>
      <c r="J72">
        <v>0</v>
      </c>
      <c r="K72" s="1">
        <v>41163</v>
      </c>
      <c r="L72">
        <v>1</v>
      </c>
      <c r="M72" t="str" cm="1">
        <f t="array" ref="M72">_xlfn.IFS(AND(marketing_campaign[[#This Row],[Recency]]&gt;=0,marketing_campaign[[#This Row],[Recency]]&lt;=14),"Early Recency",AND(marketing_campaign[[#This Row],[Recency]]&gt;=15,marketing_campaign[[#This Row],[Recency]]&lt;=31),"Mid-Recency",marketing_campaign[[#This Row],[Recency]]&gt;=32,"Late Recency")</f>
        <v>Early Recency</v>
      </c>
      <c r="N72">
        <v>496</v>
      </c>
      <c r="O72">
        <v>36</v>
      </c>
      <c r="P72">
        <v>460</v>
      </c>
      <c r="Q72">
        <v>189</v>
      </c>
      <c r="R72">
        <v>60</v>
      </c>
      <c r="S72">
        <v>12</v>
      </c>
      <c r="T72">
        <f>marketing_campaign[[#This Row],[MntGoldProds]]+marketing_campaign[[#This Row],[MntSweetProducts]]+marketing_campaign[[#This Row],[MntFishProducts]]+marketing_campaign[[#This Row],[MntMeatProducts]]+marketing_campaign[[#This Row],[MntFruits]]+marketing_campaign[[#This Row],[MntWines]]</f>
        <v>1253</v>
      </c>
      <c r="U72">
        <v>3</v>
      </c>
      <c r="V72">
        <v>4</v>
      </c>
      <c r="W72">
        <v>8</v>
      </c>
      <c r="X72">
        <v>6</v>
      </c>
      <c r="Y72">
        <f t="shared" si="3"/>
        <v>21</v>
      </c>
      <c r="Z72">
        <v>3</v>
      </c>
      <c r="AA72">
        <v>0</v>
      </c>
      <c r="AB72">
        <v>0</v>
      </c>
      <c r="AC72">
        <v>0</v>
      </c>
      <c r="AD72">
        <v>0</v>
      </c>
      <c r="AE72">
        <v>0</v>
      </c>
      <c r="AF72">
        <v>0</v>
      </c>
      <c r="AG72">
        <v>3</v>
      </c>
      <c r="AH72">
        <v>11</v>
      </c>
      <c r="AI72">
        <v>0</v>
      </c>
      <c r="AJ72">
        <f>marketing_campaign[[#This Row],[AcceptedCmp2]]+marketing_campaign[[#This Row],[AcceptedCmp1]]+marketing_campaign[[#This Row],[AcceptedCmp5]]+marketing_campaign[[#This Row],[AcceptedCmp4]]+marketing_campaign[[#This Row],[AcceptedCmp3]]</f>
        <v>0</v>
      </c>
    </row>
    <row r="73" spans="1:36" x14ac:dyDescent="0.35">
      <c r="A73">
        <v>10629</v>
      </c>
      <c r="B73">
        <v>1973</v>
      </c>
      <c r="C73">
        <f t="shared" ca="1" si="2"/>
        <v>53</v>
      </c>
      <c r="D73" t="str" cm="1">
        <f t="array" aca="1" ref="D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 t="s">
        <v>37</v>
      </c>
      <c r="F73" t="s">
        <v>33</v>
      </c>
      <c r="G73" cm="1">
        <f t="array" ref="G73">_xlfn.IFS(marketing_campaign[[#This Row],[Marital_Status]]="Single",I73-J73+1,marketing_campaign[[#This Row],[Marital_Status]]="Together",I73+J73+2,marketing_campaign[[#This Row],[Marital_Status]]="Alone",I73-J73+1,marketing_campaign[[#This Row],[Marital_Status]]="Married",I73+J73+2,marketing_campaign[[#This Row],[Marital_Status]]="Divorced",I73+J73+1,marketing_campaign[[#This Row],[Marital_Status]]="YOLO",I73-J73+1,marketing_campaign[[#This Row],[Marital_Status]]="Absurd",I73-J73+1,marketing_campaign[[#This Row],[Marital_Status]]="Widow",I73+J73+1)</f>
        <v>3</v>
      </c>
      <c r="H73">
        <v>51386</v>
      </c>
      <c r="I73">
        <v>1</v>
      </c>
      <c r="J73">
        <v>0</v>
      </c>
      <c r="K73" s="1">
        <v>41166</v>
      </c>
      <c r="L73">
        <v>25</v>
      </c>
      <c r="M73" t="str" cm="1">
        <f t="array" ref="M73">_xlfn.IFS(AND(marketing_campaign[[#This Row],[Recency]]&gt;=0,marketing_campaign[[#This Row],[Recency]]&lt;=14),"Early Recency",AND(marketing_campaign[[#This Row],[Recency]]&gt;=15,marketing_campaign[[#This Row],[Recency]]&lt;=31),"Mid-Recency",marketing_campaign[[#This Row],[Recency]]&gt;=32,"Late Recency")</f>
        <v>Mid-Recency</v>
      </c>
      <c r="N73">
        <v>25</v>
      </c>
      <c r="O73">
        <v>3</v>
      </c>
      <c r="P73">
        <v>43</v>
      </c>
      <c r="Q73">
        <v>17</v>
      </c>
      <c r="R73">
        <v>4</v>
      </c>
      <c r="S73">
        <v>17</v>
      </c>
      <c r="T73">
        <f>marketing_campaign[[#This Row],[MntGoldProds]]+marketing_campaign[[#This Row],[MntSweetProducts]]+marketing_campaign[[#This Row],[MntFishProducts]]+marketing_campaign[[#This Row],[MntMeatProducts]]+marketing_campaign[[#This Row],[MntFruits]]+marketing_campaign[[#This Row],[MntWines]]</f>
        <v>109</v>
      </c>
      <c r="U73">
        <v>3</v>
      </c>
      <c r="V73">
        <v>3</v>
      </c>
      <c r="W73">
        <v>0</v>
      </c>
      <c r="X73">
        <v>3</v>
      </c>
      <c r="Y73">
        <f t="shared" si="3"/>
        <v>9</v>
      </c>
      <c r="Z73">
        <v>8</v>
      </c>
      <c r="AA73">
        <v>0</v>
      </c>
      <c r="AB73">
        <v>0</v>
      </c>
      <c r="AC73">
        <v>0</v>
      </c>
      <c r="AD73">
        <v>0</v>
      </c>
      <c r="AE73">
        <v>0</v>
      </c>
      <c r="AF73">
        <v>0</v>
      </c>
      <c r="AG73">
        <v>3</v>
      </c>
      <c r="AH73">
        <v>11</v>
      </c>
      <c r="AI73">
        <v>0</v>
      </c>
      <c r="AJ73">
        <f>marketing_campaign[[#This Row],[AcceptedCmp2]]+marketing_campaign[[#This Row],[AcceptedCmp1]]+marketing_campaign[[#This Row],[AcceptedCmp5]]+marketing_campaign[[#This Row],[AcceptedCmp4]]+marketing_campaign[[#This Row],[AcceptedCmp3]]</f>
        <v>0</v>
      </c>
    </row>
    <row r="74" spans="1:36" x14ac:dyDescent="0.35">
      <c r="A74">
        <v>6312</v>
      </c>
      <c r="B74">
        <v>1959</v>
      </c>
      <c r="C74">
        <f t="shared" ca="1" si="2"/>
        <v>67</v>
      </c>
      <c r="D74" t="str" cm="1">
        <f t="array" aca="1" ref="D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 t="s">
        <v>29</v>
      </c>
      <c r="F74" t="s">
        <v>33</v>
      </c>
      <c r="G74" cm="1">
        <f t="array" ref="G74">_xlfn.IFS(marketing_campaign[[#This Row],[Marital_Status]]="Single",I74-J74+1,marketing_campaign[[#This Row],[Marital_Status]]="Together",I74+J74+2,marketing_campaign[[#This Row],[Marital_Status]]="Alone",I74-J74+1,marketing_campaign[[#This Row],[Marital_Status]]="Married",I74+J74+2,marketing_campaign[[#This Row],[Marital_Status]]="Divorced",I74+J74+1,marketing_campaign[[#This Row],[Marital_Status]]="YOLO",I74-J74+1,marketing_campaign[[#This Row],[Marital_Status]]="Absurd",I74-J74+1,marketing_campaign[[#This Row],[Marital_Status]]="Widow",I74+J74+1)</f>
        <v>3</v>
      </c>
      <c r="H74">
        <v>65031</v>
      </c>
      <c r="I74">
        <v>0</v>
      </c>
      <c r="J74">
        <v>1</v>
      </c>
      <c r="K74" s="1">
        <v>41350</v>
      </c>
      <c r="L74">
        <v>29</v>
      </c>
      <c r="M74" t="str" cm="1">
        <f t="array" ref="M74">_xlfn.IFS(AND(marketing_campaign[[#This Row],[Recency]]&gt;=0,marketing_campaign[[#This Row],[Recency]]&lt;=14),"Early Recency",AND(marketing_campaign[[#This Row],[Recency]]&gt;=15,marketing_campaign[[#This Row],[Recency]]&lt;=31),"Mid-Recency",marketing_campaign[[#This Row],[Recency]]&gt;=32,"Late Recency")</f>
        <v>Mid-Recency</v>
      </c>
      <c r="N74">
        <v>258</v>
      </c>
      <c r="O74">
        <v>107</v>
      </c>
      <c r="P74">
        <v>291</v>
      </c>
      <c r="Q74">
        <v>84</v>
      </c>
      <c r="R74">
        <v>37</v>
      </c>
      <c r="S74">
        <v>86</v>
      </c>
      <c r="T74">
        <f>marketing_campaign[[#This Row],[MntGoldProds]]+marketing_campaign[[#This Row],[MntSweetProducts]]+marketing_campaign[[#This Row],[MntFishProducts]]+marketing_campaign[[#This Row],[MntMeatProducts]]+marketing_campaign[[#This Row],[MntFruits]]+marketing_campaign[[#This Row],[MntWines]]</f>
        <v>863</v>
      </c>
      <c r="U74">
        <v>4</v>
      </c>
      <c r="V74">
        <v>10</v>
      </c>
      <c r="W74">
        <v>3</v>
      </c>
      <c r="X74">
        <v>13</v>
      </c>
      <c r="Y74">
        <f t="shared" si="3"/>
        <v>30</v>
      </c>
      <c r="Z74">
        <v>7</v>
      </c>
      <c r="AA74">
        <v>0</v>
      </c>
      <c r="AB74">
        <v>0</v>
      </c>
      <c r="AC74">
        <v>0</v>
      </c>
      <c r="AD74">
        <v>0</v>
      </c>
      <c r="AE74">
        <v>0</v>
      </c>
      <c r="AF74">
        <v>0</v>
      </c>
      <c r="AG74">
        <v>3</v>
      </c>
      <c r="AH74">
        <v>11</v>
      </c>
      <c r="AI74">
        <v>0</v>
      </c>
      <c r="AJ74">
        <f>marketing_campaign[[#This Row],[AcceptedCmp2]]+marketing_campaign[[#This Row],[AcceptedCmp1]]+marketing_campaign[[#This Row],[AcceptedCmp5]]+marketing_campaign[[#This Row],[AcceptedCmp4]]+marketing_campaign[[#This Row],[AcceptedCmp3]]</f>
        <v>0</v>
      </c>
    </row>
    <row r="75" spans="1:36" x14ac:dyDescent="0.35">
      <c r="A75">
        <v>8132</v>
      </c>
      <c r="B75">
        <v>1975</v>
      </c>
      <c r="C75">
        <f t="shared" ca="1" si="2"/>
        <v>51</v>
      </c>
      <c r="D75" t="str" cm="1">
        <f t="array" aca="1" ref="D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 t="s">
        <v>32</v>
      </c>
      <c r="F75" t="s">
        <v>33</v>
      </c>
      <c r="G75" cm="1">
        <f t="array" ref="G75">_xlfn.IFS(marketing_campaign[[#This Row],[Marital_Status]]="Single",I75-J75+1,marketing_campaign[[#This Row],[Marital_Status]]="Together",I75+J75+2,marketing_campaign[[#This Row],[Marital_Status]]="Alone",I75-J75+1,marketing_campaign[[#This Row],[Marital_Status]]="Married",I75+J75+2,marketing_campaign[[#This Row],[Marital_Status]]="Divorced",I75+J75+1,marketing_campaign[[#This Row],[Marital_Status]]="YOLO",I75-J75+1,marketing_campaign[[#This Row],[Marital_Status]]="Absurd",I75-J75+1,marketing_campaign[[#This Row],[Marital_Status]]="Widow",I75+J75+1)</f>
        <v>4</v>
      </c>
      <c r="H75">
        <v>60631</v>
      </c>
      <c r="I75">
        <v>1</v>
      </c>
      <c r="J75">
        <v>1</v>
      </c>
      <c r="K75" s="1">
        <v>41369</v>
      </c>
      <c r="L75">
        <v>88</v>
      </c>
      <c r="M75" t="str" cm="1">
        <f t="array" ref="M75">_xlfn.IFS(AND(marketing_campaign[[#This Row],[Recency]]&gt;=0,marketing_campaign[[#This Row],[Recency]]&lt;=14),"Early Recency",AND(marketing_campaign[[#This Row],[Recency]]&gt;=15,marketing_campaign[[#This Row],[Recency]]&lt;=31),"Mid-Recency",marketing_campaign[[#This Row],[Recency]]&gt;=32,"Late Recency")</f>
        <v>Late Recency</v>
      </c>
      <c r="N75">
        <v>565</v>
      </c>
      <c r="O75">
        <v>6</v>
      </c>
      <c r="P75">
        <v>65</v>
      </c>
      <c r="Q75">
        <v>0</v>
      </c>
      <c r="R75">
        <v>6</v>
      </c>
      <c r="S75">
        <v>19</v>
      </c>
      <c r="T75">
        <f>marketing_campaign[[#This Row],[MntGoldProds]]+marketing_campaign[[#This Row],[MntSweetProducts]]+marketing_campaign[[#This Row],[MntFishProducts]]+marketing_campaign[[#This Row],[MntMeatProducts]]+marketing_campaign[[#This Row],[MntFruits]]+marketing_campaign[[#This Row],[MntWines]]</f>
        <v>661</v>
      </c>
      <c r="U75">
        <v>5</v>
      </c>
      <c r="V75">
        <v>9</v>
      </c>
      <c r="W75">
        <v>2</v>
      </c>
      <c r="X75">
        <v>8</v>
      </c>
      <c r="Y75">
        <f t="shared" si="3"/>
        <v>24</v>
      </c>
      <c r="Z75">
        <v>7</v>
      </c>
      <c r="AA75">
        <v>0</v>
      </c>
      <c r="AB75">
        <v>1</v>
      </c>
      <c r="AC75">
        <v>0</v>
      </c>
      <c r="AD75">
        <v>0</v>
      </c>
      <c r="AE75">
        <v>0</v>
      </c>
      <c r="AF75">
        <v>0</v>
      </c>
      <c r="AG75">
        <v>3</v>
      </c>
      <c r="AH75">
        <v>11</v>
      </c>
      <c r="AI75">
        <v>0</v>
      </c>
      <c r="AJ75">
        <f>marketing_campaign[[#This Row],[AcceptedCmp2]]+marketing_campaign[[#This Row],[AcceptedCmp1]]+marketing_campaign[[#This Row],[AcceptedCmp5]]+marketing_campaign[[#This Row],[AcceptedCmp4]]+marketing_campaign[[#This Row],[AcceptedCmp3]]</f>
        <v>1</v>
      </c>
    </row>
    <row r="76" spans="1:36" x14ac:dyDescent="0.35">
      <c r="A76">
        <v>1050</v>
      </c>
      <c r="B76">
        <v>1952</v>
      </c>
      <c r="C76">
        <f t="shared" ca="1" si="2"/>
        <v>74</v>
      </c>
      <c r="D76" t="str" cm="1">
        <f t="array" aca="1" ref="D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 t="s">
        <v>29</v>
      </c>
      <c r="F76" t="s">
        <v>33</v>
      </c>
      <c r="G76" cm="1">
        <f t="array" ref="G76">_xlfn.IFS(marketing_campaign[[#This Row],[Marital_Status]]="Single",I76-J76+1,marketing_campaign[[#This Row],[Marital_Status]]="Together",I76+J76+2,marketing_campaign[[#This Row],[Marital_Status]]="Alone",I76-J76+1,marketing_campaign[[#This Row],[Marital_Status]]="Married",I76+J76+2,marketing_campaign[[#This Row],[Marital_Status]]="Divorced",I76+J76+1,marketing_campaign[[#This Row],[Marital_Status]]="YOLO",I76-J76+1,marketing_campaign[[#This Row],[Marital_Status]]="Absurd",I76-J76+1,marketing_campaign[[#This Row],[Marital_Status]]="Widow",I76+J76+1)</f>
        <v>2</v>
      </c>
      <c r="H76">
        <v>28332</v>
      </c>
      <c r="I76">
        <v>0</v>
      </c>
      <c r="J76">
        <v>0</v>
      </c>
      <c r="K76" s="1">
        <v>41759</v>
      </c>
      <c r="L76">
        <v>58</v>
      </c>
      <c r="M76" t="str" cm="1">
        <f t="array" ref="M76">_xlfn.IFS(AND(marketing_campaign[[#This Row],[Recency]]&gt;=0,marketing_campaign[[#This Row],[Recency]]&lt;=14),"Early Recency",AND(marketing_campaign[[#This Row],[Recency]]&gt;=15,marketing_campaign[[#This Row],[Recency]]&lt;=31),"Mid-Recency",marketing_campaign[[#This Row],[Recency]]&gt;=32,"Late Recency")</f>
        <v>Late Recency</v>
      </c>
      <c r="N76">
        <v>14</v>
      </c>
      <c r="O76">
        <v>10</v>
      </c>
      <c r="P76">
        <v>13</v>
      </c>
      <c r="Q76">
        <v>4</v>
      </c>
      <c r="R76">
        <v>15</v>
      </c>
      <c r="S76">
        <v>9</v>
      </c>
      <c r="T76">
        <f>marketing_campaign[[#This Row],[MntGoldProds]]+marketing_campaign[[#This Row],[MntSweetProducts]]+marketing_campaign[[#This Row],[MntFishProducts]]+marketing_campaign[[#This Row],[MntMeatProducts]]+marketing_campaign[[#This Row],[MntFruits]]+marketing_campaign[[#This Row],[MntWines]]</f>
        <v>65</v>
      </c>
      <c r="U76">
        <v>1</v>
      </c>
      <c r="V76">
        <v>2</v>
      </c>
      <c r="W76">
        <v>1</v>
      </c>
      <c r="X76">
        <v>4</v>
      </c>
      <c r="Y76">
        <f t="shared" si="3"/>
        <v>8</v>
      </c>
      <c r="Z76">
        <v>2</v>
      </c>
      <c r="AA76">
        <v>0</v>
      </c>
      <c r="AB76">
        <v>0</v>
      </c>
      <c r="AC76">
        <v>0</v>
      </c>
      <c r="AD76">
        <v>0</v>
      </c>
      <c r="AE76">
        <v>0</v>
      </c>
      <c r="AF76">
        <v>0</v>
      </c>
      <c r="AG76">
        <v>3</v>
      </c>
      <c r="AH76">
        <v>11</v>
      </c>
      <c r="AI76">
        <v>0</v>
      </c>
      <c r="AJ76">
        <f>marketing_campaign[[#This Row],[AcceptedCmp2]]+marketing_campaign[[#This Row],[AcceptedCmp1]]+marketing_campaign[[#This Row],[AcceptedCmp5]]+marketing_campaign[[#This Row],[AcceptedCmp4]]+marketing_campaign[[#This Row],[AcceptedCmp3]]</f>
        <v>0</v>
      </c>
    </row>
    <row r="77" spans="1:36" x14ac:dyDescent="0.35">
      <c r="A77">
        <v>5846</v>
      </c>
      <c r="B77">
        <v>1977</v>
      </c>
      <c r="C77">
        <f t="shared" ca="1" si="2"/>
        <v>49</v>
      </c>
      <c r="D77" t="str" cm="1">
        <f t="array" aca="1" ref="D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 t="s">
        <v>29</v>
      </c>
      <c r="F77" t="s">
        <v>35</v>
      </c>
      <c r="G77" cm="1">
        <f t="array" ref="G77">_xlfn.IFS(marketing_campaign[[#This Row],[Marital_Status]]="Single",I77-J77+1,marketing_campaign[[#This Row],[Marital_Status]]="Together",I77+J77+2,marketing_campaign[[#This Row],[Marital_Status]]="Alone",I77-J77+1,marketing_campaign[[#This Row],[Marital_Status]]="Married",I77+J77+2,marketing_campaign[[#This Row],[Marital_Status]]="Divorced",I77+J77+1,marketing_campaign[[#This Row],[Marital_Status]]="YOLO",I77-J77+1,marketing_campaign[[#This Row],[Marital_Status]]="Absurd",I77-J77+1,marketing_campaign[[#This Row],[Marital_Status]]="Widow",I77+J77+1)</f>
        <v>2</v>
      </c>
      <c r="H77">
        <v>40246</v>
      </c>
      <c r="I77">
        <v>1</v>
      </c>
      <c r="J77">
        <v>0</v>
      </c>
      <c r="K77" s="1">
        <v>41262</v>
      </c>
      <c r="L77">
        <v>68</v>
      </c>
      <c r="M77" t="str" cm="1">
        <f t="array" ref="M77">_xlfn.IFS(AND(marketing_campaign[[#This Row],[Recency]]&gt;=0,marketing_campaign[[#This Row],[Recency]]&lt;=14),"Early Recency",AND(marketing_campaign[[#This Row],[Recency]]&gt;=15,marketing_campaign[[#This Row],[Recency]]&lt;=31),"Mid-Recency",marketing_campaign[[#This Row],[Recency]]&gt;=32,"Late Recency")</f>
        <v>Late Recency</v>
      </c>
      <c r="N77">
        <v>2</v>
      </c>
      <c r="O77">
        <v>1</v>
      </c>
      <c r="P77">
        <v>6</v>
      </c>
      <c r="Q77">
        <v>2</v>
      </c>
      <c r="R77">
        <v>1</v>
      </c>
      <c r="S77">
        <v>1</v>
      </c>
      <c r="T77">
        <f>marketing_campaign[[#This Row],[MntGoldProds]]+marketing_campaign[[#This Row],[MntSweetProducts]]+marketing_campaign[[#This Row],[MntFishProducts]]+marketing_campaign[[#This Row],[MntMeatProducts]]+marketing_campaign[[#This Row],[MntFruits]]+marketing_campaign[[#This Row],[MntWines]]</f>
        <v>13</v>
      </c>
      <c r="U77">
        <v>1</v>
      </c>
      <c r="V77">
        <v>1</v>
      </c>
      <c r="W77">
        <v>0</v>
      </c>
      <c r="X77">
        <v>2</v>
      </c>
      <c r="Y77">
        <f t="shared" si="3"/>
        <v>4</v>
      </c>
      <c r="Z77">
        <v>6</v>
      </c>
      <c r="AA77">
        <v>0</v>
      </c>
      <c r="AB77">
        <v>0</v>
      </c>
      <c r="AC77">
        <v>0</v>
      </c>
      <c r="AD77">
        <v>0</v>
      </c>
      <c r="AE77">
        <v>0</v>
      </c>
      <c r="AF77">
        <v>0</v>
      </c>
      <c r="AG77">
        <v>3</v>
      </c>
      <c r="AH77">
        <v>11</v>
      </c>
      <c r="AI77">
        <v>0</v>
      </c>
      <c r="AJ77">
        <f>marketing_campaign[[#This Row],[AcceptedCmp2]]+marketing_campaign[[#This Row],[AcceptedCmp1]]+marketing_campaign[[#This Row],[AcceptedCmp5]]+marketing_campaign[[#This Row],[AcceptedCmp4]]+marketing_campaign[[#This Row],[AcceptedCmp3]]</f>
        <v>0</v>
      </c>
    </row>
    <row r="78" spans="1:36" x14ac:dyDescent="0.35">
      <c r="A78">
        <v>1859</v>
      </c>
      <c r="B78">
        <v>1972</v>
      </c>
      <c r="C78">
        <f t="shared" ca="1" si="2"/>
        <v>54</v>
      </c>
      <c r="D78" t="str" cm="1">
        <f t="array" aca="1" ref="D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 t="s">
        <v>34</v>
      </c>
      <c r="F78" t="s">
        <v>33</v>
      </c>
      <c r="G78" cm="1">
        <f t="array" ref="G78">_xlfn.IFS(marketing_campaign[[#This Row],[Marital_Status]]="Single",I78-J78+1,marketing_campaign[[#This Row],[Marital_Status]]="Together",I78+J78+2,marketing_campaign[[#This Row],[Marital_Status]]="Alone",I78-J78+1,marketing_campaign[[#This Row],[Marital_Status]]="Married",I78+J78+2,marketing_campaign[[#This Row],[Marital_Status]]="Divorced",I78+J78+1,marketing_campaign[[#This Row],[Marital_Status]]="YOLO",I78-J78+1,marketing_campaign[[#This Row],[Marital_Status]]="Absurd",I78-J78+1,marketing_campaign[[#This Row],[Marital_Status]]="Widow",I78+J78+1)</f>
        <v>2</v>
      </c>
      <c r="H78">
        <v>75251</v>
      </c>
      <c r="I78">
        <v>0</v>
      </c>
      <c r="J78">
        <v>0</v>
      </c>
      <c r="K78" s="1">
        <v>41148</v>
      </c>
      <c r="L78">
        <v>34</v>
      </c>
      <c r="M78" t="str" cm="1">
        <f t="array" ref="M78">_xlfn.IFS(AND(marketing_campaign[[#This Row],[Recency]]&gt;=0,marketing_campaign[[#This Row],[Recency]]&lt;=14),"Early Recency",AND(marketing_campaign[[#This Row],[Recency]]&gt;=15,marketing_campaign[[#This Row],[Recency]]&lt;=31),"Mid-Recency",marketing_campaign[[#This Row],[Recency]]&gt;=32,"Late Recency")</f>
        <v>Late Recency</v>
      </c>
      <c r="N78">
        <v>721</v>
      </c>
      <c r="O78">
        <v>111</v>
      </c>
      <c r="P78">
        <v>925</v>
      </c>
      <c r="Q78">
        <v>97</v>
      </c>
      <c r="R78">
        <v>18</v>
      </c>
      <c r="S78">
        <v>18</v>
      </c>
      <c r="T78">
        <f>marketing_campaign[[#This Row],[MntGoldProds]]+marketing_campaign[[#This Row],[MntSweetProducts]]+marketing_campaign[[#This Row],[MntFishProducts]]+marketing_campaign[[#This Row],[MntMeatProducts]]+marketing_campaign[[#This Row],[MntFruits]]+marketing_campaign[[#This Row],[MntWines]]</f>
        <v>1890</v>
      </c>
      <c r="U78">
        <v>1</v>
      </c>
      <c r="V78">
        <v>7</v>
      </c>
      <c r="W78">
        <v>6</v>
      </c>
      <c r="X78">
        <v>5</v>
      </c>
      <c r="Y78">
        <f t="shared" si="3"/>
        <v>19</v>
      </c>
      <c r="Z78">
        <v>5</v>
      </c>
      <c r="AA78">
        <v>0</v>
      </c>
      <c r="AB78">
        <v>0</v>
      </c>
      <c r="AC78">
        <v>0</v>
      </c>
      <c r="AD78">
        <v>0</v>
      </c>
      <c r="AE78">
        <v>0</v>
      </c>
      <c r="AF78">
        <v>0</v>
      </c>
      <c r="AG78">
        <v>3</v>
      </c>
      <c r="AH78">
        <v>11</v>
      </c>
      <c r="AI78">
        <v>1</v>
      </c>
      <c r="AJ78">
        <f>marketing_campaign[[#This Row],[AcceptedCmp2]]+marketing_campaign[[#This Row],[AcceptedCmp1]]+marketing_campaign[[#This Row],[AcceptedCmp5]]+marketing_campaign[[#This Row],[AcceptedCmp4]]+marketing_campaign[[#This Row],[AcceptedCmp3]]</f>
        <v>0</v>
      </c>
    </row>
    <row r="79" spans="1:36" x14ac:dyDescent="0.35">
      <c r="A79">
        <v>7503</v>
      </c>
      <c r="B79">
        <v>1976</v>
      </c>
      <c r="C79">
        <f t="shared" ca="1" si="2"/>
        <v>50</v>
      </c>
      <c r="D79" t="str" cm="1">
        <f t="array" aca="1" ref="D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 t="s">
        <v>29</v>
      </c>
      <c r="F79" t="s">
        <v>30</v>
      </c>
      <c r="G79" cm="1">
        <f t="array" ref="G79">_xlfn.IFS(marketing_campaign[[#This Row],[Marital_Status]]="Single",I79-J79+1,marketing_campaign[[#This Row],[Marital_Status]]="Together",I79+J79+2,marketing_campaign[[#This Row],[Marital_Status]]="Alone",I79-J79+1,marketing_campaign[[#This Row],[Marital_Status]]="Married",I79+J79+2,marketing_campaign[[#This Row],[Marital_Status]]="Divorced",I79+J79+1,marketing_campaign[[#This Row],[Marital_Status]]="YOLO",I79-J79+1,marketing_campaign[[#This Row],[Marital_Status]]="Absurd",I79-J79+1,marketing_campaign[[#This Row],[Marital_Status]]="Widow",I79+J79+1)</f>
        <v>1</v>
      </c>
      <c r="H79">
        <v>75825</v>
      </c>
      <c r="I79">
        <v>0</v>
      </c>
      <c r="J79">
        <v>0</v>
      </c>
      <c r="K79" s="1">
        <v>41194</v>
      </c>
      <c r="L79">
        <v>40</v>
      </c>
      <c r="M79" t="str" cm="1">
        <f t="array" ref="M79">_xlfn.IFS(AND(marketing_campaign[[#This Row],[Recency]]&gt;=0,marketing_campaign[[#This Row],[Recency]]&lt;=14),"Early Recency",AND(marketing_campaign[[#This Row],[Recency]]&gt;=15,marketing_campaign[[#This Row],[Recency]]&lt;=31),"Mid-Recency",marketing_campaign[[#This Row],[Recency]]&gt;=32,"Late Recency")</f>
        <v>Late Recency</v>
      </c>
      <c r="N79">
        <v>1032</v>
      </c>
      <c r="O79">
        <v>105</v>
      </c>
      <c r="P79">
        <v>779</v>
      </c>
      <c r="Q79">
        <v>137</v>
      </c>
      <c r="R79">
        <v>105</v>
      </c>
      <c r="S79">
        <v>51</v>
      </c>
      <c r="T79">
        <f>marketing_campaign[[#This Row],[MntGoldProds]]+marketing_campaign[[#This Row],[MntSweetProducts]]+marketing_campaign[[#This Row],[MntFishProducts]]+marketing_campaign[[#This Row],[MntMeatProducts]]+marketing_campaign[[#This Row],[MntFruits]]+marketing_campaign[[#This Row],[MntWines]]</f>
        <v>2209</v>
      </c>
      <c r="U79">
        <v>0</v>
      </c>
      <c r="V79">
        <v>5</v>
      </c>
      <c r="W79">
        <v>8</v>
      </c>
      <c r="X79">
        <v>9</v>
      </c>
      <c r="Y79">
        <f t="shared" si="3"/>
        <v>22</v>
      </c>
      <c r="Z79">
        <v>4</v>
      </c>
      <c r="AA79">
        <v>1</v>
      </c>
      <c r="AB79">
        <v>0</v>
      </c>
      <c r="AC79">
        <v>0</v>
      </c>
      <c r="AD79">
        <v>0</v>
      </c>
      <c r="AE79">
        <v>0</v>
      </c>
      <c r="AF79">
        <v>0</v>
      </c>
      <c r="AG79">
        <v>3</v>
      </c>
      <c r="AH79">
        <v>11</v>
      </c>
      <c r="AI79">
        <v>1</v>
      </c>
      <c r="AJ79">
        <f>marketing_campaign[[#This Row],[AcceptedCmp2]]+marketing_campaign[[#This Row],[AcceptedCmp1]]+marketing_campaign[[#This Row],[AcceptedCmp5]]+marketing_campaign[[#This Row],[AcceptedCmp4]]+marketing_campaign[[#This Row],[AcceptedCmp3]]</f>
        <v>1</v>
      </c>
    </row>
    <row r="80" spans="1:36" x14ac:dyDescent="0.35">
      <c r="A80">
        <v>10401</v>
      </c>
      <c r="B80">
        <v>1976</v>
      </c>
      <c r="C80">
        <f t="shared" ca="1" si="2"/>
        <v>50</v>
      </c>
      <c r="D80" t="str" cm="1">
        <f t="array" aca="1" ref="D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 t="s">
        <v>37</v>
      </c>
      <c r="F80" t="s">
        <v>31</v>
      </c>
      <c r="G80" cm="1">
        <f t="array" ref="G80">_xlfn.IFS(marketing_campaign[[#This Row],[Marital_Status]]="Single",I80-J80+1,marketing_campaign[[#This Row],[Marital_Status]]="Together",I80+J80+2,marketing_campaign[[#This Row],[Marital_Status]]="Alone",I80-J80+1,marketing_campaign[[#This Row],[Marital_Status]]="Married",I80+J80+2,marketing_campaign[[#This Row],[Marital_Status]]="Divorced",I80+J80+1,marketing_campaign[[#This Row],[Marital_Status]]="YOLO",I80-J80+1,marketing_campaign[[#This Row],[Marital_Status]]="Absurd",I80-J80+1,marketing_campaign[[#This Row],[Marital_Status]]="Widow",I80+J80+1)</f>
        <v>2</v>
      </c>
      <c r="H80">
        <v>26326</v>
      </c>
      <c r="I80">
        <v>0</v>
      </c>
      <c r="J80">
        <v>0</v>
      </c>
      <c r="K80" s="1">
        <v>41521</v>
      </c>
      <c r="L80">
        <v>12</v>
      </c>
      <c r="M80" t="str" cm="1">
        <f t="array" ref="M80">_xlfn.IFS(AND(marketing_campaign[[#This Row],[Recency]]&gt;=0,marketing_campaign[[#This Row],[Recency]]&lt;=14),"Early Recency",AND(marketing_campaign[[#This Row],[Recency]]&gt;=15,marketing_campaign[[#This Row],[Recency]]&lt;=31),"Mid-Recency",marketing_campaign[[#This Row],[Recency]]&gt;=32,"Late Recency")</f>
        <v>Early Recency</v>
      </c>
      <c r="N80">
        <v>1</v>
      </c>
      <c r="O80">
        <v>0</v>
      </c>
      <c r="P80">
        <v>5</v>
      </c>
      <c r="Q80">
        <v>0</v>
      </c>
      <c r="R80">
        <v>3</v>
      </c>
      <c r="S80">
        <v>9</v>
      </c>
      <c r="T80">
        <f>marketing_campaign[[#This Row],[MntGoldProds]]+marketing_campaign[[#This Row],[MntSweetProducts]]+marketing_campaign[[#This Row],[MntFishProducts]]+marketing_campaign[[#This Row],[MntMeatProducts]]+marketing_campaign[[#This Row],[MntFruits]]+marketing_campaign[[#This Row],[MntWines]]</f>
        <v>18</v>
      </c>
      <c r="U80">
        <v>1</v>
      </c>
      <c r="V80">
        <v>0</v>
      </c>
      <c r="W80">
        <v>0</v>
      </c>
      <c r="X80">
        <v>3</v>
      </c>
      <c r="Y80">
        <f t="shared" si="3"/>
        <v>4</v>
      </c>
      <c r="Z80">
        <v>3</v>
      </c>
      <c r="AA80">
        <v>0</v>
      </c>
      <c r="AB80">
        <v>0</v>
      </c>
      <c r="AC80">
        <v>0</v>
      </c>
      <c r="AD80">
        <v>0</v>
      </c>
      <c r="AE80">
        <v>0</v>
      </c>
      <c r="AF80">
        <v>1</v>
      </c>
      <c r="AG80">
        <v>3</v>
      </c>
      <c r="AH80">
        <v>11</v>
      </c>
      <c r="AI80">
        <v>0</v>
      </c>
      <c r="AJ80">
        <f>marketing_campaign[[#This Row],[AcceptedCmp2]]+marketing_campaign[[#This Row],[AcceptedCmp1]]+marketing_campaign[[#This Row],[AcceptedCmp5]]+marketing_campaign[[#This Row],[AcceptedCmp4]]+marketing_campaign[[#This Row],[AcceptedCmp3]]</f>
        <v>0</v>
      </c>
    </row>
    <row r="81" spans="1:36" x14ac:dyDescent="0.35">
      <c r="A81">
        <v>1618</v>
      </c>
      <c r="B81">
        <v>1965</v>
      </c>
      <c r="C81">
        <f t="shared" ca="1" si="2"/>
        <v>61</v>
      </c>
      <c r="D81" t="str" cm="1">
        <f t="array" aca="1" ref="D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 t="s">
        <v>29</v>
      </c>
      <c r="F81" t="s">
        <v>31</v>
      </c>
      <c r="G81" cm="1">
        <f t="array" ref="G81">_xlfn.IFS(marketing_campaign[[#This Row],[Marital_Status]]="Single",I81-J81+1,marketing_campaign[[#This Row],[Marital_Status]]="Together",I81+J81+2,marketing_campaign[[#This Row],[Marital_Status]]="Alone",I81-J81+1,marketing_campaign[[#This Row],[Marital_Status]]="Married",I81+J81+2,marketing_campaign[[#This Row],[Marital_Status]]="Divorced",I81+J81+1,marketing_campaign[[#This Row],[Marital_Status]]="YOLO",I81-J81+1,marketing_campaign[[#This Row],[Marital_Status]]="Absurd",I81-J81+1,marketing_campaign[[#This Row],[Marital_Status]]="Widow",I81+J81+1)</f>
        <v>2</v>
      </c>
      <c r="H81">
        <v>56046</v>
      </c>
      <c r="I81">
        <v>0</v>
      </c>
      <c r="J81">
        <v>0</v>
      </c>
      <c r="K81" s="1">
        <v>41276</v>
      </c>
      <c r="L81">
        <v>9</v>
      </c>
      <c r="M81" t="str" cm="1">
        <f t="array" ref="M81">_xlfn.IFS(AND(marketing_campaign[[#This Row],[Recency]]&gt;=0,marketing_campaign[[#This Row],[Recency]]&lt;=14),"Early Recency",AND(marketing_campaign[[#This Row],[Recency]]&gt;=15,marketing_campaign[[#This Row],[Recency]]&lt;=31),"Mid-Recency",marketing_campaign[[#This Row],[Recency]]&gt;=32,"Late Recency")</f>
        <v>Early Recency</v>
      </c>
      <c r="N81">
        <v>577</v>
      </c>
      <c r="O81">
        <v>0</v>
      </c>
      <c r="P81">
        <v>64</v>
      </c>
      <c r="Q81">
        <v>0</v>
      </c>
      <c r="R81">
        <v>0</v>
      </c>
      <c r="S81">
        <v>51</v>
      </c>
      <c r="T81">
        <f>marketing_campaign[[#This Row],[MntGoldProds]]+marketing_campaign[[#This Row],[MntSweetProducts]]+marketing_campaign[[#This Row],[MntFishProducts]]+marketing_campaign[[#This Row],[MntMeatProducts]]+marketing_campaign[[#This Row],[MntFruits]]+marketing_campaign[[#This Row],[MntWines]]</f>
        <v>692</v>
      </c>
      <c r="U81">
        <v>2</v>
      </c>
      <c r="V81">
        <v>10</v>
      </c>
      <c r="W81">
        <v>1</v>
      </c>
      <c r="X81">
        <v>8</v>
      </c>
      <c r="Y81">
        <f t="shared" si="3"/>
        <v>21</v>
      </c>
      <c r="Z81">
        <v>8</v>
      </c>
      <c r="AA81">
        <v>1</v>
      </c>
      <c r="AB81">
        <v>0</v>
      </c>
      <c r="AC81">
        <v>0</v>
      </c>
      <c r="AD81">
        <v>0</v>
      </c>
      <c r="AE81">
        <v>0</v>
      </c>
      <c r="AF81">
        <v>0</v>
      </c>
      <c r="AG81">
        <v>3</v>
      </c>
      <c r="AH81">
        <v>11</v>
      </c>
      <c r="AI81">
        <v>1</v>
      </c>
      <c r="AJ81">
        <f>marketing_campaign[[#This Row],[AcceptedCmp2]]+marketing_campaign[[#This Row],[AcceptedCmp1]]+marketing_campaign[[#This Row],[AcceptedCmp5]]+marketing_campaign[[#This Row],[AcceptedCmp4]]+marketing_campaign[[#This Row],[AcceptedCmp3]]</f>
        <v>1</v>
      </c>
    </row>
    <row r="82" spans="1:36" x14ac:dyDescent="0.35">
      <c r="A82">
        <v>3332</v>
      </c>
      <c r="B82">
        <v>1985</v>
      </c>
      <c r="C82">
        <f t="shared" ca="1" si="2"/>
        <v>41</v>
      </c>
      <c r="D82" t="str" cm="1">
        <f t="array" aca="1" ref="D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2" t="s">
        <v>29</v>
      </c>
      <c r="F82" t="s">
        <v>30</v>
      </c>
      <c r="G82" cm="1">
        <f t="array" ref="G82">_xlfn.IFS(marketing_campaign[[#This Row],[Marital_Status]]="Single",I82-J82+1,marketing_campaign[[#This Row],[Marital_Status]]="Together",I82+J82+2,marketing_campaign[[#This Row],[Marital_Status]]="Alone",I82-J82+1,marketing_campaign[[#This Row],[Marital_Status]]="Married",I82+J82+2,marketing_campaign[[#This Row],[Marital_Status]]="Divorced",I82+J82+1,marketing_campaign[[#This Row],[Marital_Status]]="YOLO",I82-J82+1,marketing_campaign[[#This Row],[Marital_Status]]="Absurd",I82-J82+1,marketing_campaign[[#This Row],[Marital_Status]]="Widow",I82+J82+1)</f>
        <v>2</v>
      </c>
      <c r="H82">
        <v>29760</v>
      </c>
      <c r="I82">
        <v>1</v>
      </c>
      <c r="J82">
        <v>0</v>
      </c>
      <c r="K82" s="1">
        <v>41150</v>
      </c>
      <c r="L82">
        <v>87</v>
      </c>
      <c r="M82" t="str" cm="1">
        <f t="array" ref="M82">_xlfn.IFS(AND(marketing_campaign[[#This Row],[Recency]]&gt;=0,marketing_campaign[[#This Row],[Recency]]&lt;=14),"Early Recency",AND(marketing_campaign[[#This Row],[Recency]]&gt;=15,marketing_campaign[[#This Row],[Recency]]&lt;=31),"Mid-Recency",marketing_campaign[[#This Row],[Recency]]&gt;=32,"Late Recency")</f>
        <v>Late Recency</v>
      </c>
      <c r="N82">
        <v>64</v>
      </c>
      <c r="O82">
        <v>4</v>
      </c>
      <c r="P82">
        <v>68</v>
      </c>
      <c r="Q82">
        <v>7</v>
      </c>
      <c r="R82">
        <v>5</v>
      </c>
      <c r="S82">
        <v>17</v>
      </c>
      <c r="T82">
        <f>marketing_campaign[[#This Row],[MntGoldProds]]+marketing_campaign[[#This Row],[MntSweetProducts]]+marketing_campaign[[#This Row],[MntFishProducts]]+marketing_campaign[[#This Row],[MntMeatProducts]]+marketing_campaign[[#This Row],[MntFruits]]+marketing_campaign[[#This Row],[MntWines]]</f>
        <v>165</v>
      </c>
      <c r="U82">
        <v>4</v>
      </c>
      <c r="V82">
        <v>3</v>
      </c>
      <c r="W82">
        <v>1</v>
      </c>
      <c r="X82">
        <v>4</v>
      </c>
      <c r="Y82">
        <f t="shared" si="3"/>
        <v>12</v>
      </c>
      <c r="Z82">
        <v>8</v>
      </c>
      <c r="AA82">
        <v>0</v>
      </c>
      <c r="AB82">
        <v>0</v>
      </c>
      <c r="AC82">
        <v>0</v>
      </c>
      <c r="AD82">
        <v>0</v>
      </c>
      <c r="AE82">
        <v>0</v>
      </c>
      <c r="AF82">
        <v>0</v>
      </c>
      <c r="AG82">
        <v>3</v>
      </c>
      <c r="AH82">
        <v>11</v>
      </c>
      <c r="AI82">
        <v>0</v>
      </c>
      <c r="AJ82">
        <f>marketing_campaign[[#This Row],[AcceptedCmp2]]+marketing_campaign[[#This Row],[AcceptedCmp1]]+marketing_campaign[[#This Row],[AcceptedCmp5]]+marketing_campaign[[#This Row],[AcceptedCmp4]]+marketing_campaign[[#This Row],[AcceptedCmp3]]</f>
        <v>0</v>
      </c>
    </row>
    <row r="83" spans="1:36" x14ac:dyDescent="0.35">
      <c r="A83">
        <v>2261</v>
      </c>
      <c r="B83">
        <v>1969</v>
      </c>
      <c r="C83">
        <f t="shared" ca="1" si="2"/>
        <v>57</v>
      </c>
      <c r="D83" t="str" cm="1">
        <f t="array" aca="1" ref="D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 t="s">
        <v>29</v>
      </c>
      <c r="F83" t="s">
        <v>33</v>
      </c>
      <c r="G83" cm="1">
        <f t="array" ref="G83">_xlfn.IFS(marketing_campaign[[#This Row],[Marital_Status]]="Single",I83-J83+1,marketing_campaign[[#This Row],[Marital_Status]]="Together",I83+J83+2,marketing_campaign[[#This Row],[Marital_Status]]="Alone",I83-J83+1,marketing_campaign[[#This Row],[Marital_Status]]="Married",I83+J83+2,marketing_campaign[[#This Row],[Marital_Status]]="Divorced",I83+J83+1,marketing_campaign[[#This Row],[Marital_Status]]="YOLO",I83-J83+1,marketing_campaign[[#This Row],[Marital_Status]]="Absurd",I83-J83+1,marketing_campaign[[#This Row],[Marital_Status]]="Widow",I83+J83+1)</f>
        <v>3</v>
      </c>
      <c r="H83">
        <v>26304</v>
      </c>
      <c r="I83">
        <v>1</v>
      </c>
      <c r="J83">
        <v>0</v>
      </c>
      <c r="K83" s="1">
        <v>41448</v>
      </c>
      <c r="L83">
        <v>5</v>
      </c>
      <c r="M83" t="str" cm="1">
        <f t="array" ref="M83">_xlfn.IFS(AND(marketing_campaign[[#This Row],[Recency]]&gt;=0,marketing_campaign[[#This Row],[Recency]]&lt;=14),"Early Recency",AND(marketing_campaign[[#This Row],[Recency]]&gt;=15,marketing_campaign[[#This Row],[Recency]]&lt;=31),"Mid-Recency",marketing_campaign[[#This Row],[Recency]]&gt;=32,"Late Recency")</f>
        <v>Early Recency</v>
      </c>
      <c r="N83">
        <v>4</v>
      </c>
      <c r="O83">
        <v>1</v>
      </c>
      <c r="P83">
        <v>5</v>
      </c>
      <c r="Q83">
        <v>2</v>
      </c>
      <c r="R83">
        <v>0</v>
      </c>
      <c r="S83">
        <v>4</v>
      </c>
      <c r="T83">
        <f>marketing_campaign[[#This Row],[MntGoldProds]]+marketing_campaign[[#This Row],[MntSweetProducts]]+marketing_campaign[[#This Row],[MntFishProducts]]+marketing_campaign[[#This Row],[MntMeatProducts]]+marketing_campaign[[#This Row],[MntFruits]]+marketing_campaign[[#This Row],[MntWines]]</f>
        <v>16</v>
      </c>
      <c r="U83">
        <v>1</v>
      </c>
      <c r="V83">
        <v>1</v>
      </c>
      <c r="W83">
        <v>0</v>
      </c>
      <c r="X83">
        <v>2</v>
      </c>
      <c r="Y83">
        <f t="shared" si="3"/>
        <v>4</v>
      </c>
      <c r="Z83">
        <v>7</v>
      </c>
      <c r="AA83">
        <v>0</v>
      </c>
      <c r="AB83">
        <v>0</v>
      </c>
      <c r="AC83">
        <v>0</v>
      </c>
      <c r="AD83">
        <v>0</v>
      </c>
      <c r="AE83">
        <v>0</v>
      </c>
      <c r="AF83">
        <v>0</v>
      </c>
      <c r="AG83">
        <v>3</v>
      </c>
      <c r="AH83">
        <v>11</v>
      </c>
      <c r="AI83">
        <v>0</v>
      </c>
      <c r="AJ83">
        <f>marketing_campaign[[#This Row],[AcceptedCmp2]]+marketing_campaign[[#This Row],[AcceptedCmp1]]+marketing_campaign[[#This Row],[AcceptedCmp5]]+marketing_campaign[[#This Row],[AcceptedCmp4]]+marketing_campaign[[#This Row],[AcceptedCmp3]]</f>
        <v>0</v>
      </c>
    </row>
    <row r="84" spans="1:36" x14ac:dyDescent="0.35">
      <c r="A84">
        <v>5346</v>
      </c>
      <c r="B84">
        <v>1973</v>
      </c>
      <c r="C84">
        <f t="shared" ca="1" si="2"/>
        <v>53</v>
      </c>
      <c r="D84" t="str" cm="1">
        <f t="array" aca="1" ref="D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 t="s">
        <v>37</v>
      </c>
      <c r="F84" t="s">
        <v>33</v>
      </c>
      <c r="G84" cm="1">
        <f t="array" ref="G84">_xlfn.IFS(marketing_campaign[[#This Row],[Marital_Status]]="Single",I84-J84+1,marketing_campaign[[#This Row],[Marital_Status]]="Together",I84+J84+2,marketing_campaign[[#This Row],[Marital_Status]]="Alone",I84-J84+1,marketing_campaign[[#This Row],[Marital_Status]]="Married",I84+J84+2,marketing_campaign[[#This Row],[Marital_Status]]="Divorced",I84+J84+1,marketing_campaign[[#This Row],[Marital_Status]]="YOLO",I84-J84+1,marketing_campaign[[#This Row],[Marital_Status]]="Absurd",I84-J84+1,marketing_campaign[[#This Row],[Marital_Status]]="Widow",I84+J84+1)</f>
        <v>3</v>
      </c>
      <c r="H84">
        <v>23559</v>
      </c>
      <c r="I84">
        <v>1</v>
      </c>
      <c r="J84">
        <v>0</v>
      </c>
      <c r="K84" s="1">
        <v>41458</v>
      </c>
      <c r="L84">
        <v>87</v>
      </c>
      <c r="M84" t="str" cm="1">
        <f t="array" ref="M84">_xlfn.IFS(AND(marketing_campaign[[#This Row],[Recency]]&gt;=0,marketing_campaign[[#This Row],[Recency]]&lt;=14),"Early Recency",AND(marketing_campaign[[#This Row],[Recency]]&gt;=15,marketing_campaign[[#This Row],[Recency]]&lt;=31),"Mid-Recency",marketing_campaign[[#This Row],[Recency]]&gt;=32,"Late Recency")</f>
        <v>Late Recency</v>
      </c>
      <c r="N84">
        <v>25</v>
      </c>
      <c r="O84">
        <v>5</v>
      </c>
      <c r="P84">
        <v>19</v>
      </c>
      <c r="Q84">
        <v>7</v>
      </c>
      <c r="R84">
        <v>0</v>
      </c>
      <c r="S84">
        <v>23</v>
      </c>
      <c r="T84">
        <f>marketing_campaign[[#This Row],[MntGoldProds]]+marketing_campaign[[#This Row],[MntSweetProducts]]+marketing_campaign[[#This Row],[MntFishProducts]]+marketing_campaign[[#This Row],[MntMeatProducts]]+marketing_campaign[[#This Row],[MntFruits]]+marketing_campaign[[#This Row],[MntWines]]</f>
        <v>79</v>
      </c>
      <c r="U84">
        <v>3</v>
      </c>
      <c r="V84">
        <v>3</v>
      </c>
      <c r="W84">
        <v>0</v>
      </c>
      <c r="X84">
        <v>3</v>
      </c>
      <c r="Y84">
        <f t="shared" si="3"/>
        <v>9</v>
      </c>
      <c r="Z84">
        <v>7</v>
      </c>
      <c r="AA84">
        <v>0</v>
      </c>
      <c r="AB84">
        <v>0</v>
      </c>
      <c r="AC84">
        <v>0</v>
      </c>
      <c r="AD84">
        <v>0</v>
      </c>
      <c r="AE84">
        <v>0</v>
      </c>
      <c r="AF84">
        <v>0</v>
      </c>
      <c r="AG84">
        <v>3</v>
      </c>
      <c r="AH84">
        <v>11</v>
      </c>
      <c r="AI84">
        <v>0</v>
      </c>
      <c r="AJ84">
        <f>marketing_campaign[[#This Row],[AcceptedCmp2]]+marketing_campaign[[#This Row],[AcceptedCmp1]]+marketing_campaign[[#This Row],[AcceptedCmp5]]+marketing_campaign[[#This Row],[AcceptedCmp4]]+marketing_campaign[[#This Row],[AcceptedCmp3]]</f>
        <v>0</v>
      </c>
    </row>
    <row r="85" spans="1:36" x14ac:dyDescent="0.35">
      <c r="A85">
        <v>4119</v>
      </c>
      <c r="B85">
        <v>1963</v>
      </c>
      <c r="C85">
        <f t="shared" ca="1" si="2"/>
        <v>63</v>
      </c>
      <c r="D85" t="str" cm="1">
        <f t="array" aca="1" ref="D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 t="s">
        <v>34</v>
      </c>
      <c r="F85" t="s">
        <v>31</v>
      </c>
      <c r="G85" cm="1">
        <f t="array" ref="G85">_xlfn.IFS(marketing_campaign[[#This Row],[Marital_Status]]="Single",I85-J85+1,marketing_campaign[[#This Row],[Marital_Status]]="Together",I85+J85+2,marketing_campaign[[#This Row],[Marital_Status]]="Alone",I85-J85+1,marketing_campaign[[#This Row],[Marital_Status]]="Married",I85+J85+2,marketing_campaign[[#This Row],[Marital_Status]]="Divorced",I85+J85+1,marketing_campaign[[#This Row],[Marital_Status]]="YOLO",I85-J85+1,marketing_campaign[[#This Row],[Marital_Status]]="Absurd",I85-J85+1,marketing_campaign[[#This Row],[Marital_Status]]="Widow",I85+J85+1)</f>
        <v>2</v>
      </c>
      <c r="H85">
        <v>38620</v>
      </c>
      <c r="I85">
        <v>0</v>
      </c>
      <c r="J85">
        <v>0</v>
      </c>
      <c r="K85" s="1">
        <v>41405</v>
      </c>
      <c r="L85">
        <v>56</v>
      </c>
      <c r="M85" t="str" cm="1">
        <f t="array" ref="M85">_xlfn.IFS(AND(marketing_campaign[[#This Row],[Recency]]&gt;=0,marketing_campaign[[#This Row],[Recency]]&lt;=14),"Early Recency",AND(marketing_campaign[[#This Row],[Recency]]&gt;=15,marketing_campaign[[#This Row],[Recency]]&lt;=31),"Mid-Recency",marketing_campaign[[#This Row],[Recency]]&gt;=32,"Late Recency")</f>
        <v>Late Recency</v>
      </c>
      <c r="N85">
        <v>112</v>
      </c>
      <c r="O85">
        <v>17</v>
      </c>
      <c r="P85">
        <v>44</v>
      </c>
      <c r="Q85">
        <v>34</v>
      </c>
      <c r="R85">
        <v>22</v>
      </c>
      <c r="S85">
        <v>89</v>
      </c>
      <c r="T85">
        <f>marketing_campaign[[#This Row],[MntGoldProds]]+marketing_campaign[[#This Row],[MntSweetProducts]]+marketing_campaign[[#This Row],[MntFishProducts]]+marketing_campaign[[#This Row],[MntMeatProducts]]+marketing_campaign[[#This Row],[MntFruits]]+marketing_campaign[[#This Row],[MntWines]]</f>
        <v>318</v>
      </c>
      <c r="U85">
        <v>1</v>
      </c>
      <c r="V85">
        <v>2</v>
      </c>
      <c r="W85">
        <v>5</v>
      </c>
      <c r="X85">
        <v>3</v>
      </c>
      <c r="Y85">
        <f t="shared" si="3"/>
        <v>11</v>
      </c>
      <c r="Z85">
        <v>3</v>
      </c>
      <c r="AA85">
        <v>0</v>
      </c>
      <c r="AB85">
        <v>0</v>
      </c>
      <c r="AC85">
        <v>0</v>
      </c>
      <c r="AD85">
        <v>0</v>
      </c>
      <c r="AE85">
        <v>0</v>
      </c>
      <c r="AF85">
        <v>0</v>
      </c>
      <c r="AG85">
        <v>3</v>
      </c>
      <c r="AH85">
        <v>11</v>
      </c>
      <c r="AI85">
        <v>0</v>
      </c>
      <c r="AJ85">
        <f>marketing_campaign[[#This Row],[AcceptedCmp2]]+marketing_campaign[[#This Row],[AcceptedCmp1]]+marketing_campaign[[#This Row],[AcceptedCmp5]]+marketing_campaign[[#This Row],[AcceptedCmp4]]+marketing_campaign[[#This Row],[AcceptedCmp3]]</f>
        <v>0</v>
      </c>
    </row>
    <row r="86" spans="1:36" x14ac:dyDescent="0.35">
      <c r="A86">
        <v>535</v>
      </c>
      <c r="B86">
        <v>1987</v>
      </c>
      <c r="C86">
        <f t="shared" ca="1" si="2"/>
        <v>39</v>
      </c>
      <c r="D86" t="str" cm="1">
        <f t="array" aca="1" ref="D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 t="s">
        <v>29</v>
      </c>
      <c r="F86" t="s">
        <v>35</v>
      </c>
      <c r="G86" cm="1">
        <f t="array" ref="G86">_xlfn.IFS(marketing_campaign[[#This Row],[Marital_Status]]="Single",I86-J86+1,marketing_campaign[[#This Row],[Marital_Status]]="Together",I86+J86+2,marketing_campaign[[#This Row],[Marital_Status]]="Alone",I86-J86+1,marketing_campaign[[#This Row],[Marital_Status]]="Married",I86+J86+2,marketing_campaign[[#This Row],[Marital_Status]]="Divorced",I86+J86+1,marketing_campaign[[#This Row],[Marital_Status]]="YOLO",I86-J86+1,marketing_campaign[[#This Row],[Marital_Status]]="Absurd",I86-J86+1,marketing_campaign[[#This Row],[Marital_Status]]="Widow",I86+J86+1)</f>
        <v>1</v>
      </c>
      <c r="H86">
        <v>81361</v>
      </c>
      <c r="I86">
        <v>0</v>
      </c>
      <c r="J86">
        <v>0</v>
      </c>
      <c r="K86" s="1">
        <v>41695</v>
      </c>
      <c r="L86">
        <v>18</v>
      </c>
      <c r="M86" t="str" cm="1">
        <f t="array" ref="M86">_xlfn.IFS(AND(marketing_campaign[[#This Row],[Recency]]&gt;=0,marketing_campaign[[#This Row],[Recency]]&lt;=14),"Early Recency",AND(marketing_campaign[[#This Row],[Recency]]&gt;=15,marketing_campaign[[#This Row],[Recency]]&lt;=31),"Mid-Recency",marketing_campaign[[#This Row],[Recency]]&gt;=32,"Late Recency")</f>
        <v>Mid-Recency</v>
      </c>
      <c r="N86">
        <v>163</v>
      </c>
      <c r="O86">
        <v>23</v>
      </c>
      <c r="P86">
        <v>424</v>
      </c>
      <c r="Q86">
        <v>27</v>
      </c>
      <c r="R86">
        <v>65</v>
      </c>
      <c r="S86">
        <v>76</v>
      </c>
      <c r="T86">
        <f>marketing_campaign[[#This Row],[MntGoldProds]]+marketing_campaign[[#This Row],[MntSweetProducts]]+marketing_campaign[[#This Row],[MntFishProducts]]+marketing_campaign[[#This Row],[MntMeatProducts]]+marketing_campaign[[#This Row],[MntFruits]]+marketing_campaign[[#This Row],[MntWines]]</f>
        <v>778</v>
      </c>
      <c r="U86">
        <v>1</v>
      </c>
      <c r="V86">
        <v>3</v>
      </c>
      <c r="W86">
        <v>10</v>
      </c>
      <c r="X86">
        <v>13</v>
      </c>
      <c r="Y86">
        <f t="shared" si="3"/>
        <v>27</v>
      </c>
      <c r="Z86">
        <v>1</v>
      </c>
      <c r="AA86">
        <v>0</v>
      </c>
      <c r="AB86">
        <v>0</v>
      </c>
      <c r="AC86">
        <v>0</v>
      </c>
      <c r="AD86">
        <v>0</v>
      </c>
      <c r="AE86">
        <v>0</v>
      </c>
      <c r="AF86">
        <v>0</v>
      </c>
      <c r="AG86">
        <v>3</v>
      </c>
      <c r="AH86">
        <v>11</v>
      </c>
      <c r="AI86">
        <v>0</v>
      </c>
      <c r="AJ86">
        <f>marketing_campaign[[#This Row],[AcceptedCmp2]]+marketing_campaign[[#This Row],[AcceptedCmp1]]+marketing_campaign[[#This Row],[AcceptedCmp5]]+marketing_campaign[[#This Row],[AcceptedCmp4]]+marketing_campaign[[#This Row],[AcceptedCmp3]]</f>
        <v>0</v>
      </c>
    </row>
    <row r="87" spans="1:36" x14ac:dyDescent="0.35">
      <c r="A87">
        <v>5268</v>
      </c>
      <c r="B87">
        <v>1960</v>
      </c>
      <c r="C87">
        <f t="shared" ca="1" si="2"/>
        <v>66</v>
      </c>
      <c r="D87" t="str" cm="1">
        <f t="array" aca="1" ref="D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7" t="s">
        <v>29</v>
      </c>
      <c r="F87" t="s">
        <v>33</v>
      </c>
      <c r="G87" cm="1">
        <f t="array" ref="G87">_xlfn.IFS(marketing_campaign[[#This Row],[Marital_Status]]="Single",I87-J87+1,marketing_campaign[[#This Row],[Marital_Status]]="Together",I87+J87+2,marketing_campaign[[#This Row],[Marital_Status]]="Alone",I87-J87+1,marketing_campaign[[#This Row],[Marital_Status]]="Married",I87+J87+2,marketing_campaign[[#This Row],[Marital_Status]]="Divorced",I87+J87+1,marketing_campaign[[#This Row],[Marital_Status]]="YOLO",I87-J87+1,marketing_campaign[[#This Row],[Marital_Status]]="Absurd",I87-J87+1,marketing_campaign[[#This Row],[Marital_Status]]="Widow",I87+J87+1)</f>
        <v>4</v>
      </c>
      <c r="H87">
        <v>29440</v>
      </c>
      <c r="I87">
        <v>1</v>
      </c>
      <c r="J87">
        <v>1</v>
      </c>
      <c r="K87" s="1">
        <v>41497</v>
      </c>
      <c r="L87">
        <v>95</v>
      </c>
      <c r="M87" t="str" cm="1">
        <f t="array" ref="M87">_xlfn.IFS(AND(marketing_campaign[[#This Row],[Recency]]&gt;=0,marketing_campaign[[#This Row],[Recency]]&lt;=14),"Early Recency",AND(marketing_campaign[[#This Row],[Recency]]&gt;=15,marketing_campaign[[#This Row],[Recency]]&lt;=31),"Mid-Recency",marketing_campaign[[#This Row],[Recency]]&gt;=32,"Late Recency")</f>
        <v>Late Recency</v>
      </c>
      <c r="N87">
        <v>17</v>
      </c>
      <c r="O87">
        <v>8</v>
      </c>
      <c r="P87">
        <v>14</v>
      </c>
      <c r="Q87">
        <v>10</v>
      </c>
      <c r="R87">
        <v>4</v>
      </c>
      <c r="S87">
        <v>3</v>
      </c>
      <c r="T87">
        <f>marketing_campaign[[#This Row],[MntGoldProds]]+marketing_campaign[[#This Row],[MntSweetProducts]]+marketing_campaign[[#This Row],[MntFishProducts]]+marketing_campaign[[#This Row],[MntMeatProducts]]+marketing_campaign[[#This Row],[MntFruits]]+marketing_campaign[[#This Row],[MntWines]]</f>
        <v>56</v>
      </c>
      <c r="U87">
        <v>2</v>
      </c>
      <c r="V87">
        <v>1</v>
      </c>
      <c r="W87">
        <v>0</v>
      </c>
      <c r="X87">
        <v>4</v>
      </c>
      <c r="Y87">
        <f t="shared" si="3"/>
        <v>7</v>
      </c>
      <c r="Z87">
        <v>7</v>
      </c>
      <c r="AA87">
        <v>0</v>
      </c>
      <c r="AB87">
        <v>0</v>
      </c>
      <c r="AC87">
        <v>0</v>
      </c>
      <c r="AD87">
        <v>0</v>
      </c>
      <c r="AE87">
        <v>0</v>
      </c>
      <c r="AF87">
        <v>0</v>
      </c>
      <c r="AG87">
        <v>3</v>
      </c>
      <c r="AH87">
        <v>11</v>
      </c>
      <c r="AI87">
        <v>0</v>
      </c>
      <c r="AJ87">
        <f>marketing_campaign[[#This Row],[AcceptedCmp2]]+marketing_campaign[[#This Row],[AcceptedCmp1]]+marketing_campaign[[#This Row],[AcceptedCmp5]]+marketing_campaign[[#This Row],[AcceptedCmp4]]+marketing_campaign[[#This Row],[AcceptedCmp3]]</f>
        <v>0</v>
      </c>
    </row>
    <row r="88" spans="1:36" x14ac:dyDescent="0.35">
      <c r="A88">
        <v>273</v>
      </c>
      <c r="B88">
        <v>1970</v>
      </c>
      <c r="C88">
        <f t="shared" ca="1" si="2"/>
        <v>56</v>
      </c>
      <c r="D88" t="str" cm="1">
        <f t="array" aca="1" ref="D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 t="s">
        <v>34</v>
      </c>
      <c r="F88" t="s">
        <v>33</v>
      </c>
      <c r="G88" cm="1">
        <f t="array" ref="G88">_xlfn.IFS(marketing_campaign[[#This Row],[Marital_Status]]="Single",I88-J88+1,marketing_campaign[[#This Row],[Marital_Status]]="Together",I88+J88+2,marketing_campaign[[#This Row],[Marital_Status]]="Alone",I88-J88+1,marketing_campaign[[#This Row],[Marital_Status]]="Married",I88+J88+2,marketing_campaign[[#This Row],[Marital_Status]]="Divorced",I88+J88+1,marketing_campaign[[#This Row],[Marital_Status]]="YOLO",I88-J88+1,marketing_campaign[[#This Row],[Marital_Status]]="Absurd",I88-J88+1,marketing_campaign[[#This Row],[Marital_Status]]="Widow",I88+J88+1)</f>
        <v>4</v>
      </c>
      <c r="H88">
        <v>36138</v>
      </c>
      <c r="I88">
        <v>1</v>
      </c>
      <c r="J88">
        <v>1</v>
      </c>
      <c r="K88" s="1">
        <v>41471</v>
      </c>
      <c r="L88">
        <v>48</v>
      </c>
      <c r="M88" t="str" cm="1">
        <f t="array" ref="M88">_xlfn.IFS(AND(marketing_campaign[[#This Row],[Recency]]&gt;=0,marketing_campaign[[#This Row],[Recency]]&lt;=14),"Early Recency",AND(marketing_campaign[[#This Row],[Recency]]&gt;=15,marketing_campaign[[#This Row],[Recency]]&lt;=31),"Mid-Recency",marketing_campaign[[#This Row],[Recency]]&gt;=32,"Late Recency")</f>
        <v>Late Recency</v>
      </c>
      <c r="N88">
        <v>130</v>
      </c>
      <c r="O88">
        <v>0</v>
      </c>
      <c r="P88">
        <v>16</v>
      </c>
      <c r="Q88">
        <v>0</v>
      </c>
      <c r="R88">
        <v>0</v>
      </c>
      <c r="S88">
        <v>5</v>
      </c>
      <c r="T88">
        <f>marketing_campaign[[#This Row],[MntGoldProds]]+marketing_campaign[[#This Row],[MntSweetProducts]]+marketing_campaign[[#This Row],[MntFishProducts]]+marketing_campaign[[#This Row],[MntMeatProducts]]+marketing_campaign[[#This Row],[MntFruits]]+marketing_campaign[[#This Row],[MntWines]]</f>
        <v>151</v>
      </c>
      <c r="U88">
        <v>5</v>
      </c>
      <c r="V88">
        <v>3</v>
      </c>
      <c r="W88">
        <v>1</v>
      </c>
      <c r="X88">
        <v>4</v>
      </c>
      <c r="Y88">
        <f t="shared" si="3"/>
        <v>13</v>
      </c>
      <c r="Z88">
        <v>7</v>
      </c>
      <c r="AA88">
        <v>0</v>
      </c>
      <c r="AB88">
        <v>1</v>
      </c>
      <c r="AC88">
        <v>0</v>
      </c>
      <c r="AD88">
        <v>0</v>
      </c>
      <c r="AE88">
        <v>0</v>
      </c>
      <c r="AF88">
        <v>0</v>
      </c>
      <c r="AG88">
        <v>3</v>
      </c>
      <c r="AH88">
        <v>11</v>
      </c>
      <c r="AI88">
        <v>0</v>
      </c>
      <c r="AJ88">
        <f>marketing_campaign[[#This Row],[AcceptedCmp2]]+marketing_campaign[[#This Row],[AcceptedCmp1]]+marketing_campaign[[#This Row],[AcceptedCmp5]]+marketing_campaign[[#This Row],[AcceptedCmp4]]+marketing_campaign[[#This Row],[AcceptedCmp3]]</f>
        <v>1</v>
      </c>
    </row>
    <row r="89" spans="1:36" x14ac:dyDescent="0.35">
      <c r="A89">
        <v>4452</v>
      </c>
      <c r="B89">
        <v>1957</v>
      </c>
      <c r="C89">
        <f t="shared" ca="1" si="2"/>
        <v>69</v>
      </c>
      <c r="D89" t="str" cm="1">
        <f t="array" aca="1" ref="D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 t="s">
        <v>29</v>
      </c>
      <c r="F89" t="s">
        <v>30</v>
      </c>
      <c r="G89" cm="1">
        <f t="array" ref="G89">_xlfn.IFS(marketing_campaign[[#This Row],[Marital_Status]]="Single",I89-J89+1,marketing_campaign[[#This Row],[Marital_Status]]="Together",I89+J89+2,marketing_campaign[[#This Row],[Marital_Status]]="Alone",I89-J89+1,marketing_campaign[[#This Row],[Marital_Status]]="Married",I89+J89+2,marketing_campaign[[#This Row],[Marital_Status]]="Divorced",I89+J89+1,marketing_campaign[[#This Row],[Marital_Status]]="YOLO",I89-J89+1,marketing_campaign[[#This Row],[Marital_Status]]="Absurd",I89-J89+1,marketing_campaign[[#This Row],[Marital_Status]]="Widow",I89+J89+1)</f>
        <v>0</v>
      </c>
      <c r="H89">
        <v>50388</v>
      </c>
      <c r="I89">
        <v>0</v>
      </c>
      <c r="J89">
        <v>1</v>
      </c>
      <c r="K89" s="1">
        <v>41787</v>
      </c>
      <c r="L89">
        <v>3</v>
      </c>
      <c r="M89" t="str" cm="1">
        <f t="array" ref="M89">_xlfn.IFS(AND(marketing_campaign[[#This Row],[Recency]]&gt;=0,marketing_campaign[[#This Row],[Recency]]&lt;=14),"Early Recency",AND(marketing_campaign[[#This Row],[Recency]]&gt;=15,marketing_campaign[[#This Row],[Recency]]&lt;=31),"Mid-Recency",marketing_campaign[[#This Row],[Recency]]&gt;=32,"Late Recency")</f>
        <v>Early Recency</v>
      </c>
      <c r="N89">
        <v>292</v>
      </c>
      <c r="O89">
        <v>6</v>
      </c>
      <c r="P89">
        <v>37</v>
      </c>
      <c r="Q89">
        <v>0</v>
      </c>
      <c r="R89">
        <v>3</v>
      </c>
      <c r="S89">
        <v>34</v>
      </c>
      <c r="T89">
        <f>marketing_campaign[[#This Row],[MntGoldProds]]+marketing_campaign[[#This Row],[MntSweetProducts]]+marketing_campaign[[#This Row],[MntFishProducts]]+marketing_campaign[[#This Row],[MntMeatProducts]]+marketing_campaign[[#This Row],[MntFruits]]+marketing_campaign[[#This Row],[MntWines]]</f>
        <v>372</v>
      </c>
      <c r="U89">
        <v>4</v>
      </c>
      <c r="V89">
        <v>6</v>
      </c>
      <c r="W89">
        <v>1</v>
      </c>
      <c r="X89">
        <v>6</v>
      </c>
      <c r="Y89">
        <f t="shared" si="3"/>
        <v>17</v>
      </c>
      <c r="Z89">
        <v>7</v>
      </c>
      <c r="AA89">
        <v>0</v>
      </c>
      <c r="AB89">
        <v>1</v>
      </c>
      <c r="AC89">
        <v>0</v>
      </c>
      <c r="AD89">
        <v>1</v>
      </c>
      <c r="AE89">
        <v>0</v>
      </c>
      <c r="AF89">
        <v>0</v>
      </c>
      <c r="AG89">
        <v>3</v>
      </c>
      <c r="AH89">
        <v>11</v>
      </c>
      <c r="AI89">
        <v>1</v>
      </c>
      <c r="AJ89">
        <f>marketing_campaign[[#This Row],[AcceptedCmp2]]+marketing_campaign[[#This Row],[AcceptedCmp1]]+marketing_campaign[[#This Row],[AcceptedCmp5]]+marketing_campaign[[#This Row],[AcceptedCmp4]]+marketing_campaign[[#This Row],[AcceptedCmp3]]</f>
        <v>2</v>
      </c>
    </row>
    <row r="90" spans="1:36" x14ac:dyDescent="0.35">
      <c r="A90">
        <v>8504</v>
      </c>
      <c r="B90">
        <v>1973</v>
      </c>
      <c r="C90">
        <f t="shared" ca="1" si="2"/>
        <v>53</v>
      </c>
      <c r="D90" t="str" cm="1">
        <f t="array" aca="1" ref="D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 t="s">
        <v>29</v>
      </c>
      <c r="F90" t="s">
        <v>33</v>
      </c>
      <c r="G90" cm="1">
        <f t="array" ref="G90">_xlfn.IFS(marketing_campaign[[#This Row],[Marital_Status]]="Single",I90-J90+1,marketing_campaign[[#This Row],[Marital_Status]]="Together",I90+J90+2,marketing_campaign[[#This Row],[Marital_Status]]="Alone",I90-J90+1,marketing_campaign[[#This Row],[Marital_Status]]="Married",I90+J90+2,marketing_campaign[[#This Row],[Marital_Status]]="Divorced",I90+J90+1,marketing_campaign[[#This Row],[Marital_Status]]="YOLO",I90-J90+1,marketing_campaign[[#This Row],[Marital_Status]]="Absurd",I90-J90+1,marketing_campaign[[#This Row],[Marital_Status]]="Widow",I90+J90+1)</f>
        <v>2</v>
      </c>
      <c r="H90">
        <v>79593</v>
      </c>
      <c r="I90">
        <v>0</v>
      </c>
      <c r="J90">
        <v>0</v>
      </c>
      <c r="K90" s="1">
        <v>41771</v>
      </c>
      <c r="L90">
        <v>70</v>
      </c>
      <c r="M90" t="str" cm="1">
        <f t="array" ref="M90">_xlfn.IFS(AND(marketing_campaign[[#This Row],[Recency]]&gt;=0,marketing_campaign[[#This Row],[Recency]]&lt;=14),"Early Recency",AND(marketing_campaign[[#This Row],[Recency]]&gt;=15,marketing_campaign[[#This Row],[Recency]]&lt;=31),"Mid-Recency",marketing_campaign[[#This Row],[Recency]]&gt;=32,"Late Recency")</f>
        <v>Late Recency</v>
      </c>
      <c r="N90">
        <v>350</v>
      </c>
      <c r="O90">
        <v>60</v>
      </c>
      <c r="P90">
        <v>568</v>
      </c>
      <c r="Q90">
        <v>110</v>
      </c>
      <c r="R90">
        <v>133</v>
      </c>
      <c r="S90">
        <v>145</v>
      </c>
      <c r="T90">
        <f>marketing_campaign[[#This Row],[MntGoldProds]]+marketing_campaign[[#This Row],[MntSweetProducts]]+marketing_campaign[[#This Row],[MntFishProducts]]+marketing_campaign[[#This Row],[MntMeatProducts]]+marketing_campaign[[#This Row],[MntFruits]]+marketing_campaign[[#This Row],[MntWines]]</f>
        <v>1366</v>
      </c>
      <c r="U90">
        <v>1</v>
      </c>
      <c r="V90">
        <v>5</v>
      </c>
      <c r="W90">
        <v>6</v>
      </c>
      <c r="X90">
        <v>7</v>
      </c>
      <c r="Y90">
        <f t="shared" si="3"/>
        <v>19</v>
      </c>
      <c r="Z90">
        <v>2</v>
      </c>
      <c r="AA90">
        <v>0</v>
      </c>
      <c r="AB90">
        <v>0</v>
      </c>
      <c r="AC90">
        <v>1</v>
      </c>
      <c r="AD90">
        <v>0</v>
      </c>
      <c r="AE90">
        <v>0</v>
      </c>
      <c r="AF90">
        <v>0</v>
      </c>
      <c r="AG90">
        <v>3</v>
      </c>
      <c r="AH90">
        <v>11</v>
      </c>
      <c r="AI90">
        <v>0</v>
      </c>
      <c r="AJ90">
        <f>marketing_campaign[[#This Row],[AcceptedCmp2]]+marketing_campaign[[#This Row],[AcceptedCmp1]]+marketing_campaign[[#This Row],[AcceptedCmp5]]+marketing_campaign[[#This Row],[AcceptedCmp4]]+marketing_campaign[[#This Row],[AcceptedCmp3]]</f>
        <v>1</v>
      </c>
    </row>
    <row r="91" spans="1:36" x14ac:dyDescent="0.35">
      <c r="A91">
        <v>771</v>
      </c>
      <c r="B91">
        <v>1967</v>
      </c>
      <c r="C91">
        <f t="shared" ca="1" si="2"/>
        <v>59</v>
      </c>
      <c r="D91" t="str" cm="1">
        <f t="array" aca="1" ref="D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 t="s">
        <v>29</v>
      </c>
      <c r="F91" t="s">
        <v>31</v>
      </c>
      <c r="G91" cm="1">
        <f t="array" ref="G91">_xlfn.IFS(marketing_campaign[[#This Row],[Marital_Status]]="Single",I91-J91+1,marketing_campaign[[#This Row],[Marital_Status]]="Together",I91+J91+2,marketing_campaign[[#This Row],[Marital_Status]]="Alone",I91-J91+1,marketing_campaign[[#This Row],[Marital_Status]]="Married",I91+J91+2,marketing_campaign[[#This Row],[Marital_Status]]="Divorced",I91+J91+1,marketing_campaign[[#This Row],[Marital_Status]]="YOLO",I91-J91+1,marketing_campaign[[#This Row],[Marital_Status]]="Absurd",I91-J91+1,marketing_campaign[[#This Row],[Marital_Status]]="Widow",I91+J91+1)</f>
        <v>3</v>
      </c>
      <c r="H91">
        <v>54178</v>
      </c>
      <c r="I91">
        <v>0</v>
      </c>
      <c r="J91">
        <v>1</v>
      </c>
      <c r="K91" s="1">
        <v>41660</v>
      </c>
      <c r="L91">
        <v>79</v>
      </c>
      <c r="M91" t="str" cm="1">
        <f t="array" ref="M91">_xlfn.IFS(AND(marketing_campaign[[#This Row],[Recency]]&gt;=0,marketing_campaign[[#This Row],[Recency]]&lt;=14),"Early Recency",AND(marketing_campaign[[#This Row],[Recency]]&gt;=15,marketing_campaign[[#This Row],[Recency]]&lt;=31),"Mid-Recency",marketing_campaign[[#This Row],[Recency]]&gt;=32,"Late Recency")</f>
        <v>Late Recency</v>
      </c>
      <c r="N91">
        <v>135</v>
      </c>
      <c r="O91">
        <v>9</v>
      </c>
      <c r="P91">
        <v>39</v>
      </c>
      <c r="Q91">
        <v>4</v>
      </c>
      <c r="R91">
        <v>0</v>
      </c>
      <c r="S91">
        <v>7</v>
      </c>
      <c r="T91">
        <f>marketing_campaign[[#This Row],[MntGoldProds]]+marketing_campaign[[#This Row],[MntSweetProducts]]+marketing_campaign[[#This Row],[MntFishProducts]]+marketing_campaign[[#This Row],[MntMeatProducts]]+marketing_campaign[[#This Row],[MntFruits]]+marketing_campaign[[#This Row],[MntWines]]</f>
        <v>194</v>
      </c>
      <c r="U91">
        <v>1</v>
      </c>
      <c r="V91">
        <v>2</v>
      </c>
      <c r="W91">
        <v>2</v>
      </c>
      <c r="X91">
        <v>5</v>
      </c>
      <c r="Y91">
        <f t="shared" si="3"/>
        <v>10</v>
      </c>
      <c r="Z91">
        <v>2</v>
      </c>
      <c r="AA91">
        <v>0</v>
      </c>
      <c r="AB91">
        <v>0</v>
      </c>
      <c r="AC91">
        <v>0</v>
      </c>
      <c r="AD91">
        <v>0</v>
      </c>
      <c r="AE91">
        <v>0</v>
      </c>
      <c r="AF91">
        <v>0</v>
      </c>
      <c r="AG91">
        <v>3</v>
      </c>
      <c r="AH91">
        <v>11</v>
      </c>
      <c r="AI91">
        <v>0</v>
      </c>
      <c r="AJ91">
        <f>marketing_campaign[[#This Row],[AcceptedCmp2]]+marketing_campaign[[#This Row],[AcceptedCmp1]]+marketing_campaign[[#This Row],[AcceptedCmp5]]+marketing_campaign[[#This Row],[AcceptedCmp4]]+marketing_campaign[[#This Row],[AcceptedCmp3]]</f>
        <v>0</v>
      </c>
    </row>
    <row r="92" spans="1:36" x14ac:dyDescent="0.35">
      <c r="A92">
        <v>8996</v>
      </c>
      <c r="B92">
        <v>1957</v>
      </c>
      <c r="C92">
        <f t="shared" ca="1" si="2"/>
        <v>69</v>
      </c>
      <c r="D92" t="str" cm="1">
        <f t="array" aca="1" ref="D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 t="s">
        <v>32</v>
      </c>
      <c r="F92" t="s">
        <v>33</v>
      </c>
      <c r="G92" cm="1">
        <f t="array" ref="G92">_xlfn.IFS(marketing_campaign[[#This Row],[Marital_Status]]="Single",I92-J92+1,marketing_campaign[[#This Row],[Marital_Status]]="Together",I92+J92+2,marketing_campaign[[#This Row],[Marital_Status]]="Alone",I92-J92+1,marketing_campaign[[#This Row],[Marital_Status]]="Married",I92+J92+2,marketing_campaign[[#This Row],[Marital_Status]]="Divorced",I92+J92+1,marketing_campaign[[#This Row],[Marital_Status]]="YOLO",I92-J92+1,marketing_campaign[[#This Row],[Marital_Status]]="Absurd",I92-J92+1,marketing_campaign[[#This Row],[Marital_Status]]="Widow",I92+J92+1)</f>
        <v>5</v>
      </c>
      <c r="H92">
        <v>51386</v>
      </c>
      <c r="I92">
        <v>2</v>
      </c>
      <c r="J92">
        <v>1</v>
      </c>
      <c r="K92" s="1">
        <v>41232</v>
      </c>
      <c r="L92">
        <v>4</v>
      </c>
      <c r="M92" t="str" cm="1">
        <f t="array" ref="M92">_xlfn.IFS(AND(marketing_campaign[[#This Row],[Recency]]&gt;=0,marketing_campaign[[#This Row],[Recency]]&lt;=14),"Early Recency",AND(marketing_campaign[[#This Row],[Recency]]&gt;=15,marketing_campaign[[#This Row],[Recency]]&lt;=31),"Mid-Recency",marketing_campaign[[#This Row],[Recency]]&gt;=32,"Late Recency")</f>
        <v>Early Recency</v>
      </c>
      <c r="N92">
        <v>230</v>
      </c>
      <c r="O92">
        <v>42</v>
      </c>
      <c r="P92">
        <v>192</v>
      </c>
      <c r="Q92">
        <v>49</v>
      </c>
      <c r="R92">
        <v>37</v>
      </c>
      <c r="S92">
        <v>53</v>
      </c>
      <c r="T92">
        <f>marketing_campaign[[#This Row],[MntGoldProds]]+marketing_campaign[[#This Row],[MntSweetProducts]]+marketing_campaign[[#This Row],[MntFishProducts]]+marketing_campaign[[#This Row],[MntMeatProducts]]+marketing_campaign[[#This Row],[MntFruits]]+marketing_campaign[[#This Row],[MntWines]]</f>
        <v>603</v>
      </c>
      <c r="U92">
        <v>12</v>
      </c>
      <c r="V92">
        <v>7</v>
      </c>
      <c r="W92">
        <v>2</v>
      </c>
      <c r="X92">
        <v>8</v>
      </c>
      <c r="Y92">
        <f t="shared" si="3"/>
        <v>29</v>
      </c>
      <c r="Z92">
        <v>9</v>
      </c>
      <c r="AA92">
        <v>0</v>
      </c>
      <c r="AB92">
        <v>0</v>
      </c>
      <c r="AC92">
        <v>0</v>
      </c>
      <c r="AD92">
        <v>0</v>
      </c>
      <c r="AE92">
        <v>0</v>
      </c>
      <c r="AF92">
        <v>0</v>
      </c>
      <c r="AG92">
        <v>3</v>
      </c>
      <c r="AH92">
        <v>11</v>
      </c>
      <c r="AI92">
        <v>0</v>
      </c>
      <c r="AJ92">
        <f>marketing_campaign[[#This Row],[AcceptedCmp2]]+marketing_campaign[[#This Row],[AcceptedCmp1]]+marketing_campaign[[#This Row],[AcceptedCmp5]]+marketing_campaign[[#This Row],[AcceptedCmp4]]+marketing_campaign[[#This Row],[AcceptedCmp3]]</f>
        <v>0</v>
      </c>
    </row>
    <row r="93" spans="1:36" x14ac:dyDescent="0.35">
      <c r="A93">
        <v>9235</v>
      </c>
      <c r="B93">
        <v>1957</v>
      </c>
      <c r="C93">
        <f t="shared" ca="1" si="2"/>
        <v>69</v>
      </c>
      <c r="D93" t="str" cm="1">
        <f t="array" aca="1" ref="D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3" t="s">
        <v>29</v>
      </c>
      <c r="F93" t="s">
        <v>30</v>
      </c>
      <c r="G93" cm="1">
        <f t="array" ref="G93">_xlfn.IFS(marketing_campaign[[#This Row],[Marital_Status]]="Single",I93-J93+1,marketing_campaign[[#This Row],[Marital_Status]]="Together",I93+J93+2,marketing_campaign[[#This Row],[Marital_Status]]="Alone",I93-J93+1,marketing_campaign[[#This Row],[Marital_Status]]="Married",I93+J93+2,marketing_campaign[[#This Row],[Marital_Status]]="Divorced",I93+J93+1,marketing_campaign[[#This Row],[Marital_Status]]="YOLO",I93-J93+1,marketing_campaign[[#This Row],[Marital_Status]]="Absurd",I93-J93+1,marketing_campaign[[#This Row],[Marital_Status]]="Widow",I93+J93+1)</f>
        <v>1</v>
      </c>
      <c r="H93">
        <v>51386</v>
      </c>
      <c r="I93">
        <v>1</v>
      </c>
      <c r="J93">
        <v>1</v>
      </c>
      <c r="K93" s="1">
        <v>41786</v>
      </c>
      <c r="L93">
        <v>45</v>
      </c>
      <c r="M93" t="str" cm="1">
        <f t="array" ref="M93">_xlfn.IFS(AND(marketing_campaign[[#This Row],[Recency]]&gt;=0,marketing_campaign[[#This Row],[Recency]]&lt;=14),"Early Recency",AND(marketing_campaign[[#This Row],[Recency]]&gt;=15,marketing_campaign[[#This Row],[Recency]]&lt;=31),"Mid-Recency",marketing_campaign[[#This Row],[Recency]]&gt;=32,"Late Recency")</f>
        <v>Late Recency</v>
      </c>
      <c r="N93">
        <v>7</v>
      </c>
      <c r="O93">
        <v>0</v>
      </c>
      <c r="P93">
        <v>8</v>
      </c>
      <c r="Q93">
        <v>2</v>
      </c>
      <c r="R93">
        <v>0</v>
      </c>
      <c r="S93">
        <v>1</v>
      </c>
      <c r="T93">
        <f>marketing_campaign[[#This Row],[MntGoldProds]]+marketing_campaign[[#This Row],[MntSweetProducts]]+marketing_campaign[[#This Row],[MntFishProducts]]+marketing_campaign[[#This Row],[MntMeatProducts]]+marketing_campaign[[#This Row],[MntFruits]]+marketing_campaign[[#This Row],[MntWines]]</f>
        <v>18</v>
      </c>
      <c r="U93">
        <v>1</v>
      </c>
      <c r="V93">
        <v>1</v>
      </c>
      <c r="W93">
        <v>0</v>
      </c>
      <c r="X93">
        <v>2</v>
      </c>
      <c r="Y93">
        <f t="shared" si="3"/>
        <v>4</v>
      </c>
      <c r="Z93">
        <v>7</v>
      </c>
      <c r="AA93">
        <v>0</v>
      </c>
      <c r="AB93">
        <v>0</v>
      </c>
      <c r="AC93">
        <v>0</v>
      </c>
      <c r="AD93">
        <v>0</v>
      </c>
      <c r="AE93">
        <v>0</v>
      </c>
      <c r="AF93">
        <v>0</v>
      </c>
      <c r="AG93">
        <v>3</v>
      </c>
      <c r="AH93">
        <v>11</v>
      </c>
      <c r="AI93">
        <v>0</v>
      </c>
      <c r="AJ93">
        <f>marketing_campaign[[#This Row],[AcceptedCmp2]]+marketing_campaign[[#This Row],[AcceptedCmp1]]+marketing_campaign[[#This Row],[AcceptedCmp5]]+marketing_campaign[[#This Row],[AcceptedCmp4]]+marketing_campaign[[#This Row],[AcceptedCmp3]]</f>
        <v>0</v>
      </c>
    </row>
    <row r="94" spans="1:36" x14ac:dyDescent="0.35">
      <c r="A94">
        <v>5798</v>
      </c>
      <c r="B94">
        <v>1973</v>
      </c>
      <c r="C94">
        <f t="shared" ca="1" si="2"/>
        <v>53</v>
      </c>
      <c r="D94" t="str" cm="1">
        <f t="array" aca="1" ref="D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 t="s">
        <v>34</v>
      </c>
      <c r="F94" t="s">
        <v>31</v>
      </c>
      <c r="G94" cm="1">
        <f t="array" ref="G94">_xlfn.IFS(marketing_campaign[[#This Row],[Marital_Status]]="Single",I94-J94+1,marketing_campaign[[#This Row],[Marital_Status]]="Together",I94+J94+2,marketing_campaign[[#This Row],[Marital_Status]]="Alone",I94-J94+1,marketing_campaign[[#This Row],[Marital_Status]]="Married",I94+J94+2,marketing_campaign[[#This Row],[Marital_Status]]="Divorced",I94+J94+1,marketing_campaign[[#This Row],[Marital_Status]]="YOLO",I94-J94+1,marketing_campaign[[#This Row],[Marital_Status]]="Absurd",I94-J94+1,marketing_campaign[[#This Row],[Marital_Status]]="Widow",I94+J94+1)</f>
        <v>2</v>
      </c>
      <c r="H94">
        <v>51386</v>
      </c>
      <c r="I94">
        <v>0</v>
      </c>
      <c r="J94">
        <v>0</v>
      </c>
      <c r="K94" s="1">
        <v>41601</v>
      </c>
      <c r="L94">
        <v>87</v>
      </c>
      <c r="M94" t="str" cm="1">
        <f t="array" ref="M94">_xlfn.IFS(AND(marketing_campaign[[#This Row],[Recency]]&gt;=0,marketing_campaign[[#This Row],[Recency]]&lt;=14),"Early Recency",AND(marketing_campaign[[#This Row],[Recency]]&gt;=15,marketing_campaign[[#This Row],[Recency]]&lt;=31),"Mid-Recency",marketing_campaign[[#This Row],[Recency]]&gt;=32,"Late Recency")</f>
        <v>Late Recency</v>
      </c>
      <c r="N94">
        <v>445</v>
      </c>
      <c r="O94">
        <v>37</v>
      </c>
      <c r="P94">
        <v>359</v>
      </c>
      <c r="Q94">
        <v>98</v>
      </c>
      <c r="R94">
        <v>28</v>
      </c>
      <c r="S94">
        <v>18</v>
      </c>
      <c r="T94">
        <f>marketing_campaign[[#This Row],[MntGoldProds]]+marketing_campaign[[#This Row],[MntSweetProducts]]+marketing_campaign[[#This Row],[MntFishProducts]]+marketing_campaign[[#This Row],[MntMeatProducts]]+marketing_campaign[[#This Row],[MntFruits]]+marketing_campaign[[#This Row],[MntWines]]</f>
        <v>985</v>
      </c>
      <c r="U94">
        <v>1</v>
      </c>
      <c r="V94">
        <v>2</v>
      </c>
      <c r="W94">
        <v>4</v>
      </c>
      <c r="X94">
        <v>8</v>
      </c>
      <c r="Y94">
        <f t="shared" si="3"/>
        <v>15</v>
      </c>
      <c r="Z94">
        <v>1</v>
      </c>
      <c r="AA94">
        <v>0</v>
      </c>
      <c r="AB94">
        <v>0</v>
      </c>
      <c r="AC94">
        <v>0</v>
      </c>
      <c r="AD94">
        <v>0</v>
      </c>
      <c r="AE94">
        <v>0</v>
      </c>
      <c r="AF94">
        <v>0</v>
      </c>
      <c r="AG94">
        <v>3</v>
      </c>
      <c r="AH94">
        <v>11</v>
      </c>
      <c r="AI94">
        <v>0</v>
      </c>
      <c r="AJ94">
        <f>marketing_campaign[[#This Row],[AcceptedCmp2]]+marketing_campaign[[#This Row],[AcceptedCmp1]]+marketing_campaign[[#This Row],[AcceptedCmp5]]+marketing_campaign[[#This Row],[AcceptedCmp4]]+marketing_campaign[[#This Row],[AcceptedCmp3]]</f>
        <v>0</v>
      </c>
    </row>
    <row r="95" spans="1:36" x14ac:dyDescent="0.35">
      <c r="A95">
        <v>11178</v>
      </c>
      <c r="B95">
        <v>1972</v>
      </c>
      <c r="C95">
        <f t="shared" ca="1" si="2"/>
        <v>54</v>
      </c>
      <c r="D95" t="str" cm="1">
        <f t="array" aca="1" ref="D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 t="s">
        <v>34</v>
      </c>
      <c r="F95" t="s">
        <v>30</v>
      </c>
      <c r="G95" cm="1">
        <f t="array" ref="G95">_xlfn.IFS(marketing_campaign[[#This Row],[Marital_Status]]="Single",I95-J95+1,marketing_campaign[[#This Row],[Marital_Status]]="Together",I95+J95+2,marketing_campaign[[#This Row],[Marital_Status]]="Alone",I95-J95+1,marketing_campaign[[#This Row],[Marital_Status]]="Married",I95+J95+2,marketing_campaign[[#This Row],[Marital_Status]]="Divorced",I95+J95+1,marketing_campaign[[#This Row],[Marital_Status]]="YOLO",I95-J95+1,marketing_campaign[[#This Row],[Marital_Status]]="Absurd",I95-J95+1,marketing_campaign[[#This Row],[Marital_Status]]="Widow",I95+J95+1)</f>
        <v>2</v>
      </c>
      <c r="H95">
        <v>42394</v>
      </c>
      <c r="I95">
        <v>1</v>
      </c>
      <c r="J95">
        <v>0</v>
      </c>
      <c r="K95" s="1">
        <v>41721</v>
      </c>
      <c r="L95">
        <v>69</v>
      </c>
      <c r="M95" t="str" cm="1">
        <f t="array" ref="M95">_xlfn.IFS(AND(marketing_campaign[[#This Row],[Recency]]&gt;=0,marketing_campaign[[#This Row],[Recency]]&lt;=14),"Early Recency",AND(marketing_campaign[[#This Row],[Recency]]&gt;=15,marketing_campaign[[#This Row],[Recency]]&lt;=31),"Mid-Recency",marketing_campaign[[#This Row],[Recency]]&gt;=32,"Late Recency")</f>
        <v>Late Recency</v>
      </c>
      <c r="N95">
        <v>15</v>
      </c>
      <c r="O95">
        <v>2</v>
      </c>
      <c r="P95">
        <v>10</v>
      </c>
      <c r="Q95">
        <v>0</v>
      </c>
      <c r="R95">
        <v>1</v>
      </c>
      <c r="S95">
        <v>4</v>
      </c>
      <c r="T95">
        <f>marketing_campaign[[#This Row],[MntGoldProds]]+marketing_campaign[[#This Row],[MntSweetProducts]]+marketing_campaign[[#This Row],[MntFishProducts]]+marketing_campaign[[#This Row],[MntMeatProducts]]+marketing_campaign[[#This Row],[MntFruits]]+marketing_campaign[[#This Row],[MntWines]]</f>
        <v>32</v>
      </c>
      <c r="U95">
        <v>1</v>
      </c>
      <c r="V95">
        <v>1</v>
      </c>
      <c r="W95">
        <v>0</v>
      </c>
      <c r="X95">
        <v>3</v>
      </c>
      <c r="Y95">
        <f t="shared" si="3"/>
        <v>5</v>
      </c>
      <c r="Z95">
        <v>7</v>
      </c>
      <c r="AA95">
        <v>0</v>
      </c>
      <c r="AB95">
        <v>0</v>
      </c>
      <c r="AC95">
        <v>0</v>
      </c>
      <c r="AD95">
        <v>0</v>
      </c>
      <c r="AE95">
        <v>0</v>
      </c>
      <c r="AF95">
        <v>0</v>
      </c>
      <c r="AG95">
        <v>3</v>
      </c>
      <c r="AH95">
        <v>11</v>
      </c>
      <c r="AI95">
        <v>0</v>
      </c>
      <c r="AJ95">
        <f>marketing_campaign[[#This Row],[AcceptedCmp2]]+marketing_campaign[[#This Row],[AcceptedCmp1]]+marketing_campaign[[#This Row],[AcceptedCmp5]]+marketing_campaign[[#This Row],[AcceptedCmp4]]+marketing_campaign[[#This Row],[AcceptedCmp3]]</f>
        <v>0</v>
      </c>
    </row>
    <row r="96" spans="1:36" x14ac:dyDescent="0.35">
      <c r="A96">
        <v>2230</v>
      </c>
      <c r="B96">
        <v>1970</v>
      </c>
      <c r="C96">
        <f t="shared" ca="1" si="2"/>
        <v>56</v>
      </c>
      <c r="D96" t="str" cm="1">
        <f t="array" aca="1" ref="D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 t="s">
        <v>32</v>
      </c>
      <c r="F96" t="s">
        <v>33</v>
      </c>
      <c r="G96" cm="1">
        <f t="array" ref="G96">_xlfn.IFS(marketing_campaign[[#This Row],[Marital_Status]]="Single",I96-J96+1,marketing_campaign[[#This Row],[Marital_Status]]="Together",I96+J96+2,marketing_campaign[[#This Row],[Marital_Status]]="Alone",I96-J96+1,marketing_campaign[[#This Row],[Marital_Status]]="Married",I96+J96+2,marketing_campaign[[#This Row],[Marital_Status]]="Divorced",I96+J96+1,marketing_campaign[[#This Row],[Marital_Status]]="YOLO",I96-J96+1,marketing_campaign[[#This Row],[Marital_Status]]="Absurd",I96-J96+1,marketing_campaign[[#This Row],[Marital_Status]]="Widow",I96+J96+1)</f>
        <v>3</v>
      </c>
      <c r="H96">
        <v>23626</v>
      </c>
      <c r="I96">
        <v>1</v>
      </c>
      <c r="J96">
        <v>0</v>
      </c>
      <c r="K96" s="1">
        <v>41783</v>
      </c>
      <c r="L96">
        <v>84</v>
      </c>
      <c r="M96" t="str" cm="1">
        <f t="array" ref="M96">_xlfn.IFS(AND(marketing_campaign[[#This Row],[Recency]]&gt;=0,marketing_campaign[[#This Row],[Recency]]&lt;=14),"Early Recency",AND(marketing_campaign[[#This Row],[Recency]]&gt;=15,marketing_campaign[[#This Row],[Recency]]&lt;=31),"Mid-Recency",marketing_campaign[[#This Row],[Recency]]&gt;=32,"Late Recency")</f>
        <v>Late Recency</v>
      </c>
      <c r="N96">
        <v>27</v>
      </c>
      <c r="O96">
        <v>2</v>
      </c>
      <c r="P96">
        <v>14</v>
      </c>
      <c r="Q96">
        <v>0</v>
      </c>
      <c r="R96">
        <v>0</v>
      </c>
      <c r="S96">
        <v>0</v>
      </c>
      <c r="T96">
        <f>marketing_campaign[[#This Row],[MntGoldProds]]+marketing_campaign[[#This Row],[MntSweetProducts]]+marketing_campaign[[#This Row],[MntFishProducts]]+marketing_campaign[[#This Row],[MntMeatProducts]]+marketing_campaign[[#This Row],[MntFruits]]+marketing_campaign[[#This Row],[MntWines]]</f>
        <v>43</v>
      </c>
      <c r="U96">
        <v>3</v>
      </c>
      <c r="V96">
        <v>3</v>
      </c>
      <c r="W96">
        <v>1</v>
      </c>
      <c r="X96">
        <v>3</v>
      </c>
      <c r="Y96">
        <f t="shared" si="3"/>
        <v>10</v>
      </c>
      <c r="Z96">
        <v>5</v>
      </c>
      <c r="AA96">
        <v>0</v>
      </c>
      <c r="AB96">
        <v>0</v>
      </c>
      <c r="AC96">
        <v>0</v>
      </c>
      <c r="AD96">
        <v>0</v>
      </c>
      <c r="AE96">
        <v>0</v>
      </c>
      <c r="AF96">
        <v>0</v>
      </c>
      <c r="AG96">
        <v>3</v>
      </c>
      <c r="AH96">
        <v>11</v>
      </c>
      <c r="AI96">
        <v>0</v>
      </c>
      <c r="AJ96">
        <f>marketing_campaign[[#This Row],[AcceptedCmp2]]+marketing_campaign[[#This Row],[AcceptedCmp1]]+marketing_campaign[[#This Row],[AcceptedCmp5]]+marketing_campaign[[#This Row],[AcceptedCmp4]]+marketing_campaign[[#This Row],[AcceptedCmp3]]</f>
        <v>0</v>
      </c>
    </row>
    <row r="97" spans="1:36" x14ac:dyDescent="0.35">
      <c r="A97">
        <v>7516</v>
      </c>
      <c r="B97">
        <v>1983</v>
      </c>
      <c r="C97">
        <f t="shared" ca="1" si="2"/>
        <v>43</v>
      </c>
      <c r="D97" t="str" cm="1">
        <f t="array" aca="1" ref="D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7" t="s">
        <v>29</v>
      </c>
      <c r="F97" t="s">
        <v>33</v>
      </c>
      <c r="G97" cm="1">
        <f t="array" ref="G97">_xlfn.IFS(marketing_campaign[[#This Row],[Marital_Status]]="Single",I97-J97+1,marketing_campaign[[#This Row],[Marital_Status]]="Together",I97+J97+2,marketing_campaign[[#This Row],[Marital_Status]]="Alone",I97-J97+1,marketing_campaign[[#This Row],[Marital_Status]]="Married",I97+J97+2,marketing_campaign[[#This Row],[Marital_Status]]="Divorced",I97+J97+1,marketing_campaign[[#This Row],[Marital_Status]]="YOLO",I97-J97+1,marketing_campaign[[#This Row],[Marital_Status]]="Absurd",I97-J97+1,marketing_campaign[[#This Row],[Marital_Status]]="Widow",I97+J97+1)</f>
        <v>3</v>
      </c>
      <c r="H97">
        <v>30096</v>
      </c>
      <c r="I97">
        <v>1</v>
      </c>
      <c r="J97">
        <v>0</v>
      </c>
      <c r="K97" s="1">
        <v>41781</v>
      </c>
      <c r="L97">
        <v>30</v>
      </c>
      <c r="M97" t="str" cm="1">
        <f t="array" ref="M97">_xlfn.IFS(AND(marketing_campaign[[#This Row],[Recency]]&gt;=0,marketing_campaign[[#This Row],[Recency]]&lt;=14),"Early Recency",AND(marketing_campaign[[#This Row],[Recency]]&gt;=15,marketing_campaign[[#This Row],[Recency]]&lt;=31),"Mid-Recency",marketing_campaign[[#This Row],[Recency]]&gt;=32,"Late Recency")</f>
        <v>Mid-Recency</v>
      </c>
      <c r="N97">
        <v>5</v>
      </c>
      <c r="O97">
        <v>3</v>
      </c>
      <c r="P97">
        <v>11</v>
      </c>
      <c r="Q97">
        <v>12</v>
      </c>
      <c r="R97">
        <v>5</v>
      </c>
      <c r="S97">
        <v>9</v>
      </c>
      <c r="T97">
        <f>marketing_campaign[[#This Row],[MntGoldProds]]+marketing_campaign[[#This Row],[MntSweetProducts]]+marketing_campaign[[#This Row],[MntFishProducts]]+marketing_campaign[[#This Row],[MntMeatProducts]]+marketing_campaign[[#This Row],[MntFruits]]+marketing_campaign[[#This Row],[MntWines]]</f>
        <v>45</v>
      </c>
      <c r="U97">
        <v>1</v>
      </c>
      <c r="V97">
        <v>2</v>
      </c>
      <c r="W97">
        <v>0</v>
      </c>
      <c r="X97">
        <v>3</v>
      </c>
      <c r="Y97">
        <f t="shared" si="3"/>
        <v>6</v>
      </c>
      <c r="Z97">
        <v>6</v>
      </c>
      <c r="AA97">
        <v>0</v>
      </c>
      <c r="AB97">
        <v>0</v>
      </c>
      <c r="AC97">
        <v>0</v>
      </c>
      <c r="AD97">
        <v>0</v>
      </c>
      <c r="AE97">
        <v>0</v>
      </c>
      <c r="AF97">
        <v>0</v>
      </c>
      <c r="AG97">
        <v>3</v>
      </c>
      <c r="AH97">
        <v>11</v>
      </c>
      <c r="AI97">
        <v>0</v>
      </c>
      <c r="AJ97">
        <f>marketing_campaign[[#This Row],[AcceptedCmp2]]+marketing_campaign[[#This Row],[AcceptedCmp1]]+marketing_campaign[[#This Row],[AcceptedCmp5]]+marketing_campaign[[#This Row],[AcceptedCmp4]]+marketing_campaign[[#This Row],[AcceptedCmp3]]</f>
        <v>0</v>
      </c>
    </row>
    <row r="98" spans="1:36" x14ac:dyDescent="0.35">
      <c r="A98">
        <v>7247</v>
      </c>
      <c r="B98">
        <v>1960</v>
      </c>
      <c r="C98">
        <f t="shared" ca="1" si="2"/>
        <v>66</v>
      </c>
      <c r="D98" t="str" cm="1">
        <f t="array" aca="1" ref="D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 t="s">
        <v>29</v>
      </c>
      <c r="F98" t="s">
        <v>38</v>
      </c>
      <c r="G98" cm="1">
        <f t="array" ref="G98">_xlfn.IFS(marketing_campaign[[#This Row],[Marital_Status]]="Single",I98-J98+1,marketing_campaign[[#This Row],[Marital_Status]]="Together",I98+J98+2,marketing_campaign[[#This Row],[Marital_Status]]="Alone",I98-J98+1,marketing_campaign[[#This Row],[Marital_Status]]="Married",I98+J98+2,marketing_campaign[[#This Row],[Marital_Status]]="Divorced",I98+J98+1,marketing_campaign[[#This Row],[Marital_Status]]="YOLO",I98-J98+1,marketing_campaign[[#This Row],[Marital_Status]]="Absurd",I98-J98+1,marketing_campaign[[#This Row],[Marital_Status]]="Widow",I98+J98+1)</f>
        <v>2</v>
      </c>
      <c r="H98">
        <v>47916</v>
      </c>
      <c r="I98">
        <v>0</v>
      </c>
      <c r="J98">
        <v>1</v>
      </c>
      <c r="K98" s="1">
        <v>41235</v>
      </c>
      <c r="L98">
        <v>72</v>
      </c>
      <c r="M98" t="str" cm="1">
        <f t="array" ref="M98">_xlfn.IFS(AND(marketing_campaign[[#This Row],[Recency]]&gt;=0,marketing_campaign[[#This Row],[Recency]]&lt;=14),"Early Recency",AND(marketing_campaign[[#This Row],[Recency]]&gt;=15,marketing_campaign[[#This Row],[Recency]]&lt;=31),"Mid-Recency",marketing_campaign[[#This Row],[Recency]]&gt;=32,"Late Recency")</f>
        <v>Late Recency</v>
      </c>
      <c r="N98">
        <v>505</v>
      </c>
      <c r="O98">
        <v>0</v>
      </c>
      <c r="P98">
        <v>26</v>
      </c>
      <c r="Q98">
        <v>0</v>
      </c>
      <c r="R98">
        <v>0</v>
      </c>
      <c r="S98">
        <v>75</v>
      </c>
      <c r="T98">
        <f>marketing_campaign[[#This Row],[MntGoldProds]]+marketing_campaign[[#This Row],[MntSweetProducts]]+marketing_campaign[[#This Row],[MntFishProducts]]+marketing_campaign[[#This Row],[MntMeatProducts]]+marketing_campaign[[#This Row],[MntFruits]]+marketing_campaign[[#This Row],[MntWines]]</f>
        <v>606</v>
      </c>
      <c r="U98">
        <v>5</v>
      </c>
      <c r="V98">
        <v>7</v>
      </c>
      <c r="W98">
        <v>4</v>
      </c>
      <c r="X98">
        <v>6</v>
      </c>
      <c r="Y98">
        <f t="shared" si="3"/>
        <v>22</v>
      </c>
      <c r="Z98">
        <v>6</v>
      </c>
      <c r="AA98">
        <v>0</v>
      </c>
      <c r="AB98">
        <v>1</v>
      </c>
      <c r="AC98">
        <v>0</v>
      </c>
      <c r="AD98">
        <v>0</v>
      </c>
      <c r="AE98">
        <v>0</v>
      </c>
      <c r="AF98">
        <v>0</v>
      </c>
      <c r="AG98">
        <v>3</v>
      </c>
      <c r="AH98">
        <v>11</v>
      </c>
      <c r="AI98">
        <v>0</v>
      </c>
      <c r="AJ98">
        <f>marketing_campaign[[#This Row],[AcceptedCmp2]]+marketing_campaign[[#This Row],[AcceptedCmp1]]+marketing_campaign[[#This Row],[AcceptedCmp5]]+marketing_campaign[[#This Row],[AcceptedCmp4]]+marketing_campaign[[#This Row],[AcceptedCmp3]]</f>
        <v>1</v>
      </c>
    </row>
    <row r="99" spans="1:36" x14ac:dyDescent="0.35">
      <c r="A99">
        <v>11100</v>
      </c>
      <c r="B99">
        <v>1972</v>
      </c>
      <c r="C99">
        <f t="shared" ca="1" si="2"/>
        <v>54</v>
      </c>
      <c r="D99" t="str" cm="1">
        <f t="array" aca="1" ref="D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 t="s">
        <v>29</v>
      </c>
      <c r="F99" t="s">
        <v>35</v>
      </c>
      <c r="G99" cm="1">
        <f t="array" ref="G99">_xlfn.IFS(marketing_campaign[[#This Row],[Marital_Status]]="Single",I99-J99+1,marketing_campaign[[#This Row],[Marital_Status]]="Together",I99+J99+2,marketing_campaign[[#This Row],[Marital_Status]]="Alone",I99-J99+1,marketing_campaign[[#This Row],[Marital_Status]]="Married",I99+J99+2,marketing_campaign[[#This Row],[Marital_Status]]="Divorced",I99+J99+1,marketing_campaign[[#This Row],[Marital_Status]]="YOLO",I99-J99+1,marketing_campaign[[#This Row],[Marital_Status]]="Absurd",I99-J99+1,marketing_campaign[[#This Row],[Marital_Status]]="Widow",I99+J99+1)</f>
        <v>3</v>
      </c>
      <c r="H99">
        <v>51813</v>
      </c>
      <c r="I99">
        <v>1</v>
      </c>
      <c r="J99">
        <v>1</v>
      </c>
      <c r="K99" s="1">
        <v>41375</v>
      </c>
      <c r="L99">
        <v>37</v>
      </c>
      <c r="M99" t="str" cm="1">
        <f t="array" ref="M99">_xlfn.IFS(AND(marketing_campaign[[#This Row],[Recency]]&gt;=0,marketing_campaign[[#This Row],[Recency]]&lt;=14),"Early Recency",AND(marketing_campaign[[#This Row],[Recency]]&gt;=15,marketing_campaign[[#This Row],[Recency]]&lt;=31),"Mid-Recency",marketing_campaign[[#This Row],[Recency]]&gt;=32,"Late Recency")</f>
        <v>Late Recency</v>
      </c>
      <c r="N99">
        <v>51</v>
      </c>
      <c r="O99">
        <v>2</v>
      </c>
      <c r="P99">
        <v>7</v>
      </c>
      <c r="Q99">
        <v>0</v>
      </c>
      <c r="R99">
        <v>1</v>
      </c>
      <c r="S99">
        <v>2</v>
      </c>
      <c r="T99">
        <f>marketing_campaign[[#This Row],[MntGoldProds]]+marketing_campaign[[#This Row],[MntSweetProducts]]+marketing_campaign[[#This Row],[MntFishProducts]]+marketing_campaign[[#This Row],[MntMeatProducts]]+marketing_campaign[[#This Row],[MntFruits]]+marketing_campaign[[#This Row],[MntWines]]</f>
        <v>63</v>
      </c>
      <c r="U99">
        <v>2</v>
      </c>
      <c r="V99">
        <v>2</v>
      </c>
      <c r="W99">
        <v>0</v>
      </c>
      <c r="X99">
        <v>3</v>
      </c>
      <c r="Y99">
        <f t="shared" si="3"/>
        <v>7</v>
      </c>
      <c r="Z99">
        <v>7</v>
      </c>
      <c r="AA99">
        <v>0</v>
      </c>
      <c r="AB99">
        <v>0</v>
      </c>
      <c r="AC99">
        <v>0</v>
      </c>
      <c r="AD99">
        <v>0</v>
      </c>
      <c r="AE99">
        <v>0</v>
      </c>
      <c r="AF99">
        <v>0</v>
      </c>
      <c r="AG99">
        <v>3</v>
      </c>
      <c r="AH99">
        <v>11</v>
      </c>
      <c r="AI99">
        <v>0</v>
      </c>
      <c r="AJ99">
        <f>marketing_campaign[[#This Row],[AcceptedCmp2]]+marketing_campaign[[#This Row],[AcceptedCmp1]]+marketing_campaign[[#This Row],[AcceptedCmp5]]+marketing_campaign[[#This Row],[AcceptedCmp4]]+marketing_campaign[[#This Row],[AcceptedCmp3]]</f>
        <v>0</v>
      </c>
    </row>
    <row r="100" spans="1:36" x14ac:dyDescent="0.35">
      <c r="A100">
        <v>4646</v>
      </c>
      <c r="B100">
        <v>1951</v>
      </c>
      <c r="C100">
        <f t="shared" ca="1" si="2"/>
        <v>75</v>
      </c>
      <c r="D100" t="str" cm="1">
        <f t="array" aca="1" ref="D1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 t="s">
        <v>37</v>
      </c>
      <c r="F100" t="s">
        <v>33</v>
      </c>
      <c r="G100" cm="1">
        <f t="array" ref="G100">_xlfn.IFS(marketing_campaign[[#This Row],[Marital_Status]]="Single",I100-J100+1,marketing_campaign[[#This Row],[Marital_Status]]="Together",I100+J100+2,marketing_campaign[[#This Row],[Marital_Status]]="Alone",I100-J100+1,marketing_campaign[[#This Row],[Marital_Status]]="Married",I100+J100+2,marketing_campaign[[#This Row],[Marital_Status]]="Divorced",I100+J100+1,marketing_campaign[[#This Row],[Marital_Status]]="YOLO",I100-J100+1,marketing_campaign[[#This Row],[Marital_Status]]="Absurd",I100-J100+1,marketing_campaign[[#This Row],[Marital_Status]]="Widow",I100+J100+1)</f>
        <v>2</v>
      </c>
      <c r="H100">
        <v>78497</v>
      </c>
      <c r="I100">
        <v>0</v>
      </c>
      <c r="J100">
        <v>0</v>
      </c>
      <c r="K100" s="1">
        <v>41609</v>
      </c>
      <c r="L100">
        <v>44</v>
      </c>
      <c r="M100" t="str" cm="1">
        <f t="array" ref="M100">_xlfn.IFS(AND(marketing_campaign[[#This Row],[Recency]]&gt;=0,marketing_campaign[[#This Row],[Recency]]&lt;=14),"Early Recency",AND(marketing_campaign[[#This Row],[Recency]]&gt;=15,marketing_campaign[[#This Row],[Recency]]&lt;=31),"Mid-Recency",marketing_campaign[[#This Row],[Recency]]&gt;=32,"Late Recency")</f>
        <v>Late Recency</v>
      </c>
      <c r="N100">
        <v>207</v>
      </c>
      <c r="O100">
        <v>26</v>
      </c>
      <c r="P100">
        <v>447</v>
      </c>
      <c r="Q100">
        <v>75</v>
      </c>
      <c r="R100">
        <v>0</v>
      </c>
      <c r="S100">
        <v>223</v>
      </c>
      <c r="T100">
        <f>marketing_campaign[[#This Row],[MntGoldProds]]+marketing_campaign[[#This Row],[MntSweetProducts]]+marketing_campaign[[#This Row],[MntFishProducts]]+marketing_campaign[[#This Row],[MntMeatProducts]]+marketing_campaign[[#This Row],[MntFruits]]+marketing_campaign[[#This Row],[MntWines]]</f>
        <v>978</v>
      </c>
      <c r="U100">
        <v>1</v>
      </c>
      <c r="V100">
        <v>5</v>
      </c>
      <c r="W100">
        <v>7</v>
      </c>
      <c r="X100">
        <v>12</v>
      </c>
      <c r="Y100">
        <f t="shared" si="3"/>
        <v>25</v>
      </c>
      <c r="Z100">
        <v>2</v>
      </c>
      <c r="AA100">
        <v>0</v>
      </c>
      <c r="AB100">
        <v>0</v>
      </c>
      <c r="AC100">
        <v>0</v>
      </c>
      <c r="AD100">
        <v>1</v>
      </c>
      <c r="AE100">
        <v>0</v>
      </c>
      <c r="AF100">
        <v>0</v>
      </c>
      <c r="AG100">
        <v>3</v>
      </c>
      <c r="AH100">
        <v>11</v>
      </c>
      <c r="AI100">
        <v>0</v>
      </c>
      <c r="AJ100">
        <f>marketing_campaign[[#This Row],[AcceptedCmp2]]+marketing_campaign[[#This Row],[AcceptedCmp1]]+marketing_campaign[[#This Row],[AcceptedCmp5]]+marketing_campaign[[#This Row],[AcceptedCmp4]]+marketing_campaign[[#This Row],[AcceptedCmp3]]</f>
        <v>1</v>
      </c>
    </row>
    <row r="101" spans="1:36" x14ac:dyDescent="0.35">
      <c r="A101">
        <v>3037</v>
      </c>
      <c r="B101">
        <v>1983</v>
      </c>
      <c r="C101">
        <f t="shared" ca="1" si="2"/>
        <v>43</v>
      </c>
      <c r="D101" t="str" cm="1">
        <f t="array" aca="1" ref="D1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1" t="s">
        <v>32</v>
      </c>
      <c r="F101" t="s">
        <v>33</v>
      </c>
      <c r="G101" cm="1">
        <f t="array" ref="G101">_xlfn.IFS(marketing_campaign[[#This Row],[Marital_Status]]="Single",I101-J101+1,marketing_campaign[[#This Row],[Marital_Status]]="Together",I101+J101+2,marketing_campaign[[#This Row],[Marital_Status]]="Alone",I101-J101+1,marketing_campaign[[#This Row],[Marital_Status]]="Married",I101+J101+2,marketing_campaign[[#This Row],[Marital_Status]]="Divorced",I101+J101+1,marketing_campaign[[#This Row],[Marital_Status]]="YOLO",I101-J101+1,marketing_campaign[[#This Row],[Marital_Status]]="Absurd",I101-J101+1,marketing_campaign[[#This Row],[Marital_Status]]="Widow",I101+J101+1)</f>
        <v>2</v>
      </c>
      <c r="H101">
        <v>50150</v>
      </c>
      <c r="I101">
        <v>0</v>
      </c>
      <c r="J101">
        <v>0</v>
      </c>
      <c r="K101" s="1">
        <v>41445</v>
      </c>
      <c r="L101">
        <v>32</v>
      </c>
      <c r="M101" t="str" cm="1">
        <f t="array" ref="M101">_xlfn.IFS(AND(marketing_campaign[[#This Row],[Recency]]&gt;=0,marketing_campaign[[#This Row],[Recency]]&lt;=14),"Early Recency",AND(marketing_campaign[[#This Row],[Recency]]&gt;=15,marketing_campaign[[#This Row],[Recency]]&lt;=31),"Mid-Recency",marketing_campaign[[#This Row],[Recency]]&gt;=32,"Late Recency")</f>
        <v>Late Recency</v>
      </c>
      <c r="N101">
        <v>135</v>
      </c>
      <c r="O101">
        <v>46</v>
      </c>
      <c r="P101">
        <v>92</v>
      </c>
      <c r="Q101">
        <v>65</v>
      </c>
      <c r="R101">
        <v>61</v>
      </c>
      <c r="S101">
        <v>11</v>
      </c>
      <c r="T101">
        <f>marketing_campaign[[#This Row],[MntGoldProds]]+marketing_campaign[[#This Row],[MntSweetProducts]]+marketing_campaign[[#This Row],[MntFishProducts]]+marketing_campaign[[#This Row],[MntMeatProducts]]+marketing_campaign[[#This Row],[MntFruits]]+marketing_campaign[[#This Row],[MntWines]]</f>
        <v>410</v>
      </c>
      <c r="U101">
        <v>2</v>
      </c>
      <c r="V101">
        <v>5</v>
      </c>
      <c r="W101">
        <v>2</v>
      </c>
      <c r="X101">
        <v>7</v>
      </c>
      <c r="Y101">
        <f t="shared" si="3"/>
        <v>16</v>
      </c>
      <c r="Z101">
        <v>5</v>
      </c>
      <c r="AA101">
        <v>0</v>
      </c>
      <c r="AB101">
        <v>0</v>
      </c>
      <c r="AC101">
        <v>0</v>
      </c>
      <c r="AD101">
        <v>0</v>
      </c>
      <c r="AE101">
        <v>0</v>
      </c>
      <c r="AF101">
        <v>0</v>
      </c>
      <c r="AG101">
        <v>3</v>
      </c>
      <c r="AH101">
        <v>11</v>
      </c>
      <c r="AI101">
        <v>0</v>
      </c>
      <c r="AJ101">
        <f>marketing_campaign[[#This Row],[AcceptedCmp2]]+marketing_campaign[[#This Row],[AcceptedCmp1]]+marketing_campaign[[#This Row],[AcceptedCmp5]]+marketing_campaign[[#This Row],[AcceptedCmp4]]+marketing_campaign[[#This Row],[AcceptedCmp3]]</f>
        <v>0</v>
      </c>
    </row>
    <row r="102" spans="1:36" x14ac:dyDescent="0.35">
      <c r="A102">
        <v>1473</v>
      </c>
      <c r="B102">
        <v>1960</v>
      </c>
      <c r="C102">
        <f t="shared" ca="1" si="2"/>
        <v>66</v>
      </c>
      <c r="D102" t="str" cm="1">
        <f t="array" aca="1" ref="D1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2" t="s">
        <v>37</v>
      </c>
      <c r="F102" t="s">
        <v>30</v>
      </c>
      <c r="G102" cm="1">
        <f t="array" ref="G102">_xlfn.IFS(marketing_campaign[[#This Row],[Marital_Status]]="Single",I102-J102+1,marketing_campaign[[#This Row],[Marital_Status]]="Together",I102+J102+2,marketing_campaign[[#This Row],[Marital_Status]]="Alone",I102-J102+1,marketing_campaign[[#This Row],[Marital_Status]]="Married",I102+J102+2,marketing_campaign[[#This Row],[Marital_Status]]="Divorced",I102+J102+1,marketing_campaign[[#This Row],[Marital_Status]]="YOLO",I102-J102+1,marketing_campaign[[#This Row],[Marital_Status]]="Absurd",I102-J102+1,marketing_campaign[[#This Row],[Marital_Status]]="Widow",I102+J102+1)</f>
        <v>0</v>
      </c>
      <c r="H102">
        <v>47823</v>
      </c>
      <c r="I102">
        <v>0</v>
      </c>
      <c r="J102">
        <v>1</v>
      </c>
      <c r="K102" s="1">
        <v>41478</v>
      </c>
      <c r="L102">
        <v>0</v>
      </c>
      <c r="M102" t="str" cm="1">
        <f t="array" ref="M102">_xlfn.IFS(AND(marketing_campaign[[#This Row],[Recency]]&gt;=0,marketing_campaign[[#This Row],[Recency]]&lt;=14),"Early Recency",AND(marketing_campaign[[#This Row],[Recency]]&gt;=15,marketing_campaign[[#This Row],[Recency]]&lt;=31),"Mid-Recency",marketing_campaign[[#This Row],[Recency]]&gt;=32,"Late Recency")</f>
        <v>Early Recency</v>
      </c>
      <c r="N102">
        <v>53</v>
      </c>
      <c r="O102">
        <v>1</v>
      </c>
      <c r="P102">
        <v>5</v>
      </c>
      <c r="Q102">
        <v>2</v>
      </c>
      <c r="R102">
        <v>1</v>
      </c>
      <c r="S102">
        <v>10</v>
      </c>
      <c r="T102">
        <f>marketing_campaign[[#This Row],[MntGoldProds]]+marketing_campaign[[#This Row],[MntSweetProducts]]+marketing_campaign[[#This Row],[MntFishProducts]]+marketing_campaign[[#This Row],[MntMeatProducts]]+marketing_campaign[[#This Row],[MntFruits]]+marketing_campaign[[#This Row],[MntWines]]</f>
        <v>72</v>
      </c>
      <c r="U102">
        <v>2</v>
      </c>
      <c r="V102">
        <v>2</v>
      </c>
      <c r="W102">
        <v>0</v>
      </c>
      <c r="X102">
        <v>3</v>
      </c>
      <c r="Y102">
        <f t="shared" si="3"/>
        <v>7</v>
      </c>
      <c r="Z102">
        <v>8</v>
      </c>
      <c r="AA102">
        <v>0</v>
      </c>
      <c r="AB102">
        <v>0</v>
      </c>
      <c r="AC102">
        <v>0</v>
      </c>
      <c r="AD102">
        <v>0</v>
      </c>
      <c r="AE102">
        <v>0</v>
      </c>
      <c r="AF102">
        <v>0</v>
      </c>
      <c r="AG102">
        <v>3</v>
      </c>
      <c r="AH102">
        <v>11</v>
      </c>
      <c r="AI102">
        <v>0</v>
      </c>
      <c r="AJ102">
        <f>marketing_campaign[[#This Row],[AcceptedCmp2]]+marketing_campaign[[#This Row],[AcceptedCmp1]]+marketing_campaign[[#This Row],[AcceptedCmp5]]+marketing_campaign[[#This Row],[AcceptedCmp4]]+marketing_campaign[[#This Row],[AcceptedCmp3]]</f>
        <v>0</v>
      </c>
    </row>
    <row r="103" spans="1:36" x14ac:dyDescent="0.35">
      <c r="A103">
        <v>1016</v>
      </c>
      <c r="B103">
        <v>1959</v>
      </c>
      <c r="C103">
        <f t="shared" ca="1" si="2"/>
        <v>67</v>
      </c>
      <c r="D103" t="str" cm="1">
        <f t="array" aca="1" ref="D1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 t="s">
        <v>32</v>
      </c>
      <c r="F103" t="s">
        <v>30</v>
      </c>
      <c r="G103" cm="1">
        <f t="array" ref="G103">_xlfn.IFS(marketing_campaign[[#This Row],[Marital_Status]]="Single",I103-J103+1,marketing_campaign[[#This Row],[Marital_Status]]="Together",I103+J103+2,marketing_campaign[[#This Row],[Marital_Status]]="Alone",I103-J103+1,marketing_campaign[[#This Row],[Marital_Status]]="Married",I103+J103+2,marketing_campaign[[#This Row],[Marital_Status]]="Divorced",I103+J103+1,marketing_campaign[[#This Row],[Marital_Status]]="YOLO",I103-J103+1,marketing_campaign[[#This Row],[Marital_Status]]="Absurd",I103-J103+1,marketing_campaign[[#This Row],[Marital_Status]]="Widow",I103+J103+1)</f>
        <v>0</v>
      </c>
      <c r="H103">
        <v>34554</v>
      </c>
      <c r="I103">
        <v>0</v>
      </c>
      <c r="J103">
        <v>1</v>
      </c>
      <c r="K103" s="1">
        <v>41728</v>
      </c>
      <c r="L103">
        <v>43</v>
      </c>
      <c r="M103" t="str" cm="1">
        <f t="array" ref="M103">_xlfn.IFS(AND(marketing_campaign[[#This Row],[Recency]]&gt;=0,marketing_campaign[[#This Row],[Recency]]&lt;=14),"Early Recency",AND(marketing_campaign[[#This Row],[Recency]]&gt;=15,marketing_campaign[[#This Row],[Recency]]&lt;=31),"Mid-Recency",marketing_campaign[[#This Row],[Recency]]&gt;=32,"Late Recency")</f>
        <v>Late Recency</v>
      </c>
      <c r="N103">
        <v>41</v>
      </c>
      <c r="O103">
        <v>1</v>
      </c>
      <c r="P103">
        <v>6</v>
      </c>
      <c r="Q103">
        <v>2</v>
      </c>
      <c r="R103">
        <v>0</v>
      </c>
      <c r="S103">
        <v>5</v>
      </c>
      <c r="T103">
        <f>marketing_campaign[[#This Row],[MntGoldProds]]+marketing_campaign[[#This Row],[MntSweetProducts]]+marketing_campaign[[#This Row],[MntFishProducts]]+marketing_campaign[[#This Row],[MntMeatProducts]]+marketing_campaign[[#This Row],[MntFruits]]+marketing_campaign[[#This Row],[MntWines]]</f>
        <v>55</v>
      </c>
      <c r="U103">
        <v>2</v>
      </c>
      <c r="V103">
        <v>2</v>
      </c>
      <c r="W103">
        <v>0</v>
      </c>
      <c r="X103">
        <v>3</v>
      </c>
      <c r="Y103">
        <f t="shared" si="3"/>
        <v>7</v>
      </c>
      <c r="Z103">
        <v>6</v>
      </c>
      <c r="AA103">
        <v>0</v>
      </c>
      <c r="AB103">
        <v>0</v>
      </c>
      <c r="AC103">
        <v>0</v>
      </c>
      <c r="AD103">
        <v>0</v>
      </c>
      <c r="AE103">
        <v>0</v>
      </c>
      <c r="AF103">
        <v>0</v>
      </c>
      <c r="AG103">
        <v>3</v>
      </c>
      <c r="AH103">
        <v>11</v>
      </c>
      <c r="AI103">
        <v>0</v>
      </c>
      <c r="AJ103">
        <f>marketing_campaign[[#This Row],[AcceptedCmp2]]+marketing_campaign[[#This Row],[AcceptedCmp1]]+marketing_campaign[[#This Row],[AcceptedCmp5]]+marketing_campaign[[#This Row],[AcceptedCmp4]]+marketing_campaign[[#This Row],[AcceptedCmp3]]</f>
        <v>0</v>
      </c>
    </row>
    <row r="104" spans="1:36" x14ac:dyDescent="0.35">
      <c r="A104">
        <v>4518</v>
      </c>
      <c r="B104">
        <v>1979</v>
      </c>
      <c r="C104">
        <f t="shared" ca="1" si="2"/>
        <v>47</v>
      </c>
      <c r="D104" t="str" cm="1">
        <f t="array" aca="1" ref="D1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 t="s">
        <v>29</v>
      </c>
      <c r="F104" t="s">
        <v>31</v>
      </c>
      <c r="G104" cm="1">
        <f t="array" ref="G104">_xlfn.IFS(marketing_campaign[[#This Row],[Marital_Status]]="Single",I104-J104+1,marketing_campaign[[#This Row],[Marital_Status]]="Together",I104+J104+2,marketing_campaign[[#This Row],[Marital_Status]]="Alone",I104-J104+1,marketing_campaign[[#This Row],[Marital_Status]]="Married",I104+J104+2,marketing_campaign[[#This Row],[Marital_Status]]="Divorced",I104+J104+1,marketing_campaign[[#This Row],[Marital_Status]]="YOLO",I104-J104+1,marketing_campaign[[#This Row],[Marital_Status]]="Absurd",I104-J104+1,marketing_campaign[[#This Row],[Marital_Status]]="Widow",I104+J104+1)</f>
        <v>3</v>
      </c>
      <c r="H104">
        <v>85693</v>
      </c>
      <c r="I104">
        <v>0</v>
      </c>
      <c r="J104">
        <v>1</v>
      </c>
      <c r="K104" s="1">
        <v>41384</v>
      </c>
      <c r="L104">
        <v>59</v>
      </c>
      <c r="M104" t="str" cm="1">
        <f t="array" ref="M104">_xlfn.IFS(AND(marketing_campaign[[#This Row],[Recency]]&gt;=0,marketing_campaign[[#This Row],[Recency]]&lt;=14),"Early Recency",AND(marketing_campaign[[#This Row],[Recency]]&gt;=15,marketing_campaign[[#This Row],[Recency]]&lt;=31),"Mid-Recency",marketing_campaign[[#This Row],[Recency]]&gt;=32,"Late Recency")</f>
        <v>Late Recency</v>
      </c>
      <c r="N104">
        <v>386</v>
      </c>
      <c r="O104">
        <v>172</v>
      </c>
      <c r="P104">
        <v>183</v>
      </c>
      <c r="Q104">
        <v>185</v>
      </c>
      <c r="R104">
        <v>132</v>
      </c>
      <c r="S104">
        <v>111</v>
      </c>
      <c r="T104">
        <f>marketing_campaign[[#This Row],[MntGoldProds]]+marketing_campaign[[#This Row],[MntSweetProducts]]+marketing_campaign[[#This Row],[MntFishProducts]]+marketing_campaign[[#This Row],[MntMeatProducts]]+marketing_campaign[[#This Row],[MntFruits]]+marketing_campaign[[#This Row],[MntWines]]</f>
        <v>1169</v>
      </c>
      <c r="U104">
        <v>2</v>
      </c>
      <c r="V104">
        <v>9</v>
      </c>
      <c r="W104">
        <v>5</v>
      </c>
      <c r="X104">
        <v>11</v>
      </c>
      <c r="Y104">
        <f t="shared" si="3"/>
        <v>27</v>
      </c>
      <c r="Z104">
        <v>5</v>
      </c>
      <c r="AA104">
        <v>0</v>
      </c>
      <c r="AB104">
        <v>0</v>
      </c>
      <c r="AC104">
        <v>0</v>
      </c>
      <c r="AD104">
        <v>0</v>
      </c>
      <c r="AE104">
        <v>0</v>
      </c>
      <c r="AF104">
        <v>0</v>
      </c>
      <c r="AG104">
        <v>3</v>
      </c>
      <c r="AH104">
        <v>11</v>
      </c>
      <c r="AI104">
        <v>0</v>
      </c>
      <c r="AJ104">
        <f>marketing_campaign[[#This Row],[AcceptedCmp2]]+marketing_campaign[[#This Row],[AcceptedCmp1]]+marketing_campaign[[#This Row],[AcceptedCmp5]]+marketing_campaign[[#This Row],[AcceptedCmp4]]+marketing_campaign[[#This Row],[AcceptedCmp3]]</f>
        <v>0</v>
      </c>
    </row>
    <row r="105" spans="1:36" x14ac:dyDescent="0.35">
      <c r="A105">
        <v>9370</v>
      </c>
      <c r="B105">
        <v>1945</v>
      </c>
      <c r="C105">
        <f t="shared" ca="1" si="2"/>
        <v>81</v>
      </c>
      <c r="D105" t="str" cm="1">
        <f t="array" aca="1" ref="D1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05" t="s">
        <v>32</v>
      </c>
      <c r="F105" t="s">
        <v>33</v>
      </c>
      <c r="G105" cm="1">
        <f t="array" ref="G105">_xlfn.IFS(marketing_campaign[[#This Row],[Marital_Status]]="Single",I105-J105+1,marketing_campaign[[#This Row],[Marital_Status]]="Together",I105+J105+2,marketing_campaign[[#This Row],[Marital_Status]]="Alone",I105-J105+1,marketing_campaign[[#This Row],[Marital_Status]]="Married",I105+J105+2,marketing_campaign[[#This Row],[Marital_Status]]="Divorced",I105+J105+1,marketing_campaign[[#This Row],[Marital_Status]]="YOLO",I105-J105+1,marketing_campaign[[#This Row],[Marital_Status]]="Absurd",I105-J105+1,marketing_campaign[[#This Row],[Marital_Status]]="Widow",I105+J105+1)</f>
        <v>2</v>
      </c>
      <c r="H105">
        <v>65846</v>
      </c>
      <c r="I105">
        <v>0</v>
      </c>
      <c r="J105">
        <v>0</v>
      </c>
      <c r="K105" s="1">
        <v>41411</v>
      </c>
      <c r="L105">
        <v>68</v>
      </c>
      <c r="M105" t="str" cm="1">
        <f t="array" ref="M105">_xlfn.IFS(AND(marketing_campaign[[#This Row],[Recency]]&gt;=0,marketing_campaign[[#This Row],[Recency]]&lt;=14),"Early Recency",AND(marketing_campaign[[#This Row],[Recency]]&gt;=15,marketing_campaign[[#This Row],[Recency]]&lt;=31),"Mid-Recency",marketing_campaign[[#This Row],[Recency]]&gt;=32,"Late Recency")</f>
        <v>Late Recency</v>
      </c>
      <c r="N105">
        <v>562</v>
      </c>
      <c r="O105">
        <v>81</v>
      </c>
      <c r="P105">
        <v>276</v>
      </c>
      <c r="Q105">
        <v>80</v>
      </c>
      <c r="R105">
        <v>40</v>
      </c>
      <c r="S105">
        <v>81</v>
      </c>
      <c r="T105">
        <f>marketing_campaign[[#This Row],[MntGoldProds]]+marketing_campaign[[#This Row],[MntSweetProducts]]+marketing_campaign[[#This Row],[MntFishProducts]]+marketing_campaign[[#This Row],[MntMeatProducts]]+marketing_campaign[[#This Row],[MntFruits]]+marketing_campaign[[#This Row],[MntWines]]</f>
        <v>1120</v>
      </c>
      <c r="U105">
        <v>1</v>
      </c>
      <c r="V105">
        <v>6</v>
      </c>
      <c r="W105">
        <v>3</v>
      </c>
      <c r="X105">
        <v>6</v>
      </c>
      <c r="Y105">
        <f t="shared" si="3"/>
        <v>16</v>
      </c>
      <c r="Z105">
        <v>4</v>
      </c>
      <c r="AA105">
        <v>0</v>
      </c>
      <c r="AB105">
        <v>0</v>
      </c>
      <c r="AC105">
        <v>0</v>
      </c>
      <c r="AD105">
        <v>0</v>
      </c>
      <c r="AE105">
        <v>0</v>
      </c>
      <c r="AF105">
        <v>0</v>
      </c>
      <c r="AG105">
        <v>3</v>
      </c>
      <c r="AH105">
        <v>11</v>
      </c>
      <c r="AI105">
        <v>0</v>
      </c>
      <c r="AJ105">
        <f>marketing_campaign[[#This Row],[AcceptedCmp2]]+marketing_campaign[[#This Row],[AcceptedCmp1]]+marketing_campaign[[#This Row],[AcceptedCmp5]]+marketing_campaign[[#This Row],[AcceptedCmp4]]+marketing_campaign[[#This Row],[AcceptedCmp3]]</f>
        <v>0</v>
      </c>
    </row>
    <row r="106" spans="1:36" x14ac:dyDescent="0.35">
      <c r="A106">
        <v>8908</v>
      </c>
      <c r="B106">
        <v>1959</v>
      </c>
      <c r="C106">
        <f t="shared" ca="1" si="2"/>
        <v>67</v>
      </c>
      <c r="D106" t="str" cm="1">
        <f t="array" aca="1" ref="D1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 t="s">
        <v>29</v>
      </c>
      <c r="F106" t="s">
        <v>33</v>
      </c>
      <c r="G106" cm="1">
        <f t="array" ref="G106">_xlfn.IFS(marketing_campaign[[#This Row],[Marital_Status]]="Single",I106-J106+1,marketing_campaign[[#This Row],[Marital_Status]]="Together",I106+J106+2,marketing_campaign[[#This Row],[Marital_Status]]="Alone",I106-J106+1,marketing_campaign[[#This Row],[Marital_Status]]="Married",I106+J106+2,marketing_campaign[[#This Row],[Marital_Status]]="Divorced",I106+J106+1,marketing_campaign[[#This Row],[Marital_Status]]="YOLO",I106-J106+1,marketing_campaign[[#This Row],[Marital_Status]]="Absurd",I106-J106+1,marketing_campaign[[#This Row],[Marital_Status]]="Widow",I106+J106+1)</f>
        <v>2</v>
      </c>
      <c r="H106">
        <v>87195</v>
      </c>
      <c r="I106">
        <v>0</v>
      </c>
      <c r="J106">
        <v>0</v>
      </c>
      <c r="K106" s="1">
        <v>41767</v>
      </c>
      <c r="L106">
        <v>35</v>
      </c>
      <c r="M106" t="str" cm="1">
        <f t="array" ref="M106">_xlfn.IFS(AND(marketing_campaign[[#This Row],[Recency]]&gt;=0,marketing_campaign[[#This Row],[Recency]]&lt;=14),"Early Recency",AND(marketing_campaign[[#This Row],[Recency]]&gt;=15,marketing_campaign[[#This Row],[Recency]]&lt;=31),"Mid-Recency",marketing_campaign[[#This Row],[Recency]]&gt;=32,"Late Recency")</f>
        <v>Late Recency</v>
      </c>
      <c r="N106">
        <v>217</v>
      </c>
      <c r="O106">
        <v>76</v>
      </c>
      <c r="P106">
        <v>690</v>
      </c>
      <c r="Q106">
        <v>50</v>
      </c>
      <c r="R106">
        <v>26</v>
      </c>
      <c r="S106">
        <v>38</v>
      </c>
      <c r="T106">
        <f>marketing_campaign[[#This Row],[MntGoldProds]]+marketing_campaign[[#This Row],[MntSweetProducts]]+marketing_campaign[[#This Row],[MntFishProducts]]+marketing_campaign[[#This Row],[MntMeatProducts]]+marketing_campaign[[#This Row],[MntFruits]]+marketing_campaign[[#This Row],[MntWines]]</f>
        <v>1097</v>
      </c>
      <c r="U106">
        <v>1</v>
      </c>
      <c r="V106">
        <v>3</v>
      </c>
      <c r="W106">
        <v>11</v>
      </c>
      <c r="X106">
        <v>5</v>
      </c>
      <c r="Y106">
        <f t="shared" si="3"/>
        <v>20</v>
      </c>
      <c r="Z106">
        <v>1</v>
      </c>
      <c r="AA106">
        <v>0</v>
      </c>
      <c r="AB106">
        <v>0</v>
      </c>
      <c r="AC106">
        <v>0</v>
      </c>
      <c r="AD106">
        <v>0</v>
      </c>
      <c r="AE106">
        <v>0</v>
      </c>
      <c r="AF106">
        <v>0</v>
      </c>
      <c r="AG106">
        <v>3</v>
      </c>
      <c r="AH106">
        <v>11</v>
      </c>
      <c r="AI106">
        <v>1</v>
      </c>
      <c r="AJ106">
        <f>marketing_campaign[[#This Row],[AcceptedCmp2]]+marketing_campaign[[#This Row],[AcceptedCmp1]]+marketing_campaign[[#This Row],[AcceptedCmp5]]+marketing_campaign[[#This Row],[AcceptedCmp4]]+marketing_campaign[[#This Row],[AcceptedCmp3]]</f>
        <v>0</v>
      </c>
    </row>
    <row r="107" spans="1:36" x14ac:dyDescent="0.35">
      <c r="A107">
        <v>8373</v>
      </c>
      <c r="B107">
        <v>1979</v>
      </c>
      <c r="C107">
        <f t="shared" ca="1" si="2"/>
        <v>47</v>
      </c>
      <c r="D107" t="str" cm="1">
        <f t="array" aca="1" ref="D1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 t="s">
        <v>36</v>
      </c>
      <c r="F107" t="s">
        <v>31</v>
      </c>
      <c r="G107" cm="1">
        <f t="array" ref="G107">_xlfn.IFS(marketing_campaign[[#This Row],[Marital_Status]]="Single",I107-J107+1,marketing_campaign[[#This Row],[Marital_Status]]="Together",I107+J107+2,marketing_campaign[[#This Row],[Marital_Status]]="Alone",I107-J107+1,marketing_campaign[[#This Row],[Marital_Status]]="Married",I107+J107+2,marketing_campaign[[#This Row],[Marital_Status]]="Divorced",I107+J107+1,marketing_campaign[[#This Row],[Marital_Status]]="YOLO",I107-J107+1,marketing_campaign[[#This Row],[Marital_Status]]="Absurd",I107-J107+1,marketing_campaign[[#This Row],[Marital_Status]]="Widow",I107+J107+1)</f>
        <v>3</v>
      </c>
      <c r="H107">
        <v>24594</v>
      </c>
      <c r="I107">
        <v>1</v>
      </c>
      <c r="J107">
        <v>0</v>
      </c>
      <c r="K107" s="1">
        <v>41618</v>
      </c>
      <c r="L107">
        <v>94</v>
      </c>
      <c r="M107" t="str" cm="1">
        <f t="array" ref="M107">_xlfn.IFS(AND(marketing_campaign[[#This Row],[Recency]]&gt;=0,marketing_campaign[[#This Row],[Recency]]&lt;=14),"Early Recency",AND(marketing_campaign[[#This Row],[Recency]]&gt;=15,marketing_campaign[[#This Row],[Recency]]&lt;=31),"Mid-Recency",marketing_campaign[[#This Row],[Recency]]&gt;=32,"Late Recency")</f>
        <v>Late Recency</v>
      </c>
      <c r="N107">
        <v>1</v>
      </c>
      <c r="O107">
        <v>3</v>
      </c>
      <c r="P107">
        <v>6</v>
      </c>
      <c r="Q107">
        <v>10</v>
      </c>
      <c r="R107">
        <v>0</v>
      </c>
      <c r="S107">
        <v>9</v>
      </c>
      <c r="T107">
        <f>marketing_campaign[[#This Row],[MntGoldProds]]+marketing_campaign[[#This Row],[MntSweetProducts]]+marketing_campaign[[#This Row],[MntFishProducts]]+marketing_campaign[[#This Row],[MntMeatProducts]]+marketing_campaign[[#This Row],[MntFruits]]+marketing_campaign[[#This Row],[MntWines]]</f>
        <v>29</v>
      </c>
      <c r="U107">
        <v>1</v>
      </c>
      <c r="V107">
        <v>1</v>
      </c>
      <c r="W107">
        <v>0</v>
      </c>
      <c r="X107">
        <v>3</v>
      </c>
      <c r="Y107">
        <f t="shared" si="3"/>
        <v>5</v>
      </c>
      <c r="Z107">
        <v>5</v>
      </c>
      <c r="AA107">
        <v>0</v>
      </c>
      <c r="AB107">
        <v>0</v>
      </c>
      <c r="AC107">
        <v>0</v>
      </c>
      <c r="AD107">
        <v>0</v>
      </c>
      <c r="AE107">
        <v>0</v>
      </c>
      <c r="AF107">
        <v>0</v>
      </c>
      <c r="AG107">
        <v>3</v>
      </c>
      <c r="AH107">
        <v>11</v>
      </c>
      <c r="AI107">
        <v>0</v>
      </c>
      <c r="AJ107">
        <f>marketing_campaign[[#This Row],[AcceptedCmp2]]+marketing_campaign[[#This Row],[AcceptedCmp1]]+marketing_campaign[[#This Row],[AcceptedCmp5]]+marketing_campaign[[#This Row],[AcceptedCmp4]]+marketing_campaign[[#This Row],[AcceptedCmp3]]</f>
        <v>0</v>
      </c>
    </row>
    <row r="108" spans="1:36" x14ac:dyDescent="0.35">
      <c r="A108">
        <v>7533</v>
      </c>
      <c r="B108">
        <v>1964</v>
      </c>
      <c r="C108">
        <f t="shared" ca="1" si="2"/>
        <v>62</v>
      </c>
      <c r="D108" t="str" cm="1">
        <f t="array" aca="1" ref="D1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8" t="s">
        <v>29</v>
      </c>
      <c r="F108" t="s">
        <v>33</v>
      </c>
      <c r="G108" cm="1">
        <f t="array" ref="G108">_xlfn.IFS(marketing_campaign[[#This Row],[Marital_Status]]="Single",I108-J108+1,marketing_campaign[[#This Row],[Marital_Status]]="Together",I108+J108+2,marketing_campaign[[#This Row],[Marital_Status]]="Alone",I108-J108+1,marketing_campaign[[#This Row],[Marital_Status]]="Married",I108+J108+2,marketing_campaign[[#This Row],[Marital_Status]]="Divorced",I108+J108+1,marketing_campaign[[#This Row],[Marital_Status]]="YOLO",I108-J108+1,marketing_campaign[[#This Row],[Marital_Status]]="Absurd",I108-J108+1,marketing_campaign[[#This Row],[Marital_Status]]="Widow",I108+J108+1)</f>
        <v>4</v>
      </c>
      <c r="H108">
        <v>49096</v>
      </c>
      <c r="I108">
        <v>1</v>
      </c>
      <c r="J108">
        <v>1</v>
      </c>
      <c r="K108" s="1">
        <v>41541</v>
      </c>
      <c r="L108">
        <v>15</v>
      </c>
      <c r="M108" t="str" cm="1">
        <f t="array" ref="M108">_xlfn.IFS(AND(marketing_campaign[[#This Row],[Recency]]&gt;=0,marketing_campaign[[#This Row],[Recency]]&lt;=14),"Early Recency",AND(marketing_campaign[[#This Row],[Recency]]&gt;=15,marketing_campaign[[#This Row],[Recency]]&lt;=31),"Mid-Recency",marketing_campaign[[#This Row],[Recency]]&gt;=32,"Late Recency")</f>
        <v>Mid-Recency</v>
      </c>
      <c r="N108">
        <v>144</v>
      </c>
      <c r="O108">
        <v>1</v>
      </c>
      <c r="P108">
        <v>32</v>
      </c>
      <c r="Q108">
        <v>2</v>
      </c>
      <c r="R108">
        <v>1</v>
      </c>
      <c r="S108">
        <v>7</v>
      </c>
      <c r="T108">
        <f>marketing_campaign[[#This Row],[MntGoldProds]]+marketing_campaign[[#This Row],[MntSweetProducts]]+marketing_campaign[[#This Row],[MntFishProducts]]+marketing_campaign[[#This Row],[MntMeatProducts]]+marketing_campaign[[#This Row],[MntFruits]]+marketing_campaign[[#This Row],[MntWines]]</f>
        <v>187</v>
      </c>
      <c r="U108">
        <v>4</v>
      </c>
      <c r="V108">
        <v>4</v>
      </c>
      <c r="W108">
        <v>1</v>
      </c>
      <c r="X108">
        <v>4</v>
      </c>
      <c r="Y108">
        <f t="shared" si="3"/>
        <v>13</v>
      </c>
      <c r="Z108">
        <v>7</v>
      </c>
      <c r="AA108">
        <v>0</v>
      </c>
      <c r="AB108">
        <v>0</v>
      </c>
      <c r="AC108">
        <v>0</v>
      </c>
      <c r="AD108">
        <v>0</v>
      </c>
      <c r="AE108">
        <v>0</v>
      </c>
      <c r="AF108">
        <v>0</v>
      </c>
      <c r="AG108">
        <v>3</v>
      </c>
      <c r="AH108">
        <v>11</v>
      </c>
      <c r="AI108">
        <v>0</v>
      </c>
      <c r="AJ108">
        <f>marketing_campaign[[#This Row],[AcceptedCmp2]]+marketing_campaign[[#This Row],[AcceptedCmp1]]+marketing_campaign[[#This Row],[AcceptedCmp5]]+marketing_campaign[[#This Row],[AcceptedCmp4]]+marketing_campaign[[#This Row],[AcceptedCmp3]]</f>
        <v>0</v>
      </c>
    </row>
    <row r="109" spans="1:36" x14ac:dyDescent="0.35">
      <c r="A109">
        <v>2683</v>
      </c>
      <c r="B109">
        <v>1969</v>
      </c>
      <c r="C109">
        <f t="shared" ca="1" si="2"/>
        <v>57</v>
      </c>
      <c r="D109" t="str" cm="1">
        <f t="array" aca="1" ref="D1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 t="s">
        <v>29</v>
      </c>
      <c r="F109" t="s">
        <v>33</v>
      </c>
      <c r="G109" cm="1">
        <f t="array" ref="G109">_xlfn.IFS(marketing_campaign[[#This Row],[Marital_Status]]="Single",I109-J109+1,marketing_campaign[[#This Row],[Marital_Status]]="Together",I109+J109+2,marketing_campaign[[#This Row],[Marital_Status]]="Alone",I109-J109+1,marketing_campaign[[#This Row],[Marital_Status]]="Married",I109+J109+2,marketing_campaign[[#This Row],[Marital_Status]]="Divorced",I109+J109+1,marketing_campaign[[#This Row],[Marital_Status]]="YOLO",I109-J109+1,marketing_campaign[[#This Row],[Marital_Status]]="Absurd",I109-J109+1,marketing_campaign[[#This Row],[Marital_Status]]="Widow",I109+J109+1)</f>
        <v>4</v>
      </c>
      <c r="H109">
        <v>52413</v>
      </c>
      <c r="I109">
        <v>0</v>
      </c>
      <c r="J109">
        <v>2</v>
      </c>
      <c r="K109" s="1">
        <v>41307</v>
      </c>
      <c r="L109">
        <v>56</v>
      </c>
      <c r="M109" t="str" cm="1">
        <f t="array" ref="M109">_xlfn.IFS(AND(marketing_campaign[[#This Row],[Recency]]&gt;=0,marketing_campaign[[#This Row],[Recency]]&lt;=14),"Early Recency",AND(marketing_campaign[[#This Row],[Recency]]&gt;=15,marketing_campaign[[#This Row],[Recency]]&lt;=31),"Mid-Recency",marketing_campaign[[#This Row],[Recency]]&gt;=32,"Late Recency")</f>
        <v>Late Recency</v>
      </c>
      <c r="N109">
        <v>295</v>
      </c>
      <c r="O109">
        <v>106</v>
      </c>
      <c r="P109">
        <v>271</v>
      </c>
      <c r="Q109">
        <v>75</v>
      </c>
      <c r="R109">
        <v>98</v>
      </c>
      <c r="S109">
        <v>65</v>
      </c>
      <c r="T109">
        <f>marketing_campaign[[#This Row],[MntGoldProds]]+marketing_campaign[[#This Row],[MntSweetProducts]]+marketing_campaign[[#This Row],[MntFishProducts]]+marketing_campaign[[#This Row],[MntMeatProducts]]+marketing_campaign[[#This Row],[MntFruits]]+marketing_campaign[[#This Row],[MntWines]]</f>
        <v>910</v>
      </c>
      <c r="U109">
        <v>4</v>
      </c>
      <c r="V109">
        <v>6</v>
      </c>
      <c r="W109">
        <v>4</v>
      </c>
      <c r="X109">
        <v>12</v>
      </c>
      <c r="Y109">
        <f t="shared" si="3"/>
        <v>26</v>
      </c>
      <c r="Z109">
        <v>6</v>
      </c>
      <c r="AA109">
        <v>0</v>
      </c>
      <c r="AB109">
        <v>0</v>
      </c>
      <c r="AC109">
        <v>0</v>
      </c>
      <c r="AD109">
        <v>0</v>
      </c>
      <c r="AE109">
        <v>0</v>
      </c>
      <c r="AF109">
        <v>0</v>
      </c>
      <c r="AG109">
        <v>3</v>
      </c>
      <c r="AH109">
        <v>11</v>
      </c>
      <c r="AI109">
        <v>0</v>
      </c>
      <c r="AJ109">
        <f>marketing_campaign[[#This Row],[AcceptedCmp2]]+marketing_campaign[[#This Row],[AcceptedCmp1]]+marketing_campaign[[#This Row],[AcceptedCmp5]]+marketing_campaign[[#This Row],[AcceptedCmp4]]+marketing_campaign[[#This Row],[AcceptedCmp3]]</f>
        <v>0</v>
      </c>
    </row>
    <row r="110" spans="1:36" x14ac:dyDescent="0.35">
      <c r="A110">
        <v>3629</v>
      </c>
      <c r="B110">
        <v>1978</v>
      </c>
      <c r="C110">
        <f t="shared" ca="1" si="2"/>
        <v>48</v>
      </c>
      <c r="D110" t="str" cm="1">
        <f t="array" aca="1" ref="D1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 t="s">
        <v>29</v>
      </c>
      <c r="F110" t="s">
        <v>30</v>
      </c>
      <c r="G110" cm="1">
        <f t="array" ref="G110">_xlfn.IFS(marketing_campaign[[#This Row],[Marital_Status]]="Single",I110-J110+1,marketing_campaign[[#This Row],[Marital_Status]]="Together",I110+J110+2,marketing_campaign[[#This Row],[Marital_Status]]="Alone",I110-J110+1,marketing_campaign[[#This Row],[Marital_Status]]="Married",I110+J110+2,marketing_campaign[[#This Row],[Marital_Status]]="Divorced",I110+J110+1,marketing_campaign[[#This Row],[Marital_Status]]="YOLO",I110-J110+1,marketing_campaign[[#This Row],[Marital_Status]]="Absurd",I110-J110+1,marketing_campaign[[#This Row],[Marital_Status]]="Widow",I110+J110+1)</f>
        <v>2</v>
      </c>
      <c r="H110">
        <v>38557</v>
      </c>
      <c r="I110">
        <v>1</v>
      </c>
      <c r="J110">
        <v>0</v>
      </c>
      <c r="K110" s="1">
        <v>41262</v>
      </c>
      <c r="L110">
        <v>17</v>
      </c>
      <c r="M110" t="str" cm="1">
        <f t="array" ref="M110">_xlfn.IFS(AND(marketing_campaign[[#This Row],[Recency]]&gt;=0,marketing_campaign[[#This Row],[Recency]]&lt;=14),"Early Recency",AND(marketing_campaign[[#This Row],[Recency]]&gt;=15,marketing_campaign[[#This Row],[Recency]]&lt;=31),"Mid-Recency",marketing_campaign[[#This Row],[Recency]]&gt;=32,"Late Recency")</f>
        <v>Mid-Recency</v>
      </c>
      <c r="N110">
        <v>76</v>
      </c>
      <c r="O110">
        <v>3</v>
      </c>
      <c r="P110">
        <v>31</v>
      </c>
      <c r="Q110">
        <v>4</v>
      </c>
      <c r="R110">
        <v>4</v>
      </c>
      <c r="S110">
        <v>27</v>
      </c>
      <c r="T110">
        <f>marketing_campaign[[#This Row],[MntGoldProds]]+marketing_campaign[[#This Row],[MntSweetProducts]]+marketing_campaign[[#This Row],[MntFishProducts]]+marketing_campaign[[#This Row],[MntMeatProducts]]+marketing_campaign[[#This Row],[MntFruits]]+marketing_campaign[[#This Row],[MntWines]]</f>
        <v>145</v>
      </c>
      <c r="U110">
        <v>2</v>
      </c>
      <c r="V110">
        <v>3</v>
      </c>
      <c r="W110">
        <v>1</v>
      </c>
      <c r="X110">
        <v>3</v>
      </c>
      <c r="Y110">
        <f t="shared" si="3"/>
        <v>9</v>
      </c>
      <c r="Z110">
        <v>7</v>
      </c>
      <c r="AA110">
        <v>0</v>
      </c>
      <c r="AB110">
        <v>0</v>
      </c>
      <c r="AC110">
        <v>0</v>
      </c>
      <c r="AD110">
        <v>0</v>
      </c>
      <c r="AE110">
        <v>0</v>
      </c>
      <c r="AF110">
        <v>0</v>
      </c>
      <c r="AG110">
        <v>3</v>
      </c>
      <c r="AH110">
        <v>11</v>
      </c>
      <c r="AI110">
        <v>0</v>
      </c>
      <c r="AJ110">
        <f>marketing_campaign[[#This Row],[AcceptedCmp2]]+marketing_campaign[[#This Row],[AcceptedCmp1]]+marketing_campaign[[#This Row],[AcceptedCmp5]]+marketing_campaign[[#This Row],[AcceptedCmp4]]+marketing_campaign[[#This Row],[AcceptedCmp3]]</f>
        <v>0</v>
      </c>
    </row>
    <row r="111" spans="1:36" x14ac:dyDescent="0.35">
      <c r="A111">
        <v>10991</v>
      </c>
      <c r="B111">
        <v>1960</v>
      </c>
      <c r="C111">
        <f t="shared" ca="1" si="2"/>
        <v>66</v>
      </c>
      <c r="D111" t="str" cm="1">
        <f t="array" aca="1" ref="D1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1" t="s">
        <v>34</v>
      </c>
      <c r="F111" t="s">
        <v>33</v>
      </c>
      <c r="G111" cm="1">
        <f t="array" ref="G111">_xlfn.IFS(marketing_campaign[[#This Row],[Marital_Status]]="Single",I111-J111+1,marketing_campaign[[#This Row],[Marital_Status]]="Together",I111+J111+2,marketing_campaign[[#This Row],[Marital_Status]]="Alone",I111-J111+1,marketing_campaign[[#This Row],[Marital_Status]]="Married",I111+J111+2,marketing_campaign[[#This Row],[Marital_Status]]="Divorced",I111+J111+1,marketing_campaign[[#This Row],[Marital_Status]]="YOLO",I111-J111+1,marketing_campaign[[#This Row],[Marital_Status]]="Absurd",I111-J111+1,marketing_campaign[[#This Row],[Marital_Status]]="Widow",I111+J111+1)</f>
        <v>2</v>
      </c>
      <c r="H111">
        <v>89058</v>
      </c>
      <c r="I111">
        <v>0</v>
      </c>
      <c r="J111">
        <v>0</v>
      </c>
      <c r="K111" s="1">
        <v>41250</v>
      </c>
      <c r="L111">
        <v>18</v>
      </c>
      <c r="M111" t="str" cm="1">
        <f t="array" ref="M111">_xlfn.IFS(AND(marketing_campaign[[#This Row],[Recency]]&gt;=0,marketing_campaign[[#This Row],[Recency]]&lt;=14),"Early Recency",AND(marketing_campaign[[#This Row],[Recency]]&gt;=15,marketing_campaign[[#This Row],[Recency]]&lt;=31),"Mid-Recency",marketing_campaign[[#This Row],[Recency]]&gt;=32,"Late Recency")</f>
        <v>Mid-Recency</v>
      </c>
      <c r="N111">
        <v>454</v>
      </c>
      <c r="O111">
        <v>194</v>
      </c>
      <c r="P111">
        <v>106</v>
      </c>
      <c r="Q111">
        <v>31</v>
      </c>
      <c r="R111">
        <v>22</v>
      </c>
      <c r="S111">
        <v>43</v>
      </c>
      <c r="T111">
        <f>marketing_campaign[[#This Row],[MntGoldProds]]+marketing_campaign[[#This Row],[MntSweetProducts]]+marketing_campaign[[#This Row],[MntFishProducts]]+marketing_campaign[[#This Row],[MntMeatProducts]]+marketing_campaign[[#This Row],[MntFruits]]+marketing_campaign[[#This Row],[MntWines]]</f>
        <v>850</v>
      </c>
      <c r="U111">
        <v>1</v>
      </c>
      <c r="V111">
        <v>5</v>
      </c>
      <c r="W111">
        <v>4</v>
      </c>
      <c r="X111">
        <v>4</v>
      </c>
      <c r="Y111">
        <f t="shared" si="3"/>
        <v>14</v>
      </c>
      <c r="Z111">
        <v>2</v>
      </c>
      <c r="AA111">
        <v>0</v>
      </c>
      <c r="AB111">
        <v>0</v>
      </c>
      <c r="AC111">
        <v>0</v>
      </c>
      <c r="AD111">
        <v>0</v>
      </c>
      <c r="AE111">
        <v>0</v>
      </c>
      <c r="AF111">
        <v>0</v>
      </c>
      <c r="AG111">
        <v>3</v>
      </c>
      <c r="AH111">
        <v>11</v>
      </c>
      <c r="AI111">
        <v>0</v>
      </c>
      <c r="AJ111">
        <f>marketing_campaign[[#This Row],[AcceptedCmp2]]+marketing_campaign[[#This Row],[AcceptedCmp1]]+marketing_campaign[[#This Row],[AcceptedCmp5]]+marketing_campaign[[#This Row],[AcceptedCmp4]]+marketing_campaign[[#This Row],[AcceptedCmp3]]</f>
        <v>0</v>
      </c>
    </row>
    <row r="112" spans="1:36" x14ac:dyDescent="0.35">
      <c r="A112">
        <v>5077</v>
      </c>
      <c r="B112">
        <v>1979</v>
      </c>
      <c r="C112">
        <f t="shared" ca="1" si="2"/>
        <v>47</v>
      </c>
      <c r="D112" t="str" cm="1">
        <f t="array" aca="1" ref="D1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 t="s">
        <v>29</v>
      </c>
      <c r="F112" t="s">
        <v>31</v>
      </c>
      <c r="G112" cm="1">
        <f t="array" ref="G112">_xlfn.IFS(marketing_campaign[[#This Row],[Marital_Status]]="Single",I112-J112+1,marketing_campaign[[#This Row],[Marital_Status]]="Together",I112+J112+2,marketing_campaign[[#This Row],[Marital_Status]]="Alone",I112-J112+1,marketing_campaign[[#This Row],[Marital_Status]]="Married",I112+J112+2,marketing_campaign[[#This Row],[Marital_Status]]="Divorced",I112+J112+1,marketing_campaign[[#This Row],[Marital_Status]]="YOLO",I112-J112+1,marketing_campaign[[#This Row],[Marital_Status]]="Absurd",I112-J112+1,marketing_campaign[[#This Row],[Marital_Status]]="Widow",I112+J112+1)</f>
        <v>3</v>
      </c>
      <c r="H112">
        <v>77298</v>
      </c>
      <c r="I112">
        <v>0</v>
      </c>
      <c r="J112">
        <v>1</v>
      </c>
      <c r="K112" s="1">
        <v>41580</v>
      </c>
      <c r="L112">
        <v>46</v>
      </c>
      <c r="M112" t="str" cm="1">
        <f t="array" ref="M112">_xlfn.IFS(AND(marketing_campaign[[#This Row],[Recency]]&gt;=0,marketing_campaign[[#This Row],[Recency]]&lt;=14),"Early Recency",AND(marketing_campaign[[#This Row],[Recency]]&gt;=15,marketing_campaign[[#This Row],[Recency]]&lt;=31),"Mid-Recency",marketing_campaign[[#This Row],[Recency]]&gt;=32,"Late Recency")</f>
        <v>Late Recency</v>
      </c>
      <c r="N112">
        <v>425</v>
      </c>
      <c r="O112">
        <v>115</v>
      </c>
      <c r="P112">
        <v>292</v>
      </c>
      <c r="Q112">
        <v>23</v>
      </c>
      <c r="R112">
        <v>35</v>
      </c>
      <c r="S112">
        <v>79</v>
      </c>
      <c r="T112">
        <f>marketing_campaign[[#This Row],[MntGoldProds]]+marketing_campaign[[#This Row],[MntSweetProducts]]+marketing_campaign[[#This Row],[MntFishProducts]]+marketing_campaign[[#This Row],[MntMeatProducts]]+marketing_campaign[[#This Row],[MntFruits]]+marketing_campaign[[#This Row],[MntWines]]</f>
        <v>969</v>
      </c>
      <c r="U112">
        <v>1</v>
      </c>
      <c r="V112">
        <v>6</v>
      </c>
      <c r="W112">
        <v>6</v>
      </c>
      <c r="X112">
        <v>11</v>
      </c>
      <c r="Y112">
        <f t="shared" si="3"/>
        <v>24</v>
      </c>
      <c r="Z112">
        <v>3</v>
      </c>
      <c r="AA112">
        <v>0</v>
      </c>
      <c r="AB112">
        <v>0</v>
      </c>
      <c r="AC112">
        <v>0</v>
      </c>
      <c r="AD112">
        <v>0</v>
      </c>
      <c r="AE112">
        <v>0</v>
      </c>
      <c r="AF112">
        <v>0</v>
      </c>
      <c r="AG112">
        <v>3</v>
      </c>
      <c r="AH112">
        <v>11</v>
      </c>
      <c r="AI112">
        <v>0</v>
      </c>
      <c r="AJ112">
        <f>marketing_campaign[[#This Row],[AcceptedCmp2]]+marketing_campaign[[#This Row],[AcceptedCmp1]]+marketing_campaign[[#This Row],[AcceptedCmp5]]+marketing_campaign[[#This Row],[AcceptedCmp4]]+marketing_campaign[[#This Row],[AcceptedCmp3]]</f>
        <v>0</v>
      </c>
    </row>
    <row r="113" spans="1:36" x14ac:dyDescent="0.35">
      <c r="A113">
        <v>7431</v>
      </c>
      <c r="B113">
        <v>1991</v>
      </c>
      <c r="C113">
        <f t="shared" ca="1" si="2"/>
        <v>35</v>
      </c>
      <c r="D113" t="str" cm="1">
        <f t="array" aca="1" ref="D1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3" t="s">
        <v>32</v>
      </c>
      <c r="F113" t="s">
        <v>30</v>
      </c>
      <c r="G113" cm="1">
        <f t="array" ref="G113">_xlfn.IFS(marketing_campaign[[#This Row],[Marital_Status]]="Single",I113-J113+1,marketing_campaign[[#This Row],[Marital_Status]]="Together",I113+J113+2,marketing_campaign[[#This Row],[Marital_Status]]="Alone",I113-J113+1,marketing_campaign[[#This Row],[Marital_Status]]="Married",I113+J113+2,marketing_campaign[[#This Row],[Marital_Status]]="Divorced",I113+J113+1,marketing_campaign[[#This Row],[Marital_Status]]="YOLO",I113-J113+1,marketing_campaign[[#This Row],[Marital_Status]]="Absurd",I113-J113+1,marketing_campaign[[#This Row],[Marital_Status]]="Widow",I113+J113+1)</f>
        <v>1</v>
      </c>
      <c r="H113">
        <v>68126</v>
      </c>
      <c r="I113">
        <v>0</v>
      </c>
      <c r="J113">
        <v>0</v>
      </c>
      <c r="K113" s="1">
        <v>41223</v>
      </c>
      <c r="L113">
        <v>40</v>
      </c>
      <c r="M113" t="str" cm="1">
        <f t="array" ref="M113">_xlfn.IFS(AND(marketing_campaign[[#This Row],[Recency]]&gt;=0,marketing_campaign[[#This Row],[Recency]]&lt;=14),"Early Recency",AND(marketing_campaign[[#This Row],[Recency]]&gt;=15,marketing_campaign[[#This Row],[Recency]]&lt;=31),"Mid-Recency",marketing_campaign[[#This Row],[Recency]]&gt;=32,"Late Recency")</f>
        <v>Late Recency</v>
      </c>
      <c r="N113">
        <v>1332</v>
      </c>
      <c r="O113">
        <v>17</v>
      </c>
      <c r="P113">
        <v>311</v>
      </c>
      <c r="Q113">
        <v>23</v>
      </c>
      <c r="R113">
        <v>51</v>
      </c>
      <c r="S113">
        <v>86</v>
      </c>
      <c r="T113">
        <f>marketing_campaign[[#This Row],[MntGoldProds]]+marketing_campaign[[#This Row],[MntSweetProducts]]+marketing_campaign[[#This Row],[MntFishProducts]]+marketing_campaign[[#This Row],[MntMeatProducts]]+marketing_campaign[[#This Row],[MntFruits]]+marketing_campaign[[#This Row],[MntWines]]</f>
        <v>1820</v>
      </c>
      <c r="U113">
        <v>1</v>
      </c>
      <c r="V113">
        <v>7</v>
      </c>
      <c r="W113">
        <v>4</v>
      </c>
      <c r="X113">
        <v>5</v>
      </c>
      <c r="Y113">
        <f t="shared" si="3"/>
        <v>17</v>
      </c>
      <c r="Z113">
        <v>9</v>
      </c>
      <c r="AA113">
        <v>0</v>
      </c>
      <c r="AB113">
        <v>1</v>
      </c>
      <c r="AC113">
        <v>0</v>
      </c>
      <c r="AD113">
        <v>0</v>
      </c>
      <c r="AE113">
        <v>0</v>
      </c>
      <c r="AF113">
        <v>0</v>
      </c>
      <c r="AG113">
        <v>3</v>
      </c>
      <c r="AH113">
        <v>11</v>
      </c>
      <c r="AI113">
        <v>1</v>
      </c>
      <c r="AJ113">
        <f>marketing_campaign[[#This Row],[AcceptedCmp2]]+marketing_campaign[[#This Row],[AcceptedCmp1]]+marketing_campaign[[#This Row],[AcceptedCmp5]]+marketing_campaign[[#This Row],[AcceptedCmp4]]+marketing_campaign[[#This Row],[AcceptedCmp3]]</f>
        <v>1</v>
      </c>
    </row>
    <row r="114" spans="1:36" x14ac:dyDescent="0.35">
      <c r="A114">
        <v>3267</v>
      </c>
      <c r="B114">
        <v>1963</v>
      </c>
      <c r="C114">
        <f t="shared" ca="1" si="2"/>
        <v>63</v>
      </c>
      <c r="D114" t="str" cm="1">
        <f t="array" aca="1" ref="D1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 t="s">
        <v>34</v>
      </c>
      <c r="F114" t="s">
        <v>31</v>
      </c>
      <c r="G114" cm="1">
        <f t="array" ref="G114">_xlfn.IFS(marketing_campaign[[#This Row],[Marital_Status]]="Single",I114-J114+1,marketing_campaign[[#This Row],[Marital_Status]]="Together",I114+J114+2,marketing_campaign[[#This Row],[Marital_Status]]="Alone",I114-J114+1,marketing_campaign[[#This Row],[Marital_Status]]="Married",I114+J114+2,marketing_campaign[[#This Row],[Marital_Status]]="Divorced",I114+J114+1,marketing_campaign[[#This Row],[Marital_Status]]="YOLO",I114-J114+1,marketing_campaign[[#This Row],[Marital_Status]]="Absurd",I114-J114+1,marketing_campaign[[#This Row],[Marital_Status]]="Widow",I114+J114+1)</f>
        <v>3</v>
      </c>
      <c r="H114">
        <v>57288</v>
      </c>
      <c r="I114">
        <v>0</v>
      </c>
      <c r="J114">
        <v>1</v>
      </c>
      <c r="K114" s="1">
        <v>41815</v>
      </c>
      <c r="L114">
        <v>27</v>
      </c>
      <c r="M114" t="str" cm="1">
        <f t="array" ref="M114">_xlfn.IFS(AND(marketing_campaign[[#This Row],[Recency]]&gt;=0,marketing_campaign[[#This Row],[Recency]]&lt;=14),"Early Recency",AND(marketing_campaign[[#This Row],[Recency]]&gt;=15,marketing_campaign[[#This Row],[Recency]]&lt;=31),"Mid-Recency",marketing_campaign[[#This Row],[Recency]]&gt;=32,"Late Recency")</f>
        <v>Mid-Recency</v>
      </c>
      <c r="N114">
        <v>527</v>
      </c>
      <c r="O114">
        <v>0</v>
      </c>
      <c r="P114">
        <v>21</v>
      </c>
      <c r="Q114">
        <v>0</v>
      </c>
      <c r="R114">
        <v>0</v>
      </c>
      <c r="S114">
        <v>60</v>
      </c>
      <c r="T114">
        <f>marketing_campaign[[#This Row],[MntGoldProds]]+marketing_campaign[[#This Row],[MntSweetProducts]]+marketing_campaign[[#This Row],[MntFishProducts]]+marketing_campaign[[#This Row],[MntMeatProducts]]+marketing_campaign[[#This Row],[MntFruits]]+marketing_campaign[[#This Row],[MntWines]]</f>
        <v>608</v>
      </c>
      <c r="U114">
        <v>3</v>
      </c>
      <c r="V114">
        <v>8</v>
      </c>
      <c r="W114">
        <v>1</v>
      </c>
      <c r="X114">
        <v>8</v>
      </c>
      <c r="Y114">
        <f t="shared" si="3"/>
        <v>20</v>
      </c>
      <c r="Z114">
        <v>6</v>
      </c>
      <c r="AA114">
        <v>0</v>
      </c>
      <c r="AB114">
        <v>1</v>
      </c>
      <c r="AC114">
        <v>0</v>
      </c>
      <c r="AD114">
        <v>0</v>
      </c>
      <c r="AE114">
        <v>0</v>
      </c>
      <c r="AF114">
        <v>0</v>
      </c>
      <c r="AG114">
        <v>3</v>
      </c>
      <c r="AH114">
        <v>11</v>
      </c>
      <c r="AI114">
        <v>0</v>
      </c>
      <c r="AJ114">
        <f>marketing_campaign[[#This Row],[AcceptedCmp2]]+marketing_campaign[[#This Row],[AcceptedCmp1]]+marketing_campaign[[#This Row],[AcceptedCmp5]]+marketing_campaign[[#This Row],[AcceptedCmp4]]+marketing_campaign[[#This Row],[AcceptedCmp3]]</f>
        <v>1</v>
      </c>
    </row>
    <row r="115" spans="1:36" x14ac:dyDescent="0.35">
      <c r="A115">
        <v>999</v>
      </c>
      <c r="B115">
        <v>1991</v>
      </c>
      <c r="C115">
        <f t="shared" ca="1" si="2"/>
        <v>35</v>
      </c>
      <c r="D115" t="str" cm="1">
        <f t="array" aca="1" ref="D1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5" t="s">
        <v>29</v>
      </c>
      <c r="F115" t="s">
        <v>30</v>
      </c>
      <c r="G115" cm="1">
        <f t="array" ref="G115">_xlfn.IFS(marketing_campaign[[#This Row],[Marital_Status]]="Single",I115-J115+1,marketing_campaign[[#This Row],[Marital_Status]]="Together",I115+J115+2,marketing_campaign[[#This Row],[Marital_Status]]="Alone",I115-J115+1,marketing_campaign[[#This Row],[Marital_Status]]="Married",I115+J115+2,marketing_campaign[[#This Row],[Marital_Status]]="Divorced",I115+J115+1,marketing_campaign[[#This Row],[Marital_Status]]="YOLO",I115-J115+1,marketing_campaign[[#This Row],[Marital_Status]]="Absurd",I115-J115+1,marketing_campaign[[#This Row],[Marital_Status]]="Widow",I115+J115+1)</f>
        <v>1</v>
      </c>
      <c r="H115">
        <v>86037</v>
      </c>
      <c r="I115">
        <v>0</v>
      </c>
      <c r="J115">
        <v>0</v>
      </c>
      <c r="K115" s="1">
        <v>41276</v>
      </c>
      <c r="L115">
        <v>95</v>
      </c>
      <c r="M115" t="str" cm="1">
        <f t="array" ref="M115">_xlfn.IFS(AND(marketing_campaign[[#This Row],[Recency]]&gt;=0,marketing_campaign[[#This Row],[Recency]]&lt;=14),"Early Recency",AND(marketing_campaign[[#This Row],[Recency]]&gt;=15,marketing_campaign[[#This Row],[Recency]]&lt;=31),"Mid-Recency",marketing_campaign[[#This Row],[Recency]]&gt;=32,"Late Recency")</f>
        <v>Late Recency</v>
      </c>
      <c r="N115">
        <v>490</v>
      </c>
      <c r="O115">
        <v>44</v>
      </c>
      <c r="P115">
        <v>125</v>
      </c>
      <c r="Q115">
        <v>29</v>
      </c>
      <c r="R115">
        <v>20</v>
      </c>
      <c r="S115">
        <v>22</v>
      </c>
      <c r="T115">
        <f>marketing_campaign[[#This Row],[MntGoldProds]]+marketing_campaign[[#This Row],[MntSweetProducts]]+marketing_campaign[[#This Row],[MntFishProducts]]+marketing_campaign[[#This Row],[MntMeatProducts]]+marketing_campaign[[#This Row],[MntFruits]]+marketing_campaign[[#This Row],[MntWines]]</f>
        <v>730</v>
      </c>
      <c r="U115">
        <v>1</v>
      </c>
      <c r="V115">
        <v>6</v>
      </c>
      <c r="W115">
        <v>7</v>
      </c>
      <c r="X115">
        <v>11</v>
      </c>
      <c r="Y115">
        <f t="shared" si="3"/>
        <v>25</v>
      </c>
      <c r="Z115">
        <v>3</v>
      </c>
      <c r="AA115">
        <v>0</v>
      </c>
      <c r="AB115">
        <v>1</v>
      </c>
      <c r="AC115">
        <v>1</v>
      </c>
      <c r="AD115">
        <v>0</v>
      </c>
      <c r="AE115">
        <v>0</v>
      </c>
      <c r="AF115">
        <v>0</v>
      </c>
      <c r="AG115">
        <v>3</v>
      </c>
      <c r="AH115">
        <v>11</v>
      </c>
      <c r="AI115">
        <v>1</v>
      </c>
      <c r="AJ115">
        <f>marketing_campaign[[#This Row],[AcceptedCmp2]]+marketing_campaign[[#This Row],[AcceptedCmp1]]+marketing_campaign[[#This Row],[AcceptedCmp5]]+marketing_campaign[[#This Row],[AcceptedCmp4]]+marketing_campaign[[#This Row],[AcceptedCmp3]]</f>
        <v>2</v>
      </c>
    </row>
    <row r="116" spans="1:36" x14ac:dyDescent="0.35">
      <c r="A116">
        <v>9215</v>
      </c>
      <c r="B116">
        <v>1980</v>
      </c>
      <c r="C116">
        <f t="shared" ca="1" si="2"/>
        <v>46</v>
      </c>
      <c r="D116" t="str" cm="1">
        <f t="array" aca="1" ref="D1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 t="s">
        <v>32</v>
      </c>
      <c r="F116" t="s">
        <v>33</v>
      </c>
      <c r="G116" cm="1">
        <f t="array" ref="G116">_xlfn.IFS(marketing_campaign[[#This Row],[Marital_Status]]="Single",I116-J116+1,marketing_campaign[[#This Row],[Marital_Status]]="Together",I116+J116+2,marketing_campaign[[#This Row],[Marital_Status]]="Alone",I116-J116+1,marketing_campaign[[#This Row],[Marital_Status]]="Married",I116+J116+2,marketing_campaign[[#This Row],[Marital_Status]]="Divorced",I116+J116+1,marketing_campaign[[#This Row],[Marital_Status]]="YOLO",I116-J116+1,marketing_campaign[[#This Row],[Marital_Status]]="Absurd",I116-J116+1,marketing_campaign[[#This Row],[Marital_Status]]="Widow",I116+J116+1)</f>
        <v>3</v>
      </c>
      <c r="H116">
        <v>43974</v>
      </c>
      <c r="I116">
        <v>1</v>
      </c>
      <c r="J116">
        <v>0</v>
      </c>
      <c r="K116" s="1">
        <v>41255</v>
      </c>
      <c r="L116">
        <v>19</v>
      </c>
      <c r="M116" t="str" cm="1">
        <f t="array" ref="M116">_xlfn.IFS(AND(marketing_campaign[[#This Row],[Recency]]&gt;=0,marketing_campaign[[#This Row],[Recency]]&lt;=14),"Early Recency",AND(marketing_campaign[[#This Row],[Recency]]&gt;=15,marketing_campaign[[#This Row],[Recency]]&lt;=31),"Mid-Recency",marketing_campaign[[#This Row],[Recency]]&gt;=32,"Late Recency")</f>
        <v>Mid-Recency</v>
      </c>
      <c r="N116">
        <v>378</v>
      </c>
      <c r="O116">
        <v>0</v>
      </c>
      <c r="P116">
        <v>101</v>
      </c>
      <c r="Q116">
        <v>0</v>
      </c>
      <c r="R116">
        <v>0</v>
      </c>
      <c r="S116">
        <v>72</v>
      </c>
      <c r="T116">
        <f>marketing_campaign[[#This Row],[MntGoldProds]]+marketing_campaign[[#This Row],[MntSweetProducts]]+marketing_campaign[[#This Row],[MntFishProducts]]+marketing_campaign[[#This Row],[MntMeatProducts]]+marketing_campaign[[#This Row],[MntFruits]]+marketing_campaign[[#This Row],[MntWines]]</f>
        <v>551</v>
      </c>
      <c r="U116">
        <v>5</v>
      </c>
      <c r="V116">
        <v>6</v>
      </c>
      <c r="W116">
        <v>4</v>
      </c>
      <c r="X116">
        <v>6</v>
      </c>
      <c r="Y116">
        <f t="shared" si="3"/>
        <v>21</v>
      </c>
      <c r="Z116">
        <v>7</v>
      </c>
      <c r="AA116">
        <v>0</v>
      </c>
      <c r="AB116">
        <v>0</v>
      </c>
      <c r="AC116">
        <v>0</v>
      </c>
      <c r="AD116">
        <v>0</v>
      </c>
      <c r="AE116">
        <v>0</v>
      </c>
      <c r="AF116">
        <v>0</v>
      </c>
      <c r="AG116">
        <v>3</v>
      </c>
      <c r="AH116">
        <v>11</v>
      </c>
      <c r="AI116">
        <v>0</v>
      </c>
      <c r="AJ116">
        <f>marketing_campaign[[#This Row],[AcceptedCmp2]]+marketing_campaign[[#This Row],[AcceptedCmp1]]+marketing_campaign[[#This Row],[AcceptedCmp5]]+marketing_campaign[[#This Row],[AcceptedCmp4]]+marketing_campaign[[#This Row],[AcceptedCmp3]]</f>
        <v>0</v>
      </c>
    </row>
    <row r="117" spans="1:36" x14ac:dyDescent="0.35">
      <c r="A117">
        <v>2286</v>
      </c>
      <c r="B117">
        <v>1962</v>
      </c>
      <c r="C117">
        <f t="shared" ca="1" si="2"/>
        <v>64</v>
      </c>
      <c r="D117" t="str" cm="1">
        <f t="array" aca="1" ref="D1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 t="s">
        <v>29</v>
      </c>
      <c r="F117" t="s">
        <v>30</v>
      </c>
      <c r="G117" cm="1">
        <f t="array" ref="G117">_xlfn.IFS(marketing_campaign[[#This Row],[Marital_Status]]="Single",I117-J117+1,marketing_campaign[[#This Row],[Marital_Status]]="Together",I117+J117+2,marketing_campaign[[#This Row],[Marital_Status]]="Alone",I117-J117+1,marketing_campaign[[#This Row],[Marital_Status]]="Married",I117+J117+2,marketing_campaign[[#This Row],[Marital_Status]]="Divorced",I117+J117+1,marketing_campaign[[#This Row],[Marital_Status]]="YOLO",I117-J117+1,marketing_campaign[[#This Row],[Marital_Status]]="Absurd",I117-J117+1,marketing_campaign[[#This Row],[Marital_Status]]="Widow",I117+J117+1)</f>
        <v>1</v>
      </c>
      <c r="H117">
        <v>50785</v>
      </c>
      <c r="I117">
        <v>1</v>
      </c>
      <c r="J117">
        <v>1</v>
      </c>
      <c r="K117" s="1">
        <v>41527</v>
      </c>
      <c r="L117">
        <v>27</v>
      </c>
      <c r="M117" t="str" cm="1">
        <f t="array" ref="M117">_xlfn.IFS(AND(marketing_campaign[[#This Row],[Recency]]&gt;=0,marketing_campaign[[#This Row],[Recency]]&lt;=14),"Early Recency",AND(marketing_campaign[[#This Row],[Recency]]&gt;=15,marketing_campaign[[#This Row],[Recency]]&lt;=31),"Mid-Recency",marketing_campaign[[#This Row],[Recency]]&gt;=32,"Late Recency")</f>
        <v>Mid-Recency</v>
      </c>
      <c r="N117">
        <v>64</v>
      </c>
      <c r="O117">
        <v>1</v>
      </c>
      <c r="P117">
        <v>21</v>
      </c>
      <c r="Q117">
        <v>0</v>
      </c>
      <c r="R117">
        <v>1</v>
      </c>
      <c r="S117">
        <v>27</v>
      </c>
      <c r="T117">
        <f>marketing_campaign[[#This Row],[MntGoldProds]]+marketing_campaign[[#This Row],[MntSweetProducts]]+marketing_campaign[[#This Row],[MntFishProducts]]+marketing_campaign[[#This Row],[MntMeatProducts]]+marketing_campaign[[#This Row],[MntFruits]]+marketing_campaign[[#This Row],[MntWines]]</f>
        <v>114</v>
      </c>
      <c r="U117">
        <v>2</v>
      </c>
      <c r="V117">
        <v>2</v>
      </c>
      <c r="W117">
        <v>1</v>
      </c>
      <c r="X117">
        <v>3</v>
      </c>
      <c r="Y117">
        <f t="shared" si="3"/>
        <v>8</v>
      </c>
      <c r="Z117">
        <v>6</v>
      </c>
      <c r="AA117">
        <v>0</v>
      </c>
      <c r="AB117">
        <v>0</v>
      </c>
      <c r="AC117">
        <v>0</v>
      </c>
      <c r="AD117">
        <v>0</v>
      </c>
      <c r="AE117">
        <v>0</v>
      </c>
      <c r="AF117">
        <v>0</v>
      </c>
      <c r="AG117">
        <v>3</v>
      </c>
      <c r="AH117">
        <v>11</v>
      </c>
      <c r="AI117">
        <v>0</v>
      </c>
      <c r="AJ117">
        <f>marketing_campaign[[#This Row],[AcceptedCmp2]]+marketing_campaign[[#This Row],[AcceptedCmp1]]+marketing_campaign[[#This Row],[AcceptedCmp5]]+marketing_campaign[[#This Row],[AcceptedCmp4]]+marketing_campaign[[#This Row],[AcceptedCmp3]]</f>
        <v>0</v>
      </c>
    </row>
    <row r="118" spans="1:36" x14ac:dyDescent="0.35">
      <c r="A118">
        <v>1592</v>
      </c>
      <c r="B118">
        <v>1970</v>
      </c>
      <c r="C118">
        <f t="shared" ca="1" si="2"/>
        <v>56</v>
      </c>
      <c r="D118" t="str" cm="1">
        <f t="array" aca="1" ref="D1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8" t="s">
        <v>29</v>
      </c>
      <c r="F118" t="s">
        <v>33</v>
      </c>
      <c r="G118" cm="1">
        <f t="array" ref="G118">_xlfn.IFS(marketing_campaign[[#This Row],[Marital_Status]]="Single",I118-J118+1,marketing_campaign[[#This Row],[Marital_Status]]="Together",I118+J118+2,marketing_campaign[[#This Row],[Marital_Status]]="Alone",I118-J118+1,marketing_campaign[[#This Row],[Marital_Status]]="Married",I118+J118+2,marketing_campaign[[#This Row],[Marital_Status]]="Divorced",I118+J118+1,marketing_campaign[[#This Row],[Marital_Status]]="YOLO",I118-J118+1,marketing_campaign[[#This Row],[Marital_Status]]="Absurd",I118-J118+1,marketing_campaign[[#This Row],[Marital_Status]]="Widow",I118+J118+1)</f>
        <v>2</v>
      </c>
      <c r="H118">
        <v>90765</v>
      </c>
      <c r="I118">
        <v>0</v>
      </c>
      <c r="J118">
        <v>0</v>
      </c>
      <c r="K118" s="1">
        <v>41663</v>
      </c>
      <c r="L118">
        <v>25</v>
      </c>
      <c r="M118" t="str" cm="1">
        <f t="array" ref="M118">_xlfn.IFS(AND(marketing_campaign[[#This Row],[Recency]]&gt;=0,marketing_campaign[[#This Row],[Recency]]&lt;=14),"Early Recency",AND(marketing_campaign[[#This Row],[Recency]]&gt;=15,marketing_campaign[[#This Row],[Recency]]&lt;=31),"Mid-Recency",marketing_campaign[[#This Row],[Recency]]&gt;=32,"Late Recency")</f>
        <v>Mid-Recency</v>
      </c>
      <c r="N118">
        <v>547</v>
      </c>
      <c r="O118">
        <v>99</v>
      </c>
      <c r="P118">
        <v>812</v>
      </c>
      <c r="Q118">
        <v>151</v>
      </c>
      <c r="R118">
        <v>82</v>
      </c>
      <c r="S118">
        <v>33</v>
      </c>
      <c r="T118">
        <f>marketing_campaign[[#This Row],[MntGoldProds]]+marketing_campaign[[#This Row],[MntSweetProducts]]+marketing_campaign[[#This Row],[MntFishProducts]]+marketing_campaign[[#This Row],[MntMeatProducts]]+marketing_campaign[[#This Row],[MntFruits]]+marketing_campaign[[#This Row],[MntWines]]</f>
        <v>1724</v>
      </c>
      <c r="U118">
        <v>0</v>
      </c>
      <c r="V118">
        <v>4</v>
      </c>
      <c r="W118">
        <v>6</v>
      </c>
      <c r="X118">
        <v>5</v>
      </c>
      <c r="Y118">
        <f t="shared" si="3"/>
        <v>15</v>
      </c>
      <c r="Z118">
        <v>1</v>
      </c>
      <c r="AA118">
        <v>0</v>
      </c>
      <c r="AB118">
        <v>0</v>
      </c>
      <c r="AC118">
        <v>1</v>
      </c>
      <c r="AD118">
        <v>1</v>
      </c>
      <c r="AE118">
        <v>0</v>
      </c>
      <c r="AF118">
        <v>0</v>
      </c>
      <c r="AG118">
        <v>3</v>
      </c>
      <c r="AH118">
        <v>11</v>
      </c>
      <c r="AI118">
        <v>0</v>
      </c>
      <c r="AJ118">
        <f>marketing_campaign[[#This Row],[AcceptedCmp2]]+marketing_campaign[[#This Row],[AcceptedCmp1]]+marketing_campaign[[#This Row],[AcceptedCmp5]]+marketing_campaign[[#This Row],[AcceptedCmp4]]+marketing_campaign[[#This Row],[AcceptedCmp3]]</f>
        <v>2</v>
      </c>
    </row>
    <row r="119" spans="1:36" x14ac:dyDescent="0.35">
      <c r="A119">
        <v>367</v>
      </c>
      <c r="B119">
        <v>1978</v>
      </c>
      <c r="C119">
        <f t="shared" ca="1" si="2"/>
        <v>48</v>
      </c>
      <c r="D119" t="str" cm="1">
        <f t="array" aca="1" ref="D1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 t="s">
        <v>37</v>
      </c>
      <c r="F119" t="s">
        <v>33</v>
      </c>
      <c r="G119" cm="1">
        <f t="array" ref="G119">_xlfn.IFS(marketing_campaign[[#This Row],[Marital_Status]]="Single",I119-J119+1,marketing_campaign[[#This Row],[Marital_Status]]="Together",I119+J119+2,marketing_campaign[[#This Row],[Marital_Status]]="Alone",I119-J119+1,marketing_campaign[[#This Row],[Marital_Status]]="Married",I119+J119+2,marketing_campaign[[#This Row],[Marital_Status]]="Divorced",I119+J119+1,marketing_campaign[[#This Row],[Marital_Status]]="YOLO",I119-J119+1,marketing_campaign[[#This Row],[Marital_Status]]="Absurd",I119-J119+1,marketing_campaign[[#This Row],[Marital_Status]]="Widow",I119+J119+1)</f>
        <v>3</v>
      </c>
      <c r="H119">
        <v>36550</v>
      </c>
      <c r="I119">
        <v>1</v>
      </c>
      <c r="J119">
        <v>0</v>
      </c>
      <c r="K119" s="1">
        <v>41324</v>
      </c>
      <c r="L119">
        <v>74</v>
      </c>
      <c r="M119" t="str" cm="1">
        <f t="array" ref="M119">_xlfn.IFS(AND(marketing_campaign[[#This Row],[Recency]]&gt;=0,marketing_campaign[[#This Row],[Recency]]&lt;=14),"Early Recency",AND(marketing_campaign[[#This Row],[Recency]]&gt;=15,marketing_campaign[[#This Row],[Recency]]&lt;=31),"Mid-Recency",marketing_campaign[[#This Row],[Recency]]&gt;=32,"Late Recency")</f>
        <v>Late Recency</v>
      </c>
      <c r="N119">
        <v>47</v>
      </c>
      <c r="O119">
        <v>90</v>
      </c>
      <c r="P119">
        <v>94</v>
      </c>
      <c r="Q119">
        <v>123</v>
      </c>
      <c r="R119">
        <v>103</v>
      </c>
      <c r="S119">
        <v>120</v>
      </c>
      <c r="T119">
        <f>marketing_campaign[[#This Row],[MntGoldProds]]+marketing_campaign[[#This Row],[MntSweetProducts]]+marketing_campaign[[#This Row],[MntFishProducts]]+marketing_campaign[[#This Row],[MntMeatProducts]]+marketing_campaign[[#This Row],[MntFruits]]+marketing_campaign[[#This Row],[MntWines]]</f>
        <v>577</v>
      </c>
      <c r="U119">
        <v>5</v>
      </c>
      <c r="V119">
        <v>9</v>
      </c>
      <c r="W119">
        <v>1</v>
      </c>
      <c r="X119">
        <v>5</v>
      </c>
      <c r="Y119">
        <f t="shared" si="3"/>
        <v>20</v>
      </c>
      <c r="Z119">
        <v>9</v>
      </c>
      <c r="AA119">
        <v>0</v>
      </c>
      <c r="AB119">
        <v>0</v>
      </c>
      <c r="AC119">
        <v>0</v>
      </c>
      <c r="AD119">
        <v>0</v>
      </c>
      <c r="AE119">
        <v>0</v>
      </c>
      <c r="AF119">
        <v>0</v>
      </c>
      <c r="AG119">
        <v>3</v>
      </c>
      <c r="AH119">
        <v>11</v>
      </c>
      <c r="AI119">
        <v>0</v>
      </c>
      <c r="AJ119">
        <f>marketing_campaign[[#This Row],[AcceptedCmp2]]+marketing_campaign[[#This Row],[AcceptedCmp1]]+marketing_campaign[[#This Row],[AcceptedCmp5]]+marketing_campaign[[#This Row],[AcceptedCmp4]]+marketing_campaign[[#This Row],[AcceptedCmp3]]</f>
        <v>0</v>
      </c>
    </row>
    <row r="120" spans="1:36" x14ac:dyDescent="0.35">
      <c r="A120">
        <v>5234</v>
      </c>
      <c r="B120">
        <v>1967</v>
      </c>
      <c r="C120">
        <f t="shared" ca="1" si="2"/>
        <v>59</v>
      </c>
      <c r="D120" t="str" cm="1">
        <f t="array" aca="1" ref="D1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 t="s">
        <v>37</v>
      </c>
      <c r="F120" t="s">
        <v>31</v>
      </c>
      <c r="G120" cm="1">
        <f t="array" ref="G120">_xlfn.IFS(marketing_campaign[[#This Row],[Marital_Status]]="Single",I120-J120+1,marketing_campaign[[#This Row],[Marital_Status]]="Together",I120+J120+2,marketing_campaign[[#This Row],[Marital_Status]]="Alone",I120-J120+1,marketing_campaign[[#This Row],[Marital_Status]]="Married",I120+J120+2,marketing_campaign[[#This Row],[Marital_Status]]="Divorced",I120+J120+1,marketing_campaign[[#This Row],[Marital_Status]]="YOLO",I120-J120+1,marketing_campaign[[#This Row],[Marital_Status]]="Absurd",I120-J120+1,marketing_campaign[[#This Row],[Marital_Status]]="Widow",I120+J120+1)</f>
        <v>4</v>
      </c>
      <c r="H120">
        <v>30753</v>
      </c>
      <c r="I120">
        <v>1</v>
      </c>
      <c r="J120">
        <v>1</v>
      </c>
      <c r="K120" s="1">
        <v>41466</v>
      </c>
      <c r="L120">
        <v>85</v>
      </c>
      <c r="M120" t="str" cm="1">
        <f t="array" ref="M120">_xlfn.IFS(AND(marketing_campaign[[#This Row],[Recency]]&gt;=0,marketing_campaign[[#This Row],[Recency]]&lt;=14),"Early Recency",AND(marketing_campaign[[#This Row],[Recency]]&gt;=15,marketing_campaign[[#This Row],[Recency]]&lt;=31),"Mid-Recency",marketing_campaign[[#This Row],[Recency]]&gt;=32,"Late Recency")</f>
        <v>Late Recency</v>
      </c>
      <c r="N120">
        <v>12</v>
      </c>
      <c r="O120">
        <v>5</v>
      </c>
      <c r="P120">
        <v>25</v>
      </c>
      <c r="Q120">
        <v>0</v>
      </c>
      <c r="R120">
        <v>9</v>
      </c>
      <c r="S120">
        <v>30</v>
      </c>
      <c r="T120">
        <f>marketing_campaign[[#This Row],[MntGoldProds]]+marketing_campaign[[#This Row],[MntSweetProducts]]+marketing_campaign[[#This Row],[MntFishProducts]]+marketing_campaign[[#This Row],[MntMeatProducts]]+marketing_campaign[[#This Row],[MntFruits]]+marketing_campaign[[#This Row],[MntWines]]</f>
        <v>81</v>
      </c>
      <c r="U120">
        <v>2</v>
      </c>
      <c r="V120">
        <v>1</v>
      </c>
      <c r="W120">
        <v>1</v>
      </c>
      <c r="X120">
        <v>3</v>
      </c>
      <c r="Y120">
        <f t="shared" si="3"/>
        <v>7</v>
      </c>
      <c r="Z120">
        <v>5</v>
      </c>
      <c r="AA120">
        <v>0</v>
      </c>
      <c r="AB120">
        <v>0</v>
      </c>
      <c r="AC120">
        <v>0</v>
      </c>
      <c r="AD120">
        <v>0</v>
      </c>
      <c r="AE120">
        <v>0</v>
      </c>
      <c r="AF120">
        <v>0</v>
      </c>
      <c r="AG120">
        <v>3</v>
      </c>
      <c r="AH120">
        <v>11</v>
      </c>
      <c r="AI120">
        <v>0</v>
      </c>
      <c r="AJ120">
        <f>marketing_campaign[[#This Row],[AcceptedCmp2]]+marketing_campaign[[#This Row],[AcceptedCmp1]]+marketing_campaign[[#This Row],[AcceptedCmp5]]+marketing_campaign[[#This Row],[AcceptedCmp4]]+marketing_campaign[[#This Row],[AcceptedCmp3]]</f>
        <v>0</v>
      </c>
    </row>
    <row r="121" spans="1:36" x14ac:dyDescent="0.35">
      <c r="A121">
        <v>9862</v>
      </c>
      <c r="B121">
        <v>1969</v>
      </c>
      <c r="C121">
        <f t="shared" ca="1" si="2"/>
        <v>57</v>
      </c>
      <c r="D121" t="str" cm="1">
        <f t="array" aca="1" ref="D1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 t="s">
        <v>29</v>
      </c>
      <c r="F121" t="s">
        <v>31</v>
      </c>
      <c r="G121" cm="1">
        <f t="array" ref="G121">_xlfn.IFS(marketing_campaign[[#This Row],[Marital_Status]]="Single",I121-J121+1,marketing_campaign[[#This Row],[Marital_Status]]="Together",I121+J121+2,marketing_campaign[[#This Row],[Marital_Status]]="Alone",I121-J121+1,marketing_campaign[[#This Row],[Marital_Status]]="Married",I121+J121+2,marketing_campaign[[#This Row],[Marital_Status]]="Divorced",I121+J121+1,marketing_campaign[[#This Row],[Marital_Status]]="YOLO",I121-J121+1,marketing_campaign[[#This Row],[Marital_Status]]="Absurd",I121-J121+1,marketing_campaign[[#This Row],[Marital_Status]]="Widow",I121+J121+1)</f>
        <v>3</v>
      </c>
      <c r="H121">
        <v>21918</v>
      </c>
      <c r="I121">
        <v>1</v>
      </c>
      <c r="J121">
        <v>0</v>
      </c>
      <c r="K121" s="1">
        <v>41592</v>
      </c>
      <c r="L121">
        <v>37</v>
      </c>
      <c r="M121" t="str" cm="1">
        <f t="array" ref="M121">_xlfn.IFS(AND(marketing_campaign[[#This Row],[Recency]]&gt;=0,marketing_campaign[[#This Row],[Recency]]&lt;=14),"Early Recency",AND(marketing_campaign[[#This Row],[Recency]]&gt;=15,marketing_campaign[[#This Row],[Recency]]&lt;=31),"Mid-Recency",marketing_campaign[[#This Row],[Recency]]&gt;=32,"Late Recency")</f>
        <v>Late Recency</v>
      </c>
      <c r="N121">
        <v>1</v>
      </c>
      <c r="O121">
        <v>6</v>
      </c>
      <c r="P121">
        <v>7</v>
      </c>
      <c r="Q121">
        <v>11</v>
      </c>
      <c r="R121">
        <v>5</v>
      </c>
      <c r="S121">
        <v>3</v>
      </c>
      <c r="T121">
        <f>marketing_campaign[[#This Row],[MntGoldProds]]+marketing_campaign[[#This Row],[MntSweetProducts]]+marketing_campaign[[#This Row],[MntFishProducts]]+marketing_campaign[[#This Row],[MntMeatProducts]]+marketing_campaign[[#This Row],[MntFruits]]+marketing_campaign[[#This Row],[MntWines]]</f>
        <v>33</v>
      </c>
      <c r="U121">
        <v>2</v>
      </c>
      <c r="V121">
        <v>2</v>
      </c>
      <c r="W121">
        <v>0</v>
      </c>
      <c r="X121">
        <v>3</v>
      </c>
      <c r="Y121">
        <f t="shared" si="3"/>
        <v>7</v>
      </c>
      <c r="Z121">
        <v>6</v>
      </c>
      <c r="AA121">
        <v>0</v>
      </c>
      <c r="AB121">
        <v>0</v>
      </c>
      <c r="AC121">
        <v>0</v>
      </c>
      <c r="AD121">
        <v>0</v>
      </c>
      <c r="AE121">
        <v>0</v>
      </c>
      <c r="AF121">
        <v>0</v>
      </c>
      <c r="AG121">
        <v>3</v>
      </c>
      <c r="AH121">
        <v>11</v>
      </c>
      <c r="AI121">
        <v>0</v>
      </c>
      <c r="AJ121">
        <f>marketing_campaign[[#This Row],[AcceptedCmp2]]+marketing_campaign[[#This Row],[AcceptedCmp1]]+marketing_campaign[[#This Row],[AcceptedCmp5]]+marketing_campaign[[#This Row],[AcceptedCmp4]]+marketing_campaign[[#This Row],[AcceptedCmp3]]</f>
        <v>0</v>
      </c>
    </row>
    <row r="122" spans="1:36" x14ac:dyDescent="0.35">
      <c r="A122">
        <v>9805</v>
      </c>
      <c r="B122">
        <v>1953</v>
      </c>
      <c r="C122">
        <f t="shared" ca="1" si="2"/>
        <v>73</v>
      </c>
      <c r="D122" t="str" cm="1">
        <f t="array" aca="1" ref="D1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 t="s">
        <v>34</v>
      </c>
      <c r="F122" t="s">
        <v>31</v>
      </c>
      <c r="G122" cm="1">
        <f t="array" ref="G122">_xlfn.IFS(marketing_campaign[[#This Row],[Marital_Status]]="Single",I122-J122+1,marketing_campaign[[#This Row],[Marital_Status]]="Together",I122+J122+2,marketing_campaign[[#This Row],[Marital_Status]]="Alone",I122-J122+1,marketing_campaign[[#This Row],[Marital_Status]]="Married",I122+J122+2,marketing_campaign[[#This Row],[Marital_Status]]="Divorced",I122+J122+1,marketing_campaign[[#This Row],[Marital_Status]]="YOLO",I122-J122+1,marketing_campaign[[#This Row],[Marital_Status]]="Absurd",I122-J122+1,marketing_campaign[[#This Row],[Marital_Status]]="Widow",I122+J122+1)</f>
        <v>3</v>
      </c>
      <c r="H122">
        <v>56129</v>
      </c>
      <c r="I122">
        <v>0</v>
      </c>
      <c r="J122">
        <v>1</v>
      </c>
      <c r="K122" s="1">
        <v>41445</v>
      </c>
      <c r="L122">
        <v>65</v>
      </c>
      <c r="M122" t="str" cm="1">
        <f t="array" ref="M122">_xlfn.IFS(AND(marketing_campaign[[#This Row],[Recency]]&gt;=0,marketing_campaign[[#This Row],[Recency]]&lt;=14),"Early Recency",AND(marketing_campaign[[#This Row],[Recency]]&gt;=15,marketing_campaign[[#This Row],[Recency]]&lt;=31),"Mid-Recency",marketing_campaign[[#This Row],[Recency]]&gt;=32,"Late Recency")</f>
        <v>Late Recency</v>
      </c>
      <c r="N122">
        <v>320</v>
      </c>
      <c r="O122">
        <v>48</v>
      </c>
      <c r="P122">
        <v>133</v>
      </c>
      <c r="Q122">
        <v>39</v>
      </c>
      <c r="R122">
        <v>72</v>
      </c>
      <c r="S122">
        <v>48</v>
      </c>
      <c r="T122">
        <f>marketing_campaign[[#This Row],[MntGoldProds]]+marketing_campaign[[#This Row],[MntSweetProducts]]+marketing_campaign[[#This Row],[MntFishProducts]]+marketing_campaign[[#This Row],[MntMeatProducts]]+marketing_campaign[[#This Row],[MntFruits]]+marketing_campaign[[#This Row],[MntWines]]</f>
        <v>660</v>
      </c>
      <c r="U122">
        <v>4</v>
      </c>
      <c r="V122">
        <v>6</v>
      </c>
      <c r="W122">
        <v>2</v>
      </c>
      <c r="X122">
        <v>10</v>
      </c>
      <c r="Y122">
        <f t="shared" si="3"/>
        <v>22</v>
      </c>
      <c r="Z122">
        <v>4</v>
      </c>
      <c r="AA122">
        <v>0</v>
      </c>
      <c r="AB122">
        <v>0</v>
      </c>
      <c r="AC122">
        <v>0</v>
      </c>
      <c r="AD122">
        <v>0</v>
      </c>
      <c r="AE122">
        <v>0</v>
      </c>
      <c r="AF122">
        <v>0</v>
      </c>
      <c r="AG122">
        <v>3</v>
      </c>
      <c r="AH122">
        <v>11</v>
      </c>
      <c r="AI122">
        <v>0</v>
      </c>
      <c r="AJ122">
        <f>marketing_campaign[[#This Row],[AcceptedCmp2]]+marketing_campaign[[#This Row],[AcceptedCmp1]]+marketing_campaign[[#This Row],[AcceptedCmp5]]+marketing_campaign[[#This Row],[AcceptedCmp4]]+marketing_campaign[[#This Row],[AcceptedCmp3]]</f>
        <v>0</v>
      </c>
    </row>
    <row r="123" spans="1:36" x14ac:dyDescent="0.35">
      <c r="A123">
        <v>6205</v>
      </c>
      <c r="B123">
        <v>1967</v>
      </c>
      <c r="C123">
        <f t="shared" ca="1" si="2"/>
        <v>59</v>
      </c>
      <c r="D123" t="str" cm="1">
        <f t="array" aca="1" ref="D1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 t="s">
        <v>34</v>
      </c>
      <c r="F123" t="s">
        <v>30</v>
      </c>
      <c r="G123" cm="1">
        <f t="array" ref="G123">_xlfn.IFS(marketing_campaign[[#This Row],[Marital_Status]]="Single",I123-J123+1,marketing_campaign[[#This Row],[Marital_Status]]="Together",I123+J123+2,marketing_campaign[[#This Row],[Marital_Status]]="Alone",I123-J123+1,marketing_campaign[[#This Row],[Marital_Status]]="Married",I123+J123+2,marketing_campaign[[#This Row],[Marital_Status]]="Divorced",I123+J123+1,marketing_campaign[[#This Row],[Marital_Status]]="YOLO",I123-J123+1,marketing_campaign[[#This Row],[Marital_Status]]="Absurd",I123-J123+1,marketing_campaign[[#This Row],[Marital_Status]]="Widow",I123+J123+1)</f>
        <v>2</v>
      </c>
      <c r="H123">
        <v>32557</v>
      </c>
      <c r="I123">
        <v>1</v>
      </c>
      <c r="J123">
        <v>0</v>
      </c>
      <c r="K123" s="1">
        <v>41694</v>
      </c>
      <c r="L123">
        <v>13</v>
      </c>
      <c r="M123" t="str" cm="1">
        <f t="array" ref="M123">_xlfn.IFS(AND(marketing_campaign[[#This Row],[Recency]]&gt;=0,marketing_campaign[[#This Row],[Recency]]&lt;=14),"Early Recency",AND(marketing_campaign[[#This Row],[Recency]]&gt;=15,marketing_campaign[[#This Row],[Recency]]&lt;=31),"Mid-Recency",marketing_campaign[[#This Row],[Recency]]&gt;=32,"Late Recency")</f>
        <v>Early Recency</v>
      </c>
      <c r="N123">
        <v>34</v>
      </c>
      <c r="O123">
        <v>3</v>
      </c>
      <c r="P123">
        <v>29</v>
      </c>
      <c r="Q123">
        <v>0</v>
      </c>
      <c r="R123">
        <v>4</v>
      </c>
      <c r="S123">
        <v>10</v>
      </c>
      <c r="T123">
        <f>marketing_campaign[[#This Row],[MntGoldProds]]+marketing_campaign[[#This Row],[MntSweetProducts]]+marketing_campaign[[#This Row],[MntFishProducts]]+marketing_campaign[[#This Row],[MntMeatProducts]]+marketing_campaign[[#This Row],[MntFruits]]+marketing_campaign[[#This Row],[MntWines]]</f>
        <v>80</v>
      </c>
      <c r="U123">
        <v>3</v>
      </c>
      <c r="V123">
        <v>2</v>
      </c>
      <c r="W123">
        <v>1</v>
      </c>
      <c r="X123">
        <v>3</v>
      </c>
      <c r="Y123">
        <f t="shared" si="3"/>
        <v>9</v>
      </c>
      <c r="Z123">
        <v>5</v>
      </c>
      <c r="AA123">
        <v>0</v>
      </c>
      <c r="AB123">
        <v>0</v>
      </c>
      <c r="AC123">
        <v>0</v>
      </c>
      <c r="AD123">
        <v>0</v>
      </c>
      <c r="AE123">
        <v>0</v>
      </c>
      <c r="AF123">
        <v>0</v>
      </c>
      <c r="AG123">
        <v>3</v>
      </c>
      <c r="AH123">
        <v>11</v>
      </c>
      <c r="AI123">
        <v>1</v>
      </c>
      <c r="AJ123">
        <f>marketing_campaign[[#This Row],[AcceptedCmp2]]+marketing_campaign[[#This Row],[AcceptedCmp1]]+marketing_campaign[[#This Row],[AcceptedCmp5]]+marketing_campaign[[#This Row],[AcceptedCmp4]]+marketing_campaign[[#This Row],[AcceptedCmp3]]</f>
        <v>0</v>
      </c>
    </row>
    <row r="124" spans="1:36" x14ac:dyDescent="0.35">
      <c r="A124">
        <v>8442</v>
      </c>
      <c r="B124">
        <v>1985</v>
      </c>
      <c r="C124">
        <f t="shared" ca="1" si="2"/>
        <v>41</v>
      </c>
      <c r="D124" t="str" cm="1">
        <f t="array" aca="1" ref="D1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 t="s">
        <v>34</v>
      </c>
      <c r="F124" t="s">
        <v>33</v>
      </c>
      <c r="G124" cm="1">
        <f t="array" ref="G124">_xlfn.IFS(marketing_campaign[[#This Row],[Marital_Status]]="Single",I124-J124+1,marketing_campaign[[#This Row],[Marital_Status]]="Together",I124+J124+2,marketing_campaign[[#This Row],[Marital_Status]]="Alone",I124-J124+1,marketing_campaign[[#This Row],[Marital_Status]]="Married",I124+J124+2,marketing_campaign[[#This Row],[Marital_Status]]="Divorced",I124+J124+1,marketing_campaign[[#This Row],[Marital_Status]]="YOLO",I124-J124+1,marketing_campaign[[#This Row],[Marital_Status]]="Absurd",I124-J124+1,marketing_campaign[[#This Row],[Marital_Status]]="Widow",I124+J124+1)</f>
        <v>4</v>
      </c>
      <c r="H124">
        <v>19510</v>
      </c>
      <c r="I124">
        <v>2</v>
      </c>
      <c r="J124">
        <v>0</v>
      </c>
      <c r="K124" s="1">
        <v>41521</v>
      </c>
      <c r="L124">
        <v>63</v>
      </c>
      <c r="M124" t="str" cm="1">
        <f t="array" ref="M124">_xlfn.IFS(AND(marketing_campaign[[#This Row],[Recency]]&gt;=0,marketing_campaign[[#This Row],[Recency]]&lt;=14),"Early Recency",AND(marketing_campaign[[#This Row],[Recency]]&gt;=15,marketing_campaign[[#This Row],[Recency]]&lt;=31),"Mid-Recency",marketing_campaign[[#This Row],[Recency]]&gt;=32,"Late Recency")</f>
        <v>Late Recency</v>
      </c>
      <c r="N124">
        <v>9</v>
      </c>
      <c r="O124">
        <v>0</v>
      </c>
      <c r="P124">
        <v>7</v>
      </c>
      <c r="Q124">
        <v>3</v>
      </c>
      <c r="R124">
        <v>4</v>
      </c>
      <c r="S124">
        <v>7</v>
      </c>
      <c r="T124">
        <f>marketing_campaign[[#This Row],[MntGoldProds]]+marketing_campaign[[#This Row],[MntSweetProducts]]+marketing_campaign[[#This Row],[MntFishProducts]]+marketing_campaign[[#This Row],[MntMeatProducts]]+marketing_campaign[[#This Row],[MntFruits]]+marketing_campaign[[#This Row],[MntWines]]</f>
        <v>30</v>
      </c>
      <c r="U124">
        <v>2</v>
      </c>
      <c r="V124">
        <v>1</v>
      </c>
      <c r="W124">
        <v>0</v>
      </c>
      <c r="X124">
        <v>3</v>
      </c>
      <c r="Y124">
        <f t="shared" si="3"/>
        <v>6</v>
      </c>
      <c r="Z124">
        <v>7</v>
      </c>
      <c r="AA124">
        <v>0</v>
      </c>
      <c r="AB124">
        <v>0</v>
      </c>
      <c r="AC124">
        <v>0</v>
      </c>
      <c r="AD124">
        <v>0</v>
      </c>
      <c r="AE124">
        <v>0</v>
      </c>
      <c r="AF124">
        <v>0</v>
      </c>
      <c r="AG124">
        <v>3</v>
      </c>
      <c r="AH124">
        <v>11</v>
      </c>
      <c r="AI124">
        <v>0</v>
      </c>
      <c r="AJ124">
        <f>marketing_campaign[[#This Row],[AcceptedCmp2]]+marketing_campaign[[#This Row],[AcceptedCmp1]]+marketing_campaign[[#This Row],[AcceptedCmp5]]+marketing_campaign[[#This Row],[AcceptedCmp4]]+marketing_campaign[[#This Row],[AcceptedCmp3]]</f>
        <v>0</v>
      </c>
    </row>
    <row r="125" spans="1:36" x14ac:dyDescent="0.35">
      <c r="A125">
        <v>7386</v>
      </c>
      <c r="B125">
        <v>1976</v>
      </c>
      <c r="C125">
        <f t="shared" ca="1" si="2"/>
        <v>50</v>
      </c>
      <c r="D125" t="str" cm="1">
        <f t="array" aca="1" ref="D1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 t="s">
        <v>29</v>
      </c>
      <c r="F125" t="s">
        <v>35</v>
      </c>
      <c r="G125" cm="1">
        <f t="array" ref="G125">_xlfn.IFS(marketing_campaign[[#This Row],[Marital_Status]]="Single",I125-J125+1,marketing_campaign[[#This Row],[Marital_Status]]="Together",I125+J125+2,marketing_campaign[[#This Row],[Marital_Status]]="Alone",I125-J125+1,marketing_campaign[[#This Row],[Marital_Status]]="Married",I125+J125+2,marketing_campaign[[#This Row],[Marital_Status]]="Divorced",I125+J125+1,marketing_campaign[[#This Row],[Marital_Status]]="YOLO",I125-J125+1,marketing_campaign[[#This Row],[Marital_Status]]="Absurd",I125-J125+1,marketing_campaign[[#This Row],[Marital_Status]]="Widow",I125+J125+1)</f>
        <v>2</v>
      </c>
      <c r="H125">
        <v>30992</v>
      </c>
      <c r="I125">
        <v>1</v>
      </c>
      <c r="J125">
        <v>0</v>
      </c>
      <c r="K125" s="1">
        <v>41386</v>
      </c>
      <c r="L125">
        <v>83</v>
      </c>
      <c r="M125" t="str" cm="1">
        <f t="array" ref="M125">_xlfn.IFS(AND(marketing_campaign[[#This Row],[Recency]]&gt;=0,marketing_campaign[[#This Row],[Recency]]&lt;=14),"Early Recency",AND(marketing_campaign[[#This Row],[Recency]]&gt;=15,marketing_campaign[[#This Row],[Recency]]&lt;=31),"Mid-Recency",marketing_campaign[[#This Row],[Recency]]&gt;=32,"Late Recency")</f>
        <v>Late Recency</v>
      </c>
      <c r="N125">
        <v>17</v>
      </c>
      <c r="O125">
        <v>0</v>
      </c>
      <c r="P125">
        <v>14</v>
      </c>
      <c r="Q125">
        <v>7</v>
      </c>
      <c r="R125">
        <v>3</v>
      </c>
      <c r="S125">
        <v>2</v>
      </c>
      <c r="T125">
        <f>marketing_campaign[[#This Row],[MntGoldProds]]+marketing_campaign[[#This Row],[MntSweetProducts]]+marketing_campaign[[#This Row],[MntFishProducts]]+marketing_campaign[[#This Row],[MntMeatProducts]]+marketing_campaign[[#This Row],[MntFruits]]+marketing_campaign[[#This Row],[MntWines]]</f>
        <v>43</v>
      </c>
      <c r="U125">
        <v>1</v>
      </c>
      <c r="V125">
        <v>1</v>
      </c>
      <c r="W125">
        <v>0</v>
      </c>
      <c r="X125">
        <v>3</v>
      </c>
      <c r="Y125">
        <f t="shared" si="3"/>
        <v>5</v>
      </c>
      <c r="Z125">
        <v>7</v>
      </c>
      <c r="AA125">
        <v>0</v>
      </c>
      <c r="AB125">
        <v>0</v>
      </c>
      <c r="AC125">
        <v>0</v>
      </c>
      <c r="AD125">
        <v>0</v>
      </c>
      <c r="AE125">
        <v>0</v>
      </c>
      <c r="AF125">
        <v>0</v>
      </c>
      <c r="AG125">
        <v>3</v>
      </c>
      <c r="AH125">
        <v>11</v>
      </c>
      <c r="AI125">
        <v>0</v>
      </c>
      <c r="AJ125">
        <f>marketing_campaign[[#This Row],[AcceptedCmp2]]+marketing_campaign[[#This Row],[AcceptedCmp1]]+marketing_campaign[[#This Row],[AcceptedCmp5]]+marketing_campaign[[#This Row],[AcceptedCmp4]]+marketing_campaign[[#This Row],[AcceptedCmp3]]</f>
        <v>0</v>
      </c>
    </row>
    <row r="126" spans="1:36" x14ac:dyDescent="0.35">
      <c r="A126">
        <v>7215</v>
      </c>
      <c r="B126">
        <v>1983</v>
      </c>
      <c r="C126">
        <f t="shared" ca="1" si="2"/>
        <v>43</v>
      </c>
      <c r="D126" t="str" cm="1">
        <f t="array" aca="1" ref="D1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6" t="s">
        <v>29</v>
      </c>
      <c r="F126" t="s">
        <v>30</v>
      </c>
      <c r="G126" cm="1">
        <f t="array" ref="G126">_xlfn.IFS(marketing_campaign[[#This Row],[Marital_Status]]="Single",I126-J126+1,marketing_campaign[[#This Row],[Marital_Status]]="Together",I126+J126+2,marketing_campaign[[#This Row],[Marital_Status]]="Alone",I126-J126+1,marketing_campaign[[#This Row],[Marital_Status]]="Married",I126+J126+2,marketing_campaign[[#This Row],[Marital_Status]]="Divorced",I126+J126+1,marketing_campaign[[#This Row],[Marital_Status]]="YOLO",I126-J126+1,marketing_campaign[[#This Row],[Marital_Status]]="Absurd",I126-J126+1,marketing_campaign[[#This Row],[Marital_Status]]="Widow",I126+J126+1)</f>
        <v>1</v>
      </c>
      <c r="H126">
        <v>101970</v>
      </c>
      <c r="I126">
        <v>0</v>
      </c>
      <c r="J126">
        <v>0</v>
      </c>
      <c r="K126" s="1">
        <v>41345</v>
      </c>
      <c r="L126">
        <v>69</v>
      </c>
      <c r="M126" t="str" cm="1">
        <f t="array" ref="M126">_xlfn.IFS(AND(marketing_campaign[[#This Row],[Recency]]&gt;=0,marketing_campaign[[#This Row],[Recency]]&lt;=14),"Early Recency",AND(marketing_campaign[[#This Row],[Recency]]&gt;=15,marketing_campaign[[#This Row],[Recency]]&lt;=31),"Mid-Recency",marketing_campaign[[#This Row],[Recency]]&gt;=32,"Late Recency")</f>
        <v>Late Recency</v>
      </c>
      <c r="N126">
        <v>722</v>
      </c>
      <c r="O126">
        <v>27</v>
      </c>
      <c r="P126">
        <v>102</v>
      </c>
      <c r="Q126">
        <v>44</v>
      </c>
      <c r="R126">
        <v>72</v>
      </c>
      <c r="S126">
        <v>168</v>
      </c>
      <c r="T126">
        <f>marketing_campaign[[#This Row],[MntGoldProds]]+marketing_campaign[[#This Row],[MntSweetProducts]]+marketing_campaign[[#This Row],[MntFishProducts]]+marketing_campaign[[#This Row],[MntMeatProducts]]+marketing_campaign[[#This Row],[MntFruits]]+marketing_campaign[[#This Row],[MntWines]]</f>
        <v>1135</v>
      </c>
      <c r="U126">
        <v>0</v>
      </c>
      <c r="V126">
        <v>6</v>
      </c>
      <c r="W126">
        <v>8</v>
      </c>
      <c r="X126">
        <v>13</v>
      </c>
      <c r="Y126">
        <f t="shared" si="3"/>
        <v>27</v>
      </c>
      <c r="Z126">
        <v>2</v>
      </c>
      <c r="AA126">
        <v>0</v>
      </c>
      <c r="AB126">
        <v>1</v>
      </c>
      <c r="AC126">
        <v>1</v>
      </c>
      <c r="AD126">
        <v>1</v>
      </c>
      <c r="AE126">
        <v>0</v>
      </c>
      <c r="AF126">
        <v>0</v>
      </c>
      <c r="AG126">
        <v>3</v>
      </c>
      <c r="AH126">
        <v>11</v>
      </c>
      <c r="AI126">
        <v>1</v>
      </c>
      <c r="AJ126">
        <f>marketing_campaign[[#This Row],[AcceptedCmp2]]+marketing_campaign[[#This Row],[AcceptedCmp1]]+marketing_campaign[[#This Row],[AcceptedCmp5]]+marketing_campaign[[#This Row],[AcceptedCmp4]]+marketing_campaign[[#This Row],[AcceptedCmp3]]</f>
        <v>3</v>
      </c>
    </row>
    <row r="127" spans="1:36" x14ac:dyDescent="0.35">
      <c r="A127">
        <v>1491</v>
      </c>
      <c r="B127">
        <v>1965</v>
      </c>
      <c r="C127">
        <f t="shared" ca="1" si="2"/>
        <v>61</v>
      </c>
      <c r="D127" t="str" cm="1">
        <f t="array" aca="1" ref="D1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 t="s">
        <v>37</v>
      </c>
      <c r="F127" t="s">
        <v>31</v>
      </c>
      <c r="G127" cm="1">
        <f t="array" ref="G127">_xlfn.IFS(marketing_campaign[[#This Row],[Marital_Status]]="Single",I127-J127+1,marketing_campaign[[#This Row],[Marital_Status]]="Together",I127+J127+2,marketing_campaign[[#This Row],[Marital_Status]]="Alone",I127-J127+1,marketing_campaign[[#This Row],[Marital_Status]]="Married",I127+J127+2,marketing_campaign[[#This Row],[Marital_Status]]="Divorced",I127+J127+1,marketing_campaign[[#This Row],[Marital_Status]]="YOLO",I127-J127+1,marketing_campaign[[#This Row],[Marital_Status]]="Absurd",I127-J127+1,marketing_campaign[[#This Row],[Marital_Status]]="Widow",I127+J127+1)</f>
        <v>2</v>
      </c>
      <c r="H127">
        <v>71488</v>
      </c>
      <c r="I127">
        <v>0</v>
      </c>
      <c r="J127">
        <v>0</v>
      </c>
      <c r="K127" s="1">
        <v>41323</v>
      </c>
      <c r="L127">
        <v>87</v>
      </c>
      <c r="M127" t="str" cm="1">
        <f t="array" ref="M127">_xlfn.IFS(AND(marketing_campaign[[#This Row],[Recency]]&gt;=0,marketing_campaign[[#This Row],[Recency]]&lt;=14),"Early Recency",AND(marketing_campaign[[#This Row],[Recency]]&gt;=15,marketing_campaign[[#This Row],[Recency]]&lt;=31),"Mid-Recency",marketing_campaign[[#This Row],[Recency]]&gt;=32,"Late Recency")</f>
        <v>Late Recency</v>
      </c>
      <c r="N127">
        <v>162</v>
      </c>
      <c r="O127">
        <v>33</v>
      </c>
      <c r="P127">
        <v>124</v>
      </c>
      <c r="Q127">
        <v>40</v>
      </c>
      <c r="R127">
        <v>28</v>
      </c>
      <c r="S127">
        <v>172</v>
      </c>
      <c r="T127">
        <f>marketing_campaign[[#This Row],[MntGoldProds]]+marketing_campaign[[#This Row],[MntSweetProducts]]+marketing_campaign[[#This Row],[MntFishProducts]]+marketing_campaign[[#This Row],[MntMeatProducts]]+marketing_campaign[[#This Row],[MntFruits]]+marketing_campaign[[#This Row],[MntWines]]</f>
        <v>559</v>
      </c>
      <c r="U127">
        <v>2</v>
      </c>
      <c r="V127">
        <v>3</v>
      </c>
      <c r="W127">
        <v>4</v>
      </c>
      <c r="X127">
        <v>7</v>
      </c>
      <c r="Y127">
        <f t="shared" si="3"/>
        <v>16</v>
      </c>
      <c r="Z127">
        <v>1</v>
      </c>
      <c r="AA127">
        <v>0</v>
      </c>
      <c r="AB127">
        <v>0</v>
      </c>
      <c r="AC127">
        <v>0</v>
      </c>
      <c r="AD127">
        <v>0</v>
      </c>
      <c r="AE127">
        <v>0</v>
      </c>
      <c r="AF127">
        <v>0</v>
      </c>
      <c r="AG127">
        <v>3</v>
      </c>
      <c r="AH127">
        <v>11</v>
      </c>
      <c r="AI127">
        <v>0</v>
      </c>
      <c r="AJ127">
        <f>marketing_campaign[[#This Row],[AcceptedCmp2]]+marketing_campaign[[#This Row],[AcceptedCmp1]]+marketing_campaign[[#This Row],[AcceptedCmp5]]+marketing_campaign[[#This Row],[AcceptedCmp4]]+marketing_campaign[[#This Row],[AcceptedCmp3]]</f>
        <v>0</v>
      </c>
    </row>
    <row r="128" spans="1:36" x14ac:dyDescent="0.35">
      <c r="A128">
        <v>11071</v>
      </c>
      <c r="B128">
        <v>1984</v>
      </c>
      <c r="C128">
        <f t="shared" ca="1" si="2"/>
        <v>42</v>
      </c>
      <c r="D128" t="str" cm="1">
        <f t="array" aca="1" ref="D1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8" t="s">
        <v>29</v>
      </c>
      <c r="F128" t="s">
        <v>30</v>
      </c>
      <c r="G128" cm="1">
        <f t="array" ref="G128">_xlfn.IFS(marketing_campaign[[#This Row],[Marital_Status]]="Single",I128-J128+1,marketing_campaign[[#This Row],[Marital_Status]]="Together",I128+J128+2,marketing_campaign[[#This Row],[Marital_Status]]="Alone",I128-J128+1,marketing_campaign[[#This Row],[Marital_Status]]="Married",I128+J128+2,marketing_campaign[[#This Row],[Marital_Status]]="Divorced",I128+J128+1,marketing_campaign[[#This Row],[Marital_Status]]="YOLO",I128-J128+1,marketing_campaign[[#This Row],[Marital_Status]]="Absurd",I128-J128+1,marketing_campaign[[#This Row],[Marital_Status]]="Widow",I128+J128+1)</f>
        <v>1</v>
      </c>
      <c r="H128">
        <v>79607</v>
      </c>
      <c r="I128">
        <v>0</v>
      </c>
      <c r="J128">
        <v>0</v>
      </c>
      <c r="K128" s="1">
        <v>41385</v>
      </c>
      <c r="L128">
        <v>37</v>
      </c>
      <c r="M128" t="str" cm="1">
        <f t="array" ref="M128">_xlfn.IFS(AND(marketing_campaign[[#This Row],[Recency]]&gt;=0,marketing_campaign[[#This Row],[Recency]]&lt;=14),"Early Recency",AND(marketing_campaign[[#This Row],[Recency]]&gt;=15,marketing_campaign[[#This Row],[Recency]]&lt;=31),"Mid-Recency",marketing_campaign[[#This Row],[Recency]]&gt;=32,"Late Recency")</f>
        <v>Late Recency</v>
      </c>
      <c r="N128">
        <v>450</v>
      </c>
      <c r="O128">
        <v>133</v>
      </c>
      <c r="P128">
        <v>951</v>
      </c>
      <c r="Q128">
        <v>173</v>
      </c>
      <c r="R128">
        <v>0</v>
      </c>
      <c r="S128">
        <v>216</v>
      </c>
      <c r="T128">
        <f>marketing_campaign[[#This Row],[MntGoldProds]]+marketing_campaign[[#This Row],[MntSweetProducts]]+marketing_campaign[[#This Row],[MntFishProducts]]+marketing_campaign[[#This Row],[MntMeatProducts]]+marketing_campaign[[#This Row],[MntFruits]]+marketing_campaign[[#This Row],[MntWines]]</f>
        <v>1923</v>
      </c>
      <c r="U128">
        <v>1</v>
      </c>
      <c r="V128">
        <v>3</v>
      </c>
      <c r="W128">
        <v>6</v>
      </c>
      <c r="X128">
        <v>6</v>
      </c>
      <c r="Y128">
        <f t="shared" si="3"/>
        <v>16</v>
      </c>
      <c r="Z128">
        <v>1</v>
      </c>
      <c r="AA128">
        <v>0</v>
      </c>
      <c r="AB128">
        <v>0</v>
      </c>
      <c r="AC128">
        <v>0</v>
      </c>
      <c r="AD128">
        <v>0</v>
      </c>
      <c r="AE128">
        <v>0</v>
      </c>
      <c r="AF128">
        <v>0</v>
      </c>
      <c r="AG128">
        <v>3</v>
      </c>
      <c r="AH128">
        <v>11</v>
      </c>
      <c r="AI128">
        <v>1</v>
      </c>
      <c r="AJ128">
        <f>marketing_campaign[[#This Row],[AcceptedCmp2]]+marketing_campaign[[#This Row],[AcceptedCmp1]]+marketing_campaign[[#This Row],[AcceptedCmp5]]+marketing_campaign[[#This Row],[AcceptedCmp4]]+marketing_campaign[[#This Row],[AcceptedCmp3]]</f>
        <v>0</v>
      </c>
    </row>
    <row r="129" spans="1:36" x14ac:dyDescent="0.35">
      <c r="A129">
        <v>3381</v>
      </c>
      <c r="B129">
        <v>1953</v>
      </c>
      <c r="C129">
        <f t="shared" ca="1" si="2"/>
        <v>73</v>
      </c>
      <c r="D129" t="str" cm="1">
        <f t="array" aca="1" ref="D1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 t="s">
        <v>34</v>
      </c>
      <c r="F129" t="s">
        <v>33</v>
      </c>
      <c r="G129" cm="1">
        <f t="array" ref="G129">_xlfn.IFS(marketing_campaign[[#This Row],[Marital_Status]]="Single",I129-J129+1,marketing_campaign[[#This Row],[Marital_Status]]="Together",I129+J129+2,marketing_campaign[[#This Row],[Marital_Status]]="Alone",I129-J129+1,marketing_campaign[[#This Row],[Marital_Status]]="Married",I129+J129+2,marketing_campaign[[#This Row],[Marital_Status]]="Divorced",I129+J129+1,marketing_campaign[[#This Row],[Marital_Status]]="YOLO",I129-J129+1,marketing_campaign[[#This Row],[Marital_Status]]="Absurd",I129-J129+1,marketing_campaign[[#This Row],[Marital_Status]]="Widow",I129+J129+1)</f>
        <v>4</v>
      </c>
      <c r="H129">
        <v>54348</v>
      </c>
      <c r="I129">
        <v>1</v>
      </c>
      <c r="J129">
        <v>1</v>
      </c>
      <c r="K129" s="1">
        <v>41798</v>
      </c>
      <c r="L129">
        <v>51</v>
      </c>
      <c r="M129" t="str" cm="1">
        <f t="array" ref="M129">_xlfn.IFS(AND(marketing_campaign[[#This Row],[Recency]]&gt;=0,marketing_campaign[[#This Row],[Recency]]&lt;=14),"Early Recency",AND(marketing_campaign[[#This Row],[Recency]]&gt;=15,marketing_campaign[[#This Row],[Recency]]&lt;=31),"Mid-Recency",marketing_campaign[[#This Row],[Recency]]&gt;=32,"Late Recency")</f>
        <v>Late Recency</v>
      </c>
      <c r="N129">
        <v>70</v>
      </c>
      <c r="O129">
        <v>0</v>
      </c>
      <c r="P129">
        <v>16</v>
      </c>
      <c r="Q129">
        <v>0</v>
      </c>
      <c r="R129">
        <v>0</v>
      </c>
      <c r="S129">
        <v>4</v>
      </c>
      <c r="T129">
        <f>marketing_campaign[[#This Row],[MntGoldProds]]+marketing_campaign[[#This Row],[MntSweetProducts]]+marketing_campaign[[#This Row],[MntFishProducts]]+marketing_campaign[[#This Row],[MntMeatProducts]]+marketing_campaign[[#This Row],[MntFruits]]+marketing_campaign[[#This Row],[MntWines]]</f>
        <v>90</v>
      </c>
      <c r="U129">
        <v>2</v>
      </c>
      <c r="V129">
        <v>2</v>
      </c>
      <c r="W129">
        <v>0</v>
      </c>
      <c r="X129">
        <v>4</v>
      </c>
      <c r="Y129">
        <f t="shared" si="3"/>
        <v>8</v>
      </c>
      <c r="Z129">
        <v>6</v>
      </c>
      <c r="AA129">
        <v>0</v>
      </c>
      <c r="AB129">
        <v>0</v>
      </c>
      <c r="AC129">
        <v>0</v>
      </c>
      <c r="AD129">
        <v>0</v>
      </c>
      <c r="AE129">
        <v>0</v>
      </c>
      <c r="AF129">
        <v>0</v>
      </c>
      <c r="AG129">
        <v>3</v>
      </c>
      <c r="AH129">
        <v>11</v>
      </c>
      <c r="AI129">
        <v>0</v>
      </c>
      <c r="AJ129">
        <f>marketing_campaign[[#This Row],[AcceptedCmp2]]+marketing_campaign[[#This Row],[AcceptedCmp1]]+marketing_campaign[[#This Row],[AcceptedCmp5]]+marketing_campaign[[#This Row],[AcceptedCmp4]]+marketing_campaign[[#This Row],[AcceptedCmp3]]</f>
        <v>0</v>
      </c>
    </row>
    <row r="130" spans="1:36" x14ac:dyDescent="0.35">
      <c r="A130">
        <v>8268</v>
      </c>
      <c r="B130">
        <v>1961</v>
      </c>
      <c r="C130">
        <f t="shared" ref="C130:C193" ca="1" si="4">YEAR(TODAY())-B130</f>
        <v>65</v>
      </c>
      <c r="D130" t="str" cm="1">
        <f t="array" aca="1" ref="D1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0" t="s">
        <v>32</v>
      </c>
      <c r="F130" t="s">
        <v>33</v>
      </c>
      <c r="G130" cm="1">
        <f t="array" ref="G130">_xlfn.IFS(marketing_campaign[[#This Row],[Marital_Status]]="Single",I130-J130+1,marketing_campaign[[#This Row],[Marital_Status]]="Together",I130+J130+2,marketing_campaign[[#This Row],[Marital_Status]]="Alone",I130-J130+1,marketing_campaign[[#This Row],[Marital_Status]]="Married",I130+J130+2,marketing_campaign[[#This Row],[Marital_Status]]="Divorced",I130+J130+1,marketing_campaign[[#This Row],[Marital_Status]]="YOLO",I130-J130+1,marketing_campaign[[#This Row],[Marital_Status]]="Absurd",I130-J130+1,marketing_campaign[[#This Row],[Marital_Status]]="Widow",I130+J130+1)</f>
        <v>3</v>
      </c>
      <c r="H130">
        <v>51386</v>
      </c>
      <c r="I130">
        <v>0</v>
      </c>
      <c r="J130">
        <v>1</v>
      </c>
      <c r="K130" s="1">
        <v>41466</v>
      </c>
      <c r="L130">
        <v>23</v>
      </c>
      <c r="M130" t="str" cm="1">
        <f t="array" ref="M130">_xlfn.IFS(AND(marketing_campaign[[#This Row],[Recency]]&gt;=0,marketing_campaign[[#This Row],[Recency]]&lt;=14),"Early Recency",AND(marketing_campaign[[#This Row],[Recency]]&gt;=15,marketing_campaign[[#This Row],[Recency]]&lt;=31),"Mid-Recency",marketing_campaign[[#This Row],[Recency]]&gt;=32,"Late Recency")</f>
        <v>Mid-Recency</v>
      </c>
      <c r="N130">
        <v>352</v>
      </c>
      <c r="O130">
        <v>0</v>
      </c>
      <c r="P130">
        <v>27</v>
      </c>
      <c r="Q130">
        <v>10</v>
      </c>
      <c r="R130">
        <v>0</v>
      </c>
      <c r="S130">
        <v>15</v>
      </c>
      <c r="T130">
        <f>marketing_campaign[[#This Row],[MntGoldProds]]+marketing_campaign[[#This Row],[MntSweetProducts]]+marketing_campaign[[#This Row],[MntFishProducts]]+marketing_campaign[[#This Row],[MntMeatProducts]]+marketing_campaign[[#This Row],[MntFruits]]+marketing_campaign[[#This Row],[MntWines]]</f>
        <v>404</v>
      </c>
      <c r="U130">
        <v>3</v>
      </c>
      <c r="V130">
        <v>6</v>
      </c>
      <c r="W130">
        <v>1</v>
      </c>
      <c r="X130">
        <v>7</v>
      </c>
      <c r="Y130">
        <f t="shared" ref="Y130:Y193" si="5">U130+V130+W130+X130</f>
        <v>17</v>
      </c>
      <c r="Z130">
        <v>6</v>
      </c>
      <c r="AA130">
        <v>0</v>
      </c>
      <c r="AB130">
        <v>0</v>
      </c>
      <c r="AC130">
        <v>0</v>
      </c>
      <c r="AD130">
        <v>0</v>
      </c>
      <c r="AE130">
        <v>0</v>
      </c>
      <c r="AF130">
        <v>0</v>
      </c>
      <c r="AG130">
        <v>3</v>
      </c>
      <c r="AH130">
        <v>11</v>
      </c>
      <c r="AI130">
        <v>0</v>
      </c>
      <c r="AJ130">
        <f>marketing_campaign[[#This Row],[AcceptedCmp2]]+marketing_campaign[[#This Row],[AcceptedCmp1]]+marketing_campaign[[#This Row],[AcceptedCmp5]]+marketing_campaign[[#This Row],[AcceptedCmp4]]+marketing_campaign[[#This Row],[AcceptedCmp3]]</f>
        <v>0</v>
      </c>
    </row>
    <row r="131" spans="1:36" x14ac:dyDescent="0.35">
      <c r="A131">
        <v>11051</v>
      </c>
      <c r="B131">
        <v>1956</v>
      </c>
      <c r="C131">
        <f t="shared" ca="1" si="4"/>
        <v>70</v>
      </c>
      <c r="D131" t="str" cm="1">
        <f t="array" aca="1" ref="D1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 t="s">
        <v>32</v>
      </c>
      <c r="F131" t="s">
        <v>31</v>
      </c>
      <c r="G131" cm="1">
        <f t="array" ref="G131">_xlfn.IFS(marketing_campaign[[#This Row],[Marital_Status]]="Single",I131-J131+1,marketing_campaign[[#This Row],[Marital_Status]]="Together",I131+J131+2,marketing_campaign[[#This Row],[Marital_Status]]="Alone",I131-J131+1,marketing_campaign[[#This Row],[Marital_Status]]="Married",I131+J131+2,marketing_campaign[[#This Row],[Marital_Status]]="Divorced",I131+J131+1,marketing_campaign[[#This Row],[Marital_Status]]="YOLO",I131-J131+1,marketing_campaign[[#This Row],[Marital_Status]]="Absurd",I131-J131+1,marketing_campaign[[#This Row],[Marital_Status]]="Widow",I131+J131+1)</f>
        <v>4</v>
      </c>
      <c r="H131">
        <v>77376</v>
      </c>
      <c r="I131">
        <v>1</v>
      </c>
      <c r="J131">
        <v>1</v>
      </c>
      <c r="K131" s="1">
        <v>41769</v>
      </c>
      <c r="L131">
        <v>72</v>
      </c>
      <c r="M131" t="str" cm="1">
        <f t="array" ref="M131">_xlfn.IFS(AND(marketing_campaign[[#This Row],[Recency]]&gt;=0,marketing_campaign[[#This Row],[Recency]]&lt;=14),"Early Recency",AND(marketing_campaign[[#This Row],[Recency]]&gt;=15,marketing_campaign[[#This Row],[Recency]]&lt;=31),"Mid-Recency",marketing_campaign[[#This Row],[Recency]]&gt;=32,"Late Recency")</f>
        <v>Late Recency</v>
      </c>
      <c r="N131">
        <v>492</v>
      </c>
      <c r="O131">
        <v>19</v>
      </c>
      <c r="P131">
        <v>110</v>
      </c>
      <c r="Q131">
        <v>16</v>
      </c>
      <c r="R131">
        <v>12</v>
      </c>
      <c r="S131">
        <v>12</v>
      </c>
      <c r="T131">
        <f>marketing_campaign[[#This Row],[MntGoldProds]]+marketing_campaign[[#This Row],[MntSweetProducts]]+marketing_campaign[[#This Row],[MntFishProducts]]+marketing_campaign[[#This Row],[MntMeatProducts]]+marketing_campaign[[#This Row],[MntFruits]]+marketing_campaign[[#This Row],[MntWines]]</f>
        <v>661</v>
      </c>
      <c r="U131">
        <v>4</v>
      </c>
      <c r="V131">
        <v>6</v>
      </c>
      <c r="W131">
        <v>3</v>
      </c>
      <c r="X131">
        <v>10</v>
      </c>
      <c r="Y131">
        <f t="shared" si="5"/>
        <v>23</v>
      </c>
      <c r="Z131">
        <v>4</v>
      </c>
      <c r="AA131">
        <v>0</v>
      </c>
      <c r="AB131">
        <v>0</v>
      </c>
      <c r="AC131">
        <v>0</v>
      </c>
      <c r="AD131">
        <v>0</v>
      </c>
      <c r="AE131">
        <v>0</v>
      </c>
      <c r="AF131">
        <v>0</v>
      </c>
      <c r="AG131">
        <v>3</v>
      </c>
      <c r="AH131">
        <v>11</v>
      </c>
      <c r="AI131">
        <v>0</v>
      </c>
      <c r="AJ131">
        <f>marketing_campaign[[#This Row],[AcceptedCmp2]]+marketing_campaign[[#This Row],[AcceptedCmp1]]+marketing_campaign[[#This Row],[AcceptedCmp5]]+marketing_campaign[[#This Row],[AcceptedCmp4]]+marketing_campaign[[#This Row],[AcceptedCmp3]]</f>
        <v>0</v>
      </c>
    </row>
    <row r="132" spans="1:36" x14ac:dyDescent="0.35">
      <c r="A132">
        <v>8026</v>
      </c>
      <c r="B132">
        <v>1952</v>
      </c>
      <c r="C132">
        <f t="shared" ca="1" si="4"/>
        <v>74</v>
      </c>
      <c r="D132" t="str" cm="1">
        <f t="array" aca="1" ref="D1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 t="s">
        <v>29</v>
      </c>
      <c r="F132" t="s">
        <v>33</v>
      </c>
      <c r="G132" cm="1">
        <f t="array" ref="G132">_xlfn.IFS(marketing_campaign[[#This Row],[Marital_Status]]="Single",I132-J132+1,marketing_campaign[[#This Row],[Marital_Status]]="Together",I132+J132+2,marketing_campaign[[#This Row],[Marital_Status]]="Alone",I132-J132+1,marketing_campaign[[#This Row],[Marital_Status]]="Married",I132+J132+2,marketing_campaign[[#This Row],[Marital_Status]]="Divorced",I132+J132+1,marketing_campaign[[#This Row],[Marital_Status]]="YOLO",I132-J132+1,marketing_campaign[[#This Row],[Marital_Status]]="Absurd",I132-J132+1,marketing_campaign[[#This Row],[Marital_Status]]="Widow",I132+J132+1)</f>
        <v>3</v>
      </c>
      <c r="H132">
        <v>62998</v>
      </c>
      <c r="I132">
        <v>0</v>
      </c>
      <c r="J132">
        <v>1</v>
      </c>
      <c r="K132" s="1">
        <v>41547</v>
      </c>
      <c r="L132">
        <v>10</v>
      </c>
      <c r="M132" t="str" cm="1">
        <f t="array" ref="M132">_xlfn.IFS(AND(marketing_campaign[[#This Row],[Recency]]&gt;=0,marketing_campaign[[#This Row],[Recency]]&lt;=14),"Early Recency",AND(marketing_campaign[[#This Row],[Recency]]&gt;=15,marketing_campaign[[#This Row],[Recency]]&lt;=31),"Mid-Recency",marketing_campaign[[#This Row],[Recency]]&gt;=32,"Late Recency")</f>
        <v>Early Recency</v>
      </c>
      <c r="N132">
        <v>120</v>
      </c>
      <c r="O132">
        <v>58</v>
      </c>
      <c r="P132">
        <v>73</v>
      </c>
      <c r="Q132">
        <v>65</v>
      </c>
      <c r="R132">
        <v>89</v>
      </c>
      <c r="S132">
        <v>58</v>
      </c>
      <c r="T132">
        <f>marketing_campaign[[#This Row],[MntGoldProds]]+marketing_campaign[[#This Row],[MntSweetProducts]]+marketing_campaign[[#This Row],[MntFishProducts]]+marketing_campaign[[#This Row],[MntMeatProducts]]+marketing_campaign[[#This Row],[MntFruits]]+marketing_campaign[[#This Row],[MntWines]]</f>
        <v>463</v>
      </c>
      <c r="U132">
        <v>5</v>
      </c>
      <c r="V132">
        <v>5</v>
      </c>
      <c r="W132">
        <v>4</v>
      </c>
      <c r="X132">
        <v>5</v>
      </c>
      <c r="Y132">
        <f t="shared" si="5"/>
        <v>19</v>
      </c>
      <c r="Z132">
        <v>5</v>
      </c>
      <c r="AA132">
        <v>0</v>
      </c>
      <c r="AB132">
        <v>0</v>
      </c>
      <c r="AC132">
        <v>0</v>
      </c>
      <c r="AD132">
        <v>0</v>
      </c>
      <c r="AE132">
        <v>0</v>
      </c>
      <c r="AF132">
        <v>0</v>
      </c>
      <c r="AG132">
        <v>3</v>
      </c>
      <c r="AH132">
        <v>11</v>
      </c>
      <c r="AI132">
        <v>0</v>
      </c>
      <c r="AJ132">
        <f>marketing_campaign[[#This Row],[AcceptedCmp2]]+marketing_campaign[[#This Row],[AcceptedCmp1]]+marketing_campaign[[#This Row],[AcceptedCmp5]]+marketing_campaign[[#This Row],[AcceptedCmp4]]+marketing_campaign[[#This Row],[AcceptedCmp3]]</f>
        <v>0</v>
      </c>
    </row>
    <row r="133" spans="1:36" x14ac:dyDescent="0.35">
      <c r="A133">
        <v>433</v>
      </c>
      <c r="B133">
        <v>1958</v>
      </c>
      <c r="C133">
        <f t="shared" ca="1" si="4"/>
        <v>68</v>
      </c>
      <c r="D133" t="str" cm="1">
        <f t="array" aca="1" ref="D1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3" t="s">
        <v>34</v>
      </c>
      <c r="F133" t="s">
        <v>39</v>
      </c>
      <c r="G133" cm="1">
        <f t="array" ref="G133">_xlfn.IFS(marketing_campaign[[#This Row],[Marital_Status]]="Single",I133-J133+1,marketing_campaign[[#This Row],[Marital_Status]]="Together",I133+J133+2,marketing_campaign[[#This Row],[Marital_Status]]="Alone",I133-J133+1,marketing_campaign[[#This Row],[Marital_Status]]="Married",I133+J133+2,marketing_campaign[[#This Row],[Marital_Status]]="Divorced",I133+J133+1,marketing_campaign[[#This Row],[Marital_Status]]="YOLO",I133-J133+1,marketing_campaign[[#This Row],[Marital_Status]]="Absurd",I133-J133+1,marketing_campaign[[#This Row],[Marital_Status]]="Widow",I133+J133+1)</f>
        <v>1</v>
      </c>
      <c r="H133">
        <v>61331</v>
      </c>
      <c r="I133">
        <v>1</v>
      </c>
      <c r="J133">
        <v>1</v>
      </c>
      <c r="K133" s="1">
        <v>41343</v>
      </c>
      <c r="L133">
        <v>42</v>
      </c>
      <c r="M133" t="str" cm="1">
        <f t="array" ref="M133">_xlfn.IFS(AND(marketing_campaign[[#This Row],[Recency]]&gt;=0,marketing_campaign[[#This Row],[Recency]]&lt;=14),"Early Recency",AND(marketing_campaign[[#This Row],[Recency]]&gt;=15,marketing_campaign[[#This Row],[Recency]]&lt;=31),"Mid-Recency",marketing_campaign[[#This Row],[Recency]]&gt;=32,"Late Recency")</f>
        <v>Late Recency</v>
      </c>
      <c r="N133">
        <v>534</v>
      </c>
      <c r="O133">
        <v>5</v>
      </c>
      <c r="P133">
        <v>47</v>
      </c>
      <c r="Q133">
        <v>0</v>
      </c>
      <c r="R133">
        <v>5</v>
      </c>
      <c r="S133">
        <v>41</v>
      </c>
      <c r="T133">
        <f>marketing_campaign[[#This Row],[MntGoldProds]]+marketing_campaign[[#This Row],[MntSweetProducts]]+marketing_campaign[[#This Row],[MntFishProducts]]+marketing_campaign[[#This Row],[MntMeatProducts]]+marketing_campaign[[#This Row],[MntFruits]]+marketing_campaign[[#This Row],[MntWines]]</f>
        <v>632</v>
      </c>
      <c r="U133">
        <v>5</v>
      </c>
      <c r="V133">
        <v>11</v>
      </c>
      <c r="W133">
        <v>1</v>
      </c>
      <c r="X133">
        <v>6</v>
      </c>
      <c r="Y133">
        <f t="shared" si="5"/>
        <v>23</v>
      </c>
      <c r="Z133">
        <v>8</v>
      </c>
      <c r="AA133">
        <v>0</v>
      </c>
      <c r="AB133">
        <v>0</v>
      </c>
      <c r="AC133">
        <v>0</v>
      </c>
      <c r="AD133">
        <v>0</v>
      </c>
      <c r="AE133">
        <v>0</v>
      </c>
      <c r="AF133">
        <v>0</v>
      </c>
      <c r="AG133">
        <v>3</v>
      </c>
      <c r="AH133">
        <v>11</v>
      </c>
      <c r="AI133">
        <v>0</v>
      </c>
      <c r="AJ133">
        <f>marketing_campaign[[#This Row],[AcceptedCmp2]]+marketing_campaign[[#This Row],[AcceptedCmp1]]+marketing_campaign[[#This Row],[AcceptedCmp5]]+marketing_campaign[[#This Row],[AcceptedCmp4]]+marketing_campaign[[#This Row],[AcceptedCmp3]]</f>
        <v>0</v>
      </c>
    </row>
    <row r="134" spans="1:36" x14ac:dyDescent="0.35">
      <c r="A134">
        <v>9597</v>
      </c>
      <c r="B134">
        <v>1969</v>
      </c>
      <c r="C134">
        <f t="shared" ca="1" si="4"/>
        <v>57</v>
      </c>
      <c r="D134" t="str" cm="1">
        <f t="array" aca="1" ref="D1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4" t="s">
        <v>29</v>
      </c>
      <c r="F134" t="s">
        <v>33</v>
      </c>
      <c r="G134" cm="1">
        <f t="array" ref="G134">_xlfn.IFS(marketing_campaign[[#This Row],[Marital_Status]]="Single",I134-J134+1,marketing_campaign[[#This Row],[Marital_Status]]="Together",I134+J134+2,marketing_campaign[[#This Row],[Marital_Status]]="Alone",I134-J134+1,marketing_campaign[[#This Row],[Marital_Status]]="Married",I134+J134+2,marketing_campaign[[#This Row],[Marital_Status]]="Divorced",I134+J134+1,marketing_campaign[[#This Row],[Marital_Status]]="YOLO",I134-J134+1,marketing_campaign[[#This Row],[Marital_Status]]="Absurd",I134-J134+1,marketing_campaign[[#This Row],[Marital_Status]]="Widow",I134+J134+1)</f>
        <v>2</v>
      </c>
      <c r="H134">
        <v>73448</v>
      </c>
      <c r="I134">
        <v>0</v>
      </c>
      <c r="J134">
        <v>0</v>
      </c>
      <c r="K134" s="1">
        <v>41680</v>
      </c>
      <c r="L134">
        <v>10</v>
      </c>
      <c r="M134" t="str" cm="1">
        <f t="array" ref="M134">_xlfn.IFS(AND(marketing_campaign[[#This Row],[Recency]]&gt;=0,marketing_campaign[[#This Row],[Recency]]&lt;=14),"Early Recency",AND(marketing_campaign[[#This Row],[Recency]]&gt;=15,marketing_campaign[[#This Row],[Recency]]&lt;=31),"Mid-Recency",marketing_campaign[[#This Row],[Recency]]&gt;=32,"Late Recency")</f>
        <v>Early Recency</v>
      </c>
      <c r="N134">
        <v>236</v>
      </c>
      <c r="O134">
        <v>106</v>
      </c>
      <c r="P134">
        <v>189</v>
      </c>
      <c r="Q134">
        <v>23</v>
      </c>
      <c r="R134">
        <v>41</v>
      </c>
      <c r="S134">
        <v>130</v>
      </c>
      <c r="T134">
        <f>marketing_campaign[[#This Row],[MntGoldProds]]+marketing_campaign[[#This Row],[MntSweetProducts]]+marketing_campaign[[#This Row],[MntFishProducts]]+marketing_campaign[[#This Row],[MntMeatProducts]]+marketing_campaign[[#This Row],[MntFruits]]+marketing_campaign[[#This Row],[MntWines]]</f>
        <v>725</v>
      </c>
      <c r="U134">
        <v>1</v>
      </c>
      <c r="V134">
        <v>7</v>
      </c>
      <c r="W134">
        <v>2</v>
      </c>
      <c r="X134">
        <v>9</v>
      </c>
      <c r="Y134">
        <f t="shared" si="5"/>
        <v>19</v>
      </c>
      <c r="Z134">
        <v>4</v>
      </c>
      <c r="AA134">
        <v>0</v>
      </c>
      <c r="AB134">
        <v>0</v>
      </c>
      <c r="AC134">
        <v>0</v>
      </c>
      <c r="AD134">
        <v>0</v>
      </c>
      <c r="AE134">
        <v>0</v>
      </c>
      <c r="AF134">
        <v>0</v>
      </c>
      <c r="AG134">
        <v>3</v>
      </c>
      <c r="AH134">
        <v>11</v>
      </c>
      <c r="AI134">
        <v>0</v>
      </c>
      <c r="AJ134">
        <f>marketing_campaign[[#This Row],[AcceptedCmp2]]+marketing_campaign[[#This Row],[AcceptedCmp1]]+marketing_campaign[[#This Row],[AcceptedCmp5]]+marketing_campaign[[#This Row],[AcceptedCmp4]]+marketing_campaign[[#This Row],[AcceptedCmp3]]</f>
        <v>0</v>
      </c>
    </row>
    <row r="135" spans="1:36" x14ac:dyDescent="0.35">
      <c r="A135">
        <v>1295</v>
      </c>
      <c r="B135">
        <v>1963</v>
      </c>
      <c r="C135">
        <f t="shared" ca="1" si="4"/>
        <v>63</v>
      </c>
      <c r="D135" t="str" cm="1">
        <f t="array" aca="1" ref="D1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 t="s">
        <v>29</v>
      </c>
      <c r="F135" t="s">
        <v>33</v>
      </c>
      <c r="G135" cm="1">
        <f t="array" ref="G135">_xlfn.IFS(marketing_campaign[[#This Row],[Marital_Status]]="Single",I135-J135+1,marketing_campaign[[#This Row],[Marital_Status]]="Together",I135+J135+2,marketing_campaign[[#This Row],[Marital_Status]]="Alone",I135-J135+1,marketing_campaign[[#This Row],[Marital_Status]]="Married",I135+J135+2,marketing_campaign[[#This Row],[Marital_Status]]="Divorced",I135+J135+1,marketing_campaign[[#This Row],[Marital_Status]]="YOLO",I135-J135+1,marketing_campaign[[#This Row],[Marital_Status]]="Absurd",I135-J135+1,marketing_campaign[[#This Row],[Marital_Status]]="Widow",I135+J135+1)</f>
        <v>3</v>
      </c>
      <c r="H135">
        <v>51386</v>
      </c>
      <c r="I135">
        <v>0</v>
      </c>
      <c r="J135">
        <v>1</v>
      </c>
      <c r="K135" s="1">
        <v>41497</v>
      </c>
      <c r="L135">
        <v>96</v>
      </c>
      <c r="M135" t="str" cm="1">
        <f t="array" ref="M135">_xlfn.IFS(AND(marketing_campaign[[#This Row],[Recency]]&gt;=0,marketing_campaign[[#This Row],[Recency]]&lt;=14),"Early Recency",AND(marketing_campaign[[#This Row],[Recency]]&gt;=15,marketing_campaign[[#This Row],[Recency]]&lt;=31),"Mid-Recency",marketing_campaign[[#This Row],[Recency]]&gt;=32,"Late Recency")</f>
        <v>Late Recency</v>
      </c>
      <c r="N135">
        <v>231</v>
      </c>
      <c r="O135">
        <v>65</v>
      </c>
      <c r="P135">
        <v>196</v>
      </c>
      <c r="Q135">
        <v>38</v>
      </c>
      <c r="R135">
        <v>71</v>
      </c>
      <c r="S135">
        <v>124</v>
      </c>
      <c r="T135">
        <f>marketing_campaign[[#This Row],[MntGoldProds]]+marketing_campaign[[#This Row],[MntSweetProducts]]+marketing_campaign[[#This Row],[MntFishProducts]]+marketing_campaign[[#This Row],[MntMeatProducts]]+marketing_campaign[[#This Row],[MntFruits]]+marketing_campaign[[#This Row],[MntWines]]</f>
        <v>725</v>
      </c>
      <c r="U135">
        <v>1</v>
      </c>
      <c r="V135">
        <v>6</v>
      </c>
      <c r="W135">
        <v>5</v>
      </c>
      <c r="X135">
        <v>7</v>
      </c>
      <c r="Y135">
        <f t="shared" si="5"/>
        <v>19</v>
      </c>
      <c r="Z135">
        <v>4</v>
      </c>
      <c r="AA135">
        <v>0</v>
      </c>
      <c r="AB135">
        <v>0</v>
      </c>
      <c r="AC135">
        <v>0</v>
      </c>
      <c r="AD135">
        <v>0</v>
      </c>
      <c r="AE135">
        <v>0</v>
      </c>
      <c r="AF135">
        <v>0</v>
      </c>
      <c r="AG135">
        <v>3</v>
      </c>
      <c r="AH135">
        <v>11</v>
      </c>
      <c r="AI135">
        <v>0</v>
      </c>
      <c r="AJ135">
        <f>marketing_campaign[[#This Row],[AcceptedCmp2]]+marketing_campaign[[#This Row],[AcceptedCmp1]]+marketing_campaign[[#This Row],[AcceptedCmp5]]+marketing_campaign[[#This Row],[AcceptedCmp4]]+marketing_campaign[[#This Row],[AcceptedCmp3]]</f>
        <v>0</v>
      </c>
    </row>
    <row r="136" spans="1:36" x14ac:dyDescent="0.35">
      <c r="A136">
        <v>5290</v>
      </c>
      <c r="B136">
        <v>1964</v>
      </c>
      <c r="C136">
        <f t="shared" ca="1" si="4"/>
        <v>62</v>
      </c>
      <c r="D136" t="str" cm="1">
        <f t="array" aca="1" ref="D1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 t="s">
        <v>32</v>
      </c>
      <c r="F136" t="s">
        <v>33</v>
      </c>
      <c r="G136" cm="1">
        <f t="array" ref="G136">_xlfn.IFS(marketing_campaign[[#This Row],[Marital_Status]]="Single",I136-J136+1,marketing_campaign[[#This Row],[Marital_Status]]="Together",I136+J136+2,marketing_campaign[[#This Row],[Marital_Status]]="Alone",I136-J136+1,marketing_campaign[[#This Row],[Marital_Status]]="Married",I136+J136+2,marketing_campaign[[#This Row],[Marital_Status]]="Divorced",I136+J136+1,marketing_campaign[[#This Row],[Marital_Status]]="YOLO",I136-J136+1,marketing_campaign[[#This Row],[Marital_Status]]="Absurd",I136-J136+1,marketing_campaign[[#This Row],[Marital_Status]]="Widow",I136+J136+1)</f>
        <v>4</v>
      </c>
      <c r="H136">
        <v>41551</v>
      </c>
      <c r="I136">
        <v>1</v>
      </c>
      <c r="J136">
        <v>1</v>
      </c>
      <c r="K136" s="1">
        <v>41500</v>
      </c>
      <c r="L136">
        <v>51</v>
      </c>
      <c r="M136" t="str" cm="1">
        <f t="array" ref="M136">_xlfn.IFS(AND(marketing_campaign[[#This Row],[Recency]]&gt;=0,marketing_campaign[[#This Row],[Recency]]&lt;=14),"Early Recency",AND(marketing_campaign[[#This Row],[Recency]]&gt;=15,marketing_campaign[[#This Row],[Recency]]&lt;=31),"Mid-Recency",marketing_campaign[[#This Row],[Recency]]&gt;=32,"Late Recency")</f>
        <v>Late Recency</v>
      </c>
      <c r="N136">
        <v>220</v>
      </c>
      <c r="O136">
        <v>0</v>
      </c>
      <c r="P136">
        <v>33</v>
      </c>
      <c r="Q136">
        <v>3</v>
      </c>
      <c r="R136">
        <v>0</v>
      </c>
      <c r="S136">
        <v>23</v>
      </c>
      <c r="T136">
        <f>marketing_campaign[[#This Row],[MntGoldProds]]+marketing_campaign[[#This Row],[MntSweetProducts]]+marketing_campaign[[#This Row],[MntFishProducts]]+marketing_campaign[[#This Row],[MntMeatProducts]]+marketing_campaign[[#This Row],[MntFruits]]+marketing_campaign[[#This Row],[MntWines]]</f>
        <v>279</v>
      </c>
      <c r="U136">
        <v>5</v>
      </c>
      <c r="V136">
        <v>5</v>
      </c>
      <c r="W136">
        <v>1</v>
      </c>
      <c r="X136">
        <v>5</v>
      </c>
      <c r="Y136">
        <f t="shared" si="5"/>
        <v>16</v>
      </c>
      <c r="Z136">
        <v>8</v>
      </c>
      <c r="AA136">
        <v>0</v>
      </c>
      <c r="AB136">
        <v>0</v>
      </c>
      <c r="AC136">
        <v>0</v>
      </c>
      <c r="AD136">
        <v>0</v>
      </c>
      <c r="AE136">
        <v>0</v>
      </c>
      <c r="AF136">
        <v>0</v>
      </c>
      <c r="AG136">
        <v>3</v>
      </c>
      <c r="AH136">
        <v>11</v>
      </c>
      <c r="AI136">
        <v>0</v>
      </c>
      <c r="AJ136">
        <f>marketing_campaign[[#This Row],[AcceptedCmp2]]+marketing_campaign[[#This Row],[AcceptedCmp1]]+marketing_campaign[[#This Row],[AcceptedCmp5]]+marketing_campaign[[#This Row],[AcceptedCmp4]]+marketing_campaign[[#This Row],[AcceptedCmp3]]</f>
        <v>0</v>
      </c>
    </row>
    <row r="137" spans="1:36" x14ac:dyDescent="0.35">
      <c r="A137">
        <v>1685</v>
      </c>
      <c r="B137">
        <v>1967</v>
      </c>
      <c r="C137">
        <f t="shared" ca="1" si="4"/>
        <v>59</v>
      </c>
      <c r="D137" t="str" cm="1">
        <f t="array" aca="1" ref="D1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 t="s">
        <v>32</v>
      </c>
      <c r="F137" t="s">
        <v>31</v>
      </c>
      <c r="G137" cm="1">
        <f t="array" ref="G137">_xlfn.IFS(marketing_campaign[[#This Row],[Marital_Status]]="Single",I137-J137+1,marketing_campaign[[#This Row],[Marital_Status]]="Together",I137+J137+2,marketing_campaign[[#This Row],[Marital_Status]]="Alone",I137-J137+1,marketing_campaign[[#This Row],[Marital_Status]]="Married",I137+J137+2,marketing_campaign[[#This Row],[Marital_Status]]="Divorced",I137+J137+1,marketing_campaign[[#This Row],[Marital_Status]]="YOLO",I137-J137+1,marketing_campaign[[#This Row],[Marital_Status]]="Absurd",I137-J137+1,marketing_campaign[[#This Row],[Marital_Status]]="Widow",I137+J137+1)</f>
        <v>2</v>
      </c>
      <c r="H137">
        <v>62981</v>
      </c>
      <c r="I137">
        <v>0</v>
      </c>
      <c r="J137">
        <v>0</v>
      </c>
      <c r="K137" s="1">
        <v>41350</v>
      </c>
      <c r="L137">
        <v>21</v>
      </c>
      <c r="M137" t="str" cm="1">
        <f t="array" ref="M137">_xlfn.IFS(AND(marketing_campaign[[#This Row],[Recency]]&gt;=0,marketing_campaign[[#This Row],[Recency]]&lt;=14),"Early Recency",AND(marketing_campaign[[#This Row],[Recency]]&gt;=15,marketing_campaign[[#This Row],[Recency]]&lt;=31),"Mid-Recency",marketing_campaign[[#This Row],[Recency]]&gt;=32,"Late Recency")</f>
        <v>Mid-Recency</v>
      </c>
      <c r="N137">
        <v>796</v>
      </c>
      <c r="O137">
        <v>14</v>
      </c>
      <c r="P137">
        <v>590</v>
      </c>
      <c r="Q137">
        <v>38</v>
      </c>
      <c r="R137">
        <v>44</v>
      </c>
      <c r="S137">
        <v>0</v>
      </c>
      <c r="T137">
        <f>marketing_campaign[[#This Row],[MntGoldProds]]+marketing_campaign[[#This Row],[MntSweetProducts]]+marketing_campaign[[#This Row],[MntFishProducts]]+marketing_campaign[[#This Row],[MntMeatProducts]]+marketing_campaign[[#This Row],[MntFruits]]+marketing_campaign[[#This Row],[MntWines]]</f>
        <v>1482</v>
      </c>
      <c r="U137">
        <v>1</v>
      </c>
      <c r="V137">
        <v>4</v>
      </c>
      <c r="W137">
        <v>5</v>
      </c>
      <c r="X137">
        <v>13</v>
      </c>
      <c r="Y137">
        <f t="shared" si="5"/>
        <v>23</v>
      </c>
      <c r="Z137">
        <v>3</v>
      </c>
      <c r="AA137">
        <v>0</v>
      </c>
      <c r="AB137">
        <v>1</v>
      </c>
      <c r="AC137">
        <v>0</v>
      </c>
      <c r="AD137">
        <v>0</v>
      </c>
      <c r="AE137">
        <v>0</v>
      </c>
      <c r="AF137">
        <v>0</v>
      </c>
      <c r="AG137">
        <v>3</v>
      </c>
      <c r="AH137">
        <v>11</v>
      </c>
      <c r="AI137">
        <v>0</v>
      </c>
      <c r="AJ137">
        <f>marketing_campaign[[#This Row],[AcceptedCmp2]]+marketing_campaign[[#This Row],[AcceptedCmp1]]+marketing_campaign[[#This Row],[AcceptedCmp5]]+marketing_campaign[[#This Row],[AcceptedCmp4]]+marketing_campaign[[#This Row],[AcceptedCmp3]]</f>
        <v>1</v>
      </c>
    </row>
    <row r="138" spans="1:36" x14ac:dyDescent="0.35">
      <c r="A138">
        <v>5342</v>
      </c>
      <c r="B138">
        <v>1976</v>
      </c>
      <c r="C138">
        <f t="shared" ca="1" si="4"/>
        <v>50</v>
      </c>
      <c r="D138" t="str" cm="1">
        <f t="array" aca="1" ref="D1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 t="s">
        <v>36</v>
      </c>
      <c r="F138" t="s">
        <v>35</v>
      </c>
      <c r="G138" cm="1">
        <f t="array" ref="G138">_xlfn.IFS(marketing_campaign[[#This Row],[Marital_Status]]="Single",I138-J138+1,marketing_campaign[[#This Row],[Marital_Status]]="Together",I138+J138+2,marketing_campaign[[#This Row],[Marital_Status]]="Alone",I138-J138+1,marketing_campaign[[#This Row],[Marital_Status]]="Married",I138+J138+2,marketing_campaign[[#This Row],[Marital_Status]]="Divorced",I138+J138+1,marketing_campaign[[#This Row],[Marital_Status]]="YOLO",I138-J138+1,marketing_campaign[[#This Row],[Marital_Status]]="Absurd",I138-J138+1,marketing_campaign[[#This Row],[Marital_Status]]="Widow",I138+J138+1)</f>
        <v>2</v>
      </c>
      <c r="H138">
        <v>9548</v>
      </c>
      <c r="I138">
        <v>1</v>
      </c>
      <c r="J138">
        <v>0</v>
      </c>
      <c r="K138" s="1">
        <v>41129</v>
      </c>
      <c r="L138">
        <v>31</v>
      </c>
      <c r="M138" t="str" cm="1">
        <f t="array" ref="M138">_xlfn.IFS(AND(marketing_campaign[[#This Row],[Recency]]&gt;=0,marketing_campaign[[#This Row],[Recency]]&lt;=14),"Early Recency",AND(marketing_campaign[[#This Row],[Recency]]&gt;=15,marketing_campaign[[#This Row],[Recency]]&lt;=31),"Mid-Recency",marketing_campaign[[#This Row],[Recency]]&gt;=32,"Late Recency")</f>
        <v>Mid-Recency</v>
      </c>
      <c r="N138">
        <v>0</v>
      </c>
      <c r="O138">
        <v>1</v>
      </c>
      <c r="P138">
        <v>3</v>
      </c>
      <c r="Q138">
        <v>10</v>
      </c>
      <c r="R138">
        <v>6</v>
      </c>
      <c r="S138">
        <v>9</v>
      </c>
      <c r="T138">
        <f>marketing_campaign[[#This Row],[MntGoldProds]]+marketing_campaign[[#This Row],[MntSweetProducts]]+marketing_campaign[[#This Row],[MntFishProducts]]+marketing_campaign[[#This Row],[MntMeatProducts]]+marketing_campaign[[#This Row],[MntFruits]]+marketing_campaign[[#This Row],[MntWines]]</f>
        <v>29</v>
      </c>
      <c r="U138">
        <v>2</v>
      </c>
      <c r="V138">
        <v>1</v>
      </c>
      <c r="W138">
        <v>0</v>
      </c>
      <c r="X138">
        <v>3</v>
      </c>
      <c r="Y138">
        <f t="shared" si="5"/>
        <v>6</v>
      </c>
      <c r="Z138">
        <v>8</v>
      </c>
      <c r="AA138">
        <v>0</v>
      </c>
      <c r="AB138">
        <v>0</v>
      </c>
      <c r="AC138">
        <v>0</v>
      </c>
      <c r="AD138">
        <v>0</v>
      </c>
      <c r="AE138">
        <v>0</v>
      </c>
      <c r="AF138">
        <v>0</v>
      </c>
      <c r="AG138">
        <v>3</v>
      </c>
      <c r="AH138">
        <v>11</v>
      </c>
      <c r="AI138">
        <v>0</v>
      </c>
      <c r="AJ138">
        <f>marketing_campaign[[#This Row],[AcceptedCmp2]]+marketing_campaign[[#This Row],[AcceptedCmp1]]+marketing_campaign[[#This Row],[AcceptedCmp5]]+marketing_campaign[[#This Row],[AcceptedCmp4]]+marketing_campaign[[#This Row],[AcceptedCmp3]]</f>
        <v>0</v>
      </c>
    </row>
    <row r="139" spans="1:36" x14ac:dyDescent="0.35">
      <c r="A139">
        <v>9579</v>
      </c>
      <c r="B139">
        <v>1959</v>
      </c>
      <c r="C139">
        <f t="shared" ca="1" si="4"/>
        <v>67</v>
      </c>
      <c r="D139" t="str" cm="1">
        <f t="array" aca="1" ref="D1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9" t="s">
        <v>32</v>
      </c>
      <c r="F139" t="s">
        <v>33</v>
      </c>
      <c r="G139" cm="1">
        <f t="array" ref="G139">_xlfn.IFS(marketing_campaign[[#This Row],[Marital_Status]]="Single",I139-J139+1,marketing_campaign[[#This Row],[Marital_Status]]="Together",I139+J139+2,marketing_campaign[[#This Row],[Marital_Status]]="Alone",I139-J139+1,marketing_campaign[[#This Row],[Marital_Status]]="Married",I139+J139+2,marketing_campaign[[#This Row],[Marital_Status]]="Divorced",I139+J139+1,marketing_campaign[[#This Row],[Marital_Status]]="YOLO",I139-J139+1,marketing_campaign[[#This Row],[Marital_Status]]="Absurd",I139-J139+1,marketing_campaign[[#This Row],[Marital_Status]]="Widow",I139+J139+1)</f>
        <v>5</v>
      </c>
      <c r="H139">
        <v>33762</v>
      </c>
      <c r="I139">
        <v>2</v>
      </c>
      <c r="J139">
        <v>1</v>
      </c>
      <c r="K139" s="1">
        <v>41462</v>
      </c>
      <c r="L139">
        <v>61</v>
      </c>
      <c r="M139" t="str" cm="1">
        <f t="array" ref="M139">_xlfn.IFS(AND(marketing_campaign[[#This Row],[Recency]]&gt;=0,marketing_campaign[[#This Row],[Recency]]&lt;=14),"Early Recency",AND(marketing_campaign[[#This Row],[Recency]]&gt;=15,marketing_campaign[[#This Row],[Recency]]&lt;=31),"Mid-Recency",marketing_campaign[[#This Row],[Recency]]&gt;=32,"Late Recency")</f>
        <v>Late Recency</v>
      </c>
      <c r="N139">
        <v>53</v>
      </c>
      <c r="O139">
        <v>1</v>
      </c>
      <c r="P139">
        <v>34</v>
      </c>
      <c r="Q139">
        <v>2</v>
      </c>
      <c r="R139">
        <v>0</v>
      </c>
      <c r="S139">
        <v>16</v>
      </c>
      <c r="T139">
        <f>marketing_campaign[[#This Row],[MntGoldProds]]+marketing_campaign[[#This Row],[MntSweetProducts]]+marketing_campaign[[#This Row],[MntFishProducts]]+marketing_campaign[[#This Row],[MntMeatProducts]]+marketing_campaign[[#This Row],[MntFruits]]+marketing_campaign[[#This Row],[MntWines]]</f>
        <v>106</v>
      </c>
      <c r="U139">
        <v>3</v>
      </c>
      <c r="V139">
        <v>2</v>
      </c>
      <c r="W139">
        <v>2</v>
      </c>
      <c r="X139">
        <v>2</v>
      </c>
      <c r="Y139">
        <f t="shared" si="5"/>
        <v>9</v>
      </c>
      <c r="Z139">
        <v>8</v>
      </c>
      <c r="AA139">
        <v>0</v>
      </c>
      <c r="AB139">
        <v>0</v>
      </c>
      <c r="AC139">
        <v>0</v>
      </c>
      <c r="AD139">
        <v>0</v>
      </c>
      <c r="AE139">
        <v>0</v>
      </c>
      <c r="AF139">
        <v>0</v>
      </c>
      <c r="AG139">
        <v>3</v>
      </c>
      <c r="AH139">
        <v>11</v>
      </c>
      <c r="AI139">
        <v>0</v>
      </c>
      <c r="AJ139">
        <f>marketing_campaign[[#This Row],[AcceptedCmp2]]+marketing_campaign[[#This Row],[AcceptedCmp1]]+marketing_campaign[[#This Row],[AcceptedCmp5]]+marketing_campaign[[#This Row],[AcceptedCmp4]]+marketing_campaign[[#This Row],[AcceptedCmp3]]</f>
        <v>0</v>
      </c>
    </row>
    <row r="140" spans="1:36" x14ac:dyDescent="0.35">
      <c r="A140">
        <v>7660</v>
      </c>
      <c r="B140">
        <v>1973</v>
      </c>
      <c r="C140">
        <f t="shared" ca="1" si="4"/>
        <v>53</v>
      </c>
      <c r="D140" t="str" cm="1">
        <f t="array" aca="1" ref="D1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 t="s">
        <v>32</v>
      </c>
      <c r="F140" t="s">
        <v>39</v>
      </c>
      <c r="G140" cm="1">
        <f t="array" ref="G140">_xlfn.IFS(marketing_campaign[[#This Row],[Marital_Status]]="Single",I140-J140+1,marketing_campaign[[#This Row],[Marital_Status]]="Together",I140+J140+2,marketing_campaign[[#This Row],[Marital_Status]]="Alone",I140-J140+1,marketing_campaign[[#This Row],[Marital_Status]]="Married",I140+J140+2,marketing_campaign[[#This Row],[Marital_Status]]="Divorced",I140+J140+1,marketing_campaign[[#This Row],[Marital_Status]]="YOLO",I140-J140+1,marketing_campaign[[#This Row],[Marital_Status]]="Absurd",I140-J140+1,marketing_campaign[[#This Row],[Marital_Status]]="Widow",I140+J140+1)</f>
        <v>1</v>
      </c>
      <c r="H140">
        <v>35860</v>
      </c>
      <c r="I140">
        <v>1</v>
      </c>
      <c r="J140">
        <v>1</v>
      </c>
      <c r="K140" s="1">
        <v>41778</v>
      </c>
      <c r="L140">
        <v>37</v>
      </c>
      <c r="M140" t="str" cm="1">
        <f t="array" ref="M140">_xlfn.IFS(AND(marketing_campaign[[#This Row],[Recency]]&gt;=0,marketing_campaign[[#This Row],[Recency]]&lt;=14),"Early Recency",AND(marketing_campaign[[#This Row],[Recency]]&gt;=15,marketing_campaign[[#This Row],[Recency]]&lt;=31),"Mid-Recency",marketing_campaign[[#This Row],[Recency]]&gt;=32,"Late Recency")</f>
        <v>Late Recency</v>
      </c>
      <c r="N140">
        <v>15</v>
      </c>
      <c r="O140">
        <v>0</v>
      </c>
      <c r="P140">
        <v>8</v>
      </c>
      <c r="Q140">
        <v>4</v>
      </c>
      <c r="R140">
        <v>2</v>
      </c>
      <c r="S140">
        <v>20</v>
      </c>
      <c r="T140">
        <f>marketing_campaign[[#This Row],[MntGoldProds]]+marketing_campaign[[#This Row],[MntSweetProducts]]+marketing_campaign[[#This Row],[MntFishProducts]]+marketing_campaign[[#This Row],[MntMeatProducts]]+marketing_campaign[[#This Row],[MntFruits]]+marketing_campaign[[#This Row],[MntWines]]</f>
        <v>49</v>
      </c>
      <c r="U140">
        <v>2</v>
      </c>
      <c r="V140">
        <v>1</v>
      </c>
      <c r="W140">
        <v>1</v>
      </c>
      <c r="X140">
        <v>2</v>
      </c>
      <c r="Y140">
        <f t="shared" si="5"/>
        <v>6</v>
      </c>
      <c r="Z140">
        <v>5</v>
      </c>
      <c r="AA140">
        <v>1</v>
      </c>
      <c r="AB140">
        <v>0</v>
      </c>
      <c r="AC140">
        <v>0</v>
      </c>
      <c r="AD140">
        <v>0</v>
      </c>
      <c r="AE140">
        <v>0</v>
      </c>
      <c r="AF140">
        <v>0</v>
      </c>
      <c r="AG140">
        <v>3</v>
      </c>
      <c r="AH140">
        <v>11</v>
      </c>
      <c r="AI140">
        <v>1</v>
      </c>
      <c r="AJ140">
        <f>marketing_campaign[[#This Row],[AcceptedCmp2]]+marketing_campaign[[#This Row],[AcceptedCmp1]]+marketing_campaign[[#This Row],[AcceptedCmp5]]+marketing_campaign[[#This Row],[AcceptedCmp4]]+marketing_campaign[[#This Row],[AcceptedCmp3]]</f>
        <v>1</v>
      </c>
    </row>
    <row r="141" spans="1:36" x14ac:dyDescent="0.35">
      <c r="A141">
        <v>1461</v>
      </c>
      <c r="B141">
        <v>1965</v>
      </c>
      <c r="C141">
        <f t="shared" ca="1" si="4"/>
        <v>61</v>
      </c>
      <c r="D141" t="str" cm="1">
        <f t="array" aca="1" ref="D1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 t="s">
        <v>32</v>
      </c>
      <c r="F141" t="s">
        <v>35</v>
      </c>
      <c r="G141" cm="1">
        <f t="array" ref="G141">_xlfn.IFS(marketing_campaign[[#This Row],[Marital_Status]]="Single",I141-J141+1,marketing_campaign[[#This Row],[Marital_Status]]="Together",I141+J141+2,marketing_campaign[[#This Row],[Marital_Status]]="Alone",I141-J141+1,marketing_campaign[[#This Row],[Marital_Status]]="Married",I141+J141+2,marketing_campaign[[#This Row],[Marital_Status]]="Divorced",I141+J141+1,marketing_campaign[[#This Row],[Marital_Status]]="YOLO",I141-J141+1,marketing_campaign[[#This Row],[Marital_Status]]="Absurd",I141-J141+1,marketing_campaign[[#This Row],[Marital_Status]]="Widow",I141+J141+1)</f>
        <v>3</v>
      </c>
      <c r="H141">
        <v>36921</v>
      </c>
      <c r="I141">
        <v>1</v>
      </c>
      <c r="J141">
        <v>1</v>
      </c>
      <c r="K141" s="1">
        <v>41483</v>
      </c>
      <c r="L141">
        <v>74</v>
      </c>
      <c r="M141" t="str" cm="1">
        <f t="array" ref="M141">_xlfn.IFS(AND(marketing_campaign[[#This Row],[Recency]]&gt;=0,marketing_campaign[[#This Row],[Recency]]&lt;=14),"Early Recency",AND(marketing_campaign[[#This Row],[Recency]]&gt;=15,marketing_campaign[[#This Row],[Recency]]&lt;=31),"Mid-Recency",marketing_campaign[[#This Row],[Recency]]&gt;=32,"Late Recency")</f>
        <v>Late Recency</v>
      </c>
      <c r="N141">
        <v>17</v>
      </c>
      <c r="O141">
        <v>1</v>
      </c>
      <c r="P141">
        <v>12</v>
      </c>
      <c r="Q141">
        <v>3</v>
      </c>
      <c r="R141">
        <v>1</v>
      </c>
      <c r="S141">
        <v>4</v>
      </c>
      <c r="T141">
        <f>marketing_campaign[[#This Row],[MntGoldProds]]+marketing_campaign[[#This Row],[MntSweetProducts]]+marketing_campaign[[#This Row],[MntFishProducts]]+marketing_campaign[[#This Row],[MntMeatProducts]]+marketing_campaign[[#This Row],[MntFruits]]+marketing_campaign[[#This Row],[MntWines]]</f>
        <v>38</v>
      </c>
      <c r="U141">
        <v>2</v>
      </c>
      <c r="V141">
        <v>2</v>
      </c>
      <c r="W141">
        <v>0</v>
      </c>
      <c r="X141">
        <v>3</v>
      </c>
      <c r="Y141">
        <f t="shared" si="5"/>
        <v>7</v>
      </c>
      <c r="Z141">
        <v>7</v>
      </c>
      <c r="AA141">
        <v>0</v>
      </c>
      <c r="AB141">
        <v>0</v>
      </c>
      <c r="AC141">
        <v>0</v>
      </c>
      <c r="AD141">
        <v>0</v>
      </c>
      <c r="AE141">
        <v>0</v>
      </c>
      <c r="AF141">
        <v>0</v>
      </c>
      <c r="AG141">
        <v>3</v>
      </c>
      <c r="AH141">
        <v>11</v>
      </c>
      <c r="AI141">
        <v>0</v>
      </c>
      <c r="AJ141">
        <f>marketing_campaign[[#This Row],[AcceptedCmp2]]+marketing_campaign[[#This Row],[AcceptedCmp1]]+marketing_campaign[[#This Row],[AcceptedCmp5]]+marketing_campaign[[#This Row],[AcceptedCmp4]]+marketing_campaign[[#This Row],[AcceptedCmp3]]</f>
        <v>0</v>
      </c>
    </row>
    <row r="142" spans="1:36" x14ac:dyDescent="0.35">
      <c r="A142">
        <v>821</v>
      </c>
      <c r="B142">
        <v>1992</v>
      </c>
      <c r="C142">
        <f t="shared" ca="1" si="4"/>
        <v>34</v>
      </c>
      <c r="D142" t="str" cm="1">
        <f t="array" aca="1" ref="D1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2" t="s">
        <v>34</v>
      </c>
      <c r="F142" t="s">
        <v>30</v>
      </c>
      <c r="G142" cm="1">
        <f t="array" ref="G142">_xlfn.IFS(marketing_campaign[[#This Row],[Marital_Status]]="Single",I142-J142+1,marketing_campaign[[#This Row],[Marital_Status]]="Together",I142+J142+2,marketing_campaign[[#This Row],[Marital_Status]]="Alone",I142-J142+1,marketing_campaign[[#This Row],[Marital_Status]]="Married",I142+J142+2,marketing_campaign[[#This Row],[Marital_Status]]="Divorced",I142+J142+1,marketing_campaign[[#This Row],[Marital_Status]]="YOLO",I142-J142+1,marketing_campaign[[#This Row],[Marital_Status]]="Absurd",I142-J142+1,marketing_campaign[[#This Row],[Marital_Status]]="Widow",I142+J142+1)</f>
        <v>1</v>
      </c>
      <c r="H142">
        <v>92859</v>
      </c>
      <c r="I142">
        <v>0</v>
      </c>
      <c r="J142">
        <v>0</v>
      </c>
      <c r="K142" s="1">
        <v>41201</v>
      </c>
      <c r="L142">
        <v>46</v>
      </c>
      <c r="M142" t="str" cm="1">
        <f t="array" ref="M142">_xlfn.IFS(AND(marketing_campaign[[#This Row],[Recency]]&gt;=0,marketing_campaign[[#This Row],[Recency]]&lt;=14),"Early Recency",AND(marketing_campaign[[#This Row],[Recency]]&gt;=15,marketing_campaign[[#This Row],[Recency]]&lt;=31),"Mid-Recency",marketing_campaign[[#This Row],[Recency]]&gt;=32,"Late Recency")</f>
        <v>Late Recency</v>
      </c>
      <c r="N142">
        <v>962</v>
      </c>
      <c r="O142">
        <v>61</v>
      </c>
      <c r="P142">
        <v>921</v>
      </c>
      <c r="Q142">
        <v>52</v>
      </c>
      <c r="R142">
        <v>61</v>
      </c>
      <c r="S142">
        <v>20</v>
      </c>
      <c r="T142">
        <f>marketing_campaign[[#This Row],[MntGoldProds]]+marketing_campaign[[#This Row],[MntSweetProducts]]+marketing_campaign[[#This Row],[MntFishProducts]]+marketing_campaign[[#This Row],[MntMeatProducts]]+marketing_campaign[[#This Row],[MntFruits]]+marketing_campaign[[#This Row],[MntWines]]</f>
        <v>2077</v>
      </c>
      <c r="U142">
        <v>1</v>
      </c>
      <c r="V142">
        <v>5</v>
      </c>
      <c r="W142">
        <v>4</v>
      </c>
      <c r="X142">
        <v>12</v>
      </c>
      <c r="Y142">
        <f t="shared" si="5"/>
        <v>22</v>
      </c>
      <c r="Z142">
        <v>2</v>
      </c>
      <c r="AA142">
        <v>0</v>
      </c>
      <c r="AB142">
        <v>0</v>
      </c>
      <c r="AC142">
        <v>0</v>
      </c>
      <c r="AD142">
        <v>0</v>
      </c>
      <c r="AE142">
        <v>0</v>
      </c>
      <c r="AF142">
        <v>0</v>
      </c>
      <c r="AG142">
        <v>3</v>
      </c>
      <c r="AH142">
        <v>11</v>
      </c>
      <c r="AI142">
        <v>0</v>
      </c>
      <c r="AJ142">
        <f>marketing_campaign[[#This Row],[AcceptedCmp2]]+marketing_campaign[[#This Row],[AcceptedCmp1]]+marketing_campaign[[#This Row],[AcceptedCmp5]]+marketing_campaign[[#This Row],[AcceptedCmp4]]+marketing_campaign[[#This Row],[AcceptedCmp3]]</f>
        <v>0</v>
      </c>
    </row>
    <row r="143" spans="1:36" x14ac:dyDescent="0.35">
      <c r="A143">
        <v>11084</v>
      </c>
      <c r="B143">
        <v>1976</v>
      </c>
      <c r="C143">
        <f t="shared" ca="1" si="4"/>
        <v>50</v>
      </c>
      <c r="D143" t="str" cm="1">
        <f t="array" aca="1" ref="D1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 t="s">
        <v>34</v>
      </c>
      <c r="F143" t="s">
        <v>31</v>
      </c>
      <c r="G143" cm="1">
        <f t="array" ref="G143">_xlfn.IFS(marketing_campaign[[#This Row],[Marital_Status]]="Single",I143-J143+1,marketing_campaign[[#This Row],[Marital_Status]]="Together",I143+J143+2,marketing_campaign[[#This Row],[Marital_Status]]="Alone",I143-J143+1,marketing_campaign[[#This Row],[Marital_Status]]="Married",I143+J143+2,marketing_campaign[[#This Row],[Marital_Status]]="Divorced",I143+J143+1,marketing_campaign[[#This Row],[Marital_Status]]="YOLO",I143-J143+1,marketing_campaign[[#This Row],[Marital_Status]]="Absurd",I143-J143+1,marketing_campaign[[#This Row],[Marital_Status]]="Widow",I143+J143+1)</f>
        <v>3</v>
      </c>
      <c r="H143">
        <v>65104</v>
      </c>
      <c r="I143">
        <v>0</v>
      </c>
      <c r="J143">
        <v>1</v>
      </c>
      <c r="K143" s="1">
        <v>41592</v>
      </c>
      <c r="L143">
        <v>4</v>
      </c>
      <c r="M143" t="str" cm="1">
        <f t="array" ref="M143">_xlfn.IFS(AND(marketing_campaign[[#This Row],[Recency]]&gt;=0,marketing_campaign[[#This Row],[Recency]]&lt;=14),"Early Recency",AND(marketing_campaign[[#This Row],[Recency]]&gt;=15,marketing_campaign[[#This Row],[Recency]]&lt;=31),"Mid-Recency",marketing_campaign[[#This Row],[Recency]]&gt;=32,"Late Recency")</f>
        <v>Early Recency</v>
      </c>
      <c r="N143">
        <v>738</v>
      </c>
      <c r="O143">
        <v>0</v>
      </c>
      <c r="P143">
        <v>232</v>
      </c>
      <c r="Q143">
        <v>13</v>
      </c>
      <c r="R143">
        <v>20</v>
      </c>
      <c r="S143">
        <v>50</v>
      </c>
      <c r="T143">
        <f>marketing_campaign[[#This Row],[MntGoldProds]]+marketing_campaign[[#This Row],[MntSweetProducts]]+marketing_campaign[[#This Row],[MntFishProducts]]+marketing_campaign[[#This Row],[MntMeatProducts]]+marketing_campaign[[#This Row],[MntFruits]]+marketing_campaign[[#This Row],[MntWines]]</f>
        <v>1053</v>
      </c>
      <c r="U143">
        <v>2</v>
      </c>
      <c r="V143">
        <v>3</v>
      </c>
      <c r="W143">
        <v>5</v>
      </c>
      <c r="X143">
        <v>7</v>
      </c>
      <c r="Y143">
        <f t="shared" si="5"/>
        <v>17</v>
      </c>
      <c r="Z143">
        <v>7</v>
      </c>
      <c r="AA143">
        <v>0</v>
      </c>
      <c r="AB143">
        <v>0</v>
      </c>
      <c r="AC143">
        <v>0</v>
      </c>
      <c r="AD143">
        <v>0</v>
      </c>
      <c r="AE143">
        <v>0</v>
      </c>
      <c r="AF143">
        <v>0</v>
      </c>
      <c r="AG143">
        <v>3</v>
      </c>
      <c r="AH143">
        <v>11</v>
      </c>
      <c r="AI143">
        <v>1</v>
      </c>
      <c r="AJ143">
        <f>marketing_campaign[[#This Row],[AcceptedCmp2]]+marketing_campaign[[#This Row],[AcceptedCmp1]]+marketing_campaign[[#This Row],[AcceptedCmp5]]+marketing_campaign[[#This Row],[AcceptedCmp4]]+marketing_campaign[[#This Row],[AcceptedCmp3]]</f>
        <v>0</v>
      </c>
    </row>
    <row r="144" spans="1:36" x14ac:dyDescent="0.35">
      <c r="A144">
        <v>8690</v>
      </c>
      <c r="B144">
        <v>1962</v>
      </c>
      <c r="C144">
        <f t="shared" ca="1" si="4"/>
        <v>64</v>
      </c>
      <c r="D144" t="str" cm="1">
        <f t="array" aca="1" ref="D1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 t="s">
        <v>29</v>
      </c>
      <c r="F144" t="s">
        <v>33</v>
      </c>
      <c r="G144" cm="1">
        <f t="array" ref="G144">_xlfn.IFS(marketing_campaign[[#This Row],[Marital_Status]]="Single",I144-J144+1,marketing_campaign[[#This Row],[Marital_Status]]="Together",I144+J144+2,marketing_campaign[[#This Row],[Marital_Status]]="Alone",I144-J144+1,marketing_campaign[[#This Row],[Marital_Status]]="Married",I144+J144+2,marketing_campaign[[#This Row],[Marital_Status]]="Divorced",I144+J144+1,marketing_campaign[[#This Row],[Marital_Status]]="YOLO",I144-J144+1,marketing_campaign[[#This Row],[Marital_Status]]="Absurd",I144-J144+1,marketing_campaign[[#This Row],[Marital_Status]]="Widow",I144+J144+1)</f>
        <v>2</v>
      </c>
      <c r="H144">
        <v>86111</v>
      </c>
      <c r="I144">
        <v>0</v>
      </c>
      <c r="J144">
        <v>0</v>
      </c>
      <c r="K144" s="1">
        <v>41383</v>
      </c>
      <c r="L144">
        <v>73</v>
      </c>
      <c r="M144" t="str" cm="1">
        <f t="array" ref="M144">_xlfn.IFS(AND(marketing_campaign[[#This Row],[Recency]]&gt;=0,marketing_campaign[[#This Row],[Recency]]&lt;=14),"Early Recency",AND(marketing_campaign[[#This Row],[Recency]]&gt;=15,marketing_campaign[[#This Row],[Recency]]&lt;=31),"Mid-Recency",marketing_campaign[[#This Row],[Recency]]&gt;=32,"Late Recency")</f>
        <v>Late Recency</v>
      </c>
      <c r="N144">
        <v>399</v>
      </c>
      <c r="O144">
        <v>28</v>
      </c>
      <c r="P144">
        <v>756</v>
      </c>
      <c r="Q144">
        <v>36</v>
      </c>
      <c r="R144">
        <v>40</v>
      </c>
      <c r="S144">
        <v>126</v>
      </c>
      <c r="T144">
        <f>marketing_campaign[[#This Row],[MntGoldProds]]+marketing_campaign[[#This Row],[MntSweetProducts]]+marketing_campaign[[#This Row],[MntFishProducts]]+marketing_campaign[[#This Row],[MntMeatProducts]]+marketing_campaign[[#This Row],[MntFruits]]+marketing_campaign[[#This Row],[MntWines]]</f>
        <v>1385</v>
      </c>
      <c r="U144">
        <v>1</v>
      </c>
      <c r="V144">
        <v>5</v>
      </c>
      <c r="W144">
        <v>7</v>
      </c>
      <c r="X144">
        <v>10</v>
      </c>
      <c r="Y144">
        <f t="shared" si="5"/>
        <v>23</v>
      </c>
      <c r="Z144">
        <v>2</v>
      </c>
      <c r="AA144">
        <v>0</v>
      </c>
      <c r="AB144">
        <v>0</v>
      </c>
      <c r="AC144">
        <v>0</v>
      </c>
      <c r="AD144">
        <v>0</v>
      </c>
      <c r="AE144">
        <v>0</v>
      </c>
      <c r="AF144">
        <v>0</v>
      </c>
      <c r="AG144">
        <v>3</v>
      </c>
      <c r="AH144">
        <v>11</v>
      </c>
      <c r="AI144">
        <v>0</v>
      </c>
      <c r="AJ144">
        <f>marketing_campaign[[#This Row],[AcceptedCmp2]]+marketing_campaign[[#This Row],[AcceptedCmp1]]+marketing_campaign[[#This Row],[AcceptedCmp5]]+marketing_campaign[[#This Row],[AcceptedCmp4]]+marketing_campaign[[#This Row],[AcceptedCmp3]]</f>
        <v>0</v>
      </c>
    </row>
    <row r="145" spans="1:36" x14ac:dyDescent="0.35">
      <c r="A145">
        <v>2937</v>
      </c>
      <c r="B145">
        <v>1974</v>
      </c>
      <c r="C145">
        <f t="shared" ca="1" si="4"/>
        <v>52</v>
      </c>
      <c r="D145" t="str" cm="1">
        <f t="array" aca="1" ref="D1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 t="s">
        <v>32</v>
      </c>
      <c r="F145" t="s">
        <v>30</v>
      </c>
      <c r="G145" cm="1">
        <f t="array" ref="G145">_xlfn.IFS(marketing_campaign[[#This Row],[Marital_Status]]="Single",I145-J145+1,marketing_campaign[[#This Row],[Marital_Status]]="Together",I145+J145+2,marketing_campaign[[#This Row],[Marital_Status]]="Alone",I145-J145+1,marketing_campaign[[#This Row],[Marital_Status]]="Married",I145+J145+2,marketing_campaign[[#This Row],[Marital_Status]]="Divorced",I145+J145+1,marketing_campaign[[#This Row],[Marital_Status]]="YOLO",I145-J145+1,marketing_campaign[[#This Row],[Marital_Status]]="Absurd",I145-J145+1,marketing_campaign[[#This Row],[Marital_Status]]="Widow",I145+J145+1)</f>
        <v>0</v>
      </c>
      <c r="H145">
        <v>68352</v>
      </c>
      <c r="I145">
        <v>0</v>
      </c>
      <c r="J145">
        <v>1</v>
      </c>
      <c r="K145" s="1">
        <v>41514</v>
      </c>
      <c r="L145">
        <v>47</v>
      </c>
      <c r="M145" t="str" cm="1">
        <f t="array" ref="M145">_xlfn.IFS(AND(marketing_campaign[[#This Row],[Recency]]&gt;=0,marketing_campaign[[#This Row],[Recency]]&lt;=14),"Early Recency",AND(marketing_campaign[[#This Row],[Recency]]&gt;=15,marketing_campaign[[#This Row],[Recency]]&lt;=31),"Mid-Recency",marketing_campaign[[#This Row],[Recency]]&gt;=32,"Late Recency")</f>
        <v>Late Recency</v>
      </c>
      <c r="N145">
        <v>614</v>
      </c>
      <c r="O145">
        <v>16</v>
      </c>
      <c r="P145">
        <v>132</v>
      </c>
      <c r="Q145">
        <v>43</v>
      </c>
      <c r="R145">
        <v>33</v>
      </c>
      <c r="S145">
        <v>33</v>
      </c>
      <c r="T145">
        <f>marketing_campaign[[#This Row],[MntGoldProds]]+marketing_campaign[[#This Row],[MntSweetProducts]]+marketing_campaign[[#This Row],[MntFishProducts]]+marketing_campaign[[#This Row],[MntMeatProducts]]+marketing_campaign[[#This Row],[MntFruits]]+marketing_campaign[[#This Row],[MntWines]]</f>
        <v>871</v>
      </c>
      <c r="U145">
        <v>3</v>
      </c>
      <c r="V145">
        <v>8</v>
      </c>
      <c r="W145">
        <v>5</v>
      </c>
      <c r="X145">
        <v>9</v>
      </c>
      <c r="Y145">
        <f t="shared" si="5"/>
        <v>25</v>
      </c>
      <c r="Z145">
        <v>6</v>
      </c>
      <c r="AA145">
        <v>0</v>
      </c>
      <c r="AB145">
        <v>0</v>
      </c>
      <c r="AC145">
        <v>0</v>
      </c>
      <c r="AD145">
        <v>0</v>
      </c>
      <c r="AE145">
        <v>0</v>
      </c>
      <c r="AF145">
        <v>0</v>
      </c>
      <c r="AG145">
        <v>3</v>
      </c>
      <c r="AH145">
        <v>11</v>
      </c>
      <c r="AI145">
        <v>0</v>
      </c>
      <c r="AJ145">
        <f>marketing_campaign[[#This Row],[AcceptedCmp2]]+marketing_campaign[[#This Row],[AcceptedCmp1]]+marketing_campaign[[#This Row],[AcceptedCmp5]]+marketing_campaign[[#This Row],[AcceptedCmp4]]+marketing_campaign[[#This Row],[AcceptedCmp3]]</f>
        <v>0</v>
      </c>
    </row>
    <row r="146" spans="1:36" x14ac:dyDescent="0.35">
      <c r="A146">
        <v>9701</v>
      </c>
      <c r="B146">
        <v>1988</v>
      </c>
      <c r="C146">
        <f t="shared" ca="1" si="4"/>
        <v>38</v>
      </c>
      <c r="D146" t="str" cm="1">
        <f t="array" aca="1" ref="D1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6" t="s">
        <v>29</v>
      </c>
      <c r="F146" t="s">
        <v>31</v>
      </c>
      <c r="G146" cm="1">
        <f t="array" ref="G146">_xlfn.IFS(marketing_campaign[[#This Row],[Marital_Status]]="Single",I146-J146+1,marketing_campaign[[#This Row],[Marital_Status]]="Together",I146+J146+2,marketing_campaign[[#This Row],[Marital_Status]]="Alone",I146-J146+1,marketing_campaign[[#This Row],[Marital_Status]]="Married",I146+J146+2,marketing_campaign[[#This Row],[Marital_Status]]="Divorced",I146+J146+1,marketing_campaign[[#This Row],[Marital_Status]]="YOLO",I146-J146+1,marketing_campaign[[#This Row],[Marital_Status]]="Absurd",I146-J146+1,marketing_campaign[[#This Row],[Marital_Status]]="Widow",I146+J146+1)</f>
        <v>3</v>
      </c>
      <c r="H146">
        <v>41883</v>
      </c>
      <c r="I146">
        <v>1</v>
      </c>
      <c r="J146">
        <v>0</v>
      </c>
      <c r="K146" s="1">
        <v>41352</v>
      </c>
      <c r="L146">
        <v>13</v>
      </c>
      <c r="M146" t="str" cm="1">
        <f t="array" ref="M146">_xlfn.IFS(AND(marketing_campaign[[#This Row],[Recency]]&gt;=0,marketing_campaign[[#This Row],[Recency]]&lt;=14),"Early Recency",AND(marketing_campaign[[#This Row],[Recency]]&gt;=15,marketing_campaign[[#This Row],[Recency]]&lt;=31),"Mid-Recency",marketing_campaign[[#This Row],[Recency]]&gt;=32,"Late Recency")</f>
        <v>Early Recency</v>
      </c>
      <c r="N146">
        <v>32</v>
      </c>
      <c r="O146">
        <v>34</v>
      </c>
      <c r="P146">
        <v>41</v>
      </c>
      <c r="Q146">
        <v>73</v>
      </c>
      <c r="R146">
        <v>16</v>
      </c>
      <c r="S146">
        <v>116</v>
      </c>
      <c r="T146">
        <f>marketing_campaign[[#This Row],[MntGoldProds]]+marketing_campaign[[#This Row],[MntSweetProducts]]+marketing_campaign[[#This Row],[MntFishProducts]]+marketing_campaign[[#This Row],[MntMeatProducts]]+marketing_campaign[[#This Row],[MntFruits]]+marketing_campaign[[#This Row],[MntWines]]</f>
        <v>312</v>
      </c>
      <c r="U146">
        <v>3</v>
      </c>
      <c r="V146">
        <v>4</v>
      </c>
      <c r="W146">
        <v>2</v>
      </c>
      <c r="X146">
        <v>3</v>
      </c>
      <c r="Y146">
        <f t="shared" si="5"/>
        <v>12</v>
      </c>
      <c r="Z146">
        <v>7</v>
      </c>
      <c r="AA146">
        <v>0</v>
      </c>
      <c r="AB146">
        <v>0</v>
      </c>
      <c r="AC146">
        <v>0</v>
      </c>
      <c r="AD146">
        <v>0</v>
      </c>
      <c r="AE146">
        <v>0</v>
      </c>
      <c r="AF146">
        <v>0</v>
      </c>
      <c r="AG146">
        <v>3</v>
      </c>
      <c r="AH146">
        <v>11</v>
      </c>
      <c r="AI146">
        <v>0</v>
      </c>
      <c r="AJ146">
        <f>marketing_campaign[[#This Row],[AcceptedCmp2]]+marketing_campaign[[#This Row],[AcceptedCmp1]]+marketing_campaign[[#This Row],[AcceptedCmp5]]+marketing_campaign[[#This Row],[AcceptedCmp4]]+marketing_campaign[[#This Row],[AcceptedCmp3]]</f>
        <v>0</v>
      </c>
    </row>
    <row r="147" spans="1:36" x14ac:dyDescent="0.35">
      <c r="A147">
        <v>9949</v>
      </c>
      <c r="B147">
        <v>1976</v>
      </c>
      <c r="C147">
        <f t="shared" ca="1" si="4"/>
        <v>50</v>
      </c>
      <c r="D147" t="str" cm="1">
        <f t="array" aca="1" ref="D1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 t="s">
        <v>29</v>
      </c>
      <c r="F147" t="s">
        <v>33</v>
      </c>
      <c r="G147" cm="1">
        <f t="array" ref="G147">_xlfn.IFS(marketing_campaign[[#This Row],[Marital_Status]]="Single",I147-J147+1,marketing_campaign[[#This Row],[Marital_Status]]="Together",I147+J147+2,marketing_campaign[[#This Row],[Marital_Status]]="Alone",I147-J147+1,marketing_campaign[[#This Row],[Marital_Status]]="Married",I147+J147+2,marketing_campaign[[#This Row],[Marital_Status]]="Divorced",I147+J147+1,marketing_campaign[[#This Row],[Marital_Status]]="YOLO",I147-J147+1,marketing_campaign[[#This Row],[Marital_Status]]="Absurd",I147-J147+1,marketing_campaign[[#This Row],[Marital_Status]]="Widow",I147+J147+1)</f>
        <v>4</v>
      </c>
      <c r="H147">
        <v>59809</v>
      </c>
      <c r="I147">
        <v>0</v>
      </c>
      <c r="J147">
        <v>2</v>
      </c>
      <c r="K147" s="1">
        <v>41200</v>
      </c>
      <c r="L147">
        <v>36</v>
      </c>
      <c r="M147" t="str" cm="1">
        <f t="array" ref="M147">_xlfn.IFS(AND(marketing_campaign[[#This Row],[Recency]]&gt;=0,marketing_campaign[[#This Row],[Recency]]&lt;=14),"Early Recency",AND(marketing_campaign[[#This Row],[Recency]]&gt;=15,marketing_campaign[[#This Row],[Recency]]&lt;=31),"Mid-Recency",marketing_campaign[[#This Row],[Recency]]&gt;=32,"Late Recency")</f>
        <v>Late Recency</v>
      </c>
      <c r="N147">
        <v>598</v>
      </c>
      <c r="O147">
        <v>16</v>
      </c>
      <c r="P147">
        <v>141</v>
      </c>
      <c r="Q147">
        <v>32</v>
      </c>
      <c r="R147">
        <v>41</v>
      </c>
      <c r="S147">
        <v>49</v>
      </c>
      <c r="T147">
        <f>marketing_campaign[[#This Row],[MntGoldProds]]+marketing_campaign[[#This Row],[MntSweetProducts]]+marketing_campaign[[#This Row],[MntFishProducts]]+marketing_campaign[[#This Row],[MntMeatProducts]]+marketing_campaign[[#This Row],[MntFruits]]+marketing_campaign[[#This Row],[MntWines]]</f>
        <v>877</v>
      </c>
      <c r="U147">
        <v>3</v>
      </c>
      <c r="V147">
        <v>3</v>
      </c>
      <c r="W147">
        <v>3</v>
      </c>
      <c r="X147">
        <v>6</v>
      </c>
      <c r="Y147">
        <f t="shared" si="5"/>
        <v>15</v>
      </c>
      <c r="Z147">
        <v>8</v>
      </c>
      <c r="AA147">
        <v>0</v>
      </c>
      <c r="AB147">
        <v>0</v>
      </c>
      <c r="AC147">
        <v>0</v>
      </c>
      <c r="AD147">
        <v>0</v>
      </c>
      <c r="AE147">
        <v>0</v>
      </c>
      <c r="AF147">
        <v>0</v>
      </c>
      <c r="AG147">
        <v>3</v>
      </c>
      <c r="AH147">
        <v>11</v>
      </c>
      <c r="AI147">
        <v>0</v>
      </c>
      <c r="AJ147">
        <f>marketing_campaign[[#This Row],[AcceptedCmp2]]+marketing_campaign[[#This Row],[AcceptedCmp1]]+marketing_campaign[[#This Row],[AcceptedCmp5]]+marketing_campaign[[#This Row],[AcceptedCmp4]]+marketing_campaign[[#This Row],[AcceptedCmp3]]</f>
        <v>0</v>
      </c>
    </row>
    <row r="148" spans="1:36" x14ac:dyDescent="0.35">
      <c r="A148">
        <v>10837</v>
      </c>
      <c r="B148">
        <v>1975</v>
      </c>
      <c r="C148">
        <f t="shared" ca="1" si="4"/>
        <v>51</v>
      </c>
      <c r="D148" t="str" cm="1">
        <f t="array" aca="1" ref="D1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 t="s">
        <v>29</v>
      </c>
      <c r="F148" t="s">
        <v>33</v>
      </c>
      <c r="G148" cm="1">
        <f t="array" ref="G148">_xlfn.IFS(marketing_campaign[[#This Row],[Marital_Status]]="Single",I148-J148+1,marketing_campaign[[#This Row],[Marital_Status]]="Together",I148+J148+2,marketing_campaign[[#This Row],[Marital_Status]]="Alone",I148-J148+1,marketing_campaign[[#This Row],[Marital_Status]]="Married",I148+J148+2,marketing_campaign[[#This Row],[Marital_Status]]="Divorced",I148+J148+1,marketing_campaign[[#This Row],[Marital_Status]]="YOLO",I148-J148+1,marketing_campaign[[#This Row],[Marital_Status]]="Absurd",I148-J148+1,marketing_campaign[[#This Row],[Marital_Status]]="Widow",I148+J148+1)</f>
        <v>3</v>
      </c>
      <c r="H148">
        <v>23957</v>
      </c>
      <c r="I148">
        <v>1</v>
      </c>
      <c r="J148">
        <v>0</v>
      </c>
      <c r="K148" s="1">
        <v>41210</v>
      </c>
      <c r="L148">
        <v>47</v>
      </c>
      <c r="M148" t="str" cm="1">
        <f t="array" ref="M148">_xlfn.IFS(AND(marketing_campaign[[#This Row],[Recency]]&gt;=0,marketing_campaign[[#This Row],[Recency]]&lt;=14),"Early Recency",AND(marketing_campaign[[#This Row],[Recency]]&gt;=15,marketing_campaign[[#This Row],[Recency]]&lt;=31),"Mid-Recency",marketing_campaign[[#This Row],[Recency]]&gt;=32,"Late Recency")</f>
        <v>Late Recency</v>
      </c>
      <c r="N148">
        <v>2</v>
      </c>
      <c r="O148">
        <v>1</v>
      </c>
      <c r="P148">
        <v>18</v>
      </c>
      <c r="Q148">
        <v>20</v>
      </c>
      <c r="R148">
        <v>11</v>
      </c>
      <c r="S148">
        <v>16</v>
      </c>
      <c r="T148">
        <f>marketing_campaign[[#This Row],[MntGoldProds]]+marketing_campaign[[#This Row],[MntSweetProducts]]+marketing_campaign[[#This Row],[MntFishProducts]]+marketing_campaign[[#This Row],[MntMeatProducts]]+marketing_campaign[[#This Row],[MntFruits]]+marketing_campaign[[#This Row],[MntWines]]</f>
        <v>68</v>
      </c>
      <c r="U148">
        <v>1</v>
      </c>
      <c r="V148">
        <v>2</v>
      </c>
      <c r="W148">
        <v>0</v>
      </c>
      <c r="X148">
        <v>3</v>
      </c>
      <c r="Y148">
        <f t="shared" si="5"/>
        <v>6</v>
      </c>
      <c r="Z148">
        <v>6</v>
      </c>
      <c r="AA148">
        <v>0</v>
      </c>
      <c r="AB148">
        <v>0</v>
      </c>
      <c r="AC148">
        <v>0</v>
      </c>
      <c r="AD148">
        <v>0</v>
      </c>
      <c r="AE148">
        <v>0</v>
      </c>
      <c r="AF148">
        <v>0</v>
      </c>
      <c r="AG148">
        <v>3</v>
      </c>
      <c r="AH148">
        <v>11</v>
      </c>
      <c r="AI148">
        <v>1</v>
      </c>
      <c r="AJ148">
        <f>marketing_campaign[[#This Row],[AcceptedCmp2]]+marketing_campaign[[#This Row],[AcceptedCmp1]]+marketing_campaign[[#This Row],[AcceptedCmp5]]+marketing_campaign[[#This Row],[AcceptedCmp4]]+marketing_campaign[[#This Row],[AcceptedCmp3]]</f>
        <v>0</v>
      </c>
    </row>
    <row r="149" spans="1:36" x14ac:dyDescent="0.35">
      <c r="A149">
        <v>3120</v>
      </c>
      <c r="B149">
        <v>1981</v>
      </c>
      <c r="C149">
        <f t="shared" ca="1" si="4"/>
        <v>45</v>
      </c>
      <c r="D149" t="str" cm="1">
        <f t="array" aca="1" ref="D1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9" t="s">
        <v>29</v>
      </c>
      <c r="F149" t="s">
        <v>31</v>
      </c>
      <c r="G149" cm="1">
        <f t="array" ref="G149">_xlfn.IFS(marketing_campaign[[#This Row],[Marital_Status]]="Single",I149-J149+1,marketing_campaign[[#This Row],[Marital_Status]]="Together",I149+J149+2,marketing_campaign[[#This Row],[Marital_Status]]="Alone",I149-J149+1,marketing_campaign[[#This Row],[Marital_Status]]="Married",I149+J149+2,marketing_campaign[[#This Row],[Marital_Status]]="Divorced",I149+J149+1,marketing_campaign[[#This Row],[Marital_Status]]="YOLO",I149-J149+1,marketing_campaign[[#This Row],[Marital_Status]]="Absurd",I149-J149+1,marketing_campaign[[#This Row],[Marital_Status]]="Widow",I149+J149+1)</f>
        <v>3</v>
      </c>
      <c r="H149">
        <v>38547</v>
      </c>
      <c r="I149">
        <v>1</v>
      </c>
      <c r="J149">
        <v>0</v>
      </c>
      <c r="K149" s="1">
        <v>41514</v>
      </c>
      <c r="L149">
        <v>49</v>
      </c>
      <c r="M149" t="str" cm="1">
        <f t="array" ref="M149">_xlfn.IFS(AND(marketing_campaign[[#This Row],[Recency]]&gt;=0,marketing_campaign[[#This Row],[Recency]]&lt;=14),"Early Recency",AND(marketing_campaign[[#This Row],[Recency]]&gt;=15,marketing_campaign[[#This Row],[Recency]]&lt;=31),"Mid-Recency",marketing_campaign[[#This Row],[Recency]]&gt;=32,"Late Recency")</f>
        <v>Late Recency</v>
      </c>
      <c r="N149">
        <v>6</v>
      </c>
      <c r="O149">
        <v>1</v>
      </c>
      <c r="P149">
        <v>10</v>
      </c>
      <c r="Q149">
        <v>0</v>
      </c>
      <c r="R149">
        <v>1</v>
      </c>
      <c r="S149">
        <v>4</v>
      </c>
      <c r="T149">
        <f>marketing_campaign[[#This Row],[MntGoldProds]]+marketing_campaign[[#This Row],[MntSweetProducts]]+marketing_campaign[[#This Row],[MntFishProducts]]+marketing_campaign[[#This Row],[MntMeatProducts]]+marketing_campaign[[#This Row],[MntFruits]]+marketing_campaign[[#This Row],[MntWines]]</f>
        <v>22</v>
      </c>
      <c r="U149">
        <v>1</v>
      </c>
      <c r="V149">
        <v>1</v>
      </c>
      <c r="W149">
        <v>0</v>
      </c>
      <c r="X149">
        <v>2</v>
      </c>
      <c r="Y149">
        <f t="shared" si="5"/>
        <v>4</v>
      </c>
      <c r="Z149">
        <v>8</v>
      </c>
      <c r="AA149">
        <v>0</v>
      </c>
      <c r="AB149">
        <v>0</v>
      </c>
      <c r="AC149">
        <v>0</v>
      </c>
      <c r="AD149">
        <v>0</v>
      </c>
      <c r="AE149">
        <v>0</v>
      </c>
      <c r="AF149">
        <v>1</v>
      </c>
      <c r="AG149">
        <v>3</v>
      </c>
      <c r="AH149">
        <v>11</v>
      </c>
      <c r="AI149">
        <v>0</v>
      </c>
      <c r="AJ149">
        <f>marketing_campaign[[#This Row],[AcceptedCmp2]]+marketing_campaign[[#This Row],[AcceptedCmp1]]+marketing_campaign[[#This Row],[AcceptedCmp5]]+marketing_campaign[[#This Row],[AcceptedCmp4]]+marketing_campaign[[#This Row],[AcceptedCmp3]]</f>
        <v>0</v>
      </c>
    </row>
    <row r="150" spans="1:36" x14ac:dyDescent="0.35">
      <c r="A150">
        <v>5885</v>
      </c>
      <c r="B150">
        <v>1973</v>
      </c>
      <c r="C150">
        <f t="shared" ca="1" si="4"/>
        <v>53</v>
      </c>
      <c r="D150" t="str" cm="1">
        <f t="array" aca="1" ref="D1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 t="s">
        <v>37</v>
      </c>
      <c r="F150" t="s">
        <v>33</v>
      </c>
      <c r="G150" cm="1">
        <f t="array" ref="G150">_xlfn.IFS(marketing_campaign[[#This Row],[Marital_Status]]="Single",I150-J150+1,marketing_campaign[[#This Row],[Marital_Status]]="Together",I150+J150+2,marketing_campaign[[#This Row],[Marital_Status]]="Alone",I150-J150+1,marketing_campaign[[#This Row],[Marital_Status]]="Married",I150+J150+2,marketing_campaign[[#This Row],[Marital_Status]]="Divorced",I150+J150+1,marketing_campaign[[#This Row],[Marital_Status]]="YOLO",I150-J150+1,marketing_campaign[[#This Row],[Marital_Status]]="Absurd",I150-J150+1,marketing_campaign[[#This Row],[Marital_Status]]="Widow",I150+J150+1)</f>
        <v>5</v>
      </c>
      <c r="H150">
        <v>35688</v>
      </c>
      <c r="I150">
        <v>2</v>
      </c>
      <c r="J150">
        <v>1</v>
      </c>
      <c r="K150" s="1">
        <v>41143</v>
      </c>
      <c r="L150">
        <v>94</v>
      </c>
      <c r="M150" t="str" cm="1">
        <f t="array" ref="M150">_xlfn.IFS(AND(marketing_campaign[[#This Row],[Recency]]&gt;=0,marketing_campaign[[#This Row],[Recency]]&lt;=14),"Early Recency",AND(marketing_campaign[[#This Row],[Recency]]&gt;=15,marketing_campaign[[#This Row],[Recency]]&lt;=31),"Mid-Recency",marketing_campaign[[#This Row],[Recency]]&gt;=32,"Late Recency")</f>
        <v>Late Recency</v>
      </c>
      <c r="N150">
        <v>73</v>
      </c>
      <c r="O150">
        <v>3</v>
      </c>
      <c r="P150">
        <v>90</v>
      </c>
      <c r="Q150">
        <v>12</v>
      </c>
      <c r="R150">
        <v>1</v>
      </c>
      <c r="S150">
        <v>32</v>
      </c>
      <c r="T150">
        <f>marketing_campaign[[#This Row],[MntGoldProds]]+marketing_campaign[[#This Row],[MntSweetProducts]]+marketing_campaign[[#This Row],[MntFishProducts]]+marketing_campaign[[#This Row],[MntMeatProducts]]+marketing_campaign[[#This Row],[MntFruits]]+marketing_campaign[[#This Row],[MntWines]]</f>
        <v>211</v>
      </c>
      <c r="U150">
        <v>7</v>
      </c>
      <c r="V150">
        <v>4</v>
      </c>
      <c r="W150">
        <v>1</v>
      </c>
      <c r="X150">
        <v>4</v>
      </c>
      <c r="Y150">
        <f t="shared" si="5"/>
        <v>16</v>
      </c>
      <c r="Z150">
        <v>8</v>
      </c>
      <c r="AA150">
        <v>0</v>
      </c>
      <c r="AB150">
        <v>0</v>
      </c>
      <c r="AC150">
        <v>0</v>
      </c>
      <c r="AD150">
        <v>0</v>
      </c>
      <c r="AE150">
        <v>0</v>
      </c>
      <c r="AF150">
        <v>0</v>
      </c>
      <c r="AG150">
        <v>3</v>
      </c>
      <c r="AH150">
        <v>11</v>
      </c>
      <c r="AI150">
        <v>0</v>
      </c>
      <c r="AJ150">
        <f>marketing_campaign[[#This Row],[AcceptedCmp2]]+marketing_campaign[[#This Row],[AcceptedCmp1]]+marketing_campaign[[#This Row],[AcceptedCmp5]]+marketing_campaign[[#This Row],[AcceptedCmp4]]+marketing_campaign[[#This Row],[AcceptedCmp3]]</f>
        <v>0</v>
      </c>
    </row>
    <row r="151" spans="1:36" x14ac:dyDescent="0.35">
      <c r="A151">
        <v>4050</v>
      </c>
      <c r="B151">
        <v>1966</v>
      </c>
      <c r="C151">
        <f t="shared" ca="1" si="4"/>
        <v>60</v>
      </c>
      <c r="D151" t="str" cm="1">
        <f t="array" aca="1" ref="D1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 t="s">
        <v>34</v>
      </c>
      <c r="F151" t="s">
        <v>33</v>
      </c>
      <c r="G151" cm="1">
        <f t="array" ref="G151">_xlfn.IFS(marketing_campaign[[#This Row],[Marital_Status]]="Single",I151-J151+1,marketing_campaign[[#This Row],[Marital_Status]]="Together",I151+J151+2,marketing_campaign[[#This Row],[Marital_Status]]="Alone",I151-J151+1,marketing_campaign[[#This Row],[Marital_Status]]="Married",I151+J151+2,marketing_campaign[[#This Row],[Marital_Status]]="Divorced",I151+J151+1,marketing_campaign[[#This Row],[Marital_Status]]="YOLO",I151-J151+1,marketing_campaign[[#This Row],[Marital_Status]]="Absurd",I151-J151+1,marketing_campaign[[#This Row],[Marital_Status]]="Widow",I151+J151+1)</f>
        <v>2</v>
      </c>
      <c r="H151">
        <v>49605</v>
      </c>
      <c r="I151">
        <v>0</v>
      </c>
      <c r="J151">
        <v>0</v>
      </c>
      <c r="K151" s="1">
        <v>41811</v>
      </c>
      <c r="L151">
        <v>65</v>
      </c>
      <c r="M151" t="str" cm="1">
        <f t="array" ref="M151">_xlfn.IFS(AND(marketing_campaign[[#This Row],[Recency]]&gt;=0,marketing_campaign[[#This Row],[Recency]]&lt;=14),"Early Recency",AND(marketing_campaign[[#This Row],[Recency]]&gt;=15,marketing_campaign[[#This Row],[Recency]]&lt;=31),"Mid-Recency",marketing_campaign[[#This Row],[Recency]]&gt;=32,"Late Recency")</f>
        <v>Late Recency</v>
      </c>
      <c r="N151">
        <v>42</v>
      </c>
      <c r="O151">
        <v>16</v>
      </c>
      <c r="P151">
        <v>29</v>
      </c>
      <c r="Q151">
        <v>12</v>
      </c>
      <c r="R151">
        <v>20</v>
      </c>
      <c r="S151">
        <v>8</v>
      </c>
      <c r="T151">
        <f>marketing_campaign[[#This Row],[MntGoldProds]]+marketing_campaign[[#This Row],[MntSweetProducts]]+marketing_campaign[[#This Row],[MntFishProducts]]+marketing_campaign[[#This Row],[MntMeatProducts]]+marketing_campaign[[#This Row],[MntFruits]]+marketing_campaign[[#This Row],[MntWines]]</f>
        <v>127</v>
      </c>
      <c r="U151">
        <v>1</v>
      </c>
      <c r="V151">
        <v>2</v>
      </c>
      <c r="W151">
        <v>1</v>
      </c>
      <c r="X151">
        <v>4</v>
      </c>
      <c r="Y151">
        <f t="shared" si="5"/>
        <v>8</v>
      </c>
      <c r="Z151">
        <v>3</v>
      </c>
      <c r="AA151">
        <v>0</v>
      </c>
      <c r="AB151">
        <v>0</v>
      </c>
      <c r="AC151">
        <v>0</v>
      </c>
      <c r="AD151">
        <v>0</v>
      </c>
      <c r="AE151">
        <v>0</v>
      </c>
      <c r="AF151">
        <v>0</v>
      </c>
      <c r="AG151">
        <v>3</v>
      </c>
      <c r="AH151">
        <v>11</v>
      </c>
      <c r="AI151">
        <v>0</v>
      </c>
      <c r="AJ151">
        <f>marketing_campaign[[#This Row],[AcceptedCmp2]]+marketing_campaign[[#This Row],[AcceptedCmp1]]+marketing_campaign[[#This Row],[AcceptedCmp5]]+marketing_campaign[[#This Row],[AcceptedCmp4]]+marketing_campaign[[#This Row],[AcceptedCmp3]]</f>
        <v>0</v>
      </c>
    </row>
    <row r="152" spans="1:36" x14ac:dyDescent="0.35">
      <c r="A152">
        <v>3830</v>
      </c>
      <c r="B152">
        <v>1953</v>
      </c>
      <c r="C152">
        <f t="shared" ca="1" si="4"/>
        <v>73</v>
      </c>
      <c r="D152" t="str" cm="1">
        <f t="array" aca="1" ref="D1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2" t="s">
        <v>34</v>
      </c>
      <c r="F152" t="s">
        <v>33</v>
      </c>
      <c r="G152" cm="1">
        <f t="array" ref="G152">_xlfn.IFS(marketing_campaign[[#This Row],[Marital_Status]]="Single",I152-J152+1,marketing_campaign[[#This Row],[Marital_Status]]="Together",I152+J152+2,marketing_campaign[[#This Row],[Marital_Status]]="Alone",I152-J152+1,marketing_campaign[[#This Row],[Marital_Status]]="Married",I152+J152+2,marketing_campaign[[#This Row],[Marital_Status]]="Divorced",I152+J152+1,marketing_campaign[[#This Row],[Marital_Status]]="YOLO",I152-J152+1,marketing_campaign[[#This Row],[Marital_Status]]="Absurd",I152-J152+1,marketing_campaign[[#This Row],[Marital_Status]]="Widow",I152+J152+1)</f>
        <v>4</v>
      </c>
      <c r="H152">
        <v>59354</v>
      </c>
      <c r="I152">
        <v>0</v>
      </c>
      <c r="J152">
        <v>2</v>
      </c>
      <c r="K152" s="1">
        <v>41753</v>
      </c>
      <c r="L152">
        <v>59</v>
      </c>
      <c r="M152" t="str" cm="1">
        <f t="array" ref="M152">_xlfn.IFS(AND(marketing_campaign[[#This Row],[Recency]]&gt;=0,marketing_campaign[[#This Row],[Recency]]&lt;=14),"Early Recency",AND(marketing_campaign[[#This Row],[Recency]]&gt;=15,marketing_campaign[[#This Row],[Recency]]&lt;=31),"Mid-Recency",marketing_campaign[[#This Row],[Recency]]&gt;=32,"Late Recency")</f>
        <v>Late Recency</v>
      </c>
      <c r="N152">
        <v>295</v>
      </c>
      <c r="O152">
        <v>21</v>
      </c>
      <c r="P152">
        <v>78</v>
      </c>
      <c r="Q152">
        <v>39</v>
      </c>
      <c r="R152">
        <v>13</v>
      </c>
      <c r="S152">
        <v>13</v>
      </c>
      <c r="T152">
        <f>marketing_campaign[[#This Row],[MntGoldProds]]+marketing_campaign[[#This Row],[MntSweetProducts]]+marketing_campaign[[#This Row],[MntFishProducts]]+marketing_campaign[[#This Row],[MntMeatProducts]]+marketing_campaign[[#This Row],[MntFruits]]+marketing_campaign[[#This Row],[MntWines]]</f>
        <v>459</v>
      </c>
      <c r="U152">
        <v>1</v>
      </c>
      <c r="V152">
        <v>4</v>
      </c>
      <c r="W152">
        <v>4</v>
      </c>
      <c r="X152">
        <v>7</v>
      </c>
      <c r="Y152">
        <f t="shared" si="5"/>
        <v>16</v>
      </c>
      <c r="Z152">
        <v>3</v>
      </c>
      <c r="AA152">
        <v>0</v>
      </c>
      <c r="AB152">
        <v>0</v>
      </c>
      <c r="AC152">
        <v>0</v>
      </c>
      <c r="AD152">
        <v>0</v>
      </c>
      <c r="AE152">
        <v>0</v>
      </c>
      <c r="AF152">
        <v>0</v>
      </c>
      <c r="AG152">
        <v>3</v>
      </c>
      <c r="AH152">
        <v>11</v>
      </c>
      <c r="AI152">
        <v>0</v>
      </c>
      <c r="AJ152">
        <f>marketing_campaign[[#This Row],[AcceptedCmp2]]+marketing_campaign[[#This Row],[AcceptedCmp1]]+marketing_campaign[[#This Row],[AcceptedCmp5]]+marketing_campaign[[#This Row],[AcceptedCmp4]]+marketing_campaign[[#This Row],[AcceptedCmp3]]</f>
        <v>0</v>
      </c>
    </row>
    <row r="153" spans="1:36" x14ac:dyDescent="0.35">
      <c r="A153">
        <v>7987</v>
      </c>
      <c r="B153">
        <v>1969</v>
      </c>
      <c r="C153">
        <f t="shared" ca="1" si="4"/>
        <v>57</v>
      </c>
      <c r="D153" t="str" cm="1">
        <f t="array" aca="1" ref="D1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 t="s">
        <v>29</v>
      </c>
      <c r="F153" t="s">
        <v>33</v>
      </c>
      <c r="G153" cm="1">
        <f t="array" ref="G153">_xlfn.IFS(marketing_campaign[[#This Row],[Marital_Status]]="Single",I153-J153+1,marketing_campaign[[#This Row],[Marital_Status]]="Together",I153+J153+2,marketing_campaign[[#This Row],[Marital_Status]]="Alone",I153-J153+1,marketing_campaign[[#This Row],[Marital_Status]]="Married",I153+J153+2,marketing_campaign[[#This Row],[Marital_Status]]="Divorced",I153+J153+1,marketing_campaign[[#This Row],[Marital_Status]]="YOLO",I153-J153+1,marketing_campaign[[#This Row],[Marital_Status]]="Absurd",I153-J153+1,marketing_campaign[[#This Row],[Marital_Status]]="Widow",I153+J153+1)</f>
        <v>3</v>
      </c>
      <c r="H153">
        <v>65747</v>
      </c>
      <c r="I153">
        <v>0</v>
      </c>
      <c r="J153">
        <v>1</v>
      </c>
      <c r="K153" s="1">
        <v>41705</v>
      </c>
      <c r="L153">
        <v>96</v>
      </c>
      <c r="M153" t="str" cm="1">
        <f t="array" ref="M153">_xlfn.IFS(AND(marketing_campaign[[#This Row],[Recency]]&gt;=0,marketing_campaign[[#This Row],[Recency]]&lt;=14),"Early Recency",AND(marketing_campaign[[#This Row],[Recency]]&gt;=15,marketing_campaign[[#This Row],[Recency]]&lt;=31),"Mid-Recency",marketing_campaign[[#This Row],[Recency]]&gt;=32,"Late Recency")</f>
        <v>Late Recency</v>
      </c>
      <c r="N153">
        <v>346</v>
      </c>
      <c r="O153">
        <v>17</v>
      </c>
      <c r="P153">
        <v>48</v>
      </c>
      <c r="Q153">
        <v>23</v>
      </c>
      <c r="R153">
        <v>13</v>
      </c>
      <c r="S153">
        <v>13</v>
      </c>
      <c r="T153">
        <f>marketing_campaign[[#This Row],[MntGoldProds]]+marketing_campaign[[#This Row],[MntSweetProducts]]+marketing_campaign[[#This Row],[MntFishProducts]]+marketing_campaign[[#This Row],[MntMeatProducts]]+marketing_campaign[[#This Row],[MntFruits]]+marketing_campaign[[#This Row],[MntWines]]</f>
        <v>460</v>
      </c>
      <c r="U153">
        <v>4</v>
      </c>
      <c r="V153">
        <v>8</v>
      </c>
      <c r="W153">
        <v>1</v>
      </c>
      <c r="X153">
        <v>6</v>
      </c>
      <c r="Y153">
        <f t="shared" si="5"/>
        <v>19</v>
      </c>
      <c r="Z153">
        <v>6</v>
      </c>
      <c r="AA153">
        <v>0</v>
      </c>
      <c r="AB153">
        <v>1</v>
      </c>
      <c r="AC153">
        <v>0</v>
      </c>
      <c r="AD153">
        <v>0</v>
      </c>
      <c r="AE153">
        <v>0</v>
      </c>
      <c r="AF153">
        <v>0</v>
      </c>
      <c r="AG153">
        <v>3</v>
      </c>
      <c r="AH153">
        <v>11</v>
      </c>
      <c r="AI153">
        <v>0</v>
      </c>
      <c r="AJ153">
        <f>marketing_campaign[[#This Row],[AcceptedCmp2]]+marketing_campaign[[#This Row],[AcceptedCmp1]]+marketing_campaign[[#This Row],[AcceptedCmp5]]+marketing_campaign[[#This Row],[AcceptedCmp4]]+marketing_campaign[[#This Row],[AcceptedCmp3]]</f>
        <v>1</v>
      </c>
    </row>
    <row r="154" spans="1:36" x14ac:dyDescent="0.35">
      <c r="A154">
        <v>7798</v>
      </c>
      <c r="B154">
        <v>1972</v>
      </c>
      <c r="C154">
        <f t="shared" ca="1" si="4"/>
        <v>54</v>
      </c>
      <c r="D154" t="str" cm="1">
        <f t="array" aca="1" ref="D1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 t="s">
        <v>37</v>
      </c>
      <c r="F154" t="s">
        <v>31</v>
      </c>
      <c r="G154" cm="1">
        <f t="array" ref="G154">_xlfn.IFS(marketing_campaign[[#This Row],[Marital_Status]]="Single",I154-J154+1,marketing_campaign[[#This Row],[Marital_Status]]="Together",I154+J154+2,marketing_campaign[[#This Row],[Marital_Status]]="Alone",I154-J154+1,marketing_campaign[[#This Row],[Marital_Status]]="Married",I154+J154+2,marketing_campaign[[#This Row],[Marital_Status]]="Divorced",I154+J154+1,marketing_campaign[[#This Row],[Marital_Status]]="YOLO",I154-J154+1,marketing_campaign[[#This Row],[Marital_Status]]="Absurd",I154-J154+1,marketing_campaign[[#This Row],[Marital_Status]]="Widow",I154+J154+1)</f>
        <v>3</v>
      </c>
      <c r="H154">
        <v>46344</v>
      </c>
      <c r="I154">
        <v>0</v>
      </c>
      <c r="J154">
        <v>1</v>
      </c>
      <c r="K154" s="1">
        <v>41257</v>
      </c>
      <c r="L154">
        <v>28</v>
      </c>
      <c r="M154" t="str" cm="1">
        <f t="array" ref="M154">_xlfn.IFS(AND(marketing_campaign[[#This Row],[Recency]]&gt;=0,marketing_campaign[[#This Row],[Recency]]&lt;=14),"Early Recency",AND(marketing_campaign[[#This Row],[Recency]]&gt;=15,marketing_campaign[[#This Row],[Recency]]&lt;=31),"Mid-Recency",marketing_campaign[[#This Row],[Recency]]&gt;=32,"Late Recency")</f>
        <v>Mid-Recency</v>
      </c>
      <c r="N154">
        <v>233</v>
      </c>
      <c r="O154">
        <v>20</v>
      </c>
      <c r="P154">
        <v>57</v>
      </c>
      <c r="Q154">
        <v>8</v>
      </c>
      <c r="R154">
        <v>20</v>
      </c>
      <c r="S154">
        <v>91</v>
      </c>
      <c r="T154">
        <f>marketing_campaign[[#This Row],[MntGoldProds]]+marketing_campaign[[#This Row],[MntSweetProducts]]+marketing_campaign[[#This Row],[MntFishProducts]]+marketing_campaign[[#This Row],[MntMeatProducts]]+marketing_campaign[[#This Row],[MntFruits]]+marketing_campaign[[#This Row],[MntWines]]</f>
        <v>429</v>
      </c>
      <c r="U154">
        <v>4</v>
      </c>
      <c r="V154">
        <v>7</v>
      </c>
      <c r="W154">
        <v>1</v>
      </c>
      <c r="X154">
        <v>5</v>
      </c>
      <c r="Y154">
        <f t="shared" si="5"/>
        <v>17</v>
      </c>
      <c r="Z154">
        <v>7</v>
      </c>
      <c r="AA154">
        <v>0</v>
      </c>
      <c r="AB154">
        <v>0</v>
      </c>
      <c r="AC154">
        <v>0</v>
      </c>
      <c r="AD154">
        <v>0</v>
      </c>
      <c r="AE154">
        <v>0</v>
      </c>
      <c r="AF154">
        <v>0</v>
      </c>
      <c r="AG154">
        <v>3</v>
      </c>
      <c r="AH154">
        <v>11</v>
      </c>
      <c r="AI154">
        <v>0</v>
      </c>
      <c r="AJ154">
        <f>marketing_campaign[[#This Row],[AcceptedCmp2]]+marketing_campaign[[#This Row],[AcceptedCmp1]]+marketing_campaign[[#This Row],[AcceptedCmp5]]+marketing_campaign[[#This Row],[AcceptedCmp4]]+marketing_campaign[[#This Row],[AcceptedCmp3]]</f>
        <v>0</v>
      </c>
    </row>
    <row r="155" spans="1:36" x14ac:dyDescent="0.35">
      <c r="A155">
        <v>92</v>
      </c>
      <c r="B155">
        <v>1988</v>
      </c>
      <c r="C155">
        <f t="shared" ca="1" si="4"/>
        <v>38</v>
      </c>
      <c r="D155" t="str" cm="1">
        <f t="array" aca="1" ref="D1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5" t="s">
        <v>29</v>
      </c>
      <c r="F155" t="s">
        <v>39</v>
      </c>
      <c r="G155" cm="1">
        <f t="array" ref="G155">_xlfn.IFS(marketing_campaign[[#This Row],[Marital_Status]]="Single",I155-J155+1,marketing_campaign[[#This Row],[Marital_Status]]="Together",I155+J155+2,marketing_campaign[[#This Row],[Marital_Status]]="Alone",I155-J155+1,marketing_campaign[[#This Row],[Marital_Status]]="Married",I155+J155+2,marketing_campaign[[#This Row],[Marital_Status]]="Divorced",I155+J155+1,marketing_campaign[[#This Row],[Marital_Status]]="YOLO",I155-J155+1,marketing_campaign[[#This Row],[Marital_Status]]="Absurd",I155-J155+1,marketing_campaign[[#This Row],[Marital_Status]]="Widow",I155+J155+1)</f>
        <v>2</v>
      </c>
      <c r="H155">
        <v>34176</v>
      </c>
      <c r="I155">
        <v>1</v>
      </c>
      <c r="J155">
        <v>0</v>
      </c>
      <c r="K155" s="1">
        <v>41771</v>
      </c>
      <c r="L155">
        <v>12</v>
      </c>
      <c r="M155" t="str" cm="1">
        <f t="array" ref="M155">_xlfn.IFS(AND(marketing_campaign[[#This Row],[Recency]]&gt;=0,marketing_campaign[[#This Row],[Recency]]&lt;=14),"Early Recency",AND(marketing_campaign[[#This Row],[Recency]]&gt;=15,marketing_campaign[[#This Row],[Recency]]&lt;=31),"Mid-Recency",marketing_campaign[[#This Row],[Recency]]&gt;=32,"Late Recency")</f>
        <v>Early Recency</v>
      </c>
      <c r="N155">
        <v>5</v>
      </c>
      <c r="O155">
        <v>7</v>
      </c>
      <c r="P155">
        <v>24</v>
      </c>
      <c r="Q155">
        <v>19</v>
      </c>
      <c r="R155">
        <v>14</v>
      </c>
      <c r="S155">
        <v>20</v>
      </c>
      <c r="T155">
        <f>marketing_campaign[[#This Row],[MntGoldProds]]+marketing_campaign[[#This Row],[MntSweetProducts]]+marketing_campaign[[#This Row],[MntFishProducts]]+marketing_campaign[[#This Row],[MntMeatProducts]]+marketing_campaign[[#This Row],[MntFruits]]+marketing_campaign[[#This Row],[MntWines]]</f>
        <v>89</v>
      </c>
      <c r="U155">
        <v>4</v>
      </c>
      <c r="V155">
        <v>3</v>
      </c>
      <c r="W155">
        <v>0</v>
      </c>
      <c r="X155">
        <v>4</v>
      </c>
      <c r="Y155">
        <f t="shared" si="5"/>
        <v>11</v>
      </c>
      <c r="Z155">
        <v>6</v>
      </c>
      <c r="AA155">
        <v>0</v>
      </c>
      <c r="AB155">
        <v>0</v>
      </c>
      <c r="AC155">
        <v>0</v>
      </c>
      <c r="AD155">
        <v>0</v>
      </c>
      <c r="AE155">
        <v>0</v>
      </c>
      <c r="AF155">
        <v>0</v>
      </c>
      <c r="AG155">
        <v>3</v>
      </c>
      <c r="AH155">
        <v>11</v>
      </c>
      <c r="AI155">
        <v>0</v>
      </c>
      <c r="AJ155">
        <f>marketing_campaign[[#This Row],[AcceptedCmp2]]+marketing_campaign[[#This Row],[AcceptedCmp1]]+marketing_campaign[[#This Row],[AcceptedCmp5]]+marketing_campaign[[#This Row],[AcceptedCmp4]]+marketing_campaign[[#This Row],[AcceptedCmp3]]</f>
        <v>0</v>
      </c>
    </row>
    <row r="156" spans="1:36" x14ac:dyDescent="0.35">
      <c r="A156">
        <v>7055</v>
      </c>
      <c r="B156">
        <v>1952</v>
      </c>
      <c r="C156">
        <f t="shared" ca="1" si="4"/>
        <v>74</v>
      </c>
      <c r="D156" t="str" cm="1">
        <f t="array" aca="1" ref="D1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 t="s">
        <v>32</v>
      </c>
      <c r="F156" t="s">
        <v>31</v>
      </c>
      <c r="G156" cm="1">
        <f t="array" ref="G156">_xlfn.IFS(marketing_campaign[[#This Row],[Marital_Status]]="Single",I156-J156+1,marketing_campaign[[#This Row],[Marital_Status]]="Together",I156+J156+2,marketing_campaign[[#This Row],[Marital_Status]]="Alone",I156-J156+1,marketing_campaign[[#This Row],[Marital_Status]]="Married",I156+J156+2,marketing_campaign[[#This Row],[Marital_Status]]="Divorced",I156+J156+1,marketing_campaign[[#This Row],[Marital_Status]]="YOLO",I156-J156+1,marketing_campaign[[#This Row],[Marital_Status]]="Absurd",I156-J156+1,marketing_campaign[[#This Row],[Marital_Status]]="Widow",I156+J156+1)</f>
        <v>3</v>
      </c>
      <c r="H156">
        <v>61010</v>
      </c>
      <c r="I156">
        <v>0</v>
      </c>
      <c r="J156">
        <v>1</v>
      </c>
      <c r="K156" s="1">
        <v>41191</v>
      </c>
      <c r="L156">
        <v>57</v>
      </c>
      <c r="M156" t="str" cm="1">
        <f t="array" ref="M156">_xlfn.IFS(AND(marketing_campaign[[#This Row],[Recency]]&gt;=0,marketing_campaign[[#This Row],[Recency]]&lt;=14),"Early Recency",AND(marketing_campaign[[#This Row],[Recency]]&gt;=15,marketing_campaign[[#This Row],[Recency]]&lt;=31),"Mid-Recency",marketing_campaign[[#This Row],[Recency]]&gt;=32,"Late Recency")</f>
        <v>Late Recency</v>
      </c>
      <c r="N156">
        <v>888</v>
      </c>
      <c r="O156">
        <v>0</v>
      </c>
      <c r="P156">
        <v>57</v>
      </c>
      <c r="Q156">
        <v>0</v>
      </c>
      <c r="R156">
        <v>0</v>
      </c>
      <c r="S156">
        <v>76</v>
      </c>
      <c r="T156">
        <f>marketing_campaign[[#This Row],[MntGoldProds]]+marketing_campaign[[#This Row],[MntSweetProducts]]+marketing_campaign[[#This Row],[MntFishProducts]]+marketing_campaign[[#This Row],[MntMeatProducts]]+marketing_campaign[[#This Row],[MntFruits]]+marketing_campaign[[#This Row],[MntWines]]</f>
        <v>1021</v>
      </c>
      <c r="U156">
        <v>2</v>
      </c>
      <c r="V156">
        <v>8</v>
      </c>
      <c r="W156">
        <v>5</v>
      </c>
      <c r="X156">
        <v>11</v>
      </c>
      <c r="Y156">
        <f t="shared" si="5"/>
        <v>26</v>
      </c>
      <c r="Z156">
        <v>5</v>
      </c>
      <c r="AA156">
        <v>0</v>
      </c>
      <c r="AB156">
        <v>0</v>
      </c>
      <c r="AC156">
        <v>0</v>
      </c>
      <c r="AD156">
        <v>0</v>
      </c>
      <c r="AE156">
        <v>0</v>
      </c>
      <c r="AF156">
        <v>0</v>
      </c>
      <c r="AG156">
        <v>3</v>
      </c>
      <c r="AH156">
        <v>11</v>
      </c>
      <c r="AI156">
        <v>0</v>
      </c>
      <c r="AJ156">
        <f>marketing_campaign[[#This Row],[AcceptedCmp2]]+marketing_campaign[[#This Row],[AcceptedCmp1]]+marketing_campaign[[#This Row],[AcceptedCmp5]]+marketing_campaign[[#This Row],[AcceptedCmp4]]+marketing_campaign[[#This Row],[AcceptedCmp3]]</f>
        <v>0</v>
      </c>
    </row>
    <row r="157" spans="1:36" x14ac:dyDescent="0.35">
      <c r="A157">
        <v>10240</v>
      </c>
      <c r="B157">
        <v>1949</v>
      </c>
      <c r="C157">
        <f t="shared" ca="1" si="4"/>
        <v>77</v>
      </c>
      <c r="D157" t="str" cm="1">
        <f t="array" aca="1" ref="D1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 t="s">
        <v>29</v>
      </c>
      <c r="F157" t="s">
        <v>31</v>
      </c>
      <c r="G157" cm="1">
        <f t="array" ref="G157">_xlfn.IFS(marketing_campaign[[#This Row],[Marital_Status]]="Single",I157-J157+1,marketing_campaign[[#This Row],[Marital_Status]]="Together",I157+J157+2,marketing_campaign[[#This Row],[Marital_Status]]="Alone",I157-J157+1,marketing_campaign[[#This Row],[Marital_Status]]="Married",I157+J157+2,marketing_campaign[[#This Row],[Marital_Status]]="Divorced",I157+J157+1,marketing_campaign[[#This Row],[Marital_Status]]="YOLO",I157-J157+1,marketing_campaign[[#This Row],[Marital_Status]]="Absurd",I157-J157+1,marketing_campaign[[#This Row],[Marital_Status]]="Widow",I157+J157+1)</f>
        <v>2</v>
      </c>
      <c r="H157">
        <v>69372</v>
      </c>
      <c r="I157">
        <v>0</v>
      </c>
      <c r="J157">
        <v>0</v>
      </c>
      <c r="K157" s="1">
        <v>41324</v>
      </c>
      <c r="L157">
        <v>10</v>
      </c>
      <c r="M157" t="str" cm="1">
        <f t="array" ref="M157">_xlfn.IFS(AND(marketing_campaign[[#This Row],[Recency]]&gt;=0,marketing_campaign[[#This Row],[Recency]]&lt;=14),"Early Recency",AND(marketing_campaign[[#This Row],[Recency]]&gt;=15,marketing_campaign[[#This Row],[Recency]]&lt;=31),"Mid-Recency",marketing_campaign[[#This Row],[Recency]]&gt;=32,"Late Recency")</f>
        <v>Early Recency</v>
      </c>
      <c r="N157">
        <v>997</v>
      </c>
      <c r="O157">
        <v>26</v>
      </c>
      <c r="P157">
        <v>269</v>
      </c>
      <c r="Q157">
        <v>34</v>
      </c>
      <c r="R157">
        <v>13</v>
      </c>
      <c r="S157">
        <v>42</v>
      </c>
      <c r="T157">
        <f>marketing_campaign[[#This Row],[MntGoldProds]]+marketing_campaign[[#This Row],[MntSweetProducts]]+marketing_campaign[[#This Row],[MntFishProducts]]+marketing_campaign[[#This Row],[MntMeatProducts]]+marketing_campaign[[#This Row],[MntFruits]]+marketing_campaign[[#This Row],[MntWines]]</f>
        <v>1381</v>
      </c>
      <c r="U157">
        <v>1</v>
      </c>
      <c r="V157">
        <v>10</v>
      </c>
      <c r="W157">
        <v>4</v>
      </c>
      <c r="X157">
        <v>6</v>
      </c>
      <c r="Y157">
        <f t="shared" si="5"/>
        <v>21</v>
      </c>
      <c r="Z157">
        <v>4</v>
      </c>
      <c r="AA157">
        <v>0</v>
      </c>
      <c r="AB157">
        <v>1</v>
      </c>
      <c r="AC157">
        <v>1</v>
      </c>
      <c r="AD157">
        <v>0</v>
      </c>
      <c r="AE157">
        <v>0</v>
      </c>
      <c r="AF157">
        <v>0</v>
      </c>
      <c r="AG157">
        <v>3</v>
      </c>
      <c r="AH157">
        <v>11</v>
      </c>
      <c r="AI157">
        <v>1</v>
      </c>
      <c r="AJ157">
        <f>marketing_campaign[[#This Row],[AcceptedCmp2]]+marketing_campaign[[#This Row],[AcceptedCmp1]]+marketing_campaign[[#This Row],[AcceptedCmp5]]+marketing_campaign[[#This Row],[AcceptedCmp4]]+marketing_campaign[[#This Row],[AcceptedCmp3]]</f>
        <v>2</v>
      </c>
    </row>
    <row r="158" spans="1:36" x14ac:dyDescent="0.35">
      <c r="A158">
        <v>3025</v>
      </c>
      <c r="B158">
        <v>1958</v>
      </c>
      <c r="C158">
        <f t="shared" ca="1" si="4"/>
        <v>68</v>
      </c>
      <c r="D158" t="str" cm="1">
        <f t="array" aca="1" ref="D1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 t="s">
        <v>29</v>
      </c>
      <c r="F158" t="s">
        <v>30</v>
      </c>
      <c r="G158" cm="1">
        <f t="array" ref="G158">_xlfn.IFS(marketing_campaign[[#This Row],[Marital_Status]]="Single",I158-J158+1,marketing_campaign[[#This Row],[Marital_Status]]="Together",I158+J158+2,marketing_campaign[[#This Row],[Marital_Status]]="Alone",I158-J158+1,marketing_campaign[[#This Row],[Marital_Status]]="Married",I158+J158+2,marketing_campaign[[#This Row],[Marital_Status]]="Divorced",I158+J158+1,marketing_campaign[[#This Row],[Marital_Status]]="YOLO",I158-J158+1,marketing_campaign[[#This Row],[Marital_Status]]="Absurd",I158-J158+1,marketing_campaign[[#This Row],[Marital_Status]]="Widow",I158+J158+1)</f>
        <v>0</v>
      </c>
      <c r="H158">
        <v>49967</v>
      </c>
      <c r="I158">
        <v>0</v>
      </c>
      <c r="J158">
        <v>1</v>
      </c>
      <c r="K158" s="1">
        <v>41463</v>
      </c>
      <c r="L158">
        <v>4</v>
      </c>
      <c r="M158" t="str" cm="1">
        <f t="array" ref="M158">_xlfn.IFS(AND(marketing_campaign[[#This Row],[Recency]]&gt;=0,marketing_campaign[[#This Row],[Recency]]&lt;=14),"Early Recency",AND(marketing_campaign[[#This Row],[Recency]]&gt;=15,marketing_campaign[[#This Row],[Recency]]&lt;=31),"Mid-Recency",marketing_campaign[[#This Row],[Recency]]&gt;=32,"Late Recency")</f>
        <v>Early Recency</v>
      </c>
      <c r="N158">
        <v>212</v>
      </c>
      <c r="O158">
        <v>6</v>
      </c>
      <c r="P158">
        <v>69</v>
      </c>
      <c r="Q158">
        <v>4</v>
      </c>
      <c r="R158">
        <v>12</v>
      </c>
      <c r="S158">
        <v>3</v>
      </c>
      <c r="T158">
        <f>marketing_campaign[[#This Row],[MntGoldProds]]+marketing_campaign[[#This Row],[MntSweetProducts]]+marketing_campaign[[#This Row],[MntFishProducts]]+marketing_campaign[[#This Row],[MntMeatProducts]]+marketing_campaign[[#This Row],[MntFruits]]+marketing_campaign[[#This Row],[MntWines]]</f>
        <v>306</v>
      </c>
      <c r="U158">
        <v>3</v>
      </c>
      <c r="V158">
        <v>6</v>
      </c>
      <c r="W158">
        <v>1</v>
      </c>
      <c r="X158">
        <v>5</v>
      </c>
      <c r="Y158">
        <f t="shared" si="5"/>
        <v>15</v>
      </c>
      <c r="Z158">
        <v>7</v>
      </c>
      <c r="AA158">
        <v>0</v>
      </c>
      <c r="AB158">
        <v>0</v>
      </c>
      <c r="AC158">
        <v>0</v>
      </c>
      <c r="AD158">
        <v>0</v>
      </c>
      <c r="AE158">
        <v>0</v>
      </c>
      <c r="AF158">
        <v>0</v>
      </c>
      <c r="AG158">
        <v>3</v>
      </c>
      <c r="AH158">
        <v>11</v>
      </c>
      <c r="AI158">
        <v>0</v>
      </c>
      <c r="AJ158">
        <f>marketing_campaign[[#This Row],[AcceptedCmp2]]+marketing_campaign[[#This Row],[AcceptedCmp1]]+marketing_campaign[[#This Row],[AcceptedCmp5]]+marketing_campaign[[#This Row],[AcceptedCmp4]]+marketing_campaign[[#This Row],[AcceptedCmp3]]</f>
        <v>0</v>
      </c>
    </row>
    <row r="159" spans="1:36" x14ac:dyDescent="0.35">
      <c r="A159">
        <v>9283</v>
      </c>
      <c r="B159">
        <v>1978</v>
      </c>
      <c r="C159">
        <f t="shared" ca="1" si="4"/>
        <v>48</v>
      </c>
      <c r="D159" t="str" cm="1">
        <f t="array" aca="1" ref="D1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 t="s">
        <v>29</v>
      </c>
      <c r="F159" t="s">
        <v>30</v>
      </c>
      <c r="G159" cm="1">
        <f t="array" ref="G159">_xlfn.IFS(marketing_campaign[[#This Row],[Marital_Status]]="Single",I159-J159+1,marketing_campaign[[#This Row],[Marital_Status]]="Together",I159+J159+2,marketing_campaign[[#This Row],[Marital_Status]]="Alone",I159-J159+1,marketing_campaign[[#This Row],[Marital_Status]]="Married",I159+J159+2,marketing_campaign[[#This Row],[Marital_Status]]="Divorced",I159+J159+1,marketing_campaign[[#This Row],[Marital_Status]]="YOLO",I159-J159+1,marketing_campaign[[#This Row],[Marital_Status]]="Absurd",I159-J159+1,marketing_campaign[[#This Row],[Marital_Status]]="Widow",I159+J159+1)</f>
        <v>0</v>
      </c>
      <c r="H159">
        <v>60199</v>
      </c>
      <c r="I159">
        <v>1</v>
      </c>
      <c r="J159">
        <v>2</v>
      </c>
      <c r="K159" s="1">
        <v>41529</v>
      </c>
      <c r="L159">
        <v>49</v>
      </c>
      <c r="M159" t="str" cm="1">
        <f t="array" ref="M159">_xlfn.IFS(AND(marketing_campaign[[#This Row],[Recency]]&gt;=0,marketing_campaign[[#This Row],[Recency]]&lt;=14),"Early Recency",AND(marketing_campaign[[#This Row],[Recency]]&gt;=15,marketing_campaign[[#This Row],[Recency]]&lt;=31),"Mid-Recency",marketing_campaign[[#This Row],[Recency]]&gt;=32,"Late Recency")</f>
        <v>Late Recency</v>
      </c>
      <c r="N159">
        <v>8</v>
      </c>
      <c r="O159">
        <v>1</v>
      </c>
      <c r="P159">
        <v>7</v>
      </c>
      <c r="Q159">
        <v>2</v>
      </c>
      <c r="R159">
        <v>0</v>
      </c>
      <c r="S159">
        <v>0</v>
      </c>
      <c r="T159">
        <f>marketing_campaign[[#This Row],[MntGoldProds]]+marketing_campaign[[#This Row],[MntSweetProducts]]+marketing_campaign[[#This Row],[MntFishProducts]]+marketing_campaign[[#This Row],[MntMeatProducts]]+marketing_campaign[[#This Row],[MntFruits]]+marketing_campaign[[#This Row],[MntWines]]</f>
        <v>18</v>
      </c>
      <c r="U159">
        <v>1</v>
      </c>
      <c r="V159">
        <v>0</v>
      </c>
      <c r="W159">
        <v>0</v>
      </c>
      <c r="X159">
        <v>3</v>
      </c>
      <c r="Y159">
        <f t="shared" si="5"/>
        <v>4</v>
      </c>
      <c r="Z159">
        <v>4</v>
      </c>
      <c r="AA159">
        <v>0</v>
      </c>
      <c r="AB159">
        <v>0</v>
      </c>
      <c r="AC159">
        <v>0</v>
      </c>
      <c r="AD159">
        <v>0</v>
      </c>
      <c r="AE159">
        <v>0</v>
      </c>
      <c r="AF159">
        <v>0</v>
      </c>
      <c r="AG159">
        <v>3</v>
      </c>
      <c r="AH159">
        <v>11</v>
      </c>
      <c r="AI159">
        <v>0</v>
      </c>
      <c r="AJ159">
        <f>marketing_campaign[[#This Row],[AcceptedCmp2]]+marketing_campaign[[#This Row],[AcceptedCmp1]]+marketing_campaign[[#This Row],[AcceptedCmp5]]+marketing_campaign[[#This Row],[AcceptedCmp4]]+marketing_campaign[[#This Row],[AcceptedCmp3]]</f>
        <v>0</v>
      </c>
    </row>
    <row r="160" spans="1:36" x14ac:dyDescent="0.35">
      <c r="A160">
        <v>9970</v>
      </c>
      <c r="B160">
        <v>1977</v>
      </c>
      <c r="C160">
        <f t="shared" ca="1" si="4"/>
        <v>49</v>
      </c>
      <c r="D160" t="str" cm="1">
        <f t="array" aca="1" ref="D1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 t="s">
        <v>29</v>
      </c>
      <c r="F160" t="s">
        <v>31</v>
      </c>
      <c r="G160" cm="1">
        <f t="array" ref="G160">_xlfn.IFS(marketing_campaign[[#This Row],[Marital_Status]]="Single",I160-J160+1,marketing_campaign[[#This Row],[Marital_Status]]="Together",I160+J160+2,marketing_campaign[[#This Row],[Marital_Status]]="Alone",I160-J160+1,marketing_campaign[[#This Row],[Marital_Status]]="Married",I160+J160+2,marketing_campaign[[#This Row],[Marital_Status]]="Divorced",I160+J160+1,marketing_campaign[[#This Row],[Marital_Status]]="YOLO",I160-J160+1,marketing_campaign[[#This Row],[Marital_Status]]="Absurd",I160-J160+1,marketing_campaign[[#This Row],[Marital_Status]]="Widow",I160+J160+1)</f>
        <v>3</v>
      </c>
      <c r="H160">
        <v>55375</v>
      </c>
      <c r="I160">
        <v>0</v>
      </c>
      <c r="J160">
        <v>1</v>
      </c>
      <c r="K160" s="1">
        <v>41564</v>
      </c>
      <c r="L160">
        <v>3</v>
      </c>
      <c r="M160" t="str" cm="1">
        <f t="array" ref="M160">_xlfn.IFS(AND(marketing_campaign[[#This Row],[Recency]]&gt;=0,marketing_campaign[[#This Row],[Recency]]&lt;=14),"Early Recency",AND(marketing_campaign[[#This Row],[Recency]]&gt;=15,marketing_campaign[[#This Row],[Recency]]&lt;=31),"Mid-Recency",marketing_campaign[[#This Row],[Recency]]&gt;=32,"Late Recency")</f>
        <v>Early Recency</v>
      </c>
      <c r="N160">
        <v>42</v>
      </c>
      <c r="O160">
        <v>11</v>
      </c>
      <c r="P160">
        <v>57</v>
      </c>
      <c r="Q160">
        <v>10</v>
      </c>
      <c r="R160">
        <v>28</v>
      </c>
      <c r="S160">
        <v>14</v>
      </c>
      <c r="T160">
        <f>marketing_campaign[[#This Row],[MntGoldProds]]+marketing_campaign[[#This Row],[MntSweetProducts]]+marketing_campaign[[#This Row],[MntFishProducts]]+marketing_campaign[[#This Row],[MntMeatProducts]]+marketing_campaign[[#This Row],[MntFruits]]+marketing_campaign[[#This Row],[MntWines]]</f>
        <v>162</v>
      </c>
      <c r="U160">
        <v>1</v>
      </c>
      <c r="V160">
        <v>1</v>
      </c>
      <c r="W160">
        <v>1</v>
      </c>
      <c r="X160">
        <v>6</v>
      </c>
      <c r="Y160">
        <f t="shared" si="5"/>
        <v>9</v>
      </c>
      <c r="Z160">
        <v>2</v>
      </c>
      <c r="AA160">
        <v>0</v>
      </c>
      <c r="AB160">
        <v>0</v>
      </c>
      <c r="AC160">
        <v>0</v>
      </c>
      <c r="AD160">
        <v>0</v>
      </c>
      <c r="AE160">
        <v>0</v>
      </c>
      <c r="AF160">
        <v>0</v>
      </c>
      <c r="AG160">
        <v>3</v>
      </c>
      <c r="AH160">
        <v>11</v>
      </c>
      <c r="AI160">
        <v>0</v>
      </c>
      <c r="AJ160">
        <f>marketing_campaign[[#This Row],[AcceptedCmp2]]+marketing_campaign[[#This Row],[AcceptedCmp1]]+marketing_campaign[[#This Row],[AcceptedCmp5]]+marketing_campaign[[#This Row],[AcceptedCmp4]]+marketing_campaign[[#This Row],[AcceptedCmp3]]</f>
        <v>0</v>
      </c>
    </row>
    <row r="161" spans="1:36" x14ac:dyDescent="0.35">
      <c r="A161">
        <v>2730</v>
      </c>
      <c r="B161">
        <v>1955</v>
      </c>
      <c r="C161">
        <f t="shared" ca="1" si="4"/>
        <v>71</v>
      </c>
      <c r="D161" t="str" cm="1">
        <f t="array" aca="1" ref="D1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1" t="s">
        <v>29</v>
      </c>
      <c r="F161" t="s">
        <v>30</v>
      </c>
      <c r="G161" cm="1">
        <f t="array" ref="G161">_xlfn.IFS(marketing_campaign[[#This Row],[Marital_Status]]="Single",I161-J161+1,marketing_campaign[[#This Row],[Marital_Status]]="Together",I161+J161+2,marketing_campaign[[#This Row],[Marital_Status]]="Alone",I161-J161+1,marketing_campaign[[#This Row],[Marital_Status]]="Married",I161+J161+2,marketing_campaign[[#This Row],[Marital_Status]]="Divorced",I161+J161+1,marketing_campaign[[#This Row],[Marital_Status]]="YOLO",I161-J161+1,marketing_campaign[[#This Row],[Marital_Status]]="Absurd",I161-J161+1,marketing_campaign[[#This Row],[Marital_Status]]="Widow",I161+J161+1)</f>
        <v>1</v>
      </c>
      <c r="H161">
        <v>80317</v>
      </c>
      <c r="I161">
        <v>0</v>
      </c>
      <c r="J161">
        <v>0</v>
      </c>
      <c r="K161" s="1">
        <v>41506</v>
      </c>
      <c r="L161">
        <v>64</v>
      </c>
      <c r="M161" t="str" cm="1">
        <f t="array" ref="M161">_xlfn.IFS(AND(marketing_campaign[[#This Row],[Recency]]&gt;=0,marketing_campaign[[#This Row],[Recency]]&lt;=14),"Early Recency",AND(marketing_campaign[[#This Row],[Recency]]&gt;=15,marketing_campaign[[#This Row],[Recency]]&lt;=31),"Mid-Recency",marketing_campaign[[#This Row],[Recency]]&gt;=32,"Late Recency")</f>
        <v>Late Recency</v>
      </c>
      <c r="N161">
        <v>536</v>
      </c>
      <c r="O161">
        <v>11</v>
      </c>
      <c r="P161">
        <v>387</v>
      </c>
      <c r="Q161">
        <v>149</v>
      </c>
      <c r="R161">
        <v>91</v>
      </c>
      <c r="S161">
        <v>57</v>
      </c>
      <c r="T161">
        <f>marketing_campaign[[#This Row],[MntGoldProds]]+marketing_campaign[[#This Row],[MntSweetProducts]]+marketing_campaign[[#This Row],[MntFishProducts]]+marketing_campaign[[#This Row],[MntMeatProducts]]+marketing_campaign[[#This Row],[MntFruits]]+marketing_campaign[[#This Row],[MntWines]]</f>
        <v>1231</v>
      </c>
      <c r="U161">
        <v>1</v>
      </c>
      <c r="V161">
        <v>3</v>
      </c>
      <c r="W161">
        <v>4</v>
      </c>
      <c r="X161">
        <v>10</v>
      </c>
      <c r="Y161">
        <f t="shared" si="5"/>
        <v>18</v>
      </c>
      <c r="Z161">
        <v>1</v>
      </c>
      <c r="AA161">
        <v>0</v>
      </c>
      <c r="AB161">
        <v>0</v>
      </c>
      <c r="AC161">
        <v>0</v>
      </c>
      <c r="AD161">
        <v>0</v>
      </c>
      <c r="AE161">
        <v>0</v>
      </c>
      <c r="AF161">
        <v>0</v>
      </c>
      <c r="AG161">
        <v>3</v>
      </c>
      <c r="AH161">
        <v>11</v>
      </c>
      <c r="AI161">
        <v>0</v>
      </c>
      <c r="AJ161">
        <f>marketing_campaign[[#This Row],[AcceptedCmp2]]+marketing_campaign[[#This Row],[AcceptedCmp1]]+marketing_campaign[[#This Row],[AcceptedCmp5]]+marketing_campaign[[#This Row],[AcceptedCmp4]]+marketing_campaign[[#This Row],[AcceptedCmp3]]</f>
        <v>0</v>
      </c>
    </row>
    <row r="162" spans="1:36" x14ac:dyDescent="0.35">
      <c r="A162">
        <v>2795</v>
      </c>
      <c r="B162">
        <v>1958</v>
      </c>
      <c r="C162">
        <f t="shared" ca="1" si="4"/>
        <v>68</v>
      </c>
      <c r="D162" t="str" cm="1">
        <f t="array" aca="1" ref="D1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 t="s">
        <v>34</v>
      </c>
      <c r="F162" t="s">
        <v>30</v>
      </c>
      <c r="G162" cm="1">
        <f t="array" ref="G162">_xlfn.IFS(marketing_campaign[[#This Row],[Marital_Status]]="Single",I162-J162+1,marketing_campaign[[#This Row],[Marital_Status]]="Together",I162+J162+2,marketing_campaign[[#This Row],[Marital_Status]]="Alone",I162-J162+1,marketing_campaign[[#This Row],[Marital_Status]]="Married",I162+J162+2,marketing_campaign[[#This Row],[Marital_Status]]="Divorced",I162+J162+1,marketing_campaign[[#This Row],[Marital_Status]]="YOLO",I162-J162+1,marketing_campaign[[#This Row],[Marital_Status]]="Absurd",I162-J162+1,marketing_campaign[[#This Row],[Marital_Status]]="Widow",I162+J162+1)</f>
        <v>2</v>
      </c>
      <c r="H162">
        <v>30523</v>
      </c>
      <c r="I162">
        <v>2</v>
      </c>
      <c r="J162">
        <v>1</v>
      </c>
      <c r="K162" s="1">
        <v>41456</v>
      </c>
      <c r="L162">
        <v>0</v>
      </c>
      <c r="M162" t="str" cm="1">
        <f t="array" ref="M162">_xlfn.IFS(AND(marketing_campaign[[#This Row],[Recency]]&gt;=0,marketing_campaign[[#This Row],[Recency]]&lt;=14),"Early Recency",AND(marketing_campaign[[#This Row],[Recency]]&gt;=15,marketing_campaign[[#This Row],[Recency]]&lt;=31),"Mid-Recency",marketing_campaign[[#This Row],[Recency]]&gt;=32,"Late Recency")</f>
        <v>Early Recency</v>
      </c>
      <c r="N162">
        <v>5</v>
      </c>
      <c r="O162">
        <v>0</v>
      </c>
      <c r="P162">
        <v>3</v>
      </c>
      <c r="Q162">
        <v>0</v>
      </c>
      <c r="R162">
        <v>0</v>
      </c>
      <c r="S162">
        <v>5</v>
      </c>
      <c r="T162">
        <f>marketing_campaign[[#This Row],[MntGoldProds]]+marketing_campaign[[#This Row],[MntSweetProducts]]+marketing_campaign[[#This Row],[MntFishProducts]]+marketing_campaign[[#This Row],[MntMeatProducts]]+marketing_campaign[[#This Row],[MntFruits]]+marketing_campaign[[#This Row],[MntWines]]</f>
        <v>13</v>
      </c>
      <c r="U162">
        <v>1</v>
      </c>
      <c r="V162">
        <v>1</v>
      </c>
      <c r="W162">
        <v>0</v>
      </c>
      <c r="X162">
        <v>2</v>
      </c>
      <c r="Y162">
        <f t="shared" si="5"/>
        <v>4</v>
      </c>
      <c r="Z162">
        <v>7</v>
      </c>
      <c r="AA162">
        <v>0</v>
      </c>
      <c r="AB162">
        <v>0</v>
      </c>
      <c r="AC162">
        <v>0</v>
      </c>
      <c r="AD162">
        <v>0</v>
      </c>
      <c r="AE162">
        <v>0</v>
      </c>
      <c r="AF162">
        <v>0</v>
      </c>
      <c r="AG162">
        <v>3</v>
      </c>
      <c r="AH162">
        <v>11</v>
      </c>
      <c r="AI162">
        <v>0</v>
      </c>
      <c r="AJ162">
        <f>marketing_campaign[[#This Row],[AcceptedCmp2]]+marketing_campaign[[#This Row],[AcceptedCmp1]]+marketing_campaign[[#This Row],[AcceptedCmp5]]+marketing_campaign[[#This Row],[AcceptedCmp4]]+marketing_campaign[[#This Row],[AcceptedCmp3]]</f>
        <v>0</v>
      </c>
    </row>
    <row r="163" spans="1:36" x14ac:dyDescent="0.35">
      <c r="A163">
        <v>9260</v>
      </c>
      <c r="B163">
        <v>1945</v>
      </c>
      <c r="C163">
        <f t="shared" ca="1" si="4"/>
        <v>81</v>
      </c>
      <c r="D163" t="str" cm="1">
        <f t="array" aca="1" ref="D1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 t="s">
        <v>32</v>
      </c>
      <c r="F163" t="s">
        <v>33</v>
      </c>
      <c r="G163" cm="1">
        <f t="array" ref="G163">_xlfn.IFS(marketing_campaign[[#This Row],[Marital_Status]]="Single",I163-J163+1,marketing_campaign[[#This Row],[Marital_Status]]="Together",I163+J163+2,marketing_campaign[[#This Row],[Marital_Status]]="Alone",I163-J163+1,marketing_campaign[[#This Row],[Marital_Status]]="Married",I163+J163+2,marketing_campaign[[#This Row],[Marital_Status]]="Divorced",I163+J163+1,marketing_campaign[[#This Row],[Marital_Status]]="YOLO",I163-J163+1,marketing_campaign[[#This Row],[Marital_Status]]="Absurd",I163-J163+1,marketing_campaign[[#This Row],[Marital_Status]]="Widow",I163+J163+1)</f>
        <v>2</v>
      </c>
      <c r="H163">
        <v>70356</v>
      </c>
      <c r="I163">
        <v>0</v>
      </c>
      <c r="J163">
        <v>0</v>
      </c>
      <c r="K163" s="1">
        <v>41218</v>
      </c>
      <c r="L163">
        <v>20</v>
      </c>
      <c r="M163" t="str" cm="1">
        <f t="array" ref="M163">_xlfn.IFS(AND(marketing_campaign[[#This Row],[Recency]]&gt;=0,marketing_campaign[[#This Row],[Recency]]&lt;=14),"Early Recency",AND(marketing_campaign[[#This Row],[Recency]]&gt;=15,marketing_campaign[[#This Row],[Recency]]&lt;=31),"Mid-Recency",marketing_campaign[[#This Row],[Recency]]&gt;=32,"Late Recency")</f>
        <v>Mid-Recency</v>
      </c>
      <c r="N163">
        <v>1349</v>
      </c>
      <c r="O163">
        <v>16</v>
      </c>
      <c r="P163">
        <v>249</v>
      </c>
      <c r="Q163">
        <v>43</v>
      </c>
      <c r="R163">
        <v>16</v>
      </c>
      <c r="S163">
        <v>33</v>
      </c>
      <c r="T163">
        <f>marketing_campaign[[#This Row],[MntGoldProds]]+marketing_campaign[[#This Row],[MntSweetProducts]]+marketing_campaign[[#This Row],[MntFishProducts]]+marketing_campaign[[#This Row],[MntMeatProducts]]+marketing_campaign[[#This Row],[MntFruits]]+marketing_campaign[[#This Row],[MntWines]]</f>
        <v>1706</v>
      </c>
      <c r="U163">
        <v>2</v>
      </c>
      <c r="V163">
        <v>10</v>
      </c>
      <c r="W163">
        <v>6</v>
      </c>
      <c r="X163">
        <v>9</v>
      </c>
      <c r="Y163">
        <f t="shared" si="5"/>
        <v>27</v>
      </c>
      <c r="Z163">
        <v>6</v>
      </c>
      <c r="AA163">
        <v>0</v>
      </c>
      <c r="AB163">
        <v>0</v>
      </c>
      <c r="AC163">
        <v>0</v>
      </c>
      <c r="AD163">
        <v>0</v>
      </c>
      <c r="AE163">
        <v>0</v>
      </c>
      <c r="AF163">
        <v>0</v>
      </c>
      <c r="AG163">
        <v>3</v>
      </c>
      <c r="AH163">
        <v>11</v>
      </c>
      <c r="AI163">
        <v>0</v>
      </c>
      <c r="AJ163">
        <f>marketing_campaign[[#This Row],[AcceptedCmp2]]+marketing_campaign[[#This Row],[AcceptedCmp1]]+marketing_campaign[[#This Row],[AcceptedCmp5]]+marketing_campaign[[#This Row],[AcceptedCmp4]]+marketing_campaign[[#This Row],[AcceptedCmp3]]</f>
        <v>0</v>
      </c>
    </row>
    <row r="164" spans="1:36" x14ac:dyDescent="0.35">
      <c r="A164">
        <v>8182</v>
      </c>
      <c r="B164">
        <v>1984</v>
      </c>
      <c r="C164">
        <f t="shared" ca="1" si="4"/>
        <v>42</v>
      </c>
      <c r="D164" t="str" cm="1">
        <f t="array" aca="1" ref="D1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 t="s">
        <v>29</v>
      </c>
      <c r="F164" t="s">
        <v>33</v>
      </c>
      <c r="G164" cm="1">
        <f t="array" ref="G164">_xlfn.IFS(marketing_campaign[[#This Row],[Marital_Status]]="Single",I164-J164+1,marketing_campaign[[#This Row],[Marital_Status]]="Together",I164+J164+2,marketing_campaign[[#This Row],[Marital_Status]]="Alone",I164-J164+1,marketing_campaign[[#This Row],[Marital_Status]]="Married",I164+J164+2,marketing_campaign[[#This Row],[Marital_Status]]="Divorced",I164+J164+1,marketing_campaign[[#This Row],[Marital_Status]]="YOLO",I164-J164+1,marketing_campaign[[#This Row],[Marital_Status]]="Absurd",I164-J164+1,marketing_campaign[[#This Row],[Marital_Status]]="Widow",I164+J164+1)</f>
        <v>3</v>
      </c>
      <c r="H164">
        <v>23228</v>
      </c>
      <c r="I164">
        <v>1</v>
      </c>
      <c r="J164">
        <v>0</v>
      </c>
      <c r="K164" s="1">
        <v>41644</v>
      </c>
      <c r="L164">
        <v>91</v>
      </c>
      <c r="M164" t="str" cm="1">
        <f t="array" ref="M164">_xlfn.IFS(AND(marketing_campaign[[#This Row],[Recency]]&gt;=0,marketing_campaign[[#This Row],[Recency]]&lt;=14),"Early Recency",AND(marketing_campaign[[#This Row],[Recency]]&gt;=15,marketing_campaign[[#This Row],[Recency]]&lt;=31),"Mid-Recency",marketing_campaign[[#This Row],[Recency]]&gt;=32,"Late Recency")</f>
        <v>Late Recency</v>
      </c>
      <c r="N164">
        <v>53</v>
      </c>
      <c r="O164">
        <v>3</v>
      </c>
      <c r="P164">
        <v>49</v>
      </c>
      <c r="Q164">
        <v>7</v>
      </c>
      <c r="R164">
        <v>4</v>
      </c>
      <c r="S164">
        <v>5</v>
      </c>
      <c r="T164">
        <f>marketing_campaign[[#This Row],[MntGoldProds]]+marketing_campaign[[#This Row],[MntSweetProducts]]+marketing_campaign[[#This Row],[MntFishProducts]]+marketing_campaign[[#This Row],[MntMeatProducts]]+marketing_campaign[[#This Row],[MntFruits]]+marketing_campaign[[#This Row],[MntWines]]</f>
        <v>121</v>
      </c>
      <c r="U164">
        <v>4</v>
      </c>
      <c r="V164">
        <v>3</v>
      </c>
      <c r="W164">
        <v>0</v>
      </c>
      <c r="X164">
        <v>4</v>
      </c>
      <c r="Y164">
        <f t="shared" si="5"/>
        <v>11</v>
      </c>
      <c r="Z164">
        <v>8</v>
      </c>
      <c r="AA164">
        <v>0</v>
      </c>
      <c r="AB164">
        <v>0</v>
      </c>
      <c r="AC164">
        <v>0</v>
      </c>
      <c r="AD164">
        <v>0</v>
      </c>
      <c r="AE164">
        <v>0</v>
      </c>
      <c r="AF164">
        <v>0</v>
      </c>
      <c r="AG164">
        <v>3</v>
      </c>
      <c r="AH164">
        <v>11</v>
      </c>
      <c r="AI164">
        <v>0</v>
      </c>
      <c r="AJ164">
        <f>marketing_campaign[[#This Row],[AcceptedCmp2]]+marketing_campaign[[#This Row],[AcceptedCmp1]]+marketing_campaign[[#This Row],[AcceptedCmp5]]+marketing_campaign[[#This Row],[AcceptedCmp4]]+marketing_campaign[[#This Row],[AcceptedCmp3]]</f>
        <v>0</v>
      </c>
    </row>
    <row r="165" spans="1:36" x14ac:dyDescent="0.35">
      <c r="A165">
        <v>10095</v>
      </c>
      <c r="B165">
        <v>1975</v>
      </c>
      <c r="C165">
        <f t="shared" ca="1" si="4"/>
        <v>51</v>
      </c>
      <c r="D165" t="str" cm="1">
        <f t="array" aca="1" ref="D1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 t="s">
        <v>32</v>
      </c>
      <c r="F165" t="s">
        <v>35</v>
      </c>
      <c r="G165" cm="1">
        <f t="array" ref="G165">_xlfn.IFS(marketing_campaign[[#This Row],[Marital_Status]]="Single",I165-J165+1,marketing_campaign[[#This Row],[Marital_Status]]="Together",I165+J165+2,marketing_campaign[[#This Row],[Marital_Status]]="Alone",I165-J165+1,marketing_campaign[[#This Row],[Marital_Status]]="Married",I165+J165+2,marketing_campaign[[#This Row],[Marital_Status]]="Divorced",I165+J165+1,marketing_campaign[[#This Row],[Marital_Status]]="YOLO",I165-J165+1,marketing_campaign[[#This Row],[Marital_Status]]="Absurd",I165-J165+1,marketing_campaign[[#This Row],[Marital_Status]]="Widow",I165+J165+1)</f>
        <v>1</v>
      </c>
      <c r="H165">
        <v>74165</v>
      </c>
      <c r="I165">
        <v>0</v>
      </c>
      <c r="J165">
        <v>0</v>
      </c>
      <c r="K165" s="1">
        <v>41395</v>
      </c>
      <c r="L165">
        <v>9</v>
      </c>
      <c r="M165" t="str" cm="1">
        <f t="array" ref="M165">_xlfn.IFS(AND(marketing_campaign[[#This Row],[Recency]]&gt;=0,marketing_campaign[[#This Row],[Recency]]&lt;=14),"Early Recency",AND(marketing_campaign[[#This Row],[Recency]]&gt;=15,marketing_campaign[[#This Row],[Recency]]&lt;=31),"Mid-Recency",marketing_campaign[[#This Row],[Recency]]&gt;=32,"Late Recency")</f>
        <v>Early Recency</v>
      </c>
      <c r="N165">
        <v>1001</v>
      </c>
      <c r="O165">
        <v>12</v>
      </c>
      <c r="P165">
        <v>240</v>
      </c>
      <c r="Q165">
        <v>16</v>
      </c>
      <c r="R165">
        <v>12</v>
      </c>
      <c r="S165">
        <v>12</v>
      </c>
      <c r="T165">
        <f>marketing_campaign[[#This Row],[MntGoldProds]]+marketing_campaign[[#This Row],[MntSweetProducts]]+marketing_campaign[[#This Row],[MntFishProducts]]+marketing_campaign[[#This Row],[MntMeatProducts]]+marketing_campaign[[#This Row],[MntFruits]]+marketing_campaign[[#This Row],[MntWines]]</f>
        <v>1293</v>
      </c>
      <c r="U165">
        <v>1</v>
      </c>
      <c r="V165">
        <v>5</v>
      </c>
      <c r="W165">
        <v>4</v>
      </c>
      <c r="X165">
        <v>10</v>
      </c>
      <c r="Y165">
        <f t="shared" si="5"/>
        <v>20</v>
      </c>
      <c r="Z165">
        <v>2</v>
      </c>
      <c r="AA165">
        <v>0</v>
      </c>
      <c r="AB165">
        <v>0</v>
      </c>
      <c r="AC165">
        <v>0</v>
      </c>
      <c r="AD165">
        <v>0</v>
      </c>
      <c r="AE165">
        <v>0</v>
      </c>
      <c r="AF165">
        <v>0</v>
      </c>
      <c r="AG165">
        <v>3</v>
      </c>
      <c r="AH165">
        <v>11</v>
      </c>
      <c r="AI165">
        <v>0</v>
      </c>
      <c r="AJ165">
        <f>marketing_campaign[[#This Row],[AcceptedCmp2]]+marketing_campaign[[#This Row],[AcceptedCmp1]]+marketing_campaign[[#This Row],[AcceptedCmp5]]+marketing_campaign[[#This Row],[AcceptedCmp4]]+marketing_campaign[[#This Row],[AcceptedCmp3]]</f>
        <v>0</v>
      </c>
    </row>
    <row r="166" spans="1:36" x14ac:dyDescent="0.35">
      <c r="A166">
        <v>8475</v>
      </c>
      <c r="B166">
        <v>1973</v>
      </c>
      <c r="C166">
        <f t="shared" ca="1" si="4"/>
        <v>53</v>
      </c>
      <c r="D166" t="str" cm="1">
        <f t="array" aca="1" ref="D1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 t="s">
        <v>32</v>
      </c>
      <c r="F166" t="s">
        <v>33</v>
      </c>
      <c r="G166" cm="1">
        <f t="array" ref="G166">_xlfn.IFS(marketing_campaign[[#This Row],[Marital_Status]]="Single",I166-J166+1,marketing_campaign[[#This Row],[Marital_Status]]="Together",I166+J166+2,marketing_campaign[[#This Row],[Marital_Status]]="Alone",I166-J166+1,marketing_campaign[[#This Row],[Marital_Status]]="Married",I166+J166+2,marketing_campaign[[#This Row],[Marital_Status]]="Divorced",I166+J166+1,marketing_campaign[[#This Row],[Marital_Status]]="YOLO",I166-J166+1,marketing_campaign[[#This Row],[Marital_Status]]="Absurd",I166-J166+1,marketing_campaign[[#This Row],[Marital_Status]]="Widow",I166+J166+1)</f>
        <v>3</v>
      </c>
      <c r="H166">
        <v>157243</v>
      </c>
      <c r="I166">
        <v>0</v>
      </c>
      <c r="J166">
        <v>1</v>
      </c>
      <c r="K166" s="1">
        <v>41699</v>
      </c>
      <c r="L166">
        <v>98</v>
      </c>
      <c r="M166" t="str" cm="1">
        <f t="array" ref="M166">_xlfn.IFS(AND(marketing_campaign[[#This Row],[Recency]]&gt;=0,marketing_campaign[[#This Row],[Recency]]&lt;=14),"Early Recency",AND(marketing_campaign[[#This Row],[Recency]]&gt;=15,marketing_campaign[[#This Row],[Recency]]&lt;=31),"Mid-Recency",marketing_campaign[[#This Row],[Recency]]&gt;=32,"Late Recency")</f>
        <v>Late Recency</v>
      </c>
      <c r="N166">
        <v>20</v>
      </c>
      <c r="O166">
        <v>2</v>
      </c>
      <c r="P166">
        <v>1582</v>
      </c>
      <c r="Q166">
        <v>1</v>
      </c>
      <c r="R166">
        <v>2</v>
      </c>
      <c r="S166">
        <v>1</v>
      </c>
      <c r="T166">
        <f>marketing_campaign[[#This Row],[MntGoldProds]]+marketing_campaign[[#This Row],[MntSweetProducts]]+marketing_campaign[[#This Row],[MntFishProducts]]+marketing_campaign[[#This Row],[MntMeatProducts]]+marketing_campaign[[#This Row],[MntFruits]]+marketing_campaign[[#This Row],[MntWines]]</f>
        <v>1608</v>
      </c>
      <c r="U166">
        <v>15</v>
      </c>
      <c r="V166">
        <v>0</v>
      </c>
      <c r="W166">
        <v>22</v>
      </c>
      <c r="X166">
        <v>0</v>
      </c>
      <c r="Y166">
        <f t="shared" si="5"/>
        <v>37</v>
      </c>
      <c r="Z166">
        <v>0</v>
      </c>
      <c r="AA166">
        <v>0</v>
      </c>
      <c r="AB166">
        <v>0</v>
      </c>
      <c r="AC166">
        <v>0</v>
      </c>
      <c r="AD166">
        <v>0</v>
      </c>
      <c r="AE166">
        <v>0</v>
      </c>
      <c r="AF166">
        <v>0</v>
      </c>
      <c r="AG166">
        <v>3</v>
      </c>
      <c r="AH166">
        <v>11</v>
      </c>
      <c r="AI166">
        <v>0</v>
      </c>
      <c r="AJ166">
        <f>marketing_campaign[[#This Row],[AcceptedCmp2]]+marketing_campaign[[#This Row],[AcceptedCmp1]]+marketing_campaign[[#This Row],[AcceptedCmp5]]+marketing_campaign[[#This Row],[AcceptedCmp4]]+marketing_campaign[[#This Row],[AcceptedCmp3]]</f>
        <v>0</v>
      </c>
    </row>
    <row r="167" spans="1:36" x14ac:dyDescent="0.35">
      <c r="A167">
        <v>4370</v>
      </c>
      <c r="B167">
        <v>1966</v>
      </c>
      <c r="C167">
        <f t="shared" ca="1" si="4"/>
        <v>60</v>
      </c>
      <c r="D167" t="str" cm="1">
        <f t="array" aca="1" ref="D1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 t="s">
        <v>29</v>
      </c>
      <c r="F167" t="s">
        <v>31</v>
      </c>
      <c r="G167" cm="1">
        <f t="array" ref="G167">_xlfn.IFS(marketing_campaign[[#This Row],[Marital_Status]]="Single",I167-J167+1,marketing_campaign[[#This Row],[Marital_Status]]="Together",I167+J167+2,marketing_campaign[[#This Row],[Marital_Status]]="Alone",I167-J167+1,marketing_campaign[[#This Row],[Marital_Status]]="Married",I167+J167+2,marketing_campaign[[#This Row],[Marital_Status]]="Divorced",I167+J167+1,marketing_campaign[[#This Row],[Marital_Status]]="YOLO",I167-J167+1,marketing_campaign[[#This Row],[Marital_Status]]="Absurd",I167-J167+1,marketing_campaign[[#This Row],[Marital_Status]]="Widow",I167+J167+1)</f>
        <v>5</v>
      </c>
      <c r="H167">
        <v>43482</v>
      </c>
      <c r="I167">
        <v>2</v>
      </c>
      <c r="J167">
        <v>1</v>
      </c>
      <c r="K167" s="1">
        <v>41591</v>
      </c>
      <c r="L167">
        <v>83</v>
      </c>
      <c r="M167" t="str" cm="1">
        <f t="array" ref="M167">_xlfn.IFS(AND(marketing_campaign[[#This Row],[Recency]]&gt;=0,marketing_campaign[[#This Row],[Recency]]&lt;=14),"Early Recency",AND(marketing_campaign[[#This Row],[Recency]]&gt;=15,marketing_campaign[[#This Row],[Recency]]&lt;=31),"Mid-Recency",marketing_campaign[[#This Row],[Recency]]&gt;=32,"Late Recency")</f>
        <v>Late Recency</v>
      </c>
      <c r="N167">
        <v>18</v>
      </c>
      <c r="O167">
        <v>1</v>
      </c>
      <c r="P167">
        <v>32</v>
      </c>
      <c r="Q167">
        <v>6</v>
      </c>
      <c r="R167">
        <v>3</v>
      </c>
      <c r="S167">
        <v>28</v>
      </c>
      <c r="T167">
        <f>marketing_campaign[[#This Row],[MntGoldProds]]+marketing_campaign[[#This Row],[MntSweetProducts]]+marketing_campaign[[#This Row],[MntFishProducts]]+marketing_campaign[[#This Row],[MntMeatProducts]]+marketing_campaign[[#This Row],[MntFruits]]+marketing_campaign[[#This Row],[MntWines]]</f>
        <v>88</v>
      </c>
      <c r="U167">
        <v>3</v>
      </c>
      <c r="V167">
        <v>2</v>
      </c>
      <c r="W167">
        <v>0</v>
      </c>
      <c r="X167">
        <v>4</v>
      </c>
      <c r="Y167">
        <f t="shared" si="5"/>
        <v>9</v>
      </c>
      <c r="Z167">
        <v>6</v>
      </c>
      <c r="AA167">
        <v>0</v>
      </c>
      <c r="AB167">
        <v>0</v>
      </c>
      <c r="AC167">
        <v>0</v>
      </c>
      <c r="AD167">
        <v>0</v>
      </c>
      <c r="AE167">
        <v>0</v>
      </c>
      <c r="AF167">
        <v>0</v>
      </c>
      <c r="AG167">
        <v>3</v>
      </c>
      <c r="AH167">
        <v>11</v>
      </c>
      <c r="AI167">
        <v>0</v>
      </c>
      <c r="AJ167">
        <f>marketing_campaign[[#This Row],[AcceptedCmp2]]+marketing_campaign[[#This Row],[AcceptedCmp1]]+marketing_campaign[[#This Row],[AcceptedCmp5]]+marketing_campaign[[#This Row],[AcceptedCmp4]]+marketing_campaign[[#This Row],[AcceptedCmp3]]</f>
        <v>0</v>
      </c>
    </row>
    <row r="168" spans="1:36" x14ac:dyDescent="0.35">
      <c r="A168">
        <v>10573</v>
      </c>
      <c r="B168">
        <v>1953</v>
      </c>
      <c r="C168">
        <f t="shared" ca="1" si="4"/>
        <v>73</v>
      </c>
      <c r="D168" t="str" cm="1">
        <f t="array" aca="1" ref="D1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8" t="s">
        <v>29</v>
      </c>
      <c r="F168" t="s">
        <v>35</v>
      </c>
      <c r="G168" cm="1">
        <f t="array" ref="G168">_xlfn.IFS(marketing_campaign[[#This Row],[Marital_Status]]="Single",I168-J168+1,marketing_campaign[[#This Row],[Marital_Status]]="Together",I168+J168+2,marketing_campaign[[#This Row],[Marital_Status]]="Alone",I168-J168+1,marketing_campaign[[#This Row],[Marital_Status]]="Married",I168+J168+2,marketing_campaign[[#This Row],[Marital_Status]]="Divorced",I168+J168+1,marketing_campaign[[#This Row],[Marital_Status]]="YOLO",I168-J168+1,marketing_campaign[[#This Row],[Marital_Status]]="Absurd",I168-J168+1,marketing_campaign[[#This Row],[Marital_Status]]="Widow",I168+J168+1)</f>
        <v>1</v>
      </c>
      <c r="H168">
        <v>62551</v>
      </c>
      <c r="I168">
        <v>0</v>
      </c>
      <c r="J168">
        <v>0</v>
      </c>
      <c r="K168" s="1">
        <v>41596</v>
      </c>
      <c r="L168">
        <v>27</v>
      </c>
      <c r="M168" t="str" cm="1">
        <f t="array" ref="M168">_xlfn.IFS(AND(marketing_campaign[[#This Row],[Recency]]&gt;=0,marketing_campaign[[#This Row],[Recency]]&lt;=14),"Early Recency",AND(marketing_campaign[[#This Row],[Recency]]&gt;=15,marketing_campaign[[#This Row],[Recency]]&lt;=31),"Mid-Recency",marketing_campaign[[#This Row],[Recency]]&gt;=32,"Late Recency")</f>
        <v>Mid-Recency</v>
      </c>
      <c r="N168">
        <v>125</v>
      </c>
      <c r="O168">
        <v>16</v>
      </c>
      <c r="P168">
        <v>98</v>
      </c>
      <c r="Q168">
        <v>134</v>
      </c>
      <c r="R168">
        <v>21</v>
      </c>
      <c r="S168">
        <v>27</v>
      </c>
      <c r="T168">
        <f>marketing_campaign[[#This Row],[MntGoldProds]]+marketing_campaign[[#This Row],[MntSweetProducts]]+marketing_campaign[[#This Row],[MntFishProducts]]+marketing_campaign[[#This Row],[MntMeatProducts]]+marketing_campaign[[#This Row],[MntFruits]]+marketing_campaign[[#This Row],[MntWines]]</f>
        <v>421</v>
      </c>
      <c r="U168">
        <v>1</v>
      </c>
      <c r="V168">
        <v>6</v>
      </c>
      <c r="W168">
        <v>7</v>
      </c>
      <c r="X168">
        <v>4</v>
      </c>
      <c r="Y168">
        <f t="shared" si="5"/>
        <v>18</v>
      </c>
      <c r="Z168">
        <v>3</v>
      </c>
      <c r="AA168">
        <v>1</v>
      </c>
      <c r="AB168">
        <v>0</v>
      </c>
      <c r="AC168">
        <v>0</v>
      </c>
      <c r="AD168">
        <v>0</v>
      </c>
      <c r="AE168">
        <v>0</v>
      </c>
      <c r="AF168">
        <v>0</v>
      </c>
      <c r="AG168">
        <v>3</v>
      </c>
      <c r="AH168">
        <v>11</v>
      </c>
      <c r="AI168">
        <v>0</v>
      </c>
      <c r="AJ168">
        <f>marketing_campaign[[#This Row],[AcceptedCmp2]]+marketing_campaign[[#This Row],[AcceptedCmp1]]+marketing_campaign[[#This Row],[AcceptedCmp5]]+marketing_campaign[[#This Row],[AcceptedCmp4]]+marketing_campaign[[#This Row],[AcceptedCmp3]]</f>
        <v>1</v>
      </c>
    </row>
    <row r="169" spans="1:36" x14ac:dyDescent="0.35">
      <c r="A169">
        <v>3712</v>
      </c>
      <c r="B169">
        <v>1959</v>
      </c>
      <c r="C169">
        <f t="shared" ca="1" si="4"/>
        <v>67</v>
      </c>
      <c r="D169" t="str" cm="1">
        <f t="array" aca="1" ref="D1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9" t="s">
        <v>29</v>
      </c>
      <c r="F169" t="s">
        <v>35</v>
      </c>
      <c r="G169" cm="1">
        <f t="array" ref="G169">_xlfn.IFS(marketing_campaign[[#This Row],[Marital_Status]]="Single",I169-J169+1,marketing_campaign[[#This Row],[Marital_Status]]="Together",I169+J169+2,marketing_campaign[[#This Row],[Marital_Status]]="Alone",I169-J169+1,marketing_campaign[[#This Row],[Marital_Status]]="Married",I169+J169+2,marketing_campaign[[#This Row],[Marital_Status]]="Divorced",I169+J169+1,marketing_campaign[[#This Row],[Marital_Status]]="YOLO",I169-J169+1,marketing_campaign[[#This Row],[Marital_Status]]="Absurd",I169-J169+1,marketing_campaign[[#This Row],[Marital_Status]]="Widow",I169+J169+1)</f>
        <v>1</v>
      </c>
      <c r="H169">
        <v>52332</v>
      </c>
      <c r="I169">
        <v>0</v>
      </c>
      <c r="J169">
        <v>0</v>
      </c>
      <c r="K169" s="1">
        <v>41514</v>
      </c>
      <c r="L169">
        <v>63</v>
      </c>
      <c r="M169" t="str" cm="1">
        <f t="array" ref="M169">_xlfn.IFS(AND(marketing_campaign[[#This Row],[Recency]]&gt;=0,marketing_campaign[[#This Row],[Recency]]&lt;=14),"Early Recency",AND(marketing_campaign[[#This Row],[Recency]]&gt;=15,marketing_campaign[[#This Row],[Recency]]&lt;=31),"Mid-Recency",marketing_campaign[[#This Row],[Recency]]&gt;=32,"Late Recency")</f>
        <v>Late Recency</v>
      </c>
      <c r="N169">
        <v>212</v>
      </c>
      <c r="O169">
        <v>5</v>
      </c>
      <c r="P169">
        <v>33</v>
      </c>
      <c r="Q169">
        <v>7</v>
      </c>
      <c r="R169">
        <v>0</v>
      </c>
      <c r="S169">
        <v>2</v>
      </c>
      <c r="T169">
        <f>marketing_campaign[[#This Row],[MntGoldProds]]+marketing_campaign[[#This Row],[MntSweetProducts]]+marketing_campaign[[#This Row],[MntFishProducts]]+marketing_campaign[[#This Row],[MntMeatProducts]]+marketing_campaign[[#This Row],[MntFruits]]+marketing_campaign[[#This Row],[MntWines]]</f>
        <v>259</v>
      </c>
      <c r="U169">
        <v>1</v>
      </c>
      <c r="V169">
        <v>3</v>
      </c>
      <c r="W169">
        <v>2</v>
      </c>
      <c r="X169">
        <v>6</v>
      </c>
      <c r="Y169">
        <f t="shared" si="5"/>
        <v>12</v>
      </c>
      <c r="Z169">
        <v>4</v>
      </c>
      <c r="AA169">
        <v>0</v>
      </c>
      <c r="AB169">
        <v>1</v>
      </c>
      <c r="AC169">
        <v>0</v>
      </c>
      <c r="AD169">
        <v>0</v>
      </c>
      <c r="AE169">
        <v>0</v>
      </c>
      <c r="AF169">
        <v>0</v>
      </c>
      <c r="AG169">
        <v>3</v>
      </c>
      <c r="AH169">
        <v>11</v>
      </c>
      <c r="AI169">
        <v>0</v>
      </c>
      <c r="AJ169">
        <f>marketing_campaign[[#This Row],[AcceptedCmp2]]+marketing_campaign[[#This Row],[AcceptedCmp1]]+marketing_campaign[[#This Row],[AcceptedCmp5]]+marketing_campaign[[#This Row],[AcceptedCmp4]]+marketing_campaign[[#This Row],[AcceptedCmp3]]</f>
        <v>1</v>
      </c>
    </row>
    <row r="170" spans="1:36" x14ac:dyDescent="0.35">
      <c r="A170">
        <v>6637</v>
      </c>
      <c r="B170">
        <v>1988</v>
      </c>
      <c r="C170">
        <f t="shared" ca="1" si="4"/>
        <v>38</v>
      </c>
      <c r="D170" t="str" cm="1">
        <f t="array" aca="1" ref="D1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0" t="s">
        <v>29</v>
      </c>
      <c r="F170" t="s">
        <v>30</v>
      </c>
      <c r="G170" cm="1">
        <f t="array" ref="G170">_xlfn.IFS(marketing_campaign[[#This Row],[Marital_Status]]="Single",I170-J170+1,marketing_campaign[[#This Row],[Marital_Status]]="Together",I170+J170+2,marketing_campaign[[#This Row],[Marital_Status]]="Alone",I170-J170+1,marketing_campaign[[#This Row],[Marital_Status]]="Married",I170+J170+2,marketing_campaign[[#This Row],[Marital_Status]]="Divorced",I170+J170+1,marketing_campaign[[#This Row],[Marital_Status]]="YOLO",I170-J170+1,marketing_campaign[[#This Row],[Marital_Status]]="Absurd",I170-J170+1,marketing_campaign[[#This Row],[Marital_Status]]="Widow",I170+J170+1)</f>
        <v>1</v>
      </c>
      <c r="H170">
        <v>66951</v>
      </c>
      <c r="I170">
        <v>0</v>
      </c>
      <c r="J170">
        <v>0</v>
      </c>
      <c r="K170" s="1">
        <v>41580</v>
      </c>
      <c r="L170">
        <v>46</v>
      </c>
      <c r="M170" t="str" cm="1">
        <f t="array" ref="M170">_xlfn.IFS(AND(marketing_campaign[[#This Row],[Recency]]&gt;=0,marketing_campaign[[#This Row],[Recency]]&lt;=14),"Early Recency",AND(marketing_campaign[[#This Row],[Recency]]&gt;=15,marketing_campaign[[#This Row],[Recency]]&lt;=31),"Mid-Recency",marketing_campaign[[#This Row],[Recency]]&gt;=32,"Late Recency")</f>
        <v>Late Recency</v>
      </c>
      <c r="N170">
        <v>277</v>
      </c>
      <c r="O170">
        <v>162</v>
      </c>
      <c r="P170">
        <v>305</v>
      </c>
      <c r="Q170">
        <v>173</v>
      </c>
      <c r="R170">
        <v>76</v>
      </c>
      <c r="S170">
        <v>124</v>
      </c>
      <c r="T170">
        <f>marketing_campaign[[#This Row],[MntGoldProds]]+marketing_campaign[[#This Row],[MntSweetProducts]]+marketing_campaign[[#This Row],[MntFishProducts]]+marketing_campaign[[#This Row],[MntMeatProducts]]+marketing_campaign[[#This Row],[MntFruits]]+marketing_campaign[[#This Row],[MntWines]]</f>
        <v>1117</v>
      </c>
      <c r="U170">
        <v>1</v>
      </c>
      <c r="V170">
        <v>3</v>
      </c>
      <c r="W170">
        <v>4</v>
      </c>
      <c r="X170">
        <v>7</v>
      </c>
      <c r="Y170">
        <f t="shared" si="5"/>
        <v>15</v>
      </c>
      <c r="Z170">
        <v>1</v>
      </c>
      <c r="AA170">
        <v>0</v>
      </c>
      <c r="AB170">
        <v>0</v>
      </c>
      <c r="AC170">
        <v>0</v>
      </c>
      <c r="AD170">
        <v>0</v>
      </c>
      <c r="AE170">
        <v>0</v>
      </c>
      <c r="AF170">
        <v>0</v>
      </c>
      <c r="AG170">
        <v>3</v>
      </c>
      <c r="AH170">
        <v>11</v>
      </c>
      <c r="AI170">
        <v>0</v>
      </c>
      <c r="AJ170">
        <f>marketing_campaign[[#This Row],[AcceptedCmp2]]+marketing_campaign[[#This Row],[AcceptedCmp1]]+marketing_campaign[[#This Row],[AcceptedCmp5]]+marketing_campaign[[#This Row],[AcceptedCmp4]]+marketing_campaign[[#This Row],[AcceptedCmp3]]</f>
        <v>0</v>
      </c>
    </row>
    <row r="171" spans="1:36" x14ac:dyDescent="0.35">
      <c r="A171">
        <v>3152</v>
      </c>
      <c r="B171">
        <v>1957</v>
      </c>
      <c r="C171">
        <f t="shared" ca="1" si="4"/>
        <v>69</v>
      </c>
      <c r="D171" t="str" cm="1">
        <f t="array" aca="1" ref="D1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1" t="s">
        <v>29</v>
      </c>
      <c r="F171" t="s">
        <v>31</v>
      </c>
      <c r="G171" cm="1">
        <f t="array" ref="G171">_xlfn.IFS(marketing_campaign[[#This Row],[Marital_Status]]="Single",I171-J171+1,marketing_campaign[[#This Row],[Marital_Status]]="Together",I171+J171+2,marketing_campaign[[#This Row],[Marital_Status]]="Alone",I171-J171+1,marketing_campaign[[#This Row],[Marital_Status]]="Married",I171+J171+2,marketing_campaign[[#This Row],[Marital_Status]]="Divorced",I171+J171+1,marketing_campaign[[#This Row],[Marital_Status]]="YOLO",I171-J171+1,marketing_campaign[[#This Row],[Marital_Status]]="Absurd",I171-J171+1,marketing_campaign[[#This Row],[Marital_Status]]="Widow",I171+J171+1)</f>
        <v>4</v>
      </c>
      <c r="H171">
        <v>26091</v>
      </c>
      <c r="I171">
        <v>1</v>
      </c>
      <c r="J171">
        <v>1</v>
      </c>
      <c r="K171" s="1">
        <v>41695</v>
      </c>
      <c r="L171">
        <v>84</v>
      </c>
      <c r="M171" t="str" cm="1">
        <f t="array" ref="M171">_xlfn.IFS(AND(marketing_campaign[[#This Row],[Recency]]&gt;=0,marketing_campaign[[#This Row],[Recency]]&lt;=14),"Early Recency",AND(marketing_campaign[[#This Row],[Recency]]&gt;=15,marketing_campaign[[#This Row],[Recency]]&lt;=31),"Mid-Recency",marketing_campaign[[#This Row],[Recency]]&gt;=32,"Late Recency")</f>
        <v>Late Recency</v>
      </c>
      <c r="N171">
        <v>15</v>
      </c>
      <c r="O171">
        <v>10</v>
      </c>
      <c r="P171">
        <v>19</v>
      </c>
      <c r="Q171">
        <v>8</v>
      </c>
      <c r="R171">
        <v>17</v>
      </c>
      <c r="S171">
        <v>20</v>
      </c>
      <c r="T171">
        <f>marketing_campaign[[#This Row],[MntGoldProds]]+marketing_campaign[[#This Row],[MntSweetProducts]]+marketing_campaign[[#This Row],[MntFishProducts]]+marketing_campaign[[#This Row],[MntMeatProducts]]+marketing_campaign[[#This Row],[MntFruits]]+marketing_campaign[[#This Row],[MntWines]]</f>
        <v>89</v>
      </c>
      <c r="U171">
        <v>3</v>
      </c>
      <c r="V171">
        <v>2</v>
      </c>
      <c r="W171">
        <v>1</v>
      </c>
      <c r="X171">
        <v>3</v>
      </c>
      <c r="Y171">
        <f t="shared" si="5"/>
        <v>9</v>
      </c>
      <c r="Z171">
        <v>5</v>
      </c>
      <c r="AA171">
        <v>0</v>
      </c>
      <c r="AB171">
        <v>0</v>
      </c>
      <c r="AC171">
        <v>0</v>
      </c>
      <c r="AD171">
        <v>0</v>
      </c>
      <c r="AE171">
        <v>0</v>
      </c>
      <c r="AF171">
        <v>0</v>
      </c>
      <c r="AG171">
        <v>3</v>
      </c>
      <c r="AH171">
        <v>11</v>
      </c>
      <c r="AI171">
        <v>0</v>
      </c>
      <c r="AJ171">
        <f>marketing_campaign[[#This Row],[AcceptedCmp2]]+marketing_campaign[[#This Row],[AcceptedCmp1]]+marketing_campaign[[#This Row],[AcceptedCmp5]]+marketing_campaign[[#This Row],[AcceptedCmp4]]+marketing_campaign[[#This Row],[AcceptedCmp3]]</f>
        <v>0</v>
      </c>
    </row>
    <row r="172" spans="1:36" x14ac:dyDescent="0.35">
      <c r="A172">
        <v>5610</v>
      </c>
      <c r="B172">
        <v>1965</v>
      </c>
      <c r="C172">
        <f t="shared" ca="1" si="4"/>
        <v>61</v>
      </c>
      <c r="D172" t="str" cm="1">
        <f t="array" aca="1" ref="D1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 t="s">
        <v>29</v>
      </c>
      <c r="F172" t="s">
        <v>31</v>
      </c>
      <c r="G172" cm="1">
        <f t="array" ref="G172">_xlfn.IFS(marketing_campaign[[#This Row],[Marital_Status]]="Single",I172-J172+1,marketing_campaign[[#This Row],[Marital_Status]]="Together",I172+J172+2,marketing_campaign[[#This Row],[Marital_Status]]="Alone",I172-J172+1,marketing_campaign[[#This Row],[Marital_Status]]="Married",I172+J172+2,marketing_campaign[[#This Row],[Marital_Status]]="Divorced",I172+J172+1,marketing_campaign[[#This Row],[Marital_Status]]="YOLO",I172-J172+1,marketing_campaign[[#This Row],[Marital_Status]]="Absurd",I172-J172+1,marketing_campaign[[#This Row],[Marital_Status]]="Widow",I172+J172+1)</f>
        <v>4</v>
      </c>
      <c r="H172">
        <v>33456</v>
      </c>
      <c r="I172">
        <v>1</v>
      </c>
      <c r="J172">
        <v>1</v>
      </c>
      <c r="K172" s="1">
        <v>41750</v>
      </c>
      <c r="L172">
        <v>58</v>
      </c>
      <c r="M172" t="str" cm="1">
        <f t="array" ref="M172">_xlfn.IFS(AND(marketing_campaign[[#This Row],[Recency]]&gt;=0,marketing_campaign[[#This Row],[Recency]]&lt;=14),"Early Recency",AND(marketing_campaign[[#This Row],[Recency]]&gt;=15,marketing_campaign[[#This Row],[Recency]]&lt;=31),"Mid-Recency",marketing_campaign[[#This Row],[Recency]]&gt;=32,"Late Recency")</f>
        <v>Late Recency</v>
      </c>
      <c r="N172">
        <v>7</v>
      </c>
      <c r="O172">
        <v>3</v>
      </c>
      <c r="P172">
        <v>10</v>
      </c>
      <c r="Q172">
        <v>8</v>
      </c>
      <c r="R172">
        <v>1</v>
      </c>
      <c r="S172">
        <v>7</v>
      </c>
      <c r="T172">
        <f>marketing_campaign[[#This Row],[MntGoldProds]]+marketing_campaign[[#This Row],[MntSweetProducts]]+marketing_campaign[[#This Row],[MntFishProducts]]+marketing_campaign[[#This Row],[MntMeatProducts]]+marketing_campaign[[#This Row],[MntFruits]]+marketing_campaign[[#This Row],[MntWines]]</f>
        <v>36</v>
      </c>
      <c r="U172">
        <v>2</v>
      </c>
      <c r="V172">
        <v>1</v>
      </c>
      <c r="W172">
        <v>0</v>
      </c>
      <c r="X172">
        <v>3</v>
      </c>
      <c r="Y172">
        <f t="shared" si="5"/>
        <v>6</v>
      </c>
      <c r="Z172">
        <v>7</v>
      </c>
      <c r="AA172">
        <v>0</v>
      </c>
      <c r="AB172">
        <v>0</v>
      </c>
      <c r="AC172">
        <v>0</v>
      </c>
      <c r="AD172">
        <v>0</v>
      </c>
      <c r="AE172">
        <v>0</v>
      </c>
      <c r="AF172">
        <v>0</v>
      </c>
      <c r="AG172">
        <v>3</v>
      </c>
      <c r="AH172">
        <v>11</v>
      </c>
      <c r="AI172">
        <v>0</v>
      </c>
      <c r="AJ172">
        <f>marketing_campaign[[#This Row],[AcceptedCmp2]]+marketing_campaign[[#This Row],[AcceptedCmp1]]+marketing_campaign[[#This Row],[AcceptedCmp5]]+marketing_campaign[[#This Row],[AcceptedCmp4]]+marketing_campaign[[#This Row],[AcceptedCmp3]]</f>
        <v>0</v>
      </c>
    </row>
    <row r="173" spans="1:36" x14ac:dyDescent="0.35">
      <c r="A173">
        <v>6460</v>
      </c>
      <c r="B173">
        <v>1982</v>
      </c>
      <c r="C173">
        <f t="shared" ca="1" si="4"/>
        <v>44</v>
      </c>
      <c r="D173" t="str" cm="1">
        <f t="array" aca="1" ref="D1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3" t="s">
        <v>29</v>
      </c>
      <c r="F173" t="s">
        <v>33</v>
      </c>
      <c r="G173" cm="1">
        <f t="array" ref="G173">_xlfn.IFS(marketing_campaign[[#This Row],[Marital_Status]]="Single",I173-J173+1,marketing_campaign[[#This Row],[Marital_Status]]="Together",I173+J173+2,marketing_campaign[[#This Row],[Marital_Status]]="Alone",I173-J173+1,marketing_campaign[[#This Row],[Marital_Status]]="Married",I173+J173+2,marketing_campaign[[#This Row],[Marital_Status]]="Divorced",I173+J173+1,marketing_campaign[[#This Row],[Marital_Status]]="YOLO",I173-J173+1,marketing_campaign[[#This Row],[Marital_Status]]="Absurd",I173-J173+1,marketing_campaign[[#This Row],[Marital_Status]]="Widow",I173+J173+1)</f>
        <v>3</v>
      </c>
      <c r="H173">
        <v>28718</v>
      </c>
      <c r="I173">
        <v>1</v>
      </c>
      <c r="J173">
        <v>0</v>
      </c>
      <c r="K173" s="1">
        <v>41468</v>
      </c>
      <c r="L173">
        <v>78</v>
      </c>
      <c r="M173" t="str" cm="1">
        <f t="array" ref="M173">_xlfn.IFS(AND(marketing_campaign[[#This Row],[Recency]]&gt;=0,marketing_campaign[[#This Row],[Recency]]&lt;=14),"Early Recency",AND(marketing_campaign[[#This Row],[Recency]]&gt;=15,marketing_campaign[[#This Row],[Recency]]&lt;=31),"Mid-Recency",marketing_campaign[[#This Row],[Recency]]&gt;=32,"Late Recency")</f>
        <v>Late Recency</v>
      </c>
      <c r="N173">
        <v>12</v>
      </c>
      <c r="O173">
        <v>4</v>
      </c>
      <c r="P173">
        <v>6</v>
      </c>
      <c r="Q173">
        <v>11</v>
      </c>
      <c r="R173">
        <v>8</v>
      </c>
      <c r="S173">
        <v>16</v>
      </c>
      <c r="T173">
        <f>marketing_campaign[[#This Row],[MntGoldProds]]+marketing_campaign[[#This Row],[MntSweetProducts]]+marketing_campaign[[#This Row],[MntFishProducts]]+marketing_campaign[[#This Row],[MntMeatProducts]]+marketing_campaign[[#This Row],[MntFruits]]+marketing_campaign[[#This Row],[MntWines]]</f>
        <v>57</v>
      </c>
      <c r="U173">
        <v>2</v>
      </c>
      <c r="V173">
        <v>2</v>
      </c>
      <c r="W173">
        <v>0</v>
      </c>
      <c r="X173">
        <v>3</v>
      </c>
      <c r="Y173">
        <f t="shared" si="5"/>
        <v>7</v>
      </c>
      <c r="Z173">
        <v>8</v>
      </c>
      <c r="AA173">
        <v>0</v>
      </c>
      <c r="AB173">
        <v>0</v>
      </c>
      <c r="AC173">
        <v>0</v>
      </c>
      <c r="AD173">
        <v>0</v>
      </c>
      <c r="AE173">
        <v>0</v>
      </c>
      <c r="AF173">
        <v>0</v>
      </c>
      <c r="AG173">
        <v>3</v>
      </c>
      <c r="AH173">
        <v>11</v>
      </c>
      <c r="AI173">
        <v>0</v>
      </c>
      <c r="AJ173">
        <f>marketing_campaign[[#This Row],[AcceptedCmp2]]+marketing_campaign[[#This Row],[AcceptedCmp1]]+marketing_campaign[[#This Row],[AcceptedCmp5]]+marketing_campaign[[#This Row],[AcceptedCmp4]]+marketing_campaign[[#This Row],[AcceptedCmp3]]</f>
        <v>0</v>
      </c>
    </row>
    <row r="174" spans="1:36" x14ac:dyDescent="0.35">
      <c r="A174">
        <v>1349</v>
      </c>
      <c r="B174">
        <v>1970</v>
      </c>
      <c r="C174">
        <f t="shared" ca="1" si="4"/>
        <v>56</v>
      </c>
      <c r="D174" t="str" cm="1">
        <f t="array" aca="1" ref="D1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4" t="s">
        <v>29</v>
      </c>
      <c r="F174" t="s">
        <v>33</v>
      </c>
      <c r="G174" cm="1">
        <f t="array" ref="G174">_xlfn.IFS(marketing_campaign[[#This Row],[Marital_Status]]="Single",I174-J174+1,marketing_campaign[[#This Row],[Marital_Status]]="Together",I174+J174+2,marketing_campaign[[#This Row],[Marital_Status]]="Alone",I174-J174+1,marketing_campaign[[#This Row],[Marital_Status]]="Married",I174+J174+2,marketing_campaign[[#This Row],[Marital_Status]]="Divorced",I174+J174+1,marketing_campaign[[#This Row],[Marital_Status]]="YOLO",I174-J174+1,marketing_campaign[[#This Row],[Marital_Status]]="Absurd",I174-J174+1,marketing_campaign[[#This Row],[Marital_Status]]="Widow",I174+J174+1)</f>
        <v>4</v>
      </c>
      <c r="H174">
        <v>50447</v>
      </c>
      <c r="I174">
        <v>2</v>
      </c>
      <c r="J174">
        <v>0</v>
      </c>
      <c r="K174" s="1">
        <v>41750</v>
      </c>
      <c r="L174">
        <v>4</v>
      </c>
      <c r="M174" t="str" cm="1">
        <f t="array" ref="M174">_xlfn.IFS(AND(marketing_campaign[[#This Row],[Recency]]&gt;=0,marketing_campaign[[#This Row],[Recency]]&lt;=14),"Early Recency",AND(marketing_campaign[[#This Row],[Recency]]&gt;=15,marketing_campaign[[#This Row],[Recency]]&lt;=31),"Mid-Recency",marketing_campaign[[#This Row],[Recency]]&gt;=32,"Late Recency")</f>
        <v>Early Recency</v>
      </c>
      <c r="N174">
        <v>85</v>
      </c>
      <c r="O174">
        <v>7</v>
      </c>
      <c r="P174">
        <v>24</v>
      </c>
      <c r="Q174">
        <v>2</v>
      </c>
      <c r="R174">
        <v>3</v>
      </c>
      <c r="S174">
        <v>27</v>
      </c>
      <c r="T174">
        <f>marketing_campaign[[#This Row],[MntGoldProds]]+marketing_campaign[[#This Row],[MntSweetProducts]]+marketing_campaign[[#This Row],[MntFishProducts]]+marketing_campaign[[#This Row],[MntMeatProducts]]+marketing_campaign[[#This Row],[MntFruits]]+marketing_campaign[[#This Row],[MntWines]]</f>
        <v>148</v>
      </c>
      <c r="U174">
        <v>1</v>
      </c>
      <c r="V174">
        <v>3</v>
      </c>
      <c r="W174">
        <v>1</v>
      </c>
      <c r="X174">
        <v>3</v>
      </c>
      <c r="Y174">
        <f t="shared" si="5"/>
        <v>8</v>
      </c>
      <c r="Z174">
        <v>6</v>
      </c>
      <c r="AA174">
        <v>0</v>
      </c>
      <c r="AB174">
        <v>0</v>
      </c>
      <c r="AC174">
        <v>0</v>
      </c>
      <c r="AD174">
        <v>0</v>
      </c>
      <c r="AE174">
        <v>0</v>
      </c>
      <c r="AF174">
        <v>0</v>
      </c>
      <c r="AG174">
        <v>3</v>
      </c>
      <c r="AH174">
        <v>11</v>
      </c>
      <c r="AI174">
        <v>0</v>
      </c>
      <c r="AJ174">
        <f>marketing_campaign[[#This Row],[AcceptedCmp2]]+marketing_campaign[[#This Row],[AcceptedCmp1]]+marketing_campaign[[#This Row],[AcceptedCmp5]]+marketing_campaign[[#This Row],[AcceptedCmp4]]+marketing_campaign[[#This Row],[AcceptedCmp3]]</f>
        <v>0</v>
      </c>
    </row>
    <row r="175" spans="1:36" x14ac:dyDescent="0.35">
      <c r="A175">
        <v>1880</v>
      </c>
      <c r="B175">
        <v>1959</v>
      </c>
      <c r="C175">
        <f t="shared" ca="1" si="4"/>
        <v>67</v>
      </c>
      <c r="D175" t="str" cm="1">
        <f t="array" aca="1" ref="D1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 t="s">
        <v>32</v>
      </c>
      <c r="F175" t="s">
        <v>31</v>
      </c>
      <c r="G175" cm="1">
        <f t="array" ref="G175">_xlfn.IFS(marketing_campaign[[#This Row],[Marital_Status]]="Single",I175-J175+1,marketing_campaign[[#This Row],[Marital_Status]]="Together",I175+J175+2,marketing_campaign[[#This Row],[Marital_Status]]="Alone",I175-J175+1,marketing_campaign[[#This Row],[Marital_Status]]="Married",I175+J175+2,marketing_campaign[[#This Row],[Marital_Status]]="Divorced",I175+J175+1,marketing_campaign[[#This Row],[Marital_Status]]="YOLO",I175-J175+1,marketing_campaign[[#This Row],[Marital_Status]]="Absurd",I175-J175+1,marketing_campaign[[#This Row],[Marital_Status]]="Widow",I175+J175+1)</f>
        <v>4</v>
      </c>
      <c r="H175">
        <v>53537</v>
      </c>
      <c r="I175">
        <v>1</v>
      </c>
      <c r="J175">
        <v>1</v>
      </c>
      <c r="K175" s="1">
        <v>41669</v>
      </c>
      <c r="L175">
        <v>17</v>
      </c>
      <c r="M175" t="str" cm="1">
        <f t="array" ref="M175">_xlfn.IFS(AND(marketing_campaign[[#This Row],[Recency]]&gt;=0,marketing_campaign[[#This Row],[Recency]]&lt;=14),"Early Recency",AND(marketing_campaign[[#This Row],[Recency]]&gt;=15,marketing_campaign[[#This Row],[Recency]]&lt;=31),"Mid-Recency",marketing_campaign[[#This Row],[Recency]]&gt;=32,"Late Recency")</f>
        <v>Mid-Recency</v>
      </c>
      <c r="N175">
        <v>81</v>
      </c>
      <c r="O175">
        <v>0</v>
      </c>
      <c r="P175">
        <v>6</v>
      </c>
      <c r="Q175">
        <v>0</v>
      </c>
      <c r="R175">
        <v>0</v>
      </c>
      <c r="S175">
        <v>6</v>
      </c>
      <c r="T175">
        <f>marketing_campaign[[#This Row],[MntGoldProds]]+marketing_campaign[[#This Row],[MntSweetProducts]]+marketing_campaign[[#This Row],[MntFishProducts]]+marketing_campaign[[#This Row],[MntMeatProducts]]+marketing_campaign[[#This Row],[MntFruits]]+marketing_campaign[[#This Row],[MntWines]]</f>
        <v>93</v>
      </c>
      <c r="U175">
        <v>2</v>
      </c>
      <c r="V175">
        <v>2</v>
      </c>
      <c r="W175">
        <v>1</v>
      </c>
      <c r="X175">
        <v>3</v>
      </c>
      <c r="Y175">
        <f t="shared" si="5"/>
        <v>8</v>
      </c>
      <c r="Z175">
        <v>5</v>
      </c>
      <c r="AA175">
        <v>0</v>
      </c>
      <c r="AB175">
        <v>0</v>
      </c>
      <c r="AC175">
        <v>0</v>
      </c>
      <c r="AD175">
        <v>0</v>
      </c>
      <c r="AE175">
        <v>0</v>
      </c>
      <c r="AF175">
        <v>0</v>
      </c>
      <c r="AG175">
        <v>3</v>
      </c>
      <c r="AH175">
        <v>11</v>
      </c>
      <c r="AI175">
        <v>0</v>
      </c>
      <c r="AJ175">
        <f>marketing_campaign[[#This Row],[AcceptedCmp2]]+marketing_campaign[[#This Row],[AcceptedCmp1]]+marketing_campaign[[#This Row],[AcceptedCmp5]]+marketing_campaign[[#This Row],[AcceptedCmp4]]+marketing_campaign[[#This Row],[AcceptedCmp3]]</f>
        <v>0</v>
      </c>
    </row>
    <row r="176" spans="1:36" x14ac:dyDescent="0.35">
      <c r="A176">
        <v>641</v>
      </c>
      <c r="B176">
        <v>1967</v>
      </c>
      <c r="C176">
        <f t="shared" ca="1" si="4"/>
        <v>59</v>
      </c>
      <c r="D176" t="str" cm="1">
        <f t="array" aca="1" ref="D1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 t="s">
        <v>29</v>
      </c>
      <c r="F176" t="s">
        <v>30</v>
      </c>
      <c r="G176" cm="1">
        <f t="array" ref="G176">_xlfn.IFS(marketing_campaign[[#This Row],[Marital_Status]]="Single",I176-J176+1,marketing_campaign[[#This Row],[Marital_Status]]="Together",I176+J176+2,marketing_campaign[[#This Row],[Marital_Status]]="Alone",I176-J176+1,marketing_campaign[[#This Row],[Marital_Status]]="Married",I176+J176+2,marketing_campaign[[#This Row],[Marital_Status]]="Divorced",I176+J176+1,marketing_campaign[[#This Row],[Marital_Status]]="YOLO",I176-J176+1,marketing_campaign[[#This Row],[Marital_Status]]="Absurd",I176-J176+1,marketing_campaign[[#This Row],[Marital_Status]]="Widow",I176+J176+1)</f>
        <v>0</v>
      </c>
      <c r="H176">
        <v>52074</v>
      </c>
      <c r="I176">
        <v>0</v>
      </c>
      <c r="J176">
        <v>1</v>
      </c>
      <c r="K176" s="1">
        <v>41733</v>
      </c>
      <c r="L176">
        <v>77</v>
      </c>
      <c r="M176" t="str" cm="1">
        <f t="array" ref="M176">_xlfn.IFS(AND(marketing_campaign[[#This Row],[Recency]]&gt;=0,marketing_campaign[[#This Row],[Recency]]&lt;=14),"Early Recency",AND(marketing_campaign[[#This Row],[Recency]]&gt;=15,marketing_campaign[[#This Row],[Recency]]&lt;=31),"Mid-Recency",marketing_campaign[[#This Row],[Recency]]&gt;=32,"Late Recency")</f>
        <v>Late Recency</v>
      </c>
      <c r="N176">
        <v>59</v>
      </c>
      <c r="O176">
        <v>0</v>
      </c>
      <c r="P176">
        <v>12</v>
      </c>
      <c r="Q176">
        <v>0</v>
      </c>
      <c r="R176">
        <v>0</v>
      </c>
      <c r="S176">
        <v>48</v>
      </c>
      <c r="T176">
        <f>marketing_campaign[[#This Row],[MntGoldProds]]+marketing_campaign[[#This Row],[MntSweetProducts]]+marketing_campaign[[#This Row],[MntFishProducts]]+marketing_campaign[[#This Row],[MntMeatProducts]]+marketing_campaign[[#This Row],[MntFruits]]+marketing_campaign[[#This Row],[MntWines]]</f>
        <v>119</v>
      </c>
      <c r="U176">
        <v>1</v>
      </c>
      <c r="V176">
        <v>2</v>
      </c>
      <c r="W176">
        <v>2</v>
      </c>
      <c r="X176">
        <v>2</v>
      </c>
      <c r="Y176">
        <f t="shared" si="5"/>
        <v>7</v>
      </c>
      <c r="Z176">
        <v>4</v>
      </c>
      <c r="AA176">
        <v>1</v>
      </c>
      <c r="AB176">
        <v>0</v>
      </c>
      <c r="AC176">
        <v>0</v>
      </c>
      <c r="AD176">
        <v>0</v>
      </c>
      <c r="AE176">
        <v>0</v>
      </c>
      <c r="AF176">
        <v>0</v>
      </c>
      <c r="AG176">
        <v>3</v>
      </c>
      <c r="AH176">
        <v>11</v>
      </c>
      <c r="AI176">
        <v>0</v>
      </c>
      <c r="AJ176">
        <f>marketing_campaign[[#This Row],[AcceptedCmp2]]+marketing_campaign[[#This Row],[AcceptedCmp1]]+marketing_campaign[[#This Row],[AcceptedCmp5]]+marketing_campaign[[#This Row],[AcceptedCmp4]]+marketing_campaign[[#This Row],[AcceptedCmp3]]</f>
        <v>1</v>
      </c>
    </row>
    <row r="177" spans="1:36" x14ac:dyDescent="0.35">
      <c r="A177">
        <v>8717</v>
      </c>
      <c r="B177">
        <v>1975</v>
      </c>
      <c r="C177">
        <f t="shared" ca="1" si="4"/>
        <v>51</v>
      </c>
      <c r="D177" t="str" cm="1">
        <f t="array" aca="1" ref="D1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 t="s">
        <v>32</v>
      </c>
      <c r="F177" t="s">
        <v>33</v>
      </c>
      <c r="G177" cm="1">
        <f t="array" ref="G177">_xlfn.IFS(marketing_campaign[[#This Row],[Marital_Status]]="Single",I177-J177+1,marketing_campaign[[#This Row],[Marital_Status]]="Together",I177+J177+2,marketing_campaign[[#This Row],[Marital_Status]]="Alone",I177-J177+1,marketing_campaign[[#This Row],[Marital_Status]]="Married",I177+J177+2,marketing_campaign[[#This Row],[Marital_Status]]="Divorced",I177+J177+1,marketing_campaign[[#This Row],[Marital_Status]]="YOLO",I177-J177+1,marketing_campaign[[#This Row],[Marital_Status]]="Absurd",I177-J177+1,marketing_campaign[[#This Row],[Marital_Status]]="Widow",I177+J177+1)</f>
        <v>3</v>
      </c>
      <c r="H177">
        <v>80427</v>
      </c>
      <c r="I177">
        <v>0</v>
      </c>
      <c r="J177">
        <v>1</v>
      </c>
      <c r="K177" s="1">
        <v>41164</v>
      </c>
      <c r="L177">
        <v>56</v>
      </c>
      <c r="M177" t="str" cm="1">
        <f t="array" ref="M177">_xlfn.IFS(AND(marketing_campaign[[#This Row],[Recency]]&gt;=0,marketing_campaign[[#This Row],[Recency]]&lt;=14),"Early Recency",AND(marketing_campaign[[#This Row],[Recency]]&gt;=15,marketing_campaign[[#This Row],[Recency]]&lt;=31),"Mid-Recency",marketing_campaign[[#This Row],[Recency]]&gt;=32,"Late Recency")</f>
        <v>Late Recency</v>
      </c>
      <c r="N177">
        <v>1149</v>
      </c>
      <c r="O177">
        <v>71</v>
      </c>
      <c r="P177">
        <v>449</v>
      </c>
      <c r="Q177">
        <v>69</v>
      </c>
      <c r="R177">
        <v>71</v>
      </c>
      <c r="S177">
        <v>26</v>
      </c>
      <c r="T177">
        <f>marketing_campaign[[#This Row],[MntGoldProds]]+marketing_campaign[[#This Row],[MntSweetProducts]]+marketing_campaign[[#This Row],[MntFishProducts]]+marketing_campaign[[#This Row],[MntMeatProducts]]+marketing_campaign[[#This Row],[MntFruits]]+marketing_campaign[[#This Row],[MntWines]]</f>
        <v>1835</v>
      </c>
      <c r="U177">
        <v>1</v>
      </c>
      <c r="V177">
        <v>11</v>
      </c>
      <c r="W177">
        <v>8</v>
      </c>
      <c r="X177">
        <v>8</v>
      </c>
      <c r="Y177">
        <f t="shared" si="5"/>
        <v>28</v>
      </c>
      <c r="Z177">
        <v>5</v>
      </c>
      <c r="AA177">
        <v>0</v>
      </c>
      <c r="AB177">
        <v>0</v>
      </c>
      <c r="AC177">
        <v>0</v>
      </c>
      <c r="AD177">
        <v>0</v>
      </c>
      <c r="AE177">
        <v>0</v>
      </c>
      <c r="AF177">
        <v>0</v>
      </c>
      <c r="AG177">
        <v>3</v>
      </c>
      <c r="AH177">
        <v>11</v>
      </c>
      <c r="AI177">
        <v>0</v>
      </c>
      <c r="AJ177">
        <f>marketing_campaign[[#This Row],[AcceptedCmp2]]+marketing_campaign[[#This Row],[AcceptedCmp1]]+marketing_campaign[[#This Row],[AcceptedCmp5]]+marketing_campaign[[#This Row],[AcceptedCmp4]]+marketing_campaign[[#This Row],[AcceptedCmp3]]</f>
        <v>0</v>
      </c>
    </row>
    <row r="178" spans="1:36" x14ac:dyDescent="0.35">
      <c r="A178">
        <v>10314</v>
      </c>
      <c r="B178">
        <v>1948</v>
      </c>
      <c r="C178">
        <f t="shared" ca="1" si="4"/>
        <v>78</v>
      </c>
      <c r="D178" t="str" cm="1">
        <f t="array" aca="1" ref="D1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8" t="s">
        <v>32</v>
      </c>
      <c r="F178" t="s">
        <v>33</v>
      </c>
      <c r="G178" cm="1">
        <f t="array" ref="G178">_xlfn.IFS(marketing_campaign[[#This Row],[Marital_Status]]="Single",I178-J178+1,marketing_campaign[[#This Row],[Marital_Status]]="Together",I178+J178+2,marketing_campaign[[#This Row],[Marital_Status]]="Alone",I178-J178+1,marketing_campaign[[#This Row],[Marital_Status]]="Married",I178+J178+2,marketing_campaign[[#This Row],[Marital_Status]]="Divorced",I178+J178+1,marketing_campaign[[#This Row],[Marital_Status]]="YOLO",I178-J178+1,marketing_campaign[[#This Row],[Marital_Status]]="Absurd",I178-J178+1,marketing_campaign[[#This Row],[Marital_Status]]="Widow",I178+J178+1)</f>
        <v>2</v>
      </c>
      <c r="H178">
        <v>83837</v>
      </c>
      <c r="I178">
        <v>0</v>
      </c>
      <c r="J178">
        <v>0</v>
      </c>
      <c r="K178" s="1">
        <v>41259</v>
      </c>
      <c r="L178">
        <v>79</v>
      </c>
      <c r="M178" t="str" cm="1">
        <f t="array" ref="M178">_xlfn.IFS(AND(marketing_campaign[[#This Row],[Recency]]&gt;=0,marketing_campaign[[#This Row],[Recency]]&lt;=14),"Early Recency",AND(marketing_campaign[[#This Row],[Recency]]&gt;=15,marketing_campaign[[#This Row],[Recency]]&lt;=31),"Mid-Recency",marketing_campaign[[#This Row],[Recency]]&gt;=32,"Late Recency")</f>
        <v>Late Recency</v>
      </c>
      <c r="N178">
        <v>847</v>
      </c>
      <c r="O178">
        <v>66</v>
      </c>
      <c r="P178">
        <v>119</v>
      </c>
      <c r="Q178">
        <v>86</v>
      </c>
      <c r="R178">
        <v>89</v>
      </c>
      <c r="S178">
        <v>111</v>
      </c>
      <c r="T178">
        <f>marketing_campaign[[#This Row],[MntGoldProds]]+marketing_campaign[[#This Row],[MntSweetProducts]]+marketing_campaign[[#This Row],[MntFishProducts]]+marketing_campaign[[#This Row],[MntMeatProducts]]+marketing_campaign[[#This Row],[MntFruits]]+marketing_campaign[[#This Row],[MntWines]]</f>
        <v>1318</v>
      </c>
      <c r="U178">
        <v>1</v>
      </c>
      <c r="V178">
        <v>9</v>
      </c>
      <c r="W178">
        <v>10</v>
      </c>
      <c r="X178">
        <v>5</v>
      </c>
      <c r="Y178">
        <f t="shared" si="5"/>
        <v>25</v>
      </c>
      <c r="Z178">
        <v>4</v>
      </c>
      <c r="AA178">
        <v>0</v>
      </c>
      <c r="AB178">
        <v>1</v>
      </c>
      <c r="AC178">
        <v>0</v>
      </c>
      <c r="AD178">
        <v>1</v>
      </c>
      <c r="AE178">
        <v>0</v>
      </c>
      <c r="AF178">
        <v>0</v>
      </c>
      <c r="AG178">
        <v>3</v>
      </c>
      <c r="AH178">
        <v>11</v>
      </c>
      <c r="AI178">
        <v>1</v>
      </c>
      <c r="AJ178">
        <f>marketing_campaign[[#This Row],[AcceptedCmp2]]+marketing_campaign[[#This Row],[AcceptedCmp1]]+marketing_campaign[[#This Row],[AcceptedCmp5]]+marketing_campaign[[#This Row],[AcceptedCmp4]]+marketing_campaign[[#This Row],[AcceptedCmp3]]</f>
        <v>2</v>
      </c>
    </row>
    <row r="179" spans="1:36" x14ac:dyDescent="0.35">
      <c r="A179">
        <v>10854</v>
      </c>
      <c r="B179">
        <v>1970</v>
      </c>
      <c r="C179">
        <f t="shared" ca="1" si="4"/>
        <v>56</v>
      </c>
      <c r="D179" t="str" cm="1">
        <f t="array" aca="1" ref="D1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 t="s">
        <v>32</v>
      </c>
      <c r="F179" t="s">
        <v>33</v>
      </c>
      <c r="G179" cm="1">
        <f t="array" ref="G179">_xlfn.IFS(marketing_campaign[[#This Row],[Marital_Status]]="Single",I179-J179+1,marketing_campaign[[#This Row],[Marital_Status]]="Together",I179+J179+2,marketing_campaign[[#This Row],[Marital_Status]]="Alone",I179-J179+1,marketing_campaign[[#This Row],[Marital_Status]]="Married",I179+J179+2,marketing_campaign[[#This Row],[Marital_Status]]="Divorced",I179+J179+1,marketing_campaign[[#This Row],[Marital_Status]]="YOLO",I179-J179+1,marketing_campaign[[#This Row],[Marital_Status]]="Absurd",I179-J179+1,marketing_campaign[[#This Row],[Marital_Status]]="Widow",I179+J179+1)</f>
        <v>4</v>
      </c>
      <c r="H179">
        <v>38853</v>
      </c>
      <c r="I179">
        <v>1</v>
      </c>
      <c r="J179">
        <v>1</v>
      </c>
      <c r="K179" s="1">
        <v>41782</v>
      </c>
      <c r="L179">
        <v>90</v>
      </c>
      <c r="M179" t="str" cm="1">
        <f t="array" ref="M179">_xlfn.IFS(AND(marketing_campaign[[#This Row],[Recency]]&gt;=0,marketing_campaign[[#This Row],[Recency]]&lt;=14),"Early Recency",AND(marketing_campaign[[#This Row],[Recency]]&gt;=15,marketing_campaign[[#This Row],[Recency]]&lt;=31),"Mid-Recency",marketing_campaign[[#This Row],[Recency]]&gt;=32,"Late Recency")</f>
        <v>Late Recency</v>
      </c>
      <c r="N179">
        <v>29</v>
      </c>
      <c r="O179">
        <v>0</v>
      </c>
      <c r="P179">
        <v>14</v>
      </c>
      <c r="Q179">
        <v>0</v>
      </c>
      <c r="R179">
        <v>0</v>
      </c>
      <c r="S179">
        <v>2</v>
      </c>
      <c r="T179">
        <f>marketing_campaign[[#This Row],[MntGoldProds]]+marketing_campaign[[#This Row],[MntSweetProducts]]+marketing_campaign[[#This Row],[MntFishProducts]]+marketing_campaign[[#This Row],[MntMeatProducts]]+marketing_campaign[[#This Row],[MntFruits]]+marketing_campaign[[#This Row],[MntWines]]</f>
        <v>45</v>
      </c>
      <c r="U179">
        <v>2</v>
      </c>
      <c r="V179">
        <v>2</v>
      </c>
      <c r="W179">
        <v>0</v>
      </c>
      <c r="X179">
        <v>3</v>
      </c>
      <c r="Y179">
        <f t="shared" si="5"/>
        <v>7</v>
      </c>
      <c r="Z179">
        <v>7</v>
      </c>
      <c r="AA179">
        <v>0</v>
      </c>
      <c r="AB179">
        <v>0</v>
      </c>
      <c r="AC179">
        <v>0</v>
      </c>
      <c r="AD179">
        <v>0</v>
      </c>
      <c r="AE179">
        <v>0</v>
      </c>
      <c r="AF179">
        <v>0</v>
      </c>
      <c r="AG179">
        <v>3</v>
      </c>
      <c r="AH179">
        <v>11</v>
      </c>
      <c r="AI179">
        <v>0</v>
      </c>
      <c r="AJ179">
        <f>marketing_campaign[[#This Row],[AcceptedCmp2]]+marketing_campaign[[#This Row],[AcceptedCmp1]]+marketing_campaign[[#This Row],[AcceptedCmp5]]+marketing_campaign[[#This Row],[AcceptedCmp4]]+marketing_campaign[[#This Row],[AcceptedCmp3]]</f>
        <v>0</v>
      </c>
    </row>
    <row r="180" spans="1:36" x14ac:dyDescent="0.35">
      <c r="A180">
        <v>10492</v>
      </c>
      <c r="B180">
        <v>1959</v>
      </c>
      <c r="C180">
        <f t="shared" ca="1" si="4"/>
        <v>67</v>
      </c>
      <c r="D180" t="str" cm="1">
        <f t="array" aca="1" ref="D1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 t="s">
        <v>29</v>
      </c>
      <c r="F180" t="s">
        <v>31</v>
      </c>
      <c r="G180" cm="1">
        <f t="array" ref="G180">_xlfn.IFS(marketing_campaign[[#This Row],[Marital_Status]]="Single",I180-J180+1,marketing_campaign[[#This Row],[Marital_Status]]="Together",I180+J180+2,marketing_campaign[[#This Row],[Marital_Status]]="Alone",I180-J180+1,marketing_campaign[[#This Row],[Marital_Status]]="Married",I180+J180+2,marketing_campaign[[#This Row],[Marital_Status]]="Divorced",I180+J180+1,marketing_campaign[[#This Row],[Marital_Status]]="YOLO",I180-J180+1,marketing_campaign[[#This Row],[Marital_Status]]="Absurd",I180-J180+1,marketing_campaign[[#This Row],[Marital_Status]]="Widow",I180+J180+1)</f>
        <v>5</v>
      </c>
      <c r="H180">
        <v>38285</v>
      </c>
      <c r="I180">
        <v>2</v>
      </c>
      <c r="J180">
        <v>1</v>
      </c>
      <c r="K180" s="1">
        <v>41814</v>
      </c>
      <c r="L180">
        <v>96</v>
      </c>
      <c r="M180" t="str" cm="1">
        <f t="array" ref="M180">_xlfn.IFS(AND(marketing_campaign[[#This Row],[Recency]]&gt;=0,marketing_campaign[[#This Row],[Recency]]&lt;=14),"Early Recency",AND(marketing_campaign[[#This Row],[Recency]]&gt;=15,marketing_campaign[[#This Row],[Recency]]&lt;=31),"Mid-Recency",marketing_campaign[[#This Row],[Recency]]&gt;=32,"Late Recency")</f>
        <v>Late Recency</v>
      </c>
      <c r="N180">
        <v>2</v>
      </c>
      <c r="O180">
        <v>0</v>
      </c>
      <c r="P180">
        <v>5</v>
      </c>
      <c r="Q180">
        <v>2</v>
      </c>
      <c r="R180">
        <v>0</v>
      </c>
      <c r="S180">
        <v>1</v>
      </c>
      <c r="T180">
        <f>marketing_campaign[[#This Row],[MntGoldProds]]+marketing_campaign[[#This Row],[MntSweetProducts]]+marketing_campaign[[#This Row],[MntFishProducts]]+marketing_campaign[[#This Row],[MntMeatProducts]]+marketing_campaign[[#This Row],[MntFruits]]+marketing_campaign[[#This Row],[MntWines]]</f>
        <v>10</v>
      </c>
      <c r="U180">
        <v>1</v>
      </c>
      <c r="V180">
        <v>0</v>
      </c>
      <c r="W180">
        <v>0</v>
      </c>
      <c r="X180">
        <v>3</v>
      </c>
      <c r="Y180">
        <f t="shared" si="5"/>
        <v>4</v>
      </c>
      <c r="Z180">
        <v>2</v>
      </c>
      <c r="AA180">
        <v>0</v>
      </c>
      <c r="AB180">
        <v>0</v>
      </c>
      <c r="AC180">
        <v>0</v>
      </c>
      <c r="AD180">
        <v>0</v>
      </c>
      <c r="AE180">
        <v>0</v>
      </c>
      <c r="AF180">
        <v>0</v>
      </c>
      <c r="AG180">
        <v>3</v>
      </c>
      <c r="AH180">
        <v>11</v>
      </c>
      <c r="AI180">
        <v>0</v>
      </c>
      <c r="AJ180">
        <f>marketing_campaign[[#This Row],[AcceptedCmp2]]+marketing_campaign[[#This Row],[AcceptedCmp1]]+marketing_campaign[[#This Row],[AcceptedCmp5]]+marketing_campaign[[#This Row],[AcceptedCmp4]]+marketing_campaign[[#This Row],[AcceptedCmp3]]</f>
        <v>0</v>
      </c>
    </row>
    <row r="181" spans="1:36" x14ac:dyDescent="0.35">
      <c r="A181">
        <v>6935</v>
      </c>
      <c r="B181">
        <v>1951</v>
      </c>
      <c r="C181">
        <f t="shared" ca="1" si="4"/>
        <v>75</v>
      </c>
      <c r="D181" t="str" cm="1">
        <f t="array" aca="1" ref="D1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 t="s">
        <v>37</v>
      </c>
      <c r="F181" t="s">
        <v>33</v>
      </c>
      <c r="G181" cm="1">
        <f t="array" ref="G181">_xlfn.IFS(marketing_campaign[[#This Row],[Marital_Status]]="Single",I181-J181+1,marketing_campaign[[#This Row],[Marital_Status]]="Together",I181+J181+2,marketing_campaign[[#This Row],[Marital_Status]]="Alone",I181-J181+1,marketing_campaign[[#This Row],[Marital_Status]]="Married",I181+J181+2,marketing_campaign[[#This Row],[Marital_Status]]="Divorced",I181+J181+1,marketing_campaign[[#This Row],[Marital_Status]]="YOLO",I181-J181+1,marketing_campaign[[#This Row],[Marital_Status]]="Absurd",I181-J181+1,marketing_campaign[[#This Row],[Marital_Status]]="Widow",I181+J181+1)</f>
        <v>2</v>
      </c>
      <c r="H181">
        <v>78497</v>
      </c>
      <c r="I181">
        <v>0</v>
      </c>
      <c r="J181">
        <v>0</v>
      </c>
      <c r="K181" s="1">
        <v>41609</v>
      </c>
      <c r="L181">
        <v>44</v>
      </c>
      <c r="M181" t="str" cm="1">
        <f t="array" ref="M181">_xlfn.IFS(AND(marketing_campaign[[#This Row],[Recency]]&gt;=0,marketing_campaign[[#This Row],[Recency]]&lt;=14),"Early Recency",AND(marketing_campaign[[#This Row],[Recency]]&gt;=15,marketing_campaign[[#This Row],[Recency]]&lt;=31),"Mid-Recency",marketing_campaign[[#This Row],[Recency]]&gt;=32,"Late Recency")</f>
        <v>Late Recency</v>
      </c>
      <c r="N181">
        <v>207</v>
      </c>
      <c r="O181">
        <v>26</v>
      </c>
      <c r="P181">
        <v>447</v>
      </c>
      <c r="Q181">
        <v>75</v>
      </c>
      <c r="R181">
        <v>0</v>
      </c>
      <c r="S181">
        <v>223</v>
      </c>
      <c r="T181">
        <f>marketing_campaign[[#This Row],[MntGoldProds]]+marketing_campaign[[#This Row],[MntSweetProducts]]+marketing_campaign[[#This Row],[MntFishProducts]]+marketing_campaign[[#This Row],[MntMeatProducts]]+marketing_campaign[[#This Row],[MntFruits]]+marketing_campaign[[#This Row],[MntWines]]</f>
        <v>978</v>
      </c>
      <c r="U181">
        <v>1</v>
      </c>
      <c r="V181">
        <v>5</v>
      </c>
      <c r="W181">
        <v>7</v>
      </c>
      <c r="X181">
        <v>12</v>
      </c>
      <c r="Y181">
        <f t="shared" si="5"/>
        <v>25</v>
      </c>
      <c r="Z181">
        <v>2</v>
      </c>
      <c r="AA181">
        <v>0</v>
      </c>
      <c r="AB181">
        <v>0</v>
      </c>
      <c r="AC181">
        <v>0</v>
      </c>
      <c r="AD181">
        <v>1</v>
      </c>
      <c r="AE181">
        <v>0</v>
      </c>
      <c r="AF181">
        <v>0</v>
      </c>
      <c r="AG181">
        <v>3</v>
      </c>
      <c r="AH181">
        <v>11</v>
      </c>
      <c r="AI181">
        <v>0</v>
      </c>
      <c r="AJ181">
        <f>marketing_campaign[[#This Row],[AcceptedCmp2]]+marketing_campaign[[#This Row],[AcceptedCmp1]]+marketing_campaign[[#This Row],[AcceptedCmp5]]+marketing_campaign[[#This Row],[AcceptedCmp4]]+marketing_campaign[[#This Row],[AcceptedCmp3]]</f>
        <v>1</v>
      </c>
    </row>
    <row r="182" spans="1:36" x14ac:dyDescent="0.35">
      <c r="A182">
        <v>7698</v>
      </c>
      <c r="B182">
        <v>1976</v>
      </c>
      <c r="C182">
        <f t="shared" ca="1" si="4"/>
        <v>50</v>
      </c>
      <c r="D182" t="str" cm="1">
        <f t="array" aca="1" ref="D1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 t="s">
        <v>32</v>
      </c>
      <c r="F182" t="s">
        <v>33</v>
      </c>
      <c r="G182" cm="1">
        <f t="array" ref="G182">_xlfn.IFS(marketing_campaign[[#This Row],[Marital_Status]]="Single",I182-J182+1,marketing_campaign[[#This Row],[Marital_Status]]="Together",I182+J182+2,marketing_campaign[[#This Row],[Marital_Status]]="Alone",I182-J182+1,marketing_campaign[[#This Row],[Marital_Status]]="Married",I182+J182+2,marketing_campaign[[#This Row],[Marital_Status]]="Divorced",I182+J182+1,marketing_campaign[[#This Row],[Marital_Status]]="YOLO",I182-J182+1,marketing_campaign[[#This Row],[Marital_Status]]="Absurd",I182-J182+1,marketing_campaign[[#This Row],[Marital_Status]]="Widow",I182+J182+1)</f>
        <v>3</v>
      </c>
      <c r="H182">
        <v>51650</v>
      </c>
      <c r="I182">
        <v>0</v>
      </c>
      <c r="J182">
        <v>1</v>
      </c>
      <c r="K182" s="1">
        <v>41770</v>
      </c>
      <c r="L182">
        <v>81</v>
      </c>
      <c r="M182" t="str" cm="1">
        <f t="array" ref="M182">_xlfn.IFS(AND(marketing_campaign[[#This Row],[Recency]]&gt;=0,marketing_campaign[[#This Row],[Recency]]&lt;=14),"Early Recency",AND(marketing_campaign[[#This Row],[Recency]]&gt;=15,marketing_campaign[[#This Row],[Recency]]&lt;=31),"Mid-Recency",marketing_campaign[[#This Row],[Recency]]&gt;=32,"Late Recency")</f>
        <v>Late Recency</v>
      </c>
      <c r="N182">
        <v>152</v>
      </c>
      <c r="O182">
        <v>3</v>
      </c>
      <c r="P182">
        <v>22</v>
      </c>
      <c r="Q182">
        <v>2</v>
      </c>
      <c r="R182">
        <v>5</v>
      </c>
      <c r="S182">
        <v>7</v>
      </c>
      <c r="T182">
        <f>marketing_campaign[[#This Row],[MntGoldProds]]+marketing_campaign[[#This Row],[MntSweetProducts]]+marketing_campaign[[#This Row],[MntFishProducts]]+marketing_campaign[[#This Row],[MntMeatProducts]]+marketing_campaign[[#This Row],[MntFruits]]+marketing_campaign[[#This Row],[MntWines]]</f>
        <v>191</v>
      </c>
      <c r="U182">
        <v>1</v>
      </c>
      <c r="V182">
        <v>4</v>
      </c>
      <c r="W182">
        <v>1</v>
      </c>
      <c r="X182">
        <v>4</v>
      </c>
      <c r="Y182">
        <f t="shared" si="5"/>
        <v>10</v>
      </c>
      <c r="Z182">
        <v>5</v>
      </c>
      <c r="AA182">
        <v>0</v>
      </c>
      <c r="AB182">
        <v>0</v>
      </c>
      <c r="AC182">
        <v>0</v>
      </c>
      <c r="AD182">
        <v>0</v>
      </c>
      <c r="AE182">
        <v>0</v>
      </c>
      <c r="AF182">
        <v>0</v>
      </c>
      <c r="AG182">
        <v>3</v>
      </c>
      <c r="AH182">
        <v>11</v>
      </c>
      <c r="AI182">
        <v>0</v>
      </c>
      <c r="AJ182">
        <f>marketing_campaign[[#This Row],[AcceptedCmp2]]+marketing_campaign[[#This Row],[AcceptedCmp1]]+marketing_campaign[[#This Row],[AcceptedCmp5]]+marketing_campaign[[#This Row],[AcceptedCmp4]]+marketing_campaign[[#This Row],[AcceptedCmp3]]</f>
        <v>0</v>
      </c>
    </row>
    <row r="183" spans="1:36" x14ac:dyDescent="0.35">
      <c r="A183">
        <v>3559</v>
      </c>
      <c r="B183">
        <v>1988</v>
      </c>
      <c r="C183">
        <f t="shared" ca="1" si="4"/>
        <v>38</v>
      </c>
      <c r="D183" t="str" cm="1">
        <f t="array" aca="1" ref="D1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3" t="s">
        <v>37</v>
      </c>
      <c r="F183" t="s">
        <v>33</v>
      </c>
      <c r="G183" cm="1">
        <f t="array" ref="G183">_xlfn.IFS(marketing_campaign[[#This Row],[Marital_Status]]="Single",I183-J183+1,marketing_campaign[[#This Row],[Marital_Status]]="Together",I183+J183+2,marketing_campaign[[#This Row],[Marital_Status]]="Alone",I183-J183+1,marketing_campaign[[#This Row],[Marital_Status]]="Married",I183+J183+2,marketing_campaign[[#This Row],[Marital_Status]]="Divorced",I183+J183+1,marketing_campaign[[#This Row],[Marital_Status]]="YOLO",I183-J183+1,marketing_campaign[[#This Row],[Marital_Status]]="Absurd",I183-J183+1,marketing_campaign[[#This Row],[Marital_Status]]="Widow",I183+J183+1)</f>
        <v>3</v>
      </c>
      <c r="H183">
        <v>16248</v>
      </c>
      <c r="I183">
        <v>1</v>
      </c>
      <c r="J183">
        <v>0</v>
      </c>
      <c r="K183" s="1">
        <v>41769</v>
      </c>
      <c r="L183">
        <v>77</v>
      </c>
      <c r="M183" t="str" cm="1">
        <f t="array" ref="M183">_xlfn.IFS(AND(marketing_campaign[[#This Row],[Recency]]&gt;=0,marketing_campaign[[#This Row],[Recency]]&lt;=14),"Early Recency",AND(marketing_campaign[[#This Row],[Recency]]&gt;=15,marketing_campaign[[#This Row],[Recency]]&lt;=31),"Mid-Recency",marketing_campaign[[#This Row],[Recency]]&gt;=32,"Late Recency")</f>
        <v>Late Recency</v>
      </c>
      <c r="N183">
        <v>12</v>
      </c>
      <c r="O183">
        <v>11</v>
      </c>
      <c r="P183">
        <v>10</v>
      </c>
      <c r="Q183">
        <v>3</v>
      </c>
      <c r="R183">
        <v>12</v>
      </c>
      <c r="S183">
        <v>9</v>
      </c>
      <c r="T183">
        <f>marketing_campaign[[#This Row],[MntGoldProds]]+marketing_campaign[[#This Row],[MntSweetProducts]]+marketing_campaign[[#This Row],[MntFishProducts]]+marketing_campaign[[#This Row],[MntMeatProducts]]+marketing_campaign[[#This Row],[MntFruits]]+marketing_campaign[[#This Row],[MntWines]]</f>
        <v>57</v>
      </c>
      <c r="U183">
        <v>3</v>
      </c>
      <c r="V183">
        <v>2</v>
      </c>
      <c r="W183">
        <v>1</v>
      </c>
      <c r="X183">
        <v>3</v>
      </c>
      <c r="Y183">
        <f t="shared" si="5"/>
        <v>9</v>
      </c>
      <c r="Z183">
        <v>6</v>
      </c>
      <c r="AA183">
        <v>0</v>
      </c>
      <c r="AB183">
        <v>0</v>
      </c>
      <c r="AC183">
        <v>0</v>
      </c>
      <c r="AD183">
        <v>0</v>
      </c>
      <c r="AE183">
        <v>0</v>
      </c>
      <c r="AF183">
        <v>0</v>
      </c>
      <c r="AG183">
        <v>3</v>
      </c>
      <c r="AH183">
        <v>11</v>
      </c>
      <c r="AI183">
        <v>0</v>
      </c>
      <c r="AJ183">
        <f>marketing_campaign[[#This Row],[AcceptedCmp2]]+marketing_campaign[[#This Row],[AcceptedCmp1]]+marketing_campaign[[#This Row],[AcceptedCmp5]]+marketing_campaign[[#This Row],[AcceptedCmp4]]+marketing_campaign[[#This Row],[AcceptedCmp3]]</f>
        <v>0</v>
      </c>
    </row>
    <row r="184" spans="1:36" x14ac:dyDescent="0.35">
      <c r="A184">
        <v>10562</v>
      </c>
      <c r="B184">
        <v>1946</v>
      </c>
      <c r="C184">
        <f t="shared" ca="1" si="4"/>
        <v>80</v>
      </c>
      <c r="D184" t="str" cm="1">
        <f t="array" aca="1" ref="D1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84" t="s">
        <v>34</v>
      </c>
      <c r="F184" t="s">
        <v>33</v>
      </c>
      <c r="G184" cm="1">
        <f t="array" ref="G184">_xlfn.IFS(marketing_campaign[[#This Row],[Marital_Status]]="Single",I184-J184+1,marketing_campaign[[#This Row],[Marital_Status]]="Together",I184+J184+2,marketing_campaign[[#This Row],[Marital_Status]]="Alone",I184-J184+1,marketing_campaign[[#This Row],[Marital_Status]]="Married",I184+J184+2,marketing_campaign[[#This Row],[Marital_Status]]="Divorced",I184+J184+1,marketing_campaign[[#This Row],[Marital_Status]]="YOLO",I184-J184+1,marketing_campaign[[#This Row],[Marital_Status]]="Absurd",I184-J184+1,marketing_campaign[[#This Row],[Marital_Status]]="Widow",I184+J184+1)</f>
        <v>2</v>
      </c>
      <c r="H184">
        <v>66835</v>
      </c>
      <c r="I184">
        <v>0</v>
      </c>
      <c r="J184">
        <v>0</v>
      </c>
      <c r="K184" s="1">
        <v>41545</v>
      </c>
      <c r="L184">
        <v>21</v>
      </c>
      <c r="M184" t="str" cm="1">
        <f t="array" ref="M184">_xlfn.IFS(AND(marketing_campaign[[#This Row],[Recency]]&gt;=0,marketing_campaign[[#This Row],[Recency]]&lt;=14),"Early Recency",AND(marketing_campaign[[#This Row],[Recency]]&gt;=15,marketing_campaign[[#This Row],[Recency]]&lt;=31),"Mid-Recency",marketing_campaign[[#This Row],[Recency]]&gt;=32,"Late Recency")</f>
        <v>Mid-Recency</v>
      </c>
      <c r="N184">
        <v>620</v>
      </c>
      <c r="O184">
        <v>26</v>
      </c>
      <c r="P184">
        <v>195</v>
      </c>
      <c r="Q184">
        <v>34</v>
      </c>
      <c r="R184">
        <v>17</v>
      </c>
      <c r="S184">
        <v>141</v>
      </c>
      <c r="T184">
        <f>marketing_campaign[[#This Row],[MntGoldProds]]+marketing_campaign[[#This Row],[MntSweetProducts]]+marketing_campaign[[#This Row],[MntFishProducts]]+marketing_campaign[[#This Row],[MntMeatProducts]]+marketing_campaign[[#This Row],[MntFruits]]+marketing_campaign[[#This Row],[MntWines]]</f>
        <v>1033</v>
      </c>
      <c r="U184">
        <v>1</v>
      </c>
      <c r="V184">
        <v>6</v>
      </c>
      <c r="W184">
        <v>4</v>
      </c>
      <c r="X184">
        <v>13</v>
      </c>
      <c r="Y184">
        <f t="shared" si="5"/>
        <v>24</v>
      </c>
      <c r="Z184">
        <v>2</v>
      </c>
      <c r="AA184">
        <v>0</v>
      </c>
      <c r="AB184">
        <v>0</v>
      </c>
      <c r="AC184">
        <v>0</v>
      </c>
      <c r="AD184">
        <v>0</v>
      </c>
      <c r="AE184">
        <v>0</v>
      </c>
      <c r="AF184">
        <v>0</v>
      </c>
      <c r="AG184">
        <v>3</v>
      </c>
      <c r="AH184">
        <v>11</v>
      </c>
      <c r="AI184">
        <v>0</v>
      </c>
      <c r="AJ184">
        <f>marketing_campaign[[#This Row],[AcceptedCmp2]]+marketing_campaign[[#This Row],[AcceptedCmp1]]+marketing_campaign[[#This Row],[AcceptedCmp5]]+marketing_campaign[[#This Row],[AcceptedCmp4]]+marketing_campaign[[#This Row],[AcceptedCmp3]]</f>
        <v>0</v>
      </c>
    </row>
    <row r="185" spans="1:36" x14ac:dyDescent="0.35">
      <c r="A185">
        <v>10796</v>
      </c>
      <c r="B185">
        <v>1984</v>
      </c>
      <c r="C185">
        <f t="shared" ca="1" si="4"/>
        <v>42</v>
      </c>
      <c r="D185" t="str" cm="1">
        <f t="array" aca="1" ref="D1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 t="s">
        <v>34</v>
      </c>
      <c r="F185" t="s">
        <v>33</v>
      </c>
      <c r="G185" cm="1">
        <f t="array" ref="G185">_xlfn.IFS(marketing_campaign[[#This Row],[Marital_Status]]="Single",I185-J185+1,marketing_campaign[[#This Row],[Marital_Status]]="Together",I185+J185+2,marketing_campaign[[#This Row],[Marital_Status]]="Alone",I185-J185+1,marketing_campaign[[#This Row],[Marital_Status]]="Married",I185+J185+2,marketing_campaign[[#This Row],[Marital_Status]]="Divorced",I185+J185+1,marketing_campaign[[#This Row],[Marital_Status]]="YOLO",I185-J185+1,marketing_campaign[[#This Row],[Marital_Status]]="Absurd",I185-J185+1,marketing_campaign[[#This Row],[Marital_Status]]="Widow",I185+J185+1)</f>
        <v>3</v>
      </c>
      <c r="H185">
        <v>30477</v>
      </c>
      <c r="I185">
        <v>1</v>
      </c>
      <c r="J185">
        <v>0</v>
      </c>
      <c r="K185" s="1">
        <v>41661</v>
      </c>
      <c r="L185">
        <v>16</v>
      </c>
      <c r="M185" t="str" cm="1">
        <f t="array" ref="M185">_xlfn.IFS(AND(marketing_campaign[[#This Row],[Recency]]&gt;=0,marketing_campaign[[#This Row],[Recency]]&lt;=14),"Early Recency",AND(marketing_campaign[[#This Row],[Recency]]&gt;=15,marketing_campaign[[#This Row],[Recency]]&lt;=31),"Mid-Recency",marketing_campaign[[#This Row],[Recency]]&gt;=32,"Late Recency")</f>
        <v>Mid-Recency</v>
      </c>
      <c r="N185">
        <v>47</v>
      </c>
      <c r="O185">
        <v>1</v>
      </c>
      <c r="P185">
        <v>6</v>
      </c>
      <c r="Q185">
        <v>0</v>
      </c>
      <c r="R185">
        <v>0</v>
      </c>
      <c r="S185">
        <v>12</v>
      </c>
      <c r="T185">
        <f>marketing_campaign[[#This Row],[MntGoldProds]]+marketing_campaign[[#This Row],[MntSweetProducts]]+marketing_campaign[[#This Row],[MntFishProducts]]+marketing_campaign[[#This Row],[MntMeatProducts]]+marketing_campaign[[#This Row],[MntFruits]]+marketing_campaign[[#This Row],[MntWines]]</f>
        <v>66</v>
      </c>
      <c r="U185">
        <v>1</v>
      </c>
      <c r="V185">
        <v>1</v>
      </c>
      <c r="W185">
        <v>1</v>
      </c>
      <c r="X185">
        <v>3</v>
      </c>
      <c r="Y185">
        <f t="shared" si="5"/>
        <v>6</v>
      </c>
      <c r="Z185">
        <v>6</v>
      </c>
      <c r="AA185">
        <v>0</v>
      </c>
      <c r="AB185">
        <v>0</v>
      </c>
      <c r="AC185">
        <v>0</v>
      </c>
      <c r="AD185">
        <v>0</v>
      </c>
      <c r="AE185">
        <v>0</v>
      </c>
      <c r="AF185">
        <v>0</v>
      </c>
      <c r="AG185">
        <v>3</v>
      </c>
      <c r="AH185">
        <v>11</v>
      </c>
      <c r="AI185">
        <v>0</v>
      </c>
      <c r="AJ185">
        <f>marketing_campaign[[#This Row],[AcceptedCmp2]]+marketing_campaign[[#This Row],[AcceptedCmp1]]+marketing_campaign[[#This Row],[AcceptedCmp5]]+marketing_campaign[[#This Row],[AcceptedCmp4]]+marketing_campaign[[#This Row],[AcceptedCmp3]]</f>
        <v>0</v>
      </c>
    </row>
    <row r="186" spans="1:36" x14ac:dyDescent="0.35">
      <c r="A186">
        <v>2563</v>
      </c>
      <c r="B186">
        <v>1961</v>
      </c>
      <c r="C186">
        <f t="shared" ca="1" si="4"/>
        <v>65</v>
      </c>
      <c r="D186" t="str" cm="1">
        <f t="array" aca="1" ref="D1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6" t="s">
        <v>36</v>
      </c>
      <c r="F186" t="s">
        <v>33</v>
      </c>
      <c r="G186" cm="1">
        <f t="array" ref="G186">_xlfn.IFS(marketing_campaign[[#This Row],[Marital_Status]]="Single",I186-J186+1,marketing_campaign[[#This Row],[Marital_Status]]="Together",I186+J186+2,marketing_campaign[[#This Row],[Marital_Status]]="Alone",I186-J186+1,marketing_campaign[[#This Row],[Marital_Status]]="Married",I186+J186+2,marketing_campaign[[#This Row],[Marital_Status]]="Divorced",I186+J186+1,marketing_campaign[[#This Row],[Marital_Status]]="YOLO",I186-J186+1,marketing_campaign[[#This Row],[Marital_Status]]="Absurd",I186-J186+1,marketing_campaign[[#This Row],[Marital_Status]]="Widow",I186+J186+1)</f>
        <v>2</v>
      </c>
      <c r="H186">
        <v>28249</v>
      </c>
      <c r="I186">
        <v>0</v>
      </c>
      <c r="J186">
        <v>0</v>
      </c>
      <c r="K186" s="1">
        <v>41805</v>
      </c>
      <c r="L186">
        <v>80</v>
      </c>
      <c r="M186" t="str" cm="1">
        <f t="array" ref="M186">_xlfn.IFS(AND(marketing_campaign[[#This Row],[Recency]]&gt;=0,marketing_campaign[[#This Row],[Recency]]&lt;=14),"Early Recency",AND(marketing_campaign[[#This Row],[Recency]]&gt;=15,marketing_campaign[[#This Row],[Recency]]&lt;=31),"Mid-Recency",marketing_campaign[[#This Row],[Recency]]&gt;=32,"Late Recency")</f>
        <v>Late Recency</v>
      </c>
      <c r="N186">
        <v>1</v>
      </c>
      <c r="O186">
        <v>9</v>
      </c>
      <c r="P186">
        <v>7</v>
      </c>
      <c r="Q186">
        <v>2</v>
      </c>
      <c r="R186">
        <v>14</v>
      </c>
      <c r="S186">
        <v>10</v>
      </c>
      <c r="T186">
        <f>marketing_campaign[[#This Row],[MntGoldProds]]+marketing_campaign[[#This Row],[MntSweetProducts]]+marketing_campaign[[#This Row],[MntFishProducts]]+marketing_campaign[[#This Row],[MntMeatProducts]]+marketing_campaign[[#This Row],[MntFruits]]+marketing_campaign[[#This Row],[MntWines]]</f>
        <v>43</v>
      </c>
      <c r="U186">
        <v>1</v>
      </c>
      <c r="V186">
        <v>2</v>
      </c>
      <c r="W186">
        <v>0</v>
      </c>
      <c r="X186">
        <v>3</v>
      </c>
      <c r="Y186">
        <f t="shared" si="5"/>
        <v>6</v>
      </c>
      <c r="Z186">
        <v>6</v>
      </c>
      <c r="AA186">
        <v>0</v>
      </c>
      <c r="AB186">
        <v>0</v>
      </c>
      <c r="AC186">
        <v>0</v>
      </c>
      <c r="AD186">
        <v>0</v>
      </c>
      <c r="AE186">
        <v>0</v>
      </c>
      <c r="AF186">
        <v>0</v>
      </c>
      <c r="AG186">
        <v>3</v>
      </c>
      <c r="AH186">
        <v>11</v>
      </c>
      <c r="AI186">
        <v>0</v>
      </c>
      <c r="AJ186">
        <f>marketing_campaign[[#This Row],[AcceptedCmp2]]+marketing_campaign[[#This Row],[AcceptedCmp1]]+marketing_campaign[[#This Row],[AcceptedCmp5]]+marketing_campaign[[#This Row],[AcceptedCmp4]]+marketing_campaign[[#This Row],[AcceptedCmp3]]</f>
        <v>0</v>
      </c>
    </row>
    <row r="187" spans="1:36" x14ac:dyDescent="0.35">
      <c r="A187">
        <v>3518</v>
      </c>
      <c r="B187">
        <v>1983</v>
      </c>
      <c r="C187">
        <f t="shared" ca="1" si="4"/>
        <v>43</v>
      </c>
      <c r="D187" t="str" cm="1">
        <f t="array" aca="1" ref="D1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7" t="s">
        <v>29</v>
      </c>
      <c r="F187" t="s">
        <v>33</v>
      </c>
      <c r="G187" cm="1">
        <f t="array" ref="G187">_xlfn.IFS(marketing_campaign[[#This Row],[Marital_Status]]="Single",I187-J187+1,marketing_campaign[[#This Row],[Marital_Status]]="Together",I187+J187+2,marketing_campaign[[#This Row],[Marital_Status]]="Alone",I187-J187+1,marketing_campaign[[#This Row],[Marital_Status]]="Married",I187+J187+2,marketing_campaign[[#This Row],[Marital_Status]]="Divorced",I187+J187+1,marketing_campaign[[#This Row],[Marital_Status]]="YOLO",I187-J187+1,marketing_campaign[[#This Row],[Marital_Status]]="Absurd",I187-J187+1,marketing_campaign[[#This Row],[Marital_Status]]="Widow",I187+J187+1)</f>
        <v>3</v>
      </c>
      <c r="H187">
        <v>25271</v>
      </c>
      <c r="I187">
        <v>1</v>
      </c>
      <c r="J187">
        <v>0</v>
      </c>
      <c r="K187" s="1">
        <v>41248</v>
      </c>
      <c r="L187">
        <v>45</v>
      </c>
      <c r="M187" t="str" cm="1">
        <f t="array" ref="M187">_xlfn.IFS(AND(marketing_campaign[[#This Row],[Recency]]&gt;=0,marketing_campaign[[#This Row],[Recency]]&lt;=14),"Early Recency",AND(marketing_campaign[[#This Row],[Recency]]&gt;=15,marketing_campaign[[#This Row],[Recency]]&lt;=31),"Mid-Recency",marketing_campaign[[#This Row],[Recency]]&gt;=32,"Late Recency")</f>
        <v>Late Recency</v>
      </c>
      <c r="N187">
        <v>10</v>
      </c>
      <c r="O187">
        <v>1</v>
      </c>
      <c r="P187">
        <v>18</v>
      </c>
      <c r="Q187">
        <v>10</v>
      </c>
      <c r="R187">
        <v>4</v>
      </c>
      <c r="S187">
        <v>7</v>
      </c>
      <c r="T187">
        <f>marketing_campaign[[#This Row],[MntGoldProds]]+marketing_campaign[[#This Row],[MntSweetProducts]]+marketing_campaign[[#This Row],[MntFishProducts]]+marketing_campaign[[#This Row],[MntMeatProducts]]+marketing_campaign[[#This Row],[MntFruits]]+marketing_campaign[[#This Row],[MntWines]]</f>
        <v>50</v>
      </c>
      <c r="U187">
        <v>1</v>
      </c>
      <c r="V187">
        <v>1</v>
      </c>
      <c r="W187">
        <v>1</v>
      </c>
      <c r="X187">
        <v>2</v>
      </c>
      <c r="Y187">
        <f t="shared" si="5"/>
        <v>5</v>
      </c>
      <c r="Z187">
        <v>9</v>
      </c>
      <c r="AA187">
        <v>0</v>
      </c>
      <c r="AB187">
        <v>0</v>
      </c>
      <c r="AC187">
        <v>0</v>
      </c>
      <c r="AD187">
        <v>0</v>
      </c>
      <c r="AE187">
        <v>0</v>
      </c>
      <c r="AF187">
        <v>0</v>
      </c>
      <c r="AG187">
        <v>3</v>
      </c>
      <c r="AH187">
        <v>11</v>
      </c>
      <c r="AI187">
        <v>0</v>
      </c>
      <c r="AJ187">
        <f>marketing_campaign[[#This Row],[AcceptedCmp2]]+marketing_campaign[[#This Row],[AcceptedCmp1]]+marketing_campaign[[#This Row],[AcceptedCmp5]]+marketing_campaign[[#This Row],[AcceptedCmp4]]+marketing_campaign[[#This Row],[AcceptedCmp3]]</f>
        <v>0</v>
      </c>
    </row>
    <row r="188" spans="1:36" x14ac:dyDescent="0.35">
      <c r="A188">
        <v>5823</v>
      </c>
      <c r="B188">
        <v>1970</v>
      </c>
      <c r="C188">
        <f t="shared" ca="1" si="4"/>
        <v>56</v>
      </c>
      <c r="D188" t="str" cm="1">
        <f t="array" aca="1" ref="D1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 t="s">
        <v>32</v>
      </c>
      <c r="F188" t="s">
        <v>30</v>
      </c>
      <c r="G188" cm="1">
        <f t="array" ref="G188">_xlfn.IFS(marketing_campaign[[#This Row],[Marital_Status]]="Single",I188-J188+1,marketing_campaign[[#This Row],[Marital_Status]]="Together",I188+J188+2,marketing_campaign[[#This Row],[Marital_Status]]="Alone",I188-J188+1,marketing_campaign[[#This Row],[Marital_Status]]="Married",I188+J188+2,marketing_campaign[[#This Row],[Marital_Status]]="Divorced",I188+J188+1,marketing_campaign[[#This Row],[Marital_Status]]="YOLO",I188-J188+1,marketing_campaign[[#This Row],[Marital_Status]]="Absurd",I188-J188+1,marketing_campaign[[#This Row],[Marital_Status]]="Widow",I188+J188+1)</f>
        <v>0</v>
      </c>
      <c r="H188">
        <v>32303</v>
      </c>
      <c r="I188">
        <v>0</v>
      </c>
      <c r="J188">
        <v>1</v>
      </c>
      <c r="K188" s="1">
        <v>41706</v>
      </c>
      <c r="L188">
        <v>63</v>
      </c>
      <c r="M188" t="str" cm="1">
        <f t="array" ref="M188">_xlfn.IFS(AND(marketing_campaign[[#This Row],[Recency]]&gt;=0,marketing_campaign[[#This Row],[Recency]]&lt;=14),"Early Recency",AND(marketing_campaign[[#This Row],[Recency]]&gt;=15,marketing_campaign[[#This Row],[Recency]]&lt;=31),"Mid-Recency",marketing_campaign[[#This Row],[Recency]]&gt;=32,"Late Recency")</f>
        <v>Late Recency</v>
      </c>
      <c r="N188">
        <v>35</v>
      </c>
      <c r="O188">
        <v>0</v>
      </c>
      <c r="P188">
        <v>2</v>
      </c>
      <c r="Q188">
        <v>0</v>
      </c>
      <c r="R188">
        <v>0</v>
      </c>
      <c r="S188">
        <v>2</v>
      </c>
      <c r="T188">
        <f>marketing_campaign[[#This Row],[MntGoldProds]]+marketing_campaign[[#This Row],[MntSweetProducts]]+marketing_campaign[[#This Row],[MntFishProducts]]+marketing_campaign[[#This Row],[MntMeatProducts]]+marketing_campaign[[#This Row],[MntFruits]]+marketing_campaign[[#This Row],[MntWines]]</f>
        <v>39</v>
      </c>
      <c r="U188">
        <v>2</v>
      </c>
      <c r="V188">
        <v>1</v>
      </c>
      <c r="W188">
        <v>0</v>
      </c>
      <c r="X188">
        <v>4</v>
      </c>
      <c r="Y188">
        <f t="shared" si="5"/>
        <v>7</v>
      </c>
      <c r="Z188">
        <v>5</v>
      </c>
      <c r="AA188">
        <v>0</v>
      </c>
      <c r="AB188">
        <v>0</v>
      </c>
      <c r="AC188">
        <v>0</v>
      </c>
      <c r="AD188">
        <v>0</v>
      </c>
      <c r="AE188">
        <v>0</v>
      </c>
      <c r="AF188">
        <v>0</v>
      </c>
      <c r="AG188">
        <v>3</v>
      </c>
      <c r="AH188">
        <v>11</v>
      </c>
      <c r="AI188">
        <v>0</v>
      </c>
      <c r="AJ188">
        <f>marketing_campaign[[#This Row],[AcceptedCmp2]]+marketing_campaign[[#This Row],[AcceptedCmp1]]+marketing_campaign[[#This Row],[AcceptedCmp5]]+marketing_campaign[[#This Row],[AcceptedCmp4]]+marketing_campaign[[#This Row],[AcceptedCmp3]]</f>
        <v>0</v>
      </c>
    </row>
    <row r="189" spans="1:36" x14ac:dyDescent="0.35">
      <c r="A189">
        <v>3934</v>
      </c>
      <c r="B189">
        <v>1966</v>
      </c>
      <c r="C189">
        <f t="shared" ca="1" si="4"/>
        <v>60</v>
      </c>
      <c r="D189" t="str" cm="1">
        <f t="array" aca="1" ref="D1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 t="s">
        <v>29</v>
      </c>
      <c r="F189" t="s">
        <v>33</v>
      </c>
      <c r="G189" cm="1">
        <f t="array" ref="G189">_xlfn.IFS(marketing_campaign[[#This Row],[Marital_Status]]="Single",I189-J189+1,marketing_campaign[[#This Row],[Marital_Status]]="Together",I189+J189+2,marketing_campaign[[#This Row],[Marital_Status]]="Alone",I189-J189+1,marketing_campaign[[#This Row],[Marital_Status]]="Married",I189+J189+2,marketing_campaign[[#This Row],[Marital_Status]]="Divorced",I189+J189+1,marketing_campaign[[#This Row],[Marital_Status]]="YOLO",I189-J189+1,marketing_campaign[[#This Row],[Marital_Status]]="Absurd",I189-J189+1,marketing_campaign[[#This Row],[Marital_Status]]="Widow",I189+J189+1)</f>
        <v>3</v>
      </c>
      <c r="H189">
        <v>61286</v>
      </c>
      <c r="I189">
        <v>0</v>
      </c>
      <c r="J189">
        <v>1</v>
      </c>
      <c r="K189" s="1">
        <v>41488</v>
      </c>
      <c r="L189">
        <v>34</v>
      </c>
      <c r="M189" t="str" cm="1">
        <f t="array" ref="M189">_xlfn.IFS(AND(marketing_campaign[[#This Row],[Recency]]&gt;=0,marketing_campaign[[#This Row],[Recency]]&lt;=14),"Early Recency",AND(marketing_campaign[[#This Row],[Recency]]&gt;=15,marketing_campaign[[#This Row],[Recency]]&lt;=31),"Mid-Recency",marketing_campaign[[#This Row],[Recency]]&gt;=32,"Late Recency")</f>
        <v>Late Recency</v>
      </c>
      <c r="N189">
        <v>356</v>
      </c>
      <c r="O189">
        <v>0</v>
      </c>
      <c r="P189">
        <v>107</v>
      </c>
      <c r="Q189">
        <v>19</v>
      </c>
      <c r="R189">
        <v>9</v>
      </c>
      <c r="S189">
        <v>117</v>
      </c>
      <c r="T189">
        <f>marketing_campaign[[#This Row],[MntGoldProds]]+marketing_campaign[[#This Row],[MntSweetProducts]]+marketing_campaign[[#This Row],[MntFishProducts]]+marketing_campaign[[#This Row],[MntMeatProducts]]+marketing_campaign[[#This Row],[MntFruits]]+marketing_campaign[[#This Row],[MntWines]]</f>
        <v>608</v>
      </c>
      <c r="U189">
        <v>2</v>
      </c>
      <c r="V189">
        <v>7</v>
      </c>
      <c r="W189">
        <v>1</v>
      </c>
      <c r="X189">
        <v>8</v>
      </c>
      <c r="Y189">
        <f t="shared" si="5"/>
        <v>18</v>
      </c>
      <c r="Z189">
        <v>5</v>
      </c>
      <c r="AA189">
        <v>0</v>
      </c>
      <c r="AB189">
        <v>0</v>
      </c>
      <c r="AC189">
        <v>0</v>
      </c>
      <c r="AD189">
        <v>0</v>
      </c>
      <c r="AE189">
        <v>0</v>
      </c>
      <c r="AF189">
        <v>0</v>
      </c>
      <c r="AG189">
        <v>3</v>
      </c>
      <c r="AH189">
        <v>11</v>
      </c>
      <c r="AI189">
        <v>0</v>
      </c>
      <c r="AJ189">
        <f>marketing_campaign[[#This Row],[AcceptedCmp2]]+marketing_campaign[[#This Row],[AcceptedCmp1]]+marketing_campaign[[#This Row],[AcceptedCmp5]]+marketing_campaign[[#This Row],[AcceptedCmp4]]+marketing_campaign[[#This Row],[AcceptedCmp3]]</f>
        <v>0</v>
      </c>
    </row>
    <row r="190" spans="1:36" x14ac:dyDescent="0.35">
      <c r="A190">
        <v>6982</v>
      </c>
      <c r="B190">
        <v>1976</v>
      </c>
      <c r="C190">
        <f t="shared" ca="1" si="4"/>
        <v>50</v>
      </c>
      <c r="D190" t="str" cm="1">
        <f t="array" aca="1" ref="D1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 t="s">
        <v>29</v>
      </c>
      <c r="F190" t="s">
        <v>33</v>
      </c>
      <c r="G190" cm="1">
        <f t="array" ref="G190">_xlfn.IFS(marketing_campaign[[#This Row],[Marital_Status]]="Single",I190-J190+1,marketing_campaign[[#This Row],[Marital_Status]]="Together",I190+J190+2,marketing_campaign[[#This Row],[Marital_Status]]="Alone",I190-J190+1,marketing_campaign[[#This Row],[Marital_Status]]="Married",I190+J190+2,marketing_campaign[[#This Row],[Marital_Status]]="Divorced",I190+J190+1,marketing_campaign[[#This Row],[Marital_Status]]="YOLO",I190-J190+1,marketing_campaign[[#This Row],[Marital_Status]]="Absurd",I190-J190+1,marketing_campaign[[#This Row],[Marital_Status]]="Widow",I190+J190+1)</f>
        <v>2</v>
      </c>
      <c r="H190">
        <v>74068</v>
      </c>
      <c r="I190">
        <v>0</v>
      </c>
      <c r="J190">
        <v>0</v>
      </c>
      <c r="K190" s="1">
        <v>41352</v>
      </c>
      <c r="L190">
        <v>14</v>
      </c>
      <c r="M190" t="str" cm="1">
        <f t="array" ref="M190">_xlfn.IFS(AND(marketing_campaign[[#This Row],[Recency]]&gt;=0,marketing_campaign[[#This Row],[Recency]]&lt;=14),"Early Recency",AND(marketing_campaign[[#This Row],[Recency]]&gt;=15,marketing_campaign[[#This Row],[Recency]]&lt;=31),"Mid-Recency",marketing_campaign[[#This Row],[Recency]]&gt;=32,"Late Recency")</f>
        <v>Early Recency</v>
      </c>
      <c r="N190">
        <v>783</v>
      </c>
      <c r="O190">
        <v>30</v>
      </c>
      <c r="P190">
        <v>537</v>
      </c>
      <c r="Q190">
        <v>140</v>
      </c>
      <c r="R190">
        <v>76</v>
      </c>
      <c r="S190">
        <v>15</v>
      </c>
      <c r="T190">
        <f>marketing_campaign[[#This Row],[MntGoldProds]]+marketing_campaign[[#This Row],[MntSweetProducts]]+marketing_campaign[[#This Row],[MntFishProducts]]+marketing_campaign[[#This Row],[MntMeatProducts]]+marketing_campaign[[#This Row],[MntFruits]]+marketing_campaign[[#This Row],[MntWines]]</f>
        <v>1581</v>
      </c>
      <c r="U190">
        <v>1</v>
      </c>
      <c r="V190">
        <v>4</v>
      </c>
      <c r="W190">
        <v>10</v>
      </c>
      <c r="X190">
        <v>9</v>
      </c>
      <c r="Y190">
        <f t="shared" si="5"/>
        <v>24</v>
      </c>
      <c r="Z190">
        <v>2</v>
      </c>
      <c r="AA190">
        <v>0</v>
      </c>
      <c r="AB190">
        <v>0</v>
      </c>
      <c r="AC190">
        <v>0</v>
      </c>
      <c r="AD190">
        <v>0</v>
      </c>
      <c r="AE190">
        <v>0</v>
      </c>
      <c r="AF190">
        <v>0</v>
      </c>
      <c r="AG190">
        <v>3</v>
      </c>
      <c r="AH190">
        <v>11</v>
      </c>
      <c r="AI190">
        <v>0</v>
      </c>
      <c r="AJ190">
        <f>marketing_campaign[[#This Row],[AcceptedCmp2]]+marketing_campaign[[#This Row],[AcceptedCmp1]]+marketing_campaign[[#This Row],[AcceptedCmp5]]+marketing_campaign[[#This Row],[AcceptedCmp4]]+marketing_campaign[[#This Row],[AcceptedCmp3]]</f>
        <v>0</v>
      </c>
    </row>
    <row r="191" spans="1:36" x14ac:dyDescent="0.35">
      <c r="A191">
        <v>6431</v>
      </c>
      <c r="B191">
        <v>1964</v>
      </c>
      <c r="C191">
        <f t="shared" ca="1" si="4"/>
        <v>62</v>
      </c>
      <c r="D191" t="str" cm="1">
        <f t="array" aca="1" ref="D1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 t="s">
        <v>32</v>
      </c>
      <c r="F191" t="s">
        <v>33</v>
      </c>
      <c r="G191" cm="1">
        <f t="array" ref="G191">_xlfn.IFS(marketing_campaign[[#This Row],[Marital_Status]]="Single",I191-J191+1,marketing_campaign[[#This Row],[Marital_Status]]="Together",I191+J191+2,marketing_campaign[[#This Row],[Marital_Status]]="Alone",I191-J191+1,marketing_campaign[[#This Row],[Marital_Status]]="Married",I191+J191+2,marketing_campaign[[#This Row],[Marital_Status]]="Divorced",I191+J191+1,marketing_campaign[[#This Row],[Marital_Status]]="YOLO",I191-J191+1,marketing_campaign[[#This Row],[Marital_Status]]="Absurd",I191-J191+1,marketing_campaign[[#This Row],[Marital_Status]]="Widow",I191+J191+1)</f>
        <v>4</v>
      </c>
      <c r="H191">
        <v>45759</v>
      </c>
      <c r="I191">
        <v>1</v>
      </c>
      <c r="J191">
        <v>1</v>
      </c>
      <c r="K191" s="1">
        <v>41328</v>
      </c>
      <c r="L191">
        <v>13</v>
      </c>
      <c r="M191" t="str" cm="1">
        <f t="array" ref="M191">_xlfn.IFS(AND(marketing_campaign[[#This Row],[Recency]]&gt;=0,marketing_campaign[[#This Row],[Recency]]&lt;=14),"Early Recency",AND(marketing_campaign[[#This Row],[Recency]]&gt;=15,marketing_campaign[[#This Row],[Recency]]&lt;=31),"Mid-Recency",marketing_campaign[[#This Row],[Recency]]&gt;=32,"Late Recency")</f>
        <v>Early Recency</v>
      </c>
      <c r="N191">
        <v>42</v>
      </c>
      <c r="O191">
        <v>1</v>
      </c>
      <c r="P191">
        <v>18</v>
      </c>
      <c r="Q191">
        <v>3</v>
      </c>
      <c r="R191">
        <v>0</v>
      </c>
      <c r="S191">
        <v>4</v>
      </c>
      <c r="T191">
        <f>marketing_campaign[[#This Row],[MntGoldProds]]+marketing_campaign[[#This Row],[MntSweetProducts]]+marketing_campaign[[#This Row],[MntFishProducts]]+marketing_campaign[[#This Row],[MntMeatProducts]]+marketing_campaign[[#This Row],[MntFruits]]+marketing_campaign[[#This Row],[MntWines]]</f>
        <v>68</v>
      </c>
      <c r="U191">
        <v>2</v>
      </c>
      <c r="V191">
        <v>2</v>
      </c>
      <c r="W191">
        <v>0</v>
      </c>
      <c r="X191">
        <v>3</v>
      </c>
      <c r="Y191">
        <f t="shared" si="5"/>
        <v>7</v>
      </c>
      <c r="Z191">
        <v>7</v>
      </c>
      <c r="AA191">
        <v>0</v>
      </c>
      <c r="AB191">
        <v>0</v>
      </c>
      <c r="AC191">
        <v>0</v>
      </c>
      <c r="AD191">
        <v>0</v>
      </c>
      <c r="AE191">
        <v>0</v>
      </c>
      <c r="AF191">
        <v>0</v>
      </c>
      <c r="AG191">
        <v>3</v>
      </c>
      <c r="AH191">
        <v>11</v>
      </c>
      <c r="AI191">
        <v>0</v>
      </c>
      <c r="AJ191">
        <f>marketing_campaign[[#This Row],[AcceptedCmp2]]+marketing_campaign[[#This Row],[AcceptedCmp1]]+marketing_campaign[[#This Row],[AcceptedCmp5]]+marketing_campaign[[#This Row],[AcceptedCmp4]]+marketing_campaign[[#This Row],[AcceptedCmp3]]</f>
        <v>0</v>
      </c>
    </row>
    <row r="192" spans="1:36" x14ac:dyDescent="0.35">
      <c r="A192">
        <v>9733</v>
      </c>
      <c r="B192">
        <v>1978</v>
      </c>
      <c r="C192">
        <f t="shared" ca="1" si="4"/>
        <v>48</v>
      </c>
      <c r="D192" t="str" cm="1">
        <f t="array" aca="1" ref="D1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 t="s">
        <v>36</v>
      </c>
      <c r="F192" t="s">
        <v>31</v>
      </c>
      <c r="G192" cm="1">
        <f t="array" ref="G192">_xlfn.IFS(marketing_campaign[[#This Row],[Marital_Status]]="Single",I192-J192+1,marketing_campaign[[#This Row],[Marital_Status]]="Together",I192+J192+2,marketing_campaign[[#This Row],[Marital_Status]]="Alone",I192-J192+1,marketing_campaign[[#This Row],[Marital_Status]]="Married",I192+J192+2,marketing_campaign[[#This Row],[Marital_Status]]="Divorced",I192+J192+1,marketing_campaign[[#This Row],[Marital_Status]]="YOLO",I192-J192+1,marketing_campaign[[#This Row],[Marital_Status]]="Absurd",I192-J192+1,marketing_campaign[[#This Row],[Marital_Status]]="Widow",I192+J192+1)</f>
        <v>3</v>
      </c>
      <c r="H192">
        <v>24882</v>
      </c>
      <c r="I192">
        <v>1</v>
      </c>
      <c r="J192">
        <v>0</v>
      </c>
      <c r="K192" s="1">
        <v>41161</v>
      </c>
      <c r="L192">
        <v>52</v>
      </c>
      <c r="M192" t="str" cm="1">
        <f t="array" ref="M192">_xlfn.IFS(AND(marketing_campaign[[#This Row],[Recency]]&gt;=0,marketing_campaign[[#This Row],[Recency]]&lt;=14),"Early Recency",AND(marketing_campaign[[#This Row],[Recency]]&gt;=15,marketing_campaign[[#This Row],[Recency]]&lt;=31),"Mid-Recency",marketing_campaign[[#This Row],[Recency]]&gt;=32,"Late Recency")</f>
        <v>Late Recency</v>
      </c>
      <c r="N192">
        <v>1</v>
      </c>
      <c r="O192">
        <v>4</v>
      </c>
      <c r="P192">
        <v>10</v>
      </c>
      <c r="Q192">
        <v>29</v>
      </c>
      <c r="R192">
        <v>0</v>
      </c>
      <c r="S192">
        <v>36</v>
      </c>
      <c r="T192">
        <f>marketing_campaign[[#This Row],[MntGoldProds]]+marketing_campaign[[#This Row],[MntSweetProducts]]+marketing_campaign[[#This Row],[MntFishProducts]]+marketing_campaign[[#This Row],[MntMeatProducts]]+marketing_campaign[[#This Row],[MntFruits]]+marketing_campaign[[#This Row],[MntWines]]</f>
        <v>80</v>
      </c>
      <c r="U192">
        <v>1</v>
      </c>
      <c r="V192">
        <v>1</v>
      </c>
      <c r="W192">
        <v>1</v>
      </c>
      <c r="X192">
        <v>2</v>
      </c>
      <c r="Y192">
        <f t="shared" si="5"/>
        <v>5</v>
      </c>
      <c r="Z192">
        <v>6</v>
      </c>
      <c r="AA192">
        <v>1</v>
      </c>
      <c r="AB192">
        <v>0</v>
      </c>
      <c r="AC192">
        <v>0</v>
      </c>
      <c r="AD192">
        <v>0</v>
      </c>
      <c r="AE192">
        <v>0</v>
      </c>
      <c r="AF192">
        <v>0</v>
      </c>
      <c r="AG192">
        <v>3</v>
      </c>
      <c r="AH192">
        <v>11</v>
      </c>
      <c r="AI192">
        <v>0</v>
      </c>
      <c r="AJ192">
        <f>marketing_campaign[[#This Row],[AcceptedCmp2]]+marketing_campaign[[#This Row],[AcceptedCmp1]]+marketing_campaign[[#This Row],[AcceptedCmp5]]+marketing_campaign[[#This Row],[AcceptedCmp4]]+marketing_campaign[[#This Row],[AcceptedCmp3]]</f>
        <v>1</v>
      </c>
    </row>
    <row r="193" spans="1:36" x14ac:dyDescent="0.35">
      <c r="A193">
        <v>5602</v>
      </c>
      <c r="B193">
        <v>1989</v>
      </c>
      <c r="C193">
        <f t="shared" ca="1" si="4"/>
        <v>37</v>
      </c>
      <c r="D193" t="str" cm="1">
        <f t="array" aca="1" ref="D1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3" t="s">
        <v>32</v>
      </c>
      <c r="F193" t="s">
        <v>31</v>
      </c>
      <c r="G193" cm="1">
        <f t="array" ref="G193">_xlfn.IFS(marketing_campaign[[#This Row],[Marital_Status]]="Single",I193-J193+1,marketing_campaign[[#This Row],[Marital_Status]]="Together",I193+J193+2,marketing_campaign[[#This Row],[Marital_Status]]="Alone",I193-J193+1,marketing_campaign[[#This Row],[Marital_Status]]="Married",I193+J193+2,marketing_campaign[[#This Row],[Marital_Status]]="Divorced",I193+J193+1,marketing_campaign[[#This Row],[Marital_Status]]="YOLO",I193-J193+1,marketing_campaign[[#This Row],[Marital_Status]]="Absurd",I193-J193+1,marketing_campaign[[#This Row],[Marital_Status]]="Widow",I193+J193+1)</f>
        <v>2</v>
      </c>
      <c r="H193">
        <v>66973</v>
      </c>
      <c r="I193">
        <v>0</v>
      </c>
      <c r="J193">
        <v>0</v>
      </c>
      <c r="K193" s="1">
        <v>41411</v>
      </c>
      <c r="L193">
        <v>98</v>
      </c>
      <c r="M193" t="str" cm="1">
        <f t="array" ref="M193">_xlfn.IFS(AND(marketing_campaign[[#This Row],[Recency]]&gt;=0,marketing_campaign[[#This Row],[Recency]]&lt;=14),"Early Recency",AND(marketing_campaign[[#This Row],[Recency]]&gt;=15,marketing_campaign[[#This Row],[Recency]]&lt;=31),"Mid-Recency",marketing_campaign[[#This Row],[Recency]]&gt;=32,"Late Recency")</f>
        <v>Late Recency</v>
      </c>
      <c r="N193">
        <v>466</v>
      </c>
      <c r="O193">
        <v>22</v>
      </c>
      <c r="P193">
        <v>432</v>
      </c>
      <c r="Q193">
        <v>147</v>
      </c>
      <c r="R193">
        <v>113</v>
      </c>
      <c r="S193">
        <v>102</v>
      </c>
      <c r="T193">
        <f>marketing_campaign[[#This Row],[MntGoldProds]]+marketing_campaign[[#This Row],[MntSweetProducts]]+marketing_campaign[[#This Row],[MntFishProducts]]+marketing_campaign[[#This Row],[MntMeatProducts]]+marketing_campaign[[#This Row],[MntFruits]]+marketing_campaign[[#This Row],[MntWines]]</f>
        <v>1282</v>
      </c>
      <c r="U193">
        <v>1</v>
      </c>
      <c r="V193">
        <v>8</v>
      </c>
      <c r="W193">
        <v>7</v>
      </c>
      <c r="X193">
        <v>12</v>
      </c>
      <c r="Y193">
        <f t="shared" si="5"/>
        <v>28</v>
      </c>
      <c r="Z193">
        <v>3</v>
      </c>
      <c r="AA193">
        <v>0</v>
      </c>
      <c r="AB193">
        <v>0</v>
      </c>
      <c r="AC193">
        <v>0</v>
      </c>
      <c r="AD193">
        <v>0</v>
      </c>
      <c r="AE193">
        <v>0</v>
      </c>
      <c r="AF193">
        <v>0</v>
      </c>
      <c r="AG193">
        <v>3</v>
      </c>
      <c r="AH193">
        <v>11</v>
      </c>
      <c r="AI193">
        <v>0</v>
      </c>
      <c r="AJ193">
        <f>marketing_campaign[[#This Row],[AcceptedCmp2]]+marketing_campaign[[#This Row],[AcceptedCmp1]]+marketing_campaign[[#This Row],[AcceptedCmp5]]+marketing_campaign[[#This Row],[AcceptedCmp4]]+marketing_campaign[[#This Row],[AcceptedCmp3]]</f>
        <v>0</v>
      </c>
    </row>
    <row r="194" spans="1:36" x14ac:dyDescent="0.35">
      <c r="A194">
        <v>7829</v>
      </c>
      <c r="B194">
        <v>1900</v>
      </c>
      <c r="C194">
        <f t="shared" ref="C194:C257" ca="1" si="6">YEAR(TODAY())-B194</f>
        <v>126</v>
      </c>
      <c r="D194" t="str" cm="1">
        <f t="array" aca="1" ref="D1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4" t="s">
        <v>37</v>
      </c>
      <c r="F194" t="s">
        <v>35</v>
      </c>
      <c r="G194" cm="1">
        <f t="array" ref="G194">_xlfn.IFS(marketing_campaign[[#This Row],[Marital_Status]]="Single",I194-J194+1,marketing_campaign[[#This Row],[Marital_Status]]="Together",I194+J194+2,marketing_campaign[[#This Row],[Marital_Status]]="Alone",I194-J194+1,marketing_campaign[[#This Row],[Marital_Status]]="Married",I194+J194+2,marketing_campaign[[#This Row],[Marital_Status]]="Divorced",I194+J194+1,marketing_campaign[[#This Row],[Marital_Status]]="YOLO",I194-J194+1,marketing_campaign[[#This Row],[Marital_Status]]="Absurd",I194-J194+1,marketing_campaign[[#This Row],[Marital_Status]]="Widow",I194+J194+1)</f>
        <v>2</v>
      </c>
      <c r="H194">
        <v>36640</v>
      </c>
      <c r="I194">
        <v>1</v>
      </c>
      <c r="J194">
        <v>0</v>
      </c>
      <c r="K194" s="1">
        <v>41543</v>
      </c>
      <c r="L194">
        <v>99</v>
      </c>
      <c r="M194" t="str" cm="1">
        <f t="array" ref="M194">_xlfn.IFS(AND(marketing_campaign[[#This Row],[Recency]]&gt;=0,marketing_campaign[[#This Row],[Recency]]&lt;=14),"Early Recency",AND(marketing_campaign[[#This Row],[Recency]]&gt;=15,marketing_campaign[[#This Row],[Recency]]&lt;=31),"Mid-Recency",marketing_campaign[[#This Row],[Recency]]&gt;=32,"Late Recency")</f>
        <v>Late Recency</v>
      </c>
      <c r="N194">
        <v>15</v>
      </c>
      <c r="O194">
        <v>6</v>
      </c>
      <c r="P194">
        <v>8</v>
      </c>
      <c r="Q194">
        <v>7</v>
      </c>
      <c r="R194">
        <v>4</v>
      </c>
      <c r="S194">
        <v>25</v>
      </c>
      <c r="T194">
        <f>marketing_campaign[[#This Row],[MntGoldProds]]+marketing_campaign[[#This Row],[MntSweetProducts]]+marketing_campaign[[#This Row],[MntFishProducts]]+marketing_campaign[[#This Row],[MntMeatProducts]]+marketing_campaign[[#This Row],[MntFruits]]+marketing_campaign[[#This Row],[MntWines]]</f>
        <v>65</v>
      </c>
      <c r="U194">
        <v>1</v>
      </c>
      <c r="V194">
        <v>2</v>
      </c>
      <c r="W194">
        <v>1</v>
      </c>
      <c r="X194">
        <v>2</v>
      </c>
      <c r="Y194">
        <f t="shared" ref="Y194:Y257" si="7">U194+V194+W194+X194</f>
        <v>6</v>
      </c>
      <c r="Z194">
        <v>5</v>
      </c>
      <c r="AA194">
        <v>0</v>
      </c>
      <c r="AB194">
        <v>0</v>
      </c>
      <c r="AC194">
        <v>0</v>
      </c>
      <c r="AD194">
        <v>0</v>
      </c>
      <c r="AE194">
        <v>0</v>
      </c>
      <c r="AF194">
        <v>1</v>
      </c>
      <c r="AG194">
        <v>3</v>
      </c>
      <c r="AH194">
        <v>11</v>
      </c>
      <c r="AI194">
        <v>0</v>
      </c>
      <c r="AJ194">
        <f>marketing_campaign[[#This Row],[AcceptedCmp2]]+marketing_campaign[[#This Row],[AcceptedCmp1]]+marketing_campaign[[#This Row],[AcceptedCmp5]]+marketing_campaign[[#This Row],[AcceptedCmp4]]+marketing_campaign[[#This Row],[AcceptedCmp3]]</f>
        <v>0</v>
      </c>
    </row>
    <row r="195" spans="1:36" x14ac:dyDescent="0.35">
      <c r="A195">
        <v>1324</v>
      </c>
      <c r="B195">
        <v>1988</v>
      </c>
      <c r="C195">
        <f t="shared" ca="1" si="6"/>
        <v>38</v>
      </c>
      <c r="D195" t="str" cm="1">
        <f t="array" aca="1" ref="D1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5" t="s">
        <v>29</v>
      </c>
      <c r="F195" t="s">
        <v>33</v>
      </c>
      <c r="G195" cm="1">
        <f t="array" ref="G195">_xlfn.IFS(marketing_campaign[[#This Row],[Marital_Status]]="Single",I195-J195+1,marketing_campaign[[#This Row],[Marital_Status]]="Together",I195+J195+2,marketing_campaign[[#This Row],[Marital_Status]]="Alone",I195-J195+1,marketing_campaign[[#This Row],[Marital_Status]]="Married",I195+J195+2,marketing_campaign[[#This Row],[Marital_Status]]="Divorced",I195+J195+1,marketing_campaign[[#This Row],[Marital_Status]]="YOLO",I195-J195+1,marketing_campaign[[#This Row],[Marital_Status]]="Absurd",I195-J195+1,marketing_campaign[[#This Row],[Marital_Status]]="Widow",I195+J195+1)</f>
        <v>3</v>
      </c>
      <c r="H195">
        <v>38872</v>
      </c>
      <c r="I195">
        <v>1</v>
      </c>
      <c r="J195">
        <v>0</v>
      </c>
      <c r="K195" s="1">
        <v>41424</v>
      </c>
      <c r="L195">
        <v>93</v>
      </c>
      <c r="M195" t="str" cm="1">
        <f t="array" ref="M195">_xlfn.IFS(AND(marketing_campaign[[#This Row],[Recency]]&gt;=0,marketing_campaign[[#This Row],[Recency]]&lt;=14),"Early Recency",AND(marketing_campaign[[#This Row],[Recency]]&gt;=15,marketing_campaign[[#This Row],[Recency]]&lt;=31),"Mid-Recency",marketing_campaign[[#This Row],[Recency]]&gt;=32,"Late Recency")</f>
        <v>Late Recency</v>
      </c>
      <c r="N195">
        <v>23</v>
      </c>
      <c r="O195">
        <v>3</v>
      </c>
      <c r="P195">
        <v>21</v>
      </c>
      <c r="Q195">
        <v>3</v>
      </c>
      <c r="R195">
        <v>19</v>
      </c>
      <c r="S195">
        <v>22</v>
      </c>
      <c r="T195">
        <f>marketing_campaign[[#This Row],[MntGoldProds]]+marketing_campaign[[#This Row],[MntSweetProducts]]+marketing_campaign[[#This Row],[MntFishProducts]]+marketing_campaign[[#This Row],[MntMeatProducts]]+marketing_campaign[[#This Row],[MntFruits]]+marketing_campaign[[#This Row],[MntWines]]</f>
        <v>91</v>
      </c>
      <c r="U195">
        <v>2</v>
      </c>
      <c r="V195">
        <v>3</v>
      </c>
      <c r="W195">
        <v>0</v>
      </c>
      <c r="X195">
        <v>3</v>
      </c>
      <c r="Y195">
        <f t="shared" si="7"/>
        <v>8</v>
      </c>
      <c r="Z195">
        <v>8</v>
      </c>
      <c r="AA195">
        <v>0</v>
      </c>
      <c r="AB195">
        <v>0</v>
      </c>
      <c r="AC195">
        <v>0</v>
      </c>
      <c r="AD195">
        <v>0</v>
      </c>
      <c r="AE195">
        <v>0</v>
      </c>
      <c r="AF195">
        <v>0</v>
      </c>
      <c r="AG195">
        <v>3</v>
      </c>
      <c r="AH195">
        <v>11</v>
      </c>
      <c r="AI195">
        <v>0</v>
      </c>
      <c r="AJ195">
        <f>marketing_campaign[[#This Row],[AcceptedCmp2]]+marketing_campaign[[#This Row],[AcceptedCmp1]]+marketing_campaign[[#This Row],[AcceptedCmp5]]+marketing_campaign[[#This Row],[AcceptedCmp4]]+marketing_campaign[[#This Row],[AcceptedCmp3]]</f>
        <v>0</v>
      </c>
    </row>
    <row r="196" spans="1:36" x14ac:dyDescent="0.35">
      <c r="A196">
        <v>326</v>
      </c>
      <c r="B196">
        <v>1973</v>
      </c>
      <c r="C196">
        <f t="shared" ca="1" si="6"/>
        <v>53</v>
      </c>
      <c r="D196" t="str" cm="1">
        <f t="array" aca="1" ref="D1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 t="s">
        <v>29</v>
      </c>
      <c r="F196" t="s">
        <v>33</v>
      </c>
      <c r="G196" cm="1">
        <f t="array" ref="G196">_xlfn.IFS(marketing_campaign[[#This Row],[Marital_Status]]="Single",I196-J196+1,marketing_campaign[[#This Row],[Marital_Status]]="Together",I196+J196+2,marketing_campaign[[#This Row],[Marital_Status]]="Alone",I196-J196+1,marketing_campaign[[#This Row],[Marital_Status]]="Married",I196+J196+2,marketing_campaign[[#This Row],[Marital_Status]]="Divorced",I196+J196+1,marketing_campaign[[#This Row],[Marital_Status]]="YOLO",I196-J196+1,marketing_campaign[[#This Row],[Marital_Status]]="Absurd",I196-J196+1,marketing_campaign[[#This Row],[Marital_Status]]="Widow",I196+J196+1)</f>
        <v>4</v>
      </c>
      <c r="H196">
        <v>51148</v>
      </c>
      <c r="I196">
        <v>1</v>
      </c>
      <c r="J196">
        <v>1</v>
      </c>
      <c r="K196" s="1">
        <v>41323</v>
      </c>
      <c r="L196">
        <v>38</v>
      </c>
      <c r="M196" t="str" cm="1">
        <f t="array" ref="M196">_xlfn.IFS(AND(marketing_campaign[[#This Row],[Recency]]&gt;=0,marketing_campaign[[#This Row],[Recency]]&lt;=14),"Early Recency",AND(marketing_campaign[[#This Row],[Recency]]&gt;=15,marketing_campaign[[#This Row],[Recency]]&lt;=31),"Mid-Recency",marketing_campaign[[#This Row],[Recency]]&gt;=32,"Late Recency")</f>
        <v>Late Recency</v>
      </c>
      <c r="N196">
        <v>235</v>
      </c>
      <c r="O196">
        <v>6</v>
      </c>
      <c r="P196">
        <v>45</v>
      </c>
      <c r="Q196">
        <v>8</v>
      </c>
      <c r="R196">
        <v>9</v>
      </c>
      <c r="S196">
        <v>12</v>
      </c>
      <c r="T196">
        <f>marketing_campaign[[#This Row],[MntGoldProds]]+marketing_campaign[[#This Row],[MntSweetProducts]]+marketing_campaign[[#This Row],[MntFishProducts]]+marketing_campaign[[#This Row],[MntMeatProducts]]+marketing_campaign[[#This Row],[MntFruits]]+marketing_campaign[[#This Row],[MntWines]]</f>
        <v>315</v>
      </c>
      <c r="U196">
        <v>4</v>
      </c>
      <c r="V196">
        <v>5</v>
      </c>
      <c r="W196">
        <v>1</v>
      </c>
      <c r="X196">
        <v>6</v>
      </c>
      <c r="Y196">
        <f t="shared" si="7"/>
        <v>16</v>
      </c>
      <c r="Z196">
        <v>6</v>
      </c>
      <c r="AA196">
        <v>0</v>
      </c>
      <c r="AB196">
        <v>0</v>
      </c>
      <c r="AC196">
        <v>0</v>
      </c>
      <c r="AD196">
        <v>0</v>
      </c>
      <c r="AE196">
        <v>0</v>
      </c>
      <c r="AF196">
        <v>0</v>
      </c>
      <c r="AG196">
        <v>3</v>
      </c>
      <c r="AH196">
        <v>11</v>
      </c>
      <c r="AI196">
        <v>0</v>
      </c>
      <c r="AJ196">
        <f>marketing_campaign[[#This Row],[AcceptedCmp2]]+marketing_campaign[[#This Row],[AcceptedCmp1]]+marketing_campaign[[#This Row],[AcceptedCmp5]]+marketing_campaign[[#This Row],[AcceptedCmp4]]+marketing_campaign[[#This Row],[AcceptedCmp3]]</f>
        <v>0</v>
      </c>
    </row>
    <row r="197" spans="1:36" x14ac:dyDescent="0.35">
      <c r="A197">
        <v>7224</v>
      </c>
      <c r="B197">
        <v>1977</v>
      </c>
      <c r="C197">
        <f t="shared" ca="1" si="6"/>
        <v>49</v>
      </c>
      <c r="D197" t="str" cm="1">
        <f t="array" aca="1" ref="D1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 t="s">
        <v>29</v>
      </c>
      <c r="F197" t="s">
        <v>33</v>
      </c>
      <c r="G197" cm="1">
        <f t="array" ref="G197">_xlfn.IFS(marketing_campaign[[#This Row],[Marital_Status]]="Single",I197-J197+1,marketing_campaign[[#This Row],[Marital_Status]]="Together",I197+J197+2,marketing_campaign[[#This Row],[Marital_Status]]="Alone",I197-J197+1,marketing_campaign[[#This Row],[Marital_Status]]="Married",I197+J197+2,marketing_campaign[[#This Row],[Marital_Status]]="Divorced",I197+J197+1,marketing_campaign[[#This Row],[Marital_Status]]="YOLO",I197-J197+1,marketing_campaign[[#This Row],[Marital_Status]]="Absurd",I197-J197+1,marketing_campaign[[#This Row],[Marital_Status]]="Widow",I197+J197+1)</f>
        <v>4</v>
      </c>
      <c r="H197">
        <v>31353</v>
      </c>
      <c r="I197">
        <v>1</v>
      </c>
      <c r="J197">
        <v>1</v>
      </c>
      <c r="K197" s="1">
        <v>41637</v>
      </c>
      <c r="L197">
        <v>24</v>
      </c>
      <c r="M197" t="str" cm="1">
        <f t="array" ref="M197">_xlfn.IFS(AND(marketing_campaign[[#This Row],[Recency]]&gt;=0,marketing_campaign[[#This Row],[Recency]]&lt;=14),"Early Recency",AND(marketing_campaign[[#This Row],[Recency]]&gt;=15,marketing_campaign[[#This Row],[Recency]]&lt;=31),"Mid-Recency",marketing_campaign[[#This Row],[Recency]]&gt;=32,"Late Recency")</f>
        <v>Mid-Recency</v>
      </c>
      <c r="N197">
        <v>10</v>
      </c>
      <c r="O197">
        <v>0</v>
      </c>
      <c r="P197">
        <v>10</v>
      </c>
      <c r="Q197">
        <v>3</v>
      </c>
      <c r="R197">
        <v>1</v>
      </c>
      <c r="S197">
        <v>7</v>
      </c>
      <c r="T197">
        <f>marketing_campaign[[#This Row],[MntGoldProds]]+marketing_campaign[[#This Row],[MntSweetProducts]]+marketing_campaign[[#This Row],[MntFishProducts]]+marketing_campaign[[#This Row],[MntMeatProducts]]+marketing_campaign[[#This Row],[MntFruits]]+marketing_campaign[[#This Row],[MntWines]]</f>
        <v>31</v>
      </c>
      <c r="U197">
        <v>2</v>
      </c>
      <c r="V197">
        <v>1</v>
      </c>
      <c r="W197">
        <v>1</v>
      </c>
      <c r="X197">
        <v>2</v>
      </c>
      <c r="Y197">
        <f t="shared" si="7"/>
        <v>6</v>
      </c>
      <c r="Z197">
        <v>8</v>
      </c>
      <c r="AA197">
        <v>0</v>
      </c>
      <c r="AB197">
        <v>0</v>
      </c>
      <c r="AC197">
        <v>0</v>
      </c>
      <c r="AD197">
        <v>0</v>
      </c>
      <c r="AE197">
        <v>0</v>
      </c>
      <c r="AF197">
        <v>0</v>
      </c>
      <c r="AG197">
        <v>3</v>
      </c>
      <c r="AH197">
        <v>11</v>
      </c>
      <c r="AI197">
        <v>0</v>
      </c>
      <c r="AJ197">
        <f>marketing_campaign[[#This Row],[AcceptedCmp2]]+marketing_campaign[[#This Row],[AcceptedCmp1]]+marketing_campaign[[#This Row],[AcceptedCmp5]]+marketing_campaign[[#This Row],[AcceptedCmp4]]+marketing_campaign[[#This Row],[AcceptedCmp3]]</f>
        <v>0</v>
      </c>
    </row>
    <row r="198" spans="1:36" x14ac:dyDescent="0.35">
      <c r="A198">
        <v>6999</v>
      </c>
      <c r="B198">
        <v>1980</v>
      </c>
      <c r="C198">
        <f t="shared" ca="1" si="6"/>
        <v>46</v>
      </c>
      <c r="D198" t="str" cm="1">
        <f t="array" aca="1" ref="D1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 t="s">
        <v>34</v>
      </c>
      <c r="F198" t="s">
        <v>33</v>
      </c>
      <c r="G198" cm="1">
        <f t="array" ref="G198">_xlfn.IFS(marketing_campaign[[#This Row],[Marital_Status]]="Single",I198-J198+1,marketing_campaign[[#This Row],[Marital_Status]]="Together",I198+J198+2,marketing_campaign[[#This Row],[Marital_Status]]="Alone",I198-J198+1,marketing_campaign[[#This Row],[Marital_Status]]="Married",I198+J198+2,marketing_campaign[[#This Row],[Marital_Status]]="Divorced",I198+J198+1,marketing_campaign[[#This Row],[Marital_Status]]="YOLO",I198-J198+1,marketing_campaign[[#This Row],[Marital_Status]]="Absurd",I198-J198+1,marketing_campaign[[#This Row],[Marital_Status]]="Widow",I198+J198+1)</f>
        <v>2</v>
      </c>
      <c r="H198">
        <v>69661</v>
      </c>
      <c r="I198">
        <v>0</v>
      </c>
      <c r="J198">
        <v>0</v>
      </c>
      <c r="K198" s="1">
        <v>41772</v>
      </c>
      <c r="L198">
        <v>80</v>
      </c>
      <c r="M198" t="str" cm="1">
        <f t="array" ref="M198">_xlfn.IFS(AND(marketing_campaign[[#This Row],[Recency]]&gt;=0,marketing_campaign[[#This Row],[Recency]]&lt;=14),"Early Recency",AND(marketing_campaign[[#This Row],[Recency]]&gt;=15,marketing_campaign[[#This Row],[Recency]]&lt;=31),"Mid-Recency",marketing_campaign[[#This Row],[Recency]]&gt;=32,"Late Recency")</f>
        <v>Late Recency</v>
      </c>
      <c r="N198">
        <v>656</v>
      </c>
      <c r="O198">
        <v>16</v>
      </c>
      <c r="P198">
        <v>106</v>
      </c>
      <c r="Q198">
        <v>32</v>
      </c>
      <c r="R198">
        <v>16</v>
      </c>
      <c r="S198">
        <v>8</v>
      </c>
      <c r="T198">
        <f>marketing_campaign[[#This Row],[MntGoldProds]]+marketing_campaign[[#This Row],[MntSweetProducts]]+marketing_campaign[[#This Row],[MntFishProducts]]+marketing_campaign[[#This Row],[MntMeatProducts]]+marketing_campaign[[#This Row],[MntFruits]]+marketing_campaign[[#This Row],[MntWines]]</f>
        <v>834</v>
      </c>
      <c r="U198">
        <v>1</v>
      </c>
      <c r="V198">
        <v>7</v>
      </c>
      <c r="W198">
        <v>3</v>
      </c>
      <c r="X198">
        <v>12</v>
      </c>
      <c r="Y198">
        <f t="shared" si="7"/>
        <v>23</v>
      </c>
      <c r="Z198">
        <v>3</v>
      </c>
      <c r="AA198">
        <v>0</v>
      </c>
      <c r="AB198">
        <v>0</v>
      </c>
      <c r="AC198">
        <v>0</v>
      </c>
      <c r="AD198">
        <v>0</v>
      </c>
      <c r="AE198">
        <v>0</v>
      </c>
      <c r="AF198">
        <v>0</v>
      </c>
      <c r="AG198">
        <v>3</v>
      </c>
      <c r="AH198">
        <v>11</v>
      </c>
      <c r="AI198">
        <v>0</v>
      </c>
      <c r="AJ198">
        <f>marketing_campaign[[#This Row],[AcceptedCmp2]]+marketing_campaign[[#This Row],[AcceptedCmp1]]+marketing_campaign[[#This Row],[AcceptedCmp5]]+marketing_campaign[[#This Row],[AcceptedCmp4]]+marketing_campaign[[#This Row],[AcceptedCmp3]]</f>
        <v>0</v>
      </c>
    </row>
    <row r="199" spans="1:36" x14ac:dyDescent="0.35">
      <c r="A199">
        <v>9938</v>
      </c>
      <c r="B199">
        <v>1954</v>
      </c>
      <c r="C199">
        <f t="shared" ca="1" si="6"/>
        <v>72</v>
      </c>
      <c r="D199" t="str" cm="1">
        <f t="array" aca="1" ref="D1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 t="s">
        <v>29</v>
      </c>
      <c r="F199" t="s">
        <v>33</v>
      </c>
      <c r="G199" cm="1">
        <f t="array" ref="G199">_xlfn.IFS(marketing_campaign[[#This Row],[Marital_Status]]="Single",I199-J199+1,marketing_campaign[[#This Row],[Marital_Status]]="Together",I199+J199+2,marketing_campaign[[#This Row],[Marital_Status]]="Alone",I199-J199+1,marketing_campaign[[#This Row],[Marital_Status]]="Married",I199+J199+2,marketing_campaign[[#This Row],[Marital_Status]]="Divorced",I199+J199+1,marketing_campaign[[#This Row],[Marital_Status]]="YOLO",I199-J199+1,marketing_campaign[[#This Row],[Marital_Status]]="Absurd",I199-J199+1,marketing_campaign[[#This Row],[Marital_Status]]="Widow",I199+J199+1)</f>
        <v>2</v>
      </c>
      <c r="H199">
        <v>80067</v>
      </c>
      <c r="I199">
        <v>0</v>
      </c>
      <c r="J199">
        <v>0</v>
      </c>
      <c r="K199" s="1">
        <v>41536</v>
      </c>
      <c r="L199">
        <v>82</v>
      </c>
      <c r="M199" t="str" cm="1">
        <f t="array" ref="M199">_xlfn.IFS(AND(marketing_campaign[[#This Row],[Recency]]&gt;=0,marketing_campaign[[#This Row],[Recency]]&lt;=14),"Early Recency",AND(marketing_campaign[[#This Row],[Recency]]&gt;=15,marketing_campaign[[#This Row],[Recency]]&lt;=31),"Mid-Recency",marketing_campaign[[#This Row],[Recency]]&gt;=32,"Late Recency")</f>
        <v>Late Recency</v>
      </c>
      <c r="N199">
        <v>519</v>
      </c>
      <c r="O199">
        <v>17</v>
      </c>
      <c r="P199">
        <v>813</v>
      </c>
      <c r="Q199">
        <v>27</v>
      </c>
      <c r="R199">
        <v>173</v>
      </c>
      <c r="S199">
        <v>51</v>
      </c>
      <c r="T199">
        <f>marketing_campaign[[#This Row],[MntGoldProds]]+marketing_campaign[[#This Row],[MntSweetProducts]]+marketing_campaign[[#This Row],[MntFishProducts]]+marketing_campaign[[#This Row],[MntMeatProducts]]+marketing_campaign[[#This Row],[MntFruits]]+marketing_campaign[[#This Row],[MntWines]]</f>
        <v>1600</v>
      </c>
      <c r="U199">
        <v>1</v>
      </c>
      <c r="V199">
        <v>4</v>
      </c>
      <c r="W199">
        <v>6</v>
      </c>
      <c r="X199">
        <v>6</v>
      </c>
      <c r="Y199">
        <f t="shared" si="7"/>
        <v>17</v>
      </c>
      <c r="Z199">
        <v>2</v>
      </c>
      <c r="AA199">
        <v>0</v>
      </c>
      <c r="AB199">
        <v>0</v>
      </c>
      <c r="AC199">
        <v>1</v>
      </c>
      <c r="AD199">
        <v>0</v>
      </c>
      <c r="AE199">
        <v>0</v>
      </c>
      <c r="AF199">
        <v>0</v>
      </c>
      <c r="AG199">
        <v>3</v>
      </c>
      <c r="AH199">
        <v>11</v>
      </c>
      <c r="AI199">
        <v>0</v>
      </c>
      <c r="AJ199">
        <f>marketing_campaign[[#This Row],[AcceptedCmp2]]+marketing_campaign[[#This Row],[AcceptedCmp1]]+marketing_campaign[[#This Row],[AcceptedCmp5]]+marketing_campaign[[#This Row],[AcceptedCmp4]]+marketing_campaign[[#This Row],[AcceptedCmp3]]</f>
        <v>1</v>
      </c>
    </row>
    <row r="200" spans="1:36" x14ac:dyDescent="0.35">
      <c r="A200">
        <v>6422</v>
      </c>
      <c r="B200">
        <v>1954</v>
      </c>
      <c r="C200">
        <f t="shared" ca="1" si="6"/>
        <v>72</v>
      </c>
      <c r="D200" t="str" cm="1">
        <f t="array" aca="1" ref="D2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0" t="s">
        <v>29</v>
      </c>
      <c r="F200" t="s">
        <v>33</v>
      </c>
      <c r="G200" cm="1">
        <f t="array" ref="G200">_xlfn.IFS(marketing_campaign[[#This Row],[Marital_Status]]="Single",I200-J200+1,marketing_campaign[[#This Row],[Marital_Status]]="Together",I200+J200+2,marketing_campaign[[#This Row],[Marital_Status]]="Alone",I200-J200+1,marketing_campaign[[#This Row],[Marital_Status]]="Married",I200+J200+2,marketing_campaign[[#This Row],[Marital_Status]]="Divorced",I200+J200+1,marketing_campaign[[#This Row],[Marital_Status]]="YOLO",I200-J200+1,marketing_campaign[[#This Row],[Marital_Status]]="Absurd",I200-J200+1,marketing_campaign[[#This Row],[Marital_Status]]="Widow",I200+J200+1)</f>
        <v>2</v>
      </c>
      <c r="H200">
        <v>86718</v>
      </c>
      <c r="I200">
        <v>0</v>
      </c>
      <c r="J200">
        <v>0</v>
      </c>
      <c r="K200" s="1">
        <v>41291</v>
      </c>
      <c r="L200">
        <v>20</v>
      </c>
      <c r="M200" t="str" cm="1">
        <f t="array" ref="M200">_xlfn.IFS(AND(marketing_campaign[[#This Row],[Recency]]&gt;=0,marketing_campaign[[#This Row],[Recency]]&lt;=14),"Early Recency",AND(marketing_campaign[[#This Row],[Recency]]&gt;=15,marketing_campaign[[#This Row],[Recency]]&lt;=31),"Mid-Recency",marketing_campaign[[#This Row],[Recency]]&gt;=32,"Late Recency")</f>
        <v>Mid-Recency</v>
      </c>
      <c r="N200">
        <v>344</v>
      </c>
      <c r="O200">
        <v>189</v>
      </c>
      <c r="P200">
        <v>482</v>
      </c>
      <c r="Q200">
        <v>50</v>
      </c>
      <c r="R200">
        <v>33</v>
      </c>
      <c r="S200">
        <v>172</v>
      </c>
      <c r="T200">
        <f>marketing_campaign[[#This Row],[MntGoldProds]]+marketing_campaign[[#This Row],[MntSweetProducts]]+marketing_campaign[[#This Row],[MntFishProducts]]+marketing_campaign[[#This Row],[MntMeatProducts]]+marketing_campaign[[#This Row],[MntFruits]]+marketing_campaign[[#This Row],[MntWines]]</f>
        <v>1270</v>
      </c>
      <c r="U200">
        <v>1</v>
      </c>
      <c r="V200">
        <v>5</v>
      </c>
      <c r="W200">
        <v>6</v>
      </c>
      <c r="X200">
        <v>5</v>
      </c>
      <c r="Y200">
        <f t="shared" si="7"/>
        <v>17</v>
      </c>
      <c r="Z200">
        <v>2</v>
      </c>
      <c r="AA200">
        <v>0</v>
      </c>
      <c r="AB200">
        <v>0</v>
      </c>
      <c r="AC200">
        <v>0</v>
      </c>
      <c r="AD200">
        <v>0</v>
      </c>
      <c r="AE200">
        <v>0</v>
      </c>
      <c r="AF200">
        <v>0</v>
      </c>
      <c r="AG200">
        <v>3</v>
      </c>
      <c r="AH200">
        <v>11</v>
      </c>
      <c r="AI200">
        <v>0</v>
      </c>
      <c r="AJ200">
        <f>marketing_campaign[[#This Row],[AcceptedCmp2]]+marketing_campaign[[#This Row],[AcceptedCmp1]]+marketing_campaign[[#This Row],[AcceptedCmp5]]+marketing_campaign[[#This Row],[AcceptedCmp4]]+marketing_campaign[[#This Row],[AcceptedCmp3]]</f>
        <v>0</v>
      </c>
    </row>
    <row r="201" spans="1:36" x14ac:dyDescent="0.35">
      <c r="A201">
        <v>3182</v>
      </c>
      <c r="B201">
        <v>1973</v>
      </c>
      <c r="C201">
        <f t="shared" ca="1" si="6"/>
        <v>53</v>
      </c>
      <c r="D201" t="str" cm="1">
        <f t="array" aca="1" ref="D2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 t="s">
        <v>32</v>
      </c>
      <c r="F201" t="s">
        <v>30</v>
      </c>
      <c r="G201" cm="1">
        <f t="array" ref="G201">_xlfn.IFS(marketing_campaign[[#This Row],[Marital_Status]]="Single",I201-J201+1,marketing_campaign[[#This Row],[Marital_Status]]="Together",I201+J201+2,marketing_campaign[[#This Row],[Marital_Status]]="Alone",I201-J201+1,marketing_campaign[[#This Row],[Marital_Status]]="Married",I201+J201+2,marketing_campaign[[#This Row],[Marital_Status]]="Divorced",I201+J201+1,marketing_campaign[[#This Row],[Marital_Status]]="YOLO",I201-J201+1,marketing_campaign[[#This Row],[Marital_Status]]="Absurd",I201-J201+1,marketing_campaign[[#This Row],[Marital_Status]]="Widow",I201+J201+1)</f>
        <v>1</v>
      </c>
      <c r="H201">
        <v>46854</v>
      </c>
      <c r="I201">
        <v>1</v>
      </c>
      <c r="J201">
        <v>1</v>
      </c>
      <c r="K201" s="1">
        <v>41729</v>
      </c>
      <c r="L201">
        <v>81</v>
      </c>
      <c r="M201" t="str" cm="1">
        <f t="array" ref="M201">_xlfn.IFS(AND(marketing_campaign[[#This Row],[Recency]]&gt;=0,marketing_campaign[[#This Row],[Recency]]&lt;=14),"Early Recency",AND(marketing_campaign[[#This Row],[Recency]]&gt;=15,marketing_campaign[[#This Row],[Recency]]&lt;=31),"Mid-Recency",marketing_campaign[[#This Row],[Recency]]&gt;=32,"Late Recency")</f>
        <v>Late Recency</v>
      </c>
      <c r="N201">
        <v>96</v>
      </c>
      <c r="O201">
        <v>1</v>
      </c>
      <c r="P201">
        <v>79</v>
      </c>
      <c r="Q201">
        <v>7</v>
      </c>
      <c r="R201">
        <v>1</v>
      </c>
      <c r="S201">
        <v>79</v>
      </c>
      <c r="T201">
        <f>marketing_campaign[[#This Row],[MntGoldProds]]+marketing_campaign[[#This Row],[MntSweetProducts]]+marketing_campaign[[#This Row],[MntFishProducts]]+marketing_campaign[[#This Row],[MntMeatProducts]]+marketing_campaign[[#This Row],[MntFruits]]+marketing_campaign[[#This Row],[MntWines]]</f>
        <v>263</v>
      </c>
      <c r="U201">
        <v>6</v>
      </c>
      <c r="V201">
        <v>5</v>
      </c>
      <c r="W201">
        <v>1</v>
      </c>
      <c r="X201">
        <v>3</v>
      </c>
      <c r="Y201">
        <f t="shared" si="7"/>
        <v>15</v>
      </c>
      <c r="Z201">
        <v>8</v>
      </c>
      <c r="AA201">
        <v>1</v>
      </c>
      <c r="AB201">
        <v>0</v>
      </c>
      <c r="AC201">
        <v>0</v>
      </c>
      <c r="AD201">
        <v>0</v>
      </c>
      <c r="AE201">
        <v>0</v>
      </c>
      <c r="AF201">
        <v>0</v>
      </c>
      <c r="AG201">
        <v>3</v>
      </c>
      <c r="AH201">
        <v>11</v>
      </c>
      <c r="AI201">
        <v>1</v>
      </c>
      <c r="AJ201">
        <f>marketing_campaign[[#This Row],[AcceptedCmp2]]+marketing_campaign[[#This Row],[AcceptedCmp1]]+marketing_campaign[[#This Row],[AcceptedCmp5]]+marketing_campaign[[#This Row],[AcceptedCmp4]]+marketing_campaign[[#This Row],[AcceptedCmp3]]</f>
        <v>1</v>
      </c>
    </row>
    <row r="202" spans="1:36" x14ac:dyDescent="0.35">
      <c r="A202">
        <v>7300</v>
      </c>
      <c r="B202">
        <v>1952</v>
      </c>
      <c r="C202">
        <f t="shared" ca="1" si="6"/>
        <v>74</v>
      </c>
      <c r="D202" t="str" cm="1">
        <f t="array" aca="1" ref="D2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 t="s">
        <v>29</v>
      </c>
      <c r="F202" t="s">
        <v>35</v>
      </c>
      <c r="G202" cm="1">
        <f t="array" ref="G202">_xlfn.IFS(marketing_campaign[[#This Row],[Marital_Status]]="Single",I202-J202+1,marketing_campaign[[#This Row],[Marital_Status]]="Together",I202+J202+2,marketing_campaign[[#This Row],[Marital_Status]]="Alone",I202-J202+1,marketing_campaign[[#This Row],[Marital_Status]]="Married",I202+J202+2,marketing_campaign[[#This Row],[Marital_Status]]="Divorced",I202+J202+1,marketing_campaign[[#This Row],[Marital_Status]]="YOLO",I202-J202+1,marketing_campaign[[#This Row],[Marital_Status]]="Absurd",I202-J202+1,marketing_campaign[[#This Row],[Marital_Status]]="Widow",I202+J202+1)</f>
        <v>2</v>
      </c>
      <c r="H202">
        <v>69142</v>
      </c>
      <c r="I202">
        <v>0</v>
      </c>
      <c r="J202">
        <v>1</v>
      </c>
      <c r="K202" s="1">
        <v>41819</v>
      </c>
      <c r="L202">
        <v>50</v>
      </c>
      <c r="M202" t="str" cm="1">
        <f t="array" ref="M202">_xlfn.IFS(AND(marketing_campaign[[#This Row],[Recency]]&gt;=0,marketing_campaign[[#This Row],[Recency]]&lt;=14),"Early Recency",AND(marketing_campaign[[#This Row],[Recency]]&gt;=15,marketing_campaign[[#This Row],[Recency]]&lt;=31),"Mid-Recency",marketing_campaign[[#This Row],[Recency]]&gt;=32,"Late Recency")</f>
        <v>Late Recency</v>
      </c>
      <c r="N202">
        <v>448</v>
      </c>
      <c r="O202">
        <v>4</v>
      </c>
      <c r="P202">
        <v>34</v>
      </c>
      <c r="Q202">
        <v>6</v>
      </c>
      <c r="R202">
        <v>4</v>
      </c>
      <c r="S202">
        <v>39</v>
      </c>
      <c r="T202">
        <f>marketing_campaign[[#This Row],[MntGoldProds]]+marketing_campaign[[#This Row],[MntSweetProducts]]+marketing_campaign[[#This Row],[MntFishProducts]]+marketing_campaign[[#This Row],[MntMeatProducts]]+marketing_campaign[[#This Row],[MntFruits]]+marketing_campaign[[#This Row],[MntWines]]</f>
        <v>535</v>
      </c>
      <c r="U202">
        <v>3</v>
      </c>
      <c r="V202">
        <v>8</v>
      </c>
      <c r="W202">
        <v>1</v>
      </c>
      <c r="X202">
        <v>7</v>
      </c>
      <c r="Y202">
        <f t="shared" si="7"/>
        <v>19</v>
      </c>
      <c r="Z202">
        <v>5</v>
      </c>
      <c r="AA202">
        <v>0</v>
      </c>
      <c r="AB202">
        <v>1</v>
      </c>
      <c r="AC202">
        <v>0</v>
      </c>
      <c r="AD202">
        <v>0</v>
      </c>
      <c r="AE202">
        <v>0</v>
      </c>
      <c r="AF202">
        <v>0</v>
      </c>
      <c r="AG202">
        <v>3</v>
      </c>
      <c r="AH202">
        <v>11</v>
      </c>
      <c r="AI202">
        <v>0</v>
      </c>
      <c r="AJ202">
        <f>marketing_campaign[[#This Row],[AcceptedCmp2]]+marketing_campaign[[#This Row],[AcceptedCmp1]]+marketing_campaign[[#This Row],[AcceptedCmp5]]+marketing_campaign[[#This Row],[AcceptedCmp4]]+marketing_campaign[[#This Row],[AcceptedCmp3]]</f>
        <v>1</v>
      </c>
    </row>
    <row r="203" spans="1:36" x14ac:dyDescent="0.35">
      <c r="A203">
        <v>10424</v>
      </c>
      <c r="B203">
        <v>1968</v>
      </c>
      <c r="C203">
        <f t="shared" ca="1" si="6"/>
        <v>58</v>
      </c>
      <c r="D203" t="str" cm="1">
        <f t="array" aca="1" ref="D2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 t="s">
        <v>29</v>
      </c>
      <c r="F203" t="s">
        <v>30</v>
      </c>
      <c r="G203" cm="1">
        <f t="array" ref="G203">_xlfn.IFS(marketing_campaign[[#This Row],[Marital_Status]]="Single",I203-J203+1,marketing_campaign[[#This Row],[Marital_Status]]="Together",I203+J203+2,marketing_campaign[[#This Row],[Marital_Status]]="Alone",I203-J203+1,marketing_campaign[[#This Row],[Marital_Status]]="Married",I203+J203+2,marketing_campaign[[#This Row],[Marital_Status]]="Divorced",I203+J203+1,marketing_campaign[[#This Row],[Marital_Status]]="YOLO",I203-J203+1,marketing_campaign[[#This Row],[Marital_Status]]="Absurd",I203-J203+1,marketing_campaign[[#This Row],[Marital_Status]]="Widow",I203+J203+1)</f>
        <v>1</v>
      </c>
      <c r="H203">
        <v>75922</v>
      </c>
      <c r="I203">
        <v>0</v>
      </c>
      <c r="J203">
        <v>0</v>
      </c>
      <c r="K203" s="1">
        <v>41617</v>
      </c>
      <c r="L203">
        <v>60</v>
      </c>
      <c r="M203" t="str" cm="1">
        <f t="array" ref="M203">_xlfn.IFS(AND(marketing_campaign[[#This Row],[Recency]]&gt;=0,marketing_campaign[[#This Row],[Recency]]&lt;=14),"Early Recency",AND(marketing_campaign[[#This Row],[Recency]]&gt;=15,marketing_campaign[[#This Row],[Recency]]&lt;=31),"Mid-Recency",marketing_campaign[[#This Row],[Recency]]&gt;=32,"Late Recency")</f>
        <v>Late Recency</v>
      </c>
      <c r="N203">
        <v>265</v>
      </c>
      <c r="O203">
        <v>138</v>
      </c>
      <c r="P203">
        <v>553</v>
      </c>
      <c r="Q203">
        <v>224</v>
      </c>
      <c r="R203">
        <v>23</v>
      </c>
      <c r="S203">
        <v>92</v>
      </c>
      <c r="T203">
        <f>marketing_campaign[[#This Row],[MntGoldProds]]+marketing_campaign[[#This Row],[MntSweetProducts]]+marketing_campaign[[#This Row],[MntFishProducts]]+marketing_campaign[[#This Row],[MntMeatProducts]]+marketing_campaign[[#This Row],[MntFruits]]+marketing_campaign[[#This Row],[MntWines]]</f>
        <v>1295</v>
      </c>
      <c r="U203">
        <v>1</v>
      </c>
      <c r="V203">
        <v>4</v>
      </c>
      <c r="W203">
        <v>4</v>
      </c>
      <c r="X203">
        <v>9</v>
      </c>
      <c r="Y203">
        <f t="shared" si="7"/>
        <v>18</v>
      </c>
      <c r="Z203">
        <v>1</v>
      </c>
      <c r="AA203">
        <v>0</v>
      </c>
      <c r="AB203">
        <v>0</v>
      </c>
      <c r="AC203">
        <v>0</v>
      </c>
      <c r="AD203">
        <v>0</v>
      </c>
      <c r="AE203">
        <v>0</v>
      </c>
      <c r="AF203">
        <v>0</v>
      </c>
      <c r="AG203">
        <v>3</v>
      </c>
      <c r="AH203">
        <v>11</v>
      </c>
      <c r="AI203">
        <v>0</v>
      </c>
      <c r="AJ203">
        <f>marketing_campaign[[#This Row],[AcceptedCmp2]]+marketing_campaign[[#This Row],[AcceptedCmp1]]+marketing_campaign[[#This Row],[AcceptedCmp5]]+marketing_campaign[[#This Row],[AcceptedCmp4]]+marketing_campaign[[#This Row],[AcceptedCmp3]]</f>
        <v>0</v>
      </c>
    </row>
    <row r="204" spans="1:36" x14ac:dyDescent="0.35">
      <c r="A204">
        <v>8727</v>
      </c>
      <c r="B204">
        <v>1978</v>
      </c>
      <c r="C204">
        <f t="shared" ca="1" si="6"/>
        <v>48</v>
      </c>
      <c r="D204" t="str" cm="1">
        <f t="array" aca="1" ref="D2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 t="s">
        <v>29</v>
      </c>
      <c r="F204" t="s">
        <v>35</v>
      </c>
      <c r="G204" cm="1">
        <f t="array" ref="G204">_xlfn.IFS(marketing_campaign[[#This Row],[Marital_Status]]="Single",I204-J204+1,marketing_campaign[[#This Row],[Marital_Status]]="Together",I204+J204+2,marketing_campaign[[#This Row],[Marital_Status]]="Alone",I204-J204+1,marketing_campaign[[#This Row],[Marital_Status]]="Married",I204+J204+2,marketing_campaign[[#This Row],[Marital_Status]]="Divorced",I204+J204+1,marketing_campaign[[#This Row],[Marital_Status]]="YOLO",I204-J204+1,marketing_campaign[[#This Row],[Marital_Status]]="Absurd",I204-J204+1,marketing_campaign[[#This Row],[Marital_Status]]="Widow",I204+J204+1)</f>
        <v>2</v>
      </c>
      <c r="H204">
        <v>63693</v>
      </c>
      <c r="I204">
        <v>0</v>
      </c>
      <c r="J204">
        <v>1</v>
      </c>
      <c r="K204" s="1">
        <v>41561</v>
      </c>
      <c r="L204">
        <v>63</v>
      </c>
      <c r="M204" t="str" cm="1">
        <f t="array" ref="M204">_xlfn.IFS(AND(marketing_campaign[[#This Row],[Recency]]&gt;=0,marketing_campaign[[#This Row],[Recency]]&lt;=14),"Early Recency",AND(marketing_campaign[[#This Row],[Recency]]&gt;=15,marketing_campaign[[#This Row],[Recency]]&lt;=31),"Mid-Recency",marketing_campaign[[#This Row],[Recency]]&gt;=32,"Late Recency")</f>
        <v>Late Recency</v>
      </c>
      <c r="N204">
        <v>587</v>
      </c>
      <c r="O204">
        <v>43</v>
      </c>
      <c r="P204">
        <v>337</v>
      </c>
      <c r="Q204">
        <v>42</v>
      </c>
      <c r="R204">
        <v>87</v>
      </c>
      <c r="S204">
        <v>54</v>
      </c>
      <c r="T204">
        <f>marketing_campaign[[#This Row],[MntGoldProds]]+marketing_campaign[[#This Row],[MntSweetProducts]]+marketing_campaign[[#This Row],[MntFishProducts]]+marketing_campaign[[#This Row],[MntMeatProducts]]+marketing_campaign[[#This Row],[MntFruits]]+marketing_campaign[[#This Row],[MntWines]]</f>
        <v>1150</v>
      </c>
      <c r="U204">
        <v>3</v>
      </c>
      <c r="V204">
        <v>11</v>
      </c>
      <c r="W204">
        <v>6</v>
      </c>
      <c r="X204">
        <v>9</v>
      </c>
      <c r="Y204">
        <f t="shared" si="7"/>
        <v>29</v>
      </c>
      <c r="Z204">
        <v>6</v>
      </c>
      <c r="AA204">
        <v>0</v>
      </c>
      <c r="AB204">
        <v>0</v>
      </c>
      <c r="AC204">
        <v>0</v>
      </c>
      <c r="AD204">
        <v>0</v>
      </c>
      <c r="AE204">
        <v>0</v>
      </c>
      <c r="AF204">
        <v>0</v>
      </c>
      <c r="AG204">
        <v>3</v>
      </c>
      <c r="AH204">
        <v>11</v>
      </c>
      <c r="AI204">
        <v>0</v>
      </c>
      <c r="AJ204">
        <f>marketing_campaign[[#This Row],[AcceptedCmp2]]+marketing_campaign[[#This Row],[AcceptedCmp1]]+marketing_campaign[[#This Row],[AcceptedCmp5]]+marketing_campaign[[#This Row],[AcceptedCmp4]]+marketing_campaign[[#This Row],[AcceptedCmp3]]</f>
        <v>0</v>
      </c>
    </row>
    <row r="205" spans="1:36" x14ac:dyDescent="0.35">
      <c r="A205">
        <v>2798</v>
      </c>
      <c r="B205">
        <v>1977</v>
      </c>
      <c r="C205">
        <f t="shared" ca="1" si="6"/>
        <v>49</v>
      </c>
      <c r="D205" t="str" cm="1">
        <f t="array" aca="1" ref="D2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 t="s">
        <v>32</v>
      </c>
      <c r="F205" t="s">
        <v>31</v>
      </c>
      <c r="G205" cm="1">
        <f t="array" ref="G205">_xlfn.IFS(marketing_campaign[[#This Row],[Marital_Status]]="Single",I205-J205+1,marketing_campaign[[#This Row],[Marital_Status]]="Together",I205+J205+2,marketing_campaign[[#This Row],[Marital_Status]]="Alone",I205-J205+1,marketing_campaign[[#This Row],[Marital_Status]]="Married",I205+J205+2,marketing_campaign[[#This Row],[Marital_Status]]="Divorced",I205+J205+1,marketing_campaign[[#This Row],[Marital_Status]]="YOLO",I205-J205+1,marketing_campaign[[#This Row],[Marital_Status]]="Absurd",I205-J205+1,marketing_campaign[[#This Row],[Marital_Status]]="Widow",I205+J205+1)</f>
        <v>2</v>
      </c>
      <c r="H205">
        <v>102160</v>
      </c>
      <c r="I205">
        <v>0</v>
      </c>
      <c r="J205">
        <v>0</v>
      </c>
      <c r="K205" s="1">
        <v>41215</v>
      </c>
      <c r="L205">
        <v>54</v>
      </c>
      <c r="M205" t="str" cm="1">
        <f t="array" ref="M205">_xlfn.IFS(AND(marketing_campaign[[#This Row],[Recency]]&gt;=0,marketing_campaign[[#This Row],[Recency]]&lt;=14),"Early Recency",AND(marketing_campaign[[#This Row],[Recency]]&gt;=15,marketing_campaign[[#This Row],[Recency]]&lt;=31),"Mid-Recency",marketing_campaign[[#This Row],[Recency]]&gt;=32,"Late Recency")</f>
        <v>Late Recency</v>
      </c>
      <c r="N205">
        <v>763</v>
      </c>
      <c r="O205">
        <v>29</v>
      </c>
      <c r="P205">
        <v>138</v>
      </c>
      <c r="Q205">
        <v>76</v>
      </c>
      <c r="R205">
        <v>176</v>
      </c>
      <c r="S205">
        <v>58</v>
      </c>
      <c r="T205">
        <f>marketing_campaign[[#This Row],[MntGoldProds]]+marketing_campaign[[#This Row],[MntSweetProducts]]+marketing_campaign[[#This Row],[MntFishProducts]]+marketing_campaign[[#This Row],[MntMeatProducts]]+marketing_campaign[[#This Row],[MntFruits]]+marketing_campaign[[#This Row],[MntWines]]</f>
        <v>1240</v>
      </c>
      <c r="U205">
        <v>0</v>
      </c>
      <c r="V205">
        <v>7</v>
      </c>
      <c r="W205">
        <v>9</v>
      </c>
      <c r="X205">
        <v>10</v>
      </c>
      <c r="Y205">
        <f t="shared" si="7"/>
        <v>26</v>
      </c>
      <c r="Z205">
        <v>4</v>
      </c>
      <c r="AA205">
        <v>0</v>
      </c>
      <c r="AB205">
        <v>1</v>
      </c>
      <c r="AC205">
        <v>1</v>
      </c>
      <c r="AD205">
        <v>1</v>
      </c>
      <c r="AE205">
        <v>0</v>
      </c>
      <c r="AF205">
        <v>0</v>
      </c>
      <c r="AG205">
        <v>3</v>
      </c>
      <c r="AH205">
        <v>11</v>
      </c>
      <c r="AI205">
        <v>1</v>
      </c>
      <c r="AJ205">
        <f>marketing_campaign[[#This Row],[AcceptedCmp2]]+marketing_campaign[[#This Row],[AcceptedCmp1]]+marketing_campaign[[#This Row],[AcceptedCmp5]]+marketing_campaign[[#This Row],[AcceptedCmp4]]+marketing_campaign[[#This Row],[AcceptedCmp3]]</f>
        <v>3</v>
      </c>
    </row>
    <row r="206" spans="1:36" x14ac:dyDescent="0.35">
      <c r="A206">
        <v>1030</v>
      </c>
      <c r="B206">
        <v>1965</v>
      </c>
      <c r="C206">
        <f t="shared" ca="1" si="6"/>
        <v>61</v>
      </c>
      <c r="D206" t="str" cm="1">
        <f t="array" aca="1" ref="D2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 t="s">
        <v>32</v>
      </c>
      <c r="F206" t="s">
        <v>30</v>
      </c>
      <c r="G206" cm="1">
        <f t="array" ref="G206">_xlfn.IFS(marketing_campaign[[#This Row],[Marital_Status]]="Single",I206-J206+1,marketing_campaign[[#This Row],[Marital_Status]]="Together",I206+J206+2,marketing_campaign[[#This Row],[Marital_Status]]="Alone",I206-J206+1,marketing_campaign[[#This Row],[Marital_Status]]="Married",I206+J206+2,marketing_campaign[[#This Row],[Marital_Status]]="Divorced",I206+J206+1,marketing_campaign[[#This Row],[Marital_Status]]="YOLO",I206-J206+1,marketing_campaign[[#This Row],[Marital_Status]]="Absurd",I206-J206+1,marketing_campaign[[#This Row],[Marital_Status]]="Widow",I206+J206+1)</f>
        <v>1</v>
      </c>
      <c r="H206">
        <v>40637</v>
      </c>
      <c r="I206">
        <v>1</v>
      </c>
      <c r="J206">
        <v>1</v>
      </c>
      <c r="K206" s="1">
        <v>41472</v>
      </c>
      <c r="L206">
        <v>72</v>
      </c>
      <c r="M206" t="str" cm="1">
        <f t="array" ref="M206">_xlfn.IFS(AND(marketing_campaign[[#This Row],[Recency]]&gt;=0,marketing_campaign[[#This Row],[Recency]]&lt;=14),"Early Recency",AND(marketing_campaign[[#This Row],[Recency]]&gt;=15,marketing_campaign[[#This Row],[Recency]]&lt;=31),"Mid-Recency",marketing_campaign[[#This Row],[Recency]]&gt;=32,"Late Recency")</f>
        <v>Late Recency</v>
      </c>
      <c r="N206">
        <v>22</v>
      </c>
      <c r="O206">
        <v>0</v>
      </c>
      <c r="P206">
        <v>13</v>
      </c>
      <c r="Q206">
        <v>0</v>
      </c>
      <c r="R206">
        <v>0</v>
      </c>
      <c r="S206">
        <v>3</v>
      </c>
      <c r="T206">
        <f>marketing_campaign[[#This Row],[MntGoldProds]]+marketing_campaign[[#This Row],[MntSweetProducts]]+marketing_campaign[[#This Row],[MntFishProducts]]+marketing_campaign[[#This Row],[MntMeatProducts]]+marketing_campaign[[#This Row],[MntFruits]]+marketing_campaign[[#This Row],[MntWines]]</f>
        <v>38</v>
      </c>
      <c r="U206">
        <v>2</v>
      </c>
      <c r="V206">
        <v>1</v>
      </c>
      <c r="W206">
        <v>0</v>
      </c>
      <c r="X206">
        <v>3</v>
      </c>
      <c r="Y206">
        <f t="shared" si="7"/>
        <v>6</v>
      </c>
      <c r="Z206">
        <v>7</v>
      </c>
      <c r="AA206">
        <v>0</v>
      </c>
      <c r="AB206">
        <v>0</v>
      </c>
      <c r="AC206">
        <v>0</v>
      </c>
      <c r="AD206">
        <v>0</v>
      </c>
      <c r="AE206">
        <v>0</v>
      </c>
      <c r="AF206">
        <v>0</v>
      </c>
      <c r="AG206">
        <v>3</v>
      </c>
      <c r="AH206">
        <v>11</v>
      </c>
      <c r="AI206">
        <v>0</v>
      </c>
      <c r="AJ206">
        <f>marketing_campaign[[#This Row],[AcceptedCmp2]]+marketing_campaign[[#This Row],[AcceptedCmp1]]+marketing_campaign[[#This Row],[AcceptedCmp5]]+marketing_campaign[[#This Row],[AcceptedCmp4]]+marketing_campaign[[#This Row],[AcceptedCmp3]]</f>
        <v>0</v>
      </c>
    </row>
    <row r="207" spans="1:36" x14ac:dyDescent="0.35">
      <c r="A207">
        <v>624</v>
      </c>
      <c r="B207">
        <v>1984</v>
      </c>
      <c r="C207">
        <f t="shared" ca="1" si="6"/>
        <v>42</v>
      </c>
      <c r="D207" t="str" cm="1">
        <f t="array" aca="1" ref="D2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 t="s">
        <v>34</v>
      </c>
      <c r="F207" t="s">
        <v>30</v>
      </c>
      <c r="G207" cm="1">
        <f t="array" ref="G207">_xlfn.IFS(marketing_campaign[[#This Row],[Marital_Status]]="Single",I207-J207+1,marketing_campaign[[#This Row],[Marital_Status]]="Together",I207+J207+2,marketing_campaign[[#This Row],[Marital_Status]]="Alone",I207-J207+1,marketing_campaign[[#This Row],[Marital_Status]]="Married",I207+J207+2,marketing_campaign[[#This Row],[Marital_Status]]="Divorced",I207+J207+1,marketing_campaign[[#This Row],[Marital_Status]]="YOLO",I207-J207+1,marketing_campaign[[#This Row],[Marital_Status]]="Absurd",I207-J207+1,marketing_campaign[[#This Row],[Marital_Status]]="Widow",I207+J207+1)</f>
        <v>1</v>
      </c>
      <c r="H207">
        <v>18890</v>
      </c>
      <c r="I207">
        <v>0</v>
      </c>
      <c r="J207">
        <v>0</v>
      </c>
      <c r="K207" s="1">
        <v>41223</v>
      </c>
      <c r="L207">
        <v>5</v>
      </c>
      <c r="M207" t="str" cm="1">
        <f t="array" ref="M207">_xlfn.IFS(AND(marketing_campaign[[#This Row],[Recency]]&gt;=0,marketing_campaign[[#This Row],[Recency]]&lt;=14),"Early Recency",AND(marketing_campaign[[#This Row],[Recency]]&gt;=15,marketing_campaign[[#This Row],[Recency]]&lt;=31),"Mid-Recency",marketing_campaign[[#This Row],[Recency]]&gt;=32,"Late Recency")</f>
        <v>Early Recency</v>
      </c>
      <c r="N207">
        <v>6</v>
      </c>
      <c r="O207">
        <v>4</v>
      </c>
      <c r="P207">
        <v>1</v>
      </c>
      <c r="Q207">
        <v>7</v>
      </c>
      <c r="R207">
        <v>2</v>
      </c>
      <c r="S207">
        <v>15</v>
      </c>
      <c r="T207">
        <f>marketing_campaign[[#This Row],[MntGoldProds]]+marketing_campaign[[#This Row],[MntSweetProducts]]+marketing_campaign[[#This Row],[MntFishProducts]]+marketing_campaign[[#This Row],[MntMeatProducts]]+marketing_campaign[[#This Row],[MntFruits]]+marketing_campaign[[#This Row],[MntWines]]</f>
        <v>35</v>
      </c>
      <c r="U207">
        <v>1</v>
      </c>
      <c r="V207">
        <v>0</v>
      </c>
      <c r="W207">
        <v>1</v>
      </c>
      <c r="X207">
        <v>2</v>
      </c>
      <c r="Y207">
        <f t="shared" si="7"/>
        <v>4</v>
      </c>
      <c r="Z207">
        <v>6</v>
      </c>
      <c r="AA207">
        <v>1</v>
      </c>
      <c r="AB207">
        <v>0</v>
      </c>
      <c r="AC207">
        <v>0</v>
      </c>
      <c r="AD207">
        <v>0</v>
      </c>
      <c r="AE207">
        <v>0</v>
      </c>
      <c r="AF207">
        <v>0</v>
      </c>
      <c r="AG207">
        <v>3</v>
      </c>
      <c r="AH207">
        <v>11</v>
      </c>
      <c r="AI207">
        <v>1</v>
      </c>
      <c r="AJ207">
        <f>marketing_campaign[[#This Row],[AcceptedCmp2]]+marketing_campaign[[#This Row],[AcceptedCmp1]]+marketing_campaign[[#This Row],[AcceptedCmp5]]+marketing_campaign[[#This Row],[AcceptedCmp4]]+marketing_campaign[[#This Row],[AcceptedCmp3]]</f>
        <v>1</v>
      </c>
    </row>
    <row r="208" spans="1:36" x14ac:dyDescent="0.35">
      <c r="A208">
        <v>5176</v>
      </c>
      <c r="B208">
        <v>1988</v>
      </c>
      <c r="C208">
        <f t="shared" ca="1" si="6"/>
        <v>38</v>
      </c>
      <c r="D208" t="str" cm="1">
        <f t="array" aca="1" ref="D2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8" t="s">
        <v>29</v>
      </c>
      <c r="F208" t="s">
        <v>31</v>
      </c>
      <c r="G208" cm="1">
        <f t="array" ref="G208">_xlfn.IFS(marketing_campaign[[#This Row],[Marital_Status]]="Single",I208-J208+1,marketing_campaign[[#This Row],[Marital_Status]]="Together",I208+J208+2,marketing_campaign[[#This Row],[Marital_Status]]="Alone",I208-J208+1,marketing_campaign[[#This Row],[Marital_Status]]="Married",I208+J208+2,marketing_campaign[[#This Row],[Marital_Status]]="Divorced",I208+J208+1,marketing_campaign[[#This Row],[Marital_Status]]="YOLO",I208-J208+1,marketing_campaign[[#This Row],[Marital_Status]]="Absurd",I208-J208+1,marketing_campaign[[#This Row],[Marital_Status]]="Widow",I208+J208+1)</f>
        <v>3</v>
      </c>
      <c r="H208">
        <v>29604</v>
      </c>
      <c r="I208">
        <v>1</v>
      </c>
      <c r="J208">
        <v>0</v>
      </c>
      <c r="K208" s="1">
        <v>41616</v>
      </c>
      <c r="L208">
        <v>88</v>
      </c>
      <c r="M208" t="str" cm="1">
        <f t="array" ref="M208">_xlfn.IFS(AND(marketing_campaign[[#This Row],[Recency]]&gt;=0,marketing_campaign[[#This Row],[Recency]]&lt;=14),"Early Recency",AND(marketing_campaign[[#This Row],[Recency]]&gt;=15,marketing_campaign[[#This Row],[Recency]]&lt;=31),"Mid-Recency",marketing_campaign[[#This Row],[Recency]]&gt;=32,"Late Recency")</f>
        <v>Late Recency</v>
      </c>
      <c r="N208">
        <v>7</v>
      </c>
      <c r="O208">
        <v>6</v>
      </c>
      <c r="P208">
        <v>13</v>
      </c>
      <c r="Q208">
        <v>7</v>
      </c>
      <c r="R208">
        <v>6</v>
      </c>
      <c r="S208">
        <v>14</v>
      </c>
      <c r="T208">
        <f>marketing_campaign[[#This Row],[MntGoldProds]]+marketing_campaign[[#This Row],[MntSweetProducts]]+marketing_campaign[[#This Row],[MntFishProducts]]+marketing_campaign[[#This Row],[MntMeatProducts]]+marketing_campaign[[#This Row],[MntFruits]]+marketing_campaign[[#This Row],[MntWines]]</f>
        <v>53</v>
      </c>
      <c r="U208">
        <v>1</v>
      </c>
      <c r="V208">
        <v>1</v>
      </c>
      <c r="W208">
        <v>0</v>
      </c>
      <c r="X208">
        <v>3</v>
      </c>
      <c r="Y208">
        <f t="shared" si="7"/>
        <v>5</v>
      </c>
      <c r="Z208">
        <v>9</v>
      </c>
      <c r="AA208">
        <v>1</v>
      </c>
      <c r="AB208">
        <v>0</v>
      </c>
      <c r="AC208">
        <v>0</v>
      </c>
      <c r="AD208">
        <v>0</v>
      </c>
      <c r="AE208">
        <v>0</v>
      </c>
      <c r="AF208">
        <v>0</v>
      </c>
      <c r="AG208">
        <v>3</v>
      </c>
      <c r="AH208">
        <v>11</v>
      </c>
      <c r="AI208">
        <v>0</v>
      </c>
      <c r="AJ208">
        <f>marketing_campaign[[#This Row],[AcceptedCmp2]]+marketing_campaign[[#This Row],[AcceptedCmp1]]+marketing_campaign[[#This Row],[AcceptedCmp5]]+marketing_campaign[[#This Row],[AcceptedCmp4]]+marketing_campaign[[#This Row],[AcceptedCmp3]]</f>
        <v>1</v>
      </c>
    </row>
    <row r="209" spans="1:36" x14ac:dyDescent="0.35">
      <c r="A209">
        <v>5552</v>
      </c>
      <c r="B209">
        <v>1963</v>
      </c>
      <c r="C209">
        <f t="shared" ca="1" si="6"/>
        <v>63</v>
      </c>
      <c r="D209" t="str" cm="1">
        <f t="array" aca="1" ref="D2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 t="s">
        <v>34</v>
      </c>
      <c r="F209" t="s">
        <v>35</v>
      </c>
      <c r="G209" cm="1">
        <f t="array" ref="G209">_xlfn.IFS(marketing_campaign[[#This Row],[Marital_Status]]="Single",I209-J209+1,marketing_campaign[[#This Row],[Marital_Status]]="Together",I209+J209+2,marketing_campaign[[#This Row],[Marital_Status]]="Alone",I209-J209+1,marketing_campaign[[#This Row],[Marital_Status]]="Married",I209+J209+2,marketing_campaign[[#This Row],[Marital_Status]]="Divorced",I209+J209+1,marketing_campaign[[#This Row],[Marital_Status]]="YOLO",I209-J209+1,marketing_campaign[[#This Row],[Marital_Status]]="Absurd",I209-J209+1,marketing_campaign[[#This Row],[Marital_Status]]="Widow",I209+J209+1)</f>
        <v>3</v>
      </c>
      <c r="H209">
        <v>48721</v>
      </c>
      <c r="I209">
        <v>1</v>
      </c>
      <c r="J209">
        <v>1</v>
      </c>
      <c r="K209" s="1">
        <v>41407</v>
      </c>
      <c r="L209">
        <v>50</v>
      </c>
      <c r="M209" t="str" cm="1">
        <f t="array" ref="M209">_xlfn.IFS(AND(marketing_campaign[[#This Row],[Recency]]&gt;=0,marketing_campaign[[#This Row],[Recency]]&lt;=14),"Early Recency",AND(marketing_campaign[[#This Row],[Recency]]&gt;=15,marketing_campaign[[#This Row],[Recency]]&lt;=31),"Mid-Recency",marketing_campaign[[#This Row],[Recency]]&gt;=32,"Late Recency")</f>
        <v>Late Recency</v>
      </c>
      <c r="N209">
        <v>81</v>
      </c>
      <c r="O209">
        <v>18</v>
      </c>
      <c r="P209">
        <v>113</v>
      </c>
      <c r="Q209">
        <v>47</v>
      </c>
      <c r="R209">
        <v>13</v>
      </c>
      <c r="S209">
        <v>21</v>
      </c>
      <c r="T209">
        <f>marketing_campaign[[#This Row],[MntGoldProds]]+marketing_campaign[[#This Row],[MntSweetProducts]]+marketing_campaign[[#This Row],[MntFishProducts]]+marketing_campaign[[#This Row],[MntMeatProducts]]+marketing_campaign[[#This Row],[MntFruits]]+marketing_campaign[[#This Row],[MntWines]]</f>
        <v>293</v>
      </c>
      <c r="U209">
        <v>6</v>
      </c>
      <c r="V209">
        <v>4</v>
      </c>
      <c r="W209">
        <v>2</v>
      </c>
      <c r="X209">
        <v>5</v>
      </c>
      <c r="Y209">
        <f t="shared" si="7"/>
        <v>17</v>
      </c>
      <c r="Z209">
        <v>6</v>
      </c>
      <c r="AA209">
        <v>0</v>
      </c>
      <c r="AB209">
        <v>0</v>
      </c>
      <c r="AC209">
        <v>0</v>
      </c>
      <c r="AD209">
        <v>0</v>
      </c>
      <c r="AE209">
        <v>0</v>
      </c>
      <c r="AF209">
        <v>0</v>
      </c>
      <c r="AG209">
        <v>3</v>
      </c>
      <c r="AH209">
        <v>11</v>
      </c>
      <c r="AI209">
        <v>0</v>
      </c>
      <c r="AJ209">
        <f>marketing_campaign[[#This Row],[AcceptedCmp2]]+marketing_campaign[[#This Row],[AcceptedCmp1]]+marketing_campaign[[#This Row],[AcceptedCmp5]]+marketing_campaign[[#This Row],[AcceptedCmp4]]+marketing_campaign[[#This Row],[AcceptedCmp3]]</f>
        <v>0</v>
      </c>
    </row>
    <row r="210" spans="1:36" x14ac:dyDescent="0.35">
      <c r="A210">
        <v>868</v>
      </c>
      <c r="B210">
        <v>1966</v>
      </c>
      <c r="C210">
        <f t="shared" ca="1" si="6"/>
        <v>60</v>
      </c>
      <c r="D210" t="str" cm="1">
        <f t="array" aca="1" ref="D2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 t="s">
        <v>29</v>
      </c>
      <c r="F210" t="s">
        <v>33</v>
      </c>
      <c r="G210" cm="1">
        <f t="array" ref="G210">_xlfn.IFS(marketing_campaign[[#This Row],[Marital_Status]]="Single",I210-J210+1,marketing_campaign[[#This Row],[Marital_Status]]="Together",I210+J210+2,marketing_campaign[[#This Row],[Marital_Status]]="Alone",I210-J210+1,marketing_campaign[[#This Row],[Marital_Status]]="Married",I210+J210+2,marketing_campaign[[#This Row],[Marital_Status]]="Divorced",I210+J210+1,marketing_campaign[[#This Row],[Marital_Status]]="YOLO",I210-J210+1,marketing_campaign[[#This Row],[Marital_Status]]="Absurd",I210-J210+1,marketing_campaign[[#This Row],[Marital_Status]]="Widow",I210+J210+1)</f>
        <v>3</v>
      </c>
      <c r="H210">
        <v>44794</v>
      </c>
      <c r="I210">
        <v>0</v>
      </c>
      <c r="J210">
        <v>1</v>
      </c>
      <c r="K210" s="1">
        <v>41798</v>
      </c>
      <c r="L210">
        <v>99</v>
      </c>
      <c r="M210" t="str" cm="1">
        <f t="array" ref="M210">_xlfn.IFS(AND(marketing_campaign[[#This Row],[Recency]]&gt;=0,marketing_campaign[[#This Row],[Recency]]&lt;=14),"Early Recency",AND(marketing_campaign[[#This Row],[Recency]]&gt;=15,marketing_campaign[[#This Row],[Recency]]&lt;=31),"Mid-Recency",marketing_campaign[[#This Row],[Recency]]&gt;=32,"Late Recency")</f>
        <v>Late Recency</v>
      </c>
      <c r="N210">
        <v>54</v>
      </c>
      <c r="O210">
        <v>0</v>
      </c>
      <c r="P210">
        <v>7</v>
      </c>
      <c r="Q210">
        <v>0</v>
      </c>
      <c r="R210">
        <v>0</v>
      </c>
      <c r="S210">
        <v>4</v>
      </c>
      <c r="T210">
        <f>marketing_campaign[[#This Row],[MntGoldProds]]+marketing_campaign[[#This Row],[MntSweetProducts]]+marketing_campaign[[#This Row],[MntFishProducts]]+marketing_campaign[[#This Row],[MntMeatProducts]]+marketing_campaign[[#This Row],[MntFruits]]+marketing_campaign[[#This Row],[MntWines]]</f>
        <v>65</v>
      </c>
      <c r="U210">
        <v>1</v>
      </c>
      <c r="V210">
        <v>2</v>
      </c>
      <c r="W210">
        <v>0</v>
      </c>
      <c r="X210">
        <v>3</v>
      </c>
      <c r="Y210">
        <f t="shared" si="7"/>
        <v>6</v>
      </c>
      <c r="Z210">
        <v>6</v>
      </c>
      <c r="AA210">
        <v>0</v>
      </c>
      <c r="AB210">
        <v>0</v>
      </c>
      <c r="AC210">
        <v>0</v>
      </c>
      <c r="AD210">
        <v>0</v>
      </c>
      <c r="AE210">
        <v>0</v>
      </c>
      <c r="AF210">
        <v>0</v>
      </c>
      <c r="AG210">
        <v>3</v>
      </c>
      <c r="AH210">
        <v>11</v>
      </c>
      <c r="AI210">
        <v>0</v>
      </c>
      <c r="AJ210">
        <f>marketing_campaign[[#This Row],[AcceptedCmp2]]+marketing_campaign[[#This Row],[AcceptedCmp1]]+marketing_campaign[[#This Row],[AcceptedCmp5]]+marketing_campaign[[#This Row],[AcceptedCmp4]]+marketing_campaign[[#This Row],[AcceptedCmp3]]</f>
        <v>0</v>
      </c>
    </row>
    <row r="211" spans="1:36" x14ac:dyDescent="0.35">
      <c r="A211">
        <v>380</v>
      </c>
      <c r="B211">
        <v>1954</v>
      </c>
      <c r="C211">
        <f t="shared" ca="1" si="6"/>
        <v>72</v>
      </c>
      <c r="D211" t="str" cm="1">
        <f t="array" aca="1" ref="D2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 t="s">
        <v>29</v>
      </c>
      <c r="F211" t="s">
        <v>35</v>
      </c>
      <c r="G211" cm="1">
        <f t="array" ref="G211">_xlfn.IFS(marketing_campaign[[#This Row],[Marital_Status]]="Single",I211-J211+1,marketing_campaign[[#This Row],[Marital_Status]]="Together",I211+J211+2,marketing_campaign[[#This Row],[Marital_Status]]="Alone",I211-J211+1,marketing_campaign[[#This Row],[Marital_Status]]="Married",I211+J211+2,marketing_campaign[[#This Row],[Marital_Status]]="Divorced",I211+J211+1,marketing_campaign[[#This Row],[Marital_Status]]="YOLO",I211-J211+1,marketing_campaign[[#This Row],[Marital_Status]]="Absurd",I211-J211+1,marketing_campaign[[#This Row],[Marital_Status]]="Widow",I211+J211+1)</f>
        <v>2</v>
      </c>
      <c r="H211">
        <v>64497</v>
      </c>
      <c r="I211">
        <v>0</v>
      </c>
      <c r="J211">
        <v>1</v>
      </c>
      <c r="K211" s="1">
        <v>41162</v>
      </c>
      <c r="L211">
        <v>17</v>
      </c>
      <c r="M211" t="str" cm="1">
        <f t="array" ref="M211">_xlfn.IFS(AND(marketing_campaign[[#This Row],[Recency]]&gt;=0,marketing_campaign[[#This Row],[Recency]]&lt;=14),"Early Recency",AND(marketing_campaign[[#This Row],[Recency]]&gt;=15,marketing_campaign[[#This Row],[Recency]]&lt;=31),"Mid-Recency",marketing_campaign[[#This Row],[Recency]]&gt;=32,"Late Recency")</f>
        <v>Mid-Recency</v>
      </c>
      <c r="N211">
        <v>1170</v>
      </c>
      <c r="O211">
        <v>48</v>
      </c>
      <c r="P211">
        <v>320</v>
      </c>
      <c r="Q211">
        <v>42</v>
      </c>
      <c r="R211">
        <v>32</v>
      </c>
      <c r="S211">
        <v>192</v>
      </c>
      <c r="T211">
        <f>marketing_campaign[[#This Row],[MntGoldProds]]+marketing_campaign[[#This Row],[MntSweetProducts]]+marketing_campaign[[#This Row],[MntFishProducts]]+marketing_campaign[[#This Row],[MntMeatProducts]]+marketing_campaign[[#This Row],[MntFruits]]+marketing_campaign[[#This Row],[MntWines]]</f>
        <v>1804</v>
      </c>
      <c r="U211">
        <v>5</v>
      </c>
      <c r="V211">
        <v>11</v>
      </c>
      <c r="W211">
        <v>4</v>
      </c>
      <c r="X211">
        <v>9</v>
      </c>
      <c r="Y211">
        <f t="shared" si="7"/>
        <v>29</v>
      </c>
      <c r="Z211">
        <v>8</v>
      </c>
      <c r="AA211">
        <v>1</v>
      </c>
      <c r="AB211">
        <v>0</v>
      </c>
      <c r="AC211">
        <v>0</v>
      </c>
      <c r="AD211">
        <v>0</v>
      </c>
      <c r="AE211">
        <v>0</v>
      </c>
      <c r="AF211">
        <v>0</v>
      </c>
      <c r="AG211">
        <v>3</v>
      </c>
      <c r="AH211">
        <v>11</v>
      </c>
      <c r="AI211">
        <v>1</v>
      </c>
      <c r="AJ211">
        <f>marketing_campaign[[#This Row],[AcceptedCmp2]]+marketing_campaign[[#This Row],[AcceptedCmp1]]+marketing_campaign[[#This Row],[AcceptedCmp5]]+marketing_campaign[[#This Row],[AcceptedCmp4]]+marketing_campaign[[#This Row],[AcceptedCmp3]]</f>
        <v>1</v>
      </c>
    </row>
    <row r="212" spans="1:36" x14ac:dyDescent="0.35">
      <c r="A212">
        <v>2677</v>
      </c>
      <c r="B212">
        <v>1956</v>
      </c>
      <c r="C212">
        <f t="shared" ca="1" si="6"/>
        <v>70</v>
      </c>
      <c r="D212" t="str" cm="1">
        <f t="array" aca="1" ref="D2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 t="s">
        <v>29</v>
      </c>
      <c r="F212" t="s">
        <v>31</v>
      </c>
      <c r="G212" cm="1">
        <f t="array" ref="G212">_xlfn.IFS(marketing_campaign[[#This Row],[Marital_Status]]="Single",I212-J212+1,marketing_campaign[[#This Row],[Marital_Status]]="Together",I212+J212+2,marketing_campaign[[#This Row],[Marital_Status]]="Alone",I212-J212+1,marketing_campaign[[#This Row],[Marital_Status]]="Married",I212+J212+2,marketing_campaign[[#This Row],[Marital_Status]]="Divorced",I212+J212+1,marketing_campaign[[#This Row],[Marital_Status]]="YOLO",I212-J212+1,marketing_campaign[[#This Row],[Marital_Status]]="Absurd",I212-J212+1,marketing_campaign[[#This Row],[Marital_Status]]="Widow",I212+J212+1)</f>
        <v>3</v>
      </c>
      <c r="H212">
        <v>46097</v>
      </c>
      <c r="I212">
        <v>0</v>
      </c>
      <c r="J212">
        <v>1</v>
      </c>
      <c r="K212" s="1">
        <v>41364</v>
      </c>
      <c r="L212">
        <v>11</v>
      </c>
      <c r="M212" t="str" cm="1">
        <f t="array" ref="M212">_xlfn.IFS(AND(marketing_campaign[[#This Row],[Recency]]&gt;=0,marketing_campaign[[#This Row],[Recency]]&lt;=14),"Early Recency",AND(marketing_campaign[[#This Row],[Recency]]&gt;=15,marketing_campaign[[#This Row],[Recency]]&lt;=31),"Mid-Recency",marketing_campaign[[#This Row],[Recency]]&gt;=32,"Late Recency")</f>
        <v>Early Recency</v>
      </c>
      <c r="N212">
        <v>72</v>
      </c>
      <c r="O212">
        <v>24</v>
      </c>
      <c r="P212">
        <v>68</v>
      </c>
      <c r="Q212">
        <v>65</v>
      </c>
      <c r="R212">
        <v>4</v>
      </c>
      <c r="S212">
        <v>8</v>
      </c>
      <c r="T212">
        <f>marketing_campaign[[#This Row],[MntGoldProds]]+marketing_campaign[[#This Row],[MntSweetProducts]]+marketing_campaign[[#This Row],[MntFishProducts]]+marketing_campaign[[#This Row],[MntMeatProducts]]+marketing_campaign[[#This Row],[MntFruits]]+marketing_campaign[[#This Row],[MntWines]]</f>
        <v>241</v>
      </c>
      <c r="U212">
        <v>5</v>
      </c>
      <c r="V212">
        <v>3</v>
      </c>
      <c r="W212">
        <v>1</v>
      </c>
      <c r="X212">
        <v>6</v>
      </c>
      <c r="Y212">
        <f t="shared" si="7"/>
        <v>15</v>
      </c>
      <c r="Z212">
        <v>4</v>
      </c>
      <c r="AA212">
        <v>0</v>
      </c>
      <c r="AB212">
        <v>0</v>
      </c>
      <c r="AC212">
        <v>0</v>
      </c>
      <c r="AD212">
        <v>0</v>
      </c>
      <c r="AE212">
        <v>0</v>
      </c>
      <c r="AF212">
        <v>0</v>
      </c>
      <c r="AG212">
        <v>3</v>
      </c>
      <c r="AH212">
        <v>11</v>
      </c>
      <c r="AI212">
        <v>0</v>
      </c>
      <c r="AJ212">
        <f>marketing_campaign[[#This Row],[AcceptedCmp2]]+marketing_campaign[[#This Row],[AcceptedCmp1]]+marketing_campaign[[#This Row],[AcceptedCmp5]]+marketing_campaign[[#This Row],[AcceptedCmp4]]+marketing_campaign[[#This Row],[AcceptedCmp3]]</f>
        <v>0</v>
      </c>
    </row>
    <row r="213" spans="1:36" x14ac:dyDescent="0.35">
      <c r="A213">
        <v>6521</v>
      </c>
      <c r="B213">
        <v>1954</v>
      </c>
      <c r="C213">
        <f t="shared" ca="1" si="6"/>
        <v>72</v>
      </c>
      <c r="D213" t="str" cm="1">
        <f t="array" aca="1" ref="D2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3" t="s">
        <v>29</v>
      </c>
      <c r="F213" t="s">
        <v>31</v>
      </c>
      <c r="G213" cm="1">
        <f t="array" ref="G213">_xlfn.IFS(marketing_campaign[[#This Row],[Marital_Status]]="Single",I213-J213+1,marketing_campaign[[#This Row],[Marital_Status]]="Together",I213+J213+2,marketing_campaign[[#This Row],[Marital_Status]]="Alone",I213-J213+1,marketing_campaign[[#This Row],[Marital_Status]]="Married",I213+J213+2,marketing_campaign[[#This Row],[Marital_Status]]="Divorced",I213+J213+1,marketing_campaign[[#This Row],[Marital_Status]]="YOLO",I213-J213+1,marketing_campaign[[#This Row],[Marital_Status]]="Absurd",I213-J213+1,marketing_campaign[[#This Row],[Marital_Status]]="Widow",I213+J213+1)</f>
        <v>2</v>
      </c>
      <c r="H213">
        <v>77972</v>
      </c>
      <c r="I213">
        <v>0</v>
      </c>
      <c r="J213">
        <v>0</v>
      </c>
      <c r="K213" s="1">
        <v>41716</v>
      </c>
      <c r="L213">
        <v>18</v>
      </c>
      <c r="M213" t="str" cm="1">
        <f t="array" ref="M213">_xlfn.IFS(AND(marketing_campaign[[#This Row],[Recency]]&gt;=0,marketing_campaign[[#This Row],[Recency]]&lt;=14),"Early Recency",AND(marketing_campaign[[#This Row],[Recency]]&gt;=15,marketing_campaign[[#This Row],[Recency]]&lt;=31),"Mid-Recency",marketing_campaign[[#This Row],[Recency]]&gt;=32,"Late Recency")</f>
        <v>Mid-Recency</v>
      </c>
      <c r="N213">
        <v>613</v>
      </c>
      <c r="O213">
        <v>22</v>
      </c>
      <c r="P213">
        <v>319</v>
      </c>
      <c r="Q213">
        <v>33</v>
      </c>
      <c r="R213">
        <v>102</v>
      </c>
      <c r="S213">
        <v>12</v>
      </c>
      <c r="T213">
        <f>marketing_campaign[[#This Row],[MntGoldProds]]+marketing_campaign[[#This Row],[MntSweetProducts]]+marketing_campaign[[#This Row],[MntFishProducts]]+marketing_campaign[[#This Row],[MntMeatProducts]]+marketing_campaign[[#This Row],[MntFruits]]+marketing_campaign[[#This Row],[MntWines]]</f>
        <v>1101</v>
      </c>
      <c r="U213">
        <v>1</v>
      </c>
      <c r="V213">
        <v>4</v>
      </c>
      <c r="W213">
        <v>6</v>
      </c>
      <c r="X213">
        <v>9</v>
      </c>
      <c r="Y213">
        <f t="shared" si="7"/>
        <v>20</v>
      </c>
      <c r="Z213">
        <v>1</v>
      </c>
      <c r="AA213">
        <v>0</v>
      </c>
      <c r="AB213">
        <v>0</v>
      </c>
      <c r="AC213">
        <v>0</v>
      </c>
      <c r="AD213">
        <v>0</v>
      </c>
      <c r="AE213">
        <v>0</v>
      </c>
      <c r="AF213">
        <v>0</v>
      </c>
      <c r="AG213">
        <v>3</v>
      </c>
      <c r="AH213">
        <v>11</v>
      </c>
      <c r="AI213">
        <v>0</v>
      </c>
      <c r="AJ213">
        <f>marketing_campaign[[#This Row],[AcceptedCmp2]]+marketing_campaign[[#This Row],[AcceptedCmp1]]+marketing_campaign[[#This Row],[AcceptedCmp5]]+marketing_campaign[[#This Row],[AcceptedCmp4]]+marketing_campaign[[#This Row],[AcceptedCmp3]]</f>
        <v>0</v>
      </c>
    </row>
    <row r="214" spans="1:36" x14ac:dyDescent="0.35">
      <c r="A214">
        <v>6927</v>
      </c>
      <c r="B214">
        <v>1968</v>
      </c>
      <c r="C214">
        <f t="shared" ca="1" si="6"/>
        <v>58</v>
      </c>
      <c r="D214" t="str" cm="1">
        <f t="array" aca="1" ref="D2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 t="s">
        <v>32</v>
      </c>
      <c r="F214" t="s">
        <v>33</v>
      </c>
      <c r="G214" cm="1">
        <f t="array" ref="G214">_xlfn.IFS(marketing_campaign[[#This Row],[Marital_Status]]="Single",I214-J214+1,marketing_campaign[[#This Row],[Marital_Status]]="Together",I214+J214+2,marketing_campaign[[#This Row],[Marital_Status]]="Alone",I214-J214+1,marketing_campaign[[#This Row],[Marital_Status]]="Married",I214+J214+2,marketing_campaign[[#This Row],[Marital_Status]]="Divorced",I214+J214+1,marketing_campaign[[#This Row],[Marital_Status]]="YOLO",I214-J214+1,marketing_campaign[[#This Row],[Marital_Status]]="Absurd",I214-J214+1,marketing_campaign[[#This Row],[Marital_Status]]="Widow",I214+J214+1)</f>
        <v>4</v>
      </c>
      <c r="H214">
        <v>44377</v>
      </c>
      <c r="I214">
        <v>1</v>
      </c>
      <c r="J214">
        <v>1</v>
      </c>
      <c r="K214" s="1">
        <v>41187</v>
      </c>
      <c r="L214">
        <v>70</v>
      </c>
      <c r="M214" t="str" cm="1">
        <f t="array" ref="M214">_xlfn.IFS(AND(marketing_campaign[[#This Row],[Recency]]&gt;=0,marketing_campaign[[#This Row],[Recency]]&lt;=14),"Early Recency",AND(marketing_campaign[[#This Row],[Recency]]&gt;=15,marketing_campaign[[#This Row],[Recency]]&lt;=31),"Mid-Recency",marketing_campaign[[#This Row],[Recency]]&gt;=32,"Late Recency")</f>
        <v>Late Recency</v>
      </c>
      <c r="N214">
        <v>224</v>
      </c>
      <c r="O214">
        <v>0</v>
      </c>
      <c r="P214">
        <v>30</v>
      </c>
      <c r="Q214">
        <v>0</v>
      </c>
      <c r="R214">
        <v>0</v>
      </c>
      <c r="S214">
        <v>10</v>
      </c>
      <c r="T214">
        <f>marketing_campaign[[#This Row],[MntGoldProds]]+marketing_campaign[[#This Row],[MntSweetProducts]]+marketing_campaign[[#This Row],[MntFishProducts]]+marketing_campaign[[#This Row],[MntMeatProducts]]+marketing_campaign[[#This Row],[MntFruits]]+marketing_campaign[[#This Row],[MntWines]]</f>
        <v>264</v>
      </c>
      <c r="U214">
        <v>8</v>
      </c>
      <c r="V214">
        <v>5</v>
      </c>
      <c r="W214">
        <v>1</v>
      </c>
      <c r="X214">
        <v>5</v>
      </c>
      <c r="Y214">
        <f t="shared" si="7"/>
        <v>19</v>
      </c>
      <c r="Z214">
        <v>8</v>
      </c>
      <c r="AA214">
        <v>0</v>
      </c>
      <c r="AB214">
        <v>0</v>
      </c>
      <c r="AC214">
        <v>0</v>
      </c>
      <c r="AD214">
        <v>0</v>
      </c>
      <c r="AE214">
        <v>0</v>
      </c>
      <c r="AF214">
        <v>0</v>
      </c>
      <c r="AG214">
        <v>3</v>
      </c>
      <c r="AH214">
        <v>11</v>
      </c>
      <c r="AI214">
        <v>0</v>
      </c>
      <c r="AJ214">
        <f>marketing_campaign[[#This Row],[AcceptedCmp2]]+marketing_campaign[[#This Row],[AcceptedCmp1]]+marketing_campaign[[#This Row],[AcceptedCmp5]]+marketing_campaign[[#This Row],[AcceptedCmp4]]+marketing_campaign[[#This Row],[AcceptedCmp3]]</f>
        <v>0</v>
      </c>
    </row>
    <row r="215" spans="1:36" x14ac:dyDescent="0.35">
      <c r="A215">
        <v>2877</v>
      </c>
      <c r="B215">
        <v>1974</v>
      </c>
      <c r="C215">
        <f t="shared" ca="1" si="6"/>
        <v>52</v>
      </c>
      <c r="D215" t="str" cm="1">
        <f t="array" aca="1" ref="D2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 t="s">
        <v>34</v>
      </c>
      <c r="F215" t="s">
        <v>31</v>
      </c>
      <c r="G215" cm="1">
        <f t="array" ref="G215">_xlfn.IFS(marketing_campaign[[#This Row],[Marital_Status]]="Single",I215-J215+1,marketing_campaign[[#This Row],[Marital_Status]]="Together",I215+J215+2,marketing_campaign[[#This Row],[Marital_Status]]="Alone",I215-J215+1,marketing_campaign[[#This Row],[Marital_Status]]="Married",I215+J215+2,marketing_campaign[[#This Row],[Marital_Status]]="Divorced",I215+J215+1,marketing_campaign[[#This Row],[Marital_Status]]="YOLO",I215-J215+1,marketing_campaign[[#This Row],[Marital_Status]]="Absurd",I215-J215+1,marketing_campaign[[#This Row],[Marital_Status]]="Widow",I215+J215+1)</f>
        <v>4</v>
      </c>
      <c r="H215">
        <v>46014</v>
      </c>
      <c r="I215">
        <v>1</v>
      </c>
      <c r="J215">
        <v>1</v>
      </c>
      <c r="K215" s="1">
        <v>41295</v>
      </c>
      <c r="L215">
        <v>21</v>
      </c>
      <c r="M215" t="str" cm="1">
        <f t="array" ref="M215">_xlfn.IFS(AND(marketing_campaign[[#This Row],[Recency]]&gt;=0,marketing_campaign[[#This Row],[Recency]]&lt;=14),"Early Recency",AND(marketing_campaign[[#This Row],[Recency]]&gt;=15,marketing_campaign[[#This Row],[Recency]]&lt;=31),"Mid-Recency",marketing_campaign[[#This Row],[Recency]]&gt;=32,"Late Recency")</f>
        <v>Mid-Recency</v>
      </c>
      <c r="N215">
        <v>410</v>
      </c>
      <c r="O215">
        <v>0</v>
      </c>
      <c r="P215">
        <v>59</v>
      </c>
      <c r="Q215">
        <v>19</v>
      </c>
      <c r="R215">
        <v>9</v>
      </c>
      <c r="S215">
        <v>44</v>
      </c>
      <c r="T215">
        <f>marketing_campaign[[#This Row],[MntGoldProds]]+marketing_campaign[[#This Row],[MntSweetProducts]]+marketing_campaign[[#This Row],[MntFishProducts]]+marketing_campaign[[#This Row],[MntMeatProducts]]+marketing_campaign[[#This Row],[MntFruits]]+marketing_campaign[[#This Row],[MntWines]]</f>
        <v>541</v>
      </c>
      <c r="U215">
        <v>10</v>
      </c>
      <c r="V215">
        <v>7</v>
      </c>
      <c r="W215">
        <v>1</v>
      </c>
      <c r="X215">
        <v>8</v>
      </c>
      <c r="Y215">
        <f t="shared" si="7"/>
        <v>26</v>
      </c>
      <c r="Z215">
        <v>7</v>
      </c>
      <c r="AA215">
        <v>0</v>
      </c>
      <c r="AB215">
        <v>0</v>
      </c>
      <c r="AC215">
        <v>0</v>
      </c>
      <c r="AD215">
        <v>0</v>
      </c>
      <c r="AE215">
        <v>0</v>
      </c>
      <c r="AF215">
        <v>0</v>
      </c>
      <c r="AG215">
        <v>3</v>
      </c>
      <c r="AH215">
        <v>11</v>
      </c>
      <c r="AI215">
        <v>0</v>
      </c>
      <c r="AJ215">
        <f>marketing_campaign[[#This Row],[AcceptedCmp2]]+marketing_campaign[[#This Row],[AcceptedCmp1]]+marketing_campaign[[#This Row],[AcceptedCmp5]]+marketing_campaign[[#This Row],[AcceptedCmp4]]+marketing_campaign[[#This Row],[AcceptedCmp3]]</f>
        <v>0</v>
      </c>
    </row>
    <row r="216" spans="1:36" x14ac:dyDescent="0.35">
      <c r="A216">
        <v>0</v>
      </c>
      <c r="B216">
        <v>1985</v>
      </c>
      <c r="C216">
        <f t="shared" ca="1" si="6"/>
        <v>41</v>
      </c>
      <c r="D216" t="str" cm="1">
        <f t="array" aca="1" ref="D2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6" t="s">
        <v>29</v>
      </c>
      <c r="F216" t="s">
        <v>33</v>
      </c>
      <c r="G216" cm="1">
        <f t="array" ref="G216">_xlfn.IFS(marketing_campaign[[#This Row],[Marital_Status]]="Single",I216-J216+1,marketing_campaign[[#This Row],[Marital_Status]]="Together",I216+J216+2,marketing_campaign[[#This Row],[Marital_Status]]="Alone",I216-J216+1,marketing_campaign[[#This Row],[Marital_Status]]="Married",I216+J216+2,marketing_campaign[[#This Row],[Marital_Status]]="Divorced",I216+J216+1,marketing_campaign[[#This Row],[Marital_Status]]="YOLO",I216-J216+1,marketing_campaign[[#This Row],[Marital_Status]]="Absurd",I216-J216+1,marketing_campaign[[#This Row],[Marital_Status]]="Widow",I216+J216+1)</f>
        <v>2</v>
      </c>
      <c r="H216">
        <v>70951</v>
      </c>
      <c r="I216">
        <v>0</v>
      </c>
      <c r="J216">
        <v>0</v>
      </c>
      <c r="K216" s="1">
        <v>41398</v>
      </c>
      <c r="L216">
        <v>66</v>
      </c>
      <c r="M216" t="str" cm="1">
        <f t="array" ref="M216">_xlfn.IFS(AND(marketing_campaign[[#This Row],[Recency]]&gt;=0,marketing_campaign[[#This Row],[Recency]]&lt;=14),"Early Recency",AND(marketing_campaign[[#This Row],[Recency]]&gt;=15,marketing_campaign[[#This Row],[Recency]]&lt;=31),"Mid-Recency",marketing_campaign[[#This Row],[Recency]]&gt;=32,"Late Recency")</f>
        <v>Late Recency</v>
      </c>
      <c r="N216">
        <v>239</v>
      </c>
      <c r="O216">
        <v>10</v>
      </c>
      <c r="P216">
        <v>554</v>
      </c>
      <c r="Q216">
        <v>254</v>
      </c>
      <c r="R216">
        <v>87</v>
      </c>
      <c r="S216">
        <v>54</v>
      </c>
      <c r="T216">
        <f>marketing_campaign[[#This Row],[MntGoldProds]]+marketing_campaign[[#This Row],[MntSweetProducts]]+marketing_campaign[[#This Row],[MntFishProducts]]+marketing_campaign[[#This Row],[MntMeatProducts]]+marketing_campaign[[#This Row],[MntFruits]]+marketing_campaign[[#This Row],[MntWines]]</f>
        <v>1198</v>
      </c>
      <c r="U216">
        <v>1</v>
      </c>
      <c r="V216">
        <v>3</v>
      </c>
      <c r="W216">
        <v>4</v>
      </c>
      <c r="X216">
        <v>9</v>
      </c>
      <c r="Y216">
        <f t="shared" si="7"/>
        <v>17</v>
      </c>
      <c r="Z216">
        <v>1</v>
      </c>
      <c r="AA216">
        <v>0</v>
      </c>
      <c r="AB216">
        <v>0</v>
      </c>
      <c r="AC216">
        <v>0</v>
      </c>
      <c r="AD216">
        <v>0</v>
      </c>
      <c r="AE216">
        <v>0</v>
      </c>
      <c r="AF216">
        <v>0</v>
      </c>
      <c r="AG216">
        <v>3</v>
      </c>
      <c r="AH216">
        <v>11</v>
      </c>
      <c r="AI216">
        <v>0</v>
      </c>
      <c r="AJ216">
        <f>marketing_campaign[[#This Row],[AcceptedCmp2]]+marketing_campaign[[#This Row],[AcceptedCmp1]]+marketing_campaign[[#This Row],[AcceptedCmp5]]+marketing_campaign[[#This Row],[AcceptedCmp4]]+marketing_campaign[[#This Row],[AcceptedCmp3]]</f>
        <v>0</v>
      </c>
    </row>
    <row r="217" spans="1:36" x14ac:dyDescent="0.35">
      <c r="A217">
        <v>1584</v>
      </c>
      <c r="B217">
        <v>1977</v>
      </c>
      <c r="C217">
        <f t="shared" ca="1" si="6"/>
        <v>49</v>
      </c>
      <c r="D217" t="str" cm="1">
        <f t="array" aca="1" ref="D2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 t="s">
        <v>29</v>
      </c>
      <c r="F217" t="s">
        <v>33</v>
      </c>
      <c r="G217" cm="1">
        <f t="array" ref="G217">_xlfn.IFS(marketing_campaign[[#This Row],[Marital_Status]]="Single",I217-J217+1,marketing_campaign[[#This Row],[Marital_Status]]="Together",I217+J217+2,marketing_campaign[[#This Row],[Marital_Status]]="Alone",I217-J217+1,marketing_campaign[[#This Row],[Marital_Status]]="Married",I217+J217+2,marketing_campaign[[#This Row],[Marital_Status]]="Divorced",I217+J217+1,marketing_campaign[[#This Row],[Marital_Status]]="YOLO",I217-J217+1,marketing_campaign[[#This Row],[Marital_Status]]="Absurd",I217-J217+1,marketing_campaign[[#This Row],[Marital_Status]]="Widow",I217+J217+1)</f>
        <v>3</v>
      </c>
      <c r="H217">
        <v>41443</v>
      </c>
      <c r="I217">
        <v>1</v>
      </c>
      <c r="J217">
        <v>0</v>
      </c>
      <c r="K217" s="1">
        <v>41730</v>
      </c>
      <c r="L217">
        <v>79</v>
      </c>
      <c r="M217" t="str" cm="1">
        <f t="array" ref="M217">_xlfn.IFS(AND(marketing_campaign[[#This Row],[Recency]]&gt;=0,marketing_campaign[[#This Row],[Recency]]&lt;=14),"Early Recency",AND(marketing_campaign[[#This Row],[Recency]]&gt;=15,marketing_campaign[[#This Row],[Recency]]&lt;=31),"Mid-Recency",marketing_campaign[[#This Row],[Recency]]&gt;=32,"Late Recency")</f>
        <v>Late Recency</v>
      </c>
      <c r="N217">
        <v>171</v>
      </c>
      <c r="O217">
        <v>7</v>
      </c>
      <c r="P217">
        <v>171</v>
      </c>
      <c r="Q217">
        <v>25</v>
      </c>
      <c r="R217">
        <v>19</v>
      </c>
      <c r="S217">
        <v>89</v>
      </c>
      <c r="T217">
        <f>marketing_campaign[[#This Row],[MntGoldProds]]+marketing_campaign[[#This Row],[MntSweetProducts]]+marketing_campaign[[#This Row],[MntFishProducts]]+marketing_campaign[[#This Row],[MntMeatProducts]]+marketing_campaign[[#This Row],[MntFruits]]+marketing_campaign[[#This Row],[MntWines]]</f>
        <v>482</v>
      </c>
      <c r="U217">
        <v>6</v>
      </c>
      <c r="V217">
        <v>8</v>
      </c>
      <c r="W217">
        <v>1</v>
      </c>
      <c r="X217">
        <v>5</v>
      </c>
      <c r="Y217">
        <f t="shared" si="7"/>
        <v>20</v>
      </c>
      <c r="Z217">
        <v>8</v>
      </c>
      <c r="AA217">
        <v>0</v>
      </c>
      <c r="AB217">
        <v>0</v>
      </c>
      <c r="AC217">
        <v>0</v>
      </c>
      <c r="AD217">
        <v>0</v>
      </c>
      <c r="AE217">
        <v>0</v>
      </c>
      <c r="AF217">
        <v>0</v>
      </c>
      <c r="AG217">
        <v>3</v>
      </c>
      <c r="AH217">
        <v>11</v>
      </c>
      <c r="AI217">
        <v>0</v>
      </c>
      <c r="AJ217">
        <f>marketing_campaign[[#This Row],[AcceptedCmp2]]+marketing_campaign[[#This Row],[AcceptedCmp1]]+marketing_campaign[[#This Row],[AcceptedCmp5]]+marketing_campaign[[#This Row],[AcceptedCmp4]]+marketing_campaign[[#This Row],[AcceptedCmp3]]</f>
        <v>0</v>
      </c>
    </row>
    <row r="218" spans="1:36" x14ac:dyDescent="0.35">
      <c r="A218">
        <v>7264</v>
      </c>
      <c r="B218">
        <v>1978</v>
      </c>
      <c r="C218">
        <f t="shared" ca="1" si="6"/>
        <v>48</v>
      </c>
      <c r="D218" t="str" cm="1">
        <f t="array" aca="1" ref="D2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 t="s">
        <v>37</v>
      </c>
      <c r="F218" t="s">
        <v>30</v>
      </c>
      <c r="G218" cm="1">
        <f t="array" ref="G218">_xlfn.IFS(marketing_campaign[[#This Row],[Marital_Status]]="Single",I218-J218+1,marketing_campaign[[#This Row],[Marital_Status]]="Together",I218+J218+2,marketing_campaign[[#This Row],[Marital_Status]]="Alone",I218-J218+1,marketing_campaign[[#This Row],[Marital_Status]]="Married",I218+J218+2,marketing_campaign[[#This Row],[Marital_Status]]="Divorced",I218+J218+1,marketing_campaign[[#This Row],[Marital_Status]]="YOLO",I218-J218+1,marketing_campaign[[#This Row],[Marital_Status]]="Absurd",I218-J218+1,marketing_campaign[[#This Row],[Marital_Status]]="Widow",I218+J218+1)</f>
        <v>2</v>
      </c>
      <c r="H218">
        <v>52195</v>
      </c>
      <c r="I218">
        <v>2</v>
      </c>
      <c r="J218">
        <v>1</v>
      </c>
      <c r="K218" s="1">
        <v>41771</v>
      </c>
      <c r="L218">
        <v>2</v>
      </c>
      <c r="M218" t="str" cm="1">
        <f t="array" ref="M218">_xlfn.IFS(AND(marketing_campaign[[#This Row],[Recency]]&gt;=0,marketing_campaign[[#This Row],[Recency]]&lt;=14),"Early Recency",AND(marketing_campaign[[#This Row],[Recency]]&gt;=15,marketing_campaign[[#This Row],[Recency]]&lt;=31),"Mid-Recency",marketing_campaign[[#This Row],[Recency]]&gt;=32,"Late Recency")</f>
        <v>Early Recency</v>
      </c>
      <c r="N218">
        <v>12</v>
      </c>
      <c r="O218">
        <v>0</v>
      </c>
      <c r="P218">
        <v>4</v>
      </c>
      <c r="Q218">
        <v>0</v>
      </c>
      <c r="R218">
        <v>0</v>
      </c>
      <c r="S218">
        <v>1</v>
      </c>
      <c r="T218">
        <f>marketing_campaign[[#This Row],[MntGoldProds]]+marketing_campaign[[#This Row],[MntSweetProducts]]+marketing_campaign[[#This Row],[MntFishProducts]]+marketing_campaign[[#This Row],[MntMeatProducts]]+marketing_campaign[[#This Row],[MntFruits]]+marketing_campaign[[#This Row],[MntWines]]</f>
        <v>17</v>
      </c>
      <c r="U218">
        <v>1</v>
      </c>
      <c r="V218">
        <v>1</v>
      </c>
      <c r="W218">
        <v>0</v>
      </c>
      <c r="X218">
        <v>2</v>
      </c>
      <c r="Y218">
        <f t="shared" si="7"/>
        <v>4</v>
      </c>
      <c r="Z218">
        <v>8</v>
      </c>
      <c r="AA218">
        <v>0</v>
      </c>
      <c r="AB218">
        <v>0</v>
      </c>
      <c r="AC218">
        <v>0</v>
      </c>
      <c r="AD218">
        <v>0</v>
      </c>
      <c r="AE218">
        <v>0</v>
      </c>
      <c r="AF218">
        <v>0</v>
      </c>
      <c r="AG218">
        <v>3</v>
      </c>
      <c r="AH218">
        <v>11</v>
      </c>
      <c r="AI218">
        <v>0</v>
      </c>
      <c r="AJ218">
        <f>marketing_campaign[[#This Row],[AcceptedCmp2]]+marketing_campaign[[#This Row],[AcceptedCmp1]]+marketing_campaign[[#This Row],[AcceptedCmp5]]+marketing_campaign[[#This Row],[AcceptedCmp4]]+marketing_campaign[[#This Row],[AcceptedCmp3]]</f>
        <v>0</v>
      </c>
    </row>
    <row r="219" spans="1:36" x14ac:dyDescent="0.35">
      <c r="A219">
        <v>6274</v>
      </c>
      <c r="B219">
        <v>1948</v>
      </c>
      <c r="C219">
        <f t="shared" ca="1" si="6"/>
        <v>78</v>
      </c>
      <c r="D219" t="str" cm="1">
        <f t="array" aca="1" ref="D2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19" t="s">
        <v>34</v>
      </c>
      <c r="F219" t="s">
        <v>33</v>
      </c>
      <c r="G219" cm="1">
        <f t="array" ref="G219">_xlfn.IFS(marketing_campaign[[#This Row],[Marital_Status]]="Single",I219-J219+1,marketing_campaign[[#This Row],[Marital_Status]]="Together",I219+J219+2,marketing_campaign[[#This Row],[Marital_Status]]="Alone",I219-J219+1,marketing_campaign[[#This Row],[Marital_Status]]="Married",I219+J219+2,marketing_campaign[[#This Row],[Marital_Status]]="Divorced",I219+J219+1,marketing_campaign[[#This Row],[Marital_Status]]="YOLO",I219-J219+1,marketing_campaign[[#This Row],[Marital_Status]]="Absurd",I219-J219+1,marketing_campaign[[#This Row],[Marital_Status]]="Widow",I219+J219+1)</f>
        <v>2</v>
      </c>
      <c r="H219">
        <v>83790</v>
      </c>
      <c r="I219">
        <v>0</v>
      </c>
      <c r="J219">
        <v>0</v>
      </c>
      <c r="K219" s="1">
        <v>41593</v>
      </c>
      <c r="L219">
        <v>81</v>
      </c>
      <c r="M219" t="str" cm="1">
        <f t="array" ref="M219">_xlfn.IFS(AND(marketing_campaign[[#This Row],[Recency]]&gt;=0,marketing_campaign[[#This Row],[Recency]]&lt;=14),"Early Recency",AND(marketing_campaign[[#This Row],[Recency]]&gt;=15,marketing_campaign[[#This Row],[Recency]]&lt;=31),"Mid-Recency",marketing_campaign[[#This Row],[Recency]]&gt;=32,"Late Recency")</f>
        <v>Late Recency</v>
      </c>
      <c r="N219">
        <v>1076</v>
      </c>
      <c r="O219">
        <v>16</v>
      </c>
      <c r="P219">
        <v>417</v>
      </c>
      <c r="Q219">
        <v>42</v>
      </c>
      <c r="R219">
        <v>48</v>
      </c>
      <c r="S219">
        <v>16</v>
      </c>
      <c r="T219">
        <f>marketing_campaign[[#This Row],[MntGoldProds]]+marketing_campaign[[#This Row],[MntSweetProducts]]+marketing_campaign[[#This Row],[MntFishProducts]]+marketing_campaign[[#This Row],[MntMeatProducts]]+marketing_campaign[[#This Row],[MntFruits]]+marketing_campaign[[#This Row],[MntWines]]</f>
        <v>1615</v>
      </c>
      <c r="U219">
        <v>1</v>
      </c>
      <c r="V219">
        <v>8</v>
      </c>
      <c r="W219">
        <v>10</v>
      </c>
      <c r="X219">
        <v>6</v>
      </c>
      <c r="Y219">
        <f t="shared" si="7"/>
        <v>25</v>
      </c>
      <c r="Z219">
        <v>3</v>
      </c>
      <c r="AA219">
        <v>0</v>
      </c>
      <c r="AB219">
        <v>1</v>
      </c>
      <c r="AC219">
        <v>1</v>
      </c>
      <c r="AD219">
        <v>0</v>
      </c>
      <c r="AE219">
        <v>0</v>
      </c>
      <c r="AF219">
        <v>0</v>
      </c>
      <c r="AG219">
        <v>3</v>
      </c>
      <c r="AH219">
        <v>11</v>
      </c>
      <c r="AI219">
        <v>0</v>
      </c>
      <c r="AJ219">
        <f>marketing_campaign[[#This Row],[AcceptedCmp2]]+marketing_campaign[[#This Row],[AcceptedCmp1]]+marketing_campaign[[#This Row],[AcceptedCmp5]]+marketing_campaign[[#This Row],[AcceptedCmp4]]+marketing_campaign[[#This Row],[AcceptedCmp3]]</f>
        <v>2</v>
      </c>
    </row>
    <row r="220" spans="1:36" x14ac:dyDescent="0.35">
      <c r="A220">
        <v>1377</v>
      </c>
      <c r="B220">
        <v>1954</v>
      </c>
      <c r="C220">
        <f t="shared" ca="1" si="6"/>
        <v>72</v>
      </c>
      <c r="D220" t="str" cm="1">
        <f t="array" aca="1" ref="D2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0" t="s">
        <v>34</v>
      </c>
      <c r="F220" t="s">
        <v>38</v>
      </c>
      <c r="G220" cm="1">
        <f t="array" ref="G220">_xlfn.IFS(marketing_campaign[[#This Row],[Marital_Status]]="Single",I220-J220+1,marketing_campaign[[#This Row],[Marital_Status]]="Together",I220+J220+2,marketing_campaign[[#This Row],[Marital_Status]]="Alone",I220-J220+1,marketing_campaign[[#This Row],[Marital_Status]]="Married",I220+J220+2,marketing_campaign[[#This Row],[Marital_Status]]="Divorced",I220+J220+1,marketing_campaign[[#This Row],[Marital_Status]]="YOLO",I220-J220+1,marketing_campaign[[#This Row],[Marital_Status]]="Absurd",I220-J220+1,marketing_campaign[[#This Row],[Marital_Status]]="Widow",I220+J220+1)</f>
        <v>2</v>
      </c>
      <c r="H220">
        <v>44551</v>
      </c>
      <c r="I220">
        <v>0</v>
      </c>
      <c r="J220">
        <v>1</v>
      </c>
      <c r="K220" s="1">
        <v>41517</v>
      </c>
      <c r="L220">
        <v>24</v>
      </c>
      <c r="M220" t="str" cm="1">
        <f t="array" ref="M220">_xlfn.IFS(AND(marketing_campaign[[#This Row],[Recency]]&gt;=0,marketing_campaign[[#This Row],[Recency]]&lt;=14),"Early Recency",AND(marketing_campaign[[#This Row],[Recency]]&gt;=15,marketing_campaign[[#This Row],[Recency]]&lt;=31),"Mid-Recency",marketing_campaign[[#This Row],[Recency]]&gt;=32,"Late Recency")</f>
        <v>Mid-Recency</v>
      </c>
      <c r="N220">
        <v>182</v>
      </c>
      <c r="O220">
        <v>4</v>
      </c>
      <c r="P220">
        <v>33</v>
      </c>
      <c r="Q220">
        <v>0</v>
      </c>
      <c r="R220">
        <v>0</v>
      </c>
      <c r="S220">
        <v>66</v>
      </c>
      <c r="T220">
        <f>marketing_campaign[[#This Row],[MntGoldProds]]+marketing_campaign[[#This Row],[MntSweetProducts]]+marketing_campaign[[#This Row],[MntFishProducts]]+marketing_campaign[[#This Row],[MntMeatProducts]]+marketing_campaign[[#This Row],[MntFruits]]+marketing_campaign[[#This Row],[MntWines]]</f>
        <v>285</v>
      </c>
      <c r="U220">
        <v>2</v>
      </c>
      <c r="V220">
        <v>4</v>
      </c>
      <c r="W220">
        <v>1</v>
      </c>
      <c r="X220">
        <v>5</v>
      </c>
      <c r="Y220">
        <f t="shared" si="7"/>
        <v>12</v>
      </c>
      <c r="Z220">
        <v>7</v>
      </c>
      <c r="AA220">
        <v>0</v>
      </c>
      <c r="AB220">
        <v>0</v>
      </c>
      <c r="AC220">
        <v>0</v>
      </c>
      <c r="AD220">
        <v>0</v>
      </c>
      <c r="AE220">
        <v>0</v>
      </c>
      <c r="AF220">
        <v>0</v>
      </c>
      <c r="AG220">
        <v>3</v>
      </c>
      <c r="AH220">
        <v>11</v>
      </c>
      <c r="AI220">
        <v>0</v>
      </c>
      <c r="AJ220">
        <f>marketing_campaign[[#This Row],[AcceptedCmp2]]+marketing_campaign[[#This Row],[AcceptedCmp1]]+marketing_campaign[[#This Row],[AcceptedCmp5]]+marketing_campaign[[#This Row],[AcceptedCmp4]]+marketing_campaign[[#This Row],[AcceptedCmp3]]</f>
        <v>0</v>
      </c>
    </row>
    <row r="221" spans="1:36" x14ac:dyDescent="0.35">
      <c r="A221">
        <v>454</v>
      </c>
      <c r="B221">
        <v>1980</v>
      </c>
      <c r="C221">
        <f t="shared" ca="1" si="6"/>
        <v>46</v>
      </c>
      <c r="D221" t="str" cm="1">
        <f t="array" aca="1" ref="D2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1" t="s">
        <v>29</v>
      </c>
      <c r="F221" t="s">
        <v>31</v>
      </c>
      <c r="G221" cm="1">
        <f t="array" ref="G221">_xlfn.IFS(marketing_campaign[[#This Row],[Marital_Status]]="Single",I221-J221+1,marketing_campaign[[#This Row],[Marital_Status]]="Together",I221+J221+2,marketing_campaign[[#This Row],[Marital_Status]]="Alone",I221-J221+1,marketing_campaign[[#This Row],[Marital_Status]]="Married",I221+J221+2,marketing_campaign[[#This Row],[Marital_Status]]="Divorced",I221+J221+1,marketing_campaign[[#This Row],[Marital_Status]]="YOLO",I221-J221+1,marketing_campaign[[#This Row],[Marital_Status]]="Absurd",I221-J221+1,marketing_campaign[[#This Row],[Marital_Status]]="Widow",I221+J221+1)</f>
        <v>3</v>
      </c>
      <c r="H221">
        <v>69508</v>
      </c>
      <c r="I221">
        <v>1</v>
      </c>
      <c r="J221">
        <v>0</v>
      </c>
      <c r="K221" s="1">
        <v>41227</v>
      </c>
      <c r="L221">
        <v>48</v>
      </c>
      <c r="M221" t="str" cm="1">
        <f t="array" ref="M221">_xlfn.IFS(AND(marketing_campaign[[#This Row],[Recency]]&gt;=0,marketing_campaign[[#This Row],[Recency]]&lt;=14),"Early Recency",AND(marketing_campaign[[#This Row],[Recency]]&gt;=15,marketing_campaign[[#This Row],[Recency]]&lt;=31),"Mid-Recency",marketing_campaign[[#This Row],[Recency]]&gt;=32,"Late Recency")</f>
        <v>Late Recency</v>
      </c>
      <c r="N221">
        <v>824</v>
      </c>
      <c r="O221">
        <v>32</v>
      </c>
      <c r="P221">
        <v>162</v>
      </c>
      <c r="Q221">
        <v>42</v>
      </c>
      <c r="R221">
        <v>32</v>
      </c>
      <c r="S221">
        <v>43</v>
      </c>
      <c r="T221">
        <f>marketing_campaign[[#This Row],[MntGoldProds]]+marketing_campaign[[#This Row],[MntSweetProducts]]+marketing_campaign[[#This Row],[MntFishProducts]]+marketing_campaign[[#This Row],[MntMeatProducts]]+marketing_campaign[[#This Row],[MntFruits]]+marketing_campaign[[#This Row],[MntWines]]</f>
        <v>1135</v>
      </c>
      <c r="U221">
        <v>2</v>
      </c>
      <c r="V221">
        <v>11</v>
      </c>
      <c r="W221">
        <v>4</v>
      </c>
      <c r="X221">
        <v>11</v>
      </c>
      <c r="Y221">
        <f t="shared" si="7"/>
        <v>28</v>
      </c>
      <c r="Z221">
        <v>6</v>
      </c>
      <c r="AA221">
        <v>0</v>
      </c>
      <c r="AB221">
        <v>0</v>
      </c>
      <c r="AC221">
        <v>0</v>
      </c>
      <c r="AD221">
        <v>0</v>
      </c>
      <c r="AE221">
        <v>0</v>
      </c>
      <c r="AF221">
        <v>0</v>
      </c>
      <c r="AG221">
        <v>3</v>
      </c>
      <c r="AH221">
        <v>11</v>
      </c>
      <c r="AI221">
        <v>0</v>
      </c>
      <c r="AJ221">
        <f>marketing_campaign[[#This Row],[AcceptedCmp2]]+marketing_campaign[[#This Row],[AcceptedCmp1]]+marketing_campaign[[#This Row],[AcceptedCmp5]]+marketing_campaign[[#This Row],[AcceptedCmp4]]+marketing_campaign[[#This Row],[AcceptedCmp3]]</f>
        <v>0</v>
      </c>
    </row>
    <row r="222" spans="1:36" x14ac:dyDescent="0.35">
      <c r="A222">
        <v>1755</v>
      </c>
      <c r="B222">
        <v>1988</v>
      </c>
      <c r="C222">
        <f t="shared" ca="1" si="6"/>
        <v>38</v>
      </c>
      <c r="D222" t="str" cm="1">
        <f t="array" aca="1" ref="D2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2" t="s">
        <v>37</v>
      </c>
      <c r="F222" t="s">
        <v>31</v>
      </c>
      <c r="G222" cm="1">
        <f t="array" ref="G222">_xlfn.IFS(marketing_campaign[[#This Row],[Marital_Status]]="Single",I222-J222+1,marketing_campaign[[#This Row],[Marital_Status]]="Together",I222+J222+2,marketing_campaign[[#This Row],[Marital_Status]]="Alone",I222-J222+1,marketing_campaign[[#This Row],[Marital_Status]]="Married",I222+J222+2,marketing_campaign[[#This Row],[Marital_Status]]="Divorced",I222+J222+1,marketing_campaign[[#This Row],[Marital_Status]]="YOLO",I222-J222+1,marketing_campaign[[#This Row],[Marital_Status]]="Absurd",I222-J222+1,marketing_campaign[[#This Row],[Marital_Status]]="Widow",I222+J222+1)</f>
        <v>3</v>
      </c>
      <c r="H222">
        <v>45204</v>
      </c>
      <c r="I222">
        <v>1</v>
      </c>
      <c r="J222">
        <v>0</v>
      </c>
      <c r="K222" s="1">
        <v>41740</v>
      </c>
      <c r="L222">
        <v>93</v>
      </c>
      <c r="M222" t="str" cm="1">
        <f t="array" ref="M222">_xlfn.IFS(AND(marketing_campaign[[#This Row],[Recency]]&gt;=0,marketing_campaign[[#This Row],[Recency]]&lt;=14),"Early Recency",AND(marketing_campaign[[#This Row],[Recency]]&gt;=15,marketing_campaign[[#This Row],[Recency]]&lt;=31),"Mid-Recency",marketing_campaign[[#This Row],[Recency]]&gt;=32,"Late Recency")</f>
        <v>Late Recency</v>
      </c>
      <c r="N222">
        <v>30</v>
      </c>
      <c r="O222">
        <v>11</v>
      </c>
      <c r="P222">
        <v>25</v>
      </c>
      <c r="Q222">
        <v>29</v>
      </c>
      <c r="R222">
        <v>1</v>
      </c>
      <c r="S222">
        <v>18</v>
      </c>
      <c r="T222">
        <f>marketing_campaign[[#This Row],[MntGoldProds]]+marketing_campaign[[#This Row],[MntSweetProducts]]+marketing_campaign[[#This Row],[MntFishProducts]]+marketing_campaign[[#This Row],[MntMeatProducts]]+marketing_campaign[[#This Row],[MntFruits]]+marketing_campaign[[#This Row],[MntWines]]</f>
        <v>114</v>
      </c>
      <c r="U222">
        <v>1</v>
      </c>
      <c r="V222">
        <v>1</v>
      </c>
      <c r="W222">
        <v>1</v>
      </c>
      <c r="X222">
        <v>4</v>
      </c>
      <c r="Y222">
        <f t="shared" si="7"/>
        <v>7</v>
      </c>
      <c r="Z222">
        <v>3</v>
      </c>
      <c r="AA222">
        <v>0</v>
      </c>
      <c r="AB222">
        <v>0</v>
      </c>
      <c r="AC222">
        <v>0</v>
      </c>
      <c r="AD222">
        <v>0</v>
      </c>
      <c r="AE222">
        <v>0</v>
      </c>
      <c r="AF222">
        <v>0</v>
      </c>
      <c r="AG222">
        <v>3</v>
      </c>
      <c r="AH222">
        <v>11</v>
      </c>
      <c r="AI222">
        <v>0</v>
      </c>
      <c r="AJ222">
        <f>marketing_campaign[[#This Row],[AcceptedCmp2]]+marketing_campaign[[#This Row],[AcceptedCmp1]]+marketing_campaign[[#This Row],[AcceptedCmp5]]+marketing_campaign[[#This Row],[AcceptedCmp4]]+marketing_campaign[[#This Row],[AcceptedCmp3]]</f>
        <v>0</v>
      </c>
    </row>
    <row r="223" spans="1:36" x14ac:dyDescent="0.35">
      <c r="A223">
        <v>2075</v>
      </c>
      <c r="B223">
        <v>1969</v>
      </c>
      <c r="C223">
        <f t="shared" ca="1" si="6"/>
        <v>57</v>
      </c>
      <c r="D223" t="str" cm="1">
        <f t="array" aca="1" ref="D2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 t="s">
        <v>29</v>
      </c>
      <c r="F223" t="s">
        <v>33</v>
      </c>
      <c r="G223" cm="1">
        <f t="array" ref="G223">_xlfn.IFS(marketing_campaign[[#This Row],[Marital_Status]]="Single",I223-J223+1,marketing_campaign[[#This Row],[Marital_Status]]="Together",I223+J223+2,marketing_campaign[[#This Row],[Marital_Status]]="Alone",I223-J223+1,marketing_campaign[[#This Row],[Marital_Status]]="Married",I223+J223+2,marketing_campaign[[#This Row],[Marital_Status]]="Divorced",I223+J223+1,marketing_campaign[[#This Row],[Marital_Status]]="YOLO",I223-J223+1,marketing_campaign[[#This Row],[Marital_Status]]="Absurd",I223-J223+1,marketing_campaign[[#This Row],[Marital_Status]]="Widow",I223+J223+1)</f>
        <v>2</v>
      </c>
      <c r="H223">
        <v>72460</v>
      </c>
      <c r="I223">
        <v>0</v>
      </c>
      <c r="J223">
        <v>0</v>
      </c>
      <c r="K223" s="1">
        <v>41592</v>
      </c>
      <c r="L223">
        <v>56</v>
      </c>
      <c r="M223" t="str" cm="1">
        <f t="array" ref="M223">_xlfn.IFS(AND(marketing_campaign[[#This Row],[Recency]]&gt;=0,marketing_campaign[[#This Row],[Recency]]&lt;=14),"Early Recency",AND(marketing_campaign[[#This Row],[Recency]]&gt;=15,marketing_campaign[[#This Row],[Recency]]&lt;=31),"Mid-Recency",marketing_campaign[[#This Row],[Recency]]&gt;=32,"Late Recency")</f>
        <v>Late Recency</v>
      </c>
      <c r="N223">
        <v>377</v>
      </c>
      <c r="O223">
        <v>10</v>
      </c>
      <c r="P223">
        <v>540</v>
      </c>
      <c r="Q223">
        <v>80</v>
      </c>
      <c r="R223">
        <v>30</v>
      </c>
      <c r="S223">
        <v>10</v>
      </c>
      <c r="T223">
        <f>marketing_campaign[[#This Row],[MntGoldProds]]+marketing_campaign[[#This Row],[MntSweetProducts]]+marketing_campaign[[#This Row],[MntFishProducts]]+marketing_campaign[[#This Row],[MntMeatProducts]]+marketing_campaign[[#This Row],[MntFruits]]+marketing_campaign[[#This Row],[MntWines]]</f>
        <v>1047</v>
      </c>
      <c r="U223">
        <v>1</v>
      </c>
      <c r="V223">
        <v>3</v>
      </c>
      <c r="W223">
        <v>5</v>
      </c>
      <c r="X223">
        <v>7</v>
      </c>
      <c r="Y223">
        <f t="shared" si="7"/>
        <v>16</v>
      </c>
      <c r="Z223">
        <v>1</v>
      </c>
      <c r="AA223">
        <v>0</v>
      </c>
      <c r="AB223">
        <v>0</v>
      </c>
      <c r="AC223">
        <v>0</v>
      </c>
      <c r="AD223">
        <v>0</v>
      </c>
      <c r="AE223">
        <v>0</v>
      </c>
      <c r="AF223">
        <v>0</v>
      </c>
      <c r="AG223">
        <v>3</v>
      </c>
      <c r="AH223">
        <v>11</v>
      </c>
      <c r="AI223">
        <v>0</v>
      </c>
      <c r="AJ223">
        <f>marketing_campaign[[#This Row],[AcceptedCmp2]]+marketing_campaign[[#This Row],[AcceptedCmp1]]+marketing_campaign[[#This Row],[AcceptedCmp5]]+marketing_campaign[[#This Row],[AcceptedCmp4]]+marketing_campaign[[#This Row],[AcceptedCmp3]]</f>
        <v>0</v>
      </c>
    </row>
    <row r="224" spans="1:36" x14ac:dyDescent="0.35">
      <c r="A224">
        <v>4785</v>
      </c>
      <c r="B224">
        <v>1970</v>
      </c>
      <c r="C224">
        <f t="shared" ca="1" si="6"/>
        <v>56</v>
      </c>
      <c r="D224" t="str" cm="1">
        <f t="array" aca="1" ref="D2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4" t="s">
        <v>32</v>
      </c>
      <c r="F224" t="s">
        <v>31</v>
      </c>
      <c r="G224" cm="1">
        <f t="array" ref="G224">_xlfn.IFS(marketing_campaign[[#This Row],[Marital_Status]]="Single",I224-J224+1,marketing_campaign[[#This Row],[Marital_Status]]="Together",I224+J224+2,marketing_campaign[[#This Row],[Marital_Status]]="Alone",I224-J224+1,marketing_campaign[[#This Row],[Marital_Status]]="Married",I224+J224+2,marketing_campaign[[#This Row],[Marital_Status]]="Divorced",I224+J224+1,marketing_campaign[[#This Row],[Marital_Status]]="YOLO",I224-J224+1,marketing_campaign[[#This Row],[Marital_Status]]="Absurd",I224-J224+1,marketing_campaign[[#This Row],[Marital_Status]]="Widow",I224+J224+1)</f>
        <v>4</v>
      </c>
      <c r="H224">
        <v>77622</v>
      </c>
      <c r="I224">
        <v>0</v>
      </c>
      <c r="J224">
        <v>2</v>
      </c>
      <c r="K224" s="1">
        <v>41743</v>
      </c>
      <c r="L224">
        <v>3</v>
      </c>
      <c r="M224" t="str" cm="1">
        <f t="array" ref="M224">_xlfn.IFS(AND(marketing_campaign[[#This Row],[Recency]]&gt;=0,marketing_campaign[[#This Row],[Recency]]&lt;=14),"Early Recency",AND(marketing_campaign[[#This Row],[Recency]]&gt;=15,marketing_campaign[[#This Row],[Recency]]&lt;=31),"Mid-Recency",marketing_campaign[[#This Row],[Recency]]&gt;=32,"Late Recency")</f>
        <v>Early Recency</v>
      </c>
      <c r="N224">
        <v>520</v>
      </c>
      <c r="O224">
        <v>7</v>
      </c>
      <c r="P224">
        <v>154</v>
      </c>
      <c r="Q224">
        <v>19</v>
      </c>
      <c r="R224">
        <v>0</v>
      </c>
      <c r="S224">
        <v>14</v>
      </c>
      <c r="T224">
        <f>marketing_campaign[[#This Row],[MntGoldProds]]+marketing_campaign[[#This Row],[MntSweetProducts]]+marketing_campaign[[#This Row],[MntFishProducts]]+marketing_campaign[[#This Row],[MntMeatProducts]]+marketing_campaign[[#This Row],[MntFruits]]+marketing_campaign[[#This Row],[MntWines]]</f>
        <v>714</v>
      </c>
      <c r="U224">
        <v>2</v>
      </c>
      <c r="V224">
        <v>6</v>
      </c>
      <c r="W224">
        <v>3</v>
      </c>
      <c r="X224">
        <v>11</v>
      </c>
      <c r="Y224">
        <f t="shared" si="7"/>
        <v>22</v>
      </c>
      <c r="Z224">
        <v>3</v>
      </c>
      <c r="AA224">
        <v>0</v>
      </c>
      <c r="AB224">
        <v>0</v>
      </c>
      <c r="AC224">
        <v>0</v>
      </c>
      <c r="AD224">
        <v>0</v>
      </c>
      <c r="AE224">
        <v>0</v>
      </c>
      <c r="AF224">
        <v>0</v>
      </c>
      <c r="AG224">
        <v>3</v>
      </c>
      <c r="AH224">
        <v>11</v>
      </c>
      <c r="AI224">
        <v>0</v>
      </c>
      <c r="AJ224">
        <f>marketing_campaign[[#This Row],[AcceptedCmp2]]+marketing_campaign[[#This Row],[AcceptedCmp1]]+marketing_campaign[[#This Row],[AcceptedCmp5]]+marketing_campaign[[#This Row],[AcceptedCmp4]]+marketing_campaign[[#This Row],[AcceptedCmp3]]</f>
        <v>0</v>
      </c>
    </row>
    <row r="225" spans="1:36" x14ac:dyDescent="0.35">
      <c r="A225">
        <v>9076</v>
      </c>
      <c r="B225">
        <v>1980</v>
      </c>
      <c r="C225">
        <f t="shared" ca="1" si="6"/>
        <v>46</v>
      </c>
      <c r="D225" t="str" cm="1">
        <f t="array" aca="1" ref="D2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5" t="s">
        <v>32</v>
      </c>
      <c r="F225" t="s">
        <v>33</v>
      </c>
      <c r="G225" cm="1">
        <f t="array" ref="G225">_xlfn.IFS(marketing_campaign[[#This Row],[Marital_Status]]="Single",I225-J225+1,marketing_campaign[[#This Row],[Marital_Status]]="Together",I225+J225+2,marketing_campaign[[#This Row],[Marital_Status]]="Alone",I225-J225+1,marketing_campaign[[#This Row],[Marital_Status]]="Married",I225+J225+2,marketing_campaign[[#This Row],[Marital_Status]]="Divorced",I225+J225+1,marketing_campaign[[#This Row],[Marital_Status]]="YOLO",I225-J225+1,marketing_campaign[[#This Row],[Marital_Status]]="Absurd",I225-J225+1,marketing_campaign[[#This Row],[Marital_Status]]="Widow",I225+J225+1)</f>
        <v>3</v>
      </c>
      <c r="H225">
        <v>30732</v>
      </c>
      <c r="I225">
        <v>1</v>
      </c>
      <c r="J225">
        <v>0</v>
      </c>
      <c r="K225" s="1">
        <v>41279</v>
      </c>
      <c r="L225">
        <v>44</v>
      </c>
      <c r="M225" t="str" cm="1">
        <f t="array" ref="M225">_xlfn.IFS(AND(marketing_campaign[[#This Row],[Recency]]&gt;=0,marketing_campaign[[#This Row],[Recency]]&lt;=14),"Early Recency",AND(marketing_campaign[[#This Row],[Recency]]&gt;=15,marketing_campaign[[#This Row],[Recency]]&lt;=31),"Mid-Recency",marketing_campaign[[#This Row],[Recency]]&gt;=32,"Late Recency")</f>
        <v>Late Recency</v>
      </c>
      <c r="N225">
        <v>155</v>
      </c>
      <c r="O225">
        <v>1</v>
      </c>
      <c r="P225">
        <v>25</v>
      </c>
      <c r="Q225">
        <v>0</v>
      </c>
      <c r="R225">
        <v>1</v>
      </c>
      <c r="S225">
        <v>3</v>
      </c>
      <c r="T225">
        <f>marketing_campaign[[#This Row],[MntGoldProds]]+marketing_campaign[[#This Row],[MntSweetProducts]]+marketing_campaign[[#This Row],[MntFishProducts]]+marketing_campaign[[#This Row],[MntMeatProducts]]+marketing_campaign[[#This Row],[MntFruits]]+marketing_campaign[[#This Row],[MntWines]]</f>
        <v>185</v>
      </c>
      <c r="U225">
        <v>4</v>
      </c>
      <c r="V225">
        <v>4</v>
      </c>
      <c r="W225">
        <v>1</v>
      </c>
      <c r="X225">
        <v>4</v>
      </c>
      <c r="Y225">
        <f t="shared" si="7"/>
        <v>13</v>
      </c>
      <c r="Z225">
        <v>8</v>
      </c>
      <c r="AA225">
        <v>0</v>
      </c>
      <c r="AB225">
        <v>0</v>
      </c>
      <c r="AC225">
        <v>0</v>
      </c>
      <c r="AD225">
        <v>0</v>
      </c>
      <c r="AE225">
        <v>0</v>
      </c>
      <c r="AF225">
        <v>0</v>
      </c>
      <c r="AG225">
        <v>3</v>
      </c>
      <c r="AH225">
        <v>11</v>
      </c>
      <c r="AI225">
        <v>0</v>
      </c>
      <c r="AJ225">
        <f>marketing_campaign[[#This Row],[AcceptedCmp2]]+marketing_campaign[[#This Row],[AcceptedCmp1]]+marketing_campaign[[#This Row],[AcceptedCmp5]]+marketing_campaign[[#This Row],[AcceptedCmp4]]+marketing_campaign[[#This Row],[AcceptedCmp3]]</f>
        <v>0</v>
      </c>
    </row>
    <row r="226" spans="1:36" x14ac:dyDescent="0.35">
      <c r="A226">
        <v>7079</v>
      </c>
      <c r="B226">
        <v>1962</v>
      </c>
      <c r="C226">
        <f t="shared" ca="1" si="6"/>
        <v>64</v>
      </c>
      <c r="D226" t="str" cm="1">
        <f t="array" aca="1" ref="D2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6" t="s">
        <v>29</v>
      </c>
      <c r="F226" t="s">
        <v>35</v>
      </c>
      <c r="G226" cm="1">
        <f t="array" ref="G226">_xlfn.IFS(marketing_campaign[[#This Row],[Marital_Status]]="Single",I226-J226+1,marketing_campaign[[#This Row],[Marital_Status]]="Together",I226+J226+2,marketing_campaign[[#This Row],[Marital_Status]]="Alone",I226-J226+1,marketing_campaign[[#This Row],[Marital_Status]]="Married",I226+J226+2,marketing_campaign[[#This Row],[Marital_Status]]="Divorced",I226+J226+1,marketing_campaign[[#This Row],[Marital_Status]]="YOLO",I226-J226+1,marketing_campaign[[#This Row],[Marital_Status]]="Absurd",I226-J226+1,marketing_campaign[[#This Row],[Marital_Status]]="Widow",I226+J226+1)</f>
        <v>2</v>
      </c>
      <c r="H226">
        <v>63887</v>
      </c>
      <c r="I226">
        <v>0</v>
      </c>
      <c r="J226">
        <v>1</v>
      </c>
      <c r="K226" s="1">
        <v>41160</v>
      </c>
      <c r="L226">
        <v>38</v>
      </c>
      <c r="M226" t="str" cm="1">
        <f t="array" ref="M226">_xlfn.IFS(AND(marketing_campaign[[#This Row],[Recency]]&gt;=0,marketing_campaign[[#This Row],[Recency]]&lt;=14),"Early Recency",AND(marketing_campaign[[#This Row],[Recency]]&gt;=15,marketing_campaign[[#This Row],[Recency]]&lt;=31),"Mid-Recency",marketing_campaign[[#This Row],[Recency]]&gt;=32,"Late Recency")</f>
        <v>Late Recency</v>
      </c>
      <c r="N226">
        <v>897</v>
      </c>
      <c r="O226">
        <v>23</v>
      </c>
      <c r="P226">
        <v>207</v>
      </c>
      <c r="Q226">
        <v>15</v>
      </c>
      <c r="R226">
        <v>11</v>
      </c>
      <c r="S226">
        <v>92</v>
      </c>
      <c r="T226">
        <f>marketing_campaign[[#This Row],[MntGoldProds]]+marketing_campaign[[#This Row],[MntSweetProducts]]+marketing_campaign[[#This Row],[MntFishProducts]]+marketing_campaign[[#This Row],[MntMeatProducts]]+marketing_campaign[[#This Row],[MntFruits]]+marketing_campaign[[#This Row],[MntWines]]</f>
        <v>1245</v>
      </c>
      <c r="U226">
        <v>5</v>
      </c>
      <c r="V226">
        <v>9</v>
      </c>
      <c r="W226">
        <v>6</v>
      </c>
      <c r="X226">
        <v>12</v>
      </c>
      <c r="Y226">
        <f t="shared" si="7"/>
        <v>32</v>
      </c>
      <c r="Z226">
        <v>6</v>
      </c>
      <c r="AA226">
        <v>0</v>
      </c>
      <c r="AB226">
        <v>0</v>
      </c>
      <c r="AC226">
        <v>0</v>
      </c>
      <c r="AD226">
        <v>0</v>
      </c>
      <c r="AE226">
        <v>0</v>
      </c>
      <c r="AF226">
        <v>0</v>
      </c>
      <c r="AG226">
        <v>3</v>
      </c>
      <c r="AH226">
        <v>11</v>
      </c>
      <c r="AI226">
        <v>0</v>
      </c>
      <c r="AJ226">
        <f>marketing_campaign[[#This Row],[AcceptedCmp2]]+marketing_campaign[[#This Row],[AcceptedCmp1]]+marketing_campaign[[#This Row],[AcceptedCmp5]]+marketing_campaign[[#This Row],[AcceptedCmp4]]+marketing_campaign[[#This Row],[AcceptedCmp3]]</f>
        <v>0</v>
      </c>
    </row>
    <row r="227" spans="1:36" x14ac:dyDescent="0.35">
      <c r="A227">
        <v>4653</v>
      </c>
      <c r="B227">
        <v>1978</v>
      </c>
      <c r="C227">
        <f t="shared" ca="1" si="6"/>
        <v>48</v>
      </c>
      <c r="D227" t="str" cm="1">
        <f t="array" aca="1" ref="D2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7" t="s">
        <v>29</v>
      </c>
      <c r="F227" t="s">
        <v>31</v>
      </c>
      <c r="G227" cm="1">
        <f t="array" ref="G227">_xlfn.IFS(marketing_campaign[[#This Row],[Marital_Status]]="Single",I227-J227+1,marketing_campaign[[#This Row],[Marital_Status]]="Together",I227+J227+2,marketing_campaign[[#This Row],[Marital_Status]]="Alone",I227-J227+1,marketing_campaign[[#This Row],[Marital_Status]]="Married",I227+J227+2,marketing_campaign[[#This Row],[Marital_Status]]="Divorced",I227+J227+1,marketing_campaign[[#This Row],[Marital_Status]]="YOLO",I227-J227+1,marketing_campaign[[#This Row],[Marital_Status]]="Absurd",I227-J227+1,marketing_campaign[[#This Row],[Marital_Status]]="Widow",I227+J227+1)</f>
        <v>3</v>
      </c>
      <c r="H227">
        <v>42011</v>
      </c>
      <c r="I227">
        <v>1</v>
      </c>
      <c r="J227">
        <v>0</v>
      </c>
      <c r="K227" s="1">
        <v>41359</v>
      </c>
      <c r="L227">
        <v>46</v>
      </c>
      <c r="M227" t="str" cm="1">
        <f t="array" ref="M227">_xlfn.IFS(AND(marketing_campaign[[#This Row],[Recency]]&gt;=0,marketing_campaign[[#This Row],[Recency]]&lt;=14),"Early Recency",AND(marketing_campaign[[#This Row],[Recency]]&gt;=15,marketing_campaign[[#This Row],[Recency]]&lt;=31),"Mid-Recency",marketing_campaign[[#This Row],[Recency]]&gt;=32,"Late Recency")</f>
        <v>Late Recency</v>
      </c>
      <c r="N227">
        <v>131</v>
      </c>
      <c r="O227">
        <v>0</v>
      </c>
      <c r="P227">
        <v>16</v>
      </c>
      <c r="Q227">
        <v>2</v>
      </c>
      <c r="R227">
        <v>1</v>
      </c>
      <c r="S227">
        <v>39</v>
      </c>
      <c r="T227">
        <f>marketing_campaign[[#This Row],[MntGoldProds]]+marketing_campaign[[#This Row],[MntSweetProducts]]+marketing_campaign[[#This Row],[MntFishProducts]]+marketing_campaign[[#This Row],[MntMeatProducts]]+marketing_campaign[[#This Row],[MntFruits]]+marketing_campaign[[#This Row],[MntWines]]</f>
        <v>189</v>
      </c>
      <c r="U227">
        <v>4</v>
      </c>
      <c r="V227">
        <v>3</v>
      </c>
      <c r="W227">
        <v>1</v>
      </c>
      <c r="X227">
        <v>4</v>
      </c>
      <c r="Y227">
        <f t="shared" si="7"/>
        <v>12</v>
      </c>
      <c r="Z227">
        <v>8</v>
      </c>
      <c r="AA227">
        <v>0</v>
      </c>
      <c r="AB227">
        <v>0</v>
      </c>
      <c r="AC227">
        <v>0</v>
      </c>
      <c r="AD227">
        <v>0</v>
      </c>
      <c r="AE227">
        <v>0</v>
      </c>
      <c r="AF227">
        <v>0</v>
      </c>
      <c r="AG227">
        <v>3</v>
      </c>
      <c r="AH227">
        <v>11</v>
      </c>
      <c r="AI227">
        <v>0</v>
      </c>
      <c r="AJ227">
        <f>marketing_campaign[[#This Row],[AcceptedCmp2]]+marketing_campaign[[#This Row],[AcceptedCmp1]]+marketing_campaign[[#This Row],[AcceptedCmp5]]+marketing_campaign[[#This Row],[AcceptedCmp4]]+marketing_campaign[[#This Row],[AcceptedCmp3]]</f>
        <v>0</v>
      </c>
    </row>
    <row r="228" spans="1:36" x14ac:dyDescent="0.35">
      <c r="A228">
        <v>7375</v>
      </c>
      <c r="B228">
        <v>1976</v>
      </c>
      <c r="C228">
        <f t="shared" ca="1" si="6"/>
        <v>50</v>
      </c>
      <c r="D228" t="str" cm="1">
        <f t="array" aca="1" ref="D2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8" t="s">
        <v>29</v>
      </c>
      <c r="F228" t="s">
        <v>31</v>
      </c>
      <c r="G228" cm="1">
        <f t="array" ref="G228">_xlfn.IFS(marketing_campaign[[#This Row],[Marital_Status]]="Single",I228-J228+1,marketing_campaign[[#This Row],[Marital_Status]]="Together",I228+J228+2,marketing_campaign[[#This Row],[Marital_Status]]="Alone",I228-J228+1,marketing_campaign[[#This Row],[Marital_Status]]="Married",I228+J228+2,marketing_campaign[[#This Row],[Marital_Status]]="Divorced",I228+J228+1,marketing_campaign[[#This Row],[Marital_Status]]="YOLO",I228-J228+1,marketing_campaign[[#This Row],[Marital_Status]]="Absurd",I228-J228+1,marketing_campaign[[#This Row],[Marital_Status]]="Widow",I228+J228+1)</f>
        <v>3</v>
      </c>
      <c r="H228">
        <v>51369</v>
      </c>
      <c r="I228">
        <v>0</v>
      </c>
      <c r="J228">
        <v>1</v>
      </c>
      <c r="K228" s="1">
        <v>41207</v>
      </c>
      <c r="L228">
        <v>84</v>
      </c>
      <c r="M228" t="str" cm="1">
        <f t="array" ref="M228">_xlfn.IFS(AND(marketing_campaign[[#This Row],[Recency]]&gt;=0,marketing_campaign[[#This Row],[Recency]]&lt;=14),"Early Recency",AND(marketing_campaign[[#This Row],[Recency]]&gt;=15,marketing_campaign[[#This Row],[Recency]]&lt;=31),"Mid-Recency",marketing_campaign[[#This Row],[Recency]]&gt;=32,"Late Recency")</f>
        <v>Late Recency</v>
      </c>
      <c r="N228">
        <v>297</v>
      </c>
      <c r="O228">
        <v>7</v>
      </c>
      <c r="P228">
        <v>79</v>
      </c>
      <c r="Q228">
        <v>0</v>
      </c>
      <c r="R228">
        <v>11</v>
      </c>
      <c r="S228">
        <v>182</v>
      </c>
      <c r="T228">
        <f>marketing_campaign[[#This Row],[MntGoldProds]]+marketing_campaign[[#This Row],[MntSweetProducts]]+marketing_campaign[[#This Row],[MntFishProducts]]+marketing_campaign[[#This Row],[MntMeatProducts]]+marketing_campaign[[#This Row],[MntFruits]]+marketing_campaign[[#This Row],[MntWines]]</f>
        <v>576</v>
      </c>
      <c r="U228">
        <v>2</v>
      </c>
      <c r="V228">
        <v>8</v>
      </c>
      <c r="W228">
        <v>2</v>
      </c>
      <c r="X228">
        <v>4</v>
      </c>
      <c r="Y228">
        <f t="shared" si="7"/>
        <v>16</v>
      </c>
      <c r="Z228">
        <v>8</v>
      </c>
      <c r="AA228">
        <v>0</v>
      </c>
      <c r="AB228">
        <v>0</v>
      </c>
      <c r="AC228">
        <v>0</v>
      </c>
      <c r="AD228">
        <v>0</v>
      </c>
      <c r="AE228">
        <v>0</v>
      </c>
      <c r="AF228">
        <v>0</v>
      </c>
      <c r="AG228">
        <v>3</v>
      </c>
      <c r="AH228">
        <v>11</v>
      </c>
      <c r="AI228">
        <v>0</v>
      </c>
      <c r="AJ228">
        <f>marketing_campaign[[#This Row],[AcceptedCmp2]]+marketing_campaign[[#This Row],[AcceptedCmp1]]+marketing_campaign[[#This Row],[AcceptedCmp5]]+marketing_campaign[[#This Row],[AcceptedCmp4]]+marketing_campaign[[#This Row],[AcceptedCmp3]]</f>
        <v>0</v>
      </c>
    </row>
    <row r="229" spans="1:36" x14ac:dyDescent="0.35">
      <c r="A229">
        <v>709</v>
      </c>
      <c r="B229">
        <v>1952</v>
      </c>
      <c r="C229">
        <f t="shared" ca="1" si="6"/>
        <v>74</v>
      </c>
      <c r="D229" t="str" cm="1">
        <f t="array" aca="1" ref="D2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9" t="s">
        <v>29</v>
      </c>
      <c r="F229" t="s">
        <v>35</v>
      </c>
      <c r="G229" cm="1">
        <f t="array" ref="G229">_xlfn.IFS(marketing_campaign[[#This Row],[Marital_Status]]="Single",I229-J229+1,marketing_campaign[[#This Row],[Marital_Status]]="Together",I229+J229+2,marketing_campaign[[#This Row],[Marital_Status]]="Alone",I229-J229+1,marketing_campaign[[#This Row],[Marital_Status]]="Married",I229+J229+2,marketing_campaign[[#This Row],[Marital_Status]]="Divorced",I229+J229+1,marketing_campaign[[#This Row],[Marital_Status]]="YOLO",I229-J229+1,marketing_campaign[[#This Row],[Marital_Status]]="Absurd",I229-J229+1,marketing_campaign[[#This Row],[Marital_Status]]="Widow",I229+J229+1)</f>
        <v>2</v>
      </c>
      <c r="H229">
        <v>51537</v>
      </c>
      <c r="I229">
        <v>0</v>
      </c>
      <c r="J229">
        <v>1</v>
      </c>
      <c r="K229" s="1">
        <v>41252</v>
      </c>
      <c r="L229">
        <v>27</v>
      </c>
      <c r="M229" t="str" cm="1">
        <f t="array" ref="M229">_xlfn.IFS(AND(marketing_campaign[[#This Row],[Recency]]&gt;=0,marketing_campaign[[#This Row],[Recency]]&lt;=14),"Early Recency",AND(marketing_campaign[[#This Row],[Recency]]&gt;=15,marketing_campaign[[#This Row],[Recency]]&lt;=31),"Mid-Recency",marketing_campaign[[#This Row],[Recency]]&gt;=32,"Late Recency")</f>
        <v>Mid-Recency</v>
      </c>
      <c r="N229">
        <v>787</v>
      </c>
      <c r="O229">
        <v>20</v>
      </c>
      <c r="P229">
        <v>204</v>
      </c>
      <c r="Q229">
        <v>0</v>
      </c>
      <c r="R229">
        <v>0</v>
      </c>
      <c r="S229">
        <v>92</v>
      </c>
      <c r="T229">
        <f>marketing_campaign[[#This Row],[MntGoldProds]]+marketing_campaign[[#This Row],[MntSweetProducts]]+marketing_campaign[[#This Row],[MntFishProducts]]+marketing_campaign[[#This Row],[MntMeatProducts]]+marketing_campaign[[#This Row],[MntFruits]]+marketing_campaign[[#This Row],[MntWines]]</f>
        <v>1103</v>
      </c>
      <c r="U229">
        <v>3</v>
      </c>
      <c r="V229">
        <v>2</v>
      </c>
      <c r="W229">
        <v>2</v>
      </c>
      <c r="X229">
        <v>11</v>
      </c>
      <c r="Y229">
        <f t="shared" si="7"/>
        <v>18</v>
      </c>
      <c r="Z229">
        <v>8</v>
      </c>
      <c r="AA229">
        <v>0</v>
      </c>
      <c r="AB229">
        <v>0</v>
      </c>
      <c r="AC229">
        <v>0</v>
      </c>
      <c r="AD229">
        <v>0</v>
      </c>
      <c r="AE229">
        <v>0</v>
      </c>
      <c r="AF229">
        <v>0</v>
      </c>
      <c r="AG229">
        <v>3</v>
      </c>
      <c r="AH229">
        <v>11</v>
      </c>
      <c r="AI229">
        <v>0</v>
      </c>
      <c r="AJ229">
        <f>marketing_campaign[[#This Row],[AcceptedCmp2]]+marketing_campaign[[#This Row],[AcceptedCmp1]]+marketing_campaign[[#This Row],[AcceptedCmp5]]+marketing_campaign[[#This Row],[AcceptedCmp4]]+marketing_campaign[[#This Row],[AcceptedCmp3]]</f>
        <v>0</v>
      </c>
    </row>
    <row r="230" spans="1:36" x14ac:dyDescent="0.35">
      <c r="A230">
        <v>460</v>
      </c>
      <c r="B230">
        <v>1972</v>
      </c>
      <c r="C230">
        <f t="shared" ca="1" si="6"/>
        <v>54</v>
      </c>
      <c r="D230" t="str" cm="1">
        <f t="array" aca="1" ref="D2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0" t="s">
        <v>32</v>
      </c>
      <c r="F230" t="s">
        <v>33</v>
      </c>
      <c r="G230" cm="1">
        <f t="array" ref="G230">_xlfn.IFS(marketing_campaign[[#This Row],[Marital_Status]]="Single",I230-J230+1,marketing_campaign[[#This Row],[Marital_Status]]="Together",I230+J230+2,marketing_campaign[[#This Row],[Marital_Status]]="Alone",I230-J230+1,marketing_campaign[[#This Row],[Marital_Status]]="Married",I230+J230+2,marketing_campaign[[#This Row],[Marital_Status]]="Divorced",I230+J230+1,marketing_campaign[[#This Row],[Marital_Status]]="YOLO",I230-J230+1,marketing_campaign[[#This Row],[Marital_Status]]="Absurd",I230-J230+1,marketing_campaign[[#This Row],[Marital_Status]]="Widow",I230+J230+1)</f>
        <v>2</v>
      </c>
      <c r="H230">
        <v>79930</v>
      </c>
      <c r="I230">
        <v>0</v>
      </c>
      <c r="J230">
        <v>0</v>
      </c>
      <c r="K230" s="1">
        <v>41129</v>
      </c>
      <c r="L230">
        <v>72</v>
      </c>
      <c r="M230" t="str" cm="1">
        <f t="array" ref="M230">_xlfn.IFS(AND(marketing_campaign[[#This Row],[Recency]]&gt;=0,marketing_campaign[[#This Row],[Recency]]&lt;=14),"Early Recency",AND(marketing_campaign[[#This Row],[Recency]]&gt;=15,marketing_campaign[[#This Row],[Recency]]&lt;=31),"Mid-Recency",marketing_campaign[[#This Row],[Recency]]&gt;=32,"Late Recency")</f>
        <v>Late Recency</v>
      </c>
      <c r="N230">
        <v>792</v>
      </c>
      <c r="O230">
        <v>86</v>
      </c>
      <c r="P230">
        <v>740</v>
      </c>
      <c r="Q230">
        <v>67</v>
      </c>
      <c r="R230">
        <v>51</v>
      </c>
      <c r="S230">
        <v>17</v>
      </c>
      <c r="T230">
        <f>marketing_campaign[[#This Row],[MntGoldProds]]+marketing_campaign[[#This Row],[MntSweetProducts]]+marketing_campaign[[#This Row],[MntFishProducts]]+marketing_campaign[[#This Row],[MntMeatProducts]]+marketing_campaign[[#This Row],[MntFruits]]+marketing_campaign[[#This Row],[MntWines]]</f>
        <v>1753</v>
      </c>
      <c r="U230">
        <v>1</v>
      </c>
      <c r="V230">
        <v>3</v>
      </c>
      <c r="W230">
        <v>5</v>
      </c>
      <c r="X230">
        <v>8</v>
      </c>
      <c r="Y230">
        <f t="shared" si="7"/>
        <v>17</v>
      </c>
      <c r="Z230">
        <v>2</v>
      </c>
      <c r="AA230">
        <v>0</v>
      </c>
      <c r="AB230">
        <v>0</v>
      </c>
      <c r="AC230">
        <v>0</v>
      </c>
      <c r="AD230">
        <v>0</v>
      </c>
      <c r="AE230">
        <v>0</v>
      </c>
      <c r="AF230">
        <v>0</v>
      </c>
      <c r="AG230">
        <v>3</v>
      </c>
      <c r="AH230">
        <v>11</v>
      </c>
      <c r="AI230">
        <v>0</v>
      </c>
      <c r="AJ230">
        <f>marketing_campaign[[#This Row],[AcceptedCmp2]]+marketing_campaign[[#This Row],[AcceptedCmp1]]+marketing_campaign[[#This Row],[AcceptedCmp5]]+marketing_campaign[[#This Row],[AcceptedCmp4]]+marketing_campaign[[#This Row],[AcceptedCmp3]]</f>
        <v>0</v>
      </c>
    </row>
    <row r="231" spans="1:36" x14ac:dyDescent="0.35">
      <c r="A231">
        <v>3726</v>
      </c>
      <c r="B231">
        <v>1986</v>
      </c>
      <c r="C231">
        <f t="shared" ca="1" si="6"/>
        <v>40</v>
      </c>
      <c r="D231" t="str" cm="1">
        <f t="array" aca="1" ref="D2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31" t="s">
        <v>32</v>
      </c>
      <c r="F231" t="s">
        <v>31</v>
      </c>
      <c r="G231" cm="1">
        <f t="array" ref="G231">_xlfn.IFS(marketing_campaign[[#This Row],[Marital_Status]]="Single",I231-J231+1,marketing_campaign[[#This Row],[Marital_Status]]="Together",I231+J231+2,marketing_campaign[[#This Row],[Marital_Status]]="Alone",I231-J231+1,marketing_campaign[[#This Row],[Marital_Status]]="Married",I231+J231+2,marketing_campaign[[#This Row],[Marital_Status]]="Divorced",I231+J231+1,marketing_campaign[[#This Row],[Marital_Status]]="YOLO",I231-J231+1,marketing_campaign[[#This Row],[Marital_Status]]="Absurd",I231-J231+1,marketing_campaign[[#This Row],[Marital_Status]]="Widow",I231+J231+1)</f>
        <v>3</v>
      </c>
      <c r="H231">
        <v>34320</v>
      </c>
      <c r="I231">
        <v>1</v>
      </c>
      <c r="J231">
        <v>0</v>
      </c>
      <c r="K231" s="1">
        <v>41686</v>
      </c>
      <c r="L231">
        <v>66</v>
      </c>
      <c r="M231" t="str" cm="1">
        <f t="array" ref="M231">_xlfn.IFS(AND(marketing_campaign[[#This Row],[Recency]]&gt;=0,marketing_campaign[[#This Row],[Recency]]&lt;=14),"Early Recency",AND(marketing_campaign[[#This Row],[Recency]]&gt;=15,marketing_campaign[[#This Row],[Recency]]&lt;=31),"Mid-Recency",marketing_campaign[[#This Row],[Recency]]&gt;=32,"Late Recency")</f>
        <v>Late Recency</v>
      </c>
      <c r="N231">
        <v>4</v>
      </c>
      <c r="O231">
        <v>1</v>
      </c>
      <c r="P231">
        <v>9</v>
      </c>
      <c r="Q231">
        <v>3</v>
      </c>
      <c r="R231">
        <v>0</v>
      </c>
      <c r="S231">
        <v>0</v>
      </c>
      <c r="T231">
        <f>marketing_campaign[[#This Row],[MntGoldProds]]+marketing_campaign[[#This Row],[MntSweetProducts]]+marketing_campaign[[#This Row],[MntFishProducts]]+marketing_campaign[[#This Row],[MntMeatProducts]]+marketing_campaign[[#This Row],[MntFruits]]+marketing_campaign[[#This Row],[MntWines]]</f>
        <v>17</v>
      </c>
      <c r="U231">
        <v>1</v>
      </c>
      <c r="V231">
        <v>1</v>
      </c>
      <c r="W231">
        <v>0</v>
      </c>
      <c r="X231">
        <v>2</v>
      </c>
      <c r="Y231">
        <f t="shared" si="7"/>
        <v>4</v>
      </c>
      <c r="Z231">
        <v>8</v>
      </c>
      <c r="AA231">
        <v>0</v>
      </c>
      <c r="AB231">
        <v>0</v>
      </c>
      <c r="AC231">
        <v>0</v>
      </c>
      <c r="AD231">
        <v>0</v>
      </c>
      <c r="AE231">
        <v>0</v>
      </c>
      <c r="AF231">
        <v>0</v>
      </c>
      <c r="AG231">
        <v>3</v>
      </c>
      <c r="AH231">
        <v>11</v>
      </c>
      <c r="AI231">
        <v>0</v>
      </c>
      <c r="AJ231">
        <f>marketing_campaign[[#This Row],[AcceptedCmp2]]+marketing_campaign[[#This Row],[AcceptedCmp1]]+marketing_campaign[[#This Row],[AcceptedCmp5]]+marketing_campaign[[#This Row],[AcceptedCmp4]]+marketing_campaign[[#This Row],[AcceptedCmp3]]</f>
        <v>0</v>
      </c>
    </row>
    <row r="232" spans="1:36" x14ac:dyDescent="0.35">
      <c r="A232">
        <v>6798</v>
      </c>
      <c r="B232">
        <v>1966</v>
      </c>
      <c r="C232">
        <f t="shared" ca="1" si="6"/>
        <v>60</v>
      </c>
      <c r="D232" t="str" cm="1">
        <f t="array" aca="1" ref="D2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2" t="s">
        <v>29</v>
      </c>
      <c r="F232" t="s">
        <v>30</v>
      </c>
      <c r="G232" cm="1">
        <f t="array" ref="G232">_xlfn.IFS(marketing_campaign[[#This Row],[Marital_Status]]="Single",I232-J232+1,marketing_campaign[[#This Row],[Marital_Status]]="Together",I232+J232+2,marketing_campaign[[#This Row],[Marital_Status]]="Alone",I232-J232+1,marketing_campaign[[#This Row],[Marital_Status]]="Married",I232+J232+2,marketing_campaign[[#This Row],[Marital_Status]]="Divorced",I232+J232+1,marketing_campaign[[#This Row],[Marital_Status]]="YOLO",I232-J232+1,marketing_campaign[[#This Row],[Marital_Status]]="Absurd",I232-J232+1,marketing_campaign[[#This Row],[Marital_Status]]="Widow",I232+J232+1)</f>
        <v>1</v>
      </c>
      <c r="H232">
        <v>37070</v>
      </c>
      <c r="I232">
        <v>1</v>
      </c>
      <c r="J232">
        <v>1</v>
      </c>
      <c r="K232" s="1">
        <v>41353</v>
      </c>
      <c r="L232">
        <v>30</v>
      </c>
      <c r="M232" t="str" cm="1">
        <f t="array" ref="M232">_xlfn.IFS(AND(marketing_campaign[[#This Row],[Recency]]&gt;=0,marketing_campaign[[#This Row],[Recency]]&lt;=14),"Early Recency",AND(marketing_campaign[[#This Row],[Recency]]&gt;=15,marketing_campaign[[#This Row],[Recency]]&lt;=31),"Mid-Recency",marketing_campaign[[#This Row],[Recency]]&gt;=32,"Late Recency")</f>
        <v>Mid-Recency</v>
      </c>
      <c r="N232">
        <v>231</v>
      </c>
      <c r="O232">
        <v>7</v>
      </c>
      <c r="P232">
        <v>137</v>
      </c>
      <c r="Q232">
        <v>4</v>
      </c>
      <c r="R232">
        <v>15</v>
      </c>
      <c r="S232">
        <v>39</v>
      </c>
      <c r="T232">
        <f>marketing_campaign[[#This Row],[MntGoldProds]]+marketing_campaign[[#This Row],[MntSweetProducts]]+marketing_campaign[[#This Row],[MntFishProducts]]+marketing_campaign[[#This Row],[MntMeatProducts]]+marketing_campaign[[#This Row],[MntFruits]]+marketing_campaign[[#This Row],[MntWines]]</f>
        <v>433</v>
      </c>
      <c r="U232">
        <v>9</v>
      </c>
      <c r="V232">
        <v>5</v>
      </c>
      <c r="W232">
        <v>1</v>
      </c>
      <c r="X232">
        <v>8</v>
      </c>
      <c r="Y232">
        <f t="shared" si="7"/>
        <v>23</v>
      </c>
      <c r="Z232">
        <v>7</v>
      </c>
      <c r="AA232">
        <v>0</v>
      </c>
      <c r="AB232">
        <v>0</v>
      </c>
      <c r="AC232">
        <v>0</v>
      </c>
      <c r="AD232">
        <v>0</v>
      </c>
      <c r="AE232">
        <v>0</v>
      </c>
      <c r="AF232">
        <v>0</v>
      </c>
      <c r="AG232">
        <v>3</v>
      </c>
      <c r="AH232">
        <v>11</v>
      </c>
      <c r="AI232">
        <v>1</v>
      </c>
      <c r="AJ232">
        <f>marketing_campaign[[#This Row],[AcceptedCmp2]]+marketing_campaign[[#This Row],[AcceptedCmp1]]+marketing_campaign[[#This Row],[AcceptedCmp5]]+marketing_campaign[[#This Row],[AcceptedCmp4]]+marketing_campaign[[#This Row],[AcceptedCmp3]]</f>
        <v>0</v>
      </c>
    </row>
    <row r="233" spans="1:36" x14ac:dyDescent="0.35">
      <c r="A233">
        <v>5341</v>
      </c>
      <c r="B233">
        <v>1962</v>
      </c>
      <c r="C233">
        <f t="shared" ca="1" si="6"/>
        <v>64</v>
      </c>
      <c r="D233" t="str" cm="1">
        <f t="array" aca="1" ref="D2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33" t="s">
        <v>37</v>
      </c>
      <c r="F233" t="s">
        <v>35</v>
      </c>
      <c r="G233" cm="1">
        <f t="array" ref="G233">_xlfn.IFS(marketing_campaign[[#This Row],[Marital_Status]]="Single",I233-J233+1,marketing_campaign[[#This Row],[Marital_Status]]="Together",I233+J233+2,marketing_campaign[[#This Row],[Marital_Status]]="Alone",I233-J233+1,marketing_campaign[[#This Row],[Marital_Status]]="Married",I233+J233+2,marketing_campaign[[#This Row],[Marital_Status]]="Divorced",I233+J233+1,marketing_campaign[[#This Row],[Marital_Status]]="YOLO",I233-J233+1,marketing_campaign[[#This Row],[Marital_Status]]="Absurd",I233-J233+1,marketing_campaign[[#This Row],[Marital_Status]]="Widow",I233+J233+1)</f>
        <v>2</v>
      </c>
      <c r="H233">
        <v>81975</v>
      </c>
      <c r="I233">
        <v>0</v>
      </c>
      <c r="J233">
        <v>1</v>
      </c>
      <c r="K233" s="1">
        <v>41279</v>
      </c>
      <c r="L233">
        <v>2</v>
      </c>
      <c r="M233" t="str" cm="1">
        <f t="array" ref="M233">_xlfn.IFS(AND(marketing_campaign[[#This Row],[Recency]]&gt;=0,marketing_campaign[[#This Row],[Recency]]&lt;=14),"Early Recency",AND(marketing_campaign[[#This Row],[Recency]]&gt;=15,marketing_campaign[[#This Row],[Recency]]&lt;=31),"Mid-Recency",marketing_campaign[[#This Row],[Recency]]&gt;=32,"Late Recency")</f>
        <v>Early Recency</v>
      </c>
      <c r="N233">
        <v>983</v>
      </c>
      <c r="O233">
        <v>76</v>
      </c>
      <c r="P233">
        <v>184</v>
      </c>
      <c r="Q233">
        <v>180</v>
      </c>
      <c r="R233">
        <v>138</v>
      </c>
      <c r="S233">
        <v>27</v>
      </c>
      <c r="T233">
        <f>marketing_campaign[[#This Row],[MntGoldProds]]+marketing_campaign[[#This Row],[MntSweetProducts]]+marketing_campaign[[#This Row],[MntFishProducts]]+marketing_campaign[[#This Row],[MntMeatProducts]]+marketing_campaign[[#This Row],[MntFruits]]+marketing_campaign[[#This Row],[MntWines]]</f>
        <v>1588</v>
      </c>
      <c r="U233">
        <v>1</v>
      </c>
      <c r="V233">
        <v>6</v>
      </c>
      <c r="W233">
        <v>3</v>
      </c>
      <c r="X233">
        <v>4</v>
      </c>
      <c r="Y233">
        <f t="shared" si="7"/>
        <v>14</v>
      </c>
      <c r="Z233">
        <v>7</v>
      </c>
      <c r="AA233">
        <v>0</v>
      </c>
      <c r="AB233">
        <v>0</v>
      </c>
      <c r="AC233">
        <v>1</v>
      </c>
      <c r="AD233">
        <v>0</v>
      </c>
      <c r="AE233">
        <v>0</v>
      </c>
      <c r="AF233">
        <v>0</v>
      </c>
      <c r="AG233">
        <v>3</v>
      </c>
      <c r="AH233">
        <v>11</v>
      </c>
      <c r="AI233">
        <v>0</v>
      </c>
      <c r="AJ233">
        <f>marketing_campaign[[#This Row],[AcceptedCmp2]]+marketing_campaign[[#This Row],[AcceptedCmp1]]+marketing_campaign[[#This Row],[AcceptedCmp5]]+marketing_campaign[[#This Row],[AcceptedCmp4]]+marketing_campaign[[#This Row],[AcceptedCmp3]]</f>
        <v>1</v>
      </c>
    </row>
    <row r="234" spans="1:36" x14ac:dyDescent="0.35">
      <c r="A234">
        <v>1606</v>
      </c>
      <c r="B234">
        <v>1971</v>
      </c>
      <c r="C234">
        <f t="shared" ca="1" si="6"/>
        <v>55</v>
      </c>
      <c r="D234" t="str" cm="1">
        <f t="array" aca="1" ref="D2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4" t="s">
        <v>29</v>
      </c>
      <c r="F234" t="s">
        <v>31</v>
      </c>
      <c r="G234" cm="1">
        <f t="array" ref="G234">_xlfn.IFS(marketing_campaign[[#This Row],[Marital_Status]]="Single",I234-J234+1,marketing_campaign[[#This Row],[Marital_Status]]="Together",I234+J234+2,marketing_campaign[[#This Row],[Marital_Status]]="Alone",I234-J234+1,marketing_campaign[[#This Row],[Marital_Status]]="Married",I234+J234+2,marketing_campaign[[#This Row],[Marital_Status]]="Divorced",I234+J234+1,marketing_campaign[[#This Row],[Marital_Status]]="YOLO",I234-J234+1,marketing_campaign[[#This Row],[Marital_Status]]="Absurd",I234-J234+1,marketing_campaign[[#This Row],[Marital_Status]]="Widow",I234+J234+1)</f>
        <v>3</v>
      </c>
      <c r="H234">
        <v>38590</v>
      </c>
      <c r="I234">
        <v>1</v>
      </c>
      <c r="J234">
        <v>0</v>
      </c>
      <c r="K234" s="1">
        <v>41409</v>
      </c>
      <c r="L234">
        <v>65</v>
      </c>
      <c r="M234" t="str" cm="1">
        <f t="array" ref="M234">_xlfn.IFS(AND(marketing_campaign[[#This Row],[Recency]]&gt;=0,marketing_campaign[[#This Row],[Recency]]&lt;=14),"Early Recency",AND(marketing_campaign[[#This Row],[Recency]]&gt;=15,marketing_campaign[[#This Row],[Recency]]&lt;=31),"Mid-Recency",marketing_campaign[[#This Row],[Recency]]&gt;=32,"Late Recency")</f>
        <v>Late Recency</v>
      </c>
      <c r="N234">
        <v>3</v>
      </c>
      <c r="O234">
        <v>1</v>
      </c>
      <c r="P234">
        <v>8</v>
      </c>
      <c r="Q234">
        <v>4</v>
      </c>
      <c r="R234">
        <v>3</v>
      </c>
      <c r="S234">
        <v>3</v>
      </c>
      <c r="T234">
        <f>marketing_campaign[[#This Row],[MntGoldProds]]+marketing_campaign[[#This Row],[MntSweetProducts]]+marketing_campaign[[#This Row],[MntFishProducts]]+marketing_campaign[[#This Row],[MntMeatProducts]]+marketing_campaign[[#This Row],[MntFruits]]+marketing_campaign[[#This Row],[MntWines]]</f>
        <v>22</v>
      </c>
      <c r="U234">
        <v>1</v>
      </c>
      <c r="V234">
        <v>1</v>
      </c>
      <c r="W234">
        <v>0</v>
      </c>
      <c r="X234">
        <v>2</v>
      </c>
      <c r="Y234">
        <f t="shared" si="7"/>
        <v>4</v>
      </c>
      <c r="Z234">
        <v>8</v>
      </c>
      <c r="AA234">
        <v>0</v>
      </c>
      <c r="AB234">
        <v>0</v>
      </c>
      <c r="AC234">
        <v>0</v>
      </c>
      <c r="AD234">
        <v>0</v>
      </c>
      <c r="AE234">
        <v>0</v>
      </c>
      <c r="AF234">
        <v>0</v>
      </c>
      <c r="AG234">
        <v>3</v>
      </c>
      <c r="AH234">
        <v>11</v>
      </c>
      <c r="AI234">
        <v>0</v>
      </c>
      <c r="AJ234">
        <f>marketing_campaign[[#This Row],[AcceptedCmp2]]+marketing_campaign[[#This Row],[AcceptedCmp1]]+marketing_campaign[[#This Row],[AcceptedCmp5]]+marketing_campaign[[#This Row],[AcceptedCmp4]]+marketing_campaign[[#This Row],[AcceptedCmp3]]</f>
        <v>0</v>
      </c>
    </row>
    <row r="235" spans="1:36" x14ac:dyDescent="0.35">
      <c r="A235">
        <v>9617</v>
      </c>
      <c r="B235">
        <v>1951</v>
      </c>
      <c r="C235">
        <f t="shared" ca="1" si="6"/>
        <v>75</v>
      </c>
      <c r="D235" t="str" cm="1">
        <f t="array" aca="1" ref="D2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35" t="s">
        <v>29</v>
      </c>
      <c r="F235" t="s">
        <v>30</v>
      </c>
      <c r="G235" cm="1">
        <f t="array" ref="G235">_xlfn.IFS(marketing_campaign[[#This Row],[Marital_Status]]="Single",I235-J235+1,marketing_campaign[[#This Row],[Marital_Status]]="Together",I235+J235+2,marketing_campaign[[#This Row],[Marital_Status]]="Alone",I235-J235+1,marketing_campaign[[#This Row],[Marital_Status]]="Married",I235+J235+2,marketing_campaign[[#This Row],[Marital_Status]]="Divorced",I235+J235+1,marketing_campaign[[#This Row],[Marital_Status]]="YOLO",I235-J235+1,marketing_campaign[[#This Row],[Marital_Status]]="Absurd",I235-J235+1,marketing_campaign[[#This Row],[Marital_Status]]="Widow",I235+J235+1)</f>
        <v>1</v>
      </c>
      <c r="H235">
        <v>15033</v>
      </c>
      <c r="I235">
        <v>0</v>
      </c>
      <c r="J235">
        <v>0</v>
      </c>
      <c r="K235" s="1">
        <v>41745</v>
      </c>
      <c r="L235">
        <v>37</v>
      </c>
      <c r="M235" t="str" cm="1">
        <f t="array" ref="M235">_xlfn.IFS(AND(marketing_campaign[[#This Row],[Recency]]&gt;=0,marketing_campaign[[#This Row],[Recency]]&lt;=14),"Early Recency",AND(marketing_campaign[[#This Row],[Recency]]&gt;=15,marketing_campaign[[#This Row],[Recency]]&lt;=31),"Mid-Recency",marketing_campaign[[#This Row],[Recency]]&gt;=32,"Late Recency")</f>
        <v>Late Recency</v>
      </c>
      <c r="N235">
        <v>0</v>
      </c>
      <c r="O235">
        <v>4</v>
      </c>
      <c r="P235">
        <v>5</v>
      </c>
      <c r="Q235">
        <v>6</v>
      </c>
      <c r="R235">
        <v>0</v>
      </c>
      <c r="S235">
        <v>4</v>
      </c>
      <c r="T235">
        <f>marketing_campaign[[#This Row],[MntGoldProds]]+marketing_campaign[[#This Row],[MntSweetProducts]]+marketing_campaign[[#This Row],[MntFishProducts]]+marketing_campaign[[#This Row],[MntMeatProducts]]+marketing_campaign[[#This Row],[MntFruits]]+marketing_campaign[[#This Row],[MntWines]]</f>
        <v>19</v>
      </c>
      <c r="U235">
        <v>1</v>
      </c>
      <c r="V235">
        <v>1</v>
      </c>
      <c r="W235">
        <v>0</v>
      </c>
      <c r="X235">
        <v>3</v>
      </c>
      <c r="Y235">
        <f t="shared" si="7"/>
        <v>5</v>
      </c>
      <c r="Z235">
        <v>3</v>
      </c>
      <c r="AA235">
        <v>0</v>
      </c>
      <c r="AB235">
        <v>0</v>
      </c>
      <c r="AC235">
        <v>0</v>
      </c>
      <c r="AD235">
        <v>0</v>
      </c>
      <c r="AE235">
        <v>0</v>
      </c>
      <c r="AF235">
        <v>0</v>
      </c>
      <c r="AG235">
        <v>3</v>
      </c>
      <c r="AH235">
        <v>11</v>
      </c>
      <c r="AI235">
        <v>0</v>
      </c>
      <c r="AJ235">
        <f>marketing_campaign[[#This Row],[AcceptedCmp2]]+marketing_campaign[[#This Row],[AcceptedCmp1]]+marketing_campaign[[#This Row],[AcceptedCmp5]]+marketing_campaign[[#This Row],[AcceptedCmp4]]+marketing_campaign[[#This Row],[AcceptedCmp3]]</f>
        <v>0</v>
      </c>
    </row>
    <row r="236" spans="1:36" x14ac:dyDescent="0.35">
      <c r="A236">
        <v>3233</v>
      </c>
      <c r="B236">
        <v>1965</v>
      </c>
      <c r="C236">
        <f t="shared" ca="1" si="6"/>
        <v>61</v>
      </c>
      <c r="D236" t="str" cm="1">
        <f t="array" aca="1" ref="D2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6" t="s">
        <v>32</v>
      </c>
      <c r="F236" t="s">
        <v>33</v>
      </c>
      <c r="G236" cm="1">
        <f t="array" ref="G236">_xlfn.IFS(marketing_campaign[[#This Row],[Marital_Status]]="Single",I236-J236+1,marketing_campaign[[#This Row],[Marital_Status]]="Together",I236+J236+2,marketing_campaign[[#This Row],[Marital_Status]]="Alone",I236-J236+1,marketing_campaign[[#This Row],[Marital_Status]]="Married",I236+J236+2,marketing_campaign[[#This Row],[Marital_Status]]="Divorced",I236+J236+1,marketing_campaign[[#This Row],[Marital_Status]]="YOLO",I236-J236+1,marketing_campaign[[#This Row],[Marital_Status]]="Absurd",I236-J236+1,marketing_campaign[[#This Row],[Marital_Status]]="Widow",I236+J236+1)</f>
        <v>3</v>
      </c>
      <c r="H236">
        <v>62745</v>
      </c>
      <c r="I236">
        <v>0</v>
      </c>
      <c r="J236">
        <v>1</v>
      </c>
      <c r="K236" s="1">
        <v>41356</v>
      </c>
      <c r="L236">
        <v>89</v>
      </c>
      <c r="M236" t="str" cm="1">
        <f t="array" ref="M236">_xlfn.IFS(AND(marketing_campaign[[#This Row],[Recency]]&gt;=0,marketing_campaign[[#This Row],[Recency]]&lt;=14),"Early Recency",AND(marketing_campaign[[#This Row],[Recency]]&gt;=15,marketing_campaign[[#This Row],[Recency]]&lt;=31),"Mid-Recency",marketing_campaign[[#This Row],[Recency]]&gt;=32,"Late Recency")</f>
        <v>Late Recency</v>
      </c>
      <c r="N236">
        <v>562</v>
      </c>
      <c r="O236">
        <v>21</v>
      </c>
      <c r="P236">
        <v>464</v>
      </c>
      <c r="Q236">
        <v>28</v>
      </c>
      <c r="R236">
        <v>10</v>
      </c>
      <c r="S236">
        <v>32</v>
      </c>
      <c r="T236">
        <f>marketing_campaign[[#This Row],[MntGoldProds]]+marketing_campaign[[#This Row],[MntSweetProducts]]+marketing_campaign[[#This Row],[MntFishProducts]]+marketing_campaign[[#This Row],[MntMeatProducts]]+marketing_campaign[[#This Row],[MntFruits]]+marketing_campaign[[#This Row],[MntWines]]</f>
        <v>1117</v>
      </c>
      <c r="U236">
        <v>3</v>
      </c>
      <c r="V236">
        <v>7</v>
      </c>
      <c r="W236">
        <v>8</v>
      </c>
      <c r="X236">
        <v>11</v>
      </c>
      <c r="Y236">
        <f t="shared" si="7"/>
        <v>29</v>
      </c>
      <c r="Z236">
        <v>5</v>
      </c>
      <c r="AA236">
        <v>0</v>
      </c>
      <c r="AB236">
        <v>0</v>
      </c>
      <c r="AC236">
        <v>0</v>
      </c>
      <c r="AD236">
        <v>0</v>
      </c>
      <c r="AE236">
        <v>0</v>
      </c>
      <c r="AF236">
        <v>0</v>
      </c>
      <c r="AG236">
        <v>3</v>
      </c>
      <c r="AH236">
        <v>11</v>
      </c>
      <c r="AI236">
        <v>0</v>
      </c>
      <c r="AJ236">
        <f>marketing_campaign[[#This Row],[AcceptedCmp2]]+marketing_campaign[[#This Row],[AcceptedCmp1]]+marketing_campaign[[#This Row],[AcceptedCmp5]]+marketing_campaign[[#This Row],[AcceptedCmp4]]+marketing_campaign[[#This Row],[AcceptedCmp3]]</f>
        <v>0</v>
      </c>
    </row>
    <row r="237" spans="1:36" x14ac:dyDescent="0.35">
      <c r="A237">
        <v>89</v>
      </c>
      <c r="B237">
        <v>1975</v>
      </c>
      <c r="C237">
        <f t="shared" ca="1" si="6"/>
        <v>51</v>
      </c>
      <c r="D237" t="str" cm="1">
        <f t="array" aca="1" ref="D2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37" t="s">
        <v>37</v>
      </c>
      <c r="F237" t="s">
        <v>33</v>
      </c>
      <c r="G237" cm="1">
        <f t="array" ref="G237">_xlfn.IFS(marketing_campaign[[#This Row],[Marital_Status]]="Single",I237-J237+1,marketing_campaign[[#This Row],[Marital_Status]]="Together",I237+J237+2,marketing_campaign[[#This Row],[Marital_Status]]="Alone",I237-J237+1,marketing_campaign[[#This Row],[Marital_Status]]="Married",I237+J237+2,marketing_campaign[[#This Row],[Marital_Status]]="Divorced",I237+J237+1,marketing_campaign[[#This Row],[Marital_Status]]="YOLO",I237-J237+1,marketing_campaign[[#This Row],[Marital_Status]]="Absurd",I237-J237+1,marketing_campaign[[#This Row],[Marital_Status]]="Widow",I237+J237+1)</f>
        <v>3</v>
      </c>
      <c r="H237">
        <v>22212</v>
      </c>
      <c r="I237">
        <v>1</v>
      </c>
      <c r="J237">
        <v>0</v>
      </c>
      <c r="K237" s="1">
        <v>41617</v>
      </c>
      <c r="L237">
        <v>49</v>
      </c>
      <c r="M237" t="str" cm="1">
        <f t="array" ref="M237">_xlfn.IFS(AND(marketing_campaign[[#This Row],[Recency]]&gt;=0,marketing_campaign[[#This Row],[Recency]]&lt;=14),"Early Recency",AND(marketing_campaign[[#This Row],[Recency]]&gt;=15,marketing_campaign[[#This Row],[Recency]]&lt;=31),"Mid-Recency",marketing_campaign[[#This Row],[Recency]]&gt;=32,"Late Recency")</f>
        <v>Late Recency</v>
      </c>
      <c r="N237">
        <v>5</v>
      </c>
      <c r="O237">
        <v>9</v>
      </c>
      <c r="P237">
        <v>20</v>
      </c>
      <c r="Q237">
        <v>6</v>
      </c>
      <c r="R237">
        <v>8</v>
      </c>
      <c r="S237">
        <v>21</v>
      </c>
      <c r="T237">
        <f>marketing_campaign[[#This Row],[MntGoldProds]]+marketing_campaign[[#This Row],[MntSweetProducts]]+marketing_campaign[[#This Row],[MntFishProducts]]+marketing_campaign[[#This Row],[MntMeatProducts]]+marketing_campaign[[#This Row],[MntFruits]]+marketing_campaign[[#This Row],[MntWines]]</f>
        <v>69</v>
      </c>
      <c r="U237">
        <v>2</v>
      </c>
      <c r="V237">
        <v>2</v>
      </c>
      <c r="W237">
        <v>0</v>
      </c>
      <c r="X237">
        <v>4</v>
      </c>
      <c r="Y237">
        <f t="shared" si="7"/>
        <v>8</v>
      </c>
      <c r="Z237">
        <v>6</v>
      </c>
      <c r="AA237">
        <v>0</v>
      </c>
      <c r="AB237">
        <v>0</v>
      </c>
      <c r="AC237">
        <v>0</v>
      </c>
      <c r="AD237">
        <v>0</v>
      </c>
      <c r="AE237">
        <v>0</v>
      </c>
      <c r="AF237">
        <v>0</v>
      </c>
      <c r="AG237">
        <v>3</v>
      </c>
      <c r="AH237">
        <v>11</v>
      </c>
      <c r="AI237">
        <v>0</v>
      </c>
      <c r="AJ237">
        <f>marketing_campaign[[#This Row],[AcceptedCmp2]]+marketing_campaign[[#This Row],[AcceptedCmp1]]+marketing_campaign[[#This Row],[AcceptedCmp5]]+marketing_campaign[[#This Row],[AcceptedCmp4]]+marketing_campaign[[#This Row],[AcceptedCmp3]]</f>
        <v>0</v>
      </c>
    </row>
    <row r="238" spans="1:36" x14ac:dyDescent="0.35">
      <c r="A238">
        <v>2936</v>
      </c>
      <c r="B238">
        <v>1982</v>
      </c>
      <c r="C238">
        <f t="shared" ca="1" si="6"/>
        <v>44</v>
      </c>
      <c r="D238" t="str" cm="1">
        <f t="array" aca="1" ref="D2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38" t="s">
        <v>34</v>
      </c>
      <c r="F238" t="s">
        <v>31</v>
      </c>
      <c r="G238" cm="1">
        <f t="array" ref="G238">_xlfn.IFS(marketing_campaign[[#This Row],[Marital_Status]]="Single",I238-J238+1,marketing_campaign[[#This Row],[Marital_Status]]="Together",I238+J238+2,marketing_campaign[[#This Row],[Marital_Status]]="Alone",I238-J238+1,marketing_campaign[[#This Row],[Marital_Status]]="Married",I238+J238+2,marketing_campaign[[#This Row],[Marital_Status]]="Divorced",I238+J238+1,marketing_campaign[[#This Row],[Marital_Status]]="YOLO",I238-J238+1,marketing_campaign[[#This Row],[Marital_Status]]="Absurd",I238-J238+1,marketing_campaign[[#This Row],[Marital_Status]]="Widow",I238+J238+1)</f>
        <v>3</v>
      </c>
      <c r="H238">
        <v>23661</v>
      </c>
      <c r="I238">
        <v>1</v>
      </c>
      <c r="J238">
        <v>0</v>
      </c>
      <c r="K238" s="1">
        <v>41612</v>
      </c>
      <c r="L238">
        <v>46</v>
      </c>
      <c r="M238" t="str" cm="1">
        <f t="array" ref="M238">_xlfn.IFS(AND(marketing_campaign[[#This Row],[Recency]]&gt;=0,marketing_campaign[[#This Row],[Recency]]&lt;=14),"Early Recency",AND(marketing_campaign[[#This Row],[Recency]]&gt;=15,marketing_campaign[[#This Row],[Recency]]&lt;=31),"Mid-Recency",marketing_campaign[[#This Row],[Recency]]&gt;=32,"Late Recency")</f>
        <v>Late Recency</v>
      </c>
      <c r="N238">
        <v>18</v>
      </c>
      <c r="O238">
        <v>0</v>
      </c>
      <c r="P238">
        <v>4</v>
      </c>
      <c r="Q238">
        <v>0</v>
      </c>
      <c r="R238">
        <v>0</v>
      </c>
      <c r="S238">
        <v>1</v>
      </c>
      <c r="T238">
        <f>marketing_campaign[[#This Row],[MntGoldProds]]+marketing_campaign[[#This Row],[MntSweetProducts]]+marketing_campaign[[#This Row],[MntFishProducts]]+marketing_campaign[[#This Row],[MntMeatProducts]]+marketing_campaign[[#This Row],[MntFruits]]+marketing_campaign[[#This Row],[MntWines]]</f>
        <v>23</v>
      </c>
      <c r="U238">
        <v>1</v>
      </c>
      <c r="V238">
        <v>1</v>
      </c>
      <c r="W238">
        <v>0</v>
      </c>
      <c r="X238">
        <v>3</v>
      </c>
      <c r="Y238">
        <f t="shared" si="7"/>
        <v>5</v>
      </c>
      <c r="Z238">
        <v>7</v>
      </c>
      <c r="AA238">
        <v>0</v>
      </c>
      <c r="AB238">
        <v>0</v>
      </c>
      <c r="AC238">
        <v>0</v>
      </c>
      <c r="AD238">
        <v>0</v>
      </c>
      <c r="AE238">
        <v>0</v>
      </c>
      <c r="AF238">
        <v>0</v>
      </c>
      <c r="AG238">
        <v>3</v>
      </c>
      <c r="AH238">
        <v>11</v>
      </c>
      <c r="AI238">
        <v>0</v>
      </c>
      <c r="AJ238">
        <f>marketing_campaign[[#This Row],[AcceptedCmp2]]+marketing_campaign[[#This Row],[AcceptedCmp1]]+marketing_campaign[[#This Row],[AcceptedCmp5]]+marketing_campaign[[#This Row],[AcceptedCmp4]]+marketing_campaign[[#This Row],[AcceptedCmp3]]</f>
        <v>0</v>
      </c>
    </row>
    <row r="239" spans="1:36" x14ac:dyDescent="0.35">
      <c r="A239">
        <v>9449</v>
      </c>
      <c r="B239">
        <v>1958</v>
      </c>
      <c r="C239">
        <f t="shared" ca="1" si="6"/>
        <v>68</v>
      </c>
      <c r="D239" t="str" cm="1">
        <f t="array" aca="1" ref="D2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39" t="s">
        <v>32</v>
      </c>
      <c r="F239" t="s">
        <v>30</v>
      </c>
      <c r="G239" cm="1">
        <f t="array" ref="G239">_xlfn.IFS(marketing_campaign[[#This Row],[Marital_Status]]="Single",I239-J239+1,marketing_campaign[[#This Row],[Marital_Status]]="Together",I239+J239+2,marketing_campaign[[#This Row],[Marital_Status]]="Alone",I239-J239+1,marketing_campaign[[#This Row],[Marital_Status]]="Married",I239+J239+2,marketing_campaign[[#This Row],[Marital_Status]]="Divorced",I239+J239+1,marketing_campaign[[#This Row],[Marital_Status]]="YOLO",I239-J239+1,marketing_campaign[[#This Row],[Marital_Status]]="Absurd",I239-J239+1,marketing_campaign[[#This Row],[Marital_Status]]="Widow",I239+J239+1)</f>
        <v>0</v>
      </c>
      <c r="H239">
        <v>79761</v>
      </c>
      <c r="I239">
        <v>0</v>
      </c>
      <c r="J239">
        <v>1</v>
      </c>
      <c r="K239" s="1">
        <v>41551</v>
      </c>
      <c r="L239">
        <v>32</v>
      </c>
      <c r="M239" t="str" cm="1">
        <f t="array" ref="M239">_xlfn.IFS(AND(marketing_campaign[[#This Row],[Recency]]&gt;=0,marketing_campaign[[#This Row],[Recency]]&lt;=14),"Early Recency",AND(marketing_campaign[[#This Row],[Recency]]&gt;=15,marketing_campaign[[#This Row],[Recency]]&lt;=31),"Mid-Recency",marketing_campaign[[#This Row],[Recency]]&gt;=32,"Late Recency")</f>
        <v>Late Recency</v>
      </c>
      <c r="N239">
        <v>415</v>
      </c>
      <c r="O239">
        <v>5</v>
      </c>
      <c r="P239">
        <v>124</v>
      </c>
      <c r="Q239">
        <v>15</v>
      </c>
      <c r="R239">
        <v>35</v>
      </c>
      <c r="S239">
        <v>11</v>
      </c>
      <c r="T239">
        <f>marketing_campaign[[#This Row],[MntGoldProds]]+marketing_campaign[[#This Row],[MntSweetProducts]]+marketing_campaign[[#This Row],[MntFishProducts]]+marketing_campaign[[#This Row],[MntMeatProducts]]+marketing_campaign[[#This Row],[MntFruits]]+marketing_campaign[[#This Row],[MntWines]]</f>
        <v>605</v>
      </c>
      <c r="U239">
        <v>1</v>
      </c>
      <c r="V239">
        <v>5</v>
      </c>
      <c r="W239">
        <v>2</v>
      </c>
      <c r="X239">
        <v>11</v>
      </c>
      <c r="Y239">
        <f t="shared" si="7"/>
        <v>19</v>
      </c>
      <c r="Z239">
        <v>3</v>
      </c>
      <c r="AA239">
        <v>0</v>
      </c>
      <c r="AB239">
        <v>0</v>
      </c>
      <c r="AC239">
        <v>0</v>
      </c>
      <c r="AD239">
        <v>0</v>
      </c>
      <c r="AE239">
        <v>0</v>
      </c>
      <c r="AF239">
        <v>0</v>
      </c>
      <c r="AG239">
        <v>3</v>
      </c>
      <c r="AH239">
        <v>11</v>
      </c>
      <c r="AI239">
        <v>0</v>
      </c>
      <c r="AJ239">
        <f>marketing_campaign[[#This Row],[AcceptedCmp2]]+marketing_campaign[[#This Row],[AcceptedCmp1]]+marketing_campaign[[#This Row],[AcceptedCmp5]]+marketing_campaign[[#This Row],[AcceptedCmp4]]+marketing_campaign[[#This Row],[AcceptedCmp3]]</f>
        <v>0</v>
      </c>
    </row>
    <row r="240" spans="1:36" x14ac:dyDescent="0.35">
      <c r="A240">
        <v>7297</v>
      </c>
      <c r="B240">
        <v>1973</v>
      </c>
      <c r="C240">
        <f t="shared" ca="1" si="6"/>
        <v>53</v>
      </c>
      <c r="D240" t="str" cm="1">
        <f t="array" aca="1" ref="D2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0" t="s">
        <v>29</v>
      </c>
      <c r="F240" t="s">
        <v>30</v>
      </c>
      <c r="G240" cm="1">
        <f t="array" ref="G240">_xlfn.IFS(marketing_campaign[[#This Row],[Marital_Status]]="Single",I240-J240+1,marketing_campaign[[#This Row],[Marital_Status]]="Together",I240+J240+2,marketing_campaign[[#This Row],[Marital_Status]]="Alone",I240-J240+1,marketing_campaign[[#This Row],[Marital_Status]]="Married",I240+J240+2,marketing_campaign[[#This Row],[Marital_Status]]="Divorced",I240+J240+1,marketing_campaign[[#This Row],[Marital_Status]]="YOLO",I240-J240+1,marketing_campaign[[#This Row],[Marital_Status]]="Absurd",I240-J240+1,marketing_campaign[[#This Row],[Marital_Status]]="Widow",I240+J240+1)</f>
        <v>2</v>
      </c>
      <c r="H240">
        <v>7500</v>
      </c>
      <c r="I240">
        <v>1</v>
      </c>
      <c r="J240">
        <v>0</v>
      </c>
      <c r="K240" s="1">
        <v>41634</v>
      </c>
      <c r="L240">
        <v>54</v>
      </c>
      <c r="M240" t="str" cm="1">
        <f t="array" ref="M240">_xlfn.IFS(AND(marketing_campaign[[#This Row],[Recency]]&gt;=0,marketing_campaign[[#This Row],[Recency]]&lt;=14),"Early Recency",AND(marketing_campaign[[#This Row],[Recency]]&gt;=15,marketing_campaign[[#This Row],[Recency]]&lt;=31),"Mid-Recency",marketing_campaign[[#This Row],[Recency]]&gt;=32,"Late Recency")</f>
        <v>Late Recency</v>
      </c>
      <c r="N240">
        <v>5</v>
      </c>
      <c r="O240">
        <v>3</v>
      </c>
      <c r="P240">
        <v>10</v>
      </c>
      <c r="Q240">
        <v>12</v>
      </c>
      <c r="R240">
        <v>7</v>
      </c>
      <c r="S240">
        <v>20</v>
      </c>
      <c r="T240">
        <f>marketing_campaign[[#This Row],[MntGoldProds]]+marketing_campaign[[#This Row],[MntSweetProducts]]+marketing_campaign[[#This Row],[MntFishProducts]]+marketing_campaign[[#This Row],[MntMeatProducts]]+marketing_campaign[[#This Row],[MntFruits]]+marketing_campaign[[#This Row],[MntWines]]</f>
        <v>57</v>
      </c>
      <c r="U240">
        <v>4</v>
      </c>
      <c r="V240">
        <v>3</v>
      </c>
      <c r="W240">
        <v>1</v>
      </c>
      <c r="X240">
        <v>3</v>
      </c>
      <c r="Y240">
        <f t="shared" si="7"/>
        <v>11</v>
      </c>
      <c r="Z240">
        <v>7</v>
      </c>
      <c r="AA240">
        <v>0</v>
      </c>
      <c r="AB240">
        <v>0</v>
      </c>
      <c r="AC240">
        <v>0</v>
      </c>
      <c r="AD240">
        <v>0</v>
      </c>
      <c r="AE240">
        <v>0</v>
      </c>
      <c r="AF240">
        <v>0</v>
      </c>
      <c r="AG240">
        <v>3</v>
      </c>
      <c r="AH240">
        <v>11</v>
      </c>
      <c r="AI240">
        <v>0</v>
      </c>
      <c r="AJ240">
        <f>marketing_campaign[[#This Row],[AcceptedCmp2]]+marketing_campaign[[#This Row],[AcceptedCmp1]]+marketing_campaign[[#This Row],[AcceptedCmp5]]+marketing_campaign[[#This Row],[AcceptedCmp4]]+marketing_campaign[[#This Row],[AcceptedCmp3]]</f>
        <v>0</v>
      </c>
    </row>
    <row r="241" spans="1:36" x14ac:dyDescent="0.35">
      <c r="A241">
        <v>11004</v>
      </c>
      <c r="B241">
        <v>1893</v>
      </c>
      <c r="C241">
        <f t="shared" ca="1" si="6"/>
        <v>133</v>
      </c>
      <c r="D241" t="str" cm="1">
        <f t="array" aca="1" ref="D2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41" t="s">
        <v>37</v>
      </c>
      <c r="F241" t="s">
        <v>30</v>
      </c>
      <c r="G241" cm="1">
        <f t="array" ref="G241">_xlfn.IFS(marketing_campaign[[#This Row],[Marital_Status]]="Single",I241-J241+1,marketing_campaign[[#This Row],[Marital_Status]]="Together",I241+J241+2,marketing_campaign[[#This Row],[Marital_Status]]="Alone",I241-J241+1,marketing_campaign[[#This Row],[Marital_Status]]="Married",I241+J241+2,marketing_campaign[[#This Row],[Marital_Status]]="Divorced",I241+J241+1,marketing_campaign[[#This Row],[Marital_Status]]="YOLO",I241-J241+1,marketing_campaign[[#This Row],[Marital_Status]]="Absurd",I241-J241+1,marketing_campaign[[#This Row],[Marital_Status]]="Widow",I241+J241+1)</f>
        <v>0</v>
      </c>
      <c r="H241">
        <v>60182</v>
      </c>
      <c r="I241">
        <v>0</v>
      </c>
      <c r="J241">
        <v>1</v>
      </c>
      <c r="K241" s="1">
        <v>41776</v>
      </c>
      <c r="L241">
        <v>23</v>
      </c>
      <c r="M241" t="str" cm="1">
        <f t="array" ref="M241">_xlfn.IFS(AND(marketing_campaign[[#This Row],[Recency]]&gt;=0,marketing_campaign[[#This Row],[Recency]]&lt;=14),"Early Recency",AND(marketing_campaign[[#This Row],[Recency]]&gt;=15,marketing_campaign[[#This Row],[Recency]]&lt;=31),"Mid-Recency",marketing_campaign[[#This Row],[Recency]]&gt;=32,"Late Recency")</f>
        <v>Mid-Recency</v>
      </c>
      <c r="N241">
        <v>8</v>
      </c>
      <c r="O241">
        <v>0</v>
      </c>
      <c r="P241">
        <v>5</v>
      </c>
      <c r="Q241">
        <v>7</v>
      </c>
      <c r="R241">
        <v>0</v>
      </c>
      <c r="S241">
        <v>2</v>
      </c>
      <c r="T241">
        <f>marketing_campaign[[#This Row],[MntGoldProds]]+marketing_campaign[[#This Row],[MntSweetProducts]]+marketing_campaign[[#This Row],[MntFishProducts]]+marketing_campaign[[#This Row],[MntMeatProducts]]+marketing_campaign[[#This Row],[MntFruits]]+marketing_campaign[[#This Row],[MntWines]]</f>
        <v>22</v>
      </c>
      <c r="U241">
        <v>1</v>
      </c>
      <c r="V241">
        <v>1</v>
      </c>
      <c r="W241">
        <v>0</v>
      </c>
      <c r="X241">
        <v>2</v>
      </c>
      <c r="Y241">
        <f t="shared" si="7"/>
        <v>4</v>
      </c>
      <c r="Z241">
        <v>4</v>
      </c>
      <c r="AA241">
        <v>0</v>
      </c>
      <c r="AB241">
        <v>0</v>
      </c>
      <c r="AC241">
        <v>0</v>
      </c>
      <c r="AD241">
        <v>0</v>
      </c>
      <c r="AE241">
        <v>0</v>
      </c>
      <c r="AF241">
        <v>0</v>
      </c>
      <c r="AG241">
        <v>3</v>
      </c>
      <c r="AH241">
        <v>11</v>
      </c>
      <c r="AI241">
        <v>0</v>
      </c>
      <c r="AJ241">
        <f>marketing_campaign[[#This Row],[AcceptedCmp2]]+marketing_campaign[[#This Row],[AcceptedCmp1]]+marketing_campaign[[#This Row],[AcceptedCmp5]]+marketing_campaign[[#This Row],[AcceptedCmp4]]+marketing_campaign[[#This Row],[AcceptedCmp3]]</f>
        <v>0</v>
      </c>
    </row>
    <row r="242" spans="1:36" x14ac:dyDescent="0.35">
      <c r="A242">
        <v>313</v>
      </c>
      <c r="B242">
        <v>1968</v>
      </c>
      <c r="C242">
        <f t="shared" ca="1" si="6"/>
        <v>58</v>
      </c>
      <c r="D242" t="str" cm="1">
        <f t="array" aca="1" ref="D2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2" t="s">
        <v>29</v>
      </c>
      <c r="F242" t="s">
        <v>38</v>
      </c>
      <c r="G242" cm="1">
        <f t="array" ref="G242">_xlfn.IFS(marketing_campaign[[#This Row],[Marital_Status]]="Single",I242-J242+1,marketing_campaign[[#This Row],[Marital_Status]]="Together",I242+J242+2,marketing_campaign[[#This Row],[Marital_Status]]="Alone",I242-J242+1,marketing_campaign[[#This Row],[Marital_Status]]="Married",I242+J242+2,marketing_campaign[[#This Row],[Marital_Status]]="Divorced",I242+J242+1,marketing_campaign[[#This Row],[Marital_Status]]="YOLO",I242-J242+1,marketing_campaign[[#This Row],[Marital_Status]]="Absurd",I242-J242+1,marketing_campaign[[#This Row],[Marital_Status]]="Widow",I242+J242+1)</f>
        <v>1</v>
      </c>
      <c r="H242">
        <v>73455</v>
      </c>
      <c r="I242">
        <v>0</v>
      </c>
      <c r="J242">
        <v>0</v>
      </c>
      <c r="K242" s="1">
        <v>41575</v>
      </c>
      <c r="L242">
        <v>98</v>
      </c>
      <c r="M242" t="str" cm="1">
        <f t="array" ref="M242">_xlfn.IFS(AND(marketing_campaign[[#This Row],[Recency]]&gt;=0,marketing_campaign[[#This Row],[Recency]]&lt;=14),"Early Recency",AND(marketing_campaign[[#This Row],[Recency]]&gt;=15,marketing_campaign[[#This Row],[Recency]]&lt;=31),"Mid-Recency",marketing_campaign[[#This Row],[Recency]]&gt;=32,"Late Recency")</f>
        <v>Late Recency</v>
      </c>
      <c r="N242">
        <v>901</v>
      </c>
      <c r="O242">
        <v>61</v>
      </c>
      <c r="P242">
        <v>757</v>
      </c>
      <c r="Q242">
        <v>186</v>
      </c>
      <c r="R242">
        <v>163</v>
      </c>
      <c r="S242">
        <v>20</v>
      </c>
      <c r="T242">
        <f>marketing_campaign[[#This Row],[MntGoldProds]]+marketing_campaign[[#This Row],[MntSweetProducts]]+marketing_campaign[[#This Row],[MntFishProducts]]+marketing_campaign[[#This Row],[MntMeatProducts]]+marketing_campaign[[#This Row],[MntFruits]]+marketing_campaign[[#This Row],[MntWines]]</f>
        <v>2088</v>
      </c>
      <c r="U242">
        <v>1</v>
      </c>
      <c r="V242">
        <v>6</v>
      </c>
      <c r="W242">
        <v>5</v>
      </c>
      <c r="X242">
        <v>10</v>
      </c>
      <c r="Y242">
        <f t="shared" si="7"/>
        <v>22</v>
      </c>
      <c r="Z242">
        <v>3</v>
      </c>
      <c r="AA242">
        <v>0</v>
      </c>
      <c r="AB242">
        <v>1</v>
      </c>
      <c r="AC242">
        <v>0</v>
      </c>
      <c r="AD242">
        <v>0</v>
      </c>
      <c r="AE242">
        <v>0</v>
      </c>
      <c r="AF242">
        <v>0</v>
      </c>
      <c r="AG242">
        <v>3</v>
      </c>
      <c r="AH242">
        <v>11</v>
      </c>
      <c r="AI242">
        <v>0</v>
      </c>
      <c r="AJ242">
        <f>marketing_campaign[[#This Row],[AcceptedCmp2]]+marketing_campaign[[#This Row],[AcceptedCmp1]]+marketing_campaign[[#This Row],[AcceptedCmp5]]+marketing_campaign[[#This Row],[AcceptedCmp4]]+marketing_campaign[[#This Row],[AcceptedCmp3]]</f>
        <v>1</v>
      </c>
    </row>
    <row r="243" spans="1:36" x14ac:dyDescent="0.35">
      <c r="A243">
        <v>9940</v>
      </c>
      <c r="B243">
        <v>1958</v>
      </c>
      <c r="C243">
        <f t="shared" ca="1" si="6"/>
        <v>68</v>
      </c>
      <c r="D243" t="str" cm="1">
        <f t="array" aca="1" ref="D2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3" t="s">
        <v>29</v>
      </c>
      <c r="F243" t="s">
        <v>31</v>
      </c>
      <c r="G243" cm="1">
        <f t="array" ref="G243">_xlfn.IFS(marketing_campaign[[#This Row],[Marital_Status]]="Single",I243-J243+1,marketing_campaign[[#This Row],[Marital_Status]]="Together",I243+J243+2,marketing_campaign[[#This Row],[Marital_Status]]="Alone",I243-J243+1,marketing_campaign[[#This Row],[Marital_Status]]="Married",I243+J243+2,marketing_campaign[[#This Row],[Marital_Status]]="Divorced",I243+J243+1,marketing_campaign[[#This Row],[Marital_Status]]="YOLO",I243-J243+1,marketing_campaign[[#This Row],[Marital_Status]]="Absurd",I243-J243+1,marketing_campaign[[#This Row],[Marital_Status]]="Widow",I243+J243+1)</f>
        <v>3</v>
      </c>
      <c r="H243">
        <v>64961</v>
      </c>
      <c r="I243">
        <v>0</v>
      </c>
      <c r="J243">
        <v>1</v>
      </c>
      <c r="K243" s="1">
        <v>41266</v>
      </c>
      <c r="L243">
        <v>97</v>
      </c>
      <c r="M243" t="str" cm="1">
        <f t="array" ref="M243">_xlfn.IFS(AND(marketing_campaign[[#This Row],[Recency]]&gt;=0,marketing_campaign[[#This Row],[Recency]]&lt;=14),"Early Recency",AND(marketing_campaign[[#This Row],[Recency]]&gt;=15,marketing_campaign[[#This Row],[Recency]]&lt;=31),"Mid-Recency",marketing_campaign[[#This Row],[Recency]]&gt;=32,"Late Recency")</f>
        <v>Late Recency</v>
      </c>
      <c r="N243">
        <v>382</v>
      </c>
      <c r="O243">
        <v>114</v>
      </c>
      <c r="P243">
        <v>276</v>
      </c>
      <c r="Q243">
        <v>75</v>
      </c>
      <c r="R243">
        <v>124</v>
      </c>
      <c r="S243">
        <v>38</v>
      </c>
      <c r="T243">
        <f>marketing_campaign[[#This Row],[MntGoldProds]]+marketing_campaign[[#This Row],[MntSweetProducts]]+marketing_campaign[[#This Row],[MntFishProducts]]+marketing_campaign[[#This Row],[MntMeatProducts]]+marketing_campaign[[#This Row],[MntFruits]]+marketing_campaign[[#This Row],[MntWines]]</f>
        <v>1009</v>
      </c>
      <c r="U243">
        <v>2</v>
      </c>
      <c r="V243">
        <v>6</v>
      </c>
      <c r="W243">
        <v>4</v>
      </c>
      <c r="X243">
        <v>4</v>
      </c>
      <c r="Y243">
        <f t="shared" si="7"/>
        <v>16</v>
      </c>
      <c r="Z243">
        <v>3</v>
      </c>
      <c r="AA243">
        <v>0</v>
      </c>
      <c r="AB243">
        <v>0</v>
      </c>
      <c r="AC243">
        <v>0</v>
      </c>
      <c r="AD243">
        <v>0</v>
      </c>
      <c r="AE243">
        <v>0</v>
      </c>
      <c r="AF243">
        <v>0</v>
      </c>
      <c r="AG243">
        <v>3</v>
      </c>
      <c r="AH243">
        <v>11</v>
      </c>
      <c r="AI243">
        <v>0</v>
      </c>
      <c r="AJ243">
        <f>marketing_campaign[[#This Row],[AcceptedCmp2]]+marketing_campaign[[#This Row],[AcceptedCmp1]]+marketing_campaign[[#This Row],[AcceptedCmp5]]+marketing_campaign[[#This Row],[AcceptedCmp4]]+marketing_campaign[[#This Row],[AcceptedCmp3]]</f>
        <v>0</v>
      </c>
    </row>
    <row r="244" spans="1:36" x14ac:dyDescent="0.35">
      <c r="A244">
        <v>10735</v>
      </c>
      <c r="B244">
        <v>1971</v>
      </c>
      <c r="C244">
        <f t="shared" ca="1" si="6"/>
        <v>55</v>
      </c>
      <c r="D244" t="str" cm="1">
        <f t="array" aca="1" ref="D2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4" t="s">
        <v>29</v>
      </c>
      <c r="F244" t="s">
        <v>30</v>
      </c>
      <c r="G244" cm="1">
        <f t="array" ref="G244">_xlfn.IFS(marketing_campaign[[#This Row],[Marital_Status]]="Single",I244-J244+1,marketing_campaign[[#This Row],[Marital_Status]]="Together",I244+J244+2,marketing_campaign[[#This Row],[Marital_Status]]="Alone",I244-J244+1,marketing_campaign[[#This Row],[Marital_Status]]="Married",I244+J244+2,marketing_campaign[[#This Row],[Marital_Status]]="Divorced",I244+J244+1,marketing_campaign[[#This Row],[Marital_Status]]="YOLO",I244-J244+1,marketing_campaign[[#This Row],[Marital_Status]]="Absurd",I244-J244+1,marketing_campaign[[#This Row],[Marital_Status]]="Widow",I244+J244+1)</f>
        <v>2</v>
      </c>
      <c r="H244">
        <v>22804</v>
      </c>
      <c r="I244">
        <v>1</v>
      </c>
      <c r="J244">
        <v>0</v>
      </c>
      <c r="K244" s="1">
        <v>41486</v>
      </c>
      <c r="L244">
        <v>75</v>
      </c>
      <c r="M244" t="str" cm="1">
        <f t="array" ref="M244">_xlfn.IFS(AND(marketing_campaign[[#This Row],[Recency]]&gt;=0,marketing_campaign[[#This Row],[Recency]]&lt;=14),"Early Recency",AND(marketing_campaign[[#This Row],[Recency]]&gt;=15,marketing_campaign[[#This Row],[Recency]]&lt;=31),"Mid-Recency",marketing_campaign[[#This Row],[Recency]]&gt;=32,"Late Recency")</f>
        <v>Late Recency</v>
      </c>
      <c r="N244">
        <v>14</v>
      </c>
      <c r="O244">
        <v>1</v>
      </c>
      <c r="P244">
        <v>7</v>
      </c>
      <c r="Q244">
        <v>2</v>
      </c>
      <c r="R244">
        <v>1</v>
      </c>
      <c r="S244">
        <v>1</v>
      </c>
      <c r="T244">
        <f>marketing_campaign[[#This Row],[MntGoldProds]]+marketing_campaign[[#This Row],[MntSweetProducts]]+marketing_campaign[[#This Row],[MntFishProducts]]+marketing_campaign[[#This Row],[MntMeatProducts]]+marketing_campaign[[#This Row],[MntFruits]]+marketing_campaign[[#This Row],[MntWines]]</f>
        <v>26</v>
      </c>
      <c r="U244">
        <v>1</v>
      </c>
      <c r="V244">
        <v>2</v>
      </c>
      <c r="W244">
        <v>0</v>
      </c>
      <c r="X244">
        <v>2</v>
      </c>
      <c r="Y244">
        <f t="shared" si="7"/>
        <v>5</v>
      </c>
      <c r="Z244">
        <v>9</v>
      </c>
      <c r="AA244">
        <v>0</v>
      </c>
      <c r="AB244">
        <v>0</v>
      </c>
      <c r="AC244">
        <v>0</v>
      </c>
      <c r="AD244">
        <v>0</v>
      </c>
      <c r="AE244">
        <v>0</v>
      </c>
      <c r="AF244">
        <v>0</v>
      </c>
      <c r="AG244">
        <v>3</v>
      </c>
      <c r="AH244">
        <v>11</v>
      </c>
      <c r="AI244">
        <v>0</v>
      </c>
      <c r="AJ244">
        <f>marketing_campaign[[#This Row],[AcceptedCmp2]]+marketing_campaign[[#This Row],[AcceptedCmp1]]+marketing_campaign[[#This Row],[AcceptedCmp5]]+marketing_campaign[[#This Row],[AcceptedCmp4]]+marketing_campaign[[#This Row],[AcceptedCmp3]]</f>
        <v>0</v>
      </c>
    </row>
    <row r="245" spans="1:36" x14ac:dyDescent="0.35">
      <c r="A245">
        <v>9529</v>
      </c>
      <c r="B245">
        <v>1990</v>
      </c>
      <c r="C245">
        <f t="shared" ca="1" si="6"/>
        <v>36</v>
      </c>
      <c r="D245" t="str" cm="1">
        <f t="array" aca="1" ref="D2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45" t="s">
        <v>29</v>
      </c>
      <c r="F245" t="s">
        <v>33</v>
      </c>
      <c r="G245" cm="1">
        <f t="array" ref="G245">_xlfn.IFS(marketing_campaign[[#This Row],[Marital_Status]]="Single",I245-J245+1,marketing_campaign[[#This Row],[Marital_Status]]="Together",I245+J245+2,marketing_campaign[[#This Row],[Marital_Status]]="Alone",I245-J245+1,marketing_campaign[[#This Row],[Marital_Status]]="Married",I245+J245+2,marketing_campaign[[#This Row],[Marital_Status]]="Divorced",I245+J245+1,marketing_campaign[[#This Row],[Marital_Status]]="YOLO",I245-J245+1,marketing_campaign[[#This Row],[Marital_Status]]="Absurd",I245-J245+1,marketing_campaign[[#This Row],[Marital_Status]]="Widow",I245+J245+1)</f>
        <v>2</v>
      </c>
      <c r="H245">
        <v>73687</v>
      </c>
      <c r="I245">
        <v>0</v>
      </c>
      <c r="J245">
        <v>0</v>
      </c>
      <c r="K245" s="1">
        <v>41606</v>
      </c>
      <c r="L245">
        <v>8</v>
      </c>
      <c r="M245" t="str" cm="1">
        <f t="array" ref="M245">_xlfn.IFS(AND(marketing_campaign[[#This Row],[Recency]]&gt;=0,marketing_campaign[[#This Row],[Recency]]&lt;=14),"Early Recency",AND(marketing_campaign[[#This Row],[Recency]]&gt;=15,marketing_campaign[[#This Row],[Recency]]&lt;=31),"Mid-Recency",marketing_campaign[[#This Row],[Recency]]&gt;=32,"Late Recency")</f>
        <v>Early Recency</v>
      </c>
      <c r="N245">
        <v>559</v>
      </c>
      <c r="O245">
        <v>153</v>
      </c>
      <c r="P245">
        <v>503</v>
      </c>
      <c r="Q245">
        <v>218</v>
      </c>
      <c r="R245">
        <v>13</v>
      </c>
      <c r="S245">
        <v>181</v>
      </c>
      <c r="T245">
        <f>marketing_campaign[[#This Row],[MntGoldProds]]+marketing_campaign[[#This Row],[MntSweetProducts]]+marketing_campaign[[#This Row],[MntFishProducts]]+marketing_campaign[[#This Row],[MntMeatProducts]]+marketing_campaign[[#This Row],[MntFruits]]+marketing_campaign[[#This Row],[MntWines]]</f>
        <v>1627</v>
      </c>
      <c r="U245">
        <v>1</v>
      </c>
      <c r="V245">
        <v>3</v>
      </c>
      <c r="W245">
        <v>9</v>
      </c>
      <c r="X245">
        <v>9</v>
      </c>
      <c r="Y245">
        <f t="shared" si="7"/>
        <v>22</v>
      </c>
      <c r="Z245">
        <v>2</v>
      </c>
      <c r="AA245">
        <v>0</v>
      </c>
      <c r="AB245">
        <v>0</v>
      </c>
      <c r="AC245">
        <v>0</v>
      </c>
      <c r="AD245">
        <v>1</v>
      </c>
      <c r="AE245">
        <v>0</v>
      </c>
      <c r="AF245">
        <v>0</v>
      </c>
      <c r="AG245">
        <v>3</v>
      </c>
      <c r="AH245">
        <v>11</v>
      </c>
      <c r="AI245">
        <v>1</v>
      </c>
      <c r="AJ245">
        <f>marketing_campaign[[#This Row],[AcceptedCmp2]]+marketing_campaign[[#This Row],[AcceptedCmp1]]+marketing_campaign[[#This Row],[AcceptedCmp5]]+marketing_campaign[[#This Row],[AcceptedCmp4]]+marketing_campaign[[#This Row],[AcceptedCmp3]]</f>
        <v>1</v>
      </c>
    </row>
    <row r="246" spans="1:36" x14ac:dyDescent="0.35">
      <c r="A246">
        <v>6439</v>
      </c>
      <c r="B246">
        <v>1958</v>
      </c>
      <c r="C246">
        <f t="shared" ca="1" si="6"/>
        <v>68</v>
      </c>
      <c r="D246" t="str" cm="1">
        <f t="array" aca="1" ref="D2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6" t="s">
        <v>29</v>
      </c>
      <c r="F246" t="s">
        <v>33</v>
      </c>
      <c r="G246" cm="1">
        <f t="array" ref="G246">_xlfn.IFS(marketing_campaign[[#This Row],[Marital_Status]]="Single",I246-J246+1,marketing_campaign[[#This Row],[Marital_Status]]="Together",I246+J246+2,marketing_campaign[[#This Row],[Marital_Status]]="Alone",I246-J246+1,marketing_campaign[[#This Row],[Marital_Status]]="Married",I246+J246+2,marketing_campaign[[#This Row],[Marital_Status]]="Divorced",I246+J246+1,marketing_campaign[[#This Row],[Marital_Status]]="YOLO",I246-J246+1,marketing_campaign[[#This Row],[Marital_Status]]="Absurd",I246-J246+1,marketing_campaign[[#This Row],[Marital_Status]]="Widow",I246+J246+1)</f>
        <v>3</v>
      </c>
      <c r="H246">
        <v>61074</v>
      </c>
      <c r="I246">
        <v>0</v>
      </c>
      <c r="J246">
        <v>1</v>
      </c>
      <c r="K246" s="1">
        <v>41138</v>
      </c>
      <c r="L246">
        <v>37</v>
      </c>
      <c r="M246" t="str" cm="1">
        <f t="array" ref="M246">_xlfn.IFS(AND(marketing_campaign[[#This Row],[Recency]]&gt;=0,marketing_campaign[[#This Row],[Recency]]&lt;=14),"Early Recency",AND(marketing_campaign[[#This Row],[Recency]]&gt;=15,marketing_campaign[[#This Row],[Recency]]&lt;=31),"Mid-Recency",marketing_campaign[[#This Row],[Recency]]&gt;=32,"Late Recency")</f>
        <v>Late Recency</v>
      </c>
      <c r="N246">
        <v>789</v>
      </c>
      <c r="O246">
        <v>0</v>
      </c>
      <c r="P246">
        <v>133</v>
      </c>
      <c r="Q246">
        <v>0</v>
      </c>
      <c r="R246">
        <v>28</v>
      </c>
      <c r="S246">
        <v>152</v>
      </c>
      <c r="T246">
        <f>marketing_campaign[[#This Row],[MntGoldProds]]+marketing_campaign[[#This Row],[MntSweetProducts]]+marketing_campaign[[#This Row],[MntFishProducts]]+marketing_campaign[[#This Row],[MntMeatProducts]]+marketing_campaign[[#This Row],[MntFruits]]+marketing_campaign[[#This Row],[MntWines]]</f>
        <v>1102</v>
      </c>
      <c r="U246">
        <v>7</v>
      </c>
      <c r="V246">
        <v>11</v>
      </c>
      <c r="W246">
        <v>5</v>
      </c>
      <c r="X246">
        <v>8</v>
      </c>
      <c r="Y246">
        <f t="shared" si="7"/>
        <v>31</v>
      </c>
      <c r="Z246">
        <v>7</v>
      </c>
      <c r="AA246">
        <v>0</v>
      </c>
      <c r="AB246">
        <v>0</v>
      </c>
      <c r="AC246">
        <v>0</v>
      </c>
      <c r="AD246">
        <v>0</v>
      </c>
      <c r="AE246">
        <v>0</v>
      </c>
      <c r="AF246">
        <v>0</v>
      </c>
      <c r="AG246">
        <v>3</v>
      </c>
      <c r="AH246">
        <v>11</v>
      </c>
      <c r="AI246">
        <v>0</v>
      </c>
      <c r="AJ246">
        <f>marketing_campaign[[#This Row],[AcceptedCmp2]]+marketing_campaign[[#This Row],[AcceptedCmp1]]+marketing_campaign[[#This Row],[AcceptedCmp5]]+marketing_campaign[[#This Row],[AcceptedCmp4]]+marketing_campaign[[#This Row],[AcceptedCmp3]]</f>
        <v>0</v>
      </c>
    </row>
    <row r="247" spans="1:36" x14ac:dyDescent="0.35">
      <c r="A247">
        <v>7411</v>
      </c>
      <c r="B247">
        <v>1964</v>
      </c>
      <c r="C247">
        <f t="shared" ca="1" si="6"/>
        <v>62</v>
      </c>
      <c r="D247" t="str" cm="1">
        <f t="array" aca="1" ref="D2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7" t="s">
        <v>32</v>
      </c>
      <c r="F247" t="s">
        <v>33</v>
      </c>
      <c r="G247" cm="1">
        <f t="array" ref="G247">_xlfn.IFS(marketing_campaign[[#This Row],[Marital_Status]]="Single",I247-J247+1,marketing_campaign[[#This Row],[Marital_Status]]="Together",I247+J247+2,marketing_campaign[[#This Row],[Marital_Status]]="Alone",I247-J247+1,marketing_campaign[[#This Row],[Marital_Status]]="Married",I247+J247+2,marketing_campaign[[#This Row],[Marital_Status]]="Divorced",I247+J247+1,marketing_campaign[[#This Row],[Marital_Status]]="YOLO",I247-J247+1,marketing_campaign[[#This Row],[Marital_Status]]="Absurd",I247-J247+1,marketing_campaign[[#This Row],[Marital_Status]]="Widow",I247+J247+1)</f>
        <v>4</v>
      </c>
      <c r="H247">
        <v>31686</v>
      </c>
      <c r="I247">
        <v>1</v>
      </c>
      <c r="J247">
        <v>1</v>
      </c>
      <c r="K247" s="1">
        <v>41795</v>
      </c>
      <c r="L247">
        <v>31</v>
      </c>
      <c r="M247" t="str" cm="1">
        <f t="array" ref="M247">_xlfn.IFS(AND(marketing_campaign[[#This Row],[Recency]]&gt;=0,marketing_campaign[[#This Row],[Recency]]&lt;=14),"Early Recency",AND(marketing_campaign[[#This Row],[Recency]]&gt;=15,marketing_campaign[[#This Row],[Recency]]&lt;=31),"Mid-Recency",marketing_campaign[[#This Row],[Recency]]&gt;=32,"Late Recency")</f>
        <v>Mid-Recency</v>
      </c>
      <c r="N247">
        <v>11</v>
      </c>
      <c r="O247">
        <v>0</v>
      </c>
      <c r="P247">
        <v>5</v>
      </c>
      <c r="Q247">
        <v>0</v>
      </c>
      <c r="R247">
        <v>0</v>
      </c>
      <c r="S247">
        <v>1</v>
      </c>
      <c r="T247">
        <f>marketing_campaign[[#This Row],[MntGoldProds]]+marketing_campaign[[#This Row],[MntSweetProducts]]+marketing_campaign[[#This Row],[MntFishProducts]]+marketing_campaign[[#This Row],[MntMeatProducts]]+marketing_campaign[[#This Row],[MntFruits]]+marketing_campaign[[#This Row],[MntWines]]</f>
        <v>17</v>
      </c>
      <c r="U247">
        <v>2</v>
      </c>
      <c r="V247">
        <v>1</v>
      </c>
      <c r="W247">
        <v>0</v>
      </c>
      <c r="X247">
        <v>3</v>
      </c>
      <c r="Y247">
        <f t="shared" si="7"/>
        <v>6</v>
      </c>
      <c r="Z247">
        <v>6</v>
      </c>
      <c r="AA247">
        <v>0</v>
      </c>
      <c r="AB247">
        <v>0</v>
      </c>
      <c r="AC247">
        <v>0</v>
      </c>
      <c r="AD247">
        <v>0</v>
      </c>
      <c r="AE247">
        <v>0</v>
      </c>
      <c r="AF247">
        <v>0</v>
      </c>
      <c r="AG247">
        <v>3</v>
      </c>
      <c r="AH247">
        <v>11</v>
      </c>
      <c r="AI247">
        <v>0</v>
      </c>
      <c r="AJ247">
        <f>marketing_campaign[[#This Row],[AcceptedCmp2]]+marketing_campaign[[#This Row],[AcceptedCmp1]]+marketing_campaign[[#This Row],[AcceptedCmp5]]+marketing_campaign[[#This Row],[AcceptedCmp4]]+marketing_campaign[[#This Row],[AcceptedCmp3]]</f>
        <v>0</v>
      </c>
    </row>
    <row r="248" spans="1:36" x14ac:dyDescent="0.35">
      <c r="A248">
        <v>2176</v>
      </c>
      <c r="B248">
        <v>1972</v>
      </c>
      <c r="C248">
        <f t="shared" ca="1" si="6"/>
        <v>54</v>
      </c>
      <c r="D248" t="str" cm="1">
        <f t="array" aca="1" ref="D2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48" t="s">
        <v>29</v>
      </c>
      <c r="F248" t="s">
        <v>33</v>
      </c>
      <c r="G248" cm="1">
        <f t="array" ref="G248">_xlfn.IFS(marketing_campaign[[#This Row],[Marital_Status]]="Single",I248-J248+1,marketing_campaign[[#This Row],[Marital_Status]]="Together",I248+J248+2,marketing_campaign[[#This Row],[Marital_Status]]="Alone",I248-J248+1,marketing_campaign[[#This Row],[Marital_Status]]="Married",I248+J248+2,marketing_campaign[[#This Row],[Marital_Status]]="Divorced",I248+J248+1,marketing_campaign[[#This Row],[Marital_Status]]="YOLO",I248-J248+1,marketing_campaign[[#This Row],[Marital_Status]]="Absurd",I248-J248+1,marketing_campaign[[#This Row],[Marital_Status]]="Widow",I248+J248+1)</f>
        <v>3</v>
      </c>
      <c r="H248">
        <v>80134</v>
      </c>
      <c r="I248">
        <v>1</v>
      </c>
      <c r="J248">
        <v>0</v>
      </c>
      <c r="K248" s="1">
        <v>41414</v>
      </c>
      <c r="L248">
        <v>40</v>
      </c>
      <c r="M248" t="str" cm="1">
        <f t="array" ref="M248">_xlfn.IFS(AND(marketing_campaign[[#This Row],[Recency]]&gt;=0,marketing_campaign[[#This Row],[Recency]]&lt;=14),"Early Recency",AND(marketing_campaign[[#This Row],[Recency]]&gt;=15,marketing_campaign[[#This Row],[Recency]]&lt;=31),"Mid-Recency",marketing_campaign[[#This Row],[Recency]]&gt;=32,"Late Recency")</f>
        <v>Late Recency</v>
      </c>
      <c r="N248">
        <v>1218</v>
      </c>
      <c r="O248">
        <v>16</v>
      </c>
      <c r="P248">
        <v>272</v>
      </c>
      <c r="Q248">
        <v>104</v>
      </c>
      <c r="R248">
        <v>0</v>
      </c>
      <c r="S248">
        <v>80</v>
      </c>
      <c r="T248">
        <f>marketing_campaign[[#This Row],[MntGoldProds]]+marketing_campaign[[#This Row],[MntSweetProducts]]+marketing_campaign[[#This Row],[MntFishProducts]]+marketing_campaign[[#This Row],[MntMeatProducts]]+marketing_campaign[[#This Row],[MntFruits]]+marketing_campaign[[#This Row],[MntWines]]</f>
        <v>1690</v>
      </c>
      <c r="U248">
        <v>2</v>
      </c>
      <c r="V248">
        <v>5</v>
      </c>
      <c r="W248">
        <v>3</v>
      </c>
      <c r="X248">
        <v>6</v>
      </c>
      <c r="Y248">
        <f t="shared" si="7"/>
        <v>16</v>
      </c>
      <c r="Z248">
        <v>6</v>
      </c>
      <c r="AA248">
        <v>0</v>
      </c>
      <c r="AB248">
        <v>1</v>
      </c>
      <c r="AC248">
        <v>1</v>
      </c>
      <c r="AD248">
        <v>1</v>
      </c>
      <c r="AE248">
        <v>0</v>
      </c>
      <c r="AF248">
        <v>0</v>
      </c>
      <c r="AG248">
        <v>3</v>
      </c>
      <c r="AH248">
        <v>11</v>
      </c>
      <c r="AI248">
        <v>1</v>
      </c>
      <c r="AJ248">
        <f>marketing_campaign[[#This Row],[AcceptedCmp2]]+marketing_campaign[[#This Row],[AcceptedCmp1]]+marketing_campaign[[#This Row],[AcceptedCmp5]]+marketing_campaign[[#This Row],[AcceptedCmp4]]+marketing_campaign[[#This Row],[AcceptedCmp3]]</f>
        <v>3</v>
      </c>
    </row>
    <row r="249" spans="1:36" x14ac:dyDescent="0.35">
      <c r="A249">
        <v>9265</v>
      </c>
      <c r="B249">
        <v>1953</v>
      </c>
      <c r="C249">
        <f t="shared" ca="1" si="6"/>
        <v>73</v>
      </c>
      <c r="D249" t="str" cm="1">
        <f t="array" aca="1" ref="D2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49" t="s">
        <v>29</v>
      </c>
      <c r="F249" t="s">
        <v>33</v>
      </c>
      <c r="G249" cm="1">
        <f t="array" ref="G249">_xlfn.IFS(marketing_campaign[[#This Row],[Marital_Status]]="Single",I249-J249+1,marketing_campaign[[#This Row],[Marital_Status]]="Together",I249+J249+2,marketing_campaign[[#This Row],[Marital_Status]]="Alone",I249-J249+1,marketing_campaign[[#This Row],[Marital_Status]]="Married",I249+J249+2,marketing_campaign[[#This Row],[Marital_Status]]="Divorced",I249+J249+1,marketing_campaign[[#This Row],[Marital_Status]]="YOLO",I249-J249+1,marketing_campaign[[#This Row],[Marital_Status]]="Absurd",I249-J249+1,marketing_campaign[[#This Row],[Marital_Status]]="Widow",I249+J249+1)</f>
        <v>3</v>
      </c>
      <c r="H249">
        <v>75027</v>
      </c>
      <c r="I249">
        <v>0</v>
      </c>
      <c r="J249">
        <v>1</v>
      </c>
      <c r="K249" s="1">
        <v>41283</v>
      </c>
      <c r="L249">
        <v>74</v>
      </c>
      <c r="M249" t="str" cm="1">
        <f t="array" ref="M249">_xlfn.IFS(AND(marketing_campaign[[#This Row],[Recency]]&gt;=0,marketing_campaign[[#This Row],[Recency]]&lt;=14),"Early Recency",AND(marketing_campaign[[#This Row],[Recency]]&gt;=15,marketing_campaign[[#This Row],[Recency]]&lt;=31),"Mid-Recency",marketing_campaign[[#This Row],[Recency]]&gt;=32,"Late Recency")</f>
        <v>Late Recency</v>
      </c>
      <c r="N249">
        <v>925</v>
      </c>
      <c r="O249">
        <v>64</v>
      </c>
      <c r="P249">
        <v>179</v>
      </c>
      <c r="Q249">
        <v>133</v>
      </c>
      <c r="R249">
        <v>12</v>
      </c>
      <c r="S249">
        <v>77</v>
      </c>
      <c r="T249">
        <f>marketing_campaign[[#This Row],[MntGoldProds]]+marketing_campaign[[#This Row],[MntSweetProducts]]+marketing_campaign[[#This Row],[MntFishProducts]]+marketing_campaign[[#This Row],[MntMeatProducts]]+marketing_campaign[[#This Row],[MntFruits]]+marketing_campaign[[#This Row],[MntWines]]</f>
        <v>1390</v>
      </c>
      <c r="U249">
        <v>2</v>
      </c>
      <c r="V249">
        <v>9</v>
      </c>
      <c r="W249">
        <v>4</v>
      </c>
      <c r="X249">
        <v>6</v>
      </c>
      <c r="Y249">
        <f t="shared" si="7"/>
        <v>21</v>
      </c>
      <c r="Z249">
        <v>5</v>
      </c>
      <c r="AA249">
        <v>0</v>
      </c>
      <c r="AB249">
        <v>0</v>
      </c>
      <c r="AC249">
        <v>0</v>
      </c>
      <c r="AD249">
        <v>0</v>
      </c>
      <c r="AE249">
        <v>0</v>
      </c>
      <c r="AF249">
        <v>0</v>
      </c>
      <c r="AG249">
        <v>3</v>
      </c>
      <c r="AH249">
        <v>11</v>
      </c>
      <c r="AI249">
        <v>0</v>
      </c>
      <c r="AJ249">
        <f>marketing_campaign[[#This Row],[AcceptedCmp2]]+marketing_campaign[[#This Row],[AcceptedCmp1]]+marketing_campaign[[#This Row],[AcceptedCmp5]]+marketing_campaign[[#This Row],[AcceptedCmp4]]+marketing_campaign[[#This Row],[AcceptedCmp3]]</f>
        <v>0</v>
      </c>
    </row>
    <row r="250" spans="1:36" x14ac:dyDescent="0.35">
      <c r="A250">
        <v>8867</v>
      </c>
      <c r="B250">
        <v>1988</v>
      </c>
      <c r="C250">
        <f t="shared" ca="1" si="6"/>
        <v>38</v>
      </c>
      <c r="D250" t="str" cm="1">
        <f t="array" aca="1" ref="D2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50" t="s">
        <v>32</v>
      </c>
      <c r="F250" t="s">
        <v>33</v>
      </c>
      <c r="G250" cm="1">
        <f t="array" ref="G250">_xlfn.IFS(marketing_campaign[[#This Row],[Marital_Status]]="Single",I250-J250+1,marketing_campaign[[#This Row],[Marital_Status]]="Together",I250+J250+2,marketing_campaign[[#This Row],[Marital_Status]]="Alone",I250-J250+1,marketing_campaign[[#This Row],[Marital_Status]]="Married",I250+J250+2,marketing_campaign[[#This Row],[Marital_Status]]="Divorced",I250+J250+1,marketing_campaign[[#This Row],[Marital_Status]]="YOLO",I250-J250+1,marketing_campaign[[#This Row],[Marital_Status]]="Absurd",I250-J250+1,marketing_campaign[[#This Row],[Marital_Status]]="Widow",I250+J250+1)</f>
        <v>2</v>
      </c>
      <c r="H250">
        <v>67546</v>
      </c>
      <c r="I250">
        <v>0</v>
      </c>
      <c r="J250">
        <v>0</v>
      </c>
      <c r="K250" s="1">
        <v>41152</v>
      </c>
      <c r="L250">
        <v>90</v>
      </c>
      <c r="M250" t="str" cm="1">
        <f t="array" ref="M250">_xlfn.IFS(AND(marketing_campaign[[#This Row],[Recency]]&gt;=0,marketing_campaign[[#This Row],[Recency]]&lt;=14),"Early Recency",AND(marketing_campaign[[#This Row],[Recency]]&gt;=15,marketing_campaign[[#This Row],[Recency]]&lt;=31),"Mid-Recency",marketing_campaign[[#This Row],[Recency]]&gt;=32,"Late Recency")</f>
        <v>Late Recency</v>
      </c>
      <c r="N250">
        <v>864</v>
      </c>
      <c r="O250">
        <v>134</v>
      </c>
      <c r="P250">
        <v>768</v>
      </c>
      <c r="Q250">
        <v>150</v>
      </c>
      <c r="R250">
        <v>38</v>
      </c>
      <c r="S250">
        <v>172</v>
      </c>
      <c r="T250">
        <f>marketing_campaign[[#This Row],[MntGoldProds]]+marketing_campaign[[#This Row],[MntSweetProducts]]+marketing_campaign[[#This Row],[MntFishProducts]]+marketing_campaign[[#This Row],[MntMeatProducts]]+marketing_campaign[[#This Row],[MntFruits]]+marketing_campaign[[#This Row],[MntWines]]</f>
        <v>2126</v>
      </c>
      <c r="U250">
        <v>1</v>
      </c>
      <c r="V250">
        <v>4</v>
      </c>
      <c r="W250">
        <v>10</v>
      </c>
      <c r="X250">
        <v>5</v>
      </c>
      <c r="Y250">
        <f t="shared" si="7"/>
        <v>20</v>
      </c>
      <c r="Z250">
        <v>3</v>
      </c>
      <c r="AA250">
        <v>0</v>
      </c>
      <c r="AB250">
        <v>0</v>
      </c>
      <c r="AC250">
        <v>0</v>
      </c>
      <c r="AD250">
        <v>0</v>
      </c>
      <c r="AE250">
        <v>0</v>
      </c>
      <c r="AF250">
        <v>0</v>
      </c>
      <c r="AG250">
        <v>3</v>
      </c>
      <c r="AH250">
        <v>11</v>
      </c>
      <c r="AI250">
        <v>0</v>
      </c>
      <c r="AJ250">
        <f>marketing_campaign[[#This Row],[AcceptedCmp2]]+marketing_campaign[[#This Row],[AcceptedCmp1]]+marketing_campaign[[#This Row],[AcceptedCmp5]]+marketing_campaign[[#This Row],[AcceptedCmp4]]+marketing_campaign[[#This Row],[AcceptedCmp3]]</f>
        <v>0</v>
      </c>
    </row>
    <row r="251" spans="1:36" x14ac:dyDescent="0.35">
      <c r="A251">
        <v>8932</v>
      </c>
      <c r="B251">
        <v>1969</v>
      </c>
      <c r="C251">
        <f t="shared" ca="1" si="6"/>
        <v>57</v>
      </c>
      <c r="D251" t="str" cm="1">
        <f t="array" aca="1" ref="D2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1" t="s">
        <v>34</v>
      </c>
      <c r="F251" t="s">
        <v>31</v>
      </c>
      <c r="G251" cm="1">
        <f t="array" ref="G251">_xlfn.IFS(marketing_campaign[[#This Row],[Marital_Status]]="Single",I251-J251+1,marketing_campaign[[#This Row],[Marital_Status]]="Together",I251+J251+2,marketing_campaign[[#This Row],[Marital_Status]]="Alone",I251-J251+1,marketing_campaign[[#This Row],[Marital_Status]]="Married",I251+J251+2,marketing_campaign[[#This Row],[Marital_Status]]="Divorced",I251+J251+1,marketing_campaign[[#This Row],[Marital_Status]]="YOLO",I251-J251+1,marketing_campaign[[#This Row],[Marital_Status]]="Absurd",I251-J251+1,marketing_campaign[[#This Row],[Marital_Status]]="Widow",I251+J251+1)</f>
        <v>3</v>
      </c>
      <c r="H251">
        <v>65176</v>
      </c>
      <c r="I251">
        <v>0</v>
      </c>
      <c r="J251">
        <v>1</v>
      </c>
      <c r="K251" s="1">
        <v>41211</v>
      </c>
      <c r="L251">
        <v>57</v>
      </c>
      <c r="M251" t="str" cm="1">
        <f t="array" ref="M251">_xlfn.IFS(AND(marketing_campaign[[#This Row],[Recency]]&gt;=0,marketing_campaign[[#This Row],[Recency]]&lt;=14),"Early Recency",AND(marketing_campaign[[#This Row],[Recency]]&gt;=15,marketing_campaign[[#This Row],[Recency]]&lt;=31),"Mid-Recency",marketing_campaign[[#This Row],[Recency]]&gt;=32,"Late Recency")</f>
        <v>Late Recency</v>
      </c>
      <c r="N251">
        <v>960</v>
      </c>
      <c r="O251">
        <v>28</v>
      </c>
      <c r="P251">
        <v>183</v>
      </c>
      <c r="Q251">
        <v>220</v>
      </c>
      <c r="R251">
        <v>70</v>
      </c>
      <c r="S251">
        <v>70</v>
      </c>
      <c r="T251">
        <f>marketing_campaign[[#This Row],[MntGoldProds]]+marketing_campaign[[#This Row],[MntSweetProducts]]+marketing_campaign[[#This Row],[MntFishProducts]]+marketing_campaign[[#This Row],[MntMeatProducts]]+marketing_campaign[[#This Row],[MntFruits]]+marketing_campaign[[#This Row],[MntWines]]</f>
        <v>1531</v>
      </c>
      <c r="U251">
        <v>4</v>
      </c>
      <c r="V251">
        <v>9</v>
      </c>
      <c r="W251">
        <v>6</v>
      </c>
      <c r="X251">
        <v>6</v>
      </c>
      <c r="Y251">
        <f t="shared" si="7"/>
        <v>25</v>
      </c>
      <c r="Z251">
        <v>6</v>
      </c>
      <c r="AA251">
        <v>0</v>
      </c>
      <c r="AB251">
        <v>0</v>
      </c>
      <c r="AC251">
        <v>0</v>
      </c>
      <c r="AD251">
        <v>0</v>
      </c>
      <c r="AE251">
        <v>0</v>
      </c>
      <c r="AF251">
        <v>0</v>
      </c>
      <c r="AG251">
        <v>3</v>
      </c>
      <c r="AH251">
        <v>11</v>
      </c>
      <c r="AI251">
        <v>0</v>
      </c>
      <c r="AJ251">
        <f>marketing_campaign[[#This Row],[AcceptedCmp2]]+marketing_campaign[[#This Row],[AcceptedCmp1]]+marketing_campaign[[#This Row],[AcceptedCmp5]]+marketing_campaign[[#This Row],[AcceptedCmp4]]+marketing_campaign[[#This Row],[AcceptedCmp3]]</f>
        <v>0</v>
      </c>
    </row>
    <row r="252" spans="1:36" x14ac:dyDescent="0.35">
      <c r="A252">
        <v>10236</v>
      </c>
      <c r="B252">
        <v>1975</v>
      </c>
      <c r="C252">
        <f t="shared" ca="1" si="6"/>
        <v>51</v>
      </c>
      <c r="D252" t="str" cm="1">
        <f t="array" aca="1" ref="D2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2" t="s">
        <v>34</v>
      </c>
      <c r="F252" t="s">
        <v>30</v>
      </c>
      <c r="G252" cm="1">
        <f t="array" ref="G252">_xlfn.IFS(marketing_campaign[[#This Row],[Marital_Status]]="Single",I252-J252+1,marketing_campaign[[#This Row],[Marital_Status]]="Together",I252+J252+2,marketing_campaign[[#This Row],[Marital_Status]]="Alone",I252-J252+1,marketing_campaign[[#This Row],[Marital_Status]]="Married",I252+J252+2,marketing_campaign[[#This Row],[Marital_Status]]="Divorced",I252+J252+1,marketing_campaign[[#This Row],[Marital_Status]]="YOLO",I252-J252+1,marketing_campaign[[#This Row],[Marital_Status]]="Absurd",I252-J252+1,marketing_campaign[[#This Row],[Marital_Status]]="Widow",I252+J252+1)</f>
        <v>2</v>
      </c>
      <c r="H252">
        <v>31160</v>
      </c>
      <c r="I252">
        <v>1</v>
      </c>
      <c r="J252">
        <v>0</v>
      </c>
      <c r="K252" s="1">
        <v>41533</v>
      </c>
      <c r="L252">
        <v>59</v>
      </c>
      <c r="M252" t="str" cm="1">
        <f t="array" ref="M252">_xlfn.IFS(AND(marketing_campaign[[#This Row],[Recency]]&gt;=0,marketing_campaign[[#This Row],[Recency]]&lt;=14),"Early Recency",AND(marketing_campaign[[#This Row],[Recency]]&gt;=15,marketing_campaign[[#This Row],[Recency]]&lt;=31),"Mid-Recency",marketing_campaign[[#This Row],[Recency]]&gt;=32,"Late Recency")</f>
        <v>Late Recency</v>
      </c>
      <c r="N252">
        <v>16</v>
      </c>
      <c r="O252">
        <v>3</v>
      </c>
      <c r="P252">
        <v>25</v>
      </c>
      <c r="Q252">
        <v>6</v>
      </c>
      <c r="R252">
        <v>1</v>
      </c>
      <c r="S252">
        <v>13</v>
      </c>
      <c r="T252">
        <f>marketing_campaign[[#This Row],[MntGoldProds]]+marketing_campaign[[#This Row],[MntSweetProducts]]+marketing_campaign[[#This Row],[MntFishProducts]]+marketing_campaign[[#This Row],[MntMeatProducts]]+marketing_campaign[[#This Row],[MntFruits]]+marketing_campaign[[#This Row],[MntWines]]</f>
        <v>64</v>
      </c>
      <c r="U252">
        <v>2</v>
      </c>
      <c r="V252">
        <v>2</v>
      </c>
      <c r="W252">
        <v>0</v>
      </c>
      <c r="X252">
        <v>3</v>
      </c>
      <c r="Y252">
        <f t="shared" si="7"/>
        <v>7</v>
      </c>
      <c r="Z252">
        <v>8</v>
      </c>
      <c r="AA252">
        <v>0</v>
      </c>
      <c r="AB252">
        <v>0</v>
      </c>
      <c r="AC252">
        <v>0</v>
      </c>
      <c r="AD252">
        <v>0</v>
      </c>
      <c r="AE252">
        <v>0</v>
      </c>
      <c r="AF252">
        <v>0</v>
      </c>
      <c r="AG252">
        <v>3</v>
      </c>
      <c r="AH252">
        <v>11</v>
      </c>
      <c r="AI252">
        <v>0</v>
      </c>
      <c r="AJ252">
        <f>marketing_campaign[[#This Row],[AcceptedCmp2]]+marketing_campaign[[#This Row],[AcceptedCmp1]]+marketing_campaign[[#This Row],[AcceptedCmp5]]+marketing_campaign[[#This Row],[AcceptedCmp4]]+marketing_campaign[[#This Row],[AcceptedCmp3]]</f>
        <v>0</v>
      </c>
    </row>
    <row r="253" spans="1:36" x14ac:dyDescent="0.35">
      <c r="A253">
        <v>6340</v>
      </c>
      <c r="B253">
        <v>1985</v>
      </c>
      <c r="C253">
        <f t="shared" ca="1" si="6"/>
        <v>41</v>
      </c>
      <c r="D253" t="str" cm="1">
        <f t="array" aca="1" ref="D2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53" t="s">
        <v>29</v>
      </c>
      <c r="F253" t="s">
        <v>30</v>
      </c>
      <c r="G253" cm="1">
        <f t="array" ref="G253">_xlfn.IFS(marketing_campaign[[#This Row],[Marital_Status]]="Single",I253-J253+1,marketing_campaign[[#This Row],[Marital_Status]]="Together",I253+J253+2,marketing_campaign[[#This Row],[Marital_Status]]="Alone",I253-J253+1,marketing_campaign[[#This Row],[Marital_Status]]="Married",I253+J253+2,marketing_campaign[[#This Row],[Marital_Status]]="Divorced",I253+J253+1,marketing_campaign[[#This Row],[Marital_Status]]="YOLO",I253-J253+1,marketing_campaign[[#This Row],[Marital_Status]]="Absurd",I253-J253+1,marketing_campaign[[#This Row],[Marital_Status]]="Widow",I253+J253+1)</f>
        <v>2</v>
      </c>
      <c r="H253">
        <v>29938</v>
      </c>
      <c r="I253">
        <v>1</v>
      </c>
      <c r="J253">
        <v>0</v>
      </c>
      <c r="K253" s="1">
        <v>41574</v>
      </c>
      <c r="L253">
        <v>52</v>
      </c>
      <c r="M253" t="str" cm="1">
        <f t="array" ref="M253">_xlfn.IFS(AND(marketing_campaign[[#This Row],[Recency]]&gt;=0,marketing_campaign[[#This Row],[Recency]]&lt;=14),"Early Recency",AND(marketing_campaign[[#This Row],[Recency]]&gt;=15,marketing_campaign[[#This Row],[Recency]]&lt;=31),"Mid-Recency",marketing_campaign[[#This Row],[Recency]]&gt;=32,"Late Recency")</f>
        <v>Late Recency</v>
      </c>
      <c r="N253">
        <v>3</v>
      </c>
      <c r="O253">
        <v>3</v>
      </c>
      <c r="P253">
        <v>7</v>
      </c>
      <c r="Q253">
        <v>0</v>
      </c>
      <c r="R253">
        <v>2</v>
      </c>
      <c r="S253">
        <v>11</v>
      </c>
      <c r="T253">
        <f>marketing_campaign[[#This Row],[MntGoldProds]]+marketing_campaign[[#This Row],[MntSweetProducts]]+marketing_campaign[[#This Row],[MntFishProducts]]+marketing_campaign[[#This Row],[MntMeatProducts]]+marketing_campaign[[#This Row],[MntFruits]]+marketing_campaign[[#This Row],[MntWines]]</f>
        <v>26</v>
      </c>
      <c r="U253">
        <v>2</v>
      </c>
      <c r="V253">
        <v>1</v>
      </c>
      <c r="W253">
        <v>0</v>
      </c>
      <c r="X253">
        <v>3</v>
      </c>
      <c r="Y253">
        <f t="shared" si="7"/>
        <v>6</v>
      </c>
      <c r="Z253">
        <v>6</v>
      </c>
      <c r="AA253">
        <v>0</v>
      </c>
      <c r="AB253">
        <v>0</v>
      </c>
      <c r="AC253">
        <v>0</v>
      </c>
      <c r="AD253">
        <v>0</v>
      </c>
      <c r="AE253">
        <v>0</v>
      </c>
      <c r="AF253">
        <v>0</v>
      </c>
      <c r="AG253">
        <v>3</v>
      </c>
      <c r="AH253">
        <v>11</v>
      </c>
      <c r="AI253">
        <v>0</v>
      </c>
      <c r="AJ253">
        <f>marketing_campaign[[#This Row],[AcceptedCmp2]]+marketing_campaign[[#This Row],[AcceptedCmp1]]+marketing_campaign[[#This Row],[AcceptedCmp5]]+marketing_campaign[[#This Row],[AcceptedCmp4]]+marketing_campaign[[#This Row],[AcceptedCmp3]]</f>
        <v>0</v>
      </c>
    </row>
    <row r="254" spans="1:36" x14ac:dyDescent="0.35">
      <c r="A254">
        <v>10089</v>
      </c>
      <c r="B254">
        <v>1974</v>
      </c>
      <c r="C254">
        <f t="shared" ca="1" si="6"/>
        <v>52</v>
      </c>
      <c r="D254" t="str" cm="1">
        <f t="array" aca="1" ref="D2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4" t="s">
        <v>29</v>
      </c>
      <c r="F254" t="s">
        <v>35</v>
      </c>
      <c r="G254" cm="1">
        <f t="array" ref="G254">_xlfn.IFS(marketing_campaign[[#This Row],[Marital_Status]]="Single",I254-J254+1,marketing_campaign[[#This Row],[Marital_Status]]="Together",I254+J254+2,marketing_campaign[[#This Row],[Marital_Status]]="Alone",I254-J254+1,marketing_campaign[[#This Row],[Marital_Status]]="Married",I254+J254+2,marketing_campaign[[#This Row],[Marital_Status]]="Divorced",I254+J254+1,marketing_campaign[[#This Row],[Marital_Status]]="YOLO",I254-J254+1,marketing_campaign[[#This Row],[Marital_Status]]="Absurd",I254-J254+1,marketing_campaign[[#This Row],[Marital_Status]]="Widow",I254+J254+1)</f>
        <v>1</v>
      </c>
      <c r="H254">
        <v>102692</v>
      </c>
      <c r="I254">
        <v>0</v>
      </c>
      <c r="J254">
        <v>0</v>
      </c>
      <c r="K254" s="1">
        <v>41369</v>
      </c>
      <c r="L254">
        <v>5</v>
      </c>
      <c r="M254" t="str" cm="1">
        <f t="array" ref="M254">_xlfn.IFS(AND(marketing_campaign[[#This Row],[Recency]]&gt;=0,marketing_campaign[[#This Row],[Recency]]&lt;=14),"Early Recency",AND(marketing_campaign[[#This Row],[Recency]]&gt;=15,marketing_campaign[[#This Row],[Recency]]&lt;=31),"Mid-Recency",marketing_campaign[[#This Row],[Recency]]&gt;=32,"Late Recency")</f>
        <v>Early Recency</v>
      </c>
      <c r="N254">
        <v>168</v>
      </c>
      <c r="O254">
        <v>148</v>
      </c>
      <c r="P254">
        <v>444</v>
      </c>
      <c r="Q254">
        <v>32</v>
      </c>
      <c r="R254">
        <v>172</v>
      </c>
      <c r="S254">
        <v>148</v>
      </c>
      <c r="T254">
        <f>marketing_campaign[[#This Row],[MntGoldProds]]+marketing_campaign[[#This Row],[MntSweetProducts]]+marketing_campaign[[#This Row],[MntFishProducts]]+marketing_campaign[[#This Row],[MntMeatProducts]]+marketing_campaign[[#This Row],[MntFruits]]+marketing_campaign[[#This Row],[MntWines]]</f>
        <v>1112</v>
      </c>
      <c r="U254">
        <v>1</v>
      </c>
      <c r="V254">
        <v>6</v>
      </c>
      <c r="W254">
        <v>9</v>
      </c>
      <c r="X254">
        <v>13</v>
      </c>
      <c r="Y254">
        <f t="shared" si="7"/>
        <v>29</v>
      </c>
      <c r="Z254">
        <v>2</v>
      </c>
      <c r="AA254">
        <v>0</v>
      </c>
      <c r="AB254">
        <v>1</v>
      </c>
      <c r="AC254">
        <v>1</v>
      </c>
      <c r="AD254">
        <v>1</v>
      </c>
      <c r="AE254">
        <v>1</v>
      </c>
      <c r="AF254">
        <v>0</v>
      </c>
      <c r="AG254">
        <v>3</v>
      </c>
      <c r="AH254">
        <v>11</v>
      </c>
      <c r="AI254">
        <v>1</v>
      </c>
      <c r="AJ254">
        <f>marketing_campaign[[#This Row],[AcceptedCmp2]]+marketing_campaign[[#This Row],[AcceptedCmp1]]+marketing_campaign[[#This Row],[AcceptedCmp5]]+marketing_campaign[[#This Row],[AcceptedCmp4]]+marketing_campaign[[#This Row],[AcceptedCmp3]]</f>
        <v>4</v>
      </c>
    </row>
    <row r="255" spans="1:36" x14ac:dyDescent="0.35">
      <c r="A255">
        <v>2227</v>
      </c>
      <c r="B255">
        <v>1958</v>
      </c>
      <c r="C255">
        <f t="shared" ca="1" si="6"/>
        <v>68</v>
      </c>
      <c r="D255" t="str" cm="1">
        <f t="array" aca="1" ref="D2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5" t="s">
        <v>37</v>
      </c>
      <c r="F255" t="s">
        <v>31</v>
      </c>
      <c r="G255" cm="1">
        <f t="array" ref="G255">_xlfn.IFS(marketing_campaign[[#This Row],[Marital_Status]]="Single",I255-J255+1,marketing_campaign[[#This Row],[Marital_Status]]="Together",I255+J255+2,marketing_campaign[[#This Row],[Marital_Status]]="Alone",I255-J255+1,marketing_campaign[[#This Row],[Marital_Status]]="Married",I255+J255+2,marketing_campaign[[#This Row],[Marital_Status]]="Divorced",I255+J255+1,marketing_campaign[[#This Row],[Marital_Status]]="YOLO",I255-J255+1,marketing_campaign[[#This Row],[Marital_Status]]="Absurd",I255-J255+1,marketing_campaign[[#This Row],[Marital_Status]]="Widow",I255+J255+1)</f>
        <v>2</v>
      </c>
      <c r="H255">
        <v>26490</v>
      </c>
      <c r="I255">
        <v>0</v>
      </c>
      <c r="J255">
        <v>0</v>
      </c>
      <c r="K255" s="1">
        <v>41174</v>
      </c>
      <c r="L255">
        <v>92</v>
      </c>
      <c r="M255" t="str" cm="1">
        <f t="array" ref="M255">_xlfn.IFS(AND(marketing_campaign[[#This Row],[Recency]]&gt;=0,marketing_campaign[[#This Row],[Recency]]&lt;=14),"Early Recency",AND(marketing_campaign[[#This Row],[Recency]]&gt;=15,marketing_campaign[[#This Row],[Recency]]&lt;=31),"Mid-Recency",marketing_campaign[[#This Row],[Recency]]&gt;=32,"Late Recency")</f>
        <v>Late Recency</v>
      </c>
      <c r="N255">
        <v>45</v>
      </c>
      <c r="O255">
        <v>47</v>
      </c>
      <c r="P255">
        <v>52</v>
      </c>
      <c r="Q255">
        <v>21</v>
      </c>
      <c r="R255">
        <v>20</v>
      </c>
      <c r="S255">
        <v>25</v>
      </c>
      <c r="T255">
        <f>marketing_campaign[[#This Row],[MntGoldProds]]+marketing_campaign[[#This Row],[MntSweetProducts]]+marketing_campaign[[#This Row],[MntFishProducts]]+marketing_campaign[[#This Row],[MntMeatProducts]]+marketing_campaign[[#This Row],[MntFruits]]+marketing_campaign[[#This Row],[MntWines]]</f>
        <v>210</v>
      </c>
      <c r="U255">
        <v>2</v>
      </c>
      <c r="V255">
        <v>3</v>
      </c>
      <c r="W255">
        <v>1</v>
      </c>
      <c r="X255">
        <v>5</v>
      </c>
      <c r="Y255">
        <f t="shared" si="7"/>
        <v>11</v>
      </c>
      <c r="Z255">
        <v>6</v>
      </c>
      <c r="AA255">
        <v>0</v>
      </c>
      <c r="AB255">
        <v>0</v>
      </c>
      <c r="AC255">
        <v>0</v>
      </c>
      <c r="AD255">
        <v>0</v>
      </c>
      <c r="AE255">
        <v>0</v>
      </c>
      <c r="AF255">
        <v>0</v>
      </c>
      <c r="AG255">
        <v>3</v>
      </c>
      <c r="AH255">
        <v>11</v>
      </c>
      <c r="AI255">
        <v>0</v>
      </c>
      <c r="AJ255">
        <f>marketing_campaign[[#This Row],[AcceptedCmp2]]+marketing_campaign[[#This Row],[AcceptedCmp1]]+marketing_campaign[[#This Row],[AcceptedCmp5]]+marketing_campaign[[#This Row],[AcceptedCmp4]]+marketing_campaign[[#This Row],[AcceptedCmp3]]</f>
        <v>0</v>
      </c>
    </row>
    <row r="256" spans="1:36" x14ac:dyDescent="0.35">
      <c r="A256">
        <v>10992</v>
      </c>
      <c r="B256">
        <v>1967</v>
      </c>
      <c r="C256">
        <f t="shared" ca="1" si="6"/>
        <v>59</v>
      </c>
      <c r="D256" t="str" cm="1">
        <f t="array" aca="1" ref="D2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6" t="s">
        <v>29</v>
      </c>
      <c r="F256" t="s">
        <v>31</v>
      </c>
      <c r="G256" cm="1">
        <f t="array" ref="G256">_xlfn.IFS(marketing_campaign[[#This Row],[Marital_Status]]="Single",I256-J256+1,marketing_campaign[[#This Row],[Marital_Status]]="Together",I256+J256+2,marketing_campaign[[#This Row],[Marital_Status]]="Alone",I256-J256+1,marketing_campaign[[#This Row],[Marital_Status]]="Married",I256+J256+2,marketing_campaign[[#This Row],[Marital_Status]]="Divorced",I256+J256+1,marketing_campaign[[#This Row],[Marital_Status]]="YOLO",I256-J256+1,marketing_campaign[[#This Row],[Marital_Status]]="Absurd",I256-J256+1,marketing_campaign[[#This Row],[Marital_Status]]="Widow",I256+J256+1)</f>
        <v>4</v>
      </c>
      <c r="H256">
        <v>75702</v>
      </c>
      <c r="I256">
        <v>1</v>
      </c>
      <c r="J256">
        <v>1</v>
      </c>
      <c r="K256" s="1">
        <v>41150</v>
      </c>
      <c r="L256">
        <v>77</v>
      </c>
      <c r="M256" t="str" cm="1">
        <f t="array" ref="M256">_xlfn.IFS(AND(marketing_campaign[[#This Row],[Recency]]&gt;=0,marketing_campaign[[#This Row],[Recency]]&lt;=14),"Early Recency",AND(marketing_campaign[[#This Row],[Recency]]&gt;=15,marketing_campaign[[#This Row],[Recency]]&lt;=31),"Mid-Recency",marketing_campaign[[#This Row],[Recency]]&gt;=32,"Late Recency")</f>
        <v>Late Recency</v>
      </c>
      <c r="N256">
        <v>650</v>
      </c>
      <c r="O256">
        <v>28</v>
      </c>
      <c r="P256">
        <v>353</v>
      </c>
      <c r="Q256">
        <v>45</v>
      </c>
      <c r="R256">
        <v>42</v>
      </c>
      <c r="S256">
        <v>30</v>
      </c>
      <c r="T256">
        <f>marketing_campaign[[#This Row],[MntGoldProds]]+marketing_campaign[[#This Row],[MntSweetProducts]]+marketing_campaign[[#This Row],[MntFishProducts]]+marketing_campaign[[#This Row],[MntMeatProducts]]+marketing_campaign[[#This Row],[MntFruits]]+marketing_campaign[[#This Row],[MntWines]]</f>
        <v>1148</v>
      </c>
      <c r="U256">
        <v>5</v>
      </c>
      <c r="V256">
        <v>4</v>
      </c>
      <c r="W256">
        <v>6</v>
      </c>
      <c r="X256">
        <v>11</v>
      </c>
      <c r="Y256">
        <f t="shared" si="7"/>
        <v>26</v>
      </c>
      <c r="Z256">
        <v>8</v>
      </c>
      <c r="AA256">
        <v>0</v>
      </c>
      <c r="AB256">
        <v>0</v>
      </c>
      <c r="AC256">
        <v>0</v>
      </c>
      <c r="AD256">
        <v>0</v>
      </c>
      <c r="AE256">
        <v>0</v>
      </c>
      <c r="AF256">
        <v>0</v>
      </c>
      <c r="AG256">
        <v>3</v>
      </c>
      <c r="AH256">
        <v>11</v>
      </c>
      <c r="AI256">
        <v>0</v>
      </c>
      <c r="AJ256">
        <f>marketing_campaign[[#This Row],[AcceptedCmp2]]+marketing_campaign[[#This Row],[AcceptedCmp1]]+marketing_campaign[[#This Row],[AcceptedCmp5]]+marketing_campaign[[#This Row],[AcceptedCmp4]]+marketing_campaign[[#This Row],[AcceptedCmp3]]</f>
        <v>0</v>
      </c>
    </row>
    <row r="257" spans="1:36" x14ac:dyDescent="0.35">
      <c r="A257">
        <v>5304</v>
      </c>
      <c r="B257">
        <v>1974</v>
      </c>
      <c r="C257">
        <f t="shared" ca="1" si="6"/>
        <v>52</v>
      </c>
      <c r="D257" t="str" cm="1">
        <f t="array" aca="1" ref="D2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57" t="s">
        <v>32</v>
      </c>
      <c r="F257" t="s">
        <v>30</v>
      </c>
      <c r="G257" cm="1">
        <f t="array" ref="G257">_xlfn.IFS(marketing_campaign[[#This Row],[Marital_Status]]="Single",I257-J257+1,marketing_campaign[[#This Row],[Marital_Status]]="Together",I257+J257+2,marketing_campaign[[#This Row],[Marital_Status]]="Alone",I257-J257+1,marketing_campaign[[#This Row],[Marital_Status]]="Married",I257+J257+2,marketing_campaign[[#This Row],[Marital_Status]]="Divorced",I257+J257+1,marketing_campaign[[#This Row],[Marital_Status]]="YOLO",I257-J257+1,marketing_campaign[[#This Row],[Marital_Status]]="Absurd",I257-J257+1,marketing_campaign[[#This Row],[Marital_Status]]="Widow",I257+J257+1)</f>
        <v>2</v>
      </c>
      <c r="H257">
        <v>30899</v>
      </c>
      <c r="I257">
        <v>1</v>
      </c>
      <c r="J257">
        <v>0</v>
      </c>
      <c r="K257" s="1">
        <v>41195</v>
      </c>
      <c r="L257">
        <v>35</v>
      </c>
      <c r="M257" t="str" cm="1">
        <f t="array" ref="M257">_xlfn.IFS(AND(marketing_campaign[[#This Row],[Recency]]&gt;=0,marketing_campaign[[#This Row],[Recency]]&lt;=14),"Early Recency",AND(marketing_campaign[[#This Row],[Recency]]&gt;=15,marketing_campaign[[#This Row],[Recency]]&lt;=31),"Mid-Recency",marketing_campaign[[#This Row],[Recency]]&gt;=32,"Late Recency")</f>
        <v>Late Recency</v>
      </c>
      <c r="N257">
        <v>24</v>
      </c>
      <c r="O257">
        <v>0</v>
      </c>
      <c r="P257">
        <v>8</v>
      </c>
      <c r="Q257">
        <v>0</v>
      </c>
      <c r="R257">
        <v>0</v>
      </c>
      <c r="S257">
        <v>1</v>
      </c>
      <c r="T257">
        <f>marketing_campaign[[#This Row],[MntGoldProds]]+marketing_campaign[[#This Row],[MntSweetProducts]]+marketing_campaign[[#This Row],[MntFishProducts]]+marketing_campaign[[#This Row],[MntMeatProducts]]+marketing_campaign[[#This Row],[MntFruits]]+marketing_campaign[[#This Row],[MntWines]]</f>
        <v>33</v>
      </c>
      <c r="U257">
        <v>2</v>
      </c>
      <c r="V257">
        <v>1</v>
      </c>
      <c r="W257">
        <v>0</v>
      </c>
      <c r="X257">
        <v>3</v>
      </c>
      <c r="Y257">
        <f t="shared" si="7"/>
        <v>6</v>
      </c>
      <c r="Z257">
        <v>6</v>
      </c>
      <c r="AA257">
        <v>0</v>
      </c>
      <c r="AB257">
        <v>0</v>
      </c>
      <c r="AC257">
        <v>0</v>
      </c>
      <c r="AD257">
        <v>0</v>
      </c>
      <c r="AE257">
        <v>0</v>
      </c>
      <c r="AF257">
        <v>0</v>
      </c>
      <c r="AG257">
        <v>3</v>
      </c>
      <c r="AH257">
        <v>11</v>
      </c>
      <c r="AI257">
        <v>0</v>
      </c>
      <c r="AJ257">
        <f>marketing_campaign[[#This Row],[AcceptedCmp2]]+marketing_campaign[[#This Row],[AcceptedCmp1]]+marketing_campaign[[#This Row],[AcceptedCmp5]]+marketing_campaign[[#This Row],[AcceptedCmp4]]+marketing_campaign[[#This Row],[AcceptedCmp3]]</f>
        <v>0</v>
      </c>
    </row>
    <row r="258" spans="1:36" x14ac:dyDescent="0.35">
      <c r="A258">
        <v>309</v>
      </c>
      <c r="B258">
        <v>1961</v>
      </c>
      <c r="C258">
        <f t="shared" ref="C258:C321" ca="1" si="8">YEAR(TODAY())-B258</f>
        <v>65</v>
      </c>
      <c r="D258" t="str" cm="1">
        <f t="array" aca="1" ref="D2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8" t="s">
        <v>32</v>
      </c>
      <c r="F258" t="s">
        <v>31</v>
      </c>
      <c r="G258" cm="1">
        <f t="array" ref="G258">_xlfn.IFS(marketing_campaign[[#This Row],[Marital_Status]]="Single",I258-J258+1,marketing_campaign[[#This Row],[Marital_Status]]="Together",I258+J258+2,marketing_campaign[[#This Row],[Marital_Status]]="Alone",I258-J258+1,marketing_campaign[[#This Row],[Marital_Status]]="Married",I258+J258+2,marketing_campaign[[#This Row],[Marital_Status]]="Divorced",I258+J258+1,marketing_campaign[[#This Row],[Marital_Status]]="YOLO",I258-J258+1,marketing_campaign[[#This Row],[Marital_Status]]="Absurd",I258-J258+1,marketing_campaign[[#This Row],[Marital_Status]]="Widow",I258+J258+1)</f>
        <v>3</v>
      </c>
      <c r="H258">
        <v>63342</v>
      </c>
      <c r="I258">
        <v>0</v>
      </c>
      <c r="J258">
        <v>1</v>
      </c>
      <c r="K258" s="1">
        <v>41198</v>
      </c>
      <c r="L258">
        <v>48</v>
      </c>
      <c r="M258" t="str" cm="1">
        <f t="array" ref="M258">_xlfn.IFS(AND(marketing_campaign[[#This Row],[Recency]]&gt;=0,marketing_campaign[[#This Row],[Recency]]&lt;=14),"Early Recency",AND(marketing_campaign[[#This Row],[Recency]]&gt;=15,marketing_campaign[[#This Row],[Recency]]&lt;=31),"Mid-Recency",marketing_campaign[[#This Row],[Recency]]&gt;=32,"Late Recency")</f>
        <v>Late Recency</v>
      </c>
      <c r="N258">
        <v>918</v>
      </c>
      <c r="O258">
        <v>21</v>
      </c>
      <c r="P258">
        <v>118</v>
      </c>
      <c r="Q258">
        <v>13</v>
      </c>
      <c r="R258">
        <v>10</v>
      </c>
      <c r="S258">
        <v>21</v>
      </c>
      <c r="T258">
        <f>marketing_campaign[[#This Row],[MntGoldProds]]+marketing_campaign[[#This Row],[MntSweetProducts]]+marketing_campaign[[#This Row],[MntFishProducts]]+marketing_campaign[[#This Row],[MntMeatProducts]]+marketing_campaign[[#This Row],[MntFruits]]+marketing_campaign[[#This Row],[MntWines]]</f>
        <v>1101</v>
      </c>
      <c r="U258">
        <v>3</v>
      </c>
      <c r="V258">
        <v>8</v>
      </c>
      <c r="W258">
        <v>3</v>
      </c>
      <c r="X258">
        <v>5</v>
      </c>
      <c r="Y258">
        <f t="shared" ref="Y258:Y321" si="9">U258+V258+W258+X258</f>
        <v>19</v>
      </c>
      <c r="Z258">
        <v>6</v>
      </c>
      <c r="AA258">
        <v>0</v>
      </c>
      <c r="AB258">
        <v>1</v>
      </c>
      <c r="AC258">
        <v>0</v>
      </c>
      <c r="AD258">
        <v>0</v>
      </c>
      <c r="AE258">
        <v>0</v>
      </c>
      <c r="AF258">
        <v>0</v>
      </c>
      <c r="AG258">
        <v>3</v>
      </c>
      <c r="AH258">
        <v>11</v>
      </c>
      <c r="AI258">
        <v>0</v>
      </c>
      <c r="AJ258">
        <f>marketing_campaign[[#This Row],[AcceptedCmp2]]+marketing_campaign[[#This Row],[AcceptedCmp1]]+marketing_campaign[[#This Row],[AcceptedCmp5]]+marketing_campaign[[#This Row],[AcceptedCmp4]]+marketing_campaign[[#This Row],[AcceptedCmp3]]</f>
        <v>1</v>
      </c>
    </row>
    <row r="259" spans="1:36" x14ac:dyDescent="0.35">
      <c r="A259">
        <v>3406</v>
      </c>
      <c r="B259">
        <v>1964</v>
      </c>
      <c r="C259">
        <f t="shared" ca="1" si="8"/>
        <v>62</v>
      </c>
      <c r="D259" t="str" cm="1">
        <f t="array" aca="1" ref="D2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59" t="s">
        <v>29</v>
      </c>
      <c r="F259" t="s">
        <v>30</v>
      </c>
      <c r="G259" cm="1">
        <f t="array" ref="G259">_xlfn.IFS(marketing_campaign[[#This Row],[Marital_Status]]="Single",I259-J259+1,marketing_campaign[[#This Row],[Marital_Status]]="Together",I259+J259+2,marketing_campaign[[#This Row],[Marital_Status]]="Alone",I259-J259+1,marketing_campaign[[#This Row],[Marital_Status]]="Married",I259+J259+2,marketing_campaign[[#This Row],[Marital_Status]]="Divorced",I259+J259+1,marketing_campaign[[#This Row],[Marital_Status]]="YOLO",I259-J259+1,marketing_campaign[[#This Row],[Marital_Status]]="Absurd",I259-J259+1,marketing_campaign[[#This Row],[Marital_Status]]="Widow",I259+J259+1)</f>
        <v>0</v>
      </c>
      <c r="H259">
        <v>45989</v>
      </c>
      <c r="I259">
        <v>0</v>
      </c>
      <c r="J259">
        <v>1</v>
      </c>
      <c r="K259" s="1">
        <v>41204</v>
      </c>
      <c r="L259">
        <v>97</v>
      </c>
      <c r="M259" t="str" cm="1">
        <f t="array" ref="M259">_xlfn.IFS(AND(marketing_campaign[[#This Row],[Recency]]&gt;=0,marketing_campaign[[#This Row],[Recency]]&lt;=14),"Early Recency",AND(marketing_campaign[[#This Row],[Recency]]&gt;=15,marketing_campaign[[#This Row],[Recency]]&lt;=31),"Mid-Recency",marketing_campaign[[#This Row],[Recency]]&gt;=32,"Late Recency")</f>
        <v>Late Recency</v>
      </c>
      <c r="N259">
        <v>138</v>
      </c>
      <c r="O259">
        <v>33</v>
      </c>
      <c r="P259">
        <v>87</v>
      </c>
      <c r="Q259">
        <v>28</v>
      </c>
      <c r="R259">
        <v>24</v>
      </c>
      <c r="S259">
        <v>12</v>
      </c>
      <c r="T259">
        <f>marketing_campaign[[#This Row],[MntGoldProds]]+marketing_campaign[[#This Row],[MntSweetProducts]]+marketing_campaign[[#This Row],[MntFishProducts]]+marketing_campaign[[#This Row],[MntMeatProducts]]+marketing_campaign[[#This Row],[MntFruits]]+marketing_campaign[[#This Row],[MntWines]]</f>
        <v>322</v>
      </c>
      <c r="U259">
        <v>4</v>
      </c>
      <c r="V259">
        <v>3</v>
      </c>
      <c r="W259">
        <v>2</v>
      </c>
      <c r="X259">
        <v>7</v>
      </c>
      <c r="Y259">
        <f t="shared" si="9"/>
        <v>16</v>
      </c>
      <c r="Z259">
        <v>3</v>
      </c>
      <c r="AA259">
        <v>0</v>
      </c>
      <c r="AB259">
        <v>0</v>
      </c>
      <c r="AC259">
        <v>0</v>
      </c>
      <c r="AD259">
        <v>0</v>
      </c>
      <c r="AE259">
        <v>0</v>
      </c>
      <c r="AF259">
        <v>0</v>
      </c>
      <c r="AG259">
        <v>3</v>
      </c>
      <c r="AH259">
        <v>11</v>
      </c>
      <c r="AI259">
        <v>0</v>
      </c>
      <c r="AJ259">
        <f>marketing_campaign[[#This Row],[AcceptedCmp2]]+marketing_campaign[[#This Row],[AcceptedCmp1]]+marketing_campaign[[#This Row],[AcceptedCmp5]]+marketing_campaign[[#This Row],[AcceptedCmp4]]+marketing_campaign[[#This Row],[AcceptedCmp3]]</f>
        <v>0</v>
      </c>
    </row>
    <row r="260" spans="1:36" x14ac:dyDescent="0.35">
      <c r="A260">
        <v>2661</v>
      </c>
      <c r="B260">
        <v>1964</v>
      </c>
      <c r="C260">
        <f t="shared" ca="1" si="8"/>
        <v>62</v>
      </c>
      <c r="D260" t="str" cm="1">
        <f t="array" aca="1" ref="D2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0" t="s">
        <v>29</v>
      </c>
      <c r="F260" t="s">
        <v>30</v>
      </c>
      <c r="G260" cm="1">
        <f t="array" ref="G260">_xlfn.IFS(marketing_campaign[[#This Row],[Marital_Status]]="Single",I260-J260+1,marketing_campaign[[#This Row],[Marital_Status]]="Together",I260+J260+2,marketing_campaign[[#This Row],[Marital_Status]]="Alone",I260-J260+1,marketing_campaign[[#This Row],[Marital_Status]]="Married",I260+J260+2,marketing_campaign[[#This Row],[Marital_Status]]="Divorced",I260+J260+1,marketing_campaign[[#This Row],[Marital_Status]]="YOLO",I260-J260+1,marketing_campaign[[#This Row],[Marital_Status]]="Absurd",I260-J260+1,marketing_campaign[[#This Row],[Marital_Status]]="Widow",I260+J260+1)</f>
        <v>1</v>
      </c>
      <c r="H260">
        <v>18701</v>
      </c>
      <c r="I260">
        <v>1</v>
      </c>
      <c r="J260">
        <v>1</v>
      </c>
      <c r="K260" s="1">
        <v>41429</v>
      </c>
      <c r="L260">
        <v>95</v>
      </c>
      <c r="M260" t="str" cm="1">
        <f t="array" ref="M260">_xlfn.IFS(AND(marketing_campaign[[#This Row],[Recency]]&gt;=0,marketing_campaign[[#This Row],[Recency]]&lt;=14),"Early Recency",AND(marketing_campaign[[#This Row],[Recency]]&gt;=15,marketing_campaign[[#This Row],[Recency]]&lt;=31),"Mid-Recency",marketing_campaign[[#This Row],[Recency]]&gt;=32,"Late Recency")</f>
        <v>Late Recency</v>
      </c>
      <c r="N260">
        <v>12</v>
      </c>
      <c r="O260">
        <v>4</v>
      </c>
      <c r="P260">
        <v>2</v>
      </c>
      <c r="Q260">
        <v>10</v>
      </c>
      <c r="R260">
        <v>6</v>
      </c>
      <c r="S260">
        <v>10</v>
      </c>
      <c r="T260">
        <f>marketing_campaign[[#This Row],[MntGoldProds]]+marketing_campaign[[#This Row],[MntSweetProducts]]+marketing_campaign[[#This Row],[MntFishProducts]]+marketing_campaign[[#This Row],[MntMeatProducts]]+marketing_campaign[[#This Row],[MntFruits]]+marketing_campaign[[#This Row],[MntWines]]</f>
        <v>44</v>
      </c>
      <c r="U260">
        <v>4</v>
      </c>
      <c r="V260">
        <v>2</v>
      </c>
      <c r="W260">
        <v>0</v>
      </c>
      <c r="X260">
        <v>4</v>
      </c>
      <c r="Y260">
        <f t="shared" si="9"/>
        <v>10</v>
      </c>
      <c r="Z260">
        <v>5</v>
      </c>
      <c r="AA260">
        <v>0</v>
      </c>
      <c r="AB260">
        <v>0</v>
      </c>
      <c r="AC260">
        <v>0</v>
      </c>
      <c r="AD260">
        <v>0</v>
      </c>
      <c r="AE260">
        <v>0</v>
      </c>
      <c r="AF260">
        <v>0</v>
      </c>
      <c r="AG260">
        <v>3</v>
      </c>
      <c r="AH260">
        <v>11</v>
      </c>
      <c r="AI260">
        <v>0</v>
      </c>
      <c r="AJ260">
        <f>marketing_campaign[[#This Row],[AcceptedCmp2]]+marketing_campaign[[#This Row],[AcceptedCmp1]]+marketing_campaign[[#This Row],[AcceptedCmp5]]+marketing_campaign[[#This Row],[AcceptedCmp4]]+marketing_campaign[[#This Row],[AcceptedCmp3]]</f>
        <v>0</v>
      </c>
    </row>
    <row r="261" spans="1:36" x14ac:dyDescent="0.35">
      <c r="A261">
        <v>3153</v>
      </c>
      <c r="B261">
        <v>1957</v>
      </c>
      <c r="C261">
        <f t="shared" ca="1" si="8"/>
        <v>69</v>
      </c>
      <c r="D261" t="str" cm="1">
        <f t="array" aca="1" ref="D2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1" t="s">
        <v>32</v>
      </c>
      <c r="F261" t="s">
        <v>30</v>
      </c>
      <c r="G261" cm="1">
        <f t="array" ref="G261">_xlfn.IFS(marketing_campaign[[#This Row],[Marital_Status]]="Single",I261-J261+1,marketing_campaign[[#This Row],[Marital_Status]]="Together",I261+J261+2,marketing_campaign[[#This Row],[Marital_Status]]="Alone",I261-J261+1,marketing_campaign[[#This Row],[Marital_Status]]="Married",I261+J261+2,marketing_campaign[[#This Row],[Marital_Status]]="Divorced",I261+J261+1,marketing_campaign[[#This Row],[Marital_Status]]="YOLO",I261-J261+1,marketing_campaign[[#This Row],[Marital_Status]]="Absurd",I261-J261+1,marketing_campaign[[#This Row],[Marital_Status]]="Widow",I261+J261+1)</f>
        <v>2</v>
      </c>
      <c r="H261">
        <v>40737</v>
      </c>
      <c r="I261">
        <v>2</v>
      </c>
      <c r="J261">
        <v>1</v>
      </c>
      <c r="K261" s="1">
        <v>41616</v>
      </c>
      <c r="L261">
        <v>24</v>
      </c>
      <c r="M261" t="str" cm="1">
        <f t="array" ref="M261">_xlfn.IFS(AND(marketing_campaign[[#This Row],[Recency]]&gt;=0,marketing_campaign[[#This Row],[Recency]]&lt;=14),"Early Recency",AND(marketing_campaign[[#This Row],[Recency]]&gt;=15,marketing_campaign[[#This Row],[Recency]]&lt;=31),"Mid-Recency",marketing_campaign[[#This Row],[Recency]]&gt;=32,"Late Recency")</f>
        <v>Mid-Recency</v>
      </c>
      <c r="N261">
        <v>11</v>
      </c>
      <c r="O261">
        <v>0</v>
      </c>
      <c r="P261">
        <v>4</v>
      </c>
      <c r="Q261">
        <v>0</v>
      </c>
      <c r="R261">
        <v>0</v>
      </c>
      <c r="S261">
        <v>2</v>
      </c>
      <c r="T261">
        <f>marketing_campaign[[#This Row],[MntGoldProds]]+marketing_campaign[[#This Row],[MntSweetProducts]]+marketing_campaign[[#This Row],[MntFishProducts]]+marketing_campaign[[#This Row],[MntMeatProducts]]+marketing_campaign[[#This Row],[MntFruits]]+marketing_campaign[[#This Row],[MntWines]]</f>
        <v>17</v>
      </c>
      <c r="U261">
        <v>1</v>
      </c>
      <c r="V261">
        <v>1</v>
      </c>
      <c r="W261">
        <v>0</v>
      </c>
      <c r="X261">
        <v>2</v>
      </c>
      <c r="Y261">
        <f t="shared" si="9"/>
        <v>4</v>
      </c>
      <c r="Z261">
        <v>8</v>
      </c>
      <c r="AA261">
        <v>0</v>
      </c>
      <c r="AB261">
        <v>0</v>
      </c>
      <c r="AC261">
        <v>0</v>
      </c>
      <c r="AD261">
        <v>0</v>
      </c>
      <c r="AE261">
        <v>0</v>
      </c>
      <c r="AF261">
        <v>0</v>
      </c>
      <c r="AG261">
        <v>3</v>
      </c>
      <c r="AH261">
        <v>11</v>
      </c>
      <c r="AI261">
        <v>0</v>
      </c>
      <c r="AJ261">
        <f>marketing_campaign[[#This Row],[AcceptedCmp2]]+marketing_campaign[[#This Row],[AcceptedCmp1]]+marketing_campaign[[#This Row],[AcceptedCmp5]]+marketing_campaign[[#This Row],[AcceptedCmp4]]+marketing_campaign[[#This Row],[AcceptedCmp3]]</f>
        <v>0</v>
      </c>
    </row>
    <row r="262" spans="1:36" x14ac:dyDescent="0.35">
      <c r="A262">
        <v>10264</v>
      </c>
      <c r="B262">
        <v>1979</v>
      </c>
      <c r="C262">
        <f t="shared" ca="1" si="8"/>
        <v>47</v>
      </c>
      <c r="D262" t="str" cm="1">
        <f t="array" aca="1" ref="D2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2" t="s">
        <v>29</v>
      </c>
      <c r="F262" t="s">
        <v>35</v>
      </c>
      <c r="G262" cm="1">
        <f t="array" ref="G262">_xlfn.IFS(marketing_campaign[[#This Row],[Marital_Status]]="Single",I262-J262+1,marketing_campaign[[#This Row],[Marital_Status]]="Together",I262+J262+2,marketing_campaign[[#This Row],[Marital_Status]]="Alone",I262-J262+1,marketing_campaign[[#This Row],[Marital_Status]]="Married",I262+J262+2,marketing_campaign[[#This Row],[Marital_Status]]="Divorced",I262+J262+1,marketing_campaign[[#This Row],[Marital_Status]]="YOLO",I262-J262+1,marketing_campaign[[#This Row],[Marital_Status]]="Absurd",I262-J262+1,marketing_campaign[[#This Row],[Marital_Status]]="Widow",I262+J262+1)</f>
        <v>2</v>
      </c>
      <c r="H262">
        <v>15287</v>
      </c>
      <c r="I262">
        <v>1</v>
      </c>
      <c r="J262">
        <v>0</v>
      </c>
      <c r="K262" s="1">
        <v>41192</v>
      </c>
      <c r="L262">
        <v>60</v>
      </c>
      <c r="M262" t="str" cm="1">
        <f t="array" ref="M262">_xlfn.IFS(AND(marketing_campaign[[#This Row],[Recency]]&gt;=0,marketing_campaign[[#This Row],[Recency]]&lt;=14),"Early Recency",AND(marketing_campaign[[#This Row],[Recency]]&gt;=15,marketing_campaign[[#This Row],[Recency]]&lt;=31),"Mid-Recency",marketing_campaign[[#This Row],[Recency]]&gt;=32,"Late Recency")</f>
        <v>Late Recency</v>
      </c>
      <c r="N262">
        <v>1</v>
      </c>
      <c r="O262">
        <v>2</v>
      </c>
      <c r="P262">
        <v>8</v>
      </c>
      <c r="Q262">
        <v>4</v>
      </c>
      <c r="R262">
        <v>3</v>
      </c>
      <c r="S262">
        <v>13</v>
      </c>
      <c r="T262">
        <f>marketing_campaign[[#This Row],[MntGoldProds]]+marketing_campaign[[#This Row],[MntSweetProducts]]+marketing_campaign[[#This Row],[MntFishProducts]]+marketing_campaign[[#This Row],[MntMeatProducts]]+marketing_campaign[[#This Row],[MntFruits]]+marketing_campaign[[#This Row],[MntWines]]</f>
        <v>31</v>
      </c>
      <c r="U262">
        <v>2</v>
      </c>
      <c r="V262">
        <v>1</v>
      </c>
      <c r="W262">
        <v>1</v>
      </c>
      <c r="X262">
        <v>2</v>
      </c>
      <c r="Y262">
        <f t="shared" si="9"/>
        <v>6</v>
      </c>
      <c r="Z262">
        <v>7</v>
      </c>
      <c r="AA262">
        <v>1</v>
      </c>
      <c r="AB262">
        <v>0</v>
      </c>
      <c r="AC262">
        <v>0</v>
      </c>
      <c r="AD262">
        <v>0</v>
      </c>
      <c r="AE262">
        <v>0</v>
      </c>
      <c r="AF262">
        <v>0</v>
      </c>
      <c r="AG262">
        <v>3</v>
      </c>
      <c r="AH262">
        <v>11</v>
      </c>
      <c r="AI262">
        <v>1</v>
      </c>
      <c r="AJ262">
        <f>marketing_campaign[[#This Row],[AcceptedCmp2]]+marketing_campaign[[#This Row],[AcceptedCmp1]]+marketing_campaign[[#This Row],[AcceptedCmp5]]+marketing_campaign[[#This Row],[AcceptedCmp4]]+marketing_campaign[[#This Row],[AcceptedCmp3]]</f>
        <v>1</v>
      </c>
    </row>
    <row r="263" spans="1:36" x14ac:dyDescent="0.35">
      <c r="A263">
        <v>1184</v>
      </c>
      <c r="B263">
        <v>1968</v>
      </c>
      <c r="C263">
        <f t="shared" ca="1" si="8"/>
        <v>58</v>
      </c>
      <c r="D263" t="str" cm="1">
        <f t="array" aca="1" ref="D2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3" t="s">
        <v>32</v>
      </c>
      <c r="F263" t="s">
        <v>35</v>
      </c>
      <c r="G263" cm="1">
        <f t="array" ref="G263">_xlfn.IFS(marketing_campaign[[#This Row],[Marital_Status]]="Single",I263-J263+1,marketing_campaign[[#This Row],[Marital_Status]]="Together",I263+J263+2,marketing_campaign[[#This Row],[Marital_Status]]="Alone",I263-J263+1,marketing_campaign[[#This Row],[Marital_Status]]="Married",I263+J263+2,marketing_campaign[[#This Row],[Marital_Status]]="Divorced",I263+J263+1,marketing_campaign[[#This Row],[Marital_Status]]="YOLO",I263-J263+1,marketing_campaign[[#This Row],[Marital_Status]]="Absurd",I263-J263+1,marketing_campaign[[#This Row],[Marital_Status]]="Widow",I263+J263+1)</f>
        <v>3</v>
      </c>
      <c r="H263">
        <v>69674</v>
      </c>
      <c r="I263">
        <v>0</v>
      </c>
      <c r="J263">
        <v>2</v>
      </c>
      <c r="K263" s="1">
        <v>41416</v>
      </c>
      <c r="L263">
        <v>46</v>
      </c>
      <c r="M263" t="str" cm="1">
        <f t="array" ref="M263">_xlfn.IFS(AND(marketing_campaign[[#This Row],[Recency]]&gt;=0,marketing_campaign[[#This Row],[Recency]]&lt;=14),"Early Recency",AND(marketing_campaign[[#This Row],[Recency]]&gt;=15,marketing_campaign[[#This Row],[Recency]]&lt;=31),"Mid-Recency",marketing_campaign[[#This Row],[Recency]]&gt;=32,"Late Recency")</f>
        <v>Late Recency</v>
      </c>
      <c r="N263">
        <v>554</v>
      </c>
      <c r="O263">
        <v>41</v>
      </c>
      <c r="P263">
        <v>215</v>
      </c>
      <c r="Q263">
        <v>11</v>
      </c>
      <c r="R263">
        <v>0</v>
      </c>
      <c r="S263">
        <v>24</v>
      </c>
      <c r="T263">
        <f>marketing_campaign[[#This Row],[MntGoldProds]]+marketing_campaign[[#This Row],[MntSweetProducts]]+marketing_campaign[[#This Row],[MntFishProducts]]+marketing_campaign[[#This Row],[MntMeatProducts]]+marketing_campaign[[#This Row],[MntFruits]]+marketing_campaign[[#This Row],[MntWines]]</f>
        <v>845</v>
      </c>
      <c r="U263">
        <v>3</v>
      </c>
      <c r="V263">
        <v>10</v>
      </c>
      <c r="W263">
        <v>2</v>
      </c>
      <c r="X263">
        <v>10</v>
      </c>
      <c r="Y263">
        <f t="shared" si="9"/>
        <v>25</v>
      </c>
      <c r="Z263">
        <v>5</v>
      </c>
      <c r="AA263">
        <v>0</v>
      </c>
      <c r="AB263">
        <v>0</v>
      </c>
      <c r="AC263">
        <v>0</v>
      </c>
      <c r="AD263">
        <v>0</v>
      </c>
      <c r="AE263">
        <v>0</v>
      </c>
      <c r="AF263">
        <v>0</v>
      </c>
      <c r="AG263">
        <v>3</v>
      </c>
      <c r="AH263">
        <v>11</v>
      </c>
      <c r="AI263">
        <v>0</v>
      </c>
      <c r="AJ263">
        <f>marketing_campaign[[#This Row],[AcceptedCmp2]]+marketing_campaign[[#This Row],[AcceptedCmp1]]+marketing_campaign[[#This Row],[AcceptedCmp5]]+marketing_campaign[[#This Row],[AcceptedCmp4]]+marketing_campaign[[#This Row],[AcceptedCmp3]]</f>
        <v>0</v>
      </c>
    </row>
    <row r="264" spans="1:36" x14ac:dyDescent="0.35">
      <c r="A264">
        <v>4200</v>
      </c>
      <c r="B264">
        <v>1970</v>
      </c>
      <c r="C264">
        <f t="shared" ca="1" si="8"/>
        <v>56</v>
      </c>
      <c r="D264" t="str" cm="1">
        <f t="array" aca="1" ref="D2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4" t="s">
        <v>34</v>
      </c>
      <c r="F264" t="s">
        <v>33</v>
      </c>
      <c r="G264" cm="1">
        <f t="array" ref="G264">_xlfn.IFS(marketing_campaign[[#This Row],[Marital_Status]]="Single",I264-J264+1,marketing_campaign[[#This Row],[Marital_Status]]="Together",I264+J264+2,marketing_campaign[[#This Row],[Marital_Status]]="Alone",I264-J264+1,marketing_campaign[[#This Row],[Marital_Status]]="Married",I264+J264+2,marketing_campaign[[#This Row],[Marital_Status]]="Divorced",I264+J264+1,marketing_campaign[[#This Row],[Marital_Status]]="YOLO",I264-J264+1,marketing_campaign[[#This Row],[Marital_Status]]="Absurd",I264-J264+1,marketing_campaign[[#This Row],[Marital_Status]]="Widow",I264+J264+1)</f>
        <v>3</v>
      </c>
      <c r="H264">
        <v>44159</v>
      </c>
      <c r="I264">
        <v>1</v>
      </c>
      <c r="J264">
        <v>0</v>
      </c>
      <c r="K264" s="1">
        <v>41807</v>
      </c>
      <c r="L264">
        <v>85</v>
      </c>
      <c r="M264" t="str" cm="1">
        <f t="array" ref="M264">_xlfn.IFS(AND(marketing_campaign[[#This Row],[Recency]]&gt;=0,marketing_campaign[[#This Row],[Recency]]&lt;=14),"Early Recency",AND(marketing_campaign[[#This Row],[Recency]]&gt;=15,marketing_campaign[[#This Row],[Recency]]&lt;=31),"Mid-Recency",marketing_campaign[[#This Row],[Recency]]&gt;=32,"Late Recency")</f>
        <v>Late Recency</v>
      </c>
      <c r="N264">
        <v>167</v>
      </c>
      <c r="O264">
        <v>2</v>
      </c>
      <c r="P264">
        <v>62</v>
      </c>
      <c r="Q264">
        <v>24</v>
      </c>
      <c r="R264">
        <v>13</v>
      </c>
      <c r="S264">
        <v>7</v>
      </c>
      <c r="T264">
        <f>marketing_campaign[[#This Row],[MntGoldProds]]+marketing_campaign[[#This Row],[MntSweetProducts]]+marketing_campaign[[#This Row],[MntFishProducts]]+marketing_campaign[[#This Row],[MntMeatProducts]]+marketing_campaign[[#This Row],[MntFruits]]+marketing_campaign[[#This Row],[MntWines]]</f>
        <v>275</v>
      </c>
      <c r="U264">
        <v>4</v>
      </c>
      <c r="V264">
        <v>4</v>
      </c>
      <c r="W264">
        <v>1</v>
      </c>
      <c r="X264">
        <v>6</v>
      </c>
      <c r="Y264">
        <f t="shared" si="9"/>
        <v>15</v>
      </c>
      <c r="Z264">
        <v>5</v>
      </c>
      <c r="AA264">
        <v>0</v>
      </c>
      <c r="AB264">
        <v>0</v>
      </c>
      <c r="AC264">
        <v>0</v>
      </c>
      <c r="AD264">
        <v>0</v>
      </c>
      <c r="AE264">
        <v>0</v>
      </c>
      <c r="AF264">
        <v>0</v>
      </c>
      <c r="AG264">
        <v>3</v>
      </c>
      <c r="AH264">
        <v>11</v>
      </c>
      <c r="AI264">
        <v>0</v>
      </c>
      <c r="AJ264">
        <f>marketing_campaign[[#This Row],[AcceptedCmp2]]+marketing_campaign[[#This Row],[AcceptedCmp1]]+marketing_campaign[[#This Row],[AcceptedCmp5]]+marketing_campaign[[#This Row],[AcceptedCmp4]]+marketing_campaign[[#This Row],[AcceptedCmp3]]</f>
        <v>0</v>
      </c>
    </row>
    <row r="265" spans="1:36" x14ac:dyDescent="0.35">
      <c r="A265">
        <v>9396</v>
      </c>
      <c r="B265">
        <v>1978</v>
      </c>
      <c r="C265">
        <f t="shared" ca="1" si="8"/>
        <v>48</v>
      </c>
      <c r="D265" t="str" cm="1">
        <f t="array" aca="1" ref="D2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5" t="s">
        <v>32</v>
      </c>
      <c r="F265" t="s">
        <v>33</v>
      </c>
      <c r="G265" cm="1">
        <f t="array" ref="G265">_xlfn.IFS(marketing_campaign[[#This Row],[Marital_Status]]="Single",I265-J265+1,marketing_campaign[[#This Row],[Marital_Status]]="Together",I265+J265+2,marketing_campaign[[#This Row],[Marital_Status]]="Alone",I265-J265+1,marketing_campaign[[#This Row],[Marital_Status]]="Married",I265+J265+2,marketing_campaign[[#This Row],[Marital_Status]]="Divorced",I265+J265+1,marketing_campaign[[#This Row],[Marital_Status]]="YOLO",I265-J265+1,marketing_campaign[[#This Row],[Marital_Status]]="Absurd",I265-J265+1,marketing_campaign[[#This Row],[Marital_Status]]="Widow",I265+J265+1)</f>
        <v>3</v>
      </c>
      <c r="H265">
        <v>37717</v>
      </c>
      <c r="I265">
        <v>1</v>
      </c>
      <c r="J265">
        <v>0</v>
      </c>
      <c r="K265" s="1">
        <v>41236</v>
      </c>
      <c r="L265">
        <v>31</v>
      </c>
      <c r="M265" t="str" cm="1">
        <f t="array" ref="M265">_xlfn.IFS(AND(marketing_campaign[[#This Row],[Recency]]&gt;=0,marketing_campaign[[#This Row],[Recency]]&lt;=14),"Early Recency",AND(marketing_campaign[[#This Row],[Recency]]&gt;=15,marketing_campaign[[#This Row],[Recency]]&lt;=31),"Mid-Recency",marketing_campaign[[#This Row],[Recency]]&gt;=32,"Late Recency")</f>
        <v>Mid-Recency</v>
      </c>
      <c r="N265">
        <v>9</v>
      </c>
      <c r="O265">
        <v>0</v>
      </c>
      <c r="P265">
        <v>6</v>
      </c>
      <c r="Q265">
        <v>4</v>
      </c>
      <c r="R265">
        <v>1</v>
      </c>
      <c r="S265">
        <v>5</v>
      </c>
      <c r="T265">
        <f>marketing_campaign[[#This Row],[MntGoldProds]]+marketing_campaign[[#This Row],[MntSweetProducts]]+marketing_campaign[[#This Row],[MntFishProducts]]+marketing_campaign[[#This Row],[MntMeatProducts]]+marketing_campaign[[#This Row],[MntFruits]]+marketing_campaign[[#This Row],[MntWines]]</f>
        <v>25</v>
      </c>
      <c r="U265">
        <v>1</v>
      </c>
      <c r="V265">
        <v>1</v>
      </c>
      <c r="W265">
        <v>0</v>
      </c>
      <c r="X265">
        <v>2</v>
      </c>
      <c r="Y265">
        <f t="shared" si="9"/>
        <v>4</v>
      </c>
      <c r="Z265">
        <v>9</v>
      </c>
      <c r="AA265">
        <v>0</v>
      </c>
      <c r="AB265">
        <v>0</v>
      </c>
      <c r="AC265">
        <v>0</v>
      </c>
      <c r="AD265">
        <v>0</v>
      </c>
      <c r="AE265">
        <v>0</v>
      </c>
      <c r="AF265">
        <v>0</v>
      </c>
      <c r="AG265">
        <v>3</v>
      </c>
      <c r="AH265">
        <v>11</v>
      </c>
      <c r="AI265">
        <v>0</v>
      </c>
      <c r="AJ265">
        <f>marketing_campaign[[#This Row],[AcceptedCmp2]]+marketing_campaign[[#This Row],[AcceptedCmp1]]+marketing_campaign[[#This Row],[AcceptedCmp5]]+marketing_campaign[[#This Row],[AcceptedCmp4]]+marketing_campaign[[#This Row],[AcceptedCmp3]]</f>
        <v>0</v>
      </c>
    </row>
    <row r="266" spans="1:36" x14ac:dyDescent="0.35">
      <c r="A266">
        <v>2387</v>
      </c>
      <c r="B266">
        <v>1952</v>
      </c>
      <c r="C266">
        <f t="shared" ca="1" si="8"/>
        <v>74</v>
      </c>
      <c r="D266" t="str" cm="1">
        <f t="array" aca="1" ref="D2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6" t="s">
        <v>34</v>
      </c>
      <c r="F266" t="s">
        <v>31</v>
      </c>
      <c r="G266" cm="1">
        <f t="array" ref="G266">_xlfn.IFS(marketing_campaign[[#This Row],[Marital_Status]]="Single",I266-J266+1,marketing_campaign[[#This Row],[Marital_Status]]="Together",I266+J266+2,marketing_campaign[[#This Row],[Marital_Status]]="Alone",I266-J266+1,marketing_campaign[[#This Row],[Marital_Status]]="Married",I266+J266+2,marketing_campaign[[#This Row],[Marital_Status]]="Divorced",I266+J266+1,marketing_campaign[[#This Row],[Marital_Status]]="YOLO",I266-J266+1,marketing_campaign[[#This Row],[Marital_Status]]="Absurd",I266-J266+1,marketing_campaign[[#This Row],[Marital_Status]]="Widow",I266+J266+1)</f>
        <v>4</v>
      </c>
      <c r="H266">
        <v>43776</v>
      </c>
      <c r="I266">
        <v>1</v>
      </c>
      <c r="J266">
        <v>1</v>
      </c>
      <c r="K266" s="1">
        <v>41308</v>
      </c>
      <c r="L266">
        <v>9</v>
      </c>
      <c r="M266" t="str" cm="1">
        <f t="array" ref="M266">_xlfn.IFS(AND(marketing_campaign[[#This Row],[Recency]]&gt;=0,marketing_campaign[[#This Row],[Recency]]&lt;=14),"Early Recency",AND(marketing_campaign[[#This Row],[Recency]]&gt;=15,marketing_campaign[[#This Row],[Recency]]&lt;=31),"Mid-Recency",marketing_campaign[[#This Row],[Recency]]&gt;=32,"Late Recency")</f>
        <v>Early Recency</v>
      </c>
      <c r="N266">
        <v>177</v>
      </c>
      <c r="O266">
        <v>2</v>
      </c>
      <c r="P266">
        <v>71</v>
      </c>
      <c r="Q266">
        <v>3</v>
      </c>
      <c r="R266">
        <v>2</v>
      </c>
      <c r="S266">
        <v>20</v>
      </c>
      <c r="T266">
        <f>marketing_campaign[[#This Row],[MntGoldProds]]+marketing_campaign[[#This Row],[MntSweetProducts]]+marketing_campaign[[#This Row],[MntFishProducts]]+marketing_campaign[[#This Row],[MntMeatProducts]]+marketing_campaign[[#This Row],[MntFruits]]+marketing_campaign[[#This Row],[MntWines]]</f>
        <v>275</v>
      </c>
      <c r="U266">
        <v>6</v>
      </c>
      <c r="V266">
        <v>5</v>
      </c>
      <c r="W266">
        <v>2</v>
      </c>
      <c r="X266">
        <v>4</v>
      </c>
      <c r="Y266">
        <f t="shared" si="9"/>
        <v>17</v>
      </c>
      <c r="Z266">
        <v>8</v>
      </c>
      <c r="AA266">
        <v>0</v>
      </c>
      <c r="AB266">
        <v>0</v>
      </c>
      <c r="AC266">
        <v>0</v>
      </c>
      <c r="AD266">
        <v>0</v>
      </c>
      <c r="AE266">
        <v>0</v>
      </c>
      <c r="AF266">
        <v>0</v>
      </c>
      <c r="AG266">
        <v>3</v>
      </c>
      <c r="AH266">
        <v>11</v>
      </c>
      <c r="AI266">
        <v>1</v>
      </c>
      <c r="AJ266">
        <f>marketing_campaign[[#This Row],[AcceptedCmp2]]+marketing_campaign[[#This Row],[AcceptedCmp1]]+marketing_campaign[[#This Row],[AcceptedCmp5]]+marketing_campaign[[#This Row],[AcceptedCmp4]]+marketing_campaign[[#This Row],[AcceptedCmp3]]</f>
        <v>0</v>
      </c>
    </row>
    <row r="267" spans="1:36" x14ac:dyDescent="0.35">
      <c r="A267">
        <v>6690</v>
      </c>
      <c r="B267">
        <v>1966</v>
      </c>
      <c r="C267">
        <f t="shared" ca="1" si="8"/>
        <v>60</v>
      </c>
      <c r="D267" t="str" cm="1">
        <f t="array" aca="1" ref="D2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7" t="s">
        <v>34</v>
      </c>
      <c r="F267" t="s">
        <v>33</v>
      </c>
      <c r="G267" cm="1">
        <f t="array" ref="G267">_xlfn.IFS(marketing_campaign[[#This Row],[Marital_Status]]="Single",I267-J267+1,marketing_campaign[[#This Row],[Marital_Status]]="Together",I267+J267+2,marketing_campaign[[#This Row],[Marital_Status]]="Alone",I267-J267+1,marketing_campaign[[#This Row],[Marital_Status]]="Married",I267+J267+2,marketing_campaign[[#This Row],[Marital_Status]]="Divorced",I267+J267+1,marketing_campaign[[#This Row],[Marital_Status]]="YOLO",I267-J267+1,marketing_campaign[[#This Row],[Marital_Status]]="Absurd",I267-J267+1,marketing_campaign[[#This Row],[Marital_Status]]="Widow",I267+J267+1)</f>
        <v>4</v>
      </c>
      <c r="H267">
        <v>38179</v>
      </c>
      <c r="I267">
        <v>1</v>
      </c>
      <c r="J267">
        <v>1</v>
      </c>
      <c r="K267" s="1">
        <v>41347</v>
      </c>
      <c r="L267">
        <v>30</v>
      </c>
      <c r="M267" t="str" cm="1">
        <f t="array" ref="M267">_xlfn.IFS(AND(marketing_campaign[[#This Row],[Recency]]&gt;=0,marketing_campaign[[#This Row],[Recency]]&lt;=14),"Early Recency",AND(marketing_campaign[[#This Row],[Recency]]&gt;=15,marketing_campaign[[#This Row],[Recency]]&lt;=31),"Mid-Recency",marketing_campaign[[#This Row],[Recency]]&gt;=32,"Late Recency")</f>
        <v>Mid-Recency</v>
      </c>
      <c r="N267">
        <v>38</v>
      </c>
      <c r="O267">
        <v>4</v>
      </c>
      <c r="P267">
        <v>22</v>
      </c>
      <c r="Q267">
        <v>4</v>
      </c>
      <c r="R267">
        <v>2</v>
      </c>
      <c r="S267">
        <v>20</v>
      </c>
      <c r="T267">
        <f>marketing_campaign[[#This Row],[MntGoldProds]]+marketing_campaign[[#This Row],[MntSweetProducts]]+marketing_campaign[[#This Row],[MntFishProducts]]+marketing_campaign[[#This Row],[MntMeatProducts]]+marketing_campaign[[#This Row],[MntFruits]]+marketing_campaign[[#This Row],[MntWines]]</f>
        <v>90</v>
      </c>
      <c r="U267">
        <v>4</v>
      </c>
      <c r="V267">
        <v>3</v>
      </c>
      <c r="W267">
        <v>1</v>
      </c>
      <c r="X267">
        <v>3</v>
      </c>
      <c r="Y267">
        <f t="shared" si="9"/>
        <v>11</v>
      </c>
      <c r="Z267">
        <v>7</v>
      </c>
      <c r="AA267">
        <v>0</v>
      </c>
      <c r="AB267">
        <v>0</v>
      </c>
      <c r="AC267">
        <v>0</v>
      </c>
      <c r="AD267">
        <v>0</v>
      </c>
      <c r="AE267">
        <v>0</v>
      </c>
      <c r="AF267">
        <v>0</v>
      </c>
      <c r="AG267">
        <v>3</v>
      </c>
      <c r="AH267">
        <v>11</v>
      </c>
      <c r="AI267">
        <v>0</v>
      </c>
      <c r="AJ267">
        <f>marketing_campaign[[#This Row],[AcceptedCmp2]]+marketing_campaign[[#This Row],[AcceptedCmp1]]+marketing_campaign[[#This Row],[AcceptedCmp5]]+marketing_campaign[[#This Row],[AcceptedCmp4]]+marketing_campaign[[#This Row],[AcceptedCmp3]]</f>
        <v>0</v>
      </c>
    </row>
    <row r="268" spans="1:36" x14ac:dyDescent="0.35">
      <c r="A268">
        <v>1225</v>
      </c>
      <c r="B268">
        <v>1963</v>
      </c>
      <c r="C268">
        <f t="shared" ca="1" si="8"/>
        <v>63</v>
      </c>
      <c r="D268" t="str" cm="1">
        <f t="array" aca="1" ref="D2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68" t="s">
        <v>29</v>
      </c>
      <c r="F268" t="s">
        <v>33</v>
      </c>
      <c r="G268" cm="1">
        <f t="array" ref="G268">_xlfn.IFS(marketing_campaign[[#This Row],[Marital_Status]]="Single",I268-J268+1,marketing_campaign[[#This Row],[Marital_Status]]="Together",I268+J268+2,marketing_campaign[[#This Row],[Marital_Status]]="Alone",I268-J268+1,marketing_campaign[[#This Row],[Marital_Status]]="Married",I268+J268+2,marketing_campaign[[#This Row],[Marital_Status]]="Divorced",I268+J268+1,marketing_campaign[[#This Row],[Marital_Status]]="YOLO",I268-J268+1,marketing_campaign[[#This Row],[Marital_Status]]="Absurd",I268-J268+1,marketing_campaign[[#This Row],[Marital_Status]]="Widow",I268+J268+1)</f>
        <v>2</v>
      </c>
      <c r="H268">
        <v>80124</v>
      </c>
      <c r="I268">
        <v>0</v>
      </c>
      <c r="J268">
        <v>0</v>
      </c>
      <c r="K268" s="1">
        <v>41816</v>
      </c>
      <c r="L268">
        <v>47</v>
      </c>
      <c r="M268" t="str" cm="1">
        <f t="array" ref="M268">_xlfn.IFS(AND(marketing_campaign[[#This Row],[Recency]]&gt;=0,marketing_campaign[[#This Row],[Recency]]&lt;=14),"Early Recency",AND(marketing_campaign[[#This Row],[Recency]]&gt;=15,marketing_campaign[[#This Row],[Recency]]&lt;=31),"Mid-Recency",marketing_campaign[[#This Row],[Recency]]&gt;=32,"Late Recency")</f>
        <v>Late Recency</v>
      </c>
      <c r="N268">
        <v>483</v>
      </c>
      <c r="O268">
        <v>84</v>
      </c>
      <c r="P268">
        <v>398</v>
      </c>
      <c r="Q268">
        <v>205</v>
      </c>
      <c r="R268">
        <v>84</v>
      </c>
      <c r="S268">
        <v>241</v>
      </c>
      <c r="T268">
        <f>marketing_campaign[[#This Row],[MntGoldProds]]+marketing_campaign[[#This Row],[MntSweetProducts]]+marketing_campaign[[#This Row],[MntFishProducts]]+marketing_campaign[[#This Row],[MntMeatProducts]]+marketing_campaign[[#This Row],[MntFruits]]+marketing_campaign[[#This Row],[MntWines]]</f>
        <v>1495</v>
      </c>
      <c r="U268">
        <v>1</v>
      </c>
      <c r="V268">
        <v>3</v>
      </c>
      <c r="W268">
        <v>7</v>
      </c>
      <c r="X268">
        <v>8</v>
      </c>
      <c r="Y268">
        <f t="shared" si="9"/>
        <v>19</v>
      </c>
      <c r="Z268">
        <v>1</v>
      </c>
      <c r="AA268">
        <v>1</v>
      </c>
      <c r="AB268">
        <v>0</v>
      </c>
      <c r="AC268">
        <v>0</v>
      </c>
      <c r="AD268">
        <v>0</v>
      </c>
      <c r="AE268">
        <v>0</v>
      </c>
      <c r="AF268">
        <v>0</v>
      </c>
      <c r="AG268">
        <v>3</v>
      </c>
      <c r="AH268">
        <v>11</v>
      </c>
      <c r="AI268">
        <v>0</v>
      </c>
      <c r="AJ268">
        <f>marketing_campaign[[#This Row],[AcceptedCmp2]]+marketing_campaign[[#This Row],[AcceptedCmp1]]+marketing_campaign[[#This Row],[AcceptedCmp5]]+marketing_campaign[[#This Row],[AcceptedCmp4]]+marketing_campaign[[#This Row],[AcceptedCmp3]]</f>
        <v>1</v>
      </c>
    </row>
    <row r="269" spans="1:36" x14ac:dyDescent="0.35">
      <c r="A269">
        <v>9703</v>
      </c>
      <c r="B269">
        <v>1970</v>
      </c>
      <c r="C269">
        <f t="shared" ca="1" si="8"/>
        <v>56</v>
      </c>
      <c r="D269" t="str" cm="1">
        <f t="array" aca="1" ref="D2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69" t="s">
        <v>32</v>
      </c>
      <c r="F269" t="s">
        <v>33</v>
      </c>
      <c r="G269" cm="1">
        <f t="array" ref="G269">_xlfn.IFS(marketing_campaign[[#This Row],[Marital_Status]]="Single",I269-J269+1,marketing_campaign[[#This Row],[Marital_Status]]="Together",I269+J269+2,marketing_campaign[[#This Row],[Marital_Status]]="Alone",I269-J269+1,marketing_campaign[[#This Row],[Marital_Status]]="Married",I269+J269+2,marketing_campaign[[#This Row],[Marital_Status]]="Divorced",I269+J269+1,marketing_campaign[[#This Row],[Marital_Status]]="YOLO",I269-J269+1,marketing_campaign[[#This Row],[Marital_Status]]="Absurd",I269-J269+1,marketing_campaign[[#This Row],[Marital_Status]]="Widow",I269+J269+1)</f>
        <v>4</v>
      </c>
      <c r="H269">
        <v>38097</v>
      </c>
      <c r="I269">
        <v>1</v>
      </c>
      <c r="J269">
        <v>1</v>
      </c>
      <c r="K269" s="1">
        <v>41197</v>
      </c>
      <c r="L269">
        <v>70</v>
      </c>
      <c r="M269" t="str" cm="1">
        <f t="array" ref="M269">_xlfn.IFS(AND(marketing_campaign[[#This Row],[Recency]]&gt;=0,marketing_campaign[[#This Row],[Recency]]&lt;=14),"Early Recency",AND(marketing_campaign[[#This Row],[Recency]]&gt;=15,marketing_campaign[[#This Row],[Recency]]&lt;=31),"Mid-Recency",marketing_campaign[[#This Row],[Recency]]&gt;=32,"Late Recency")</f>
        <v>Late Recency</v>
      </c>
      <c r="N269">
        <v>77</v>
      </c>
      <c r="O269">
        <v>2</v>
      </c>
      <c r="P269">
        <v>35</v>
      </c>
      <c r="Q269">
        <v>0</v>
      </c>
      <c r="R269">
        <v>1</v>
      </c>
      <c r="S269">
        <v>69</v>
      </c>
      <c r="T269">
        <f>marketing_campaign[[#This Row],[MntGoldProds]]+marketing_campaign[[#This Row],[MntSweetProducts]]+marketing_campaign[[#This Row],[MntFishProducts]]+marketing_campaign[[#This Row],[MntMeatProducts]]+marketing_campaign[[#This Row],[MntFruits]]+marketing_campaign[[#This Row],[MntWines]]</f>
        <v>184</v>
      </c>
      <c r="U269">
        <v>4</v>
      </c>
      <c r="V269">
        <v>3</v>
      </c>
      <c r="W269">
        <v>2</v>
      </c>
      <c r="X269">
        <v>2</v>
      </c>
      <c r="Y269">
        <f t="shared" si="9"/>
        <v>11</v>
      </c>
      <c r="Z269">
        <v>7</v>
      </c>
      <c r="AA269">
        <v>1</v>
      </c>
      <c r="AB269">
        <v>0</v>
      </c>
      <c r="AC269">
        <v>0</v>
      </c>
      <c r="AD269">
        <v>0</v>
      </c>
      <c r="AE269">
        <v>0</v>
      </c>
      <c r="AF269">
        <v>0</v>
      </c>
      <c r="AG269">
        <v>3</v>
      </c>
      <c r="AH269">
        <v>11</v>
      </c>
      <c r="AI269">
        <v>1</v>
      </c>
      <c r="AJ269">
        <f>marketing_campaign[[#This Row],[AcceptedCmp2]]+marketing_campaign[[#This Row],[AcceptedCmp1]]+marketing_campaign[[#This Row],[AcceptedCmp5]]+marketing_campaign[[#This Row],[AcceptedCmp4]]+marketing_campaign[[#This Row],[AcceptedCmp3]]</f>
        <v>1</v>
      </c>
    </row>
    <row r="270" spans="1:36" x14ac:dyDescent="0.35">
      <c r="A270">
        <v>291</v>
      </c>
      <c r="B270">
        <v>1970</v>
      </c>
      <c r="C270">
        <f t="shared" ca="1" si="8"/>
        <v>56</v>
      </c>
      <c r="D270" t="str" cm="1">
        <f t="array" aca="1" ref="D2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0" t="s">
        <v>29</v>
      </c>
      <c r="F270" t="s">
        <v>33</v>
      </c>
      <c r="G270" cm="1">
        <f t="array" ref="G270">_xlfn.IFS(marketing_campaign[[#This Row],[Marital_Status]]="Single",I270-J270+1,marketing_campaign[[#This Row],[Marital_Status]]="Together",I270+J270+2,marketing_campaign[[#This Row],[Marital_Status]]="Alone",I270-J270+1,marketing_campaign[[#This Row],[Marital_Status]]="Married",I270+J270+2,marketing_campaign[[#This Row],[Marital_Status]]="Divorced",I270+J270+1,marketing_campaign[[#This Row],[Marital_Status]]="YOLO",I270-J270+1,marketing_campaign[[#This Row],[Marital_Status]]="Absurd",I270-J270+1,marketing_campaign[[#This Row],[Marital_Status]]="Widow",I270+J270+1)</f>
        <v>2</v>
      </c>
      <c r="H270">
        <v>72940</v>
      </c>
      <c r="I270">
        <v>0</v>
      </c>
      <c r="J270">
        <v>0</v>
      </c>
      <c r="K270" s="1">
        <v>41444</v>
      </c>
      <c r="L270">
        <v>13</v>
      </c>
      <c r="M270" t="str" cm="1">
        <f t="array" ref="M270">_xlfn.IFS(AND(marketing_campaign[[#This Row],[Recency]]&gt;=0,marketing_campaign[[#This Row],[Recency]]&lt;=14),"Early Recency",AND(marketing_campaign[[#This Row],[Recency]]&gt;=15,marketing_campaign[[#This Row],[Recency]]&lt;=31),"Mid-Recency",marketing_campaign[[#This Row],[Recency]]&gt;=32,"Late Recency")</f>
        <v>Early Recency</v>
      </c>
      <c r="N270">
        <v>182</v>
      </c>
      <c r="O270">
        <v>74</v>
      </c>
      <c r="P270">
        <v>298</v>
      </c>
      <c r="Q270">
        <v>162</v>
      </c>
      <c r="R270">
        <v>149</v>
      </c>
      <c r="S270">
        <v>116</v>
      </c>
      <c r="T270">
        <f>marketing_campaign[[#This Row],[MntGoldProds]]+marketing_campaign[[#This Row],[MntSweetProducts]]+marketing_campaign[[#This Row],[MntFishProducts]]+marketing_campaign[[#This Row],[MntMeatProducts]]+marketing_campaign[[#This Row],[MntFruits]]+marketing_campaign[[#This Row],[MntWines]]</f>
        <v>981</v>
      </c>
      <c r="U270">
        <v>1</v>
      </c>
      <c r="V270">
        <v>3</v>
      </c>
      <c r="W270">
        <v>3</v>
      </c>
      <c r="X270">
        <v>6</v>
      </c>
      <c r="Y270">
        <f t="shared" si="9"/>
        <v>13</v>
      </c>
      <c r="Z270">
        <v>1</v>
      </c>
      <c r="AA270">
        <v>0</v>
      </c>
      <c r="AB270">
        <v>0</v>
      </c>
      <c r="AC270">
        <v>0</v>
      </c>
      <c r="AD270">
        <v>0</v>
      </c>
      <c r="AE270">
        <v>0</v>
      </c>
      <c r="AF270">
        <v>0</v>
      </c>
      <c r="AG270">
        <v>3</v>
      </c>
      <c r="AH270">
        <v>11</v>
      </c>
      <c r="AI270">
        <v>0</v>
      </c>
      <c r="AJ270">
        <f>marketing_campaign[[#This Row],[AcceptedCmp2]]+marketing_campaign[[#This Row],[AcceptedCmp1]]+marketing_campaign[[#This Row],[AcceptedCmp5]]+marketing_campaign[[#This Row],[AcceptedCmp4]]+marketing_campaign[[#This Row],[AcceptedCmp3]]</f>
        <v>0</v>
      </c>
    </row>
    <row r="271" spans="1:36" x14ac:dyDescent="0.35">
      <c r="A271">
        <v>4557</v>
      </c>
      <c r="B271">
        <v>1970</v>
      </c>
      <c r="C271">
        <f t="shared" ca="1" si="8"/>
        <v>56</v>
      </c>
      <c r="D271" t="str" cm="1">
        <f t="array" aca="1" ref="D2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1" t="s">
        <v>29</v>
      </c>
      <c r="F271" t="s">
        <v>31</v>
      </c>
      <c r="G271" cm="1">
        <f t="array" ref="G271">_xlfn.IFS(marketing_campaign[[#This Row],[Marital_Status]]="Single",I271-J271+1,marketing_campaign[[#This Row],[Marital_Status]]="Together",I271+J271+2,marketing_campaign[[#This Row],[Marital_Status]]="Alone",I271-J271+1,marketing_campaign[[#This Row],[Marital_Status]]="Married",I271+J271+2,marketing_campaign[[#This Row],[Marital_Status]]="Divorced",I271+J271+1,marketing_campaign[[#This Row],[Marital_Status]]="YOLO",I271-J271+1,marketing_campaign[[#This Row],[Marital_Status]]="Absurd",I271-J271+1,marketing_campaign[[#This Row],[Marital_Status]]="Widow",I271+J271+1)</f>
        <v>3</v>
      </c>
      <c r="H271">
        <v>22070</v>
      </c>
      <c r="I271">
        <v>1</v>
      </c>
      <c r="J271">
        <v>0</v>
      </c>
      <c r="K271" s="1">
        <v>41551</v>
      </c>
      <c r="L271">
        <v>11</v>
      </c>
      <c r="M271" t="str" cm="1">
        <f t="array" ref="M271">_xlfn.IFS(AND(marketing_campaign[[#This Row],[Recency]]&gt;=0,marketing_campaign[[#This Row],[Recency]]&lt;=14),"Early Recency",AND(marketing_campaign[[#This Row],[Recency]]&gt;=15,marketing_campaign[[#This Row],[Recency]]&lt;=31),"Mid-Recency",marketing_campaign[[#This Row],[Recency]]&gt;=32,"Late Recency")</f>
        <v>Early Recency</v>
      </c>
      <c r="N271">
        <v>10</v>
      </c>
      <c r="O271">
        <v>7</v>
      </c>
      <c r="P271">
        <v>19</v>
      </c>
      <c r="Q271">
        <v>8</v>
      </c>
      <c r="R271">
        <v>2</v>
      </c>
      <c r="S271">
        <v>21</v>
      </c>
      <c r="T271">
        <f>marketing_campaign[[#This Row],[MntGoldProds]]+marketing_campaign[[#This Row],[MntSweetProducts]]+marketing_campaign[[#This Row],[MntFishProducts]]+marketing_campaign[[#This Row],[MntMeatProducts]]+marketing_campaign[[#This Row],[MntFruits]]+marketing_campaign[[#This Row],[MntWines]]</f>
        <v>67</v>
      </c>
      <c r="U271">
        <v>2</v>
      </c>
      <c r="V271">
        <v>2</v>
      </c>
      <c r="W271">
        <v>2</v>
      </c>
      <c r="X271">
        <v>2</v>
      </c>
      <c r="Y271">
        <f t="shared" si="9"/>
        <v>8</v>
      </c>
      <c r="Z271">
        <v>6</v>
      </c>
      <c r="AA271">
        <v>0</v>
      </c>
      <c r="AB271">
        <v>0</v>
      </c>
      <c r="AC271">
        <v>0</v>
      </c>
      <c r="AD271">
        <v>0</v>
      </c>
      <c r="AE271">
        <v>0</v>
      </c>
      <c r="AF271">
        <v>0</v>
      </c>
      <c r="AG271">
        <v>3</v>
      </c>
      <c r="AH271">
        <v>11</v>
      </c>
      <c r="AI271">
        <v>0</v>
      </c>
      <c r="AJ271">
        <f>marketing_campaign[[#This Row],[AcceptedCmp2]]+marketing_campaign[[#This Row],[AcceptedCmp1]]+marketing_campaign[[#This Row],[AcceptedCmp5]]+marketing_campaign[[#This Row],[AcceptedCmp4]]+marketing_campaign[[#This Row],[AcceptedCmp3]]</f>
        <v>0</v>
      </c>
    </row>
    <row r="272" spans="1:36" x14ac:dyDescent="0.35">
      <c r="A272">
        <v>2379</v>
      </c>
      <c r="B272">
        <v>1953</v>
      </c>
      <c r="C272">
        <f t="shared" ca="1" si="8"/>
        <v>73</v>
      </c>
      <c r="D272" t="str" cm="1">
        <f t="array" aca="1" ref="D2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2" t="s">
        <v>29</v>
      </c>
      <c r="F272" t="s">
        <v>30</v>
      </c>
      <c r="G272" cm="1">
        <f t="array" ref="G272">_xlfn.IFS(marketing_campaign[[#This Row],[Marital_Status]]="Single",I272-J272+1,marketing_campaign[[#This Row],[Marital_Status]]="Together",I272+J272+2,marketing_campaign[[#This Row],[Marital_Status]]="Alone",I272-J272+1,marketing_campaign[[#This Row],[Marital_Status]]="Married",I272+J272+2,marketing_campaign[[#This Row],[Marital_Status]]="Divorced",I272+J272+1,marketing_campaign[[#This Row],[Marital_Status]]="YOLO",I272-J272+1,marketing_campaign[[#This Row],[Marital_Status]]="Absurd",I272-J272+1,marketing_campaign[[#This Row],[Marital_Status]]="Widow",I272+J272+1)</f>
        <v>1</v>
      </c>
      <c r="H272">
        <v>69267</v>
      </c>
      <c r="I272">
        <v>0</v>
      </c>
      <c r="J272">
        <v>0</v>
      </c>
      <c r="K272" s="1">
        <v>41174</v>
      </c>
      <c r="L272">
        <v>31</v>
      </c>
      <c r="M272" t="str" cm="1">
        <f t="array" ref="M272">_xlfn.IFS(AND(marketing_campaign[[#This Row],[Recency]]&gt;=0,marketing_campaign[[#This Row],[Recency]]&lt;=14),"Early Recency",AND(marketing_campaign[[#This Row],[Recency]]&gt;=15,marketing_campaign[[#This Row],[Recency]]&lt;=31),"Mid-Recency",marketing_campaign[[#This Row],[Recency]]&gt;=32,"Late Recency")</f>
        <v>Mid-Recency</v>
      </c>
      <c r="N272">
        <v>778</v>
      </c>
      <c r="O272">
        <v>44</v>
      </c>
      <c r="P272">
        <v>499</v>
      </c>
      <c r="Q272">
        <v>95</v>
      </c>
      <c r="R272">
        <v>73</v>
      </c>
      <c r="S272">
        <v>146</v>
      </c>
      <c r="T272">
        <f>marketing_campaign[[#This Row],[MntGoldProds]]+marketing_campaign[[#This Row],[MntSweetProducts]]+marketing_campaign[[#This Row],[MntFishProducts]]+marketing_campaign[[#This Row],[MntMeatProducts]]+marketing_campaign[[#This Row],[MntFruits]]+marketing_campaign[[#This Row],[MntWines]]</f>
        <v>1635</v>
      </c>
      <c r="U272">
        <v>2</v>
      </c>
      <c r="V272">
        <v>3</v>
      </c>
      <c r="W272">
        <v>4</v>
      </c>
      <c r="X272">
        <v>5</v>
      </c>
      <c r="Y272">
        <f t="shared" si="9"/>
        <v>14</v>
      </c>
      <c r="Z272">
        <v>7</v>
      </c>
      <c r="AA272">
        <v>0</v>
      </c>
      <c r="AB272">
        <v>0</v>
      </c>
      <c r="AC272">
        <v>0</v>
      </c>
      <c r="AD272">
        <v>0</v>
      </c>
      <c r="AE272">
        <v>0</v>
      </c>
      <c r="AF272">
        <v>0</v>
      </c>
      <c r="AG272">
        <v>3</v>
      </c>
      <c r="AH272">
        <v>11</v>
      </c>
      <c r="AI272">
        <v>1</v>
      </c>
      <c r="AJ272">
        <f>marketing_campaign[[#This Row],[AcceptedCmp2]]+marketing_campaign[[#This Row],[AcceptedCmp1]]+marketing_campaign[[#This Row],[AcceptedCmp5]]+marketing_campaign[[#This Row],[AcceptedCmp4]]+marketing_campaign[[#This Row],[AcceptedCmp3]]</f>
        <v>0</v>
      </c>
    </row>
    <row r="273" spans="1:36" x14ac:dyDescent="0.35">
      <c r="A273">
        <v>5726</v>
      </c>
      <c r="B273">
        <v>1983</v>
      </c>
      <c r="C273">
        <f t="shared" ca="1" si="8"/>
        <v>43</v>
      </c>
      <c r="D273" t="str" cm="1">
        <f t="array" aca="1" ref="D2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73" t="s">
        <v>34</v>
      </c>
      <c r="F273" t="s">
        <v>30</v>
      </c>
      <c r="G273" cm="1">
        <f t="array" ref="G273">_xlfn.IFS(marketing_campaign[[#This Row],[Marital_Status]]="Single",I273-J273+1,marketing_campaign[[#This Row],[Marital_Status]]="Together",I273+J273+2,marketing_campaign[[#This Row],[Marital_Status]]="Alone",I273-J273+1,marketing_campaign[[#This Row],[Marital_Status]]="Married",I273+J273+2,marketing_campaign[[#This Row],[Marital_Status]]="Divorced",I273+J273+1,marketing_campaign[[#This Row],[Marital_Status]]="YOLO",I273-J273+1,marketing_campaign[[#This Row],[Marital_Status]]="Absurd",I273-J273+1,marketing_campaign[[#This Row],[Marital_Status]]="Widow",I273+J273+1)</f>
        <v>2</v>
      </c>
      <c r="H273">
        <v>31788</v>
      </c>
      <c r="I273">
        <v>1</v>
      </c>
      <c r="J273">
        <v>0</v>
      </c>
      <c r="K273" s="1">
        <v>41718</v>
      </c>
      <c r="L273">
        <v>15</v>
      </c>
      <c r="M273" t="str" cm="1">
        <f t="array" ref="M273">_xlfn.IFS(AND(marketing_campaign[[#This Row],[Recency]]&gt;=0,marketing_campaign[[#This Row],[Recency]]&lt;=14),"Early Recency",AND(marketing_campaign[[#This Row],[Recency]]&gt;=15,marketing_campaign[[#This Row],[Recency]]&lt;=31),"Mid-Recency",marketing_campaign[[#This Row],[Recency]]&gt;=32,"Late Recency")</f>
        <v>Mid-Recency</v>
      </c>
      <c r="N273">
        <v>16</v>
      </c>
      <c r="O273">
        <v>7</v>
      </c>
      <c r="P273">
        <v>23</v>
      </c>
      <c r="Q273">
        <v>0</v>
      </c>
      <c r="R273">
        <v>8</v>
      </c>
      <c r="S273">
        <v>6</v>
      </c>
      <c r="T273">
        <f>marketing_campaign[[#This Row],[MntGoldProds]]+marketing_campaign[[#This Row],[MntSweetProducts]]+marketing_campaign[[#This Row],[MntFishProducts]]+marketing_campaign[[#This Row],[MntMeatProducts]]+marketing_campaign[[#This Row],[MntFruits]]+marketing_campaign[[#This Row],[MntWines]]</f>
        <v>60</v>
      </c>
      <c r="U273">
        <v>3</v>
      </c>
      <c r="V273">
        <v>3</v>
      </c>
      <c r="W273">
        <v>0</v>
      </c>
      <c r="X273">
        <v>4</v>
      </c>
      <c r="Y273">
        <f t="shared" si="9"/>
        <v>10</v>
      </c>
      <c r="Z273">
        <v>5</v>
      </c>
      <c r="AA273">
        <v>0</v>
      </c>
      <c r="AB273">
        <v>0</v>
      </c>
      <c r="AC273">
        <v>0</v>
      </c>
      <c r="AD273">
        <v>0</v>
      </c>
      <c r="AE273">
        <v>0</v>
      </c>
      <c r="AF273">
        <v>1</v>
      </c>
      <c r="AG273">
        <v>3</v>
      </c>
      <c r="AH273">
        <v>11</v>
      </c>
      <c r="AI273">
        <v>0</v>
      </c>
      <c r="AJ273">
        <f>marketing_campaign[[#This Row],[AcceptedCmp2]]+marketing_campaign[[#This Row],[AcceptedCmp1]]+marketing_campaign[[#This Row],[AcceptedCmp5]]+marketing_campaign[[#This Row],[AcceptedCmp4]]+marketing_campaign[[#This Row],[AcceptedCmp3]]</f>
        <v>0</v>
      </c>
    </row>
    <row r="274" spans="1:36" x14ac:dyDescent="0.35">
      <c r="A274">
        <v>3066</v>
      </c>
      <c r="B274">
        <v>1975</v>
      </c>
      <c r="C274">
        <f t="shared" ca="1" si="8"/>
        <v>51</v>
      </c>
      <c r="D274" t="str" cm="1">
        <f t="array" aca="1" ref="D2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74" t="s">
        <v>32</v>
      </c>
      <c r="F274" t="s">
        <v>31</v>
      </c>
      <c r="G274" cm="1">
        <f t="array" ref="G274">_xlfn.IFS(marketing_campaign[[#This Row],[Marital_Status]]="Single",I274-J274+1,marketing_campaign[[#This Row],[Marital_Status]]="Together",I274+J274+2,marketing_campaign[[#This Row],[Marital_Status]]="Alone",I274-J274+1,marketing_campaign[[#This Row],[Marital_Status]]="Married",I274+J274+2,marketing_campaign[[#This Row],[Marital_Status]]="Divorced",I274+J274+1,marketing_campaign[[#This Row],[Marital_Status]]="YOLO",I274-J274+1,marketing_campaign[[#This Row],[Marital_Status]]="Absurd",I274-J274+1,marketing_campaign[[#This Row],[Marital_Status]]="Widow",I274+J274+1)</f>
        <v>3</v>
      </c>
      <c r="H274">
        <v>61905</v>
      </c>
      <c r="I274">
        <v>0</v>
      </c>
      <c r="J274">
        <v>1</v>
      </c>
      <c r="K274" s="1">
        <v>41674</v>
      </c>
      <c r="L274">
        <v>2</v>
      </c>
      <c r="M274" t="str" cm="1">
        <f t="array" ref="M274">_xlfn.IFS(AND(marketing_campaign[[#This Row],[Recency]]&gt;=0,marketing_campaign[[#This Row],[Recency]]&lt;=14),"Early Recency",AND(marketing_campaign[[#This Row],[Recency]]&gt;=15,marketing_campaign[[#This Row],[Recency]]&lt;=31),"Mid-Recency",marketing_campaign[[#This Row],[Recency]]&gt;=32,"Late Recency")</f>
        <v>Early Recency</v>
      </c>
      <c r="N274">
        <v>167</v>
      </c>
      <c r="O274">
        <v>0</v>
      </c>
      <c r="P274">
        <v>43</v>
      </c>
      <c r="Q274">
        <v>6</v>
      </c>
      <c r="R274">
        <v>2</v>
      </c>
      <c r="S274">
        <v>13</v>
      </c>
      <c r="T274">
        <f>marketing_campaign[[#This Row],[MntGoldProds]]+marketing_campaign[[#This Row],[MntSweetProducts]]+marketing_campaign[[#This Row],[MntFishProducts]]+marketing_campaign[[#This Row],[MntMeatProducts]]+marketing_campaign[[#This Row],[MntFruits]]+marketing_campaign[[#This Row],[MntWines]]</f>
        <v>231</v>
      </c>
      <c r="U274">
        <v>2</v>
      </c>
      <c r="V274">
        <v>4</v>
      </c>
      <c r="W274">
        <v>2</v>
      </c>
      <c r="X274">
        <v>4</v>
      </c>
      <c r="Y274">
        <f t="shared" si="9"/>
        <v>12</v>
      </c>
      <c r="Z274">
        <v>5</v>
      </c>
      <c r="AA274">
        <v>0</v>
      </c>
      <c r="AB274">
        <v>0</v>
      </c>
      <c r="AC274">
        <v>0</v>
      </c>
      <c r="AD274">
        <v>0</v>
      </c>
      <c r="AE274">
        <v>0</v>
      </c>
      <c r="AF274">
        <v>0</v>
      </c>
      <c r="AG274">
        <v>3</v>
      </c>
      <c r="AH274">
        <v>11</v>
      </c>
      <c r="AI274">
        <v>0</v>
      </c>
      <c r="AJ274">
        <f>marketing_campaign[[#This Row],[AcceptedCmp2]]+marketing_campaign[[#This Row],[AcceptedCmp1]]+marketing_campaign[[#This Row],[AcceptedCmp5]]+marketing_campaign[[#This Row],[AcceptedCmp4]]+marketing_campaign[[#This Row],[AcceptedCmp3]]</f>
        <v>0</v>
      </c>
    </row>
    <row r="275" spans="1:36" x14ac:dyDescent="0.35">
      <c r="A275">
        <v>6336</v>
      </c>
      <c r="B275">
        <v>1960</v>
      </c>
      <c r="C275">
        <f t="shared" ca="1" si="8"/>
        <v>66</v>
      </c>
      <c r="D275" t="str" cm="1">
        <f t="array" aca="1" ref="D2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5" t="s">
        <v>29</v>
      </c>
      <c r="F275" t="s">
        <v>33</v>
      </c>
      <c r="G275" cm="1">
        <f t="array" ref="G275">_xlfn.IFS(marketing_campaign[[#This Row],[Marital_Status]]="Single",I275-J275+1,marketing_campaign[[#This Row],[Marital_Status]]="Together",I275+J275+2,marketing_campaign[[#This Row],[Marital_Status]]="Alone",I275-J275+1,marketing_campaign[[#This Row],[Marital_Status]]="Married",I275+J275+2,marketing_campaign[[#This Row],[Marital_Status]]="Divorced",I275+J275+1,marketing_campaign[[#This Row],[Marital_Status]]="YOLO",I275-J275+1,marketing_campaign[[#This Row],[Marital_Status]]="Absurd",I275-J275+1,marketing_campaign[[#This Row],[Marital_Status]]="Widow",I275+J275+1)</f>
        <v>4</v>
      </c>
      <c r="H275">
        <v>29315</v>
      </c>
      <c r="I275">
        <v>1</v>
      </c>
      <c r="J275">
        <v>1</v>
      </c>
      <c r="K275" s="1">
        <v>41735</v>
      </c>
      <c r="L275">
        <v>55</v>
      </c>
      <c r="M275" t="str" cm="1">
        <f t="array" ref="M275">_xlfn.IFS(AND(marketing_campaign[[#This Row],[Recency]]&gt;=0,marketing_campaign[[#This Row],[Recency]]&lt;=14),"Early Recency",AND(marketing_campaign[[#This Row],[Recency]]&gt;=15,marketing_campaign[[#This Row],[Recency]]&lt;=31),"Mid-Recency",marketing_campaign[[#This Row],[Recency]]&gt;=32,"Late Recency")</f>
        <v>Late Recency</v>
      </c>
      <c r="N275">
        <v>13</v>
      </c>
      <c r="O275">
        <v>2</v>
      </c>
      <c r="P275">
        <v>14</v>
      </c>
      <c r="Q275">
        <v>8</v>
      </c>
      <c r="R275">
        <v>7</v>
      </c>
      <c r="S275">
        <v>4</v>
      </c>
      <c r="T275">
        <f>marketing_campaign[[#This Row],[MntGoldProds]]+marketing_campaign[[#This Row],[MntSweetProducts]]+marketing_campaign[[#This Row],[MntFishProducts]]+marketing_campaign[[#This Row],[MntMeatProducts]]+marketing_campaign[[#This Row],[MntFruits]]+marketing_campaign[[#This Row],[MntWines]]</f>
        <v>48</v>
      </c>
      <c r="U275">
        <v>4</v>
      </c>
      <c r="V275">
        <v>2</v>
      </c>
      <c r="W275">
        <v>0</v>
      </c>
      <c r="X275">
        <v>4</v>
      </c>
      <c r="Y275">
        <f t="shared" si="9"/>
        <v>10</v>
      </c>
      <c r="Z275">
        <v>6</v>
      </c>
      <c r="AA275">
        <v>0</v>
      </c>
      <c r="AB275">
        <v>0</v>
      </c>
      <c r="AC275">
        <v>0</v>
      </c>
      <c r="AD275">
        <v>0</v>
      </c>
      <c r="AE275">
        <v>0</v>
      </c>
      <c r="AF275">
        <v>0</v>
      </c>
      <c r="AG275">
        <v>3</v>
      </c>
      <c r="AH275">
        <v>11</v>
      </c>
      <c r="AI275">
        <v>0</v>
      </c>
      <c r="AJ275">
        <f>marketing_campaign[[#This Row],[AcceptedCmp2]]+marketing_campaign[[#This Row],[AcceptedCmp1]]+marketing_campaign[[#This Row],[AcceptedCmp5]]+marketing_campaign[[#This Row],[AcceptedCmp4]]+marketing_campaign[[#This Row],[AcceptedCmp3]]</f>
        <v>0</v>
      </c>
    </row>
    <row r="276" spans="1:36" x14ac:dyDescent="0.35">
      <c r="A276">
        <v>10967</v>
      </c>
      <c r="B276">
        <v>1963</v>
      </c>
      <c r="C276">
        <f t="shared" ca="1" si="8"/>
        <v>63</v>
      </c>
      <c r="D276" t="str" cm="1">
        <f t="array" aca="1" ref="D2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6" t="s">
        <v>29</v>
      </c>
      <c r="F276" t="s">
        <v>35</v>
      </c>
      <c r="G276" cm="1">
        <f t="array" ref="G276">_xlfn.IFS(marketing_campaign[[#This Row],[Marital_Status]]="Single",I276-J276+1,marketing_campaign[[#This Row],[Marital_Status]]="Together",I276+J276+2,marketing_campaign[[#This Row],[Marital_Status]]="Alone",I276-J276+1,marketing_campaign[[#This Row],[Marital_Status]]="Married",I276+J276+2,marketing_campaign[[#This Row],[Marital_Status]]="Divorced",I276+J276+1,marketing_campaign[[#This Row],[Marital_Status]]="YOLO",I276-J276+1,marketing_campaign[[#This Row],[Marital_Status]]="Absurd",I276-J276+1,marketing_campaign[[#This Row],[Marital_Status]]="Widow",I276+J276+1)</f>
        <v>3</v>
      </c>
      <c r="H276">
        <v>33378</v>
      </c>
      <c r="I276">
        <v>1</v>
      </c>
      <c r="J276">
        <v>1</v>
      </c>
      <c r="K276" s="1">
        <v>41311</v>
      </c>
      <c r="L276">
        <v>38</v>
      </c>
      <c r="M276" t="str" cm="1">
        <f t="array" ref="M276">_xlfn.IFS(AND(marketing_campaign[[#This Row],[Recency]]&gt;=0,marketing_campaign[[#This Row],[Recency]]&lt;=14),"Early Recency",AND(marketing_campaign[[#This Row],[Recency]]&gt;=15,marketing_campaign[[#This Row],[Recency]]&lt;=31),"Mid-Recency",marketing_campaign[[#This Row],[Recency]]&gt;=32,"Late Recency")</f>
        <v>Late Recency</v>
      </c>
      <c r="N276">
        <v>33</v>
      </c>
      <c r="O276">
        <v>6</v>
      </c>
      <c r="P276">
        <v>40</v>
      </c>
      <c r="Q276">
        <v>3</v>
      </c>
      <c r="R276">
        <v>7</v>
      </c>
      <c r="S276">
        <v>10</v>
      </c>
      <c r="T276">
        <f>marketing_campaign[[#This Row],[MntGoldProds]]+marketing_campaign[[#This Row],[MntSweetProducts]]+marketing_campaign[[#This Row],[MntFishProducts]]+marketing_campaign[[#This Row],[MntMeatProducts]]+marketing_campaign[[#This Row],[MntFruits]]+marketing_campaign[[#This Row],[MntWines]]</f>
        <v>99</v>
      </c>
      <c r="U276">
        <v>3</v>
      </c>
      <c r="V276">
        <v>2</v>
      </c>
      <c r="W276">
        <v>0</v>
      </c>
      <c r="X276">
        <v>4</v>
      </c>
      <c r="Y276">
        <f t="shared" si="9"/>
        <v>9</v>
      </c>
      <c r="Z276">
        <v>7</v>
      </c>
      <c r="AA276">
        <v>0</v>
      </c>
      <c r="AB276">
        <v>0</v>
      </c>
      <c r="AC276">
        <v>0</v>
      </c>
      <c r="AD276">
        <v>0</v>
      </c>
      <c r="AE276">
        <v>0</v>
      </c>
      <c r="AF276">
        <v>0</v>
      </c>
      <c r="AG276">
        <v>3</v>
      </c>
      <c r="AH276">
        <v>11</v>
      </c>
      <c r="AI276">
        <v>0</v>
      </c>
      <c r="AJ276">
        <f>marketing_campaign[[#This Row],[AcceptedCmp2]]+marketing_campaign[[#This Row],[AcceptedCmp1]]+marketing_campaign[[#This Row],[AcceptedCmp5]]+marketing_campaign[[#This Row],[AcceptedCmp4]]+marketing_campaign[[#This Row],[AcceptedCmp3]]</f>
        <v>0</v>
      </c>
    </row>
    <row r="277" spans="1:36" x14ac:dyDescent="0.35">
      <c r="A277">
        <v>2304</v>
      </c>
      <c r="B277">
        <v>1963</v>
      </c>
      <c r="C277">
        <f t="shared" ca="1" si="8"/>
        <v>63</v>
      </c>
      <c r="D277" t="str" cm="1">
        <f t="array" aca="1" ref="D2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7" t="s">
        <v>32</v>
      </c>
      <c r="F277" t="s">
        <v>31</v>
      </c>
      <c r="G277" cm="1">
        <f t="array" ref="G277">_xlfn.IFS(marketing_campaign[[#This Row],[Marital_Status]]="Single",I277-J277+1,marketing_campaign[[#This Row],[Marital_Status]]="Together",I277+J277+2,marketing_campaign[[#This Row],[Marital_Status]]="Alone",I277-J277+1,marketing_campaign[[#This Row],[Marital_Status]]="Married",I277+J277+2,marketing_campaign[[#This Row],[Marital_Status]]="Divorced",I277+J277+1,marketing_campaign[[#This Row],[Marital_Status]]="YOLO",I277-J277+1,marketing_campaign[[#This Row],[Marital_Status]]="Absurd",I277-J277+1,marketing_campaign[[#This Row],[Marital_Status]]="Widow",I277+J277+1)</f>
        <v>3</v>
      </c>
      <c r="H277">
        <v>66313</v>
      </c>
      <c r="I277">
        <v>0</v>
      </c>
      <c r="J277">
        <v>1</v>
      </c>
      <c r="K277" s="1">
        <v>41533</v>
      </c>
      <c r="L277">
        <v>86</v>
      </c>
      <c r="M277" t="str" cm="1">
        <f t="array" ref="M277">_xlfn.IFS(AND(marketing_campaign[[#This Row],[Recency]]&gt;=0,marketing_campaign[[#This Row],[Recency]]&lt;=14),"Early Recency",AND(marketing_campaign[[#This Row],[Recency]]&gt;=15,marketing_campaign[[#This Row],[Recency]]&lt;=31),"Mid-Recency",marketing_campaign[[#This Row],[Recency]]&gt;=32,"Late Recency")</f>
        <v>Late Recency</v>
      </c>
      <c r="N277">
        <v>625</v>
      </c>
      <c r="O277">
        <v>7</v>
      </c>
      <c r="P277">
        <v>99</v>
      </c>
      <c r="Q277">
        <v>10</v>
      </c>
      <c r="R277">
        <v>22</v>
      </c>
      <c r="S277">
        <v>7</v>
      </c>
      <c r="T277">
        <f>marketing_campaign[[#This Row],[MntGoldProds]]+marketing_campaign[[#This Row],[MntSweetProducts]]+marketing_campaign[[#This Row],[MntFishProducts]]+marketing_campaign[[#This Row],[MntMeatProducts]]+marketing_campaign[[#This Row],[MntFruits]]+marketing_campaign[[#This Row],[MntWines]]</f>
        <v>770</v>
      </c>
      <c r="U277">
        <v>2</v>
      </c>
      <c r="V277">
        <v>6</v>
      </c>
      <c r="W277">
        <v>3</v>
      </c>
      <c r="X277">
        <v>12</v>
      </c>
      <c r="Y277">
        <f t="shared" si="9"/>
        <v>23</v>
      </c>
      <c r="Z277">
        <v>4</v>
      </c>
      <c r="AA277">
        <v>0</v>
      </c>
      <c r="AB277">
        <v>0</v>
      </c>
      <c r="AC277">
        <v>0</v>
      </c>
      <c r="AD277">
        <v>0</v>
      </c>
      <c r="AE277">
        <v>0</v>
      </c>
      <c r="AF277">
        <v>0</v>
      </c>
      <c r="AG277">
        <v>3</v>
      </c>
      <c r="AH277">
        <v>11</v>
      </c>
      <c r="AI277">
        <v>0</v>
      </c>
      <c r="AJ277">
        <f>marketing_campaign[[#This Row],[AcceptedCmp2]]+marketing_campaign[[#This Row],[AcceptedCmp1]]+marketing_campaign[[#This Row],[AcceptedCmp5]]+marketing_campaign[[#This Row],[AcceptedCmp4]]+marketing_campaign[[#This Row],[AcceptedCmp3]]</f>
        <v>0</v>
      </c>
    </row>
    <row r="278" spans="1:36" x14ac:dyDescent="0.35">
      <c r="A278">
        <v>3445</v>
      </c>
      <c r="B278">
        <v>1956</v>
      </c>
      <c r="C278">
        <f t="shared" ca="1" si="8"/>
        <v>70</v>
      </c>
      <c r="D278" t="str" cm="1">
        <f t="array" aca="1" ref="D2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78" t="s">
        <v>29</v>
      </c>
      <c r="F278" t="s">
        <v>30</v>
      </c>
      <c r="G278" cm="1">
        <f t="array" ref="G278">_xlfn.IFS(marketing_campaign[[#This Row],[Marital_Status]]="Single",I278-J278+1,marketing_campaign[[#This Row],[Marital_Status]]="Together",I278+J278+2,marketing_campaign[[#This Row],[Marital_Status]]="Alone",I278-J278+1,marketing_campaign[[#This Row],[Marital_Status]]="Married",I278+J278+2,marketing_campaign[[#This Row],[Marital_Status]]="Divorced",I278+J278+1,marketing_campaign[[#This Row],[Marital_Status]]="YOLO",I278-J278+1,marketing_campaign[[#This Row],[Marital_Status]]="Absurd",I278-J278+1,marketing_campaign[[#This Row],[Marital_Status]]="Widow",I278+J278+1)</f>
        <v>1</v>
      </c>
      <c r="H278">
        <v>60714</v>
      </c>
      <c r="I278">
        <v>0</v>
      </c>
      <c r="J278">
        <v>0</v>
      </c>
      <c r="K278" s="1">
        <v>41291</v>
      </c>
      <c r="L278">
        <v>56</v>
      </c>
      <c r="M278" t="str" cm="1">
        <f t="array" ref="M278">_xlfn.IFS(AND(marketing_campaign[[#This Row],[Recency]]&gt;=0,marketing_campaign[[#This Row],[Recency]]&lt;=14),"Early Recency",AND(marketing_campaign[[#This Row],[Recency]]&gt;=15,marketing_campaign[[#This Row],[Recency]]&lt;=31),"Mid-Recency",marketing_campaign[[#This Row],[Recency]]&gt;=32,"Late Recency")</f>
        <v>Late Recency</v>
      </c>
      <c r="N278">
        <v>216</v>
      </c>
      <c r="O278">
        <v>162</v>
      </c>
      <c r="P278">
        <v>224</v>
      </c>
      <c r="Q278">
        <v>101</v>
      </c>
      <c r="R278">
        <v>92</v>
      </c>
      <c r="S278">
        <v>162</v>
      </c>
      <c r="T278">
        <f>marketing_campaign[[#This Row],[MntGoldProds]]+marketing_campaign[[#This Row],[MntSweetProducts]]+marketing_campaign[[#This Row],[MntFishProducts]]+marketing_campaign[[#This Row],[MntMeatProducts]]+marketing_campaign[[#This Row],[MntFruits]]+marketing_campaign[[#This Row],[MntWines]]</f>
        <v>957</v>
      </c>
      <c r="U278">
        <v>2</v>
      </c>
      <c r="V278">
        <v>7</v>
      </c>
      <c r="W278">
        <v>4</v>
      </c>
      <c r="X278">
        <v>10</v>
      </c>
      <c r="Y278">
        <f t="shared" si="9"/>
        <v>23</v>
      </c>
      <c r="Z278">
        <v>5</v>
      </c>
      <c r="AA278">
        <v>0</v>
      </c>
      <c r="AB278">
        <v>0</v>
      </c>
      <c r="AC278">
        <v>0</v>
      </c>
      <c r="AD278">
        <v>0</v>
      </c>
      <c r="AE278">
        <v>0</v>
      </c>
      <c r="AF278">
        <v>0</v>
      </c>
      <c r="AG278">
        <v>3</v>
      </c>
      <c r="AH278">
        <v>11</v>
      </c>
      <c r="AI278">
        <v>1</v>
      </c>
      <c r="AJ278">
        <f>marketing_campaign[[#This Row],[AcceptedCmp2]]+marketing_campaign[[#This Row],[AcceptedCmp1]]+marketing_campaign[[#This Row],[AcceptedCmp5]]+marketing_campaign[[#This Row],[AcceptedCmp4]]+marketing_campaign[[#This Row],[AcceptedCmp3]]</f>
        <v>0</v>
      </c>
    </row>
    <row r="279" spans="1:36" x14ac:dyDescent="0.35">
      <c r="A279">
        <v>7828</v>
      </c>
      <c r="B279">
        <v>1981</v>
      </c>
      <c r="C279">
        <f t="shared" ca="1" si="8"/>
        <v>45</v>
      </c>
      <c r="D279" t="str" cm="1">
        <f t="array" aca="1" ref="D2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79" t="s">
        <v>34</v>
      </c>
      <c r="F279" t="s">
        <v>31</v>
      </c>
      <c r="G279" cm="1">
        <f t="array" ref="G279">_xlfn.IFS(marketing_campaign[[#This Row],[Marital_Status]]="Single",I279-J279+1,marketing_campaign[[#This Row],[Marital_Status]]="Together",I279+J279+2,marketing_campaign[[#This Row],[Marital_Status]]="Alone",I279-J279+1,marketing_campaign[[#This Row],[Marital_Status]]="Married",I279+J279+2,marketing_campaign[[#This Row],[Marital_Status]]="Divorced",I279+J279+1,marketing_campaign[[#This Row],[Marital_Status]]="YOLO",I279-J279+1,marketing_campaign[[#This Row],[Marital_Status]]="Absurd",I279-J279+1,marketing_campaign[[#This Row],[Marital_Status]]="Widow",I279+J279+1)</f>
        <v>2</v>
      </c>
      <c r="H279">
        <v>77882</v>
      </c>
      <c r="I279">
        <v>0</v>
      </c>
      <c r="J279">
        <v>0</v>
      </c>
      <c r="K279" s="1">
        <v>41759</v>
      </c>
      <c r="L279">
        <v>29</v>
      </c>
      <c r="M279" t="str" cm="1">
        <f t="array" ref="M279">_xlfn.IFS(AND(marketing_campaign[[#This Row],[Recency]]&gt;=0,marketing_campaign[[#This Row],[Recency]]&lt;=14),"Early Recency",AND(marketing_campaign[[#This Row],[Recency]]&gt;=15,marketing_campaign[[#This Row],[Recency]]&lt;=31),"Mid-Recency",marketing_campaign[[#This Row],[Recency]]&gt;=32,"Late Recency")</f>
        <v>Mid-Recency</v>
      </c>
      <c r="N279">
        <v>68</v>
      </c>
      <c r="O279">
        <v>129</v>
      </c>
      <c r="P279">
        <v>396</v>
      </c>
      <c r="Q279">
        <v>188</v>
      </c>
      <c r="R279">
        <v>22</v>
      </c>
      <c r="S279">
        <v>15</v>
      </c>
      <c r="T279">
        <f>marketing_campaign[[#This Row],[MntGoldProds]]+marketing_campaign[[#This Row],[MntSweetProducts]]+marketing_campaign[[#This Row],[MntFishProducts]]+marketing_campaign[[#This Row],[MntMeatProducts]]+marketing_campaign[[#This Row],[MntFruits]]+marketing_campaign[[#This Row],[MntWines]]</f>
        <v>818</v>
      </c>
      <c r="U279">
        <v>1</v>
      </c>
      <c r="V279">
        <v>3</v>
      </c>
      <c r="W279">
        <v>3</v>
      </c>
      <c r="X279">
        <v>5</v>
      </c>
      <c r="Y279">
        <f t="shared" si="9"/>
        <v>12</v>
      </c>
      <c r="Z279">
        <v>1</v>
      </c>
      <c r="AA279">
        <v>0</v>
      </c>
      <c r="AB279">
        <v>0</v>
      </c>
      <c r="AC279">
        <v>0</v>
      </c>
      <c r="AD279">
        <v>0</v>
      </c>
      <c r="AE279">
        <v>0</v>
      </c>
      <c r="AF279">
        <v>0</v>
      </c>
      <c r="AG279">
        <v>3</v>
      </c>
      <c r="AH279">
        <v>11</v>
      </c>
      <c r="AI279">
        <v>0</v>
      </c>
      <c r="AJ279">
        <f>marketing_campaign[[#This Row],[AcceptedCmp2]]+marketing_campaign[[#This Row],[AcceptedCmp1]]+marketing_campaign[[#This Row],[AcceptedCmp5]]+marketing_campaign[[#This Row],[AcceptedCmp4]]+marketing_campaign[[#This Row],[AcceptedCmp3]]</f>
        <v>0</v>
      </c>
    </row>
    <row r="280" spans="1:36" x14ac:dyDescent="0.35">
      <c r="A280">
        <v>3762</v>
      </c>
      <c r="B280">
        <v>1986</v>
      </c>
      <c r="C280">
        <f t="shared" ca="1" si="8"/>
        <v>40</v>
      </c>
      <c r="D280" t="str" cm="1">
        <f t="array" aca="1" ref="D2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80" t="s">
        <v>32</v>
      </c>
      <c r="F280" t="s">
        <v>30</v>
      </c>
      <c r="G280" cm="1">
        <f t="array" ref="G280">_xlfn.IFS(marketing_campaign[[#This Row],[Marital_Status]]="Single",I280-J280+1,marketing_campaign[[#This Row],[Marital_Status]]="Together",I280+J280+2,marketing_campaign[[#This Row],[Marital_Status]]="Alone",I280-J280+1,marketing_campaign[[#This Row],[Marital_Status]]="Married",I280+J280+2,marketing_campaign[[#This Row],[Marital_Status]]="Divorced",I280+J280+1,marketing_campaign[[#This Row],[Marital_Status]]="YOLO",I280-J280+1,marketing_campaign[[#This Row],[Marital_Status]]="Absurd",I280-J280+1,marketing_campaign[[#This Row],[Marital_Status]]="Widow",I280+J280+1)</f>
        <v>1</v>
      </c>
      <c r="H280">
        <v>69867</v>
      </c>
      <c r="I280">
        <v>0</v>
      </c>
      <c r="J280">
        <v>0</v>
      </c>
      <c r="K280" s="1">
        <v>41366</v>
      </c>
      <c r="L280">
        <v>30</v>
      </c>
      <c r="M280" t="str" cm="1">
        <f t="array" ref="M280">_xlfn.IFS(AND(marketing_campaign[[#This Row],[Recency]]&gt;=0,marketing_campaign[[#This Row],[Recency]]&lt;=14),"Early Recency",AND(marketing_campaign[[#This Row],[Recency]]&gt;=15,marketing_campaign[[#This Row],[Recency]]&lt;=31),"Mid-Recency",marketing_campaign[[#This Row],[Recency]]&gt;=32,"Late Recency")</f>
        <v>Mid-Recency</v>
      </c>
      <c r="N280">
        <v>196</v>
      </c>
      <c r="O280">
        <v>0</v>
      </c>
      <c r="P280">
        <v>512</v>
      </c>
      <c r="Q280">
        <v>33</v>
      </c>
      <c r="R280">
        <v>130</v>
      </c>
      <c r="S280">
        <v>54</v>
      </c>
      <c r="T280">
        <f>marketing_campaign[[#This Row],[MntGoldProds]]+marketing_campaign[[#This Row],[MntSweetProducts]]+marketing_campaign[[#This Row],[MntFishProducts]]+marketing_campaign[[#This Row],[MntMeatProducts]]+marketing_campaign[[#This Row],[MntFruits]]+marketing_campaign[[#This Row],[MntWines]]</f>
        <v>925</v>
      </c>
      <c r="U280">
        <v>1</v>
      </c>
      <c r="V280">
        <v>3</v>
      </c>
      <c r="W280">
        <v>5</v>
      </c>
      <c r="X280">
        <v>8</v>
      </c>
      <c r="Y280">
        <f t="shared" si="9"/>
        <v>17</v>
      </c>
      <c r="Z280">
        <v>1</v>
      </c>
      <c r="AA280">
        <v>0</v>
      </c>
      <c r="AB280">
        <v>0</v>
      </c>
      <c r="AC280">
        <v>0</v>
      </c>
      <c r="AD280">
        <v>1</v>
      </c>
      <c r="AE280">
        <v>0</v>
      </c>
      <c r="AF280">
        <v>0</v>
      </c>
      <c r="AG280">
        <v>3</v>
      </c>
      <c r="AH280">
        <v>11</v>
      </c>
      <c r="AI280">
        <v>1</v>
      </c>
      <c r="AJ280">
        <f>marketing_campaign[[#This Row],[AcceptedCmp2]]+marketing_campaign[[#This Row],[AcceptedCmp1]]+marketing_campaign[[#This Row],[AcceptedCmp5]]+marketing_campaign[[#This Row],[AcceptedCmp4]]+marketing_campaign[[#This Row],[AcceptedCmp3]]</f>
        <v>1</v>
      </c>
    </row>
    <row r="281" spans="1:36" x14ac:dyDescent="0.35">
      <c r="A281">
        <v>4391</v>
      </c>
      <c r="B281">
        <v>1968</v>
      </c>
      <c r="C281">
        <f t="shared" ca="1" si="8"/>
        <v>58</v>
      </c>
      <c r="D281" t="str" cm="1">
        <f t="array" aca="1" ref="D2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1" t="s">
        <v>34</v>
      </c>
      <c r="F281" t="s">
        <v>35</v>
      </c>
      <c r="G281" cm="1">
        <f t="array" ref="G281">_xlfn.IFS(marketing_campaign[[#This Row],[Marital_Status]]="Single",I281-J281+1,marketing_campaign[[#This Row],[Marital_Status]]="Together",I281+J281+2,marketing_campaign[[#This Row],[Marital_Status]]="Alone",I281-J281+1,marketing_campaign[[#This Row],[Marital_Status]]="Married",I281+J281+2,marketing_campaign[[#This Row],[Marital_Status]]="Divorced",I281+J281+1,marketing_campaign[[#This Row],[Marital_Status]]="YOLO",I281-J281+1,marketing_campaign[[#This Row],[Marital_Status]]="Absurd",I281-J281+1,marketing_campaign[[#This Row],[Marital_Status]]="Widow",I281+J281+1)</f>
        <v>2</v>
      </c>
      <c r="H281">
        <v>63841</v>
      </c>
      <c r="I281">
        <v>0</v>
      </c>
      <c r="J281">
        <v>1</v>
      </c>
      <c r="K281" s="1">
        <v>41385</v>
      </c>
      <c r="L281">
        <v>64</v>
      </c>
      <c r="M281" t="str" cm="1">
        <f t="array" ref="M281">_xlfn.IFS(AND(marketing_campaign[[#This Row],[Recency]]&gt;=0,marketing_campaign[[#This Row],[Recency]]&lt;=14),"Early Recency",AND(marketing_campaign[[#This Row],[Recency]]&gt;=15,marketing_campaign[[#This Row],[Recency]]&lt;=31),"Mid-Recency",marketing_campaign[[#This Row],[Recency]]&gt;=32,"Late Recency")</f>
        <v>Late Recency</v>
      </c>
      <c r="N281">
        <v>635</v>
      </c>
      <c r="O281">
        <v>15</v>
      </c>
      <c r="P281">
        <v>100</v>
      </c>
      <c r="Q281">
        <v>20</v>
      </c>
      <c r="R281">
        <v>7</v>
      </c>
      <c r="S281">
        <v>131</v>
      </c>
      <c r="T281">
        <f>marketing_campaign[[#This Row],[MntGoldProds]]+marketing_campaign[[#This Row],[MntSweetProducts]]+marketing_campaign[[#This Row],[MntFishProducts]]+marketing_campaign[[#This Row],[MntMeatProducts]]+marketing_campaign[[#This Row],[MntFruits]]+marketing_campaign[[#This Row],[MntWines]]</f>
        <v>908</v>
      </c>
      <c r="U281">
        <v>1</v>
      </c>
      <c r="V281">
        <v>9</v>
      </c>
      <c r="W281">
        <v>3</v>
      </c>
      <c r="X281">
        <v>9</v>
      </c>
      <c r="Y281">
        <f t="shared" si="9"/>
        <v>22</v>
      </c>
      <c r="Z281">
        <v>6</v>
      </c>
      <c r="AA281">
        <v>0</v>
      </c>
      <c r="AB281">
        <v>0</v>
      </c>
      <c r="AC281">
        <v>0</v>
      </c>
      <c r="AD281">
        <v>0</v>
      </c>
      <c r="AE281">
        <v>0</v>
      </c>
      <c r="AF281">
        <v>0</v>
      </c>
      <c r="AG281">
        <v>3</v>
      </c>
      <c r="AH281">
        <v>11</v>
      </c>
      <c r="AI281">
        <v>0</v>
      </c>
      <c r="AJ281">
        <f>marketing_campaign[[#This Row],[AcceptedCmp2]]+marketing_campaign[[#This Row],[AcceptedCmp1]]+marketing_campaign[[#This Row],[AcceptedCmp5]]+marketing_campaign[[#This Row],[AcceptedCmp4]]+marketing_campaign[[#This Row],[AcceptedCmp3]]</f>
        <v>0</v>
      </c>
    </row>
    <row r="282" spans="1:36" x14ac:dyDescent="0.35">
      <c r="A282">
        <v>4669</v>
      </c>
      <c r="B282">
        <v>1981</v>
      </c>
      <c r="C282">
        <f t="shared" ca="1" si="8"/>
        <v>45</v>
      </c>
      <c r="D282" t="str" cm="1">
        <f t="array" aca="1" ref="D2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82" t="s">
        <v>36</v>
      </c>
      <c r="F282" t="s">
        <v>33</v>
      </c>
      <c r="G282" cm="1">
        <f t="array" ref="G282">_xlfn.IFS(marketing_campaign[[#This Row],[Marital_Status]]="Single",I282-J282+1,marketing_campaign[[#This Row],[Marital_Status]]="Together",I282+J282+2,marketing_campaign[[#This Row],[Marital_Status]]="Alone",I282-J282+1,marketing_campaign[[#This Row],[Marital_Status]]="Married",I282+J282+2,marketing_campaign[[#This Row],[Marital_Status]]="Divorced",I282+J282+1,marketing_campaign[[#This Row],[Marital_Status]]="YOLO",I282-J282+1,marketing_campaign[[#This Row],[Marital_Status]]="Absurd",I282-J282+1,marketing_campaign[[#This Row],[Marital_Status]]="Widow",I282+J282+1)</f>
        <v>3</v>
      </c>
      <c r="H282">
        <v>24480</v>
      </c>
      <c r="I282">
        <v>1</v>
      </c>
      <c r="J282">
        <v>0</v>
      </c>
      <c r="K282" s="1">
        <v>41316</v>
      </c>
      <c r="L282">
        <v>46</v>
      </c>
      <c r="M282" t="str" cm="1">
        <f t="array" ref="M282">_xlfn.IFS(AND(marketing_campaign[[#This Row],[Recency]]&gt;=0,marketing_campaign[[#This Row],[Recency]]&lt;=14),"Early Recency",AND(marketing_campaign[[#This Row],[Recency]]&gt;=15,marketing_campaign[[#This Row],[Recency]]&lt;=31),"Mid-Recency",marketing_campaign[[#This Row],[Recency]]&gt;=32,"Late Recency")</f>
        <v>Late Recency</v>
      </c>
      <c r="N282">
        <v>4</v>
      </c>
      <c r="O282">
        <v>19</v>
      </c>
      <c r="P282">
        <v>9</v>
      </c>
      <c r="Q282">
        <v>28</v>
      </c>
      <c r="R282">
        <v>25</v>
      </c>
      <c r="S282">
        <v>17</v>
      </c>
      <c r="T282">
        <f>marketing_campaign[[#This Row],[MntGoldProds]]+marketing_campaign[[#This Row],[MntSweetProducts]]+marketing_campaign[[#This Row],[MntFishProducts]]+marketing_campaign[[#This Row],[MntMeatProducts]]+marketing_campaign[[#This Row],[MntFruits]]+marketing_campaign[[#This Row],[MntWines]]</f>
        <v>102</v>
      </c>
      <c r="U282">
        <v>3</v>
      </c>
      <c r="V282">
        <v>3</v>
      </c>
      <c r="W282">
        <v>0</v>
      </c>
      <c r="X282">
        <v>4</v>
      </c>
      <c r="Y282">
        <f t="shared" si="9"/>
        <v>10</v>
      </c>
      <c r="Z282">
        <v>7</v>
      </c>
      <c r="AA282">
        <v>0</v>
      </c>
      <c r="AB282">
        <v>0</v>
      </c>
      <c r="AC282">
        <v>0</v>
      </c>
      <c r="AD282">
        <v>0</v>
      </c>
      <c r="AE282">
        <v>0</v>
      </c>
      <c r="AF282">
        <v>0</v>
      </c>
      <c r="AG282">
        <v>3</v>
      </c>
      <c r="AH282">
        <v>11</v>
      </c>
      <c r="AI282">
        <v>0</v>
      </c>
      <c r="AJ282">
        <f>marketing_campaign[[#This Row],[AcceptedCmp2]]+marketing_campaign[[#This Row],[AcceptedCmp1]]+marketing_campaign[[#This Row],[AcceptedCmp5]]+marketing_campaign[[#This Row],[AcceptedCmp4]]+marketing_campaign[[#This Row],[AcceptedCmp3]]</f>
        <v>0</v>
      </c>
    </row>
    <row r="283" spans="1:36" x14ac:dyDescent="0.35">
      <c r="A283">
        <v>10144</v>
      </c>
      <c r="B283">
        <v>1976</v>
      </c>
      <c r="C283">
        <f t="shared" ca="1" si="8"/>
        <v>50</v>
      </c>
      <c r="D283" t="str" cm="1">
        <f t="array" aca="1" ref="D2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3" t="s">
        <v>29</v>
      </c>
      <c r="F283" t="s">
        <v>31</v>
      </c>
      <c r="G283" cm="1">
        <f t="array" ref="G283">_xlfn.IFS(marketing_campaign[[#This Row],[Marital_Status]]="Single",I283-J283+1,marketing_campaign[[#This Row],[Marital_Status]]="Together",I283+J283+2,marketing_campaign[[#This Row],[Marital_Status]]="Alone",I283-J283+1,marketing_campaign[[#This Row],[Marital_Status]]="Married",I283+J283+2,marketing_campaign[[#This Row],[Marital_Status]]="Divorced",I283+J283+1,marketing_campaign[[#This Row],[Marital_Status]]="YOLO",I283-J283+1,marketing_campaign[[#This Row],[Marital_Status]]="Absurd",I283-J283+1,marketing_campaign[[#This Row],[Marital_Status]]="Widow",I283+J283+1)</f>
        <v>3</v>
      </c>
      <c r="H283">
        <v>51369</v>
      </c>
      <c r="I283">
        <v>0</v>
      </c>
      <c r="J283">
        <v>1</v>
      </c>
      <c r="K283" s="1">
        <v>41207</v>
      </c>
      <c r="L283">
        <v>84</v>
      </c>
      <c r="M283" t="str" cm="1">
        <f t="array" ref="M283">_xlfn.IFS(AND(marketing_campaign[[#This Row],[Recency]]&gt;=0,marketing_campaign[[#This Row],[Recency]]&lt;=14),"Early Recency",AND(marketing_campaign[[#This Row],[Recency]]&gt;=15,marketing_campaign[[#This Row],[Recency]]&lt;=31),"Mid-Recency",marketing_campaign[[#This Row],[Recency]]&gt;=32,"Late Recency")</f>
        <v>Late Recency</v>
      </c>
      <c r="N283">
        <v>297</v>
      </c>
      <c r="O283">
        <v>7</v>
      </c>
      <c r="P283">
        <v>79</v>
      </c>
      <c r="Q283">
        <v>0</v>
      </c>
      <c r="R283">
        <v>11</v>
      </c>
      <c r="S283">
        <v>182</v>
      </c>
      <c r="T283">
        <f>marketing_campaign[[#This Row],[MntGoldProds]]+marketing_campaign[[#This Row],[MntSweetProducts]]+marketing_campaign[[#This Row],[MntFishProducts]]+marketing_campaign[[#This Row],[MntMeatProducts]]+marketing_campaign[[#This Row],[MntFruits]]+marketing_campaign[[#This Row],[MntWines]]</f>
        <v>576</v>
      </c>
      <c r="U283">
        <v>2</v>
      </c>
      <c r="V283">
        <v>8</v>
      </c>
      <c r="W283">
        <v>2</v>
      </c>
      <c r="X283">
        <v>4</v>
      </c>
      <c r="Y283">
        <f t="shared" si="9"/>
        <v>16</v>
      </c>
      <c r="Z283">
        <v>8</v>
      </c>
      <c r="AA283">
        <v>0</v>
      </c>
      <c r="AB283">
        <v>0</v>
      </c>
      <c r="AC283">
        <v>0</v>
      </c>
      <c r="AD283">
        <v>0</v>
      </c>
      <c r="AE283">
        <v>0</v>
      </c>
      <c r="AF283">
        <v>0</v>
      </c>
      <c r="AG283">
        <v>3</v>
      </c>
      <c r="AH283">
        <v>11</v>
      </c>
      <c r="AI283">
        <v>0</v>
      </c>
      <c r="AJ283">
        <f>marketing_campaign[[#This Row],[AcceptedCmp2]]+marketing_campaign[[#This Row],[AcceptedCmp1]]+marketing_campaign[[#This Row],[AcceptedCmp5]]+marketing_campaign[[#This Row],[AcceptedCmp4]]+marketing_campaign[[#This Row],[AcceptedCmp3]]</f>
        <v>0</v>
      </c>
    </row>
    <row r="284" spans="1:36" x14ac:dyDescent="0.35">
      <c r="A284">
        <v>8652</v>
      </c>
      <c r="B284">
        <v>1946</v>
      </c>
      <c r="C284">
        <f t="shared" ca="1" si="8"/>
        <v>80</v>
      </c>
      <c r="D284" t="str" cm="1">
        <f t="array" aca="1" ref="D2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84" t="s">
        <v>29</v>
      </c>
      <c r="F284" t="s">
        <v>31</v>
      </c>
      <c r="G284" cm="1">
        <f t="array" ref="G284">_xlfn.IFS(marketing_campaign[[#This Row],[Marital_Status]]="Single",I284-J284+1,marketing_campaign[[#This Row],[Marital_Status]]="Together",I284+J284+2,marketing_campaign[[#This Row],[Marital_Status]]="Alone",I284-J284+1,marketing_campaign[[#This Row],[Marital_Status]]="Married",I284+J284+2,marketing_campaign[[#This Row],[Marital_Status]]="Divorced",I284+J284+1,marketing_campaign[[#This Row],[Marital_Status]]="YOLO",I284-J284+1,marketing_campaign[[#This Row],[Marital_Status]]="Absurd",I284-J284+1,marketing_campaign[[#This Row],[Marital_Status]]="Widow",I284+J284+1)</f>
        <v>2</v>
      </c>
      <c r="H284">
        <v>37760</v>
      </c>
      <c r="I284">
        <v>0</v>
      </c>
      <c r="J284">
        <v>0</v>
      </c>
      <c r="K284" s="1">
        <v>41152</v>
      </c>
      <c r="L284">
        <v>20</v>
      </c>
      <c r="M284" t="str" cm="1">
        <f t="array" ref="M284">_xlfn.IFS(AND(marketing_campaign[[#This Row],[Recency]]&gt;=0,marketing_campaign[[#This Row],[Recency]]&lt;=14),"Early Recency",AND(marketing_campaign[[#This Row],[Recency]]&gt;=15,marketing_campaign[[#This Row],[Recency]]&lt;=31),"Mid-Recency",marketing_campaign[[#This Row],[Recency]]&gt;=32,"Late Recency")</f>
        <v>Mid-Recency</v>
      </c>
      <c r="N284">
        <v>84</v>
      </c>
      <c r="O284">
        <v>5</v>
      </c>
      <c r="P284">
        <v>38</v>
      </c>
      <c r="Q284">
        <v>150</v>
      </c>
      <c r="R284">
        <v>12</v>
      </c>
      <c r="S284">
        <v>28</v>
      </c>
      <c r="T284">
        <f>marketing_campaign[[#This Row],[MntGoldProds]]+marketing_campaign[[#This Row],[MntSweetProducts]]+marketing_campaign[[#This Row],[MntFishProducts]]+marketing_campaign[[#This Row],[MntMeatProducts]]+marketing_campaign[[#This Row],[MntFruits]]+marketing_campaign[[#This Row],[MntWines]]</f>
        <v>317</v>
      </c>
      <c r="U284">
        <v>2</v>
      </c>
      <c r="V284">
        <v>4</v>
      </c>
      <c r="W284">
        <v>1</v>
      </c>
      <c r="X284">
        <v>6</v>
      </c>
      <c r="Y284">
        <f t="shared" si="9"/>
        <v>13</v>
      </c>
      <c r="Z284">
        <v>7</v>
      </c>
      <c r="AA284">
        <v>0</v>
      </c>
      <c r="AB284">
        <v>0</v>
      </c>
      <c r="AC284">
        <v>0</v>
      </c>
      <c r="AD284">
        <v>0</v>
      </c>
      <c r="AE284">
        <v>0</v>
      </c>
      <c r="AF284">
        <v>0</v>
      </c>
      <c r="AG284">
        <v>3</v>
      </c>
      <c r="AH284">
        <v>11</v>
      </c>
      <c r="AI284">
        <v>0</v>
      </c>
      <c r="AJ284">
        <f>marketing_campaign[[#This Row],[AcceptedCmp2]]+marketing_campaign[[#This Row],[AcceptedCmp1]]+marketing_campaign[[#This Row],[AcceptedCmp5]]+marketing_campaign[[#This Row],[AcceptedCmp4]]+marketing_campaign[[#This Row],[AcceptedCmp3]]</f>
        <v>0</v>
      </c>
    </row>
    <row r="285" spans="1:36" x14ac:dyDescent="0.35">
      <c r="A285">
        <v>1672</v>
      </c>
      <c r="B285">
        <v>1974</v>
      </c>
      <c r="C285">
        <f t="shared" ca="1" si="8"/>
        <v>52</v>
      </c>
      <c r="D285" t="str" cm="1">
        <f t="array" aca="1" ref="D2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5" t="s">
        <v>32</v>
      </c>
      <c r="F285" t="s">
        <v>31</v>
      </c>
      <c r="G285" cm="1">
        <f t="array" ref="G285">_xlfn.IFS(marketing_campaign[[#This Row],[Marital_Status]]="Single",I285-J285+1,marketing_campaign[[#This Row],[Marital_Status]]="Together",I285+J285+2,marketing_campaign[[#This Row],[Marital_Status]]="Alone",I285-J285+1,marketing_campaign[[#This Row],[Marital_Status]]="Married",I285+J285+2,marketing_campaign[[#This Row],[Marital_Status]]="Divorced",I285+J285+1,marketing_campaign[[#This Row],[Marital_Status]]="YOLO",I285-J285+1,marketing_campaign[[#This Row],[Marital_Status]]="Absurd",I285-J285+1,marketing_campaign[[#This Row],[Marital_Status]]="Widow",I285+J285+1)</f>
        <v>3</v>
      </c>
      <c r="H285">
        <v>65640</v>
      </c>
      <c r="I285">
        <v>0</v>
      </c>
      <c r="J285">
        <v>1</v>
      </c>
      <c r="K285" s="1">
        <v>41699</v>
      </c>
      <c r="L285">
        <v>74</v>
      </c>
      <c r="M285" t="str" cm="1">
        <f t="array" ref="M285">_xlfn.IFS(AND(marketing_campaign[[#This Row],[Recency]]&gt;=0,marketing_campaign[[#This Row],[Recency]]&lt;=14),"Early Recency",AND(marketing_campaign[[#This Row],[Recency]]&gt;=15,marketing_campaign[[#This Row],[Recency]]&lt;=31),"Mid-Recency",marketing_campaign[[#This Row],[Recency]]&gt;=32,"Late Recency")</f>
        <v>Late Recency</v>
      </c>
      <c r="N285">
        <v>204</v>
      </c>
      <c r="O285">
        <v>7</v>
      </c>
      <c r="P285">
        <v>149</v>
      </c>
      <c r="Q285">
        <v>20</v>
      </c>
      <c r="R285">
        <v>15</v>
      </c>
      <c r="S285">
        <v>66</v>
      </c>
      <c r="T285">
        <f>marketing_campaign[[#This Row],[MntGoldProds]]+marketing_campaign[[#This Row],[MntSweetProducts]]+marketing_campaign[[#This Row],[MntFishProducts]]+marketing_campaign[[#This Row],[MntMeatProducts]]+marketing_campaign[[#This Row],[MntFruits]]+marketing_campaign[[#This Row],[MntWines]]</f>
        <v>461</v>
      </c>
      <c r="U285">
        <v>1</v>
      </c>
      <c r="V285">
        <v>5</v>
      </c>
      <c r="W285">
        <v>1</v>
      </c>
      <c r="X285">
        <v>8</v>
      </c>
      <c r="Y285">
        <f t="shared" si="9"/>
        <v>15</v>
      </c>
      <c r="Z285">
        <v>2</v>
      </c>
      <c r="AA285">
        <v>0</v>
      </c>
      <c r="AB285">
        <v>0</v>
      </c>
      <c r="AC285">
        <v>0</v>
      </c>
      <c r="AD285">
        <v>0</v>
      </c>
      <c r="AE285">
        <v>0</v>
      </c>
      <c r="AF285">
        <v>0</v>
      </c>
      <c r="AG285">
        <v>3</v>
      </c>
      <c r="AH285">
        <v>11</v>
      </c>
      <c r="AI285">
        <v>0</v>
      </c>
      <c r="AJ285">
        <f>marketing_campaign[[#This Row],[AcceptedCmp2]]+marketing_campaign[[#This Row],[AcceptedCmp1]]+marketing_campaign[[#This Row],[AcceptedCmp5]]+marketing_campaign[[#This Row],[AcceptedCmp4]]+marketing_campaign[[#This Row],[AcceptedCmp3]]</f>
        <v>0</v>
      </c>
    </row>
    <row r="286" spans="1:36" x14ac:dyDescent="0.35">
      <c r="A286">
        <v>8962</v>
      </c>
      <c r="B286">
        <v>1975</v>
      </c>
      <c r="C286">
        <f t="shared" ca="1" si="8"/>
        <v>51</v>
      </c>
      <c r="D286" t="str" cm="1">
        <f t="array" aca="1" ref="D2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6" t="s">
        <v>34</v>
      </c>
      <c r="F286" t="s">
        <v>33</v>
      </c>
      <c r="G286" cm="1">
        <f t="array" ref="G286">_xlfn.IFS(marketing_campaign[[#This Row],[Marital_Status]]="Single",I286-J286+1,marketing_campaign[[#This Row],[Marital_Status]]="Together",I286+J286+2,marketing_campaign[[#This Row],[Marital_Status]]="Alone",I286-J286+1,marketing_campaign[[#This Row],[Marital_Status]]="Married",I286+J286+2,marketing_campaign[[#This Row],[Marital_Status]]="Divorced",I286+J286+1,marketing_campaign[[#This Row],[Marital_Status]]="YOLO",I286-J286+1,marketing_campaign[[#This Row],[Marital_Status]]="Absurd",I286-J286+1,marketing_campaign[[#This Row],[Marital_Status]]="Widow",I286+J286+1)</f>
        <v>4</v>
      </c>
      <c r="H286">
        <v>44319</v>
      </c>
      <c r="I286">
        <v>1</v>
      </c>
      <c r="J286">
        <v>1</v>
      </c>
      <c r="K286" s="1">
        <v>41746</v>
      </c>
      <c r="L286">
        <v>18</v>
      </c>
      <c r="M286" t="str" cm="1">
        <f t="array" ref="M286">_xlfn.IFS(AND(marketing_campaign[[#This Row],[Recency]]&gt;=0,marketing_campaign[[#This Row],[Recency]]&lt;=14),"Early Recency",AND(marketing_campaign[[#This Row],[Recency]]&gt;=15,marketing_campaign[[#This Row],[Recency]]&lt;=31),"Mid-Recency",marketing_campaign[[#This Row],[Recency]]&gt;=32,"Late Recency")</f>
        <v>Mid-Recency</v>
      </c>
      <c r="N286">
        <v>26</v>
      </c>
      <c r="O286">
        <v>0</v>
      </c>
      <c r="P286">
        <v>8</v>
      </c>
      <c r="Q286">
        <v>0</v>
      </c>
      <c r="R286">
        <v>0</v>
      </c>
      <c r="S286">
        <v>3</v>
      </c>
      <c r="T286">
        <f>marketing_campaign[[#This Row],[MntGoldProds]]+marketing_campaign[[#This Row],[MntSweetProducts]]+marketing_campaign[[#This Row],[MntFishProducts]]+marketing_campaign[[#This Row],[MntMeatProducts]]+marketing_campaign[[#This Row],[MntFruits]]+marketing_campaign[[#This Row],[MntWines]]</f>
        <v>37</v>
      </c>
      <c r="U286">
        <v>2</v>
      </c>
      <c r="V286">
        <v>2</v>
      </c>
      <c r="W286">
        <v>0</v>
      </c>
      <c r="X286">
        <v>3</v>
      </c>
      <c r="Y286">
        <f t="shared" si="9"/>
        <v>7</v>
      </c>
      <c r="Z286">
        <v>5</v>
      </c>
      <c r="AA286">
        <v>0</v>
      </c>
      <c r="AB286">
        <v>0</v>
      </c>
      <c r="AC286">
        <v>0</v>
      </c>
      <c r="AD286">
        <v>0</v>
      </c>
      <c r="AE286">
        <v>0</v>
      </c>
      <c r="AF286">
        <v>0</v>
      </c>
      <c r="AG286">
        <v>3</v>
      </c>
      <c r="AH286">
        <v>11</v>
      </c>
      <c r="AI286">
        <v>0</v>
      </c>
      <c r="AJ286">
        <f>marketing_campaign[[#This Row],[AcceptedCmp2]]+marketing_campaign[[#This Row],[AcceptedCmp1]]+marketing_campaign[[#This Row],[AcceptedCmp5]]+marketing_campaign[[#This Row],[AcceptedCmp4]]+marketing_campaign[[#This Row],[AcceptedCmp3]]</f>
        <v>0</v>
      </c>
    </row>
    <row r="287" spans="1:36" x14ac:dyDescent="0.35">
      <c r="A287">
        <v>9974</v>
      </c>
      <c r="B287">
        <v>1974</v>
      </c>
      <c r="C287">
        <f t="shared" ca="1" si="8"/>
        <v>52</v>
      </c>
      <c r="D287" t="str" cm="1">
        <f t="array" aca="1" ref="D2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87" t="s">
        <v>29</v>
      </c>
      <c r="F287" t="s">
        <v>33</v>
      </c>
      <c r="G287" cm="1">
        <f t="array" ref="G287">_xlfn.IFS(marketing_campaign[[#This Row],[Marital_Status]]="Single",I287-J287+1,marketing_campaign[[#This Row],[Marital_Status]]="Together",I287+J287+2,marketing_campaign[[#This Row],[Marital_Status]]="Alone",I287-J287+1,marketing_campaign[[#This Row],[Marital_Status]]="Married",I287+J287+2,marketing_campaign[[#This Row],[Marital_Status]]="Divorced",I287+J287+1,marketing_campaign[[#This Row],[Marital_Status]]="YOLO",I287-J287+1,marketing_campaign[[#This Row],[Marital_Status]]="Absurd",I287-J287+1,marketing_campaign[[#This Row],[Marital_Status]]="Widow",I287+J287+1)</f>
        <v>3</v>
      </c>
      <c r="H287">
        <v>30631</v>
      </c>
      <c r="I287">
        <v>1</v>
      </c>
      <c r="J287">
        <v>0</v>
      </c>
      <c r="K287" s="1">
        <v>41467</v>
      </c>
      <c r="L287">
        <v>75</v>
      </c>
      <c r="M287" t="str" cm="1">
        <f t="array" ref="M287">_xlfn.IFS(AND(marketing_campaign[[#This Row],[Recency]]&gt;=0,marketing_campaign[[#This Row],[Recency]]&lt;=14),"Early Recency",AND(marketing_campaign[[#This Row],[Recency]]&gt;=15,marketing_campaign[[#This Row],[Recency]]&lt;=31),"Mid-Recency",marketing_campaign[[#This Row],[Recency]]&gt;=32,"Late Recency")</f>
        <v>Late Recency</v>
      </c>
      <c r="N287">
        <v>15</v>
      </c>
      <c r="O287">
        <v>6</v>
      </c>
      <c r="P287">
        <v>20</v>
      </c>
      <c r="Q287">
        <v>4</v>
      </c>
      <c r="R287">
        <v>5</v>
      </c>
      <c r="S287">
        <v>20</v>
      </c>
      <c r="T287">
        <f>marketing_campaign[[#This Row],[MntGoldProds]]+marketing_campaign[[#This Row],[MntSweetProducts]]+marketing_campaign[[#This Row],[MntFishProducts]]+marketing_campaign[[#This Row],[MntMeatProducts]]+marketing_campaign[[#This Row],[MntFruits]]+marketing_campaign[[#This Row],[MntWines]]</f>
        <v>70</v>
      </c>
      <c r="U287">
        <v>1</v>
      </c>
      <c r="V287">
        <v>3</v>
      </c>
      <c r="W287">
        <v>1</v>
      </c>
      <c r="X287">
        <v>2</v>
      </c>
      <c r="Y287">
        <f t="shared" si="9"/>
        <v>7</v>
      </c>
      <c r="Z287">
        <v>7</v>
      </c>
      <c r="AA287">
        <v>0</v>
      </c>
      <c r="AB287">
        <v>0</v>
      </c>
      <c r="AC287">
        <v>0</v>
      </c>
      <c r="AD287">
        <v>0</v>
      </c>
      <c r="AE287">
        <v>0</v>
      </c>
      <c r="AF287">
        <v>0</v>
      </c>
      <c r="AG287">
        <v>3</v>
      </c>
      <c r="AH287">
        <v>11</v>
      </c>
      <c r="AI287">
        <v>0</v>
      </c>
      <c r="AJ287">
        <f>marketing_campaign[[#This Row],[AcceptedCmp2]]+marketing_campaign[[#This Row],[AcceptedCmp1]]+marketing_campaign[[#This Row],[AcceptedCmp5]]+marketing_campaign[[#This Row],[AcceptedCmp4]]+marketing_campaign[[#This Row],[AcceptedCmp3]]</f>
        <v>0</v>
      </c>
    </row>
    <row r="288" spans="1:36" x14ac:dyDescent="0.35">
      <c r="A288">
        <v>10983</v>
      </c>
      <c r="B288">
        <v>1952</v>
      </c>
      <c r="C288">
        <f t="shared" ca="1" si="8"/>
        <v>74</v>
      </c>
      <c r="D288" t="str" cm="1">
        <f t="array" aca="1" ref="D2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88" t="s">
        <v>29</v>
      </c>
      <c r="F288" t="s">
        <v>31</v>
      </c>
      <c r="G288" cm="1">
        <f t="array" ref="G288">_xlfn.IFS(marketing_campaign[[#This Row],[Marital_Status]]="Single",I288-J288+1,marketing_campaign[[#This Row],[Marital_Status]]="Together",I288+J288+2,marketing_campaign[[#This Row],[Marital_Status]]="Alone",I288-J288+1,marketing_campaign[[#This Row],[Marital_Status]]="Married",I288+J288+2,marketing_campaign[[#This Row],[Marital_Status]]="Divorced",I288+J288+1,marketing_campaign[[#This Row],[Marital_Status]]="YOLO",I288-J288+1,marketing_campaign[[#This Row],[Marital_Status]]="Absurd",I288-J288+1,marketing_campaign[[#This Row],[Marital_Status]]="Widow",I288+J288+1)</f>
        <v>2</v>
      </c>
      <c r="H288">
        <v>75278</v>
      </c>
      <c r="I288">
        <v>0</v>
      </c>
      <c r="J288">
        <v>0</v>
      </c>
      <c r="K288" s="1">
        <v>41303</v>
      </c>
      <c r="L288">
        <v>17</v>
      </c>
      <c r="M288" t="str" cm="1">
        <f t="array" ref="M288">_xlfn.IFS(AND(marketing_campaign[[#This Row],[Recency]]&gt;=0,marketing_campaign[[#This Row],[Recency]]&lt;=14),"Early Recency",AND(marketing_campaign[[#This Row],[Recency]]&gt;=15,marketing_campaign[[#This Row],[Recency]]&lt;=31),"Mid-Recency",marketing_campaign[[#This Row],[Recency]]&gt;=32,"Late Recency")</f>
        <v>Mid-Recency</v>
      </c>
      <c r="N288">
        <v>304</v>
      </c>
      <c r="O288">
        <v>98</v>
      </c>
      <c r="P288">
        <v>230</v>
      </c>
      <c r="Q288">
        <v>150</v>
      </c>
      <c r="R288">
        <v>74</v>
      </c>
      <c r="S288">
        <v>74</v>
      </c>
      <c r="T288">
        <f>marketing_campaign[[#This Row],[MntGoldProds]]+marketing_campaign[[#This Row],[MntSweetProducts]]+marketing_campaign[[#This Row],[MntFishProducts]]+marketing_campaign[[#This Row],[MntMeatProducts]]+marketing_campaign[[#This Row],[MntFruits]]+marketing_campaign[[#This Row],[MntWines]]</f>
        <v>930</v>
      </c>
      <c r="U288">
        <v>1</v>
      </c>
      <c r="V288">
        <v>6</v>
      </c>
      <c r="W288">
        <v>3</v>
      </c>
      <c r="X288">
        <v>13</v>
      </c>
      <c r="Y288">
        <f t="shared" si="9"/>
        <v>23</v>
      </c>
      <c r="Z288">
        <v>3</v>
      </c>
      <c r="AA288">
        <v>0</v>
      </c>
      <c r="AB288">
        <v>0</v>
      </c>
      <c r="AC288">
        <v>0</v>
      </c>
      <c r="AD288">
        <v>0</v>
      </c>
      <c r="AE288">
        <v>0</v>
      </c>
      <c r="AF288">
        <v>0</v>
      </c>
      <c r="AG288">
        <v>3</v>
      </c>
      <c r="AH288">
        <v>11</v>
      </c>
      <c r="AI288">
        <v>0</v>
      </c>
      <c r="AJ288">
        <f>marketing_campaign[[#This Row],[AcceptedCmp2]]+marketing_campaign[[#This Row],[AcceptedCmp1]]+marketing_campaign[[#This Row],[AcceptedCmp5]]+marketing_campaign[[#This Row],[AcceptedCmp4]]+marketing_campaign[[#This Row],[AcceptedCmp3]]</f>
        <v>0</v>
      </c>
    </row>
    <row r="289" spans="1:36" x14ac:dyDescent="0.35">
      <c r="A289">
        <v>8148</v>
      </c>
      <c r="B289">
        <v>1956</v>
      </c>
      <c r="C289">
        <f t="shared" ca="1" si="8"/>
        <v>70</v>
      </c>
      <c r="D289" t="str" cm="1">
        <f t="array" aca="1" ref="D2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89" t="s">
        <v>34</v>
      </c>
      <c r="F289" t="s">
        <v>31</v>
      </c>
      <c r="G289" cm="1">
        <f t="array" ref="G289">_xlfn.IFS(marketing_campaign[[#This Row],[Marital_Status]]="Single",I289-J289+1,marketing_campaign[[#This Row],[Marital_Status]]="Together",I289+J289+2,marketing_campaign[[#This Row],[Marital_Status]]="Alone",I289-J289+1,marketing_campaign[[#This Row],[Marital_Status]]="Married",I289+J289+2,marketing_campaign[[#This Row],[Marital_Status]]="Divorced",I289+J289+1,marketing_campaign[[#This Row],[Marital_Status]]="YOLO",I289-J289+1,marketing_campaign[[#This Row],[Marital_Status]]="Absurd",I289-J289+1,marketing_campaign[[#This Row],[Marital_Status]]="Widow",I289+J289+1)</f>
        <v>4</v>
      </c>
      <c r="H289">
        <v>50898</v>
      </c>
      <c r="I289">
        <v>1</v>
      </c>
      <c r="J289">
        <v>1</v>
      </c>
      <c r="K289" s="1">
        <v>41282</v>
      </c>
      <c r="L289">
        <v>88</v>
      </c>
      <c r="M289" t="str" cm="1">
        <f t="array" ref="M289">_xlfn.IFS(AND(marketing_campaign[[#This Row],[Recency]]&gt;=0,marketing_campaign[[#This Row],[Recency]]&lt;=14),"Early Recency",AND(marketing_campaign[[#This Row],[Recency]]&gt;=15,marketing_campaign[[#This Row],[Recency]]&lt;=31),"Mid-Recency",marketing_campaign[[#This Row],[Recency]]&gt;=32,"Late Recency")</f>
        <v>Late Recency</v>
      </c>
      <c r="N289">
        <v>285</v>
      </c>
      <c r="O289">
        <v>28</v>
      </c>
      <c r="P289">
        <v>242</v>
      </c>
      <c r="Q289">
        <v>55</v>
      </c>
      <c r="R289">
        <v>114</v>
      </c>
      <c r="S289">
        <v>135</v>
      </c>
      <c r="T289">
        <f>marketing_campaign[[#This Row],[MntGoldProds]]+marketing_campaign[[#This Row],[MntSweetProducts]]+marketing_campaign[[#This Row],[MntFishProducts]]+marketing_campaign[[#This Row],[MntMeatProducts]]+marketing_campaign[[#This Row],[MntFruits]]+marketing_campaign[[#This Row],[MntWines]]</f>
        <v>859</v>
      </c>
      <c r="U289">
        <v>13</v>
      </c>
      <c r="V289">
        <v>6</v>
      </c>
      <c r="W289">
        <v>2</v>
      </c>
      <c r="X289">
        <v>12</v>
      </c>
      <c r="Y289">
        <f t="shared" si="9"/>
        <v>33</v>
      </c>
      <c r="Z289">
        <v>5</v>
      </c>
      <c r="AA289">
        <v>0</v>
      </c>
      <c r="AB289">
        <v>0</v>
      </c>
      <c r="AC289">
        <v>0</v>
      </c>
      <c r="AD289">
        <v>0</v>
      </c>
      <c r="AE289">
        <v>0</v>
      </c>
      <c r="AF289">
        <v>0</v>
      </c>
      <c r="AG289">
        <v>3</v>
      </c>
      <c r="AH289">
        <v>11</v>
      </c>
      <c r="AI289">
        <v>0</v>
      </c>
      <c r="AJ289">
        <f>marketing_campaign[[#This Row],[AcceptedCmp2]]+marketing_campaign[[#This Row],[AcceptedCmp1]]+marketing_campaign[[#This Row],[AcceptedCmp5]]+marketing_campaign[[#This Row],[AcceptedCmp4]]+marketing_campaign[[#This Row],[AcceptedCmp3]]</f>
        <v>0</v>
      </c>
    </row>
    <row r="290" spans="1:36" x14ac:dyDescent="0.35">
      <c r="A290">
        <v>10102</v>
      </c>
      <c r="B290">
        <v>1966</v>
      </c>
      <c r="C290">
        <f t="shared" ca="1" si="8"/>
        <v>60</v>
      </c>
      <c r="D290" t="str" cm="1">
        <f t="array" aca="1" ref="D2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0" t="s">
        <v>29</v>
      </c>
      <c r="F290" t="s">
        <v>38</v>
      </c>
      <c r="G290" cm="1">
        <f t="array" ref="G290">_xlfn.IFS(marketing_campaign[[#This Row],[Marital_Status]]="Single",I290-J290+1,marketing_campaign[[#This Row],[Marital_Status]]="Together",I290+J290+2,marketing_campaign[[#This Row],[Marital_Status]]="Alone",I290-J290+1,marketing_campaign[[#This Row],[Marital_Status]]="Married",I290+J290+2,marketing_campaign[[#This Row],[Marital_Status]]="Divorced",I290+J290+1,marketing_campaign[[#This Row],[Marital_Status]]="YOLO",I290-J290+1,marketing_campaign[[#This Row],[Marital_Status]]="Absurd",I290-J290+1,marketing_campaign[[#This Row],[Marital_Status]]="Widow",I290+J290+1)</f>
        <v>1</v>
      </c>
      <c r="H290">
        <v>79946</v>
      </c>
      <c r="I290">
        <v>0</v>
      </c>
      <c r="J290">
        <v>0</v>
      </c>
      <c r="K290" s="1">
        <v>41771</v>
      </c>
      <c r="L290">
        <v>19</v>
      </c>
      <c r="M290" t="str" cm="1">
        <f t="array" ref="M290">_xlfn.IFS(AND(marketing_campaign[[#This Row],[Recency]]&gt;=0,marketing_campaign[[#This Row],[Recency]]&lt;=14),"Early Recency",AND(marketing_campaign[[#This Row],[Recency]]&gt;=15,marketing_campaign[[#This Row],[Recency]]&lt;=31),"Mid-Recency",marketing_campaign[[#This Row],[Recency]]&gt;=32,"Late Recency")</f>
        <v>Mid-Recency</v>
      </c>
      <c r="N290">
        <v>395</v>
      </c>
      <c r="O290">
        <v>183</v>
      </c>
      <c r="P290">
        <v>565</v>
      </c>
      <c r="Q290">
        <v>166</v>
      </c>
      <c r="R290">
        <v>141</v>
      </c>
      <c r="S290">
        <v>28</v>
      </c>
      <c r="T290">
        <f>marketing_campaign[[#This Row],[MntGoldProds]]+marketing_campaign[[#This Row],[MntSweetProducts]]+marketing_campaign[[#This Row],[MntFishProducts]]+marketing_campaign[[#This Row],[MntMeatProducts]]+marketing_campaign[[#This Row],[MntFruits]]+marketing_campaign[[#This Row],[MntWines]]</f>
        <v>1478</v>
      </c>
      <c r="U290">
        <v>1</v>
      </c>
      <c r="V290">
        <v>5</v>
      </c>
      <c r="W290">
        <v>11</v>
      </c>
      <c r="X290">
        <v>5</v>
      </c>
      <c r="Y290">
        <f t="shared" si="9"/>
        <v>22</v>
      </c>
      <c r="Z290">
        <v>3</v>
      </c>
      <c r="AA290">
        <v>0</v>
      </c>
      <c r="AB290">
        <v>0</v>
      </c>
      <c r="AC290">
        <v>0</v>
      </c>
      <c r="AD290">
        <v>0</v>
      </c>
      <c r="AE290">
        <v>0</v>
      </c>
      <c r="AF290">
        <v>0</v>
      </c>
      <c r="AG290">
        <v>3</v>
      </c>
      <c r="AH290">
        <v>11</v>
      </c>
      <c r="AI290">
        <v>0</v>
      </c>
      <c r="AJ290">
        <f>marketing_campaign[[#This Row],[AcceptedCmp2]]+marketing_campaign[[#This Row],[AcceptedCmp1]]+marketing_campaign[[#This Row],[AcceptedCmp5]]+marketing_campaign[[#This Row],[AcceptedCmp4]]+marketing_campaign[[#This Row],[AcceptedCmp3]]</f>
        <v>0</v>
      </c>
    </row>
    <row r="291" spans="1:36" x14ac:dyDescent="0.35">
      <c r="A291">
        <v>4697</v>
      </c>
      <c r="B291">
        <v>1949</v>
      </c>
      <c r="C291">
        <f t="shared" ca="1" si="8"/>
        <v>77</v>
      </c>
      <c r="D291" t="str" cm="1">
        <f t="array" aca="1" ref="D2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91" t="s">
        <v>34</v>
      </c>
      <c r="F291" t="s">
        <v>35</v>
      </c>
      <c r="G291" cm="1">
        <f t="array" ref="G291">_xlfn.IFS(marketing_campaign[[#This Row],[Marital_Status]]="Single",I291-J291+1,marketing_campaign[[#This Row],[Marital_Status]]="Together",I291+J291+2,marketing_campaign[[#This Row],[Marital_Status]]="Alone",I291-J291+1,marketing_campaign[[#This Row],[Marital_Status]]="Married",I291+J291+2,marketing_campaign[[#This Row],[Marital_Status]]="Divorced",I291+J291+1,marketing_campaign[[#This Row],[Marital_Status]]="YOLO",I291-J291+1,marketing_campaign[[#This Row],[Marital_Status]]="Absurd",I291-J291+1,marketing_campaign[[#This Row],[Marital_Status]]="Widow",I291+J291+1)</f>
        <v>1</v>
      </c>
      <c r="H291">
        <v>35416</v>
      </c>
      <c r="I291">
        <v>0</v>
      </c>
      <c r="J291">
        <v>0</v>
      </c>
      <c r="K291" s="1">
        <v>41438</v>
      </c>
      <c r="L291">
        <v>62</v>
      </c>
      <c r="M291" t="str" cm="1">
        <f t="array" ref="M291">_xlfn.IFS(AND(marketing_campaign[[#This Row],[Recency]]&gt;=0,marketing_campaign[[#This Row],[Recency]]&lt;=14),"Early Recency",AND(marketing_campaign[[#This Row],[Recency]]&gt;=15,marketing_campaign[[#This Row],[Recency]]&lt;=31),"Mid-Recency",marketing_campaign[[#This Row],[Recency]]&gt;=32,"Late Recency")</f>
        <v>Late Recency</v>
      </c>
      <c r="N291">
        <v>248</v>
      </c>
      <c r="O291">
        <v>3</v>
      </c>
      <c r="P291">
        <v>81</v>
      </c>
      <c r="Q291">
        <v>4</v>
      </c>
      <c r="R291">
        <v>3</v>
      </c>
      <c r="S291">
        <v>51</v>
      </c>
      <c r="T291">
        <f>marketing_campaign[[#This Row],[MntGoldProds]]+marketing_campaign[[#This Row],[MntSweetProducts]]+marketing_campaign[[#This Row],[MntFishProducts]]+marketing_campaign[[#This Row],[MntMeatProducts]]+marketing_campaign[[#This Row],[MntFruits]]+marketing_campaign[[#This Row],[MntWines]]</f>
        <v>390</v>
      </c>
      <c r="U291">
        <v>3</v>
      </c>
      <c r="V291">
        <v>7</v>
      </c>
      <c r="W291">
        <v>1</v>
      </c>
      <c r="X291">
        <v>5</v>
      </c>
      <c r="Y291">
        <f t="shared" si="9"/>
        <v>16</v>
      </c>
      <c r="Z291">
        <v>8</v>
      </c>
      <c r="AA291">
        <v>0</v>
      </c>
      <c r="AB291">
        <v>0</v>
      </c>
      <c r="AC291">
        <v>0</v>
      </c>
      <c r="AD291">
        <v>0</v>
      </c>
      <c r="AE291">
        <v>0</v>
      </c>
      <c r="AF291">
        <v>0</v>
      </c>
      <c r="AG291">
        <v>3</v>
      </c>
      <c r="AH291">
        <v>11</v>
      </c>
      <c r="AI291">
        <v>0</v>
      </c>
      <c r="AJ291">
        <f>marketing_campaign[[#This Row],[AcceptedCmp2]]+marketing_campaign[[#This Row],[AcceptedCmp1]]+marketing_campaign[[#This Row],[AcceptedCmp5]]+marketing_campaign[[#This Row],[AcceptedCmp4]]+marketing_campaign[[#This Row],[AcceptedCmp3]]</f>
        <v>0</v>
      </c>
    </row>
    <row r="292" spans="1:36" x14ac:dyDescent="0.35">
      <c r="A292">
        <v>9262</v>
      </c>
      <c r="B292">
        <v>1984</v>
      </c>
      <c r="C292">
        <f t="shared" ca="1" si="8"/>
        <v>42</v>
      </c>
      <c r="D292" t="str" cm="1">
        <f t="array" aca="1" ref="D2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2" t="s">
        <v>37</v>
      </c>
      <c r="F292" t="s">
        <v>31</v>
      </c>
      <c r="G292" cm="1">
        <f t="array" ref="G292">_xlfn.IFS(marketing_campaign[[#This Row],[Marital_Status]]="Single",I292-J292+1,marketing_campaign[[#This Row],[Marital_Status]]="Together",I292+J292+2,marketing_campaign[[#This Row],[Marital_Status]]="Alone",I292-J292+1,marketing_campaign[[#This Row],[Marital_Status]]="Married",I292+J292+2,marketing_campaign[[#This Row],[Marital_Status]]="Divorced",I292+J292+1,marketing_campaign[[#This Row],[Marital_Status]]="YOLO",I292-J292+1,marketing_campaign[[#This Row],[Marital_Status]]="Absurd",I292-J292+1,marketing_campaign[[#This Row],[Marital_Status]]="Widow",I292+J292+1)</f>
        <v>2</v>
      </c>
      <c r="H292">
        <v>32414</v>
      </c>
      <c r="I292">
        <v>0</v>
      </c>
      <c r="J292">
        <v>0</v>
      </c>
      <c r="K292" s="1">
        <v>41459</v>
      </c>
      <c r="L292">
        <v>11</v>
      </c>
      <c r="M292" t="str" cm="1">
        <f t="array" ref="M292">_xlfn.IFS(AND(marketing_campaign[[#This Row],[Recency]]&gt;=0,marketing_campaign[[#This Row],[Recency]]&lt;=14),"Early Recency",AND(marketing_campaign[[#This Row],[Recency]]&gt;=15,marketing_campaign[[#This Row],[Recency]]&lt;=31),"Mid-Recency",marketing_campaign[[#This Row],[Recency]]&gt;=32,"Late Recency")</f>
        <v>Early Recency</v>
      </c>
      <c r="N292">
        <v>20</v>
      </c>
      <c r="O292">
        <v>6</v>
      </c>
      <c r="P292">
        <v>5</v>
      </c>
      <c r="Q292">
        <v>0</v>
      </c>
      <c r="R292">
        <v>9</v>
      </c>
      <c r="S292">
        <v>12</v>
      </c>
      <c r="T292">
        <f>marketing_campaign[[#This Row],[MntGoldProds]]+marketing_campaign[[#This Row],[MntSweetProducts]]+marketing_campaign[[#This Row],[MntFishProducts]]+marketing_campaign[[#This Row],[MntMeatProducts]]+marketing_campaign[[#This Row],[MntFruits]]+marketing_campaign[[#This Row],[MntWines]]</f>
        <v>52</v>
      </c>
      <c r="U292">
        <v>1</v>
      </c>
      <c r="V292">
        <v>1</v>
      </c>
      <c r="W292">
        <v>0</v>
      </c>
      <c r="X292">
        <v>3</v>
      </c>
      <c r="Y292">
        <f t="shared" si="9"/>
        <v>5</v>
      </c>
      <c r="Z292">
        <v>7</v>
      </c>
      <c r="AA292">
        <v>1</v>
      </c>
      <c r="AB292">
        <v>0</v>
      </c>
      <c r="AC292">
        <v>0</v>
      </c>
      <c r="AD292">
        <v>0</v>
      </c>
      <c r="AE292">
        <v>0</v>
      </c>
      <c r="AF292">
        <v>0</v>
      </c>
      <c r="AG292">
        <v>3</v>
      </c>
      <c r="AH292">
        <v>11</v>
      </c>
      <c r="AI292">
        <v>0</v>
      </c>
      <c r="AJ292">
        <f>marketing_campaign[[#This Row],[AcceptedCmp2]]+marketing_campaign[[#This Row],[AcceptedCmp1]]+marketing_campaign[[#This Row],[AcceptedCmp5]]+marketing_campaign[[#This Row],[AcceptedCmp4]]+marketing_campaign[[#This Row],[AcceptedCmp3]]</f>
        <v>1</v>
      </c>
    </row>
    <row r="293" spans="1:36" x14ac:dyDescent="0.35">
      <c r="A293">
        <v>7254</v>
      </c>
      <c r="B293">
        <v>1969</v>
      </c>
      <c r="C293">
        <f t="shared" ca="1" si="8"/>
        <v>57</v>
      </c>
      <c r="D293" t="str" cm="1">
        <f t="array" aca="1" ref="D2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3" t="s">
        <v>29</v>
      </c>
      <c r="F293" t="s">
        <v>31</v>
      </c>
      <c r="G293" cm="1">
        <f t="array" ref="G293">_xlfn.IFS(marketing_campaign[[#This Row],[Marital_Status]]="Single",I293-J293+1,marketing_campaign[[#This Row],[Marital_Status]]="Together",I293+J293+2,marketing_campaign[[#This Row],[Marital_Status]]="Alone",I293-J293+1,marketing_campaign[[#This Row],[Marital_Status]]="Married",I293+J293+2,marketing_campaign[[#This Row],[Marital_Status]]="Divorced",I293+J293+1,marketing_campaign[[#This Row],[Marital_Status]]="YOLO",I293-J293+1,marketing_campaign[[#This Row],[Marital_Status]]="Absurd",I293-J293+1,marketing_campaign[[#This Row],[Marital_Status]]="Widow",I293+J293+1)</f>
        <v>3</v>
      </c>
      <c r="H293">
        <v>38361</v>
      </c>
      <c r="I293">
        <v>1</v>
      </c>
      <c r="J293">
        <v>0</v>
      </c>
      <c r="K293" s="1">
        <v>41635</v>
      </c>
      <c r="L293">
        <v>74</v>
      </c>
      <c r="M293" t="str" cm="1">
        <f t="array" ref="M293">_xlfn.IFS(AND(marketing_campaign[[#This Row],[Recency]]&gt;=0,marketing_campaign[[#This Row],[Recency]]&lt;=14),"Early Recency",AND(marketing_campaign[[#This Row],[Recency]]&gt;=15,marketing_campaign[[#This Row],[Recency]]&lt;=31),"Mid-Recency",marketing_campaign[[#This Row],[Recency]]&gt;=32,"Late Recency")</f>
        <v>Late Recency</v>
      </c>
      <c r="N293">
        <v>39</v>
      </c>
      <c r="O293">
        <v>0</v>
      </c>
      <c r="P293">
        <v>56</v>
      </c>
      <c r="Q293">
        <v>20</v>
      </c>
      <c r="R293">
        <v>8</v>
      </c>
      <c r="S293">
        <v>14</v>
      </c>
      <c r="T293">
        <f>marketing_campaign[[#This Row],[MntGoldProds]]+marketing_campaign[[#This Row],[MntSweetProducts]]+marketing_campaign[[#This Row],[MntFishProducts]]+marketing_campaign[[#This Row],[MntMeatProducts]]+marketing_campaign[[#This Row],[MntFruits]]+marketing_campaign[[#This Row],[MntWines]]</f>
        <v>137</v>
      </c>
      <c r="U293">
        <v>3</v>
      </c>
      <c r="V293">
        <v>3</v>
      </c>
      <c r="W293">
        <v>1</v>
      </c>
      <c r="X293">
        <v>3</v>
      </c>
      <c r="Y293">
        <f t="shared" si="9"/>
        <v>10</v>
      </c>
      <c r="Z293">
        <v>7</v>
      </c>
      <c r="AA293">
        <v>0</v>
      </c>
      <c r="AB293">
        <v>0</v>
      </c>
      <c r="AC293">
        <v>0</v>
      </c>
      <c r="AD293">
        <v>0</v>
      </c>
      <c r="AE293">
        <v>0</v>
      </c>
      <c r="AF293">
        <v>0</v>
      </c>
      <c r="AG293">
        <v>3</v>
      </c>
      <c r="AH293">
        <v>11</v>
      </c>
      <c r="AI293">
        <v>0</v>
      </c>
      <c r="AJ293">
        <f>marketing_campaign[[#This Row],[AcceptedCmp2]]+marketing_campaign[[#This Row],[AcceptedCmp1]]+marketing_campaign[[#This Row],[AcceptedCmp5]]+marketing_campaign[[#This Row],[AcceptedCmp4]]+marketing_campaign[[#This Row],[AcceptedCmp3]]</f>
        <v>0</v>
      </c>
    </row>
    <row r="294" spans="1:36" x14ac:dyDescent="0.35">
      <c r="A294">
        <v>4543</v>
      </c>
      <c r="B294">
        <v>1980</v>
      </c>
      <c r="C294">
        <f t="shared" ca="1" si="8"/>
        <v>46</v>
      </c>
      <c r="D294" t="str" cm="1">
        <f t="array" aca="1" ref="D2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4" t="s">
        <v>29</v>
      </c>
      <c r="F294" t="s">
        <v>33</v>
      </c>
      <c r="G294" cm="1">
        <f t="array" ref="G294">_xlfn.IFS(marketing_campaign[[#This Row],[Marital_Status]]="Single",I294-J294+1,marketing_campaign[[#This Row],[Marital_Status]]="Together",I294+J294+2,marketing_campaign[[#This Row],[Marital_Status]]="Alone",I294-J294+1,marketing_campaign[[#This Row],[Marital_Status]]="Married",I294+J294+2,marketing_campaign[[#This Row],[Marital_Status]]="Divorced",I294+J294+1,marketing_campaign[[#This Row],[Marital_Status]]="YOLO",I294-J294+1,marketing_campaign[[#This Row],[Marital_Status]]="Absurd",I294-J294+1,marketing_campaign[[#This Row],[Marital_Status]]="Widow",I294+J294+1)</f>
        <v>2</v>
      </c>
      <c r="H294">
        <v>82497</v>
      </c>
      <c r="I294">
        <v>0</v>
      </c>
      <c r="J294">
        <v>0</v>
      </c>
      <c r="K294" s="1">
        <v>41213</v>
      </c>
      <c r="L294">
        <v>32</v>
      </c>
      <c r="M294" t="str" cm="1">
        <f t="array" ref="M294">_xlfn.IFS(AND(marketing_campaign[[#This Row],[Recency]]&gt;=0,marketing_campaign[[#This Row],[Recency]]&lt;=14),"Early Recency",AND(marketing_campaign[[#This Row],[Recency]]&gt;=15,marketing_campaign[[#This Row],[Recency]]&lt;=31),"Mid-Recency",marketing_campaign[[#This Row],[Recency]]&gt;=32,"Late Recency")</f>
        <v>Late Recency</v>
      </c>
      <c r="N294">
        <v>777</v>
      </c>
      <c r="O294">
        <v>129</v>
      </c>
      <c r="P294">
        <v>573</v>
      </c>
      <c r="Q294">
        <v>216</v>
      </c>
      <c r="R294">
        <v>21</v>
      </c>
      <c r="S294">
        <v>203</v>
      </c>
      <c r="T294">
        <f>marketing_campaign[[#This Row],[MntGoldProds]]+marketing_campaign[[#This Row],[MntSweetProducts]]+marketing_campaign[[#This Row],[MntFishProducts]]+marketing_campaign[[#This Row],[MntMeatProducts]]+marketing_campaign[[#This Row],[MntFruits]]+marketing_campaign[[#This Row],[MntWines]]</f>
        <v>1919</v>
      </c>
      <c r="U294">
        <v>1</v>
      </c>
      <c r="V294">
        <v>2</v>
      </c>
      <c r="W294">
        <v>7</v>
      </c>
      <c r="X294">
        <v>9</v>
      </c>
      <c r="Y294">
        <f t="shared" si="9"/>
        <v>19</v>
      </c>
      <c r="Z294">
        <v>4</v>
      </c>
      <c r="AA294">
        <v>0</v>
      </c>
      <c r="AB294">
        <v>0</v>
      </c>
      <c r="AC294">
        <v>1</v>
      </c>
      <c r="AD294">
        <v>0</v>
      </c>
      <c r="AE294">
        <v>0</v>
      </c>
      <c r="AF294">
        <v>0</v>
      </c>
      <c r="AG294">
        <v>3</v>
      </c>
      <c r="AH294">
        <v>11</v>
      </c>
      <c r="AI294">
        <v>0</v>
      </c>
      <c r="AJ294">
        <f>marketing_campaign[[#This Row],[AcceptedCmp2]]+marketing_campaign[[#This Row],[AcceptedCmp1]]+marketing_campaign[[#This Row],[AcceptedCmp5]]+marketing_campaign[[#This Row],[AcceptedCmp4]]+marketing_campaign[[#This Row],[AcceptedCmp3]]</f>
        <v>1</v>
      </c>
    </row>
    <row r="295" spans="1:36" x14ac:dyDescent="0.35">
      <c r="A295">
        <v>4927</v>
      </c>
      <c r="B295">
        <v>1971</v>
      </c>
      <c r="C295">
        <f t="shared" ca="1" si="8"/>
        <v>55</v>
      </c>
      <c r="D295" t="str" cm="1">
        <f t="array" aca="1" ref="D2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5" t="s">
        <v>29</v>
      </c>
      <c r="F295" t="s">
        <v>31</v>
      </c>
      <c r="G295" cm="1">
        <f t="array" ref="G295">_xlfn.IFS(marketing_campaign[[#This Row],[Marital_Status]]="Single",I295-J295+1,marketing_campaign[[#This Row],[Marital_Status]]="Together",I295+J295+2,marketing_campaign[[#This Row],[Marital_Status]]="Alone",I295-J295+1,marketing_campaign[[#This Row],[Marital_Status]]="Married",I295+J295+2,marketing_campaign[[#This Row],[Marital_Status]]="Divorced",I295+J295+1,marketing_campaign[[#This Row],[Marital_Status]]="YOLO",I295-J295+1,marketing_campaign[[#This Row],[Marital_Status]]="Absurd",I295-J295+1,marketing_campaign[[#This Row],[Marital_Status]]="Widow",I295+J295+1)</f>
        <v>4</v>
      </c>
      <c r="H295">
        <v>16626</v>
      </c>
      <c r="I295">
        <v>2</v>
      </c>
      <c r="J295">
        <v>0</v>
      </c>
      <c r="K295" s="1">
        <v>41654</v>
      </c>
      <c r="L295">
        <v>76</v>
      </c>
      <c r="M295" t="str" cm="1">
        <f t="array" ref="M295">_xlfn.IFS(AND(marketing_campaign[[#This Row],[Recency]]&gt;=0,marketing_campaign[[#This Row],[Recency]]&lt;=14),"Early Recency",AND(marketing_campaign[[#This Row],[Recency]]&gt;=15,marketing_campaign[[#This Row],[Recency]]&lt;=31),"Mid-Recency",marketing_campaign[[#This Row],[Recency]]&gt;=32,"Late Recency")</f>
        <v>Late Recency</v>
      </c>
      <c r="N295">
        <v>8</v>
      </c>
      <c r="O295">
        <v>3</v>
      </c>
      <c r="P295">
        <v>22</v>
      </c>
      <c r="Q295">
        <v>21</v>
      </c>
      <c r="R295">
        <v>1</v>
      </c>
      <c r="S295">
        <v>13</v>
      </c>
      <c r="T295">
        <f>marketing_campaign[[#This Row],[MntGoldProds]]+marketing_campaign[[#This Row],[MntSweetProducts]]+marketing_campaign[[#This Row],[MntFishProducts]]+marketing_campaign[[#This Row],[MntMeatProducts]]+marketing_campaign[[#This Row],[MntFruits]]+marketing_campaign[[#This Row],[MntWines]]</f>
        <v>68</v>
      </c>
      <c r="U295">
        <v>3</v>
      </c>
      <c r="V295">
        <v>3</v>
      </c>
      <c r="W295">
        <v>0</v>
      </c>
      <c r="X295">
        <v>3</v>
      </c>
      <c r="Y295">
        <f t="shared" si="9"/>
        <v>9</v>
      </c>
      <c r="Z295">
        <v>9</v>
      </c>
      <c r="AA295">
        <v>0</v>
      </c>
      <c r="AB295">
        <v>0</v>
      </c>
      <c r="AC295">
        <v>0</v>
      </c>
      <c r="AD295">
        <v>0</v>
      </c>
      <c r="AE295">
        <v>0</v>
      </c>
      <c r="AF295">
        <v>0</v>
      </c>
      <c r="AG295">
        <v>3</v>
      </c>
      <c r="AH295">
        <v>11</v>
      </c>
      <c r="AI295">
        <v>0</v>
      </c>
      <c r="AJ295">
        <f>marketing_campaign[[#This Row],[AcceptedCmp2]]+marketing_campaign[[#This Row],[AcceptedCmp1]]+marketing_campaign[[#This Row],[AcceptedCmp5]]+marketing_campaign[[#This Row],[AcceptedCmp4]]+marketing_campaign[[#This Row],[AcceptedCmp3]]</f>
        <v>0</v>
      </c>
    </row>
    <row r="296" spans="1:36" x14ac:dyDescent="0.35">
      <c r="A296">
        <v>10451</v>
      </c>
      <c r="B296">
        <v>1965</v>
      </c>
      <c r="C296">
        <f t="shared" ca="1" si="8"/>
        <v>61</v>
      </c>
      <c r="D296" t="str" cm="1">
        <f t="array" aca="1" ref="D2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96" t="s">
        <v>29</v>
      </c>
      <c r="F296" t="s">
        <v>31</v>
      </c>
      <c r="G296" cm="1">
        <f t="array" ref="G296">_xlfn.IFS(marketing_campaign[[#This Row],[Marital_Status]]="Single",I296-J296+1,marketing_campaign[[#This Row],[Marital_Status]]="Together",I296+J296+2,marketing_campaign[[#This Row],[Marital_Status]]="Alone",I296-J296+1,marketing_campaign[[#This Row],[Marital_Status]]="Married",I296+J296+2,marketing_campaign[[#This Row],[Marital_Status]]="Divorced",I296+J296+1,marketing_campaign[[#This Row],[Marital_Status]]="YOLO",I296-J296+1,marketing_campaign[[#This Row],[Marital_Status]]="Absurd",I296-J296+1,marketing_campaign[[#This Row],[Marital_Status]]="Widow",I296+J296+1)</f>
        <v>4</v>
      </c>
      <c r="H296">
        <v>29672</v>
      </c>
      <c r="I296">
        <v>1</v>
      </c>
      <c r="J296">
        <v>1</v>
      </c>
      <c r="K296" s="1">
        <v>41345</v>
      </c>
      <c r="L296">
        <v>6</v>
      </c>
      <c r="M296" t="str" cm="1">
        <f t="array" ref="M296">_xlfn.IFS(AND(marketing_campaign[[#This Row],[Recency]]&gt;=0,marketing_campaign[[#This Row],[Recency]]&lt;=14),"Early Recency",AND(marketing_campaign[[#This Row],[Recency]]&gt;=15,marketing_campaign[[#This Row],[Recency]]&lt;=31),"Mid-Recency",marketing_campaign[[#This Row],[Recency]]&gt;=32,"Late Recency")</f>
        <v>Early Recency</v>
      </c>
      <c r="N296">
        <v>9</v>
      </c>
      <c r="O296">
        <v>1</v>
      </c>
      <c r="P296">
        <v>3</v>
      </c>
      <c r="Q296">
        <v>0</v>
      </c>
      <c r="R296">
        <v>4</v>
      </c>
      <c r="S296">
        <v>8</v>
      </c>
      <c r="T296">
        <f>marketing_campaign[[#This Row],[MntGoldProds]]+marketing_campaign[[#This Row],[MntSweetProducts]]+marketing_campaign[[#This Row],[MntFishProducts]]+marketing_campaign[[#This Row],[MntMeatProducts]]+marketing_campaign[[#This Row],[MntFruits]]+marketing_campaign[[#This Row],[MntWines]]</f>
        <v>25</v>
      </c>
      <c r="U296">
        <v>1</v>
      </c>
      <c r="V296">
        <v>0</v>
      </c>
      <c r="W296">
        <v>0</v>
      </c>
      <c r="X296">
        <v>3</v>
      </c>
      <c r="Y296">
        <f t="shared" si="9"/>
        <v>4</v>
      </c>
      <c r="Z296">
        <v>6</v>
      </c>
      <c r="AA296">
        <v>0</v>
      </c>
      <c r="AB296">
        <v>0</v>
      </c>
      <c r="AC296">
        <v>0</v>
      </c>
      <c r="AD296">
        <v>0</v>
      </c>
      <c r="AE296">
        <v>0</v>
      </c>
      <c r="AF296">
        <v>0</v>
      </c>
      <c r="AG296">
        <v>3</v>
      </c>
      <c r="AH296">
        <v>11</v>
      </c>
      <c r="AI296">
        <v>0</v>
      </c>
      <c r="AJ296">
        <f>marketing_campaign[[#This Row],[AcceptedCmp2]]+marketing_campaign[[#This Row],[AcceptedCmp1]]+marketing_campaign[[#This Row],[AcceptedCmp5]]+marketing_campaign[[#This Row],[AcceptedCmp4]]+marketing_campaign[[#This Row],[AcceptedCmp3]]</f>
        <v>0</v>
      </c>
    </row>
    <row r="297" spans="1:36" x14ac:dyDescent="0.35">
      <c r="A297">
        <v>2926</v>
      </c>
      <c r="B297">
        <v>1952</v>
      </c>
      <c r="C297">
        <f t="shared" ca="1" si="8"/>
        <v>74</v>
      </c>
      <c r="D297" t="str" cm="1">
        <f t="array" aca="1" ref="D2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97" t="s">
        <v>34</v>
      </c>
      <c r="F297" t="s">
        <v>31</v>
      </c>
      <c r="G297" cm="1">
        <f t="array" ref="G297">_xlfn.IFS(marketing_campaign[[#This Row],[Marital_Status]]="Single",I297-J297+1,marketing_campaign[[#This Row],[Marital_Status]]="Together",I297+J297+2,marketing_campaign[[#This Row],[Marital_Status]]="Alone",I297-J297+1,marketing_campaign[[#This Row],[Marital_Status]]="Married",I297+J297+2,marketing_campaign[[#This Row],[Marital_Status]]="Divorced",I297+J297+1,marketing_campaign[[#This Row],[Marital_Status]]="YOLO",I297-J297+1,marketing_campaign[[#This Row],[Marital_Status]]="Absurd",I297-J297+1,marketing_campaign[[#This Row],[Marital_Status]]="Widow",I297+J297+1)</f>
        <v>3</v>
      </c>
      <c r="H297">
        <v>55951</v>
      </c>
      <c r="I297">
        <v>0</v>
      </c>
      <c r="J297">
        <v>1</v>
      </c>
      <c r="K297" s="1">
        <v>41144</v>
      </c>
      <c r="L297">
        <v>62</v>
      </c>
      <c r="M297" t="str" cm="1">
        <f t="array" ref="M297">_xlfn.IFS(AND(marketing_campaign[[#This Row],[Recency]]&gt;=0,marketing_campaign[[#This Row],[Recency]]&lt;=14),"Early Recency",AND(marketing_campaign[[#This Row],[Recency]]&gt;=15,marketing_campaign[[#This Row],[Recency]]&lt;=31),"Mid-Recency",marketing_campaign[[#This Row],[Recency]]&gt;=32,"Late Recency")</f>
        <v>Late Recency</v>
      </c>
      <c r="N297">
        <v>1241</v>
      </c>
      <c r="O297">
        <v>0</v>
      </c>
      <c r="P297">
        <v>80</v>
      </c>
      <c r="Q297">
        <v>0</v>
      </c>
      <c r="R297">
        <v>13</v>
      </c>
      <c r="S297">
        <v>40</v>
      </c>
      <c r="T297">
        <f>marketing_campaign[[#This Row],[MntGoldProds]]+marketing_campaign[[#This Row],[MntSweetProducts]]+marketing_campaign[[#This Row],[MntFishProducts]]+marketing_campaign[[#This Row],[MntMeatProducts]]+marketing_campaign[[#This Row],[MntFruits]]+marketing_campaign[[#This Row],[MntWines]]</f>
        <v>1374</v>
      </c>
      <c r="U297">
        <v>3</v>
      </c>
      <c r="V297">
        <v>3</v>
      </c>
      <c r="W297">
        <v>6</v>
      </c>
      <c r="X297">
        <v>11</v>
      </c>
      <c r="Y297">
        <f t="shared" si="9"/>
        <v>23</v>
      </c>
      <c r="Z297">
        <v>8</v>
      </c>
      <c r="AA297">
        <v>0</v>
      </c>
      <c r="AB297">
        <v>1</v>
      </c>
      <c r="AC297">
        <v>0</v>
      </c>
      <c r="AD297">
        <v>0</v>
      </c>
      <c r="AE297">
        <v>1</v>
      </c>
      <c r="AF297">
        <v>0</v>
      </c>
      <c r="AG297">
        <v>3</v>
      </c>
      <c r="AH297">
        <v>11</v>
      </c>
      <c r="AI297">
        <v>0</v>
      </c>
      <c r="AJ297">
        <f>marketing_campaign[[#This Row],[AcceptedCmp2]]+marketing_campaign[[#This Row],[AcceptedCmp1]]+marketing_campaign[[#This Row],[AcceptedCmp5]]+marketing_campaign[[#This Row],[AcceptedCmp4]]+marketing_campaign[[#This Row],[AcceptedCmp3]]</f>
        <v>2</v>
      </c>
    </row>
    <row r="298" spans="1:36" x14ac:dyDescent="0.35">
      <c r="A298">
        <v>2874</v>
      </c>
      <c r="B298">
        <v>1988</v>
      </c>
      <c r="C298">
        <f t="shared" ca="1" si="8"/>
        <v>38</v>
      </c>
      <c r="D298" t="str" cm="1">
        <f t="array" aca="1" ref="D2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8" t="s">
        <v>37</v>
      </c>
      <c r="F298" t="s">
        <v>35</v>
      </c>
      <c r="G298" cm="1">
        <f t="array" ref="G298">_xlfn.IFS(marketing_campaign[[#This Row],[Marital_Status]]="Single",I298-J298+1,marketing_campaign[[#This Row],[Marital_Status]]="Together",I298+J298+2,marketing_campaign[[#This Row],[Marital_Status]]="Alone",I298-J298+1,marketing_campaign[[#This Row],[Marital_Status]]="Married",I298+J298+2,marketing_campaign[[#This Row],[Marital_Status]]="Divorced",I298+J298+1,marketing_campaign[[#This Row],[Marital_Status]]="YOLO",I298-J298+1,marketing_campaign[[#This Row],[Marital_Status]]="Absurd",I298-J298+1,marketing_campaign[[#This Row],[Marital_Status]]="Widow",I298+J298+1)</f>
        <v>2</v>
      </c>
      <c r="H298">
        <v>35388</v>
      </c>
      <c r="I298">
        <v>1</v>
      </c>
      <c r="J298">
        <v>0</v>
      </c>
      <c r="K298" s="1">
        <v>41340</v>
      </c>
      <c r="L298">
        <v>20</v>
      </c>
      <c r="M298" t="str" cm="1">
        <f t="array" ref="M298">_xlfn.IFS(AND(marketing_campaign[[#This Row],[Recency]]&gt;=0,marketing_campaign[[#This Row],[Recency]]&lt;=14),"Early Recency",AND(marketing_campaign[[#This Row],[Recency]]&gt;=15,marketing_campaign[[#This Row],[Recency]]&lt;=31),"Mid-Recency",marketing_campaign[[#This Row],[Recency]]&gt;=32,"Late Recency")</f>
        <v>Mid-Recency</v>
      </c>
      <c r="N298">
        <v>6</v>
      </c>
      <c r="O298">
        <v>4</v>
      </c>
      <c r="P298">
        <v>7</v>
      </c>
      <c r="Q298">
        <v>4</v>
      </c>
      <c r="R298">
        <v>3</v>
      </c>
      <c r="S298">
        <v>8</v>
      </c>
      <c r="T298">
        <f>marketing_campaign[[#This Row],[MntGoldProds]]+marketing_campaign[[#This Row],[MntSweetProducts]]+marketing_campaign[[#This Row],[MntFishProducts]]+marketing_campaign[[#This Row],[MntMeatProducts]]+marketing_campaign[[#This Row],[MntFruits]]+marketing_campaign[[#This Row],[MntWines]]</f>
        <v>32</v>
      </c>
      <c r="U298">
        <v>1</v>
      </c>
      <c r="V298">
        <v>1</v>
      </c>
      <c r="W298">
        <v>0</v>
      </c>
      <c r="X298">
        <v>3</v>
      </c>
      <c r="Y298">
        <f t="shared" si="9"/>
        <v>5</v>
      </c>
      <c r="Z298">
        <v>7</v>
      </c>
      <c r="AA298">
        <v>0</v>
      </c>
      <c r="AB298">
        <v>0</v>
      </c>
      <c r="AC298">
        <v>0</v>
      </c>
      <c r="AD298">
        <v>0</v>
      </c>
      <c r="AE298">
        <v>0</v>
      </c>
      <c r="AF298">
        <v>0</v>
      </c>
      <c r="AG298">
        <v>3</v>
      </c>
      <c r="AH298">
        <v>11</v>
      </c>
      <c r="AI298">
        <v>0</v>
      </c>
      <c r="AJ298">
        <f>marketing_campaign[[#This Row],[AcceptedCmp2]]+marketing_campaign[[#This Row],[AcceptedCmp1]]+marketing_campaign[[#This Row],[AcceptedCmp5]]+marketing_campaign[[#This Row],[AcceptedCmp4]]+marketing_campaign[[#This Row],[AcceptedCmp3]]</f>
        <v>0</v>
      </c>
    </row>
    <row r="299" spans="1:36" x14ac:dyDescent="0.35">
      <c r="A299">
        <v>9738</v>
      </c>
      <c r="B299">
        <v>1986</v>
      </c>
      <c r="C299">
        <f t="shared" ca="1" si="8"/>
        <v>40</v>
      </c>
      <c r="D299" t="str" cm="1">
        <f t="array" aca="1" ref="D2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99" t="s">
        <v>34</v>
      </c>
      <c r="F299" t="s">
        <v>31</v>
      </c>
      <c r="G299" cm="1">
        <f t="array" ref="G299">_xlfn.IFS(marketing_campaign[[#This Row],[Marital_Status]]="Single",I299-J299+1,marketing_campaign[[#This Row],[Marital_Status]]="Together",I299+J299+2,marketing_campaign[[#This Row],[Marital_Status]]="Alone",I299-J299+1,marketing_campaign[[#This Row],[Marital_Status]]="Married",I299+J299+2,marketing_campaign[[#This Row],[Marital_Status]]="Divorced",I299+J299+1,marketing_campaign[[#This Row],[Marital_Status]]="YOLO",I299-J299+1,marketing_campaign[[#This Row],[Marital_Status]]="Absurd",I299-J299+1,marketing_campaign[[#This Row],[Marital_Status]]="Widow",I299+J299+1)</f>
        <v>3</v>
      </c>
      <c r="H299">
        <v>42386</v>
      </c>
      <c r="I299">
        <v>1</v>
      </c>
      <c r="J299">
        <v>0</v>
      </c>
      <c r="K299" s="1">
        <v>41287</v>
      </c>
      <c r="L299">
        <v>43</v>
      </c>
      <c r="M299" t="str" cm="1">
        <f t="array" ref="M299">_xlfn.IFS(AND(marketing_campaign[[#This Row],[Recency]]&gt;=0,marketing_campaign[[#This Row],[Recency]]&lt;=14),"Early Recency",AND(marketing_campaign[[#This Row],[Recency]]&gt;=15,marketing_campaign[[#This Row],[Recency]]&lt;=31),"Mid-Recency",marketing_campaign[[#This Row],[Recency]]&gt;=32,"Late Recency")</f>
        <v>Late Recency</v>
      </c>
      <c r="N299">
        <v>65</v>
      </c>
      <c r="O299">
        <v>4</v>
      </c>
      <c r="P299">
        <v>16</v>
      </c>
      <c r="Q299">
        <v>0</v>
      </c>
      <c r="R299">
        <v>4</v>
      </c>
      <c r="S299">
        <v>11</v>
      </c>
      <c r="T299">
        <f>marketing_campaign[[#This Row],[MntGoldProds]]+marketing_campaign[[#This Row],[MntSweetProducts]]+marketing_campaign[[#This Row],[MntFishProducts]]+marketing_campaign[[#This Row],[MntMeatProducts]]+marketing_campaign[[#This Row],[MntFruits]]+marketing_campaign[[#This Row],[MntWines]]</f>
        <v>100</v>
      </c>
      <c r="U299">
        <v>1</v>
      </c>
      <c r="V299">
        <v>3</v>
      </c>
      <c r="W299">
        <v>0</v>
      </c>
      <c r="X299">
        <v>3</v>
      </c>
      <c r="Y299">
        <f t="shared" si="9"/>
        <v>7</v>
      </c>
      <c r="Z299">
        <v>8</v>
      </c>
      <c r="AA299">
        <v>0</v>
      </c>
      <c r="AB299">
        <v>0</v>
      </c>
      <c r="AC299">
        <v>0</v>
      </c>
      <c r="AD299">
        <v>0</v>
      </c>
      <c r="AE299">
        <v>0</v>
      </c>
      <c r="AF299">
        <v>0</v>
      </c>
      <c r="AG299">
        <v>3</v>
      </c>
      <c r="AH299">
        <v>11</v>
      </c>
      <c r="AI299">
        <v>0</v>
      </c>
      <c r="AJ299">
        <f>marketing_campaign[[#This Row],[AcceptedCmp2]]+marketing_campaign[[#This Row],[AcceptedCmp1]]+marketing_campaign[[#This Row],[AcceptedCmp5]]+marketing_campaign[[#This Row],[AcceptedCmp4]]+marketing_campaign[[#This Row],[AcceptedCmp3]]</f>
        <v>0</v>
      </c>
    </row>
    <row r="300" spans="1:36" x14ac:dyDescent="0.35">
      <c r="A300">
        <v>7119</v>
      </c>
      <c r="B300">
        <v>1982</v>
      </c>
      <c r="C300">
        <f t="shared" ca="1" si="8"/>
        <v>44</v>
      </c>
      <c r="D300" t="str" cm="1">
        <f t="array" aca="1" ref="D3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0" t="s">
        <v>29</v>
      </c>
      <c r="F300" t="s">
        <v>30</v>
      </c>
      <c r="G300" cm="1">
        <f t="array" ref="G300">_xlfn.IFS(marketing_campaign[[#This Row],[Marital_Status]]="Single",I300-J300+1,marketing_campaign[[#This Row],[Marital_Status]]="Together",I300+J300+2,marketing_campaign[[#This Row],[Marital_Status]]="Alone",I300-J300+1,marketing_campaign[[#This Row],[Marital_Status]]="Married",I300+J300+2,marketing_campaign[[#This Row],[Marital_Status]]="Divorced",I300+J300+1,marketing_campaign[[#This Row],[Marital_Status]]="YOLO",I300-J300+1,marketing_campaign[[#This Row],[Marital_Status]]="Absurd",I300-J300+1,marketing_campaign[[#This Row],[Marital_Status]]="Widow",I300+J300+1)</f>
        <v>1</v>
      </c>
      <c r="H300">
        <v>68627</v>
      </c>
      <c r="I300">
        <v>0</v>
      </c>
      <c r="J300">
        <v>0</v>
      </c>
      <c r="K300" s="1">
        <v>41286</v>
      </c>
      <c r="L300">
        <v>45</v>
      </c>
      <c r="M300" t="str" cm="1">
        <f t="array" ref="M300">_xlfn.IFS(AND(marketing_campaign[[#This Row],[Recency]]&gt;=0,marketing_campaign[[#This Row],[Recency]]&lt;=14),"Early Recency",AND(marketing_campaign[[#This Row],[Recency]]&gt;=15,marketing_campaign[[#This Row],[Recency]]&lt;=31),"Mid-Recency",marketing_campaign[[#This Row],[Recency]]&gt;=32,"Late Recency")</f>
        <v>Late Recency</v>
      </c>
      <c r="N300">
        <v>395</v>
      </c>
      <c r="O300">
        <v>15</v>
      </c>
      <c r="P300">
        <v>263</v>
      </c>
      <c r="Q300">
        <v>60</v>
      </c>
      <c r="R300">
        <v>54</v>
      </c>
      <c r="S300">
        <v>38</v>
      </c>
      <c r="T300">
        <f>marketing_campaign[[#This Row],[MntGoldProds]]+marketing_campaign[[#This Row],[MntSweetProducts]]+marketing_campaign[[#This Row],[MntFishProducts]]+marketing_campaign[[#This Row],[MntMeatProducts]]+marketing_campaign[[#This Row],[MntFruits]]+marketing_campaign[[#This Row],[MntWines]]</f>
        <v>825</v>
      </c>
      <c r="U300">
        <v>1</v>
      </c>
      <c r="V300">
        <v>2</v>
      </c>
      <c r="W300">
        <v>3</v>
      </c>
      <c r="X300">
        <v>6</v>
      </c>
      <c r="Y300">
        <f t="shared" si="9"/>
        <v>12</v>
      </c>
      <c r="Z300">
        <v>1</v>
      </c>
      <c r="AA300">
        <v>0</v>
      </c>
      <c r="AB300">
        <v>0</v>
      </c>
      <c r="AC300">
        <v>0</v>
      </c>
      <c r="AD300">
        <v>0</v>
      </c>
      <c r="AE300">
        <v>0</v>
      </c>
      <c r="AF300">
        <v>0</v>
      </c>
      <c r="AG300">
        <v>3</v>
      </c>
      <c r="AH300">
        <v>11</v>
      </c>
      <c r="AI300">
        <v>0</v>
      </c>
      <c r="AJ300">
        <f>marketing_campaign[[#This Row],[AcceptedCmp2]]+marketing_campaign[[#This Row],[AcceptedCmp1]]+marketing_campaign[[#This Row],[AcceptedCmp5]]+marketing_campaign[[#This Row],[AcceptedCmp4]]+marketing_campaign[[#This Row],[AcceptedCmp3]]</f>
        <v>0</v>
      </c>
    </row>
    <row r="301" spans="1:36" x14ac:dyDescent="0.35">
      <c r="A301">
        <v>3924</v>
      </c>
      <c r="B301">
        <v>1965</v>
      </c>
      <c r="C301">
        <f t="shared" ca="1" si="8"/>
        <v>61</v>
      </c>
      <c r="D301" t="str" cm="1">
        <f t="array" aca="1" ref="D3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01" t="s">
        <v>32</v>
      </c>
      <c r="F301" t="s">
        <v>35</v>
      </c>
      <c r="G301" cm="1">
        <f t="array" ref="G301">_xlfn.IFS(marketing_campaign[[#This Row],[Marital_Status]]="Single",I301-J301+1,marketing_campaign[[#This Row],[Marital_Status]]="Together",I301+J301+2,marketing_campaign[[#This Row],[Marital_Status]]="Alone",I301-J301+1,marketing_campaign[[#This Row],[Marital_Status]]="Married",I301+J301+2,marketing_campaign[[#This Row],[Marital_Status]]="Divorced",I301+J301+1,marketing_campaign[[#This Row],[Marital_Status]]="YOLO",I301-J301+1,marketing_campaign[[#This Row],[Marital_Status]]="Absurd",I301-J301+1,marketing_campaign[[#This Row],[Marital_Status]]="Widow",I301+J301+1)</f>
        <v>2</v>
      </c>
      <c r="H301">
        <v>57912</v>
      </c>
      <c r="I301">
        <v>0</v>
      </c>
      <c r="J301">
        <v>1</v>
      </c>
      <c r="K301" s="1">
        <v>41715</v>
      </c>
      <c r="L301">
        <v>34</v>
      </c>
      <c r="M301" t="str" cm="1">
        <f t="array" ref="M301">_xlfn.IFS(AND(marketing_campaign[[#This Row],[Recency]]&gt;=0,marketing_campaign[[#This Row],[Recency]]&lt;=14),"Early Recency",AND(marketing_campaign[[#This Row],[Recency]]&gt;=15,marketing_campaign[[#This Row],[Recency]]&lt;=31),"Mid-Recency",marketing_campaign[[#This Row],[Recency]]&gt;=32,"Late Recency")</f>
        <v>Late Recency</v>
      </c>
      <c r="N301">
        <v>801</v>
      </c>
      <c r="O301">
        <v>0</v>
      </c>
      <c r="P301">
        <v>80</v>
      </c>
      <c r="Q301">
        <v>0</v>
      </c>
      <c r="R301">
        <v>0</v>
      </c>
      <c r="S301">
        <v>35</v>
      </c>
      <c r="T301">
        <f>marketing_campaign[[#This Row],[MntGoldProds]]+marketing_campaign[[#This Row],[MntSweetProducts]]+marketing_campaign[[#This Row],[MntFishProducts]]+marketing_campaign[[#This Row],[MntMeatProducts]]+marketing_campaign[[#This Row],[MntFruits]]+marketing_campaign[[#This Row],[MntWines]]</f>
        <v>916</v>
      </c>
      <c r="U301">
        <v>5</v>
      </c>
      <c r="V301">
        <v>8</v>
      </c>
      <c r="W301">
        <v>3</v>
      </c>
      <c r="X301">
        <v>12</v>
      </c>
      <c r="Y301">
        <f t="shared" si="9"/>
        <v>28</v>
      </c>
      <c r="Z301">
        <v>5</v>
      </c>
      <c r="AA301">
        <v>0</v>
      </c>
      <c r="AB301">
        <v>1</v>
      </c>
      <c r="AC301">
        <v>0</v>
      </c>
      <c r="AD301">
        <v>0</v>
      </c>
      <c r="AE301">
        <v>0</v>
      </c>
      <c r="AF301">
        <v>0</v>
      </c>
      <c r="AG301">
        <v>3</v>
      </c>
      <c r="AH301">
        <v>11</v>
      </c>
      <c r="AI301">
        <v>0</v>
      </c>
      <c r="AJ301">
        <f>marketing_campaign[[#This Row],[AcceptedCmp2]]+marketing_campaign[[#This Row],[AcceptedCmp1]]+marketing_campaign[[#This Row],[AcceptedCmp5]]+marketing_campaign[[#This Row],[AcceptedCmp4]]+marketing_campaign[[#This Row],[AcceptedCmp3]]</f>
        <v>1</v>
      </c>
    </row>
    <row r="302" spans="1:36" x14ac:dyDescent="0.35">
      <c r="A302">
        <v>5827</v>
      </c>
      <c r="B302">
        <v>1958</v>
      </c>
      <c r="C302">
        <f t="shared" ca="1" si="8"/>
        <v>68</v>
      </c>
      <c r="D302" t="str" cm="1">
        <f t="array" aca="1" ref="D3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02" t="s">
        <v>29</v>
      </c>
      <c r="F302" t="s">
        <v>35</v>
      </c>
      <c r="G302" cm="1">
        <f t="array" ref="G302">_xlfn.IFS(marketing_campaign[[#This Row],[Marital_Status]]="Single",I302-J302+1,marketing_campaign[[#This Row],[Marital_Status]]="Together",I302+J302+2,marketing_campaign[[#This Row],[Marital_Status]]="Alone",I302-J302+1,marketing_campaign[[#This Row],[Marital_Status]]="Married",I302+J302+2,marketing_campaign[[#This Row],[Marital_Status]]="Divorced",I302+J302+1,marketing_campaign[[#This Row],[Marital_Status]]="YOLO",I302-J302+1,marketing_campaign[[#This Row],[Marital_Status]]="Absurd",I302-J302+1,marketing_campaign[[#This Row],[Marital_Status]]="Widow",I302+J302+1)</f>
        <v>3</v>
      </c>
      <c r="H302">
        <v>35246</v>
      </c>
      <c r="I302">
        <v>1</v>
      </c>
      <c r="J302">
        <v>1</v>
      </c>
      <c r="K302" s="1">
        <v>41745</v>
      </c>
      <c r="L302">
        <v>53</v>
      </c>
      <c r="M302" t="str" cm="1">
        <f t="array" ref="M302">_xlfn.IFS(AND(marketing_campaign[[#This Row],[Recency]]&gt;=0,marketing_campaign[[#This Row],[Recency]]&lt;=14),"Early Recency",AND(marketing_campaign[[#This Row],[Recency]]&gt;=15,marketing_campaign[[#This Row],[Recency]]&lt;=31),"Mid-Recency",marketing_campaign[[#This Row],[Recency]]&gt;=32,"Late Recency")</f>
        <v>Late Recency</v>
      </c>
      <c r="N302">
        <v>36</v>
      </c>
      <c r="O302">
        <v>0</v>
      </c>
      <c r="P302">
        <v>12</v>
      </c>
      <c r="Q302">
        <v>2</v>
      </c>
      <c r="R302">
        <v>2</v>
      </c>
      <c r="S302">
        <v>10</v>
      </c>
      <c r="T302">
        <f>marketing_campaign[[#This Row],[MntGoldProds]]+marketing_campaign[[#This Row],[MntSweetProducts]]+marketing_campaign[[#This Row],[MntFishProducts]]+marketing_campaign[[#This Row],[MntMeatProducts]]+marketing_campaign[[#This Row],[MntFruits]]+marketing_campaign[[#This Row],[MntWines]]</f>
        <v>62</v>
      </c>
      <c r="U302">
        <v>4</v>
      </c>
      <c r="V302">
        <v>3</v>
      </c>
      <c r="W302">
        <v>1</v>
      </c>
      <c r="X302">
        <v>3</v>
      </c>
      <c r="Y302">
        <f t="shared" si="9"/>
        <v>11</v>
      </c>
      <c r="Z302">
        <v>5</v>
      </c>
      <c r="AA302">
        <v>0</v>
      </c>
      <c r="AB302">
        <v>0</v>
      </c>
      <c r="AC302">
        <v>0</v>
      </c>
      <c r="AD302">
        <v>0</v>
      </c>
      <c r="AE302">
        <v>0</v>
      </c>
      <c r="AF302">
        <v>0</v>
      </c>
      <c r="AG302">
        <v>3</v>
      </c>
      <c r="AH302">
        <v>11</v>
      </c>
      <c r="AI302">
        <v>0</v>
      </c>
      <c r="AJ302">
        <f>marketing_campaign[[#This Row],[AcceptedCmp2]]+marketing_campaign[[#This Row],[AcceptedCmp1]]+marketing_campaign[[#This Row],[AcceptedCmp5]]+marketing_campaign[[#This Row],[AcceptedCmp4]]+marketing_campaign[[#This Row],[AcceptedCmp3]]</f>
        <v>0</v>
      </c>
    </row>
    <row r="303" spans="1:36" x14ac:dyDescent="0.35">
      <c r="A303">
        <v>5596</v>
      </c>
      <c r="B303">
        <v>1956</v>
      </c>
      <c r="C303">
        <f t="shared" ca="1" si="8"/>
        <v>70</v>
      </c>
      <c r="D303" t="str" cm="1">
        <f t="array" aca="1" ref="D3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03" t="s">
        <v>37</v>
      </c>
      <c r="F303" t="s">
        <v>31</v>
      </c>
      <c r="G303" cm="1">
        <f t="array" ref="G303">_xlfn.IFS(marketing_campaign[[#This Row],[Marital_Status]]="Single",I303-J303+1,marketing_campaign[[#This Row],[Marital_Status]]="Together",I303+J303+2,marketing_campaign[[#This Row],[Marital_Status]]="Alone",I303-J303+1,marketing_campaign[[#This Row],[Marital_Status]]="Married",I303+J303+2,marketing_campaign[[#This Row],[Marital_Status]]="Divorced",I303+J303+1,marketing_campaign[[#This Row],[Marital_Status]]="YOLO",I303-J303+1,marketing_campaign[[#This Row],[Marital_Status]]="Absurd",I303-J303+1,marketing_campaign[[#This Row],[Marital_Status]]="Widow",I303+J303+1)</f>
        <v>3</v>
      </c>
      <c r="H303">
        <v>58821</v>
      </c>
      <c r="I303">
        <v>0</v>
      </c>
      <c r="J303">
        <v>1</v>
      </c>
      <c r="K303" s="1">
        <v>41559</v>
      </c>
      <c r="L303">
        <v>44</v>
      </c>
      <c r="M303" t="str" cm="1">
        <f t="array" ref="M303">_xlfn.IFS(AND(marketing_campaign[[#This Row],[Recency]]&gt;=0,marketing_campaign[[#This Row],[Recency]]&lt;=14),"Early Recency",AND(marketing_campaign[[#This Row],[Recency]]&gt;=15,marketing_campaign[[#This Row],[Recency]]&lt;=31),"Mid-Recency",marketing_campaign[[#This Row],[Recency]]&gt;=32,"Late Recency")</f>
        <v>Late Recency</v>
      </c>
      <c r="N303">
        <v>513</v>
      </c>
      <c r="O303">
        <v>14</v>
      </c>
      <c r="P303">
        <v>154</v>
      </c>
      <c r="Q303">
        <v>19</v>
      </c>
      <c r="R303">
        <v>0</v>
      </c>
      <c r="S303">
        <v>28</v>
      </c>
      <c r="T303">
        <f>marketing_campaign[[#This Row],[MntGoldProds]]+marketing_campaign[[#This Row],[MntSweetProducts]]+marketing_campaign[[#This Row],[MntFishProducts]]+marketing_campaign[[#This Row],[MntMeatProducts]]+marketing_campaign[[#This Row],[MntFruits]]+marketing_campaign[[#This Row],[MntWines]]</f>
        <v>728</v>
      </c>
      <c r="U303">
        <v>1</v>
      </c>
      <c r="V303">
        <v>9</v>
      </c>
      <c r="W303">
        <v>2</v>
      </c>
      <c r="X303">
        <v>9</v>
      </c>
      <c r="Y303">
        <f t="shared" si="9"/>
        <v>21</v>
      </c>
      <c r="Z303">
        <v>6</v>
      </c>
      <c r="AA303">
        <v>0</v>
      </c>
      <c r="AB303">
        <v>0</v>
      </c>
      <c r="AC303">
        <v>0</v>
      </c>
      <c r="AD303">
        <v>0</v>
      </c>
      <c r="AE303">
        <v>0</v>
      </c>
      <c r="AF303">
        <v>0</v>
      </c>
      <c r="AG303">
        <v>3</v>
      </c>
      <c r="AH303">
        <v>11</v>
      </c>
      <c r="AI303">
        <v>0</v>
      </c>
      <c r="AJ303">
        <f>marketing_campaign[[#This Row],[AcceptedCmp2]]+marketing_campaign[[#This Row],[AcceptedCmp1]]+marketing_campaign[[#This Row],[AcceptedCmp5]]+marketing_campaign[[#This Row],[AcceptedCmp4]]+marketing_campaign[[#This Row],[AcceptedCmp3]]</f>
        <v>0</v>
      </c>
    </row>
    <row r="304" spans="1:36" x14ac:dyDescent="0.35">
      <c r="A304">
        <v>10812</v>
      </c>
      <c r="B304">
        <v>1978</v>
      </c>
      <c r="C304">
        <f t="shared" ca="1" si="8"/>
        <v>48</v>
      </c>
      <c r="D304" t="str" cm="1">
        <f t="array" aca="1" ref="D3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04" t="s">
        <v>32</v>
      </c>
      <c r="F304" t="s">
        <v>33</v>
      </c>
      <c r="G304" cm="1">
        <f t="array" ref="G304">_xlfn.IFS(marketing_campaign[[#This Row],[Marital_Status]]="Single",I304-J304+1,marketing_campaign[[#This Row],[Marital_Status]]="Together",I304+J304+2,marketing_campaign[[#This Row],[Marital_Status]]="Alone",I304-J304+1,marketing_campaign[[#This Row],[Marital_Status]]="Married",I304+J304+2,marketing_campaign[[#This Row],[Marital_Status]]="Divorced",I304+J304+1,marketing_campaign[[#This Row],[Marital_Status]]="YOLO",I304-J304+1,marketing_campaign[[#This Row],[Marital_Status]]="Absurd",I304-J304+1,marketing_campaign[[#This Row],[Marital_Status]]="Widow",I304+J304+1)</f>
        <v>3</v>
      </c>
      <c r="H304">
        <v>46377</v>
      </c>
      <c r="I304">
        <v>1</v>
      </c>
      <c r="J304">
        <v>0</v>
      </c>
      <c r="K304" s="1">
        <v>41699</v>
      </c>
      <c r="L304">
        <v>89</v>
      </c>
      <c r="M304" t="str" cm="1">
        <f t="array" ref="M304">_xlfn.IFS(AND(marketing_campaign[[#This Row],[Recency]]&gt;=0,marketing_campaign[[#This Row],[Recency]]&lt;=14),"Early Recency",AND(marketing_campaign[[#This Row],[Recency]]&gt;=15,marketing_campaign[[#This Row],[Recency]]&lt;=31),"Mid-Recency",marketing_campaign[[#This Row],[Recency]]&gt;=32,"Late Recency")</f>
        <v>Late Recency</v>
      </c>
      <c r="N304">
        <v>37</v>
      </c>
      <c r="O304">
        <v>0</v>
      </c>
      <c r="P304">
        <v>46</v>
      </c>
      <c r="Q304">
        <v>4</v>
      </c>
      <c r="R304">
        <v>3</v>
      </c>
      <c r="S304">
        <v>0</v>
      </c>
      <c r="T304">
        <f>marketing_campaign[[#This Row],[MntGoldProds]]+marketing_campaign[[#This Row],[MntSweetProducts]]+marketing_campaign[[#This Row],[MntFishProducts]]+marketing_campaign[[#This Row],[MntMeatProducts]]+marketing_campaign[[#This Row],[MntFruits]]+marketing_campaign[[#This Row],[MntWines]]</f>
        <v>90</v>
      </c>
      <c r="U304">
        <v>1</v>
      </c>
      <c r="V304">
        <v>2</v>
      </c>
      <c r="W304">
        <v>1</v>
      </c>
      <c r="X304">
        <v>3</v>
      </c>
      <c r="Y304">
        <f t="shared" si="9"/>
        <v>7</v>
      </c>
      <c r="Z304">
        <v>4</v>
      </c>
      <c r="AA304">
        <v>0</v>
      </c>
      <c r="AB304">
        <v>0</v>
      </c>
      <c r="AC304">
        <v>0</v>
      </c>
      <c r="AD304">
        <v>0</v>
      </c>
      <c r="AE304">
        <v>0</v>
      </c>
      <c r="AF304">
        <v>0</v>
      </c>
      <c r="AG304">
        <v>3</v>
      </c>
      <c r="AH304">
        <v>11</v>
      </c>
      <c r="AI304">
        <v>0</v>
      </c>
      <c r="AJ304">
        <f>marketing_campaign[[#This Row],[AcceptedCmp2]]+marketing_campaign[[#This Row],[AcceptedCmp1]]+marketing_campaign[[#This Row],[AcceptedCmp5]]+marketing_campaign[[#This Row],[AcceptedCmp4]]+marketing_campaign[[#This Row],[AcceptedCmp3]]</f>
        <v>0</v>
      </c>
    </row>
    <row r="305" spans="1:36" x14ac:dyDescent="0.35">
      <c r="A305">
        <v>1717</v>
      </c>
      <c r="B305">
        <v>1988</v>
      </c>
      <c r="C305">
        <f t="shared" ca="1" si="8"/>
        <v>38</v>
      </c>
      <c r="D305" t="str" cm="1">
        <f t="array" aca="1" ref="D3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5" t="s">
        <v>29</v>
      </c>
      <c r="F305" t="s">
        <v>30</v>
      </c>
      <c r="G305" cm="1">
        <f t="array" ref="G305">_xlfn.IFS(marketing_campaign[[#This Row],[Marital_Status]]="Single",I305-J305+1,marketing_campaign[[#This Row],[Marital_Status]]="Together",I305+J305+2,marketing_campaign[[#This Row],[Marital_Status]]="Alone",I305-J305+1,marketing_campaign[[#This Row],[Marital_Status]]="Married",I305+J305+2,marketing_campaign[[#This Row],[Marital_Status]]="Divorced",I305+J305+1,marketing_campaign[[#This Row],[Marital_Status]]="YOLO",I305-J305+1,marketing_campaign[[#This Row],[Marital_Status]]="Absurd",I305-J305+1,marketing_campaign[[#This Row],[Marital_Status]]="Widow",I305+J305+1)</f>
        <v>2</v>
      </c>
      <c r="H305">
        <v>39747</v>
      </c>
      <c r="I305">
        <v>1</v>
      </c>
      <c r="J305">
        <v>0</v>
      </c>
      <c r="K305" s="1">
        <v>41742</v>
      </c>
      <c r="L305">
        <v>43</v>
      </c>
      <c r="M305" t="str" cm="1">
        <f t="array" ref="M305">_xlfn.IFS(AND(marketing_campaign[[#This Row],[Recency]]&gt;=0,marketing_campaign[[#This Row],[Recency]]&lt;=14),"Early Recency",AND(marketing_campaign[[#This Row],[Recency]]&gt;=15,marketing_campaign[[#This Row],[Recency]]&lt;=31),"Mid-Recency",marketing_campaign[[#This Row],[Recency]]&gt;=32,"Late Recency")</f>
        <v>Late Recency</v>
      </c>
      <c r="N305">
        <v>80</v>
      </c>
      <c r="O305">
        <v>15</v>
      </c>
      <c r="P305">
        <v>93</v>
      </c>
      <c r="Q305">
        <v>20</v>
      </c>
      <c r="R305">
        <v>13</v>
      </c>
      <c r="S305">
        <v>52</v>
      </c>
      <c r="T305">
        <f>marketing_campaign[[#This Row],[MntGoldProds]]+marketing_campaign[[#This Row],[MntSweetProducts]]+marketing_campaign[[#This Row],[MntFishProducts]]+marketing_campaign[[#This Row],[MntMeatProducts]]+marketing_campaign[[#This Row],[MntFruits]]+marketing_campaign[[#This Row],[MntWines]]</f>
        <v>273</v>
      </c>
      <c r="U305">
        <v>3</v>
      </c>
      <c r="V305">
        <v>5</v>
      </c>
      <c r="W305">
        <v>1</v>
      </c>
      <c r="X305">
        <v>4</v>
      </c>
      <c r="Y305">
        <f t="shared" si="9"/>
        <v>13</v>
      </c>
      <c r="Z305">
        <v>8</v>
      </c>
      <c r="AA305">
        <v>0</v>
      </c>
      <c r="AB305">
        <v>0</v>
      </c>
      <c r="AC305">
        <v>0</v>
      </c>
      <c r="AD305">
        <v>0</v>
      </c>
      <c r="AE305">
        <v>0</v>
      </c>
      <c r="AF305">
        <v>0</v>
      </c>
      <c r="AG305">
        <v>3</v>
      </c>
      <c r="AH305">
        <v>11</v>
      </c>
      <c r="AI305">
        <v>0</v>
      </c>
      <c r="AJ305">
        <f>marketing_campaign[[#This Row],[AcceptedCmp2]]+marketing_campaign[[#This Row],[AcceptedCmp1]]+marketing_campaign[[#This Row],[AcceptedCmp5]]+marketing_campaign[[#This Row],[AcceptedCmp4]]+marketing_campaign[[#This Row],[AcceptedCmp3]]</f>
        <v>0</v>
      </c>
    </row>
    <row r="306" spans="1:36" x14ac:dyDescent="0.35">
      <c r="A306">
        <v>9491</v>
      </c>
      <c r="B306">
        <v>1984</v>
      </c>
      <c r="C306">
        <f t="shared" ca="1" si="8"/>
        <v>42</v>
      </c>
      <c r="D306" t="str" cm="1">
        <f t="array" aca="1" ref="D3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06" t="s">
        <v>29</v>
      </c>
      <c r="F306" t="s">
        <v>31</v>
      </c>
      <c r="G306" cm="1">
        <f t="array" ref="G306">_xlfn.IFS(marketing_campaign[[#This Row],[Marital_Status]]="Single",I306-J306+1,marketing_campaign[[#This Row],[Marital_Status]]="Together",I306+J306+2,marketing_campaign[[#This Row],[Marital_Status]]="Alone",I306-J306+1,marketing_campaign[[#This Row],[Marital_Status]]="Married",I306+J306+2,marketing_campaign[[#This Row],[Marital_Status]]="Divorced",I306+J306+1,marketing_campaign[[#This Row],[Marital_Status]]="YOLO",I306-J306+1,marketing_campaign[[#This Row],[Marital_Status]]="Absurd",I306-J306+1,marketing_campaign[[#This Row],[Marital_Status]]="Widow",I306+J306+1)</f>
        <v>3</v>
      </c>
      <c r="H306">
        <v>23976</v>
      </c>
      <c r="I306">
        <v>1</v>
      </c>
      <c r="J306">
        <v>0</v>
      </c>
      <c r="K306" s="1">
        <v>41635</v>
      </c>
      <c r="L306">
        <v>68</v>
      </c>
      <c r="M306" t="str" cm="1">
        <f t="array" ref="M306">_xlfn.IFS(AND(marketing_campaign[[#This Row],[Recency]]&gt;=0,marketing_campaign[[#This Row],[Recency]]&lt;=14),"Early Recency",AND(marketing_campaign[[#This Row],[Recency]]&gt;=15,marketing_campaign[[#This Row],[Recency]]&lt;=31),"Mid-Recency",marketing_campaign[[#This Row],[Recency]]&gt;=32,"Late Recency")</f>
        <v>Late Recency</v>
      </c>
      <c r="N306">
        <v>14</v>
      </c>
      <c r="O306">
        <v>1</v>
      </c>
      <c r="P306">
        <v>21</v>
      </c>
      <c r="Q306">
        <v>2</v>
      </c>
      <c r="R306">
        <v>3</v>
      </c>
      <c r="S306">
        <v>25</v>
      </c>
      <c r="T306">
        <f>marketing_campaign[[#This Row],[MntGoldProds]]+marketing_campaign[[#This Row],[MntSweetProducts]]+marketing_campaign[[#This Row],[MntFishProducts]]+marketing_campaign[[#This Row],[MntMeatProducts]]+marketing_campaign[[#This Row],[MntFruits]]+marketing_campaign[[#This Row],[MntWines]]</f>
        <v>66</v>
      </c>
      <c r="U306">
        <v>3</v>
      </c>
      <c r="V306">
        <v>3</v>
      </c>
      <c r="W306">
        <v>1</v>
      </c>
      <c r="X306">
        <v>3</v>
      </c>
      <c r="Y306">
        <f t="shared" si="9"/>
        <v>10</v>
      </c>
      <c r="Z306">
        <v>7</v>
      </c>
      <c r="AA306">
        <v>0</v>
      </c>
      <c r="AB306">
        <v>0</v>
      </c>
      <c r="AC306">
        <v>0</v>
      </c>
      <c r="AD306">
        <v>0</v>
      </c>
      <c r="AE306">
        <v>0</v>
      </c>
      <c r="AF306">
        <v>0</v>
      </c>
      <c r="AG306">
        <v>3</v>
      </c>
      <c r="AH306">
        <v>11</v>
      </c>
      <c r="AI306">
        <v>0</v>
      </c>
      <c r="AJ306">
        <f>marketing_campaign[[#This Row],[AcceptedCmp2]]+marketing_campaign[[#This Row],[AcceptedCmp1]]+marketing_campaign[[#This Row],[AcceptedCmp5]]+marketing_campaign[[#This Row],[AcceptedCmp4]]+marketing_campaign[[#This Row],[AcceptedCmp3]]</f>
        <v>0</v>
      </c>
    </row>
    <row r="307" spans="1:36" x14ac:dyDescent="0.35">
      <c r="A307">
        <v>9274</v>
      </c>
      <c r="B307">
        <v>1961</v>
      </c>
      <c r="C307">
        <f t="shared" ca="1" si="8"/>
        <v>65</v>
      </c>
      <c r="D307" t="str" cm="1">
        <f t="array" aca="1" ref="D3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07" t="s">
        <v>34</v>
      </c>
      <c r="F307" t="s">
        <v>33</v>
      </c>
      <c r="G307" cm="1">
        <f t="array" ref="G307">_xlfn.IFS(marketing_campaign[[#This Row],[Marital_Status]]="Single",I307-J307+1,marketing_campaign[[#This Row],[Marital_Status]]="Together",I307+J307+2,marketing_campaign[[#This Row],[Marital_Status]]="Alone",I307-J307+1,marketing_campaign[[#This Row],[Marital_Status]]="Married",I307+J307+2,marketing_campaign[[#This Row],[Marital_Status]]="Divorced",I307+J307+1,marketing_campaign[[#This Row],[Marital_Status]]="YOLO",I307-J307+1,marketing_campaign[[#This Row],[Marital_Status]]="Absurd",I307-J307+1,marketing_campaign[[#This Row],[Marital_Status]]="Widow",I307+J307+1)</f>
        <v>2</v>
      </c>
      <c r="H307">
        <v>80950</v>
      </c>
      <c r="I307">
        <v>0</v>
      </c>
      <c r="J307">
        <v>0</v>
      </c>
      <c r="K307" s="1">
        <v>41361</v>
      </c>
      <c r="L307">
        <v>44</v>
      </c>
      <c r="M307" t="str" cm="1">
        <f t="array" ref="M307">_xlfn.IFS(AND(marketing_campaign[[#This Row],[Recency]]&gt;=0,marketing_campaign[[#This Row],[Recency]]&lt;=14),"Early Recency",AND(marketing_campaign[[#This Row],[Recency]]&gt;=15,marketing_campaign[[#This Row],[Recency]]&lt;=31),"Mid-Recency",marketing_campaign[[#This Row],[Recency]]&gt;=32,"Late Recency")</f>
        <v>Late Recency</v>
      </c>
      <c r="N307">
        <v>525</v>
      </c>
      <c r="O307">
        <v>147</v>
      </c>
      <c r="P307">
        <v>112</v>
      </c>
      <c r="Q307">
        <v>219</v>
      </c>
      <c r="R307">
        <v>147</v>
      </c>
      <c r="S307">
        <v>63</v>
      </c>
      <c r="T307">
        <f>marketing_campaign[[#This Row],[MntGoldProds]]+marketing_campaign[[#This Row],[MntSweetProducts]]+marketing_campaign[[#This Row],[MntFishProducts]]+marketing_campaign[[#This Row],[MntMeatProducts]]+marketing_campaign[[#This Row],[MntFruits]]+marketing_campaign[[#This Row],[MntWines]]</f>
        <v>1213</v>
      </c>
      <c r="U307">
        <v>1</v>
      </c>
      <c r="V307">
        <v>6</v>
      </c>
      <c r="W307">
        <v>7</v>
      </c>
      <c r="X307">
        <v>9</v>
      </c>
      <c r="Y307">
        <f t="shared" si="9"/>
        <v>23</v>
      </c>
      <c r="Z307">
        <v>2</v>
      </c>
      <c r="AA307">
        <v>0</v>
      </c>
      <c r="AB307">
        <v>0</v>
      </c>
      <c r="AC307">
        <v>0</v>
      </c>
      <c r="AD307">
        <v>1</v>
      </c>
      <c r="AE307">
        <v>0</v>
      </c>
      <c r="AF307">
        <v>0</v>
      </c>
      <c r="AG307">
        <v>3</v>
      </c>
      <c r="AH307">
        <v>11</v>
      </c>
      <c r="AI307">
        <v>0</v>
      </c>
      <c r="AJ307">
        <f>marketing_campaign[[#This Row],[AcceptedCmp2]]+marketing_campaign[[#This Row],[AcceptedCmp1]]+marketing_campaign[[#This Row],[AcceptedCmp5]]+marketing_campaign[[#This Row],[AcceptedCmp4]]+marketing_campaign[[#This Row],[AcceptedCmp3]]</f>
        <v>1</v>
      </c>
    </row>
    <row r="308" spans="1:36" x14ac:dyDescent="0.35">
      <c r="A308">
        <v>6609</v>
      </c>
      <c r="B308">
        <v>1966</v>
      </c>
      <c r="C308">
        <f t="shared" ca="1" si="8"/>
        <v>60</v>
      </c>
      <c r="D308" t="str" cm="1">
        <f t="array" aca="1" ref="D3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08" t="s">
        <v>29</v>
      </c>
      <c r="F308" t="s">
        <v>38</v>
      </c>
      <c r="G308" cm="1">
        <f t="array" ref="G308">_xlfn.IFS(marketing_campaign[[#This Row],[Marital_Status]]="Single",I308-J308+1,marketing_campaign[[#This Row],[Marital_Status]]="Together",I308+J308+2,marketing_campaign[[#This Row],[Marital_Status]]="Alone",I308-J308+1,marketing_campaign[[#This Row],[Marital_Status]]="Married",I308+J308+2,marketing_campaign[[#This Row],[Marital_Status]]="Divorced",I308+J308+1,marketing_campaign[[#This Row],[Marital_Status]]="YOLO",I308-J308+1,marketing_campaign[[#This Row],[Marital_Status]]="Absurd",I308-J308+1,marketing_campaign[[#This Row],[Marital_Status]]="Widow",I308+J308+1)</f>
        <v>1</v>
      </c>
      <c r="H308">
        <v>27038</v>
      </c>
      <c r="I308">
        <v>0</v>
      </c>
      <c r="J308">
        <v>0</v>
      </c>
      <c r="K308" s="1">
        <v>41170</v>
      </c>
      <c r="L308">
        <v>64</v>
      </c>
      <c r="M308" t="str" cm="1">
        <f t="array" ref="M308">_xlfn.IFS(AND(marketing_campaign[[#This Row],[Recency]]&gt;=0,marketing_campaign[[#This Row],[Recency]]&lt;=14),"Early Recency",AND(marketing_campaign[[#This Row],[Recency]]&gt;=15,marketing_campaign[[#This Row],[Recency]]&lt;=31),"Mid-Recency",marketing_campaign[[#This Row],[Recency]]&gt;=32,"Late Recency")</f>
        <v>Late Recency</v>
      </c>
      <c r="N308">
        <v>1</v>
      </c>
      <c r="O308">
        <v>26</v>
      </c>
      <c r="P308">
        <v>25</v>
      </c>
      <c r="Q308">
        <v>17</v>
      </c>
      <c r="R308">
        <v>23</v>
      </c>
      <c r="S308">
        <v>15</v>
      </c>
      <c r="T308">
        <f>marketing_campaign[[#This Row],[MntGoldProds]]+marketing_campaign[[#This Row],[MntSweetProducts]]+marketing_campaign[[#This Row],[MntFishProducts]]+marketing_campaign[[#This Row],[MntMeatProducts]]+marketing_campaign[[#This Row],[MntFruits]]+marketing_campaign[[#This Row],[MntWines]]</f>
        <v>107</v>
      </c>
      <c r="U308">
        <v>1</v>
      </c>
      <c r="V308">
        <v>3</v>
      </c>
      <c r="W308">
        <v>0</v>
      </c>
      <c r="X308">
        <v>3</v>
      </c>
      <c r="Y308">
        <f t="shared" si="9"/>
        <v>7</v>
      </c>
      <c r="Z308">
        <v>9</v>
      </c>
      <c r="AA308">
        <v>0</v>
      </c>
      <c r="AB308">
        <v>0</v>
      </c>
      <c r="AC308">
        <v>0</v>
      </c>
      <c r="AD308">
        <v>0</v>
      </c>
      <c r="AE308">
        <v>0</v>
      </c>
      <c r="AF308">
        <v>0</v>
      </c>
      <c r="AG308">
        <v>3</v>
      </c>
      <c r="AH308">
        <v>11</v>
      </c>
      <c r="AI308">
        <v>1</v>
      </c>
      <c r="AJ308">
        <f>marketing_campaign[[#This Row],[AcceptedCmp2]]+marketing_campaign[[#This Row],[AcceptedCmp1]]+marketing_campaign[[#This Row],[AcceptedCmp5]]+marketing_campaign[[#This Row],[AcceptedCmp4]]+marketing_campaign[[#This Row],[AcceptedCmp3]]</f>
        <v>0</v>
      </c>
    </row>
    <row r="309" spans="1:36" x14ac:dyDescent="0.35">
      <c r="A309">
        <v>6963</v>
      </c>
      <c r="B309">
        <v>1947</v>
      </c>
      <c r="C309">
        <f t="shared" ca="1" si="8"/>
        <v>79</v>
      </c>
      <c r="D309" t="str" cm="1">
        <f t="array" aca="1" ref="D3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09" t="s">
        <v>29</v>
      </c>
      <c r="F309" t="s">
        <v>30</v>
      </c>
      <c r="G309" cm="1">
        <f t="array" ref="G309">_xlfn.IFS(marketing_campaign[[#This Row],[Marital_Status]]="Single",I309-J309+1,marketing_campaign[[#This Row],[Marital_Status]]="Together",I309+J309+2,marketing_campaign[[#This Row],[Marital_Status]]="Alone",I309-J309+1,marketing_campaign[[#This Row],[Marital_Status]]="Married",I309+J309+2,marketing_campaign[[#This Row],[Marital_Status]]="Divorced",I309+J309+1,marketing_campaign[[#This Row],[Marital_Status]]="YOLO",I309-J309+1,marketing_campaign[[#This Row],[Marital_Status]]="Absurd",I309-J309+1,marketing_campaign[[#This Row],[Marital_Status]]="Widow",I309+J309+1)</f>
        <v>1</v>
      </c>
      <c r="H309">
        <v>77457</v>
      </c>
      <c r="I309">
        <v>0</v>
      </c>
      <c r="J309">
        <v>0</v>
      </c>
      <c r="K309" s="1">
        <v>41703</v>
      </c>
      <c r="L309">
        <v>85</v>
      </c>
      <c r="M309" t="str" cm="1">
        <f t="array" ref="M309">_xlfn.IFS(AND(marketing_campaign[[#This Row],[Recency]]&gt;=0,marketing_campaign[[#This Row],[Recency]]&lt;=14),"Early Recency",AND(marketing_campaign[[#This Row],[Recency]]&gt;=15,marketing_campaign[[#This Row],[Recency]]&lt;=31),"Mid-Recency",marketing_campaign[[#This Row],[Recency]]&gt;=32,"Late Recency")</f>
        <v>Late Recency</v>
      </c>
      <c r="N309">
        <v>675</v>
      </c>
      <c r="O309">
        <v>11</v>
      </c>
      <c r="P309">
        <v>400</v>
      </c>
      <c r="Q309">
        <v>15</v>
      </c>
      <c r="R309">
        <v>45</v>
      </c>
      <c r="S309">
        <v>11</v>
      </c>
      <c r="T309">
        <f>marketing_campaign[[#This Row],[MntGoldProds]]+marketing_campaign[[#This Row],[MntSweetProducts]]+marketing_campaign[[#This Row],[MntFishProducts]]+marketing_campaign[[#This Row],[MntMeatProducts]]+marketing_campaign[[#This Row],[MntFruits]]+marketing_campaign[[#This Row],[MntWines]]</f>
        <v>1157</v>
      </c>
      <c r="U309">
        <v>1</v>
      </c>
      <c r="V309">
        <v>2</v>
      </c>
      <c r="W309">
        <v>5</v>
      </c>
      <c r="X309">
        <v>10</v>
      </c>
      <c r="Y309">
        <f t="shared" si="9"/>
        <v>18</v>
      </c>
      <c r="Z309">
        <v>1</v>
      </c>
      <c r="AA309">
        <v>0</v>
      </c>
      <c r="AB309">
        <v>0</v>
      </c>
      <c r="AC309">
        <v>1</v>
      </c>
      <c r="AD309">
        <v>0</v>
      </c>
      <c r="AE309">
        <v>0</v>
      </c>
      <c r="AF309">
        <v>0</v>
      </c>
      <c r="AG309">
        <v>3</v>
      </c>
      <c r="AH309">
        <v>11</v>
      </c>
      <c r="AI309">
        <v>0</v>
      </c>
      <c r="AJ309">
        <f>marketing_campaign[[#This Row],[AcceptedCmp2]]+marketing_campaign[[#This Row],[AcceptedCmp1]]+marketing_campaign[[#This Row],[AcceptedCmp5]]+marketing_campaign[[#This Row],[AcceptedCmp4]]+marketing_campaign[[#This Row],[AcceptedCmp3]]</f>
        <v>1</v>
      </c>
    </row>
    <row r="310" spans="1:36" x14ac:dyDescent="0.35">
      <c r="A310">
        <v>4440</v>
      </c>
      <c r="B310">
        <v>1964</v>
      </c>
      <c r="C310">
        <f t="shared" ca="1" si="8"/>
        <v>62</v>
      </c>
      <c r="D310" t="str" cm="1">
        <f t="array" aca="1" ref="D3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10" t="s">
        <v>34</v>
      </c>
      <c r="F310" t="s">
        <v>33</v>
      </c>
      <c r="G310" cm="1">
        <f t="array" ref="G310">_xlfn.IFS(marketing_campaign[[#This Row],[Marital_Status]]="Single",I310-J310+1,marketing_campaign[[#This Row],[Marital_Status]]="Together",I310+J310+2,marketing_campaign[[#This Row],[Marital_Status]]="Alone",I310-J310+1,marketing_campaign[[#This Row],[Marital_Status]]="Married",I310+J310+2,marketing_campaign[[#This Row],[Marital_Status]]="Divorced",I310+J310+1,marketing_campaign[[#This Row],[Marital_Status]]="YOLO",I310-J310+1,marketing_campaign[[#This Row],[Marital_Status]]="Absurd",I310-J310+1,marketing_campaign[[#This Row],[Marital_Status]]="Widow",I310+J310+1)</f>
        <v>3</v>
      </c>
      <c r="H310">
        <v>64100</v>
      </c>
      <c r="I310">
        <v>0</v>
      </c>
      <c r="J310">
        <v>1</v>
      </c>
      <c r="K310" s="1">
        <v>41527</v>
      </c>
      <c r="L310">
        <v>93</v>
      </c>
      <c r="M310" t="str" cm="1">
        <f t="array" ref="M310">_xlfn.IFS(AND(marketing_campaign[[#This Row],[Recency]]&gt;=0,marketing_campaign[[#This Row],[Recency]]&lt;=14),"Early Recency",AND(marketing_campaign[[#This Row],[Recency]]&gt;=15,marketing_campaign[[#This Row],[Recency]]&lt;=31),"Mid-Recency",marketing_campaign[[#This Row],[Recency]]&gt;=32,"Late Recency")</f>
        <v>Late Recency</v>
      </c>
      <c r="N310">
        <v>509</v>
      </c>
      <c r="O310">
        <v>0</v>
      </c>
      <c r="P310">
        <v>27</v>
      </c>
      <c r="Q310">
        <v>0</v>
      </c>
      <c r="R310">
        <v>0</v>
      </c>
      <c r="S310">
        <v>10</v>
      </c>
      <c r="T310">
        <f>marketing_campaign[[#This Row],[MntGoldProds]]+marketing_campaign[[#This Row],[MntSweetProducts]]+marketing_campaign[[#This Row],[MntFishProducts]]+marketing_campaign[[#This Row],[MntMeatProducts]]+marketing_campaign[[#This Row],[MntFruits]]+marketing_campaign[[#This Row],[MntWines]]</f>
        <v>546</v>
      </c>
      <c r="U310">
        <v>1</v>
      </c>
      <c r="V310">
        <v>8</v>
      </c>
      <c r="W310">
        <v>3</v>
      </c>
      <c r="X310">
        <v>6</v>
      </c>
      <c r="Y310">
        <f t="shared" si="9"/>
        <v>18</v>
      </c>
      <c r="Z310">
        <v>7</v>
      </c>
      <c r="AA310">
        <v>0</v>
      </c>
      <c r="AB310">
        <v>1</v>
      </c>
      <c r="AC310">
        <v>0</v>
      </c>
      <c r="AD310">
        <v>0</v>
      </c>
      <c r="AE310">
        <v>0</v>
      </c>
      <c r="AF310">
        <v>0</v>
      </c>
      <c r="AG310">
        <v>3</v>
      </c>
      <c r="AH310">
        <v>11</v>
      </c>
      <c r="AI310">
        <v>0</v>
      </c>
      <c r="AJ310">
        <f>marketing_campaign[[#This Row],[AcceptedCmp2]]+marketing_campaign[[#This Row],[AcceptedCmp1]]+marketing_campaign[[#This Row],[AcceptedCmp5]]+marketing_campaign[[#This Row],[AcceptedCmp4]]+marketing_campaign[[#This Row],[AcceptedCmp3]]</f>
        <v>1</v>
      </c>
    </row>
    <row r="311" spans="1:36" x14ac:dyDescent="0.35">
      <c r="A311">
        <v>1379</v>
      </c>
      <c r="B311">
        <v>1992</v>
      </c>
      <c r="C311">
        <f t="shared" ca="1" si="8"/>
        <v>34</v>
      </c>
      <c r="D311" t="str" cm="1">
        <f t="array" aca="1" ref="D3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11" t="s">
        <v>34</v>
      </c>
      <c r="F311" t="s">
        <v>31</v>
      </c>
      <c r="G311" cm="1">
        <f t="array" ref="G311">_xlfn.IFS(marketing_campaign[[#This Row],[Marital_Status]]="Single",I311-J311+1,marketing_campaign[[#This Row],[Marital_Status]]="Together",I311+J311+2,marketing_campaign[[#This Row],[Marital_Status]]="Alone",I311-J311+1,marketing_campaign[[#This Row],[Marital_Status]]="Married",I311+J311+2,marketing_campaign[[#This Row],[Marital_Status]]="Divorced",I311+J311+1,marketing_campaign[[#This Row],[Marital_Status]]="YOLO",I311-J311+1,marketing_campaign[[#This Row],[Marital_Status]]="Absurd",I311-J311+1,marketing_campaign[[#This Row],[Marital_Status]]="Widow",I311+J311+1)</f>
        <v>2</v>
      </c>
      <c r="H311">
        <v>42670</v>
      </c>
      <c r="I311">
        <v>0</v>
      </c>
      <c r="J311">
        <v>0</v>
      </c>
      <c r="K311" s="1">
        <v>41391</v>
      </c>
      <c r="L311">
        <v>12</v>
      </c>
      <c r="M311" t="str" cm="1">
        <f t="array" ref="M311">_xlfn.IFS(AND(marketing_campaign[[#This Row],[Recency]]&gt;=0,marketing_campaign[[#This Row],[Recency]]&lt;=14),"Early Recency",AND(marketing_campaign[[#This Row],[Recency]]&gt;=15,marketing_campaign[[#This Row],[Recency]]&lt;=31),"Mid-Recency",marketing_campaign[[#This Row],[Recency]]&gt;=32,"Late Recency")</f>
        <v>Early Recency</v>
      </c>
      <c r="N311">
        <v>154</v>
      </c>
      <c r="O311">
        <v>2</v>
      </c>
      <c r="P311">
        <v>46</v>
      </c>
      <c r="Q311">
        <v>20</v>
      </c>
      <c r="R311">
        <v>4</v>
      </c>
      <c r="S311">
        <v>15</v>
      </c>
      <c r="T311">
        <f>marketing_campaign[[#This Row],[MntGoldProds]]+marketing_campaign[[#This Row],[MntSweetProducts]]+marketing_campaign[[#This Row],[MntFishProducts]]+marketing_campaign[[#This Row],[MntMeatProducts]]+marketing_campaign[[#This Row],[MntFruits]]+marketing_campaign[[#This Row],[MntWines]]</f>
        <v>241</v>
      </c>
      <c r="U311">
        <v>1</v>
      </c>
      <c r="V311">
        <v>4</v>
      </c>
      <c r="W311">
        <v>2</v>
      </c>
      <c r="X311">
        <v>4</v>
      </c>
      <c r="Y311">
        <f t="shared" si="9"/>
        <v>11</v>
      </c>
      <c r="Z311">
        <v>4</v>
      </c>
      <c r="AA311">
        <v>0</v>
      </c>
      <c r="AB311">
        <v>0</v>
      </c>
      <c r="AC311">
        <v>0</v>
      </c>
      <c r="AD311">
        <v>0</v>
      </c>
      <c r="AE311">
        <v>0</v>
      </c>
      <c r="AF311">
        <v>0</v>
      </c>
      <c r="AG311">
        <v>3</v>
      </c>
      <c r="AH311">
        <v>11</v>
      </c>
      <c r="AI311">
        <v>0</v>
      </c>
      <c r="AJ311">
        <f>marketing_campaign[[#This Row],[AcceptedCmp2]]+marketing_campaign[[#This Row],[AcceptedCmp1]]+marketing_campaign[[#This Row],[AcceptedCmp5]]+marketing_campaign[[#This Row],[AcceptedCmp4]]+marketing_campaign[[#This Row],[AcceptedCmp3]]</f>
        <v>0</v>
      </c>
    </row>
    <row r="312" spans="1:36" x14ac:dyDescent="0.35">
      <c r="A312">
        <v>10032</v>
      </c>
      <c r="B312">
        <v>1976</v>
      </c>
      <c r="C312">
        <f t="shared" ca="1" si="8"/>
        <v>50</v>
      </c>
      <c r="D312" t="str" cm="1">
        <f t="array" aca="1" ref="D3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2" t="s">
        <v>29</v>
      </c>
      <c r="F312" t="s">
        <v>35</v>
      </c>
      <c r="G312" cm="1">
        <f t="array" ref="G312">_xlfn.IFS(marketing_campaign[[#This Row],[Marital_Status]]="Single",I312-J312+1,marketing_campaign[[#This Row],[Marital_Status]]="Together",I312+J312+2,marketing_campaign[[#This Row],[Marital_Status]]="Alone",I312-J312+1,marketing_campaign[[#This Row],[Marital_Status]]="Married",I312+J312+2,marketing_campaign[[#This Row],[Marital_Status]]="Divorced",I312+J312+1,marketing_campaign[[#This Row],[Marital_Status]]="YOLO",I312-J312+1,marketing_campaign[[#This Row],[Marital_Status]]="Absurd",I312-J312+1,marketing_campaign[[#This Row],[Marital_Status]]="Widow",I312+J312+1)</f>
        <v>2</v>
      </c>
      <c r="H312">
        <v>12571</v>
      </c>
      <c r="I312">
        <v>1</v>
      </c>
      <c r="J312">
        <v>0</v>
      </c>
      <c r="K312" s="1">
        <v>41657</v>
      </c>
      <c r="L312">
        <v>86</v>
      </c>
      <c r="M312" t="str" cm="1">
        <f t="array" ref="M312">_xlfn.IFS(AND(marketing_campaign[[#This Row],[Recency]]&gt;=0,marketing_campaign[[#This Row],[Recency]]&lt;=14),"Early Recency",AND(marketing_campaign[[#This Row],[Recency]]&gt;=15,marketing_campaign[[#This Row],[Recency]]&lt;=31),"Mid-Recency",marketing_campaign[[#This Row],[Recency]]&gt;=32,"Late Recency")</f>
        <v>Late Recency</v>
      </c>
      <c r="N312">
        <v>3</v>
      </c>
      <c r="O312">
        <v>5</v>
      </c>
      <c r="P312">
        <v>14</v>
      </c>
      <c r="Q312">
        <v>2</v>
      </c>
      <c r="R312">
        <v>12</v>
      </c>
      <c r="S312">
        <v>17</v>
      </c>
      <c r="T312">
        <f>marketing_campaign[[#This Row],[MntGoldProds]]+marketing_campaign[[#This Row],[MntSweetProducts]]+marketing_campaign[[#This Row],[MntFishProducts]]+marketing_campaign[[#This Row],[MntMeatProducts]]+marketing_campaign[[#This Row],[MntFruits]]+marketing_campaign[[#This Row],[MntWines]]</f>
        <v>53</v>
      </c>
      <c r="U312">
        <v>4</v>
      </c>
      <c r="V312">
        <v>3</v>
      </c>
      <c r="W312">
        <v>1</v>
      </c>
      <c r="X312">
        <v>3</v>
      </c>
      <c r="Y312">
        <f t="shared" si="9"/>
        <v>11</v>
      </c>
      <c r="Z312">
        <v>6</v>
      </c>
      <c r="AA312">
        <v>0</v>
      </c>
      <c r="AB312">
        <v>0</v>
      </c>
      <c r="AC312">
        <v>0</v>
      </c>
      <c r="AD312">
        <v>0</v>
      </c>
      <c r="AE312">
        <v>0</v>
      </c>
      <c r="AF312">
        <v>0</v>
      </c>
      <c r="AG312">
        <v>3</v>
      </c>
      <c r="AH312">
        <v>11</v>
      </c>
      <c r="AI312">
        <v>0</v>
      </c>
      <c r="AJ312">
        <f>marketing_campaign[[#This Row],[AcceptedCmp2]]+marketing_campaign[[#This Row],[AcceptedCmp1]]+marketing_campaign[[#This Row],[AcceptedCmp5]]+marketing_campaign[[#This Row],[AcceptedCmp4]]+marketing_campaign[[#This Row],[AcceptedCmp3]]</f>
        <v>0</v>
      </c>
    </row>
    <row r="313" spans="1:36" x14ac:dyDescent="0.35">
      <c r="A313">
        <v>2826</v>
      </c>
      <c r="B313">
        <v>1967</v>
      </c>
      <c r="C313">
        <f t="shared" ca="1" si="8"/>
        <v>59</v>
      </c>
      <c r="D313" t="str" cm="1">
        <f t="array" aca="1" ref="D3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3" t="s">
        <v>29</v>
      </c>
      <c r="F313" t="s">
        <v>33</v>
      </c>
      <c r="G313" cm="1">
        <f t="array" ref="G313">_xlfn.IFS(marketing_campaign[[#This Row],[Marital_Status]]="Single",I313-J313+1,marketing_campaign[[#This Row],[Marital_Status]]="Together",I313+J313+2,marketing_campaign[[#This Row],[Marital_Status]]="Alone",I313-J313+1,marketing_campaign[[#This Row],[Marital_Status]]="Married",I313+J313+2,marketing_campaign[[#This Row],[Marital_Status]]="Divorced",I313+J313+1,marketing_campaign[[#This Row],[Marital_Status]]="YOLO",I313-J313+1,marketing_campaign[[#This Row],[Marital_Status]]="Absurd",I313-J313+1,marketing_campaign[[#This Row],[Marital_Status]]="Widow",I313+J313+1)</f>
        <v>5</v>
      </c>
      <c r="H313">
        <v>22574</v>
      </c>
      <c r="I313">
        <v>2</v>
      </c>
      <c r="J313">
        <v>1</v>
      </c>
      <c r="K313" s="1">
        <v>41575</v>
      </c>
      <c r="L313">
        <v>28</v>
      </c>
      <c r="M313" t="str" cm="1">
        <f t="array" ref="M313">_xlfn.IFS(AND(marketing_campaign[[#This Row],[Recency]]&gt;=0,marketing_campaign[[#This Row],[Recency]]&lt;=14),"Early Recency",AND(marketing_campaign[[#This Row],[Recency]]&gt;=15,marketing_campaign[[#This Row],[Recency]]&lt;=31),"Mid-Recency",marketing_campaign[[#This Row],[Recency]]&gt;=32,"Late Recency")</f>
        <v>Mid-Recency</v>
      </c>
      <c r="N313">
        <v>25</v>
      </c>
      <c r="O313">
        <v>0</v>
      </c>
      <c r="P313">
        <v>8</v>
      </c>
      <c r="Q313">
        <v>2</v>
      </c>
      <c r="R313">
        <v>0</v>
      </c>
      <c r="S313">
        <v>2</v>
      </c>
      <c r="T313">
        <f>marketing_campaign[[#This Row],[MntGoldProds]]+marketing_campaign[[#This Row],[MntSweetProducts]]+marketing_campaign[[#This Row],[MntFishProducts]]+marketing_campaign[[#This Row],[MntMeatProducts]]+marketing_campaign[[#This Row],[MntFruits]]+marketing_campaign[[#This Row],[MntWines]]</f>
        <v>37</v>
      </c>
      <c r="U313">
        <v>2</v>
      </c>
      <c r="V313">
        <v>2</v>
      </c>
      <c r="W313">
        <v>0</v>
      </c>
      <c r="X313">
        <v>3</v>
      </c>
      <c r="Y313">
        <f t="shared" si="9"/>
        <v>7</v>
      </c>
      <c r="Z313">
        <v>7</v>
      </c>
      <c r="AA313">
        <v>0</v>
      </c>
      <c r="AB313">
        <v>0</v>
      </c>
      <c r="AC313">
        <v>0</v>
      </c>
      <c r="AD313">
        <v>0</v>
      </c>
      <c r="AE313">
        <v>0</v>
      </c>
      <c r="AF313">
        <v>0</v>
      </c>
      <c r="AG313">
        <v>3</v>
      </c>
      <c r="AH313">
        <v>11</v>
      </c>
      <c r="AI313">
        <v>0</v>
      </c>
      <c r="AJ313">
        <f>marketing_campaign[[#This Row],[AcceptedCmp2]]+marketing_campaign[[#This Row],[AcceptedCmp1]]+marketing_campaign[[#This Row],[AcceptedCmp5]]+marketing_campaign[[#This Row],[AcceptedCmp4]]+marketing_campaign[[#This Row],[AcceptedCmp3]]</f>
        <v>0</v>
      </c>
    </row>
    <row r="314" spans="1:36" x14ac:dyDescent="0.35">
      <c r="A314">
        <v>2437</v>
      </c>
      <c r="B314">
        <v>1989</v>
      </c>
      <c r="C314">
        <f t="shared" ca="1" si="8"/>
        <v>37</v>
      </c>
      <c r="D314" t="str" cm="1">
        <f t="array" aca="1" ref="D3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14" t="s">
        <v>29</v>
      </c>
      <c r="F314" t="s">
        <v>33</v>
      </c>
      <c r="G314" cm="1">
        <f t="array" ref="G314">_xlfn.IFS(marketing_campaign[[#This Row],[Marital_Status]]="Single",I314-J314+1,marketing_campaign[[#This Row],[Marital_Status]]="Together",I314+J314+2,marketing_campaign[[#This Row],[Marital_Status]]="Alone",I314-J314+1,marketing_campaign[[#This Row],[Marital_Status]]="Married",I314+J314+2,marketing_campaign[[#This Row],[Marital_Status]]="Divorced",I314+J314+1,marketing_campaign[[#This Row],[Marital_Status]]="YOLO",I314-J314+1,marketing_campaign[[#This Row],[Marital_Status]]="Absurd",I314-J314+1,marketing_campaign[[#This Row],[Marital_Status]]="Widow",I314+J314+1)</f>
        <v>2</v>
      </c>
      <c r="H314">
        <v>51386</v>
      </c>
      <c r="I314">
        <v>0</v>
      </c>
      <c r="J314">
        <v>0</v>
      </c>
      <c r="K314" s="1">
        <v>41428</v>
      </c>
      <c r="L314">
        <v>69</v>
      </c>
      <c r="M314" t="str" cm="1">
        <f t="array" ref="M314">_xlfn.IFS(AND(marketing_campaign[[#This Row],[Recency]]&gt;=0,marketing_campaign[[#This Row],[Recency]]&lt;=14),"Early Recency",AND(marketing_campaign[[#This Row],[Recency]]&gt;=15,marketing_campaign[[#This Row],[Recency]]&lt;=31),"Mid-Recency",marketing_campaign[[#This Row],[Recency]]&gt;=32,"Late Recency")</f>
        <v>Late Recency</v>
      </c>
      <c r="N314">
        <v>861</v>
      </c>
      <c r="O314">
        <v>138</v>
      </c>
      <c r="P314">
        <v>461</v>
      </c>
      <c r="Q314">
        <v>60</v>
      </c>
      <c r="R314">
        <v>30</v>
      </c>
      <c r="S314">
        <v>61</v>
      </c>
      <c r="T314">
        <f>marketing_campaign[[#This Row],[MntGoldProds]]+marketing_campaign[[#This Row],[MntSweetProducts]]+marketing_campaign[[#This Row],[MntFishProducts]]+marketing_campaign[[#This Row],[MntMeatProducts]]+marketing_campaign[[#This Row],[MntFruits]]+marketing_campaign[[#This Row],[MntWines]]</f>
        <v>1611</v>
      </c>
      <c r="U314">
        <v>1</v>
      </c>
      <c r="V314">
        <v>6</v>
      </c>
      <c r="W314">
        <v>5</v>
      </c>
      <c r="X314">
        <v>12</v>
      </c>
      <c r="Y314">
        <f t="shared" si="9"/>
        <v>24</v>
      </c>
      <c r="Z314">
        <v>3</v>
      </c>
      <c r="AA314">
        <v>0</v>
      </c>
      <c r="AB314">
        <v>1</v>
      </c>
      <c r="AC314">
        <v>0</v>
      </c>
      <c r="AD314">
        <v>1</v>
      </c>
      <c r="AE314">
        <v>0</v>
      </c>
      <c r="AF314">
        <v>0</v>
      </c>
      <c r="AG314">
        <v>3</v>
      </c>
      <c r="AH314">
        <v>11</v>
      </c>
      <c r="AI314">
        <v>0</v>
      </c>
      <c r="AJ314">
        <f>marketing_campaign[[#This Row],[AcceptedCmp2]]+marketing_campaign[[#This Row],[AcceptedCmp1]]+marketing_campaign[[#This Row],[AcceptedCmp5]]+marketing_campaign[[#This Row],[AcceptedCmp4]]+marketing_campaign[[#This Row],[AcceptedCmp3]]</f>
        <v>2</v>
      </c>
    </row>
    <row r="315" spans="1:36" x14ac:dyDescent="0.35">
      <c r="A315">
        <v>6320</v>
      </c>
      <c r="B315">
        <v>1976</v>
      </c>
      <c r="C315">
        <f t="shared" ca="1" si="8"/>
        <v>50</v>
      </c>
      <c r="D315" t="str" cm="1">
        <f t="array" aca="1" ref="D3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5" t="s">
        <v>34</v>
      </c>
      <c r="F315" t="s">
        <v>30</v>
      </c>
      <c r="G315" cm="1">
        <f t="array" ref="G315">_xlfn.IFS(marketing_campaign[[#This Row],[Marital_Status]]="Single",I315-J315+1,marketing_campaign[[#This Row],[Marital_Status]]="Together",I315+J315+2,marketing_campaign[[#This Row],[Marital_Status]]="Alone",I315-J315+1,marketing_campaign[[#This Row],[Marital_Status]]="Married",I315+J315+2,marketing_campaign[[#This Row],[Marital_Status]]="Divorced",I315+J315+1,marketing_campaign[[#This Row],[Marital_Status]]="YOLO",I315-J315+1,marketing_campaign[[#This Row],[Marital_Status]]="Absurd",I315-J315+1,marketing_campaign[[#This Row],[Marital_Status]]="Widow",I315+J315+1)</f>
        <v>1</v>
      </c>
      <c r="H315">
        <v>70893</v>
      </c>
      <c r="I315">
        <v>0</v>
      </c>
      <c r="J315">
        <v>0</v>
      </c>
      <c r="K315" s="1">
        <v>41311</v>
      </c>
      <c r="L315">
        <v>42</v>
      </c>
      <c r="M315" t="str" cm="1">
        <f t="array" ref="M315">_xlfn.IFS(AND(marketing_campaign[[#This Row],[Recency]]&gt;=0,marketing_campaign[[#This Row],[Recency]]&lt;=14),"Early Recency",AND(marketing_campaign[[#This Row],[Recency]]&gt;=15,marketing_campaign[[#This Row],[Recency]]&lt;=31),"Mid-Recency",marketing_campaign[[#This Row],[Recency]]&gt;=32,"Late Recency")</f>
        <v>Late Recency</v>
      </c>
      <c r="N315">
        <v>768</v>
      </c>
      <c r="O315">
        <v>44</v>
      </c>
      <c r="P315">
        <v>561</v>
      </c>
      <c r="Q315">
        <v>77</v>
      </c>
      <c r="R315">
        <v>44</v>
      </c>
      <c r="S315">
        <v>14</v>
      </c>
      <c r="T315">
        <f>marketing_campaign[[#This Row],[MntGoldProds]]+marketing_campaign[[#This Row],[MntSweetProducts]]+marketing_campaign[[#This Row],[MntFishProducts]]+marketing_campaign[[#This Row],[MntMeatProducts]]+marketing_campaign[[#This Row],[MntFruits]]+marketing_campaign[[#This Row],[MntWines]]</f>
        <v>1508</v>
      </c>
      <c r="U315">
        <v>1</v>
      </c>
      <c r="V315">
        <v>6</v>
      </c>
      <c r="W315">
        <v>6</v>
      </c>
      <c r="X315">
        <v>10</v>
      </c>
      <c r="Y315">
        <f t="shared" si="9"/>
        <v>23</v>
      </c>
      <c r="Z315">
        <v>3</v>
      </c>
      <c r="AA315">
        <v>0</v>
      </c>
      <c r="AB315">
        <v>0</v>
      </c>
      <c r="AC315">
        <v>0</v>
      </c>
      <c r="AD315">
        <v>0</v>
      </c>
      <c r="AE315">
        <v>0</v>
      </c>
      <c r="AF315">
        <v>0</v>
      </c>
      <c r="AG315">
        <v>3</v>
      </c>
      <c r="AH315">
        <v>11</v>
      </c>
      <c r="AI315">
        <v>0</v>
      </c>
      <c r="AJ315">
        <f>marketing_campaign[[#This Row],[AcceptedCmp2]]+marketing_campaign[[#This Row],[AcceptedCmp1]]+marketing_campaign[[#This Row],[AcceptedCmp5]]+marketing_campaign[[#This Row],[AcceptedCmp4]]+marketing_campaign[[#This Row],[AcceptedCmp3]]</f>
        <v>0</v>
      </c>
    </row>
    <row r="316" spans="1:36" x14ac:dyDescent="0.35">
      <c r="A316">
        <v>3050</v>
      </c>
      <c r="B316">
        <v>1966</v>
      </c>
      <c r="C316">
        <f t="shared" ca="1" si="8"/>
        <v>60</v>
      </c>
      <c r="D316" t="str" cm="1">
        <f t="array" aca="1" ref="D3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6" t="s">
        <v>29</v>
      </c>
      <c r="F316" t="s">
        <v>33</v>
      </c>
      <c r="G316" cm="1">
        <f t="array" ref="G316">_xlfn.IFS(marketing_campaign[[#This Row],[Marital_Status]]="Single",I316-J316+1,marketing_campaign[[#This Row],[Marital_Status]]="Together",I316+J316+2,marketing_campaign[[#This Row],[Marital_Status]]="Alone",I316-J316+1,marketing_campaign[[#This Row],[Marital_Status]]="Married",I316+J316+2,marketing_campaign[[#This Row],[Marital_Status]]="Divorced",I316+J316+1,marketing_campaign[[#This Row],[Marital_Status]]="YOLO",I316-J316+1,marketing_campaign[[#This Row],[Marital_Status]]="Absurd",I316-J316+1,marketing_campaign[[#This Row],[Marital_Status]]="Widow",I316+J316+1)</f>
        <v>4</v>
      </c>
      <c r="H316">
        <v>54198</v>
      </c>
      <c r="I316">
        <v>1</v>
      </c>
      <c r="J316">
        <v>1</v>
      </c>
      <c r="K316" s="1">
        <v>41625</v>
      </c>
      <c r="L316">
        <v>13</v>
      </c>
      <c r="M316" t="str" cm="1">
        <f t="array" ref="M316">_xlfn.IFS(AND(marketing_campaign[[#This Row],[Recency]]&gt;=0,marketing_campaign[[#This Row],[Recency]]&lt;=14),"Early Recency",AND(marketing_campaign[[#This Row],[Recency]]&gt;=15,marketing_campaign[[#This Row],[Recency]]&lt;=31),"Mid-Recency",marketing_campaign[[#This Row],[Recency]]&gt;=32,"Late Recency")</f>
        <v>Early Recency</v>
      </c>
      <c r="N316">
        <v>185</v>
      </c>
      <c r="O316">
        <v>0</v>
      </c>
      <c r="P316">
        <v>28</v>
      </c>
      <c r="Q316">
        <v>3</v>
      </c>
      <c r="R316">
        <v>2</v>
      </c>
      <c r="S316">
        <v>17</v>
      </c>
      <c r="T316">
        <f>marketing_campaign[[#This Row],[MntGoldProds]]+marketing_campaign[[#This Row],[MntSweetProducts]]+marketing_campaign[[#This Row],[MntFishProducts]]+marketing_campaign[[#This Row],[MntMeatProducts]]+marketing_campaign[[#This Row],[MntFruits]]+marketing_campaign[[#This Row],[MntWines]]</f>
        <v>235</v>
      </c>
      <c r="U316">
        <v>6</v>
      </c>
      <c r="V316">
        <v>3</v>
      </c>
      <c r="W316">
        <v>1</v>
      </c>
      <c r="X316">
        <v>6</v>
      </c>
      <c r="Y316">
        <f t="shared" si="9"/>
        <v>16</v>
      </c>
      <c r="Z316">
        <v>4</v>
      </c>
      <c r="AA316">
        <v>0</v>
      </c>
      <c r="AB316">
        <v>0</v>
      </c>
      <c r="AC316">
        <v>0</v>
      </c>
      <c r="AD316">
        <v>0</v>
      </c>
      <c r="AE316">
        <v>0</v>
      </c>
      <c r="AF316">
        <v>0</v>
      </c>
      <c r="AG316">
        <v>3</v>
      </c>
      <c r="AH316">
        <v>11</v>
      </c>
      <c r="AI316">
        <v>0</v>
      </c>
      <c r="AJ316">
        <f>marketing_campaign[[#This Row],[AcceptedCmp2]]+marketing_campaign[[#This Row],[AcceptedCmp1]]+marketing_campaign[[#This Row],[AcceptedCmp5]]+marketing_campaign[[#This Row],[AcceptedCmp4]]+marketing_campaign[[#This Row],[AcceptedCmp3]]</f>
        <v>0</v>
      </c>
    </row>
    <row r="317" spans="1:36" x14ac:dyDescent="0.35">
      <c r="A317">
        <v>231</v>
      </c>
      <c r="B317">
        <v>1956</v>
      </c>
      <c r="C317">
        <f t="shared" ca="1" si="8"/>
        <v>70</v>
      </c>
      <c r="D317" t="str" cm="1">
        <f t="array" aca="1" ref="D3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17" t="s">
        <v>34</v>
      </c>
      <c r="F317" t="s">
        <v>31</v>
      </c>
      <c r="G317" cm="1">
        <f t="array" ref="G317">_xlfn.IFS(marketing_campaign[[#This Row],[Marital_Status]]="Single",I317-J317+1,marketing_campaign[[#This Row],[Marital_Status]]="Together",I317+J317+2,marketing_campaign[[#This Row],[Marital_Status]]="Alone",I317-J317+1,marketing_campaign[[#This Row],[Marital_Status]]="Married",I317+J317+2,marketing_campaign[[#This Row],[Marital_Status]]="Divorced",I317+J317+1,marketing_campaign[[#This Row],[Marital_Status]]="YOLO",I317-J317+1,marketing_campaign[[#This Row],[Marital_Status]]="Absurd",I317-J317+1,marketing_campaign[[#This Row],[Marital_Status]]="Widow",I317+J317+1)</f>
        <v>4</v>
      </c>
      <c r="H317">
        <v>28839</v>
      </c>
      <c r="I317">
        <v>1</v>
      </c>
      <c r="J317">
        <v>1</v>
      </c>
      <c r="K317" s="1">
        <v>41709</v>
      </c>
      <c r="L317">
        <v>86</v>
      </c>
      <c r="M317" t="str" cm="1">
        <f t="array" ref="M317">_xlfn.IFS(AND(marketing_campaign[[#This Row],[Recency]]&gt;=0,marketing_campaign[[#This Row],[Recency]]&lt;=14),"Early Recency",AND(marketing_campaign[[#This Row],[Recency]]&gt;=15,marketing_campaign[[#This Row],[Recency]]&lt;=31),"Mid-Recency",marketing_campaign[[#This Row],[Recency]]&gt;=32,"Late Recency")</f>
        <v>Late Recency</v>
      </c>
      <c r="N317">
        <v>24</v>
      </c>
      <c r="O317">
        <v>0</v>
      </c>
      <c r="P317">
        <v>7</v>
      </c>
      <c r="Q317">
        <v>0</v>
      </c>
      <c r="R317">
        <v>0</v>
      </c>
      <c r="S317">
        <v>1</v>
      </c>
      <c r="T317">
        <f>marketing_campaign[[#This Row],[MntGoldProds]]+marketing_campaign[[#This Row],[MntSweetProducts]]+marketing_campaign[[#This Row],[MntFishProducts]]+marketing_campaign[[#This Row],[MntMeatProducts]]+marketing_campaign[[#This Row],[MntFruits]]+marketing_campaign[[#This Row],[MntWines]]</f>
        <v>32</v>
      </c>
      <c r="U317">
        <v>2</v>
      </c>
      <c r="V317">
        <v>2</v>
      </c>
      <c r="W317">
        <v>0</v>
      </c>
      <c r="X317">
        <v>3</v>
      </c>
      <c r="Y317">
        <f t="shared" si="9"/>
        <v>7</v>
      </c>
      <c r="Z317">
        <v>5</v>
      </c>
      <c r="AA317">
        <v>0</v>
      </c>
      <c r="AB317">
        <v>0</v>
      </c>
      <c r="AC317">
        <v>0</v>
      </c>
      <c r="AD317">
        <v>0</v>
      </c>
      <c r="AE317">
        <v>0</v>
      </c>
      <c r="AF317">
        <v>0</v>
      </c>
      <c r="AG317">
        <v>3</v>
      </c>
      <c r="AH317">
        <v>11</v>
      </c>
      <c r="AI317">
        <v>0</v>
      </c>
      <c r="AJ317">
        <f>marketing_campaign[[#This Row],[AcceptedCmp2]]+marketing_campaign[[#This Row],[AcceptedCmp1]]+marketing_campaign[[#This Row],[AcceptedCmp5]]+marketing_campaign[[#This Row],[AcceptedCmp4]]+marketing_campaign[[#This Row],[AcceptedCmp3]]</f>
        <v>0</v>
      </c>
    </row>
    <row r="318" spans="1:36" x14ac:dyDescent="0.35">
      <c r="A318">
        <v>2392</v>
      </c>
      <c r="B318">
        <v>1972</v>
      </c>
      <c r="C318">
        <f t="shared" ca="1" si="8"/>
        <v>54</v>
      </c>
      <c r="D318" t="str" cm="1">
        <f t="array" aca="1" ref="D3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18" t="s">
        <v>29</v>
      </c>
      <c r="F318" t="s">
        <v>33</v>
      </c>
      <c r="G318" cm="1">
        <f t="array" ref="G318">_xlfn.IFS(marketing_campaign[[#This Row],[Marital_Status]]="Single",I318-J318+1,marketing_campaign[[#This Row],[Marital_Status]]="Together",I318+J318+2,marketing_campaign[[#This Row],[Marital_Status]]="Alone",I318-J318+1,marketing_campaign[[#This Row],[Marital_Status]]="Married",I318+J318+2,marketing_campaign[[#This Row],[Marital_Status]]="Divorced",I318+J318+1,marketing_campaign[[#This Row],[Marital_Status]]="YOLO",I318-J318+1,marketing_campaign[[#This Row],[Marital_Status]]="Absurd",I318-J318+1,marketing_campaign[[#This Row],[Marital_Status]]="Widow",I318+J318+1)</f>
        <v>4</v>
      </c>
      <c r="H318">
        <v>40321</v>
      </c>
      <c r="I318">
        <v>1</v>
      </c>
      <c r="J318">
        <v>1</v>
      </c>
      <c r="K318" s="1">
        <v>41484</v>
      </c>
      <c r="L318">
        <v>59</v>
      </c>
      <c r="M318" t="str" cm="1">
        <f t="array" ref="M318">_xlfn.IFS(AND(marketing_campaign[[#This Row],[Recency]]&gt;=0,marketing_campaign[[#This Row],[Recency]]&lt;=14),"Early Recency",AND(marketing_campaign[[#This Row],[Recency]]&gt;=15,marketing_campaign[[#This Row],[Recency]]&lt;=31),"Mid-Recency",marketing_campaign[[#This Row],[Recency]]&gt;=32,"Late Recency")</f>
        <v>Late Recency</v>
      </c>
      <c r="N318">
        <v>44</v>
      </c>
      <c r="O318">
        <v>4</v>
      </c>
      <c r="P318">
        <v>21</v>
      </c>
      <c r="Q318">
        <v>6</v>
      </c>
      <c r="R318">
        <v>0</v>
      </c>
      <c r="S318">
        <v>27</v>
      </c>
      <c r="T318">
        <f>marketing_campaign[[#This Row],[MntGoldProds]]+marketing_campaign[[#This Row],[MntSweetProducts]]+marketing_campaign[[#This Row],[MntFishProducts]]+marketing_campaign[[#This Row],[MntMeatProducts]]+marketing_campaign[[#This Row],[MntFruits]]+marketing_campaign[[#This Row],[MntWines]]</f>
        <v>102</v>
      </c>
      <c r="U318">
        <v>2</v>
      </c>
      <c r="V318">
        <v>3</v>
      </c>
      <c r="W318">
        <v>0</v>
      </c>
      <c r="X318">
        <v>3</v>
      </c>
      <c r="Y318">
        <f t="shared" si="9"/>
        <v>8</v>
      </c>
      <c r="Z318">
        <v>7</v>
      </c>
      <c r="AA318">
        <v>0</v>
      </c>
      <c r="AB318">
        <v>0</v>
      </c>
      <c r="AC318">
        <v>0</v>
      </c>
      <c r="AD318">
        <v>0</v>
      </c>
      <c r="AE318">
        <v>0</v>
      </c>
      <c r="AF318">
        <v>0</v>
      </c>
      <c r="AG318">
        <v>3</v>
      </c>
      <c r="AH318">
        <v>11</v>
      </c>
      <c r="AI318">
        <v>0</v>
      </c>
      <c r="AJ318">
        <f>marketing_campaign[[#This Row],[AcceptedCmp2]]+marketing_campaign[[#This Row],[AcceptedCmp1]]+marketing_campaign[[#This Row],[AcceptedCmp5]]+marketing_campaign[[#This Row],[AcceptedCmp4]]+marketing_campaign[[#This Row],[AcceptedCmp3]]</f>
        <v>0</v>
      </c>
    </row>
    <row r="319" spans="1:36" x14ac:dyDescent="0.35">
      <c r="A319">
        <v>9478</v>
      </c>
      <c r="B319">
        <v>1985</v>
      </c>
      <c r="C319">
        <f t="shared" ca="1" si="8"/>
        <v>41</v>
      </c>
      <c r="D319" t="str" cm="1">
        <f t="array" aca="1" ref="D3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19" t="s">
        <v>29</v>
      </c>
      <c r="F319" t="s">
        <v>30</v>
      </c>
      <c r="G319" cm="1">
        <f t="array" ref="G319">_xlfn.IFS(marketing_campaign[[#This Row],[Marital_Status]]="Single",I319-J319+1,marketing_campaign[[#This Row],[Marital_Status]]="Together",I319+J319+2,marketing_campaign[[#This Row],[Marital_Status]]="Alone",I319-J319+1,marketing_campaign[[#This Row],[Marital_Status]]="Married",I319+J319+2,marketing_campaign[[#This Row],[Marital_Status]]="Divorced",I319+J319+1,marketing_campaign[[#This Row],[Marital_Status]]="YOLO",I319-J319+1,marketing_campaign[[#This Row],[Marital_Status]]="Absurd",I319-J319+1,marketing_campaign[[#This Row],[Marital_Status]]="Widow",I319+J319+1)</f>
        <v>2</v>
      </c>
      <c r="H319">
        <v>66503</v>
      </c>
      <c r="I319">
        <v>1</v>
      </c>
      <c r="J319">
        <v>0</v>
      </c>
      <c r="K319" s="1">
        <v>41135</v>
      </c>
      <c r="L319">
        <v>30</v>
      </c>
      <c r="M319" t="str" cm="1">
        <f t="array" ref="M319">_xlfn.IFS(AND(marketing_campaign[[#This Row],[Recency]]&gt;=0,marketing_campaign[[#This Row],[Recency]]&lt;=14),"Early Recency",AND(marketing_campaign[[#This Row],[Recency]]&gt;=15,marketing_campaign[[#This Row],[Recency]]&lt;=31),"Mid-Recency",marketing_campaign[[#This Row],[Recency]]&gt;=32,"Late Recency")</f>
        <v>Mid-Recency</v>
      </c>
      <c r="N319">
        <v>91</v>
      </c>
      <c r="O319">
        <v>64</v>
      </c>
      <c r="P319">
        <v>128</v>
      </c>
      <c r="Q319">
        <v>65</v>
      </c>
      <c r="R319">
        <v>3</v>
      </c>
      <c r="S319">
        <v>50</v>
      </c>
      <c r="T319">
        <f>marketing_campaign[[#This Row],[MntGoldProds]]+marketing_campaign[[#This Row],[MntSweetProducts]]+marketing_campaign[[#This Row],[MntFishProducts]]+marketing_campaign[[#This Row],[MntMeatProducts]]+marketing_campaign[[#This Row],[MntFruits]]+marketing_campaign[[#This Row],[MntWines]]</f>
        <v>401</v>
      </c>
      <c r="U319">
        <v>2</v>
      </c>
      <c r="V319">
        <v>4</v>
      </c>
      <c r="W319">
        <v>3</v>
      </c>
      <c r="X319">
        <v>6</v>
      </c>
      <c r="Y319">
        <f t="shared" si="9"/>
        <v>15</v>
      </c>
      <c r="Z319">
        <v>3</v>
      </c>
      <c r="AA319">
        <v>0</v>
      </c>
      <c r="AB319">
        <v>0</v>
      </c>
      <c r="AC319">
        <v>0</v>
      </c>
      <c r="AD319">
        <v>0</v>
      </c>
      <c r="AE319">
        <v>0</v>
      </c>
      <c r="AF319">
        <v>0</v>
      </c>
      <c r="AG319">
        <v>3</v>
      </c>
      <c r="AH319">
        <v>11</v>
      </c>
      <c r="AI319">
        <v>0</v>
      </c>
      <c r="AJ319">
        <f>marketing_campaign[[#This Row],[AcceptedCmp2]]+marketing_campaign[[#This Row],[AcceptedCmp1]]+marketing_campaign[[#This Row],[AcceptedCmp5]]+marketing_campaign[[#This Row],[AcceptedCmp4]]+marketing_campaign[[#This Row],[AcceptedCmp3]]</f>
        <v>0</v>
      </c>
    </row>
    <row r="320" spans="1:36" x14ac:dyDescent="0.35">
      <c r="A320">
        <v>113</v>
      </c>
      <c r="B320">
        <v>1951</v>
      </c>
      <c r="C320">
        <f t="shared" ca="1" si="8"/>
        <v>75</v>
      </c>
      <c r="D320" t="str" cm="1">
        <f t="array" aca="1" ref="D3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0" t="s">
        <v>29</v>
      </c>
      <c r="F320" t="s">
        <v>33</v>
      </c>
      <c r="G320" cm="1">
        <f t="array" ref="G320">_xlfn.IFS(marketing_campaign[[#This Row],[Marital_Status]]="Single",I320-J320+1,marketing_campaign[[#This Row],[Marital_Status]]="Together",I320+J320+2,marketing_campaign[[#This Row],[Marital_Status]]="Alone",I320-J320+1,marketing_campaign[[#This Row],[Marital_Status]]="Married",I320+J320+2,marketing_campaign[[#This Row],[Marital_Status]]="Divorced",I320+J320+1,marketing_campaign[[#This Row],[Marital_Status]]="YOLO",I320-J320+1,marketing_campaign[[#This Row],[Marital_Status]]="Absurd",I320-J320+1,marketing_campaign[[#This Row],[Marital_Status]]="Widow",I320+J320+1)</f>
        <v>4</v>
      </c>
      <c r="H320">
        <v>30833</v>
      </c>
      <c r="I320">
        <v>1</v>
      </c>
      <c r="J320">
        <v>1</v>
      </c>
      <c r="K320" s="1">
        <v>41471</v>
      </c>
      <c r="L320">
        <v>33</v>
      </c>
      <c r="M320" t="str" cm="1">
        <f t="array" ref="M320">_xlfn.IFS(AND(marketing_campaign[[#This Row],[Recency]]&gt;=0,marketing_campaign[[#This Row],[Recency]]&lt;=14),"Early Recency",AND(marketing_campaign[[#This Row],[Recency]]&gt;=15,marketing_campaign[[#This Row],[Recency]]&lt;=31),"Mid-Recency",marketing_campaign[[#This Row],[Recency]]&gt;=32,"Late Recency")</f>
        <v>Late Recency</v>
      </c>
      <c r="N320">
        <v>11</v>
      </c>
      <c r="O320">
        <v>0</v>
      </c>
      <c r="P320">
        <v>7</v>
      </c>
      <c r="Q320">
        <v>3</v>
      </c>
      <c r="R320">
        <v>1</v>
      </c>
      <c r="S320">
        <v>6</v>
      </c>
      <c r="T320">
        <f>marketing_campaign[[#This Row],[MntGoldProds]]+marketing_campaign[[#This Row],[MntSweetProducts]]+marketing_campaign[[#This Row],[MntFishProducts]]+marketing_campaign[[#This Row],[MntMeatProducts]]+marketing_campaign[[#This Row],[MntFruits]]+marketing_campaign[[#This Row],[MntWines]]</f>
        <v>28</v>
      </c>
      <c r="U320">
        <v>2</v>
      </c>
      <c r="V320">
        <v>1</v>
      </c>
      <c r="W320">
        <v>0</v>
      </c>
      <c r="X320">
        <v>3</v>
      </c>
      <c r="Y320">
        <f t="shared" si="9"/>
        <v>6</v>
      </c>
      <c r="Z320">
        <v>5</v>
      </c>
      <c r="AA320">
        <v>0</v>
      </c>
      <c r="AB320">
        <v>0</v>
      </c>
      <c r="AC320">
        <v>0</v>
      </c>
      <c r="AD320">
        <v>0</v>
      </c>
      <c r="AE320">
        <v>0</v>
      </c>
      <c r="AF320">
        <v>0</v>
      </c>
      <c r="AG320">
        <v>3</v>
      </c>
      <c r="AH320">
        <v>11</v>
      </c>
      <c r="AI320">
        <v>0</v>
      </c>
      <c r="AJ320">
        <f>marketing_campaign[[#This Row],[AcceptedCmp2]]+marketing_campaign[[#This Row],[AcceptedCmp1]]+marketing_campaign[[#This Row],[AcceptedCmp5]]+marketing_campaign[[#This Row],[AcceptedCmp4]]+marketing_campaign[[#This Row],[AcceptedCmp3]]</f>
        <v>0</v>
      </c>
    </row>
    <row r="321" spans="1:36" x14ac:dyDescent="0.35">
      <c r="A321">
        <v>2863</v>
      </c>
      <c r="B321">
        <v>1970</v>
      </c>
      <c r="C321">
        <f t="shared" ca="1" si="8"/>
        <v>56</v>
      </c>
      <c r="D321" t="str" cm="1">
        <f t="array" aca="1" ref="D3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1" t="s">
        <v>29</v>
      </c>
      <c r="F321" t="s">
        <v>30</v>
      </c>
      <c r="G321" cm="1">
        <f t="array" ref="G321">_xlfn.IFS(marketing_campaign[[#This Row],[Marital_Status]]="Single",I321-J321+1,marketing_campaign[[#This Row],[Marital_Status]]="Together",I321+J321+2,marketing_campaign[[#This Row],[Marital_Status]]="Alone",I321-J321+1,marketing_campaign[[#This Row],[Marital_Status]]="Married",I321+J321+2,marketing_campaign[[#This Row],[Marital_Status]]="Divorced",I321+J321+1,marketing_campaign[[#This Row],[Marital_Status]]="YOLO",I321-J321+1,marketing_campaign[[#This Row],[Marital_Status]]="Absurd",I321-J321+1,marketing_campaign[[#This Row],[Marital_Status]]="Widow",I321+J321+1)</f>
        <v>0</v>
      </c>
      <c r="H321">
        <v>51386</v>
      </c>
      <c r="I321">
        <v>1</v>
      </c>
      <c r="J321">
        <v>2</v>
      </c>
      <c r="K321" s="1">
        <v>41509</v>
      </c>
      <c r="L321">
        <v>67</v>
      </c>
      <c r="M321" t="str" cm="1">
        <f t="array" ref="M321">_xlfn.IFS(AND(marketing_campaign[[#This Row],[Recency]]&gt;=0,marketing_campaign[[#This Row],[Recency]]&lt;=14),"Early Recency",AND(marketing_campaign[[#This Row],[Recency]]&gt;=15,marketing_campaign[[#This Row],[Recency]]&lt;=31),"Mid-Recency",marketing_campaign[[#This Row],[Recency]]&gt;=32,"Late Recency")</f>
        <v>Late Recency</v>
      </c>
      <c r="N321">
        <v>738</v>
      </c>
      <c r="O321">
        <v>20</v>
      </c>
      <c r="P321">
        <v>172</v>
      </c>
      <c r="Q321">
        <v>52</v>
      </c>
      <c r="R321">
        <v>50</v>
      </c>
      <c r="S321">
        <v>20</v>
      </c>
      <c r="T321">
        <f>marketing_campaign[[#This Row],[MntGoldProds]]+marketing_campaign[[#This Row],[MntSweetProducts]]+marketing_campaign[[#This Row],[MntFishProducts]]+marketing_campaign[[#This Row],[MntMeatProducts]]+marketing_campaign[[#This Row],[MntFruits]]+marketing_campaign[[#This Row],[MntWines]]</f>
        <v>1052</v>
      </c>
      <c r="U321">
        <v>6</v>
      </c>
      <c r="V321">
        <v>2</v>
      </c>
      <c r="W321">
        <v>3</v>
      </c>
      <c r="X321">
        <v>10</v>
      </c>
      <c r="Y321">
        <f t="shared" si="9"/>
        <v>21</v>
      </c>
      <c r="Z321">
        <v>7</v>
      </c>
      <c r="AA321">
        <v>0</v>
      </c>
      <c r="AB321">
        <v>1</v>
      </c>
      <c r="AC321">
        <v>0</v>
      </c>
      <c r="AD321">
        <v>1</v>
      </c>
      <c r="AE321">
        <v>0</v>
      </c>
      <c r="AF321">
        <v>0</v>
      </c>
      <c r="AG321">
        <v>3</v>
      </c>
      <c r="AH321">
        <v>11</v>
      </c>
      <c r="AI321">
        <v>0</v>
      </c>
      <c r="AJ321">
        <f>marketing_campaign[[#This Row],[AcceptedCmp2]]+marketing_campaign[[#This Row],[AcceptedCmp1]]+marketing_campaign[[#This Row],[AcceptedCmp5]]+marketing_campaign[[#This Row],[AcceptedCmp4]]+marketing_campaign[[#This Row],[AcceptedCmp3]]</f>
        <v>2</v>
      </c>
    </row>
    <row r="322" spans="1:36" x14ac:dyDescent="0.35">
      <c r="A322">
        <v>1802</v>
      </c>
      <c r="B322">
        <v>1971</v>
      </c>
      <c r="C322">
        <f t="shared" ref="C322:C385" ca="1" si="10">YEAR(TODAY())-B322</f>
        <v>55</v>
      </c>
      <c r="D322" t="str" cm="1">
        <f t="array" aca="1" ref="D3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2" t="s">
        <v>29</v>
      </c>
      <c r="F322" t="s">
        <v>33</v>
      </c>
      <c r="G322" cm="1">
        <f t="array" ref="G322">_xlfn.IFS(marketing_campaign[[#This Row],[Marital_Status]]="Single",I322-J322+1,marketing_campaign[[#This Row],[Marital_Status]]="Together",I322+J322+2,marketing_campaign[[#This Row],[Marital_Status]]="Alone",I322-J322+1,marketing_campaign[[#This Row],[Marital_Status]]="Married",I322+J322+2,marketing_campaign[[#This Row],[Marital_Status]]="Divorced",I322+J322+1,marketing_campaign[[#This Row],[Marital_Status]]="YOLO",I322-J322+1,marketing_campaign[[#This Row],[Marital_Status]]="Absurd",I322-J322+1,marketing_campaign[[#This Row],[Marital_Status]]="Widow",I322+J322+1)</f>
        <v>3</v>
      </c>
      <c r="H322">
        <v>64795</v>
      </c>
      <c r="I322">
        <v>0</v>
      </c>
      <c r="J322">
        <v>1</v>
      </c>
      <c r="K322" s="1">
        <v>41291</v>
      </c>
      <c r="L322">
        <v>23</v>
      </c>
      <c r="M322" t="str" cm="1">
        <f t="array" ref="M322">_xlfn.IFS(AND(marketing_campaign[[#This Row],[Recency]]&gt;=0,marketing_campaign[[#This Row],[Recency]]&lt;=14),"Early Recency",AND(marketing_campaign[[#This Row],[Recency]]&gt;=15,marketing_campaign[[#This Row],[Recency]]&lt;=31),"Mid-Recency",marketing_campaign[[#This Row],[Recency]]&gt;=32,"Late Recency")</f>
        <v>Mid-Recency</v>
      </c>
      <c r="N322">
        <v>412</v>
      </c>
      <c r="O322">
        <v>5</v>
      </c>
      <c r="P322">
        <v>119</v>
      </c>
      <c r="Q322">
        <v>38</v>
      </c>
      <c r="R322">
        <v>29</v>
      </c>
      <c r="S322">
        <v>77</v>
      </c>
      <c r="T322">
        <f>marketing_campaign[[#This Row],[MntGoldProds]]+marketing_campaign[[#This Row],[MntSweetProducts]]+marketing_campaign[[#This Row],[MntFishProducts]]+marketing_campaign[[#This Row],[MntMeatProducts]]+marketing_campaign[[#This Row],[MntFruits]]+marketing_campaign[[#This Row],[MntWines]]</f>
        <v>680</v>
      </c>
      <c r="U322">
        <v>3</v>
      </c>
      <c r="V322">
        <v>3</v>
      </c>
      <c r="W322">
        <v>3</v>
      </c>
      <c r="X322">
        <v>12</v>
      </c>
      <c r="Y322">
        <f t="shared" ref="Y322:Y385" si="11">U322+V322+W322+X322</f>
        <v>21</v>
      </c>
      <c r="Z322">
        <v>2</v>
      </c>
      <c r="AA322">
        <v>0</v>
      </c>
      <c r="AB322">
        <v>0</v>
      </c>
      <c r="AC322">
        <v>0</v>
      </c>
      <c r="AD322">
        <v>0</v>
      </c>
      <c r="AE322">
        <v>0</v>
      </c>
      <c r="AF322">
        <v>0</v>
      </c>
      <c r="AG322">
        <v>3</v>
      </c>
      <c r="AH322">
        <v>11</v>
      </c>
      <c r="AI322">
        <v>0</v>
      </c>
      <c r="AJ322">
        <f>marketing_campaign[[#This Row],[AcceptedCmp2]]+marketing_campaign[[#This Row],[AcceptedCmp1]]+marketing_campaign[[#This Row],[AcceptedCmp5]]+marketing_campaign[[#This Row],[AcceptedCmp4]]+marketing_campaign[[#This Row],[AcceptedCmp3]]</f>
        <v>0</v>
      </c>
    </row>
    <row r="323" spans="1:36" x14ac:dyDescent="0.35">
      <c r="A323">
        <v>520</v>
      </c>
      <c r="B323">
        <v>1974</v>
      </c>
      <c r="C323">
        <f t="shared" ca="1" si="10"/>
        <v>52</v>
      </c>
      <c r="D323" t="str" cm="1">
        <f t="array" aca="1" ref="D3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3" t="s">
        <v>29</v>
      </c>
      <c r="F323" t="s">
        <v>33</v>
      </c>
      <c r="G323" cm="1">
        <f t="array" ref="G323">_xlfn.IFS(marketing_campaign[[#This Row],[Marital_Status]]="Single",I323-J323+1,marketing_campaign[[#This Row],[Marital_Status]]="Together",I323+J323+2,marketing_campaign[[#This Row],[Marital_Status]]="Alone",I323-J323+1,marketing_campaign[[#This Row],[Marital_Status]]="Married",I323+J323+2,marketing_campaign[[#This Row],[Marital_Status]]="Divorced",I323+J323+1,marketing_campaign[[#This Row],[Marital_Status]]="YOLO",I323-J323+1,marketing_campaign[[#This Row],[Marital_Status]]="Absurd",I323-J323+1,marketing_campaign[[#This Row],[Marital_Status]]="Widow",I323+J323+1)</f>
        <v>3</v>
      </c>
      <c r="H323">
        <v>34421</v>
      </c>
      <c r="I323">
        <v>1</v>
      </c>
      <c r="J323">
        <v>0</v>
      </c>
      <c r="K323" s="1">
        <v>41456</v>
      </c>
      <c r="L323">
        <v>81</v>
      </c>
      <c r="M323" t="str" cm="1">
        <f t="array" ref="M323">_xlfn.IFS(AND(marketing_campaign[[#This Row],[Recency]]&gt;=0,marketing_campaign[[#This Row],[Recency]]&lt;=14),"Early Recency",AND(marketing_campaign[[#This Row],[Recency]]&gt;=15,marketing_campaign[[#This Row],[Recency]]&lt;=31),"Mid-Recency",marketing_campaign[[#This Row],[Recency]]&gt;=32,"Late Recency")</f>
        <v>Late Recency</v>
      </c>
      <c r="N323">
        <v>3</v>
      </c>
      <c r="O323">
        <v>3</v>
      </c>
      <c r="P323">
        <v>7</v>
      </c>
      <c r="Q323">
        <v>6</v>
      </c>
      <c r="R323">
        <v>2</v>
      </c>
      <c r="S323">
        <v>9</v>
      </c>
      <c r="T323">
        <f>marketing_campaign[[#This Row],[MntGoldProds]]+marketing_campaign[[#This Row],[MntSweetProducts]]+marketing_campaign[[#This Row],[MntFishProducts]]+marketing_campaign[[#This Row],[MntMeatProducts]]+marketing_campaign[[#This Row],[MntFruits]]+marketing_campaign[[#This Row],[MntWines]]</f>
        <v>30</v>
      </c>
      <c r="U323">
        <v>1</v>
      </c>
      <c r="V323">
        <v>1</v>
      </c>
      <c r="W323">
        <v>0</v>
      </c>
      <c r="X323">
        <v>2</v>
      </c>
      <c r="Y323">
        <f t="shared" si="11"/>
        <v>4</v>
      </c>
      <c r="Z323">
        <v>7</v>
      </c>
      <c r="AA323">
        <v>0</v>
      </c>
      <c r="AB323">
        <v>0</v>
      </c>
      <c r="AC323">
        <v>0</v>
      </c>
      <c r="AD323">
        <v>0</v>
      </c>
      <c r="AE323">
        <v>0</v>
      </c>
      <c r="AF323">
        <v>0</v>
      </c>
      <c r="AG323">
        <v>3</v>
      </c>
      <c r="AH323">
        <v>11</v>
      </c>
      <c r="AI323">
        <v>0</v>
      </c>
      <c r="AJ323">
        <f>marketing_campaign[[#This Row],[AcceptedCmp2]]+marketing_campaign[[#This Row],[AcceptedCmp1]]+marketing_campaign[[#This Row],[AcceptedCmp5]]+marketing_campaign[[#This Row],[AcceptedCmp4]]+marketing_campaign[[#This Row],[AcceptedCmp3]]</f>
        <v>0</v>
      </c>
    </row>
    <row r="324" spans="1:36" x14ac:dyDescent="0.35">
      <c r="A324">
        <v>8275</v>
      </c>
      <c r="B324">
        <v>1965</v>
      </c>
      <c r="C324">
        <f t="shared" ca="1" si="10"/>
        <v>61</v>
      </c>
      <c r="D324" t="str" cm="1">
        <f t="array" aca="1" ref="D3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4" t="s">
        <v>32</v>
      </c>
      <c r="F324" t="s">
        <v>35</v>
      </c>
      <c r="G324" cm="1">
        <f t="array" ref="G324">_xlfn.IFS(marketing_campaign[[#This Row],[Marital_Status]]="Single",I324-J324+1,marketing_campaign[[#This Row],[Marital_Status]]="Together",I324+J324+2,marketing_campaign[[#This Row],[Marital_Status]]="Alone",I324-J324+1,marketing_campaign[[#This Row],[Marital_Status]]="Married",I324+J324+2,marketing_campaign[[#This Row],[Marital_Status]]="Divorced",I324+J324+1,marketing_campaign[[#This Row],[Marital_Status]]="YOLO",I324-J324+1,marketing_campaign[[#This Row],[Marital_Status]]="Absurd",I324-J324+1,marketing_campaign[[#This Row],[Marital_Status]]="Widow",I324+J324+1)</f>
        <v>3</v>
      </c>
      <c r="H324">
        <v>47025</v>
      </c>
      <c r="I324">
        <v>1</v>
      </c>
      <c r="J324">
        <v>1</v>
      </c>
      <c r="K324" s="1">
        <v>41679</v>
      </c>
      <c r="L324">
        <v>6</v>
      </c>
      <c r="M324" t="str" cm="1">
        <f t="array" ref="M324">_xlfn.IFS(AND(marketing_campaign[[#This Row],[Recency]]&gt;=0,marketing_campaign[[#This Row],[Recency]]&lt;=14),"Early Recency",AND(marketing_campaign[[#This Row],[Recency]]&gt;=15,marketing_campaign[[#This Row],[Recency]]&lt;=31),"Mid-Recency",marketing_campaign[[#This Row],[Recency]]&gt;=32,"Late Recency")</f>
        <v>Early Recency</v>
      </c>
      <c r="N324">
        <v>16</v>
      </c>
      <c r="O324">
        <v>0</v>
      </c>
      <c r="P324">
        <v>3</v>
      </c>
      <c r="Q324">
        <v>0</v>
      </c>
      <c r="R324">
        <v>0</v>
      </c>
      <c r="S324">
        <v>1</v>
      </c>
      <c r="T324">
        <f>marketing_campaign[[#This Row],[MntGoldProds]]+marketing_campaign[[#This Row],[MntSweetProducts]]+marketing_campaign[[#This Row],[MntFishProducts]]+marketing_campaign[[#This Row],[MntMeatProducts]]+marketing_campaign[[#This Row],[MntFruits]]+marketing_campaign[[#This Row],[MntWines]]</f>
        <v>20</v>
      </c>
      <c r="U324">
        <v>1</v>
      </c>
      <c r="V324">
        <v>1</v>
      </c>
      <c r="W324">
        <v>0</v>
      </c>
      <c r="X324">
        <v>2</v>
      </c>
      <c r="Y324">
        <f t="shared" si="11"/>
        <v>4</v>
      </c>
      <c r="Z324">
        <v>7</v>
      </c>
      <c r="AA324">
        <v>0</v>
      </c>
      <c r="AB324">
        <v>0</v>
      </c>
      <c r="AC324">
        <v>0</v>
      </c>
      <c r="AD324">
        <v>0</v>
      </c>
      <c r="AE324">
        <v>0</v>
      </c>
      <c r="AF324">
        <v>0</v>
      </c>
      <c r="AG324">
        <v>3</v>
      </c>
      <c r="AH324">
        <v>11</v>
      </c>
      <c r="AI324">
        <v>0</v>
      </c>
      <c r="AJ324">
        <f>marketing_campaign[[#This Row],[AcceptedCmp2]]+marketing_campaign[[#This Row],[AcceptedCmp1]]+marketing_campaign[[#This Row],[AcceptedCmp5]]+marketing_campaign[[#This Row],[AcceptedCmp4]]+marketing_campaign[[#This Row],[AcceptedCmp3]]</f>
        <v>0</v>
      </c>
    </row>
    <row r="325" spans="1:36" x14ac:dyDescent="0.35">
      <c r="A325">
        <v>9750</v>
      </c>
      <c r="B325">
        <v>1961</v>
      </c>
      <c r="C325">
        <f t="shared" ca="1" si="10"/>
        <v>65</v>
      </c>
      <c r="D325" t="str" cm="1">
        <f t="array" aca="1" ref="D3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5" t="s">
        <v>32</v>
      </c>
      <c r="F325" t="s">
        <v>35</v>
      </c>
      <c r="G325" cm="1">
        <f t="array" ref="G325">_xlfn.IFS(marketing_campaign[[#This Row],[Marital_Status]]="Single",I325-J325+1,marketing_campaign[[#This Row],[Marital_Status]]="Together",I325+J325+2,marketing_campaign[[#This Row],[Marital_Status]]="Alone",I325-J325+1,marketing_campaign[[#This Row],[Marital_Status]]="Married",I325+J325+2,marketing_campaign[[#This Row],[Marital_Status]]="Divorced",I325+J325+1,marketing_campaign[[#This Row],[Marital_Status]]="YOLO",I325-J325+1,marketing_campaign[[#This Row],[Marital_Status]]="Absurd",I325-J325+1,marketing_campaign[[#This Row],[Marital_Status]]="Widow",I325+J325+1)</f>
        <v>2</v>
      </c>
      <c r="H325">
        <v>64325</v>
      </c>
      <c r="I325">
        <v>0</v>
      </c>
      <c r="J325">
        <v>1</v>
      </c>
      <c r="K325" s="1">
        <v>41312</v>
      </c>
      <c r="L325">
        <v>41</v>
      </c>
      <c r="M325" t="str" cm="1">
        <f t="array" ref="M325">_xlfn.IFS(AND(marketing_campaign[[#This Row],[Recency]]&gt;=0,marketing_campaign[[#This Row],[Recency]]&lt;=14),"Early Recency",AND(marketing_campaign[[#This Row],[Recency]]&gt;=15,marketing_campaign[[#This Row],[Recency]]&lt;=31),"Mid-Recency",marketing_campaign[[#This Row],[Recency]]&gt;=32,"Late Recency")</f>
        <v>Late Recency</v>
      </c>
      <c r="N325">
        <v>731</v>
      </c>
      <c r="O325">
        <v>60</v>
      </c>
      <c r="P325">
        <v>353</v>
      </c>
      <c r="Q325">
        <v>78</v>
      </c>
      <c r="R325">
        <v>12</v>
      </c>
      <c r="S325">
        <v>73</v>
      </c>
      <c r="T325">
        <f>marketing_campaign[[#This Row],[MntGoldProds]]+marketing_campaign[[#This Row],[MntSweetProducts]]+marketing_campaign[[#This Row],[MntFishProducts]]+marketing_campaign[[#This Row],[MntMeatProducts]]+marketing_campaign[[#This Row],[MntFruits]]+marketing_campaign[[#This Row],[MntWines]]</f>
        <v>1307</v>
      </c>
      <c r="U325">
        <v>5</v>
      </c>
      <c r="V325">
        <v>10</v>
      </c>
      <c r="W325">
        <v>3</v>
      </c>
      <c r="X325">
        <v>5</v>
      </c>
      <c r="Y325">
        <f t="shared" si="11"/>
        <v>23</v>
      </c>
      <c r="Z325">
        <v>7</v>
      </c>
      <c r="AA325">
        <v>0</v>
      </c>
      <c r="AB325">
        <v>0</v>
      </c>
      <c r="AC325">
        <v>0</v>
      </c>
      <c r="AD325">
        <v>0</v>
      </c>
      <c r="AE325">
        <v>0</v>
      </c>
      <c r="AF325">
        <v>0</v>
      </c>
      <c r="AG325">
        <v>3</v>
      </c>
      <c r="AH325">
        <v>11</v>
      </c>
      <c r="AI325">
        <v>0</v>
      </c>
      <c r="AJ325">
        <f>marketing_campaign[[#This Row],[AcceptedCmp2]]+marketing_campaign[[#This Row],[AcceptedCmp1]]+marketing_campaign[[#This Row],[AcceptedCmp5]]+marketing_campaign[[#This Row],[AcceptedCmp4]]+marketing_campaign[[#This Row],[AcceptedCmp3]]</f>
        <v>0</v>
      </c>
    </row>
    <row r="326" spans="1:36" x14ac:dyDescent="0.35">
      <c r="A326">
        <v>2607</v>
      </c>
      <c r="B326">
        <v>1953</v>
      </c>
      <c r="C326">
        <f t="shared" ca="1" si="10"/>
        <v>73</v>
      </c>
      <c r="D326" t="str" cm="1">
        <f t="array" aca="1" ref="D3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6" t="s">
        <v>29</v>
      </c>
      <c r="F326" t="s">
        <v>30</v>
      </c>
      <c r="G326" cm="1">
        <f t="array" ref="G326">_xlfn.IFS(marketing_campaign[[#This Row],[Marital_Status]]="Single",I326-J326+1,marketing_campaign[[#This Row],[Marital_Status]]="Together",I326+J326+2,marketing_campaign[[#This Row],[Marital_Status]]="Alone",I326-J326+1,marketing_campaign[[#This Row],[Marital_Status]]="Married",I326+J326+2,marketing_campaign[[#This Row],[Marital_Status]]="Divorced",I326+J326+1,marketing_campaign[[#This Row],[Marital_Status]]="YOLO",I326-J326+1,marketing_campaign[[#This Row],[Marital_Status]]="Absurd",I326-J326+1,marketing_campaign[[#This Row],[Marital_Status]]="Widow",I326+J326+1)</f>
        <v>0</v>
      </c>
      <c r="H326">
        <v>40464</v>
      </c>
      <c r="I326">
        <v>0</v>
      </c>
      <c r="J326">
        <v>1</v>
      </c>
      <c r="K326" s="1">
        <v>41285</v>
      </c>
      <c r="L326">
        <v>78</v>
      </c>
      <c r="M326" t="str" cm="1">
        <f t="array" ref="M326">_xlfn.IFS(AND(marketing_campaign[[#This Row],[Recency]]&gt;=0,marketing_campaign[[#This Row],[Recency]]&lt;=14),"Early Recency",AND(marketing_campaign[[#This Row],[Recency]]&gt;=15,marketing_campaign[[#This Row],[Recency]]&lt;=31),"Mid-Recency",marketing_campaign[[#This Row],[Recency]]&gt;=32,"Late Recency")</f>
        <v>Late Recency</v>
      </c>
      <c r="N326">
        <v>424</v>
      </c>
      <c r="O326">
        <v>17</v>
      </c>
      <c r="P326">
        <v>118</v>
      </c>
      <c r="Q326">
        <v>7</v>
      </c>
      <c r="R326">
        <v>23</v>
      </c>
      <c r="S326">
        <v>41</v>
      </c>
      <c r="T326">
        <f>marketing_campaign[[#This Row],[MntGoldProds]]+marketing_campaign[[#This Row],[MntSweetProducts]]+marketing_campaign[[#This Row],[MntFishProducts]]+marketing_campaign[[#This Row],[MntMeatProducts]]+marketing_campaign[[#This Row],[MntFruits]]+marketing_campaign[[#This Row],[MntWines]]</f>
        <v>630</v>
      </c>
      <c r="U326">
        <v>6</v>
      </c>
      <c r="V326">
        <v>8</v>
      </c>
      <c r="W326">
        <v>2</v>
      </c>
      <c r="X326">
        <v>8</v>
      </c>
      <c r="Y326">
        <f t="shared" si="11"/>
        <v>24</v>
      </c>
      <c r="Z326">
        <v>8</v>
      </c>
      <c r="AA326">
        <v>0</v>
      </c>
      <c r="AB326">
        <v>0</v>
      </c>
      <c r="AC326">
        <v>0</v>
      </c>
      <c r="AD326">
        <v>0</v>
      </c>
      <c r="AE326">
        <v>0</v>
      </c>
      <c r="AF326">
        <v>0</v>
      </c>
      <c r="AG326">
        <v>3</v>
      </c>
      <c r="AH326">
        <v>11</v>
      </c>
      <c r="AI326">
        <v>0</v>
      </c>
      <c r="AJ326">
        <f>marketing_campaign[[#This Row],[AcceptedCmp2]]+marketing_campaign[[#This Row],[AcceptedCmp1]]+marketing_campaign[[#This Row],[AcceptedCmp5]]+marketing_campaign[[#This Row],[AcceptedCmp4]]+marketing_campaign[[#This Row],[AcceptedCmp3]]</f>
        <v>0</v>
      </c>
    </row>
    <row r="327" spans="1:36" x14ac:dyDescent="0.35">
      <c r="A327">
        <v>7214</v>
      </c>
      <c r="B327">
        <v>1957</v>
      </c>
      <c r="C327">
        <f t="shared" ca="1" si="10"/>
        <v>69</v>
      </c>
      <c r="D327" t="str" cm="1">
        <f t="array" aca="1" ref="D3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27" t="s">
        <v>29</v>
      </c>
      <c r="F327" t="s">
        <v>33</v>
      </c>
      <c r="G327" cm="1">
        <f t="array" ref="G327">_xlfn.IFS(marketing_campaign[[#This Row],[Marital_Status]]="Single",I327-J327+1,marketing_campaign[[#This Row],[Marital_Status]]="Together",I327+J327+2,marketing_campaign[[#This Row],[Marital_Status]]="Alone",I327-J327+1,marketing_campaign[[#This Row],[Marital_Status]]="Married",I327+J327+2,marketing_campaign[[#This Row],[Marital_Status]]="Divorced",I327+J327+1,marketing_campaign[[#This Row],[Marital_Status]]="YOLO",I327-J327+1,marketing_campaign[[#This Row],[Marital_Status]]="Absurd",I327-J327+1,marketing_campaign[[#This Row],[Marital_Status]]="Widow",I327+J327+1)</f>
        <v>2</v>
      </c>
      <c r="H327">
        <v>62187</v>
      </c>
      <c r="I327">
        <v>0</v>
      </c>
      <c r="J327">
        <v>0</v>
      </c>
      <c r="K327" s="1">
        <v>41460</v>
      </c>
      <c r="L327">
        <v>49</v>
      </c>
      <c r="M327" t="str" cm="1">
        <f t="array" ref="M327">_xlfn.IFS(AND(marketing_campaign[[#This Row],[Recency]]&gt;=0,marketing_campaign[[#This Row],[Recency]]&lt;=14),"Early Recency",AND(marketing_campaign[[#This Row],[Recency]]&gt;=15,marketing_campaign[[#This Row],[Recency]]&lt;=31),"Mid-Recency",marketing_campaign[[#This Row],[Recency]]&gt;=32,"Late Recency")</f>
        <v>Late Recency</v>
      </c>
      <c r="N327">
        <v>792</v>
      </c>
      <c r="O327">
        <v>0</v>
      </c>
      <c r="P327">
        <v>275</v>
      </c>
      <c r="Q327">
        <v>45</v>
      </c>
      <c r="R327">
        <v>45</v>
      </c>
      <c r="S327">
        <v>126</v>
      </c>
      <c r="T327">
        <f>marketing_campaign[[#This Row],[MntGoldProds]]+marketing_campaign[[#This Row],[MntSweetProducts]]+marketing_campaign[[#This Row],[MntFishProducts]]+marketing_campaign[[#This Row],[MntMeatProducts]]+marketing_campaign[[#This Row],[MntFruits]]+marketing_campaign[[#This Row],[MntWines]]</f>
        <v>1283</v>
      </c>
      <c r="U327">
        <v>1</v>
      </c>
      <c r="V327">
        <v>4</v>
      </c>
      <c r="W327">
        <v>8</v>
      </c>
      <c r="X327">
        <v>5</v>
      </c>
      <c r="Y327">
        <f t="shared" si="11"/>
        <v>18</v>
      </c>
      <c r="Z327">
        <v>3</v>
      </c>
      <c r="AA327">
        <v>0</v>
      </c>
      <c r="AB327">
        <v>0</v>
      </c>
      <c r="AC327">
        <v>0</v>
      </c>
      <c r="AD327">
        <v>0</v>
      </c>
      <c r="AE327">
        <v>0</v>
      </c>
      <c r="AF327">
        <v>0</v>
      </c>
      <c r="AG327">
        <v>3</v>
      </c>
      <c r="AH327">
        <v>11</v>
      </c>
      <c r="AI327">
        <v>0</v>
      </c>
      <c r="AJ327">
        <f>marketing_campaign[[#This Row],[AcceptedCmp2]]+marketing_campaign[[#This Row],[AcceptedCmp1]]+marketing_campaign[[#This Row],[AcceptedCmp5]]+marketing_campaign[[#This Row],[AcceptedCmp4]]+marketing_campaign[[#This Row],[AcceptedCmp3]]</f>
        <v>0</v>
      </c>
    </row>
    <row r="328" spans="1:36" x14ac:dyDescent="0.35">
      <c r="A328">
        <v>5835</v>
      </c>
      <c r="B328">
        <v>1976</v>
      </c>
      <c r="C328">
        <f t="shared" ca="1" si="10"/>
        <v>50</v>
      </c>
      <c r="D328" t="str" cm="1">
        <f t="array" aca="1" ref="D3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28" t="s">
        <v>32</v>
      </c>
      <c r="F328" t="s">
        <v>35</v>
      </c>
      <c r="G328" cm="1">
        <f t="array" ref="G328">_xlfn.IFS(marketing_campaign[[#This Row],[Marital_Status]]="Single",I328-J328+1,marketing_campaign[[#This Row],[Marital_Status]]="Together",I328+J328+2,marketing_campaign[[#This Row],[Marital_Status]]="Alone",I328-J328+1,marketing_campaign[[#This Row],[Marital_Status]]="Married",I328+J328+2,marketing_campaign[[#This Row],[Marital_Status]]="Divorced",I328+J328+1,marketing_campaign[[#This Row],[Marital_Status]]="YOLO",I328-J328+1,marketing_campaign[[#This Row],[Marital_Status]]="Absurd",I328-J328+1,marketing_campaign[[#This Row],[Marital_Status]]="Widow",I328+J328+1)</f>
        <v>2</v>
      </c>
      <c r="H328">
        <v>14849</v>
      </c>
      <c r="I328">
        <v>1</v>
      </c>
      <c r="J328">
        <v>0</v>
      </c>
      <c r="K328" s="1">
        <v>41457</v>
      </c>
      <c r="L328">
        <v>39</v>
      </c>
      <c r="M328" t="str" cm="1">
        <f t="array" ref="M328">_xlfn.IFS(AND(marketing_campaign[[#This Row],[Recency]]&gt;=0,marketing_campaign[[#This Row],[Recency]]&lt;=14),"Early Recency",AND(marketing_campaign[[#This Row],[Recency]]&gt;=15,marketing_campaign[[#This Row],[Recency]]&lt;=31),"Mid-Recency",marketing_campaign[[#This Row],[Recency]]&gt;=32,"Late Recency")</f>
        <v>Late Recency</v>
      </c>
      <c r="N328">
        <v>21</v>
      </c>
      <c r="O328">
        <v>2</v>
      </c>
      <c r="P328">
        <v>28</v>
      </c>
      <c r="Q328">
        <v>3</v>
      </c>
      <c r="R328">
        <v>2</v>
      </c>
      <c r="S328">
        <v>9</v>
      </c>
      <c r="T328">
        <f>marketing_campaign[[#This Row],[MntGoldProds]]+marketing_campaign[[#This Row],[MntSweetProducts]]+marketing_campaign[[#This Row],[MntFishProducts]]+marketing_campaign[[#This Row],[MntMeatProducts]]+marketing_campaign[[#This Row],[MntFruits]]+marketing_campaign[[#This Row],[MntWines]]</f>
        <v>65</v>
      </c>
      <c r="U328">
        <v>3</v>
      </c>
      <c r="V328">
        <v>2</v>
      </c>
      <c r="W328">
        <v>0</v>
      </c>
      <c r="X328">
        <v>4</v>
      </c>
      <c r="Y328">
        <f t="shared" si="11"/>
        <v>9</v>
      </c>
      <c r="Z328">
        <v>8</v>
      </c>
      <c r="AA328">
        <v>0</v>
      </c>
      <c r="AB328">
        <v>0</v>
      </c>
      <c r="AC328">
        <v>0</v>
      </c>
      <c r="AD328">
        <v>0</v>
      </c>
      <c r="AE328">
        <v>0</v>
      </c>
      <c r="AF328">
        <v>0</v>
      </c>
      <c r="AG328">
        <v>3</v>
      </c>
      <c r="AH328">
        <v>11</v>
      </c>
      <c r="AI328">
        <v>0</v>
      </c>
      <c r="AJ328">
        <f>marketing_campaign[[#This Row],[AcceptedCmp2]]+marketing_campaign[[#This Row],[AcceptedCmp1]]+marketing_campaign[[#This Row],[AcceptedCmp5]]+marketing_campaign[[#This Row],[AcceptedCmp4]]+marketing_campaign[[#This Row],[AcceptedCmp3]]</f>
        <v>0</v>
      </c>
    </row>
    <row r="329" spans="1:36" x14ac:dyDescent="0.35">
      <c r="A329">
        <v>3896</v>
      </c>
      <c r="B329">
        <v>1984</v>
      </c>
      <c r="C329">
        <f t="shared" ca="1" si="10"/>
        <v>42</v>
      </c>
      <c r="D329" t="str" cm="1">
        <f t="array" aca="1" ref="D3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29" t="s">
        <v>29</v>
      </c>
      <c r="F329" t="s">
        <v>33</v>
      </c>
      <c r="G329" cm="1">
        <f t="array" ref="G329">_xlfn.IFS(marketing_campaign[[#This Row],[Marital_Status]]="Single",I329-J329+1,marketing_campaign[[#This Row],[Marital_Status]]="Together",I329+J329+2,marketing_campaign[[#This Row],[Marital_Status]]="Alone",I329-J329+1,marketing_campaign[[#This Row],[Marital_Status]]="Married",I329+J329+2,marketing_campaign[[#This Row],[Marital_Status]]="Divorced",I329+J329+1,marketing_campaign[[#This Row],[Marital_Status]]="YOLO",I329-J329+1,marketing_campaign[[#This Row],[Marital_Status]]="Absurd",I329-J329+1,marketing_campaign[[#This Row],[Marital_Status]]="Widow",I329+J329+1)</f>
        <v>3</v>
      </c>
      <c r="H329">
        <v>27255</v>
      </c>
      <c r="I329">
        <v>1</v>
      </c>
      <c r="J329">
        <v>0</v>
      </c>
      <c r="K329" s="1">
        <v>41585</v>
      </c>
      <c r="L329">
        <v>3</v>
      </c>
      <c r="M329" t="str" cm="1">
        <f t="array" ref="M329">_xlfn.IFS(AND(marketing_campaign[[#This Row],[Recency]]&gt;=0,marketing_campaign[[#This Row],[Recency]]&lt;=14),"Early Recency",AND(marketing_campaign[[#This Row],[Recency]]&gt;=15,marketing_campaign[[#This Row],[Recency]]&lt;=31),"Mid-Recency",marketing_campaign[[#This Row],[Recency]]&gt;=32,"Late Recency")</f>
        <v>Early Recency</v>
      </c>
      <c r="N329">
        <v>22</v>
      </c>
      <c r="O329">
        <v>1</v>
      </c>
      <c r="P329">
        <v>11</v>
      </c>
      <c r="Q329">
        <v>0</v>
      </c>
      <c r="R329">
        <v>1</v>
      </c>
      <c r="S329">
        <v>2</v>
      </c>
      <c r="T329">
        <f>marketing_campaign[[#This Row],[MntGoldProds]]+marketing_campaign[[#This Row],[MntSweetProducts]]+marketing_campaign[[#This Row],[MntFishProducts]]+marketing_campaign[[#This Row],[MntMeatProducts]]+marketing_campaign[[#This Row],[MntFruits]]+marketing_campaign[[#This Row],[MntWines]]</f>
        <v>37</v>
      </c>
      <c r="U329">
        <v>1</v>
      </c>
      <c r="V329">
        <v>1</v>
      </c>
      <c r="W329">
        <v>0</v>
      </c>
      <c r="X329">
        <v>3</v>
      </c>
      <c r="Y329">
        <f t="shared" si="11"/>
        <v>5</v>
      </c>
      <c r="Z329">
        <v>7</v>
      </c>
      <c r="AA329">
        <v>0</v>
      </c>
      <c r="AB329">
        <v>0</v>
      </c>
      <c r="AC329">
        <v>0</v>
      </c>
      <c r="AD329">
        <v>0</v>
      </c>
      <c r="AE329">
        <v>0</v>
      </c>
      <c r="AF329">
        <v>0</v>
      </c>
      <c r="AG329">
        <v>3</v>
      </c>
      <c r="AH329">
        <v>11</v>
      </c>
      <c r="AI329">
        <v>0</v>
      </c>
      <c r="AJ329">
        <f>marketing_campaign[[#This Row],[AcceptedCmp2]]+marketing_campaign[[#This Row],[AcceptedCmp1]]+marketing_campaign[[#This Row],[AcceptedCmp5]]+marketing_campaign[[#This Row],[AcceptedCmp4]]+marketing_campaign[[#This Row],[AcceptedCmp3]]</f>
        <v>0</v>
      </c>
    </row>
    <row r="330" spans="1:36" x14ac:dyDescent="0.35">
      <c r="A330">
        <v>10350</v>
      </c>
      <c r="B330">
        <v>1950</v>
      </c>
      <c r="C330">
        <f t="shared" ca="1" si="10"/>
        <v>76</v>
      </c>
      <c r="D330" t="str" cm="1">
        <f t="array" aca="1" ref="D3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0" t="s">
        <v>32</v>
      </c>
      <c r="F330" t="s">
        <v>33</v>
      </c>
      <c r="G330" cm="1">
        <f t="array" ref="G330">_xlfn.IFS(marketing_campaign[[#This Row],[Marital_Status]]="Single",I330-J330+1,marketing_campaign[[#This Row],[Marital_Status]]="Together",I330+J330+2,marketing_campaign[[#This Row],[Marital_Status]]="Alone",I330-J330+1,marketing_campaign[[#This Row],[Marital_Status]]="Married",I330+J330+2,marketing_campaign[[#This Row],[Marital_Status]]="Divorced",I330+J330+1,marketing_campaign[[#This Row],[Marital_Status]]="YOLO",I330-J330+1,marketing_campaign[[#This Row],[Marital_Status]]="Absurd",I330-J330+1,marketing_campaign[[#This Row],[Marital_Status]]="Widow",I330+J330+1)</f>
        <v>5</v>
      </c>
      <c r="H330">
        <v>54432</v>
      </c>
      <c r="I330">
        <v>2</v>
      </c>
      <c r="J330">
        <v>1</v>
      </c>
      <c r="K330" s="1">
        <v>41403</v>
      </c>
      <c r="L330">
        <v>37</v>
      </c>
      <c r="M330" t="str" cm="1">
        <f t="array" ref="M330">_xlfn.IFS(AND(marketing_campaign[[#This Row],[Recency]]&gt;=0,marketing_campaign[[#This Row],[Recency]]&lt;=14),"Early Recency",AND(marketing_campaign[[#This Row],[Recency]]&gt;=15,marketing_campaign[[#This Row],[Recency]]&lt;=31),"Mid-Recency",marketing_campaign[[#This Row],[Recency]]&gt;=32,"Late Recency")</f>
        <v>Late Recency</v>
      </c>
      <c r="N330">
        <v>33</v>
      </c>
      <c r="O330">
        <v>0</v>
      </c>
      <c r="P330">
        <v>5</v>
      </c>
      <c r="Q330">
        <v>0</v>
      </c>
      <c r="R330">
        <v>0</v>
      </c>
      <c r="S330">
        <v>0</v>
      </c>
      <c r="T330">
        <f>marketing_campaign[[#This Row],[MntGoldProds]]+marketing_campaign[[#This Row],[MntSweetProducts]]+marketing_campaign[[#This Row],[MntFishProducts]]+marketing_campaign[[#This Row],[MntMeatProducts]]+marketing_campaign[[#This Row],[MntFruits]]+marketing_campaign[[#This Row],[MntWines]]</f>
        <v>38</v>
      </c>
      <c r="U330">
        <v>1</v>
      </c>
      <c r="V330">
        <v>1</v>
      </c>
      <c r="W330">
        <v>0</v>
      </c>
      <c r="X330">
        <v>3</v>
      </c>
      <c r="Y330">
        <f t="shared" si="11"/>
        <v>5</v>
      </c>
      <c r="Z330">
        <v>4</v>
      </c>
      <c r="AA330">
        <v>0</v>
      </c>
      <c r="AB330">
        <v>0</v>
      </c>
      <c r="AC330">
        <v>0</v>
      </c>
      <c r="AD330">
        <v>0</v>
      </c>
      <c r="AE330">
        <v>0</v>
      </c>
      <c r="AF330">
        <v>0</v>
      </c>
      <c r="AG330">
        <v>3</v>
      </c>
      <c r="AH330">
        <v>11</v>
      </c>
      <c r="AI330">
        <v>0</v>
      </c>
      <c r="AJ330">
        <f>marketing_campaign[[#This Row],[AcceptedCmp2]]+marketing_campaign[[#This Row],[AcceptedCmp1]]+marketing_campaign[[#This Row],[AcceptedCmp5]]+marketing_campaign[[#This Row],[AcceptedCmp4]]+marketing_campaign[[#This Row],[AcceptedCmp3]]</f>
        <v>0</v>
      </c>
    </row>
    <row r="331" spans="1:36" x14ac:dyDescent="0.35">
      <c r="A331">
        <v>7786</v>
      </c>
      <c r="B331">
        <v>1986</v>
      </c>
      <c r="C331">
        <f t="shared" ca="1" si="10"/>
        <v>40</v>
      </c>
      <c r="D331" t="str" cm="1">
        <f t="array" aca="1" ref="D3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1" t="s">
        <v>32</v>
      </c>
      <c r="F331" t="s">
        <v>30</v>
      </c>
      <c r="G331" cm="1">
        <f t="array" ref="G331">_xlfn.IFS(marketing_campaign[[#This Row],[Marital_Status]]="Single",I331-J331+1,marketing_campaign[[#This Row],[Marital_Status]]="Together",I331+J331+2,marketing_campaign[[#This Row],[Marital_Status]]="Alone",I331-J331+1,marketing_campaign[[#This Row],[Marital_Status]]="Married",I331+J331+2,marketing_campaign[[#This Row],[Marital_Status]]="Divorced",I331+J331+1,marketing_campaign[[#This Row],[Marital_Status]]="YOLO",I331-J331+1,marketing_campaign[[#This Row],[Marital_Status]]="Absurd",I331-J331+1,marketing_campaign[[#This Row],[Marital_Status]]="Widow",I331+J331+1)</f>
        <v>2</v>
      </c>
      <c r="H331">
        <v>29999</v>
      </c>
      <c r="I331">
        <v>1</v>
      </c>
      <c r="J331">
        <v>0</v>
      </c>
      <c r="K331" s="1">
        <v>41318</v>
      </c>
      <c r="L331">
        <v>22</v>
      </c>
      <c r="M331" t="str" cm="1">
        <f t="array" ref="M331">_xlfn.IFS(AND(marketing_campaign[[#This Row],[Recency]]&gt;=0,marketing_campaign[[#This Row],[Recency]]&lt;=14),"Early Recency",AND(marketing_campaign[[#This Row],[Recency]]&gt;=15,marketing_campaign[[#This Row],[Recency]]&lt;=31),"Mid-Recency",marketing_campaign[[#This Row],[Recency]]&gt;=32,"Late Recency")</f>
        <v>Mid-Recency</v>
      </c>
      <c r="N331">
        <v>68</v>
      </c>
      <c r="O331">
        <v>7</v>
      </c>
      <c r="P331">
        <v>59</v>
      </c>
      <c r="Q331">
        <v>10</v>
      </c>
      <c r="R331">
        <v>5</v>
      </c>
      <c r="S331">
        <v>11</v>
      </c>
      <c r="T331">
        <f>marketing_campaign[[#This Row],[MntGoldProds]]+marketing_campaign[[#This Row],[MntSweetProducts]]+marketing_campaign[[#This Row],[MntFishProducts]]+marketing_campaign[[#This Row],[MntMeatProducts]]+marketing_campaign[[#This Row],[MntFruits]]+marketing_campaign[[#This Row],[MntWines]]</f>
        <v>160</v>
      </c>
      <c r="U331">
        <v>4</v>
      </c>
      <c r="V331">
        <v>3</v>
      </c>
      <c r="W331">
        <v>1</v>
      </c>
      <c r="X331">
        <v>4</v>
      </c>
      <c r="Y331">
        <f t="shared" si="11"/>
        <v>12</v>
      </c>
      <c r="Z331">
        <v>8</v>
      </c>
      <c r="AA331">
        <v>0</v>
      </c>
      <c r="AB331">
        <v>0</v>
      </c>
      <c r="AC331">
        <v>0</v>
      </c>
      <c r="AD331">
        <v>0</v>
      </c>
      <c r="AE331">
        <v>0</v>
      </c>
      <c r="AF331">
        <v>0</v>
      </c>
      <c r="AG331">
        <v>3</v>
      </c>
      <c r="AH331">
        <v>11</v>
      </c>
      <c r="AI331">
        <v>0</v>
      </c>
      <c r="AJ331">
        <f>marketing_campaign[[#This Row],[AcceptedCmp2]]+marketing_campaign[[#This Row],[AcceptedCmp1]]+marketing_campaign[[#This Row],[AcceptedCmp5]]+marketing_campaign[[#This Row],[AcceptedCmp4]]+marketing_campaign[[#This Row],[AcceptedCmp3]]</f>
        <v>0</v>
      </c>
    </row>
    <row r="332" spans="1:36" x14ac:dyDescent="0.35">
      <c r="A332">
        <v>2861</v>
      </c>
      <c r="B332">
        <v>1983</v>
      </c>
      <c r="C332">
        <f t="shared" ca="1" si="10"/>
        <v>43</v>
      </c>
      <c r="D332" t="str" cm="1">
        <f t="array" aca="1" ref="D3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2" t="s">
        <v>29</v>
      </c>
      <c r="F332" t="s">
        <v>30</v>
      </c>
      <c r="G332" cm="1">
        <f t="array" ref="G332">_xlfn.IFS(marketing_campaign[[#This Row],[Marital_Status]]="Single",I332-J332+1,marketing_campaign[[#This Row],[Marital_Status]]="Together",I332+J332+2,marketing_campaign[[#This Row],[Marital_Status]]="Alone",I332-J332+1,marketing_campaign[[#This Row],[Marital_Status]]="Married",I332+J332+2,marketing_campaign[[#This Row],[Marital_Status]]="Divorced",I332+J332+1,marketing_campaign[[#This Row],[Marital_Status]]="YOLO",I332-J332+1,marketing_campaign[[#This Row],[Marital_Status]]="Absurd",I332-J332+1,marketing_campaign[[#This Row],[Marital_Status]]="Widow",I332+J332+1)</f>
        <v>2</v>
      </c>
      <c r="H332">
        <v>24072</v>
      </c>
      <c r="I332">
        <v>1</v>
      </c>
      <c r="J332">
        <v>0</v>
      </c>
      <c r="K332" s="1">
        <v>41380</v>
      </c>
      <c r="L332">
        <v>79</v>
      </c>
      <c r="M332" t="str" cm="1">
        <f t="array" ref="M332">_xlfn.IFS(AND(marketing_campaign[[#This Row],[Recency]]&gt;=0,marketing_campaign[[#This Row],[Recency]]&lt;=14),"Early Recency",AND(marketing_campaign[[#This Row],[Recency]]&gt;=15,marketing_campaign[[#This Row],[Recency]]&lt;=31),"Mid-Recency",marketing_campaign[[#This Row],[Recency]]&gt;=32,"Late Recency")</f>
        <v>Late Recency</v>
      </c>
      <c r="N332">
        <v>9</v>
      </c>
      <c r="O332">
        <v>1</v>
      </c>
      <c r="P332">
        <v>6</v>
      </c>
      <c r="Q332">
        <v>3</v>
      </c>
      <c r="R332">
        <v>0</v>
      </c>
      <c r="S332">
        <v>4</v>
      </c>
      <c r="T332">
        <f>marketing_campaign[[#This Row],[MntGoldProds]]+marketing_campaign[[#This Row],[MntSweetProducts]]+marketing_campaign[[#This Row],[MntFishProducts]]+marketing_campaign[[#This Row],[MntMeatProducts]]+marketing_campaign[[#This Row],[MntFruits]]+marketing_campaign[[#This Row],[MntWines]]</f>
        <v>23</v>
      </c>
      <c r="U332">
        <v>1</v>
      </c>
      <c r="V332">
        <v>1</v>
      </c>
      <c r="W332">
        <v>0</v>
      </c>
      <c r="X332">
        <v>2</v>
      </c>
      <c r="Y332">
        <f t="shared" si="11"/>
        <v>4</v>
      </c>
      <c r="Z332">
        <v>8</v>
      </c>
      <c r="AA332">
        <v>0</v>
      </c>
      <c r="AB332">
        <v>0</v>
      </c>
      <c r="AC332">
        <v>0</v>
      </c>
      <c r="AD332">
        <v>0</v>
      </c>
      <c r="AE332">
        <v>0</v>
      </c>
      <c r="AF332">
        <v>0</v>
      </c>
      <c r="AG332">
        <v>3</v>
      </c>
      <c r="AH332">
        <v>11</v>
      </c>
      <c r="AI332">
        <v>0</v>
      </c>
      <c r="AJ332">
        <f>marketing_campaign[[#This Row],[AcceptedCmp2]]+marketing_campaign[[#This Row],[AcceptedCmp1]]+marketing_campaign[[#This Row],[AcceptedCmp5]]+marketing_campaign[[#This Row],[AcceptedCmp4]]+marketing_campaign[[#This Row],[AcceptedCmp3]]</f>
        <v>0</v>
      </c>
    </row>
    <row r="333" spans="1:36" x14ac:dyDescent="0.35">
      <c r="A333">
        <v>663</v>
      </c>
      <c r="B333">
        <v>1989</v>
      </c>
      <c r="C333">
        <f t="shared" ca="1" si="10"/>
        <v>37</v>
      </c>
      <c r="D333" t="str" cm="1">
        <f t="array" aca="1" ref="D3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3" t="s">
        <v>32</v>
      </c>
      <c r="F333" t="s">
        <v>30</v>
      </c>
      <c r="G333" cm="1">
        <f t="array" ref="G333">_xlfn.IFS(marketing_campaign[[#This Row],[Marital_Status]]="Single",I333-J333+1,marketing_campaign[[#This Row],[Marital_Status]]="Together",I333+J333+2,marketing_campaign[[#This Row],[Marital_Status]]="Alone",I333-J333+1,marketing_campaign[[#This Row],[Marital_Status]]="Married",I333+J333+2,marketing_campaign[[#This Row],[Marital_Status]]="Divorced",I333+J333+1,marketing_campaign[[#This Row],[Marital_Status]]="YOLO",I333-J333+1,marketing_campaign[[#This Row],[Marital_Status]]="Absurd",I333-J333+1,marketing_campaign[[#This Row],[Marital_Status]]="Widow",I333+J333+1)</f>
        <v>1</v>
      </c>
      <c r="H333">
        <v>33996</v>
      </c>
      <c r="I333">
        <v>0</v>
      </c>
      <c r="J333">
        <v>0</v>
      </c>
      <c r="K333" s="1">
        <v>41528</v>
      </c>
      <c r="L333">
        <v>46</v>
      </c>
      <c r="M333" t="str" cm="1">
        <f t="array" ref="M333">_xlfn.IFS(AND(marketing_campaign[[#This Row],[Recency]]&gt;=0,marketing_campaign[[#This Row],[Recency]]&lt;=14),"Early Recency",AND(marketing_campaign[[#This Row],[Recency]]&gt;=15,marketing_campaign[[#This Row],[Recency]]&lt;=31),"Mid-Recency",marketing_campaign[[#This Row],[Recency]]&gt;=32,"Late Recency")</f>
        <v>Late Recency</v>
      </c>
      <c r="N333">
        <v>40</v>
      </c>
      <c r="O333">
        <v>2</v>
      </c>
      <c r="P333">
        <v>15</v>
      </c>
      <c r="Q333">
        <v>8</v>
      </c>
      <c r="R333">
        <v>0</v>
      </c>
      <c r="S333">
        <v>6</v>
      </c>
      <c r="T333">
        <f>marketing_campaign[[#This Row],[MntGoldProds]]+marketing_campaign[[#This Row],[MntSweetProducts]]+marketing_campaign[[#This Row],[MntFishProducts]]+marketing_campaign[[#This Row],[MntMeatProducts]]+marketing_campaign[[#This Row],[MntFruits]]+marketing_campaign[[#This Row],[MntWines]]</f>
        <v>71</v>
      </c>
      <c r="U333">
        <v>1</v>
      </c>
      <c r="V333">
        <v>1</v>
      </c>
      <c r="W333">
        <v>1</v>
      </c>
      <c r="X333">
        <v>3</v>
      </c>
      <c r="Y333">
        <f t="shared" si="11"/>
        <v>6</v>
      </c>
      <c r="Z333">
        <v>4</v>
      </c>
      <c r="AA333">
        <v>0</v>
      </c>
      <c r="AB333">
        <v>0</v>
      </c>
      <c r="AC333">
        <v>0</v>
      </c>
      <c r="AD333">
        <v>0</v>
      </c>
      <c r="AE333">
        <v>0</v>
      </c>
      <c r="AF333">
        <v>0</v>
      </c>
      <c r="AG333">
        <v>3</v>
      </c>
      <c r="AH333">
        <v>11</v>
      </c>
      <c r="AI333">
        <v>0</v>
      </c>
      <c r="AJ333">
        <f>marketing_campaign[[#This Row],[AcceptedCmp2]]+marketing_campaign[[#This Row],[AcceptedCmp1]]+marketing_campaign[[#This Row],[AcceptedCmp5]]+marketing_campaign[[#This Row],[AcceptedCmp4]]+marketing_campaign[[#This Row],[AcceptedCmp3]]</f>
        <v>0</v>
      </c>
    </row>
    <row r="334" spans="1:36" x14ac:dyDescent="0.35">
      <c r="A334">
        <v>10675</v>
      </c>
      <c r="B334">
        <v>1956</v>
      </c>
      <c r="C334">
        <f t="shared" ca="1" si="10"/>
        <v>70</v>
      </c>
      <c r="D334" t="str" cm="1">
        <f t="array" aca="1" ref="D3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4" t="s">
        <v>32</v>
      </c>
      <c r="F334" t="s">
        <v>33</v>
      </c>
      <c r="G334" cm="1">
        <f t="array" ref="G334">_xlfn.IFS(marketing_campaign[[#This Row],[Marital_Status]]="Single",I334-J334+1,marketing_campaign[[#This Row],[Marital_Status]]="Together",I334+J334+2,marketing_campaign[[#This Row],[Marital_Status]]="Alone",I334-J334+1,marketing_campaign[[#This Row],[Marital_Status]]="Married",I334+J334+2,marketing_campaign[[#This Row],[Marital_Status]]="Divorced",I334+J334+1,marketing_campaign[[#This Row],[Marital_Status]]="YOLO",I334-J334+1,marketing_campaign[[#This Row],[Marital_Status]]="Absurd",I334-J334+1,marketing_campaign[[#This Row],[Marital_Status]]="Widow",I334+J334+1)</f>
        <v>3</v>
      </c>
      <c r="H334">
        <v>66334</v>
      </c>
      <c r="I334">
        <v>0</v>
      </c>
      <c r="J334">
        <v>1</v>
      </c>
      <c r="K334" s="1">
        <v>41367</v>
      </c>
      <c r="L334">
        <v>82</v>
      </c>
      <c r="M334" t="str" cm="1">
        <f t="array" ref="M334">_xlfn.IFS(AND(marketing_campaign[[#This Row],[Recency]]&gt;=0,marketing_campaign[[#This Row],[Recency]]&lt;=14),"Early Recency",AND(marketing_campaign[[#This Row],[Recency]]&gt;=15,marketing_campaign[[#This Row],[Recency]]&lt;=31),"Mid-Recency",marketing_campaign[[#This Row],[Recency]]&gt;=32,"Late Recency")</f>
        <v>Late Recency</v>
      </c>
      <c r="N334">
        <v>909</v>
      </c>
      <c r="O334">
        <v>11</v>
      </c>
      <c r="P334">
        <v>218</v>
      </c>
      <c r="Q334">
        <v>0</v>
      </c>
      <c r="R334">
        <v>0</v>
      </c>
      <c r="S334">
        <v>23</v>
      </c>
      <c r="T334">
        <f>marketing_campaign[[#This Row],[MntGoldProds]]+marketing_campaign[[#This Row],[MntSweetProducts]]+marketing_campaign[[#This Row],[MntFishProducts]]+marketing_campaign[[#This Row],[MntMeatProducts]]+marketing_campaign[[#This Row],[MntFruits]]+marketing_campaign[[#This Row],[MntWines]]</f>
        <v>1161</v>
      </c>
      <c r="U334">
        <v>2</v>
      </c>
      <c r="V334">
        <v>9</v>
      </c>
      <c r="W334">
        <v>3</v>
      </c>
      <c r="X334">
        <v>5</v>
      </c>
      <c r="Y334">
        <f t="shared" si="11"/>
        <v>19</v>
      </c>
      <c r="Z334">
        <v>5</v>
      </c>
      <c r="AA334">
        <v>0</v>
      </c>
      <c r="AB334">
        <v>0</v>
      </c>
      <c r="AC334">
        <v>0</v>
      </c>
      <c r="AD334">
        <v>0</v>
      </c>
      <c r="AE334">
        <v>0</v>
      </c>
      <c r="AF334">
        <v>0</v>
      </c>
      <c r="AG334">
        <v>3</v>
      </c>
      <c r="AH334">
        <v>11</v>
      </c>
      <c r="AI334">
        <v>1</v>
      </c>
      <c r="AJ334">
        <f>marketing_campaign[[#This Row],[AcceptedCmp2]]+marketing_campaign[[#This Row],[AcceptedCmp1]]+marketing_campaign[[#This Row],[AcceptedCmp5]]+marketing_campaign[[#This Row],[AcceptedCmp4]]+marketing_campaign[[#This Row],[AcceptedCmp3]]</f>
        <v>0</v>
      </c>
    </row>
    <row r="335" spans="1:36" x14ac:dyDescent="0.35">
      <c r="A335">
        <v>2521</v>
      </c>
      <c r="B335">
        <v>1971</v>
      </c>
      <c r="C335">
        <f t="shared" ca="1" si="10"/>
        <v>55</v>
      </c>
      <c r="D335" t="str" cm="1">
        <f t="array" aca="1" ref="D3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35" t="s">
        <v>34</v>
      </c>
      <c r="F335" t="s">
        <v>33</v>
      </c>
      <c r="G335" cm="1">
        <f t="array" ref="G335">_xlfn.IFS(marketing_campaign[[#This Row],[Marital_Status]]="Single",I335-J335+1,marketing_campaign[[#This Row],[Marital_Status]]="Together",I335+J335+2,marketing_campaign[[#This Row],[Marital_Status]]="Alone",I335-J335+1,marketing_campaign[[#This Row],[Marital_Status]]="Married",I335+J335+2,marketing_campaign[[#This Row],[Marital_Status]]="Divorced",I335+J335+1,marketing_campaign[[#This Row],[Marital_Status]]="YOLO",I335-J335+1,marketing_campaign[[#This Row],[Marital_Status]]="Absurd",I335-J335+1,marketing_campaign[[#This Row],[Marital_Status]]="Widow",I335+J335+1)</f>
        <v>3</v>
      </c>
      <c r="H335">
        <v>35178</v>
      </c>
      <c r="I335">
        <v>1</v>
      </c>
      <c r="J335">
        <v>0</v>
      </c>
      <c r="K335" s="1">
        <v>41284</v>
      </c>
      <c r="L335">
        <v>10</v>
      </c>
      <c r="M335" t="str" cm="1">
        <f t="array" ref="M335">_xlfn.IFS(AND(marketing_campaign[[#This Row],[Recency]]&gt;=0,marketing_campaign[[#This Row],[Recency]]&lt;=14),"Early Recency",AND(marketing_campaign[[#This Row],[Recency]]&gt;=15,marketing_campaign[[#This Row],[Recency]]&lt;=31),"Mid-Recency",marketing_campaign[[#This Row],[Recency]]&gt;=32,"Late Recency")</f>
        <v>Early Recency</v>
      </c>
      <c r="N335">
        <v>23</v>
      </c>
      <c r="O335">
        <v>1</v>
      </c>
      <c r="P335">
        <v>13</v>
      </c>
      <c r="Q335">
        <v>2</v>
      </c>
      <c r="R335">
        <v>2</v>
      </c>
      <c r="S335">
        <v>18</v>
      </c>
      <c r="T335">
        <f>marketing_campaign[[#This Row],[MntGoldProds]]+marketing_campaign[[#This Row],[MntSweetProducts]]+marketing_campaign[[#This Row],[MntFishProducts]]+marketing_campaign[[#This Row],[MntMeatProducts]]+marketing_campaign[[#This Row],[MntFruits]]+marketing_campaign[[#This Row],[MntWines]]</f>
        <v>59</v>
      </c>
      <c r="U335">
        <v>1</v>
      </c>
      <c r="V335">
        <v>1</v>
      </c>
      <c r="W335">
        <v>1</v>
      </c>
      <c r="X335">
        <v>2</v>
      </c>
      <c r="Y335">
        <f t="shared" si="11"/>
        <v>5</v>
      </c>
      <c r="Z335">
        <v>7</v>
      </c>
      <c r="AA335">
        <v>1</v>
      </c>
      <c r="AB335">
        <v>0</v>
      </c>
      <c r="AC335">
        <v>0</v>
      </c>
      <c r="AD335">
        <v>0</v>
      </c>
      <c r="AE335">
        <v>0</v>
      </c>
      <c r="AF335">
        <v>0</v>
      </c>
      <c r="AG335">
        <v>3</v>
      </c>
      <c r="AH335">
        <v>11</v>
      </c>
      <c r="AI335">
        <v>1</v>
      </c>
      <c r="AJ335">
        <f>marketing_campaign[[#This Row],[AcceptedCmp2]]+marketing_campaign[[#This Row],[AcceptedCmp1]]+marketing_campaign[[#This Row],[AcceptedCmp5]]+marketing_campaign[[#This Row],[AcceptedCmp4]]+marketing_campaign[[#This Row],[AcceptedCmp3]]</f>
        <v>1</v>
      </c>
    </row>
    <row r="336" spans="1:36" x14ac:dyDescent="0.35">
      <c r="A336">
        <v>9592</v>
      </c>
      <c r="B336">
        <v>1983</v>
      </c>
      <c r="C336">
        <f t="shared" ca="1" si="10"/>
        <v>43</v>
      </c>
      <c r="D336" t="str" cm="1">
        <f t="array" aca="1" ref="D3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36" t="s">
        <v>29</v>
      </c>
      <c r="F336" t="s">
        <v>31</v>
      </c>
      <c r="G336" cm="1">
        <f t="array" ref="G336">_xlfn.IFS(marketing_campaign[[#This Row],[Marital_Status]]="Single",I336-J336+1,marketing_campaign[[#This Row],[Marital_Status]]="Together",I336+J336+2,marketing_campaign[[#This Row],[Marital_Status]]="Alone",I336-J336+1,marketing_campaign[[#This Row],[Marital_Status]]="Married",I336+J336+2,marketing_campaign[[#This Row],[Marital_Status]]="Divorced",I336+J336+1,marketing_campaign[[#This Row],[Marital_Status]]="YOLO",I336-J336+1,marketing_campaign[[#This Row],[Marital_Status]]="Absurd",I336-J336+1,marketing_campaign[[#This Row],[Marital_Status]]="Widow",I336+J336+1)</f>
        <v>3</v>
      </c>
      <c r="H336">
        <v>22010</v>
      </c>
      <c r="I336">
        <v>1</v>
      </c>
      <c r="J336">
        <v>0</v>
      </c>
      <c r="K336" s="1">
        <v>41455</v>
      </c>
      <c r="L336">
        <v>51</v>
      </c>
      <c r="M336" t="str" cm="1">
        <f t="array" ref="M336">_xlfn.IFS(AND(marketing_campaign[[#This Row],[Recency]]&gt;=0,marketing_campaign[[#This Row],[Recency]]&lt;=14),"Early Recency",AND(marketing_campaign[[#This Row],[Recency]]&gt;=15,marketing_campaign[[#This Row],[Recency]]&lt;=31),"Mid-Recency",marketing_campaign[[#This Row],[Recency]]&gt;=32,"Late Recency")</f>
        <v>Late Recency</v>
      </c>
      <c r="N336">
        <v>11</v>
      </c>
      <c r="O336">
        <v>2</v>
      </c>
      <c r="P336">
        <v>9</v>
      </c>
      <c r="Q336">
        <v>3</v>
      </c>
      <c r="R336">
        <v>0</v>
      </c>
      <c r="S336">
        <v>8</v>
      </c>
      <c r="T336">
        <f>marketing_campaign[[#This Row],[MntGoldProds]]+marketing_campaign[[#This Row],[MntSweetProducts]]+marketing_campaign[[#This Row],[MntFishProducts]]+marketing_campaign[[#This Row],[MntMeatProducts]]+marketing_campaign[[#This Row],[MntFruits]]+marketing_campaign[[#This Row],[MntWines]]</f>
        <v>33</v>
      </c>
      <c r="U336">
        <v>2</v>
      </c>
      <c r="V336">
        <v>2</v>
      </c>
      <c r="W336">
        <v>0</v>
      </c>
      <c r="X336">
        <v>3</v>
      </c>
      <c r="Y336">
        <f t="shared" si="11"/>
        <v>7</v>
      </c>
      <c r="Z336">
        <v>8</v>
      </c>
      <c r="AA336">
        <v>0</v>
      </c>
      <c r="AB336">
        <v>0</v>
      </c>
      <c r="AC336">
        <v>0</v>
      </c>
      <c r="AD336">
        <v>0</v>
      </c>
      <c r="AE336">
        <v>0</v>
      </c>
      <c r="AF336">
        <v>0</v>
      </c>
      <c r="AG336">
        <v>3</v>
      </c>
      <c r="AH336">
        <v>11</v>
      </c>
      <c r="AI336">
        <v>0</v>
      </c>
      <c r="AJ336">
        <f>marketing_campaign[[#This Row],[AcceptedCmp2]]+marketing_campaign[[#This Row],[AcceptedCmp1]]+marketing_campaign[[#This Row],[AcceptedCmp5]]+marketing_campaign[[#This Row],[AcceptedCmp4]]+marketing_campaign[[#This Row],[AcceptedCmp3]]</f>
        <v>0</v>
      </c>
    </row>
    <row r="337" spans="1:36" x14ac:dyDescent="0.35">
      <c r="A337">
        <v>10151</v>
      </c>
      <c r="B337">
        <v>1960</v>
      </c>
      <c r="C337">
        <f t="shared" ca="1" si="10"/>
        <v>66</v>
      </c>
      <c r="D337" t="str" cm="1">
        <f t="array" aca="1" ref="D3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37" t="s">
        <v>29</v>
      </c>
      <c r="F337" t="s">
        <v>35</v>
      </c>
      <c r="G337" cm="1">
        <f t="array" ref="G337">_xlfn.IFS(marketing_campaign[[#This Row],[Marital_Status]]="Single",I337-J337+1,marketing_campaign[[#This Row],[Marital_Status]]="Together",I337+J337+2,marketing_campaign[[#This Row],[Marital_Status]]="Alone",I337-J337+1,marketing_campaign[[#This Row],[Marital_Status]]="Married",I337+J337+2,marketing_campaign[[#This Row],[Marital_Status]]="Divorced",I337+J337+1,marketing_campaign[[#This Row],[Marital_Status]]="YOLO",I337-J337+1,marketing_campaign[[#This Row],[Marital_Status]]="Absurd",I337-J337+1,marketing_campaign[[#This Row],[Marital_Status]]="Widow",I337+J337+1)</f>
        <v>3</v>
      </c>
      <c r="H337">
        <v>62204</v>
      </c>
      <c r="I337">
        <v>0</v>
      </c>
      <c r="J337">
        <v>2</v>
      </c>
      <c r="K337" s="1">
        <v>41164</v>
      </c>
      <c r="L337">
        <v>38</v>
      </c>
      <c r="M337" t="str" cm="1">
        <f t="array" ref="M337">_xlfn.IFS(AND(marketing_campaign[[#This Row],[Recency]]&gt;=0,marketing_campaign[[#This Row],[Recency]]&lt;=14),"Early Recency",AND(marketing_campaign[[#This Row],[Recency]]&gt;=15,marketing_campaign[[#This Row],[Recency]]&lt;=31),"Mid-Recency",marketing_campaign[[#This Row],[Recency]]&gt;=32,"Late Recency")</f>
        <v>Late Recency</v>
      </c>
      <c r="N337">
        <v>317</v>
      </c>
      <c r="O337">
        <v>46</v>
      </c>
      <c r="P337">
        <v>247</v>
      </c>
      <c r="Q337">
        <v>151</v>
      </c>
      <c r="R337">
        <v>46</v>
      </c>
      <c r="S337">
        <v>139</v>
      </c>
      <c r="T337">
        <f>marketing_campaign[[#This Row],[MntGoldProds]]+marketing_campaign[[#This Row],[MntSweetProducts]]+marketing_campaign[[#This Row],[MntFishProducts]]+marketing_campaign[[#This Row],[MntMeatProducts]]+marketing_campaign[[#This Row],[MntFruits]]+marketing_campaign[[#This Row],[MntWines]]</f>
        <v>946</v>
      </c>
      <c r="U337">
        <v>1</v>
      </c>
      <c r="V337">
        <v>4</v>
      </c>
      <c r="W337">
        <v>5</v>
      </c>
      <c r="X337">
        <v>12</v>
      </c>
      <c r="Y337">
        <f t="shared" si="11"/>
        <v>22</v>
      </c>
      <c r="Z337">
        <v>3</v>
      </c>
      <c r="AA337">
        <v>0</v>
      </c>
      <c r="AB337">
        <v>0</v>
      </c>
      <c r="AC337">
        <v>0</v>
      </c>
      <c r="AD337">
        <v>0</v>
      </c>
      <c r="AE337">
        <v>0</v>
      </c>
      <c r="AF337">
        <v>0</v>
      </c>
      <c r="AG337">
        <v>3</v>
      </c>
      <c r="AH337">
        <v>11</v>
      </c>
      <c r="AI337">
        <v>0</v>
      </c>
      <c r="AJ337">
        <f>marketing_campaign[[#This Row],[AcceptedCmp2]]+marketing_campaign[[#This Row],[AcceptedCmp1]]+marketing_campaign[[#This Row],[AcceptedCmp5]]+marketing_campaign[[#This Row],[AcceptedCmp4]]+marketing_campaign[[#This Row],[AcceptedCmp3]]</f>
        <v>0</v>
      </c>
    </row>
    <row r="338" spans="1:36" x14ac:dyDescent="0.35">
      <c r="A338">
        <v>7381</v>
      </c>
      <c r="B338">
        <v>1968</v>
      </c>
      <c r="C338">
        <f t="shared" ca="1" si="10"/>
        <v>58</v>
      </c>
      <c r="D338" t="str" cm="1">
        <f t="array" aca="1" ref="D3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38" t="s">
        <v>29</v>
      </c>
      <c r="F338" t="s">
        <v>35</v>
      </c>
      <c r="G338" cm="1">
        <f t="array" ref="G338">_xlfn.IFS(marketing_campaign[[#This Row],[Marital_Status]]="Single",I338-J338+1,marketing_campaign[[#This Row],[Marital_Status]]="Together",I338+J338+2,marketing_campaign[[#This Row],[Marital_Status]]="Alone",I338-J338+1,marketing_campaign[[#This Row],[Marital_Status]]="Married",I338+J338+2,marketing_campaign[[#This Row],[Marital_Status]]="Divorced",I338+J338+1,marketing_campaign[[#This Row],[Marital_Status]]="YOLO",I338-J338+1,marketing_campaign[[#This Row],[Marital_Status]]="Absurd",I338-J338+1,marketing_campaign[[#This Row],[Marital_Status]]="Widow",I338+J338+1)</f>
        <v>1</v>
      </c>
      <c r="H338">
        <v>75693</v>
      </c>
      <c r="I338">
        <v>0</v>
      </c>
      <c r="J338">
        <v>0</v>
      </c>
      <c r="K338" s="1">
        <v>41249</v>
      </c>
      <c r="L338">
        <v>10</v>
      </c>
      <c r="M338" t="str" cm="1">
        <f t="array" ref="M338">_xlfn.IFS(AND(marketing_campaign[[#This Row],[Recency]]&gt;=0,marketing_campaign[[#This Row],[Recency]]&lt;=14),"Early Recency",AND(marketing_campaign[[#This Row],[Recency]]&gt;=15,marketing_campaign[[#This Row],[Recency]]&lt;=31),"Mid-Recency",marketing_campaign[[#This Row],[Recency]]&gt;=32,"Late Recency")</f>
        <v>Early Recency</v>
      </c>
      <c r="N338">
        <v>797</v>
      </c>
      <c r="O338">
        <v>153</v>
      </c>
      <c r="P338">
        <v>293</v>
      </c>
      <c r="Q338">
        <v>72</v>
      </c>
      <c r="R338">
        <v>97</v>
      </c>
      <c r="S338">
        <v>30</v>
      </c>
      <c r="T338">
        <f>marketing_campaign[[#This Row],[MntGoldProds]]+marketing_campaign[[#This Row],[MntSweetProducts]]+marketing_campaign[[#This Row],[MntFishProducts]]+marketing_campaign[[#This Row],[MntMeatProducts]]+marketing_campaign[[#This Row],[MntFruits]]+marketing_campaign[[#This Row],[MntWines]]</f>
        <v>1442</v>
      </c>
      <c r="U338">
        <v>1</v>
      </c>
      <c r="V338">
        <v>11</v>
      </c>
      <c r="W338">
        <v>4</v>
      </c>
      <c r="X338">
        <v>6</v>
      </c>
      <c r="Y338">
        <f t="shared" si="11"/>
        <v>22</v>
      </c>
      <c r="Z338">
        <v>4</v>
      </c>
      <c r="AA338">
        <v>0</v>
      </c>
      <c r="AB338">
        <v>1</v>
      </c>
      <c r="AC338">
        <v>1</v>
      </c>
      <c r="AD338">
        <v>1</v>
      </c>
      <c r="AE338">
        <v>0</v>
      </c>
      <c r="AF338">
        <v>0</v>
      </c>
      <c r="AG338">
        <v>3</v>
      </c>
      <c r="AH338">
        <v>11</v>
      </c>
      <c r="AI338">
        <v>1</v>
      </c>
      <c r="AJ338">
        <f>marketing_campaign[[#This Row],[AcceptedCmp2]]+marketing_campaign[[#This Row],[AcceptedCmp1]]+marketing_campaign[[#This Row],[AcceptedCmp5]]+marketing_campaign[[#This Row],[AcceptedCmp4]]+marketing_campaign[[#This Row],[AcceptedCmp3]]</f>
        <v>3</v>
      </c>
    </row>
    <row r="339" spans="1:36" x14ac:dyDescent="0.35">
      <c r="A339">
        <v>4099</v>
      </c>
      <c r="B339">
        <v>1972</v>
      </c>
      <c r="C339">
        <f t="shared" ca="1" si="10"/>
        <v>54</v>
      </c>
      <c r="D339" t="str" cm="1">
        <f t="array" aca="1" ref="D3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39" t="s">
        <v>29</v>
      </c>
      <c r="F339" t="s">
        <v>33</v>
      </c>
      <c r="G339" cm="1">
        <f t="array" ref="G339">_xlfn.IFS(marketing_campaign[[#This Row],[Marital_Status]]="Single",I339-J339+1,marketing_campaign[[#This Row],[Marital_Status]]="Together",I339+J339+2,marketing_campaign[[#This Row],[Marital_Status]]="Alone",I339-J339+1,marketing_campaign[[#This Row],[Marital_Status]]="Married",I339+J339+2,marketing_campaign[[#This Row],[Marital_Status]]="Divorced",I339+J339+1,marketing_campaign[[#This Row],[Marital_Status]]="YOLO",I339-J339+1,marketing_campaign[[#This Row],[Marital_Status]]="Absurd",I339-J339+1,marketing_campaign[[#This Row],[Marital_Status]]="Widow",I339+J339+1)</f>
        <v>3</v>
      </c>
      <c r="H339">
        <v>30675</v>
      </c>
      <c r="I339">
        <v>1</v>
      </c>
      <c r="J339">
        <v>0</v>
      </c>
      <c r="K339" s="1">
        <v>41225</v>
      </c>
      <c r="L339">
        <v>14</v>
      </c>
      <c r="M339" t="str" cm="1">
        <f t="array" ref="M339">_xlfn.IFS(AND(marketing_campaign[[#This Row],[Recency]]&gt;=0,marketing_campaign[[#This Row],[Recency]]&lt;=14),"Early Recency",AND(marketing_campaign[[#This Row],[Recency]]&gt;=15,marketing_campaign[[#This Row],[Recency]]&lt;=31),"Mid-Recency",marketing_campaign[[#This Row],[Recency]]&gt;=32,"Late Recency")</f>
        <v>Early Recency</v>
      </c>
      <c r="N339">
        <v>10</v>
      </c>
      <c r="O339">
        <v>2</v>
      </c>
      <c r="P339">
        <v>16</v>
      </c>
      <c r="Q339">
        <v>11</v>
      </c>
      <c r="R339">
        <v>2</v>
      </c>
      <c r="S339">
        <v>21</v>
      </c>
      <c r="T339">
        <f>marketing_campaign[[#This Row],[MntGoldProds]]+marketing_campaign[[#This Row],[MntSweetProducts]]+marketing_campaign[[#This Row],[MntFishProducts]]+marketing_campaign[[#This Row],[MntMeatProducts]]+marketing_campaign[[#This Row],[MntFruits]]+marketing_campaign[[#This Row],[MntWines]]</f>
        <v>62</v>
      </c>
      <c r="U339">
        <v>1</v>
      </c>
      <c r="V339">
        <v>1</v>
      </c>
      <c r="W339">
        <v>0</v>
      </c>
      <c r="X339">
        <v>3</v>
      </c>
      <c r="Y339">
        <f t="shared" si="11"/>
        <v>5</v>
      </c>
      <c r="Z339">
        <v>8</v>
      </c>
      <c r="AA339">
        <v>0</v>
      </c>
      <c r="AB339">
        <v>0</v>
      </c>
      <c r="AC339">
        <v>0</v>
      </c>
      <c r="AD339">
        <v>0</v>
      </c>
      <c r="AE339">
        <v>0</v>
      </c>
      <c r="AF339">
        <v>0</v>
      </c>
      <c r="AG339">
        <v>3</v>
      </c>
      <c r="AH339">
        <v>11</v>
      </c>
      <c r="AI339">
        <v>0</v>
      </c>
      <c r="AJ339">
        <f>marketing_campaign[[#This Row],[AcceptedCmp2]]+marketing_campaign[[#This Row],[AcceptedCmp1]]+marketing_campaign[[#This Row],[AcceptedCmp5]]+marketing_campaign[[#This Row],[AcceptedCmp4]]+marketing_campaign[[#This Row],[AcceptedCmp3]]</f>
        <v>0</v>
      </c>
    </row>
    <row r="340" spans="1:36" x14ac:dyDescent="0.35">
      <c r="A340">
        <v>9560</v>
      </c>
      <c r="B340">
        <v>1965</v>
      </c>
      <c r="C340">
        <f t="shared" ca="1" si="10"/>
        <v>61</v>
      </c>
      <c r="D340" t="str" cm="1">
        <f t="array" aca="1" ref="D3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0" t="s">
        <v>29</v>
      </c>
      <c r="F340" t="s">
        <v>31</v>
      </c>
      <c r="G340" cm="1">
        <f t="array" ref="G340">_xlfn.IFS(marketing_campaign[[#This Row],[Marital_Status]]="Single",I340-J340+1,marketing_campaign[[#This Row],[Marital_Status]]="Together",I340+J340+2,marketing_campaign[[#This Row],[Marital_Status]]="Alone",I340-J340+1,marketing_campaign[[#This Row],[Marital_Status]]="Married",I340+J340+2,marketing_campaign[[#This Row],[Marital_Status]]="Divorced",I340+J340+1,marketing_campaign[[#This Row],[Marital_Status]]="YOLO",I340-J340+1,marketing_campaign[[#This Row],[Marital_Status]]="Absurd",I340-J340+1,marketing_campaign[[#This Row],[Marital_Status]]="Widow",I340+J340+1)</f>
        <v>2</v>
      </c>
      <c r="H340">
        <v>83003</v>
      </c>
      <c r="I340">
        <v>0</v>
      </c>
      <c r="J340">
        <v>0</v>
      </c>
      <c r="K340" s="1">
        <v>41336</v>
      </c>
      <c r="L340">
        <v>18</v>
      </c>
      <c r="M340" t="str" cm="1">
        <f t="array" ref="M340">_xlfn.IFS(AND(marketing_campaign[[#This Row],[Recency]]&gt;=0,marketing_campaign[[#This Row],[Recency]]&lt;=14),"Early Recency",AND(marketing_campaign[[#This Row],[Recency]]&gt;=15,marketing_campaign[[#This Row],[Recency]]&lt;=31),"Mid-Recency",marketing_campaign[[#This Row],[Recency]]&gt;=32,"Late Recency")</f>
        <v>Mid-Recency</v>
      </c>
      <c r="N340">
        <v>856</v>
      </c>
      <c r="O340">
        <v>61</v>
      </c>
      <c r="P340">
        <v>570</v>
      </c>
      <c r="Q340">
        <v>40</v>
      </c>
      <c r="R340">
        <v>25</v>
      </c>
      <c r="S340">
        <v>122</v>
      </c>
      <c r="T340">
        <f>marketing_campaign[[#This Row],[MntGoldProds]]+marketing_campaign[[#This Row],[MntSweetProducts]]+marketing_campaign[[#This Row],[MntFishProducts]]+marketing_campaign[[#This Row],[MntMeatProducts]]+marketing_campaign[[#This Row],[MntFruits]]+marketing_campaign[[#This Row],[MntWines]]</f>
        <v>1674</v>
      </c>
      <c r="U340">
        <v>1</v>
      </c>
      <c r="V340">
        <v>7</v>
      </c>
      <c r="W340">
        <v>6</v>
      </c>
      <c r="X340">
        <v>8</v>
      </c>
      <c r="Y340">
        <f t="shared" si="11"/>
        <v>22</v>
      </c>
      <c r="Z340">
        <v>3</v>
      </c>
      <c r="AA340">
        <v>0</v>
      </c>
      <c r="AB340">
        <v>0</v>
      </c>
      <c r="AC340">
        <v>1</v>
      </c>
      <c r="AD340">
        <v>0</v>
      </c>
      <c r="AE340">
        <v>0</v>
      </c>
      <c r="AF340">
        <v>0</v>
      </c>
      <c r="AG340">
        <v>3</v>
      </c>
      <c r="AH340">
        <v>11</v>
      </c>
      <c r="AI340">
        <v>1</v>
      </c>
      <c r="AJ340">
        <f>marketing_campaign[[#This Row],[AcceptedCmp2]]+marketing_campaign[[#This Row],[AcceptedCmp1]]+marketing_campaign[[#This Row],[AcceptedCmp5]]+marketing_campaign[[#This Row],[AcceptedCmp4]]+marketing_campaign[[#This Row],[AcceptedCmp3]]</f>
        <v>1</v>
      </c>
    </row>
    <row r="341" spans="1:36" x14ac:dyDescent="0.35">
      <c r="A341">
        <v>1150</v>
      </c>
      <c r="B341">
        <v>1899</v>
      </c>
      <c r="C341">
        <f t="shared" ca="1" si="10"/>
        <v>127</v>
      </c>
      <c r="D341" t="str" cm="1">
        <f t="array" aca="1" ref="D3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41" t="s">
        <v>32</v>
      </c>
      <c r="F341" t="s">
        <v>31</v>
      </c>
      <c r="G341" cm="1">
        <f t="array" ref="G341">_xlfn.IFS(marketing_campaign[[#This Row],[Marital_Status]]="Single",I341-J341+1,marketing_campaign[[#This Row],[Marital_Status]]="Together",I341+J341+2,marketing_campaign[[#This Row],[Marital_Status]]="Alone",I341-J341+1,marketing_campaign[[#This Row],[Marital_Status]]="Married",I341+J341+2,marketing_campaign[[#This Row],[Marital_Status]]="Divorced",I341+J341+1,marketing_campaign[[#This Row],[Marital_Status]]="YOLO",I341-J341+1,marketing_campaign[[#This Row],[Marital_Status]]="Absurd",I341-J341+1,marketing_campaign[[#This Row],[Marital_Status]]="Widow",I341+J341+1)</f>
        <v>2</v>
      </c>
      <c r="H341">
        <v>83532</v>
      </c>
      <c r="I341">
        <v>0</v>
      </c>
      <c r="J341">
        <v>0</v>
      </c>
      <c r="K341" s="1">
        <v>41543</v>
      </c>
      <c r="L341">
        <v>36</v>
      </c>
      <c r="M341" t="str" cm="1">
        <f t="array" ref="M341">_xlfn.IFS(AND(marketing_campaign[[#This Row],[Recency]]&gt;=0,marketing_campaign[[#This Row],[Recency]]&lt;=14),"Early Recency",AND(marketing_campaign[[#This Row],[Recency]]&gt;=15,marketing_campaign[[#This Row],[Recency]]&lt;=31),"Mid-Recency",marketing_campaign[[#This Row],[Recency]]&gt;=32,"Late Recency")</f>
        <v>Late Recency</v>
      </c>
      <c r="N341">
        <v>755</v>
      </c>
      <c r="O341">
        <v>144</v>
      </c>
      <c r="P341">
        <v>562</v>
      </c>
      <c r="Q341">
        <v>104</v>
      </c>
      <c r="R341">
        <v>64</v>
      </c>
      <c r="S341">
        <v>224</v>
      </c>
      <c r="T341">
        <f>marketing_campaign[[#This Row],[MntGoldProds]]+marketing_campaign[[#This Row],[MntSweetProducts]]+marketing_campaign[[#This Row],[MntFishProducts]]+marketing_campaign[[#This Row],[MntMeatProducts]]+marketing_campaign[[#This Row],[MntFruits]]+marketing_campaign[[#This Row],[MntWines]]</f>
        <v>1853</v>
      </c>
      <c r="U341">
        <v>1</v>
      </c>
      <c r="V341">
        <v>4</v>
      </c>
      <c r="W341">
        <v>6</v>
      </c>
      <c r="X341">
        <v>4</v>
      </c>
      <c r="Y341">
        <f t="shared" si="11"/>
        <v>15</v>
      </c>
      <c r="Z341">
        <v>1</v>
      </c>
      <c r="AA341">
        <v>0</v>
      </c>
      <c r="AB341">
        <v>0</v>
      </c>
      <c r="AC341">
        <v>1</v>
      </c>
      <c r="AD341">
        <v>0</v>
      </c>
      <c r="AE341">
        <v>0</v>
      </c>
      <c r="AF341">
        <v>0</v>
      </c>
      <c r="AG341">
        <v>3</v>
      </c>
      <c r="AH341">
        <v>11</v>
      </c>
      <c r="AI341">
        <v>0</v>
      </c>
      <c r="AJ341">
        <f>marketing_campaign[[#This Row],[AcceptedCmp2]]+marketing_campaign[[#This Row],[AcceptedCmp1]]+marketing_campaign[[#This Row],[AcceptedCmp5]]+marketing_campaign[[#This Row],[AcceptedCmp4]]+marketing_campaign[[#This Row],[AcceptedCmp3]]</f>
        <v>1</v>
      </c>
    </row>
    <row r="342" spans="1:36" x14ac:dyDescent="0.35">
      <c r="A342">
        <v>10172</v>
      </c>
      <c r="B342">
        <v>1988</v>
      </c>
      <c r="C342">
        <f t="shared" ca="1" si="10"/>
        <v>38</v>
      </c>
      <c r="D342" t="str" cm="1">
        <f t="array" aca="1" ref="D3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42" t="s">
        <v>29</v>
      </c>
      <c r="F342" t="s">
        <v>30</v>
      </c>
      <c r="G342" cm="1">
        <f t="array" ref="G342">_xlfn.IFS(marketing_campaign[[#This Row],[Marital_Status]]="Single",I342-J342+1,marketing_campaign[[#This Row],[Marital_Status]]="Together",I342+J342+2,marketing_campaign[[#This Row],[Marital_Status]]="Alone",I342-J342+1,marketing_campaign[[#This Row],[Marital_Status]]="Married",I342+J342+2,marketing_campaign[[#This Row],[Marital_Status]]="Divorced",I342+J342+1,marketing_campaign[[#This Row],[Marital_Status]]="YOLO",I342-J342+1,marketing_campaign[[#This Row],[Marital_Status]]="Absurd",I342-J342+1,marketing_campaign[[#This Row],[Marital_Status]]="Widow",I342+J342+1)</f>
        <v>1</v>
      </c>
      <c r="H342">
        <v>68655</v>
      </c>
      <c r="I342">
        <v>0</v>
      </c>
      <c r="J342">
        <v>0</v>
      </c>
      <c r="K342" s="1">
        <v>41131</v>
      </c>
      <c r="L342">
        <v>95</v>
      </c>
      <c r="M342" t="str" cm="1">
        <f t="array" ref="M342">_xlfn.IFS(AND(marketing_campaign[[#This Row],[Recency]]&gt;=0,marketing_campaign[[#This Row],[Recency]]&lt;=14),"Early Recency",AND(marketing_campaign[[#This Row],[Recency]]&gt;=15,marketing_campaign[[#This Row],[Recency]]&lt;=31),"Mid-Recency",marketing_campaign[[#This Row],[Recency]]&gt;=32,"Late Recency")</f>
        <v>Late Recency</v>
      </c>
      <c r="N342">
        <v>456</v>
      </c>
      <c r="O342">
        <v>19</v>
      </c>
      <c r="P342">
        <v>832</v>
      </c>
      <c r="Q342">
        <v>75</v>
      </c>
      <c r="R342">
        <v>118</v>
      </c>
      <c r="S342">
        <v>38</v>
      </c>
      <c r="T342">
        <f>marketing_campaign[[#This Row],[MntGoldProds]]+marketing_campaign[[#This Row],[MntSweetProducts]]+marketing_campaign[[#This Row],[MntFishProducts]]+marketing_campaign[[#This Row],[MntMeatProducts]]+marketing_campaign[[#This Row],[MntFruits]]+marketing_campaign[[#This Row],[MntWines]]</f>
        <v>1538</v>
      </c>
      <c r="U342">
        <v>1</v>
      </c>
      <c r="V342">
        <v>4</v>
      </c>
      <c r="W342">
        <v>5</v>
      </c>
      <c r="X342">
        <v>11</v>
      </c>
      <c r="Y342">
        <f t="shared" si="11"/>
        <v>21</v>
      </c>
      <c r="Z342">
        <v>3</v>
      </c>
      <c r="AA342">
        <v>0</v>
      </c>
      <c r="AB342">
        <v>0</v>
      </c>
      <c r="AC342">
        <v>0</v>
      </c>
      <c r="AD342">
        <v>0</v>
      </c>
      <c r="AE342">
        <v>0</v>
      </c>
      <c r="AF342">
        <v>0</v>
      </c>
      <c r="AG342">
        <v>3</v>
      </c>
      <c r="AH342">
        <v>11</v>
      </c>
      <c r="AI342">
        <v>0</v>
      </c>
      <c r="AJ342">
        <f>marketing_campaign[[#This Row],[AcceptedCmp2]]+marketing_campaign[[#This Row],[AcceptedCmp1]]+marketing_campaign[[#This Row],[AcceptedCmp5]]+marketing_campaign[[#This Row],[AcceptedCmp4]]+marketing_campaign[[#This Row],[AcceptedCmp3]]</f>
        <v>0</v>
      </c>
    </row>
    <row r="343" spans="1:36" x14ac:dyDescent="0.35">
      <c r="A343">
        <v>11191</v>
      </c>
      <c r="B343">
        <v>1986</v>
      </c>
      <c r="C343">
        <f t="shared" ca="1" si="10"/>
        <v>40</v>
      </c>
      <c r="D343" t="str" cm="1">
        <f t="array" aca="1" ref="D3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43" t="s">
        <v>29</v>
      </c>
      <c r="F343" t="s">
        <v>35</v>
      </c>
      <c r="G343" cm="1">
        <f t="array" ref="G343">_xlfn.IFS(marketing_campaign[[#This Row],[Marital_Status]]="Single",I343-J343+1,marketing_campaign[[#This Row],[Marital_Status]]="Together",I343+J343+2,marketing_campaign[[#This Row],[Marital_Status]]="Alone",I343-J343+1,marketing_campaign[[#This Row],[Marital_Status]]="Married",I343+J343+2,marketing_campaign[[#This Row],[Marital_Status]]="Divorced",I343+J343+1,marketing_campaign[[#This Row],[Marital_Status]]="YOLO",I343-J343+1,marketing_campaign[[#This Row],[Marital_Status]]="Absurd",I343-J343+1,marketing_campaign[[#This Row],[Marital_Status]]="Widow",I343+J343+1)</f>
        <v>1</v>
      </c>
      <c r="H343">
        <v>41411</v>
      </c>
      <c r="I343">
        <v>0</v>
      </c>
      <c r="J343">
        <v>0</v>
      </c>
      <c r="K343" s="1">
        <v>41615</v>
      </c>
      <c r="L343">
        <v>11</v>
      </c>
      <c r="M343" t="str" cm="1">
        <f t="array" ref="M343">_xlfn.IFS(AND(marketing_campaign[[#This Row],[Recency]]&gt;=0,marketing_campaign[[#This Row],[Recency]]&lt;=14),"Early Recency",AND(marketing_campaign[[#This Row],[Recency]]&gt;=15,marketing_campaign[[#This Row],[Recency]]&lt;=31),"Mid-Recency",marketing_campaign[[#This Row],[Recency]]&gt;=32,"Late Recency")</f>
        <v>Early Recency</v>
      </c>
      <c r="N343">
        <v>37</v>
      </c>
      <c r="O343">
        <v>32</v>
      </c>
      <c r="P343">
        <v>38</v>
      </c>
      <c r="Q343">
        <v>11</v>
      </c>
      <c r="R343">
        <v>3</v>
      </c>
      <c r="S343">
        <v>18</v>
      </c>
      <c r="T343">
        <f>marketing_campaign[[#This Row],[MntGoldProds]]+marketing_campaign[[#This Row],[MntSweetProducts]]+marketing_campaign[[#This Row],[MntFishProducts]]+marketing_campaign[[#This Row],[MntMeatProducts]]+marketing_campaign[[#This Row],[MntFruits]]+marketing_campaign[[#This Row],[MntWines]]</f>
        <v>139</v>
      </c>
      <c r="U343">
        <v>1</v>
      </c>
      <c r="V343">
        <v>2</v>
      </c>
      <c r="W343">
        <v>1</v>
      </c>
      <c r="X343">
        <v>4</v>
      </c>
      <c r="Y343">
        <f t="shared" si="11"/>
        <v>8</v>
      </c>
      <c r="Z343">
        <v>6</v>
      </c>
      <c r="AA343">
        <v>0</v>
      </c>
      <c r="AB343">
        <v>0</v>
      </c>
      <c r="AC343">
        <v>0</v>
      </c>
      <c r="AD343">
        <v>0</v>
      </c>
      <c r="AE343">
        <v>0</v>
      </c>
      <c r="AF343">
        <v>0</v>
      </c>
      <c r="AG343">
        <v>3</v>
      </c>
      <c r="AH343">
        <v>11</v>
      </c>
      <c r="AI343">
        <v>0</v>
      </c>
      <c r="AJ343">
        <f>marketing_campaign[[#This Row],[AcceptedCmp2]]+marketing_campaign[[#This Row],[AcceptedCmp1]]+marketing_campaign[[#This Row],[AcceptedCmp5]]+marketing_campaign[[#This Row],[AcceptedCmp4]]+marketing_campaign[[#This Row],[AcceptedCmp3]]</f>
        <v>0</v>
      </c>
    </row>
    <row r="344" spans="1:36" x14ac:dyDescent="0.35">
      <c r="A344">
        <v>9707</v>
      </c>
      <c r="B344">
        <v>1969</v>
      </c>
      <c r="C344">
        <f t="shared" ca="1" si="10"/>
        <v>57</v>
      </c>
      <c r="D344" t="str" cm="1">
        <f t="array" aca="1" ref="D3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4" t="s">
        <v>32</v>
      </c>
      <c r="F344" t="s">
        <v>33</v>
      </c>
      <c r="G344" cm="1">
        <f t="array" ref="G344">_xlfn.IFS(marketing_campaign[[#This Row],[Marital_Status]]="Single",I344-J344+1,marketing_campaign[[#This Row],[Marital_Status]]="Together",I344+J344+2,marketing_campaign[[#This Row],[Marital_Status]]="Alone",I344-J344+1,marketing_campaign[[#This Row],[Marital_Status]]="Married",I344+J344+2,marketing_campaign[[#This Row],[Marital_Status]]="Divorced",I344+J344+1,marketing_campaign[[#This Row],[Marital_Status]]="YOLO",I344-J344+1,marketing_campaign[[#This Row],[Marital_Status]]="Absurd",I344-J344+1,marketing_campaign[[#This Row],[Marital_Status]]="Widow",I344+J344+1)</f>
        <v>3</v>
      </c>
      <c r="H344">
        <v>55212</v>
      </c>
      <c r="I344">
        <v>0</v>
      </c>
      <c r="J344">
        <v>1</v>
      </c>
      <c r="K344" s="1">
        <v>41236</v>
      </c>
      <c r="L344">
        <v>65</v>
      </c>
      <c r="M344" t="str" cm="1">
        <f t="array" ref="M344">_xlfn.IFS(AND(marketing_campaign[[#This Row],[Recency]]&gt;=0,marketing_campaign[[#This Row],[Recency]]&lt;=14),"Early Recency",AND(marketing_campaign[[#This Row],[Recency]]&gt;=15,marketing_campaign[[#This Row],[Recency]]&lt;=31),"Mid-Recency",marketing_campaign[[#This Row],[Recency]]&gt;=32,"Late Recency")</f>
        <v>Late Recency</v>
      </c>
      <c r="N344">
        <v>1103</v>
      </c>
      <c r="O344">
        <v>0</v>
      </c>
      <c r="P344">
        <v>45</v>
      </c>
      <c r="Q344">
        <v>0</v>
      </c>
      <c r="R344">
        <v>0</v>
      </c>
      <c r="S344">
        <v>34</v>
      </c>
      <c r="T344">
        <f>marketing_campaign[[#This Row],[MntGoldProds]]+marketing_campaign[[#This Row],[MntSweetProducts]]+marketing_campaign[[#This Row],[MntFishProducts]]+marketing_campaign[[#This Row],[MntMeatProducts]]+marketing_campaign[[#This Row],[MntFruits]]+marketing_campaign[[#This Row],[MntWines]]</f>
        <v>1182</v>
      </c>
      <c r="U344">
        <v>3</v>
      </c>
      <c r="V344">
        <v>4</v>
      </c>
      <c r="W344">
        <v>2</v>
      </c>
      <c r="X344">
        <v>11</v>
      </c>
      <c r="Y344">
        <f t="shared" si="11"/>
        <v>20</v>
      </c>
      <c r="Z344">
        <v>8</v>
      </c>
      <c r="AA344">
        <v>0</v>
      </c>
      <c r="AB344">
        <v>1</v>
      </c>
      <c r="AC344">
        <v>0</v>
      </c>
      <c r="AD344">
        <v>0</v>
      </c>
      <c r="AE344">
        <v>1</v>
      </c>
      <c r="AF344">
        <v>0</v>
      </c>
      <c r="AG344">
        <v>3</v>
      </c>
      <c r="AH344">
        <v>11</v>
      </c>
      <c r="AI344">
        <v>0</v>
      </c>
      <c r="AJ344">
        <f>marketing_campaign[[#This Row],[AcceptedCmp2]]+marketing_campaign[[#This Row],[AcceptedCmp1]]+marketing_campaign[[#This Row],[AcceptedCmp5]]+marketing_campaign[[#This Row],[AcceptedCmp4]]+marketing_campaign[[#This Row],[AcceptedCmp3]]</f>
        <v>2</v>
      </c>
    </row>
    <row r="345" spans="1:36" x14ac:dyDescent="0.35">
      <c r="A345">
        <v>6245</v>
      </c>
      <c r="B345">
        <v>1950</v>
      </c>
      <c r="C345">
        <f t="shared" ca="1" si="10"/>
        <v>76</v>
      </c>
      <c r="D345" t="str" cm="1">
        <f t="array" aca="1" ref="D3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45" t="s">
        <v>32</v>
      </c>
      <c r="F345" t="s">
        <v>31</v>
      </c>
      <c r="G345" cm="1">
        <f t="array" ref="G345">_xlfn.IFS(marketing_campaign[[#This Row],[Marital_Status]]="Single",I345-J345+1,marketing_campaign[[#This Row],[Marital_Status]]="Together",I345+J345+2,marketing_campaign[[#This Row],[Marital_Status]]="Alone",I345-J345+1,marketing_campaign[[#This Row],[Marital_Status]]="Married",I345+J345+2,marketing_campaign[[#This Row],[Marital_Status]]="Divorced",I345+J345+1,marketing_campaign[[#This Row],[Marital_Status]]="YOLO",I345-J345+1,marketing_campaign[[#This Row],[Marital_Status]]="Absurd",I345-J345+1,marketing_campaign[[#This Row],[Marital_Status]]="Widow",I345+J345+1)</f>
        <v>3</v>
      </c>
      <c r="H345">
        <v>59292</v>
      </c>
      <c r="I345">
        <v>0</v>
      </c>
      <c r="J345">
        <v>1</v>
      </c>
      <c r="K345" s="1">
        <v>41438</v>
      </c>
      <c r="L345">
        <v>71</v>
      </c>
      <c r="M345" t="str" cm="1">
        <f t="array" ref="M345">_xlfn.IFS(AND(marketing_campaign[[#This Row],[Recency]]&gt;=0,marketing_campaign[[#This Row],[Recency]]&lt;=14),"Early Recency",AND(marketing_campaign[[#This Row],[Recency]]&gt;=15,marketing_campaign[[#This Row],[Recency]]&lt;=31),"Mid-Recency",marketing_campaign[[#This Row],[Recency]]&gt;=32,"Late Recency")</f>
        <v>Late Recency</v>
      </c>
      <c r="N345">
        <v>378</v>
      </c>
      <c r="O345">
        <v>14</v>
      </c>
      <c r="P345">
        <v>68</v>
      </c>
      <c r="Q345">
        <v>19</v>
      </c>
      <c r="R345">
        <v>14</v>
      </c>
      <c r="S345">
        <v>14</v>
      </c>
      <c r="T345">
        <f>marketing_campaign[[#This Row],[MntGoldProds]]+marketing_campaign[[#This Row],[MntSweetProducts]]+marketing_campaign[[#This Row],[MntFishProducts]]+marketing_campaign[[#This Row],[MntMeatProducts]]+marketing_campaign[[#This Row],[MntFruits]]+marketing_campaign[[#This Row],[MntWines]]</f>
        <v>507</v>
      </c>
      <c r="U345">
        <v>2</v>
      </c>
      <c r="V345">
        <v>3</v>
      </c>
      <c r="W345">
        <v>5</v>
      </c>
      <c r="X345">
        <v>8</v>
      </c>
      <c r="Y345">
        <f t="shared" si="11"/>
        <v>18</v>
      </c>
      <c r="Z345">
        <v>3</v>
      </c>
      <c r="AA345">
        <v>0</v>
      </c>
      <c r="AB345">
        <v>0</v>
      </c>
      <c r="AC345">
        <v>0</v>
      </c>
      <c r="AD345">
        <v>0</v>
      </c>
      <c r="AE345">
        <v>0</v>
      </c>
      <c r="AF345">
        <v>0</v>
      </c>
      <c r="AG345">
        <v>3</v>
      </c>
      <c r="AH345">
        <v>11</v>
      </c>
      <c r="AI345">
        <v>0</v>
      </c>
      <c r="AJ345">
        <f>marketing_campaign[[#This Row],[AcceptedCmp2]]+marketing_campaign[[#This Row],[AcceptedCmp1]]+marketing_campaign[[#This Row],[AcceptedCmp5]]+marketing_campaign[[#This Row],[AcceptedCmp4]]+marketing_campaign[[#This Row],[AcceptedCmp3]]</f>
        <v>0</v>
      </c>
    </row>
    <row r="346" spans="1:36" x14ac:dyDescent="0.35">
      <c r="A346">
        <v>8234</v>
      </c>
      <c r="B346">
        <v>1973</v>
      </c>
      <c r="C346">
        <f t="shared" ca="1" si="10"/>
        <v>53</v>
      </c>
      <c r="D346" t="str" cm="1">
        <f t="array" aca="1" ref="D3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6" t="s">
        <v>36</v>
      </c>
      <c r="F346" t="s">
        <v>31</v>
      </c>
      <c r="G346" cm="1">
        <f t="array" ref="G346">_xlfn.IFS(marketing_campaign[[#This Row],[Marital_Status]]="Single",I346-J346+1,marketing_campaign[[#This Row],[Marital_Status]]="Together",I346+J346+2,marketing_campaign[[#This Row],[Marital_Status]]="Alone",I346-J346+1,marketing_campaign[[#This Row],[Marital_Status]]="Married",I346+J346+2,marketing_campaign[[#This Row],[Marital_Status]]="Divorced",I346+J346+1,marketing_campaign[[#This Row],[Marital_Status]]="YOLO",I346-J346+1,marketing_campaign[[#This Row],[Marital_Status]]="Absurd",I346-J346+1,marketing_campaign[[#This Row],[Marital_Status]]="Widow",I346+J346+1)</f>
        <v>3</v>
      </c>
      <c r="H346">
        <v>27190</v>
      </c>
      <c r="I346">
        <v>1</v>
      </c>
      <c r="J346">
        <v>0</v>
      </c>
      <c r="K346" s="1">
        <v>41501</v>
      </c>
      <c r="L346">
        <v>13</v>
      </c>
      <c r="M346" t="str" cm="1">
        <f t="array" ref="M346">_xlfn.IFS(AND(marketing_campaign[[#This Row],[Recency]]&gt;=0,marketing_campaign[[#This Row],[Recency]]&lt;=14),"Early Recency",AND(marketing_campaign[[#This Row],[Recency]]&gt;=15,marketing_campaign[[#This Row],[Recency]]&lt;=31),"Mid-Recency",marketing_campaign[[#This Row],[Recency]]&gt;=32,"Late Recency")</f>
        <v>Early Recency</v>
      </c>
      <c r="N346">
        <v>1</v>
      </c>
      <c r="O346">
        <v>6</v>
      </c>
      <c r="P346">
        <v>7</v>
      </c>
      <c r="Q346">
        <v>0</v>
      </c>
      <c r="R346">
        <v>1</v>
      </c>
      <c r="S346">
        <v>3</v>
      </c>
      <c r="T346">
        <f>marketing_campaign[[#This Row],[MntGoldProds]]+marketing_campaign[[#This Row],[MntSweetProducts]]+marketing_campaign[[#This Row],[MntFishProducts]]+marketing_campaign[[#This Row],[MntMeatProducts]]+marketing_campaign[[#This Row],[MntFruits]]+marketing_campaign[[#This Row],[MntWines]]</f>
        <v>18</v>
      </c>
      <c r="U346">
        <v>1</v>
      </c>
      <c r="V346">
        <v>1</v>
      </c>
      <c r="W346">
        <v>0</v>
      </c>
      <c r="X346">
        <v>2</v>
      </c>
      <c r="Y346">
        <f t="shared" si="11"/>
        <v>4</v>
      </c>
      <c r="Z346">
        <v>8</v>
      </c>
      <c r="AA346">
        <v>1</v>
      </c>
      <c r="AB346">
        <v>0</v>
      </c>
      <c r="AC346">
        <v>0</v>
      </c>
      <c r="AD346">
        <v>0</v>
      </c>
      <c r="AE346">
        <v>0</v>
      </c>
      <c r="AF346">
        <v>0</v>
      </c>
      <c r="AG346">
        <v>3</v>
      </c>
      <c r="AH346">
        <v>11</v>
      </c>
      <c r="AI346">
        <v>1</v>
      </c>
      <c r="AJ346">
        <f>marketing_campaign[[#This Row],[AcceptedCmp2]]+marketing_campaign[[#This Row],[AcceptedCmp1]]+marketing_campaign[[#This Row],[AcceptedCmp5]]+marketing_campaign[[#This Row],[AcceptedCmp4]]+marketing_campaign[[#This Row],[AcceptedCmp3]]</f>
        <v>1</v>
      </c>
    </row>
    <row r="347" spans="1:36" x14ac:dyDescent="0.35">
      <c r="A347">
        <v>1411</v>
      </c>
      <c r="B347">
        <v>1952</v>
      </c>
      <c r="C347">
        <f t="shared" ca="1" si="10"/>
        <v>74</v>
      </c>
      <c r="D347" t="str" cm="1">
        <f t="array" aca="1" ref="D3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47" t="s">
        <v>29</v>
      </c>
      <c r="F347" t="s">
        <v>35</v>
      </c>
      <c r="G347" cm="1">
        <f t="array" ref="G347">_xlfn.IFS(marketing_campaign[[#This Row],[Marital_Status]]="Single",I347-J347+1,marketing_campaign[[#This Row],[Marital_Status]]="Together",I347+J347+2,marketing_campaign[[#This Row],[Marital_Status]]="Alone",I347-J347+1,marketing_campaign[[#This Row],[Marital_Status]]="Married",I347+J347+2,marketing_campaign[[#This Row],[Marital_Status]]="Divorced",I347+J347+1,marketing_campaign[[#This Row],[Marital_Status]]="YOLO",I347-J347+1,marketing_campaign[[#This Row],[Marital_Status]]="Absurd",I347-J347+1,marketing_campaign[[#This Row],[Marital_Status]]="Widow",I347+J347+1)</f>
        <v>1</v>
      </c>
      <c r="H347">
        <v>82623</v>
      </c>
      <c r="I347">
        <v>0</v>
      </c>
      <c r="J347">
        <v>0</v>
      </c>
      <c r="K347" s="1">
        <v>41588</v>
      </c>
      <c r="L347">
        <v>58</v>
      </c>
      <c r="M347" t="str" cm="1">
        <f t="array" ref="M347">_xlfn.IFS(AND(marketing_campaign[[#This Row],[Recency]]&gt;=0,marketing_campaign[[#This Row],[Recency]]&lt;=14),"Early Recency",AND(marketing_campaign[[#This Row],[Recency]]&gt;=15,marketing_campaign[[#This Row],[Recency]]&lt;=31),"Mid-Recency",marketing_campaign[[#This Row],[Recency]]&gt;=32,"Late Recency")</f>
        <v>Late Recency</v>
      </c>
      <c r="N347">
        <v>204</v>
      </c>
      <c r="O347">
        <v>34</v>
      </c>
      <c r="P347">
        <v>204</v>
      </c>
      <c r="Q347">
        <v>172</v>
      </c>
      <c r="R347">
        <v>153</v>
      </c>
      <c r="S347">
        <v>173</v>
      </c>
      <c r="T347">
        <f>marketing_campaign[[#This Row],[MntGoldProds]]+marketing_campaign[[#This Row],[MntSweetProducts]]+marketing_campaign[[#This Row],[MntFishProducts]]+marketing_campaign[[#This Row],[MntMeatProducts]]+marketing_campaign[[#This Row],[MntFruits]]+marketing_campaign[[#This Row],[MntWines]]</f>
        <v>940</v>
      </c>
      <c r="U347">
        <v>1</v>
      </c>
      <c r="V347">
        <v>2</v>
      </c>
      <c r="W347">
        <v>9</v>
      </c>
      <c r="X347">
        <v>4</v>
      </c>
      <c r="Y347">
        <f t="shared" si="11"/>
        <v>16</v>
      </c>
      <c r="Z347">
        <v>1</v>
      </c>
      <c r="AA347">
        <v>0</v>
      </c>
      <c r="AB347">
        <v>0</v>
      </c>
      <c r="AC347">
        <v>0</v>
      </c>
      <c r="AD347">
        <v>0</v>
      </c>
      <c r="AE347">
        <v>0</v>
      </c>
      <c r="AF347">
        <v>0</v>
      </c>
      <c r="AG347">
        <v>3</v>
      </c>
      <c r="AH347">
        <v>11</v>
      </c>
      <c r="AI347">
        <v>0</v>
      </c>
      <c r="AJ347">
        <f>marketing_campaign[[#This Row],[AcceptedCmp2]]+marketing_campaign[[#This Row],[AcceptedCmp1]]+marketing_campaign[[#This Row],[AcceptedCmp5]]+marketing_campaign[[#This Row],[AcceptedCmp4]]+marketing_campaign[[#This Row],[AcceptedCmp3]]</f>
        <v>0</v>
      </c>
    </row>
    <row r="348" spans="1:36" x14ac:dyDescent="0.35">
      <c r="A348">
        <v>8553</v>
      </c>
      <c r="B348">
        <v>1965</v>
      </c>
      <c r="C348">
        <f t="shared" ca="1" si="10"/>
        <v>61</v>
      </c>
      <c r="D348" t="str" cm="1">
        <f t="array" aca="1" ref="D3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8" t="s">
        <v>29</v>
      </c>
      <c r="F348" t="s">
        <v>33</v>
      </c>
      <c r="G348" cm="1">
        <f t="array" ref="G348">_xlfn.IFS(marketing_campaign[[#This Row],[Marital_Status]]="Single",I348-J348+1,marketing_campaign[[#This Row],[Marital_Status]]="Together",I348+J348+2,marketing_campaign[[#This Row],[Marital_Status]]="Alone",I348-J348+1,marketing_campaign[[#This Row],[Marital_Status]]="Married",I348+J348+2,marketing_campaign[[#This Row],[Marital_Status]]="Divorced",I348+J348+1,marketing_campaign[[#This Row],[Marital_Status]]="YOLO",I348-J348+1,marketing_campaign[[#This Row],[Marital_Status]]="Absurd",I348-J348+1,marketing_campaign[[#This Row],[Marital_Status]]="Widow",I348+J348+1)</f>
        <v>4</v>
      </c>
      <c r="H348">
        <v>44300</v>
      </c>
      <c r="I348">
        <v>1</v>
      </c>
      <c r="J348">
        <v>1</v>
      </c>
      <c r="K348" s="1">
        <v>41448</v>
      </c>
      <c r="L348">
        <v>65</v>
      </c>
      <c r="M348" t="str" cm="1">
        <f t="array" ref="M348">_xlfn.IFS(AND(marketing_campaign[[#This Row],[Recency]]&gt;=0,marketing_campaign[[#This Row],[Recency]]&lt;=14),"Early Recency",AND(marketing_campaign[[#This Row],[Recency]]&gt;=15,marketing_campaign[[#This Row],[Recency]]&lt;=31),"Mid-Recency",marketing_campaign[[#This Row],[Recency]]&gt;=32,"Late Recency")</f>
        <v>Late Recency</v>
      </c>
      <c r="N348">
        <v>30</v>
      </c>
      <c r="O348">
        <v>0</v>
      </c>
      <c r="P348">
        <v>9</v>
      </c>
      <c r="Q348">
        <v>0</v>
      </c>
      <c r="R348">
        <v>0</v>
      </c>
      <c r="S348">
        <v>3</v>
      </c>
      <c r="T348">
        <f>marketing_campaign[[#This Row],[MntGoldProds]]+marketing_campaign[[#This Row],[MntSweetProducts]]+marketing_campaign[[#This Row],[MntFishProducts]]+marketing_campaign[[#This Row],[MntMeatProducts]]+marketing_campaign[[#This Row],[MntFruits]]+marketing_campaign[[#This Row],[MntWines]]</f>
        <v>42</v>
      </c>
      <c r="U348">
        <v>2</v>
      </c>
      <c r="V348">
        <v>1</v>
      </c>
      <c r="W348">
        <v>0</v>
      </c>
      <c r="X348">
        <v>3</v>
      </c>
      <c r="Y348">
        <f t="shared" si="11"/>
        <v>6</v>
      </c>
      <c r="Z348">
        <v>6</v>
      </c>
      <c r="AA348">
        <v>0</v>
      </c>
      <c r="AB348">
        <v>0</v>
      </c>
      <c r="AC348">
        <v>0</v>
      </c>
      <c r="AD348">
        <v>0</v>
      </c>
      <c r="AE348">
        <v>0</v>
      </c>
      <c r="AF348">
        <v>0</v>
      </c>
      <c r="AG348">
        <v>3</v>
      </c>
      <c r="AH348">
        <v>11</v>
      </c>
      <c r="AI348">
        <v>0</v>
      </c>
      <c r="AJ348">
        <f>marketing_campaign[[#This Row],[AcceptedCmp2]]+marketing_campaign[[#This Row],[AcceptedCmp1]]+marketing_campaign[[#This Row],[AcceptedCmp5]]+marketing_campaign[[#This Row],[AcceptedCmp4]]+marketing_campaign[[#This Row],[AcceptedCmp3]]</f>
        <v>0</v>
      </c>
    </row>
    <row r="349" spans="1:36" x14ac:dyDescent="0.35">
      <c r="A349">
        <v>1826</v>
      </c>
      <c r="B349">
        <v>1970</v>
      </c>
      <c r="C349">
        <f t="shared" ca="1" si="10"/>
        <v>56</v>
      </c>
      <c r="D349" t="str" cm="1">
        <f t="array" aca="1" ref="D3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49" t="s">
        <v>29</v>
      </c>
      <c r="F349" t="s">
        <v>35</v>
      </c>
      <c r="G349" cm="1">
        <f t="array" ref="G349">_xlfn.IFS(marketing_campaign[[#This Row],[Marital_Status]]="Single",I349-J349+1,marketing_campaign[[#This Row],[Marital_Status]]="Together",I349+J349+2,marketing_campaign[[#This Row],[Marital_Status]]="Alone",I349-J349+1,marketing_campaign[[#This Row],[Marital_Status]]="Married",I349+J349+2,marketing_campaign[[#This Row],[Marital_Status]]="Divorced",I349+J349+1,marketing_campaign[[#This Row],[Marital_Status]]="YOLO",I349-J349+1,marketing_campaign[[#This Row],[Marital_Status]]="Absurd",I349-J349+1,marketing_campaign[[#This Row],[Marital_Status]]="Widow",I349+J349+1)</f>
        <v>1</v>
      </c>
      <c r="H349">
        <v>84835</v>
      </c>
      <c r="I349">
        <v>0</v>
      </c>
      <c r="J349">
        <v>0</v>
      </c>
      <c r="K349" s="1">
        <v>41806</v>
      </c>
      <c r="L349">
        <v>0</v>
      </c>
      <c r="M349" t="str" cm="1">
        <f t="array" ref="M349">_xlfn.IFS(AND(marketing_campaign[[#This Row],[Recency]]&gt;=0,marketing_campaign[[#This Row],[Recency]]&lt;=14),"Early Recency",AND(marketing_campaign[[#This Row],[Recency]]&gt;=15,marketing_campaign[[#This Row],[Recency]]&lt;=31),"Mid-Recency",marketing_campaign[[#This Row],[Recency]]&gt;=32,"Late Recency")</f>
        <v>Early Recency</v>
      </c>
      <c r="N349">
        <v>189</v>
      </c>
      <c r="O349">
        <v>104</v>
      </c>
      <c r="P349">
        <v>379</v>
      </c>
      <c r="Q349">
        <v>111</v>
      </c>
      <c r="R349">
        <v>189</v>
      </c>
      <c r="S349">
        <v>218</v>
      </c>
      <c r="T349">
        <f>marketing_campaign[[#This Row],[MntGoldProds]]+marketing_campaign[[#This Row],[MntSweetProducts]]+marketing_campaign[[#This Row],[MntFishProducts]]+marketing_campaign[[#This Row],[MntMeatProducts]]+marketing_campaign[[#This Row],[MntFruits]]+marketing_campaign[[#This Row],[MntWines]]</f>
        <v>1190</v>
      </c>
      <c r="U349">
        <v>1</v>
      </c>
      <c r="V349">
        <v>4</v>
      </c>
      <c r="W349">
        <v>4</v>
      </c>
      <c r="X349">
        <v>6</v>
      </c>
      <c r="Y349">
        <f t="shared" si="11"/>
        <v>15</v>
      </c>
      <c r="Z349">
        <v>1</v>
      </c>
      <c r="AA349">
        <v>0</v>
      </c>
      <c r="AB349">
        <v>0</v>
      </c>
      <c r="AC349">
        <v>0</v>
      </c>
      <c r="AD349">
        <v>0</v>
      </c>
      <c r="AE349">
        <v>0</v>
      </c>
      <c r="AF349">
        <v>0</v>
      </c>
      <c r="AG349">
        <v>3</v>
      </c>
      <c r="AH349">
        <v>11</v>
      </c>
      <c r="AI349">
        <v>1</v>
      </c>
      <c r="AJ349">
        <f>marketing_campaign[[#This Row],[AcceptedCmp2]]+marketing_campaign[[#This Row],[AcceptedCmp1]]+marketing_campaign[[#This Row],[AcceptedCmp5]]+marketing_campaign[[#This Row],[AcceptedCmp4]]+marketing_campaign[[#This Row],[AcceptedCmp3]]</f>
        <v>0</v>
      </c>
    </row>
    <row r="350" spans="1:36" x14ac:dyDescent="0.35">
      <c r="A350">
        <v>8842</v>
      </c>
      <c r="B350">
        <v>1971</v>
      </c>
      <c r="C350">
        <f t="shared" ca="1" si="10"/>
        <v>55</v>
      </c>
      <c r="D350" t="str" cm="1">
        <f t="array" aca="1" ref="D3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0" t="s">
        <v>29</v>
      </c>
      <c r="F350" t="s">
        <v>38</v>
      </c>
      <c r="G350" cm="1">
        <f t="array" ref="G350">_xlfn.IFS(marketing_campaign[[#This Row],[Marital_Status]]="Single",I350-J350+1,marketing_campaign[[#This Row],[Marital_Status]]="Together",I350+J350+2,marketing_campaign[[#This Row],[Marital_Status]]="Alone",I350-J350+1,marketing_campaign[[#This Row],[Marital_Status]]="Married",I350+J350+2,marketing_campaign[[#This Row],[Marital_Status]]="Divorced",I350+J350+1,marketing_campaign[[#This Row],[Marital_Status]]="YOLO",I350-J350+1,marketing_campaign[[#This Row],[Marital_Status]]="Absurd",I350-J350+1,marketing_campaign[[#This Row],[Marital_Status]]="Widow",I350+J350+1)</f>
        <v>3</v>
      </c>
      <c r="H350">
        <v>30372</v>
      </c>
      <c r="I350">
        <v>1</v>
      </c>
      <c r="J350">
        <v>1</v>
      </c>
      <c r="K350" s="1">
        <v>41268</v>
      </c>
      <c r="L350">
        <v>33</v>
      </c>
      <c r="M350" t="str" cm="1">
        <f t="array" ref="M350">_xlfn.IFS(AND(marketing_campaign[[#This Row],[Recency]]&gt;=0,marketing_campaign[[#This Row],[Recency]]&lt;=14),"Early Recency",AND(marketing_campaign[[#This Row],[Recency]]&gt;=15,marketing_campaign[[#This Row],[Recency]]&lt;=31),"Mid-Recency",marketing_campaign[[#This Row],[Recency]]&gt;=32,"Late Recency")</f>
        <v>Late Recency</v>
      </c>
      <c r="N350">
        <v>15</v>
      </c>
      <c r="O350">
        <v>0</v>
      </c>
      <c r="P350">
        <v>12</v>
      </c>
      <c r="Q350">
        <v>7</v>
      </c>
      <c r="R350">
        <v>3</v>
      </c>
      <c r="S350">
        <v>7</v>
      </c>
      <c r="T350">
        <f>marketing_campaign[[#This Row],[MntGoldProds]]+marketing_campaign[[#This Row],[MntSweetProducts]]+marketing_campaign[[#This Row],[MntFishProducts]]+marketing_campaign[[#This Row],[MntMeatProducts]]+marketing_campaign[[#This Row],[MntFruits]]+marketing_campaign[[#This Row],[MntWines]]</f>
        <v>44</v>
      </c>
      <c r="U350">
        <v>3</v>
      </c>
      <c r="V350">
        <v>2</v>
      </c>
      <c r="W350">
        <v>0</v>
      </c>
      <c r="X350">
        <v>3</v>
      </c>
      <c r="Y350">
        <f t="shared" si="11"/>
        <v>8</v>
      </c>
      <c r="Z350">
        <v>7</v>
      </c>
      <c r="AA350">
        <v>0</v>
      </c>
      <c r="AB350">
        <v>0</v>
      </c>
      <c r="AC350">
        <v>0</v>
      </c>
      <c r="AD350">
        <v>0</v>
      </c>
      <c r="AE350">
        <v>0</v>
      </c>
      <c r="AF350">
        <v>0</v>
      </c>
      <c r="AG350">
        <v>3</v>
      </c>
      <c r="AH350">
        <v>11</v>
      </c>
      <c r="AI350">
        <v>0</v>
      </c>
      <c r="AJ350">
        <f>marketing_campaign[[#This Row],[AcceptedCmp2]]+marketing_campaign[[#This Row],[AcceptedCmp1]]+marketing_campaign[[#This Row],[AcceptedCmp5]]+marketing_campaign[[#This Row],[AcceptedCmp4]]+marketing_campaign[[#This Row],[AcceptedCmp3]]</f>
        <v>0</v>
      </c>
    </row>
    <row r="351" spans="1:36" x14ac:dyDescent="0.35">
      <c r="A351">
        <v>11030</v>
      </c>
      <c r="B351">
        <v>1976</v>
      </c>
      <c r="C351">
        <f t="shared" ca="1" si="10"/>
        <v>50</v>
      </c>
      <c r="D351" t="str" cm="1">
        <f t="array" aca="1" ref="D3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1" t="s">
        <v>34</v>
      </c>
      <c r="F351" t="s">
        <v>33</v>
      </c>
      <c r="G351" cm="1">
        <f t="array" ref="G351">_xlfn.IFS(marketing_campaign[[#This Row],[Marital_Status]]="Single",I351-J351+1,marketing_campaign[[#This Row],[Marital_Status]]="Together",I351+J351+2,marketing_campaign[[#This Row],[Marital_Status]]="Alone",I351-J351+1,marketing_campaign[[#This Row],[Marital_Status]]="Married",I351+J351+2,marketing_campaign[[#This Row],[Marital_Status]]="Divorced",I351+J351+1,marketing_campaign[[#This Row],[Marital_Status]]="YOLO",I351-J351+1,marketing_campaign[[#This Row],[Marital_Status]]="Absurd",I351-J351+1,marketing_campaign[[#This Row],[Marital_Status]]="Widow",I351+J351+1)</f>
        <v>3</v>
      </c>
      <c r="H351">
        <v>33181</v>
      </c>
      <c r="I351">
        <v>1</v>
      </c>
      <c r="J351">
        <v>0</v>
      </c>
      <c r="K351" s="1">
        <v>41642</v>
      </c>
      <c r="L351">
        <v>90</v>
      </c>
      <c r="M351" t="str" cm="1">
        <f t="array" ref="M351">_xlfn.IFS(AND(marketing_campaign[[#This Row],[Recency]]&gt;=0,marketing_campaign[[#This Row],[Recency]]&lt;=14),"Early Recency",AND(marketing_campaign[[#This Row],[Recency]]&gt;=15,marketing_campaign[[#This Row],[Recency]]&lt;=31),"Mid-Recency",marketing_campaign[[#This Row],[Recency]]&gt;=32,"Late Recency")</f>
        <v>Late Recency</v>
      </c>
      <c r="N351">
        <v>9</v>
      </c>
      <c r="O351">
        <v>0</v>
      </c>
      <c r="P351">
        <v>3</v>
      </c>
      <c r="Q351">
        <v>0</v>
      </c>
      <c r="R351">
        <v>0</v>
      </c>
      <c r="S351">
        <v>4</v>
      </c>
      <c r="T351">
        <f>marketing_campaign[[#This Row],[MntGoldProds]]+marketing_campaign[[#This Row],[MntSweetProducts]]+marketing_campaign[[#This Row],[MntFishProducts]]+marketing_campaign[[#This Row],[MntMeatProducts]]+marketing_campaign[[#This Row],[MntFruits]]+marketing_campaign[[#This Row],[MntWines]]</f>
        <v>16</v>
      </c>
      <c r="U351">
        <v>1</v>
      </c>
      <c r="V351">
        <v>1</v>
      </c>
      <c r="W351">
        <v>0</v>
      </c>
      <c r="X351">
        <v>2</v>
      </c>
      <c r="Y351">
        <f t="shared" si="11"/>
        <v>4</v>
      </c>
      <c r="Z351">
        <v>6</v>
      </c>
      <c r="AA351">
        <v>1</v>
      </c>
      <c r="AB351">
        <v>0</v>
      </c>
      <c r="AC351">
        <v>0</v>
      </c>
      <c r="AD351">
        <v>0</v>
      </c>
      <c r="AE351">
        <v>0</v>
      </c>
      <c r="AF351">
        <v>0</v>
      </c>
      <c r="AG351">
        <v>3</v>
      </c>
      <c r="AH351">
        <v>11</v>
      </c>
      <c r="AI351">
        <v>0</v>
      </c>
      <c r="AJ351">
        <f>marketing_campaign[[#This Row],[AcceptedCmp2]]+marketing_campaign[[#This Row],[AcceptedCmp1]]+marketing_campaign[[#This Row],[AcceptedCmp5]]+marketing_campaign[[#This Row],[AcceptedCmp4]]+marketing_campaign[[#This Row],[AcceptedCmp3]]</f>
        <v>1</v>
      </c>
    </row>
    <row r="352" spans="1:36" x14ac:dyDescent="0.35">
      <c r="A352">
        <v>2579</v>
      </c>
      <c r="B352">
        <v>1957</v>
      </c>
      <c r="C352">
        <f t="shared" ca="1" si="10"/>
        <v>69</v>
      </c>
      <c r="D352" t="str" cm="1">
        <f t="array" aca="1" ref="D3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52" t="s">
        <v>29</v>
      </c>
      <c r="F352" t="s">
        <v>33</v>
      </c>
      <c r="G352" cm="1">
        <f t="array" ref="G352">_xlfn.IFS(marketing_campaign[[#This Row],[Marital_Status]]="Single",I352-J352+1,marketing_campaign[[#This Row],[Marital_Status]]="Together",I352+J352+2,marketing_campaign[[#This Row],[Marital_Status]]="Alone",I352-J352+1,marketing_campaign[[#This Row],[Marital_Status]]="Married",I352+J352+2,marketing_campaign[[#This Row],[Marital_Status]]="Divorced",I352+J352+1,marketing_campaign[[#This Row],[Marital_Status]]="YOLO",I352-J352+1,marketing_campaign[[#This Row],[Marital_Status]]="Absurd",I352-J352+1,marketing_campaign[[#This Row],[Marital_Status]]="Widow",I352+J352+1)</f>
        <v>3</v>
      </c>
      <c r="H352">
        <v>71113</v>
      </c>
      <c r="I352">
        <v>0</v>
      </c>
      <c r="J352">
        <v>1</v>
      </c>
      <c r="K352" s="1">
        <v>41625</v>
      </c>
      <c r="L352">
        <v>95</v>
      </c>
      <c r="M352" t="str" cm="1">
        <f t="array" ref="M352">_xlfn.IFS(AND(marketing_campaign[[#This Row],[Recency]]&gt;=0,marketing_campaign[[#This Row],[Recency]]&lt;=14),"Early Recency",AND(marketing_campaign[[#This Row],[Recency]]&gt;=15,marketing_campaign[[#This Row],[Recency]]&lt;=31),"Mid-Recency",marketing_campaign[[#This Row],[Recency]]&gt;=32,"Late Recency")</f>
        <v>Late Recency</v>
      </c>
      <c r="N352">
        <v>495</v>
      </c>
      <c r="O352">
        <v>33</v>
      </c>
      <c r="P352">
        <v>255</v>
      </c>
      <c r="Q352">
        <v>11</v>
      </c>
      <c r="R352">
        <v>33</v>
      </c>
      <c r="S352">
        <v>8</v>
      </c>
      <c r="T352">
        <f>marketing_campaign[[#This Row],[MntGoldProds]]+marketing_campaign[[#This Row],[MntSweetProducts]]+marketing_campaign[[#This Row],[MntFishProducts]]+marketing_campaign[[#This Row],[MntMeatProducts]]+marketing_campaign[[#This Row],[MntFruits]]+marketing_campaign[[#This Row],[MntWines]]</f>
        <v>835</v>
      </c>
      <c r="U352">
        <v>4</v>
      </c>
      <c r="V352">
        <v>6</v>
      </c>
      <c r="W352">
        <v>7</v>
      </c>
      <c r="X352">
        <v>9</v>
      </c>
      <c r="Y352">
        <f t="shared" si="11"/>
        <v>26</v>
      </c>
      <c r="Z352">
        <v>4</v>
      </c>
      <c r="AA352">
        <v>0</v>
      </c>
      <c r="AB352">
        <v>0</v>
      </c>
      <c r="AC352">
        <v>0</v>
      </c>
      <c r="AD352">
        <v>0</v>
      </c>
      <c r="AE352">
        <v>0</v>
      </c>
      <c r="AF352">
        <v>0</v>
      </c>
      <c r="AG352">
        <v>3</v>
      </c>
      <c r="AH352">
        <v>11</v>
      </c>
      <c r="AI352">
        <v>0</v>
      </c>
      <c r="AJ352">
        <f>marketing_campaign[[#This Row],[AcceptedCmp2]]+marketing_campaign[[#This Row],[AcceptedCmp1]]+marketing_campaign[[#This Row],[AcceptedCmp5]]+marketing_campaign[[#This Row],[AcceptedCmp4]]+marketing_campaign[[#This Row],[AcceptedCmp3]]</f>
        <v>0</v>
      </c>
    </row>
    <row r="353" spans="1:36" x14ac:dyDescent="0.35">
      <c r="A353">
        <v>175</v>
      </c>
      <c r="B353">
        <v>1986</v>
      </c>
      <c r="C353">
        <f t="shared" ca="1" si="10"/>
        <v>40</v>
      </c>
      <c r="D353" t="str" cm="1">
        <f t="array" aca="1" ref="D3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53" t="s">
        <v>29</v>
      </c>
      <c r="F353" t="s">
        <v>33</v>
      </c>
      <c r="G353" cm="1">
        <f t="array" ref="G353">_xlfn.IFS(marketing_campaign[[#This Row],[Marital_Status]]="Single",I353-J353+1,marketing_campaign[[#This Row],[Marital_Status]]="Together",I353+J353+2,marketing_campaign[[#This Row],[Marital_Status]]="Alone",I353-J353+1,marketing_campaign[[#This Row],[Marital_Status]]="Married",I353+J353+2,marketing_campaign[[#This Row],[Marital_Status]]="Divorced",I353+J353+1,marketing_campaign[[#This Row],[Marital_Status]]="YOLO",I353-J353+1,marketing_campaign[[#This Row],[Marital_Status]]="Absurd",I353-J353+1,marketing_campaign[[#This Row],[Marital_Status]]="Widow",I353+J353+1)</f>
        <v>3</v>
      </c>
      <c r="H353">
        <v>71952</v>
      </c>
      <c r="I353">
        <v>1</v>
      </c>
      <c r="J353">
        <v>0</v>
      </c>
      <c r="K353" s="1">
        <v>41284</v>
      </c>
      <c r="L353">
        <v>93</v>
      </c>
      <c r="M353" t="str" cm="1">
        <f t="array" ref="M353">_xlfn.IFS(AND(marketing_campaign[[#This Row],[Recency]]&gt;=0,marketing_campaign[[#This Row],[Recency]]&lt;=14),"Early Recency",AND(marketing_campaign[[#This Row],[Recency]]&gt;=15,marketing_campaign[[#This Row],[Recency]]&lt;=31),"Mid-Recency",marketing_campaign[[#This Row],[Recency]]&gt;=32,"Late Recency")</f>
        <v>Late Recency</v>
      </c>
      <c r="N353">
        <v>656</v>
      </c>
      <c r="O353">
        <v>80</v>
      </c>
      <c r="P353">
        <v>455</v>
      </c>
      <c r="Q353">
        <v>52</v>
      </c>
      <c r="R353">
        <v>107</v>
      </c>
      <c r="S353">
        <v>93</v>
      </c>
      <c r="T353">
        <f>marketing_campaign[[#This Row],[MntGoldProds]]+marketing_campaign[[#This Row],[MntSweetProducts]]+marketing_campaign[[#This Row],[MntFishProducts]]+marketing_campaign[[#This Row],[MntMeatProducts]]+marketing_campaign[[#This Row],[MntFruits]]+marketing_campaign[[#This Row],[MntWines]]</f>
        <v>1443</v>
      </c>
      <c r="U353">
        <v>2</v>
      </c>
      <c r="V353">
        <v>8</v>
      </c>
      <c r="W353">
        <v>4</v>
      </c>
      <c r="X353">
        <v>8</v>
      </c>
      <c r="Y353">
        <f t="shared" si="11"/>
        <v>22</v>
      </c>
      <c r="Z353">
        <v>4</v>
      </c>
      <c r="AA353">
        <v>1</v>
      </c>
      <c r="AB353">
        <v>0</v>
      </c>
      <c r="AC353">
        <v>1</v>
      </c>
      <c r="AD353">
        <v>0</v>
      </c>
      <c r="AE353">
        <v>0</v>
      </c>
      <c r="AF353">
        <v>0</v>
      </c>
      <c r="AG353">
        <v>3</v>
      </c>
      <c r="AH353">
        <v>11</v>
      </c>
      <c r="AI353">
        <v>0</v>
      </c>
      <c r="AJ353">
        <f>marketing_campaign[[#This Row],[AcceptedCmp2]]+marketing_campaign[[#This Row],[AcceptedCmp1]]+marketing_campaign[[#This Row],[AcceptedCmp5]]+marketing_campaign[[#This Row],[AcceptedCmp4]]+marketing_campaign[[#This Row],[AcceptedCmp3]]</f>
        <v>2</v>
      </c>
    </row>
    <row r="354" spans="1:36" x14ac:dyDescent="0.35">
      <c r="A354">
        <v>9185</v>
      </c>
      <c r="B354">
        <v>1966</v>
      </c>
      <c r="C354">
        <f t="shared" ca="1" si="10"/>
        <v>60</v>
      </c>
      <c r="D354" t="str" cm="1">
        <f t="array" aca="1" ref="D3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4" t="s">
        <v>32</v>
      </c>
      <c r="F354" t="s">
        <v>30</v>
      </c>
      <c r="G354" cm="1">
        <f t="array" ref="G354">_xlfn.IFS(marketing_campaign[[#This Row],[Marital_Status]]="Single",I354-J354+1,marketing_campaign[[#This Row],[Marital_Status]]="Together",I354+J354+2,marketing_campaign[[#This Row],[Marital_Status]]="Alone",I354-J354+1,marketing_campaign[[#This Row],[Marital_Status]]="Married",I354+J354+2,marketing_campaign[[#This Row],[Marital_Status]]="Divorced",I354+J354+1,marketing_campaign[[#This Row],[Marital_Status]]="YOLO",I354-J354+1,marketing_campaign[[#This Row],[Marital_Status]]="Absurd",I354-J354+1,marketing_campaign[[#This Row],[Marital_Status]]="Widow",I354+J354+1)</f>
        <v>1</v>
      </c>
      <c r="H354">
        <v>69759</v>
      </c>
      <c r="I354">
        <v>0</v>
      </c>
      <c r="J354">
        <v>0</v>
      </c>
      <c r="K354" s="1">
        <v>41575</v>
      </c>
      <c r="L354">
        <v>38</v>
      </c>
      <c r="M354" t="str" cm="1">
        <f t="array" ref="M354">_xlfn.IFS(AND(marketing_campaign[[#This Row],[Recency]]&gt;=0,marketing_campaign[[#This Row],[Recency]]&lt;=14),"Early Recency",AND(marketing_campaign[[#This Row],[Recency]]&gt;=15,marketing_campaign[[#This Row],[Recency]]&lt;=31),"Mid-Recency",marketing_campaign[[#This Row],[Recency]]&gt;=32,"Late Recency")</f>
        <v>Late Recency</v>
      </c>
      <c r="N354">
        <v>452</v>
      </c>
      <c r="O354">
        <v>20</v>
      </c>
      <c r="P354">
        <v>514</v>
      </c>
      <c r="Q354">
        <v>13</v>
      </c>
      <c r="R354">
        <v>30</v>
      </c>
      <c r="S354">
        <v>0</v>
      </c>
      <c r="T354">
        <f>marketing_campaign[[#This Row],[MntGoldProds]]+marketing_campaign[[#This Row],[MntSweetProducts]]+marketing_campaign[[#This Row],[MntFishProducts]]+marketing_campaign[[#This Row],[MntMeatProducts]]+marketing_campaign[[#This Row],[MntFruits]]+marketing_campaign[[#This Row],[MntWines]]</f>
        <v>1029</v>
      </c>
      <c r="U354">
        <v>3</v>
      </c>
      <c r="V354">
        <v>4</v>
      </c>
      <c r="W354">
        <v>6</v>
      </c>
      <c r="X354">
        <v>5</v>
      </c>
      <c r="Y354">
        <f t="shared" si="11"/>
        <v>18</v>
      </c>
      <c r="Z354">
        <v>3</v>
      </c>
      <c r="AA354">
        <v>0</v>
      </c>
      <c r="AB354">
        <v>0</v>
      </c>
      <c r="AC354">
        <v>0</v>
      </c>
      <c r="AD354">
        <v>0</v>
      </c>
      <c r="AE354">
        <v>0</v>
      </c>
      <c r="AF354">
        <v>0</v>
      </c>
      <c r="AG354">
        <v>3</v>
      </c>
      <c r="AH354">
        <v>11</v>
      </c>
      <c r="AI354">
        <v>1</v>
      </c>
      <c r="AJ354">
        <f>marketing_campaign[[#This Row],[AcceptedCmp2]]+marketing_campaign[[#This Row],[AcceptedCmp1]]+marketing_campaign[[#This Row],[AcceptedCmp5]]+marketing_campaign[[#This Row],[AcceptedCmp4]]+marketing_campaign[[#This Row],[AcceptedCmp3]]</f>
        <v>0</v>
      </c>
    </row>
    <row r="355" spans="1:36" x14ac:dyDescent="0.35">
      <c r="A355">
        <v>11056</v>
      </c>
      <c r="B355">
        <v>1974</v>
      </c>
      <c r="C355">
        <f t="shared" ca="1" si="10"/>
        <v>52</v>
      </c>
      <c r="D355" t="str" cm="1">
        <f t="array" aca="1" ref="D3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5" t="s">
        <v>29</v>
      </c>
      <c r="F355" t="s">
        <v>33</v>
      </c>
      <c r="G355" cm="1">
        <f t="array" ref="G355">_xlfn.IFS(marketing_campaign[[#This Row],[Marital_Status]]="Single",I355-J355+1,marketing_campaign[[#This Row],[Marital_Status]]="Together",I355+J355+2,marketing_campaign[[#This Row],[Marital_Status]]="Alone",I355-J355+1,marketing_campaign[[#This Row],[Marital_Status]]="Married",I355+J355+2,marketing_campaign[[#This Row],[Marital_Status]]="Divorced",I355+J355+1,marketing_campaign[[#This Row],[Marital_Status]]="YOLO",I355-J355+1,marketing_campaign[[#This Row],[Marital_Status]]="Absurd",I355-J355+1,marketing_campaign[[#This Row],[Marital_Status]]="Widow",I355+J355+1)</f>
        <v>2</v>
      </c>
      <c r="H355">
        <v>72099</v>
      </c>
      <c r="I355">
        <v>0</v>
      </c>
      <c r="J355">
        <v>0</v>
      </c>
      <c r="K355" s="1">
        <v>41209</v>
      </c>
      <c r="L355">
        <v>18</v>
      </c>
      <c r="M355" t="str" cm="1">
        <f t="array" ref="M355">_xlfn.IFS(AND(marketing_campaign[[#This Row],[Recency]]&gt;=0,marketing_campaign[[#This Row],[Recency]]&lt;=14),"Early Recency",AND(marketing_campaign[[#This Row],[Recency]]&gt;=15,marketing_campaign[[#This Row],[Recency]]&lt;=31),"Mid-Recency",marketing_campaign[[#This Row],[Recency]]&gt;=32,"Late Recency")</f>
        <v>Mid-Recency</v>
      </c>
      <c r="N355">
        <v>546</v>
      </c>
      <c r="O355">
        <v>91</v>
      </c>
      <c r="P355">
        <v>410</v>
      </c>
      <c r="Q355">
        <v>119</v>
      </c>
      <c r="R355">
        <v>0</v>
      </c>
      <c r="S355">
        <v>22</v>
      </c>
      <c r="T355">
        <f>marketing_campaign[[#This Row],[MntGoldProds]]+marketing_campaign[[#This Row],[MntSweetProducts]]+marketing_campaign[[#This Row],[MntFishProducts]]+marketing_campaign[[#This Row],[MntMeatProducts]]+marketing_campaign[[#This Row],[MntFruits]]+marketing_campaign[[#This Row],[MntWines]]</f>
        <v>1188</v>
      </c>
      <c r="U355">
        <v>1</v>
      </c>
      <c r="V355">
        <v>3</v>
      </c>
      <c r="W355">
        <v>4</v>
      </c>
      <c r="X355">
        <v>10</v>
      </c>
      <c r="Y355">
        <f t="shared" si="11"/>
        <v>18</v>
      </c>
      <c r="Z355">
        <v>1</v>
      </c>
      <c r="AA355">
        <v>0</v>
      </c>
      <c r="AB355">
        <v>0</v>
      </c>
      <c r="AC355">
        <v>0</v>
      </c>
      <c r="AD355">
        <v>0</v>
      </c>
      <c r="AE355">
        <v>0</v>
      </c>
      <c r="AF355">
        <v>0</v>
      </c>
      <c r="AG355">
        <v>3</v>
      </c>
      <c r="AH355">
        <v>11</v>
      </c>
      <c r="AI355">
        <v>0</v>
      </c>
      <c r="AJ355">
        <f>marketing_campaign[[#This Row],[AcceptedCmp2]]+marketing_campaign[[#This Row],[AcceptedCmp1]]+marketing_campaign[[#This Row],[AcceptedCmp5]]+marketing_campaign[[#This Row],[AcceptedCmp4]]+marketing_campaign[[#This Row],[AcceptedCmp3]]</f>
        <v>0</v>
      </c>
    </row>
    <row r="356" spans="1:36" x14ac:dyDescent="0.35">
      <c r="A356">
        <v>9365</v>
      </c>
      <c r="B356">
        <v>1976</v>
      </c>
      <c r="C356">
        <f t="shared" ca="1" si="10"/>
        <v>50</v>
      </c>
      <c r="D356" t="str" cm="1">
        <f t="array" aca="1" ref="D3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6" t="s">
        <v>32</v>
      </c>
      <c r="F356" t="s">
        <v>30</v>
      </c>
      <c r="G356" cm="1">
        <f t="array" ref="G356">_xlfn.IFS(marketing_campaign[[#This Row],[Marital_Status]]="Single",I356-J356+1,marketing_campaign[[#This Row],[Marital_Status]]="Together",I356+J356+2,marketing_campaign[[#This Row],[Marital_Status]]="Alone",I356-J356+1,marketing_campaign[[#This Row],[Marital_Status]]="Married",I356+J356+2,marketing_campaign[[#This Row],[Marital_Status]]="Divorced",I356+J356+1,marketing_campaign[[#This Row],[Marital_Status]]="YOLO",I356-J356+1,marketing_campaign[[#This Row],[Marital_Status]]="Absurd",I356-J356+1,marketing_campaign[[#This Row],[Marital_Status]]="Widow",I356+J356+1)</f>
        <v>0</v>
      </c>
      <c r="H356">
        <v>60000</v>
      </c>
      <c r="I356">
        <v>0</v>
      </c>
      <c r="J356">
        <v>1</v>
      </c>
      <c r="K356" s="1">
        <v>41265</v>
      </c>
      <c r="L356">
        <v>57</v>
      </c>
      <c r="M356" t="str" cm="1">
        <f t="array" ref="M356">_xlfn.IFS(AND(marketing_campaign[[#This Row],[Recency]]&gt;=0,marketing_campaign[[#This Row],[Recency]]&lt;=14),"Early Recency",AND(marketing_campaign[[#This Row],[Recency]]&gt;=15,marketing_campaign[[#This Row],[Recency]]&lt;=31),"Mid-Recency",marketing_campaign[[#This Row],[Recency]]&gt;=32,"Late Recency")</f>
        <v>Late Recency</v>
      </c>
      <c r="N356">
        <v>1048</v>
      </c>
      <c r="O356">
        <v>0</v>
      </c>
      <c r="P356">
        <v>217</v>
      </c>
      <c r="Q356">
        <v>0</v>
      </c>
      <c r="R356">
        <v>0</v>
      </c>
      <c r="S356">
        <v>12</v>
      </c>
      <c r="T356">
        <f>marketing_campaign[[#This Row],[MntGoldProds]]+marketing_campaign[[#This Row],[MntSweetProducts]]+marketing_campaign[[#This Row],[MntFishProducts]]+marketing_campaign[[#This Row],[MntMeatProducts]]+marketing_campaign[[#This Row],[MntFruits]]+marketing_campaign[[#This Row],[MntWines]]</f>
        <v>1277</v>
      </c>
      <c r="U356">
        <v>5</v>
      </c>
      <c r="V356">
        <v>11</v>
      </c>
      <c r="W356">
        <v>3</v>
      </c>
      <c r="X356">
        <v>5</v>
      </c>
      <c r="Y356">
        <f t="shared" si="11"/>
        <v>24</v>
      </c>
      <c r="Z356">
        <v>6</v>
      </c>
      <c r="AA356">
        <v>0</v>
      </c>
      <c r="AB356">
        <v>0</v>
      </c>
      <c r="AC356">
        <v>0</v>
      </c>
      <c r="AD356">
        <v>0</v>
      </c>
      <c r="AE356">
        <v>0</v>
      </c>
      <c r="AF356">
        <v>0</v>
      </c>
      <c r="AG356">
        <v>3</v>
      </c>
      <c r="AH356">
        <v>11</v>
      </c>
      <c r="AI356">
        <v>0</v>
      </c>
      <c r="AJ356">
        <f>marketing_campaign[[#This Row],[AcceptedCmp2]]+marketing_campaign[[#This Row],[AcceptedCmp1]]+marketing_campaign[[#This Row],[AcceptedCmp5]]+marketing_campaign[[#This Row],[AcceptedCmp4]]+marketing_campaign[[#This Row],[AcceptedCmp3]]</f>
        <v>0</v>
      </c>
    </row>
    <row r="357" spans="1:36" x14ac:dyDescent="0.35">
      <c r="A357">
        <v>6201</v>
      </c>
      <c r="B357">
        <v>1978</v>
      </c>
      <c r="C357">
        <f t="shared" ca="1" si="10"/>
        <v>48</v>
      </c>
      <c r="D357" t="str" cm="1">
        <f t="array" aca="1" ref="D3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7" t="s">
        <v>29</v>
      </c>
      <c r="F357" t="s">
        <v>30</v>
      </c>
      <c r="G357" cm="1">
        <f t="array" ref="G357">_xlfn.IFS(marketing_campaign[[#This Row],[Marital_Status]]="Single",I357-J357+1,marketing_campaign[[#This Row],[Marital_Status]]="Together",I357+J357+2,marketing_campaign[[#This Row],[Marital_Status]]="Alone",I357-J357+1,marketing_campaign[[#This Row],[Marital_Status]]="Married",I357+J357+2,marketing_campaign[[#This Row],[Marital_Status]]="Divorced",I357+J357+1,marketing_campaign[[#This Row],[Marital_Status]]="YOLO",I357-J357+1,marketing_campaign[[#This Row],[Marital_Status]]="Absurd",I357-J357+1,marketing_campaign[[#This Row],[Marital_Status]]="Widow",I357+J357+1)</f>
        <v>1</v>
      </c>
      <c r="H357">
        <v>38643</v>
      </c>
      <c r="I357">
        <v>1</v>
      </c>
      <c r="J357">
        <v>1</v>
      </c>
      <c r="K357" s="1">
        <v>41607</v>
      </c>
      <c r="L357">
        <v>45</v>
      </c>
      <c r="M357" t="str" cm="1">
        <f t="array" ref="M357">_xlfn.IFS(AND(marketing_campaign[[#This Row],[Recency]]&gt;=0,marketing_campaign[[#This Row],[Recency]]&lt;=14),"Early Recency",AND(marketing_campaign[[#This Row],[Recency]]&gt;=15,marketing_campaign[[#This Row],[Recency]]&lt;=31),"Mid-Recency",marketing_campaign[[#This Row],[Recency]]&gt;=32,"Late Recency")</f>
        <v>Late Recency</v>
      </c>
      <c r="N357">
        <v>22</v>
      </c>
      <c r="O357">
        <v>2</v>
      </c>
      <c r="P357">
        <v>14</v>
      </c>
      <c r="Q357">
        <v>0</v>
      </c>
      <c r="R357">
        <v>1</v>
      </c>
      <c r="S357">
        <v>10</v>
      </c>
      <c r="T357">
        <f>marketing_campaign[[#This Row],[MntGoldProds]]+marketing_campaign[[#This Row],[MntSweetProducts]]+marketing_campaign[[#This Row],[MntFishProducts]]+marketing_campaign[[#This Row],[MntMeatProducts]]+marketing_campaign[[#This Row],[MntFruits]]+marketing_campaign[[#This Row],[MntWines]]</f>
        <v>49</v>
      </c>
      <c r="U357">
        <v>2</v>
      </c>
      <c r="V357">
        <v>2</v>
      </c>
      <c r="W357">
        <v>0</v>
      </c>
      <c r="X357">
        <v>3</v>
      </c>
      <c r="Y357">
        <f t="shared" si="11"/>
        <v>7</v>
      </c>
      <c r="Z357">
        <v>7</v>
      </c>
      <c r="AA357">
        <v>0</v>
      </c>
      <c r="AB357">
        <v>0</v>
      </c>
      <c r="AC357">
        <v>0</v>
      </c>
      <c r="AD357">
        <v>0</v>
      </c>
      <c r="AE357">
        <v>0</v>
      </c>
      <c r="AF357">
        <v>1</v>
      </c>
      <c r="AG357">
        <v>3</v>
      </c>
      <c r="AH357">
        <v>11</v>
      </c>
      <c r="AI357">
        <v>0</v>
      </c>
      <c r="AJ357">
        <f>marketing_campaign[[#This Row],[AcceptedCmp2]]+marketing_campaign[[#This Row],[AcceptedCmp1]]+marketing_campaign[[#This Row],[AcceptedCmp5]]+marketing_campaign[[#This Row],[AcceptedCmp4]]+marketing_campaign[[#This Row],[AcceptedCmp3]]</f>
        <v>0</v>
      </c>
    </row>
    <row r="358" spans="1:36" x14ac:dyDescent="0.35">
      <c r="A358">
        <v>2061</v>
      </c>
      <c r="B358">
        <v>1955</v>
      </c>
      <c r="C358">
        <f t="shared" ca="1" si="10"/>
        <v>71</v>
      </c>
      <c r="D358" t="str" cm="1">
        <f t="array" aca="1" ref="D3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58" t="s">
        <v>29</v>
      </c>
      <c r="F358" t="s">
        <v>33</v>
      </c>
      <c r="G358" cm="1">
        <f t="array" ref="G358">_xlfn.IFS(marketing_campaign[[#This Row],[Marital_Status]]="Single",I358-J358+1,marketing_campaign[[#This Row],[Marital_Status]]="Together",I358+J358+2,marketing_campaign[[#This Row],[Marital_Status]]="Alone",I358-J358+1,marketing_campaign[[#This Row],[Marital_Status]]="Married",I358+J358+2,marketing_campaign[[#This Row],[Marital_Status]]="Divorced",I358+J358+1,marketing_campaign[[#This Row],[Marital_Status]]="YOLO",I358-J358+1,marketing_campaign[[#This Row],[Marital_Status]]="Absurd",I358-J358+1,marketing_campaign[[#This Row],[Marital_Status]]="Widow",I358+J358+1)</f>
        <v>3</v>
      </c>
      <c r="H358">
        <v>50737</v>
      </c>
      <c r="I358">
        <v>0</v>
      </c>
      <c r="J358">
        <v>1</v>
      </c>
      <c r="K358" s="1">
        <v>41405</v>
      </c>
      <c r="L358">
        <v>61</v>
      </c>
      <c r="M358" t="str" cm="1">
        <f t="array" ref="M358">_xlfn.IFS(AND(marketing_campaign[[#This Row],[Recency]]&gt;=0,marketing_campaign[[#This Row],[Recency]]&lt;=14),"Early Recency",AND(marketing_campaign[[#This Row],[Recency]]&gt;=15,marketing_campaign[[#This Row],[Recency]]&lt;=31),"Mid-Recency",marketing_campaign[[#This Row],[Recency]]&gt;=32,"Late Recency")</f>
        <v>Late Recency</v>
      </c>
      <c r="N358">
        <v>78</v>
      </c>
      <c r="O358">
        <v>0</v>
      </c>
      <c r="P358">
        <v>11</v>
      </c>
      <c r="Q358">
        <v>0</v>
      </c>
      <c r="R358">
        <v>0</v>
      </c>
      <c r="S358">
        <v>10</v>
      </c>
      <c r="T358">
        <f>marketing_campaign[[#This Row],[MntGoldProds]]+marketing_campaign[[#This Row],[MntSweetProducts]]+marketing_campaign[[#This Row],[MntFishProducts]]+marketing_campaign[[#This Row],[MntMeatProducts]]+marketing_campaign[[#This Row],[MntFruits]]+marketing_campaign[[#This Row],[MntWines]]</f>
        <v>99</v>
      </c>
      <c r="U358">
        <v>1</v>
      </c>
      <c r="V358">
        <v>2</v>
      </c>
      <c r="W358">
        <v>0</v>
      </c>
      <c r="X358">
        <v>4</v>
      </c>
      <c r="Y358">
        <f t="shared" si="11"/>
        <v>7</v>
      </c>
      <c r="Z358">
        <v>6</v>
      </c>
      <c r="AA358">
        <v>0</v>
      </c>
      <c r="AB358">
        <v>1</v>
      </c>
      <c r="AC358">
        <v>0</v>
      </c>
      <c r="AD358">
        <v>0</v>
      </c>
      <c r="AE358">
        <v>0</v>
      </c>
      <c r="AF358">
        <v>0</v>
      </c>
      <c r="AG358">
        <v>3</v>
      </c>
      <c r="AH358">
        <v>11</v>
      </c>
      <c r="AI358">
        <v>0</v>
      </c>
      <c r="AJ358">
        <f>marketing_campaign[[#This Row],[AcceptedCmp2]]+marketing_campaign[[#This Row],[AcceptedCmp1]]+marketing_campaign[[#This Row],[AcceptedCmp5]]+marketing_campaign[[#This Row],[AcceptedCmp4]]+marketing_campaign[[#This Row],[AcceptedCmp3]]</f>
        <v>1</v>
      </c>
    </row>
    <row r="359" spans="1:36" x14ac:dyDescent="0.35">
      <c r="A359">
        <v>6184</v>
      </c>
      <c r="B359">
        <v>1969</v>
      </c>
      <c r="C359">
        <f t="shared" ca="1" si="10"/>
        <v>57</v>
      </c>
      <c r="D359" t="str" cm="1">
        <f t="array" aca="1" ref="D3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59" t="s">
        <v>32</v>
      </c>
      <c r="F359" t="s">
        <v>33</v>
      </c>
      <c r="G359" cm="1">
        <f t="array" ref="G359">_xlfn.IFS(marketing_campaign[[#This Row],[Marital_Status]]="Single",I359-J359+1,marketing_campaign[[#This Row],[Marital_Status]]="Together",I359+J359+2,marketing_campaign[[#This Row],[Marital_Status]]="Alone",I359-J359+1,marketing_campaign[[#This Row],[Marital_Status]]="Married",I359+J359+2,marketing_campaign[[#This Row],[Marital_Status]]="Divorced",I359+J359+1,marketing_campaign[[#This Row],[Marital_Status]]="YOLO",I359-J359+1,marketing_campaign[[#This Row],[Marital_Status]]="Absurd",I359-J359+1,marketing_campaign[[#This Row],[Marital_Status]]="Widow",I359+J359+1)</f>
        <v>2</v>
      </c>
      <c r="H359">
        <v>68462</v>
      </c>
      <c r="I359">
        <v>0</v>
      </c>
      <c r="J359">
        <v>0</v>
      </c>
      <c r="K359" s="1">
        <v>41255</v>
      </c>
      <c r="L359">
        <v>6</v>
      </c>
      <c r="M359" t="str" cm="1">
        <f t="array" ref="M359">_xlfn.IFS(AND(marketing_campaign[[#This Row],[Recency]]&gt;=0,marketing_campaign[[#This Row],[Recency]]&lt;=14),"Early Recency",AND(marketing_campaign[[#This Row],[Recency]]&gt;=15,marketing_campaign[[#This Row],[Recency]]&lt;=31),"Mid-Recency",marketing_campaign[[#This Row],[Recency]]&gt;=32,"Late Recency")</f>
        <v>Early Recency</v>
      </c>
      <c r="N359">
        <v>561</v>
      </c>
      <c r="O359">
        <v>64</v>
      </c>
      <c r="P359">
        <v>785</v>
      </c>
      <c r="Q359">
        <v>84</v>
      </c>
      <c r="R359">
        <v>128</v>
      </c>
      <c r="S359">
        <v>48</v>
      </c>
      <c r="T359">
        <f>marketing_campaign[[#This Row],[MntGoldProds]]+marketing_campaign[[#This Row],[MntSweetProducts]]+marketing_campaign[[#This Row],[MntFishProducts]]+marketing_campaign[[#This Row],[MntMeatProducts]]+marketing_campaign[[#This Row],[MntFruits]]+marketing_campaign[[#This Row],[MntWines]]</f>
        <v>1670</v>
      </c>
      <c r="U359">
        <v>1</v>
      </c>
      <c r="V359">
        <v>3</v>
      </c>
      <c r="W359">
        <v>3</v>
      </c>
      <c r="X359">
        <v>8</v>
      </c>
      <c r="Y359">
        <f t="shared" si="11"/>
        <v>15</v>
      </c>
      <c r="Z359">
        <v>1</v>
      </c>
      <c r="AA359">
        <v>0</v>
      </c>
      <c r="AB359">
        <v>0</v>
      </c>
      <c r="AC359">
        <v>0</v>
      </c>
      <c r="AD359">
        <v>0</v>
      </c>
      <c r="AE359">
        <v>0</v>
      </c>
      <c r="AF359">
        <v>0</v>
      </c>
      <c r="AG359">
        <v>3</v>
      </c>
      <c r="AH359">
        <v>11</v>
      </c>
      <c r="AI359">
        <v>0</v>
      </c>
      <c r="AJ359">
        <f>marketing_campaign[[#This Row],[AcceptedCmp2]]+marketing_campaign[[#This Row],[AcceptedCmp1]]+marketing_campaign[[#This Row],[AcceptedCmp5]]+marketing_campaign[[#This Row],[AcceptedCmp4]]+marketing_campaign[[#This Row],[AcceptedCmp3]]</f>
        <v>0</v>
      </c>
    </row>
    <row r="360" spans="1:36" x14ac:dyDescent="0.35">
      <c r="A360">
        <v>6142</v>
      </c>
      <c r="B360">
        <v>1943</v>
      </c>
      <c r="C360">
        <f t="shared" ca="1" si="10"/>
        <v>83</v>
      </c>
      <c r="D360" t="str" cm="1">
        <f t="array" aca="1" ref="D3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60" t="s">
        <v>34</v>
      </c>
      <c r="F360" t="s">
        <v>33</v>
      </c>
      <c r="G360" cm="1">
        <f t="array" ref="G360">_xlfn.IFS(marketing_campaign[[#This Row],[Marital_Status]]="Single",I360-J360+1,marketing_campaign[[#This Row],[Marital_Status]]="Together",I360+J360+2,marketing_campaign[[#This Row],[Marital_Status]]="Alone",I360-J360+1,marketing_campaign[[#This Row],[Marital_Status]]="Married",I360+J360+2,marketing_campaign[[#This Row],[Marital_Status]]="Divorced",I360+J360+1,marketing_campaign[[#This Row],[Marital_Status]]="YOLO",I360-J360+1,marketing_campaign[[#This Row],[Marital_Status]]="Absurd",I360-J360+1,marketing_campaign[[#This Row],[Marital_Status]]="Widow",I360+J360+1)</f>
        <v>2</v>
      </c>
      <c r="H360">
        <v>65073</v>
      </c>
      <c r="I360">
        <v>0</v>
      </c>
      <c r="J360">
        <v>0</v>
      </c>
      <c r="K360" s="1">
        <v>41506</v>
      </c>
      <c r="L360">
        <v>65</v>
      </c>
      <c r="M360" t="str" cm="1">
        <f t="array" ref="M360">_xlfn.IFS(AND(marketing_campaign[[#This Row],[Recency]]&gt;=0,marketing_campaign[[#This Row],[Recency]]&lt;=14),"Early Recency",AND(marketing_campaign[[#This Row],[Recency]]&gt;=15,marketing_campaign[[#This Row],[Recency]]&lt;=31),"Mid-Recency",marketing_campaign[[#This Row],[Recency]]&gt;=32,"Late Recency")</f>
        <v>Late Recency</v>
      </c>
      <c r="N360">
        <v>629</v>
      </c>
      <c r="O360">
        <v>17</v>
      </c>
      <c r="P360">
        <v>177</v>
      </c>
      <c r="Q360">
        <v>69</v>
      </c>
      <c r="R360">
        <v>0</v>
      </c>
      <c r="S360">
        <v>8</v>
      </c>
      <c r="T360">
        <f>marketing_campaign[[#This Row],[MntGoldProds]]+marketing_campaign[[#This Row],[MntSweetProducts]]+marketing_campaign[[#This Row],[MntFishProducts]]+marketing_campaign[[#This Row],[MntMeatProducts]]+marketing_campaign[[#This Row],[MntFruits]]+marketing_campaign[[#This Row],[MntWines]]</f>
        <v>900</v>
      </c>
      <c r="U360">
        <v>1</v>
      </c>
      <c r="V360">
        <v>5</v>
      </c>
      <c r="W360">
        <v>3</v>
      </c>
      <c r="X360">
        <v>5</v>
      </c>
      <c r="Y360">
        <f t="shared" si="11"/>
        <v>14</v>
      </c>
      <c r="Z360">
        <v>2</v>
      </c>
      <c r="AA360">
        <v>0</v>
      </c>
      <c r="AB360">
        <v>0</v>
      </c>
      <c r="AC360">
        <v>0</v>
      </c>
      <c r="AD360">
        <v>0</v>
      </c>
      <c r="AE360">
        <v>0</v>
      </c>
      <c r="AF360">
        <v>1</v>
      </c>
      <c r="AG360">
        <v>3</v>
      </c>
      <c r="AH360">
        <v>11</v>
      </c>
      <c r="AI360">
        <v>0</v>
      </c>
      <c r="AJ360">
        <f>marketing_campaign[[#This Row],[AcceptedCmp2]]+marketing_campaign[[#This Row],[AcceptedCmp1]]+marketing_campaign[[#This Row],[AcceptedCmp5]]+marketing_campaign[[#This Row],[AcceptedCmp4]]+marketing_campaign[[#This Row],[AcceptedCmp3]]</f>
        <v>0</v>
      </c>
    </row>
    <row r="361" spans="1:36" x14ac:dyDescent="0.35">
      <c r="A361">
        <v>4107</v>
      </c>
      <c r="B361">
        <v>1948</v>
      </c>
      <c r="C361">
        <f t="shared" ca="1" si="10"/>
        <v>78</v>
      </c>
      <c r="D361" t="str" cm="1">
        <f t="array" aca="1" ref="D3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61" t="s">
        <v>32</v>
      </c>
      <c r="F361" t="s">
        <v>31</v>
      </c>
      <c r="G361" cm="1">
        <f t="array" ref="G361">_xlfn.IFS(marketing_campaign[[#This Row],[Marital_Status]]="Single",I361-J361+1,marketing_campaign[[#This Row],[Marital_Status]]="Together",I361+J361+2,marketing_campaign[[#This Row],[Marital_Status]]="Alone",I361-J361+1,marketing_campaign[[#This Row],[Marital_Status]]="Married",I361+J361+2,marketing_campaign[[#This Row],[Marital_Status]]="Divorced",I361+J361+1,marketing_campaign[[#This Row],[Marital_Status]]="YOLO",I361-J361+1,marketing_campaign[[#This Row],[Marital_Status]]="Absurd",I361-J361+1,marketing_campaign[[#This Row],[Marital_Status]]="Widow",I361+J361+1)</f>
        <v>4</v>
      </c>
      <c r="H361">
        <v>46681</v>
      </c>
      <c r="I361">
        <v>0</v>
      </c>
      <c r="J361">
        <v>2</v>
      </c>
      <c r="K361" s="1">
        <v>41555</v>
      </c>
      <c r="L361">
        <v>52</v>
      </c>
      <c r="M361" t="str" cm="1">
        <f t="array" ref="M361">_xlfn.IFS(AND(marketing_campaign[[#This Row],[Recency]]&gt;=0,marketing_campaign[[#This Row],[Recency]]&lt;=14),"Early Recency",AND(marketing_campaign[[#This Row],[Recency]]&gt;=15,marketing_campaign[[#This Row],[Recency]]&lt;=31),"Mid-Recency",marketing_campaign[[#This Row],[Recency]]&gt;=32,"Late Recency")</f>
        <v>Late Recency</v>
      </c>
      <c r="N361">
        <v>269</v>
      </c>
      <c r="O361">
        <v>15</v>
      </c>
      <c r="P361">
        <v>69</v>
      </c>
      <c r="Q361">
        <v>15</v>
      </c>
      <c r="R361">
        <v>19</v>
      </c>
      <c r="S361">
        <v>38</v>
      </c>
      <c r="T361">
        <f>marketing_campaign[[#This Row],[MntGoldProds]]+marketing_campaign[[#This Row],[MntSweetProducts]]+marketing_campaign[[#This Row],[MntFishProducts]]+marketing_campaign[[#This Row],[MntMeatProducts]]+marketing_campaign[[#This Row],[MntFruits]]+marketing_campaign[[#This Row],[MntWines]]</f>
        <v>425</v>
      </c>
      <c r="U361">
        <v>2</v>
      </c>
      <c r="V361">
        <v>4</v>
      </c>
      <c r="W361">
        <v>6</v>
      </c>
      <c r="X361">
        <v>4</v>
      </c>
      <c r="Y361">
        <f t="shared" si="11"/>
        <v>16</v>
      </c>
      <c r="Z361">
        <v>5</v>
      </c>
      <c r="AA361">
        <v>0</v>
      </c>
      <c r="AB361">
        <v>0</v>
      </c>
      <c r="AC361">
        <v>0</v>
      </c>
      <c r="AD361">
        <v>0</v>
      </c>
      <c r="AE361">
        <v>0</v>
      </c>
      <c r="AF361">
        <v>0</v>
      </c>
      <c r="AG361">
        <v>3</v>
      </c>
      <c r="AH361">
        <v>11</v>
      </c>
      <c r="AI361">
        <v>0</v>
      </c>
      <c r="AJ361">
        <f>marketing_campaign[[#This Row],[AcceptedCmp2]]+marketing_campaign[[#This Row],[AcceptedCmp1]]+marketing_campaign[[#This Row],[AcceptedCmp5]]+marketing_campaign[[#This Row],[AcceptedCmp4]]+marketing_campaign[[#This Row],[AcceptedCmp3]]</f>
        <v>0</v>
      </c>
    </row>
    <row r="362" spans="1:36" x14ac:dyDescent="0.35">
      <c r="A362">
        <v>7274</v>
      </c>
      <c r="B362">
        <v>1957</v>
      </c>
      <c r="C362">
        <f t="shared" ca="1" si="10"/>
        <v>69</v>
      </c>
      <c r="D362" t="str" cm="1">
        <f t="array" aca="1" ref="D3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62" t="s">
        <v>29</v>
      </c>
      <c r="F362" t="s">
        <v>33</v>
      </c>
      <c r="G362" cm="1">
        <f t="array" ref="G362">_xlfn.IFS(marketing_campaign[[#This Row],[Marital_Status]]="Single",I362-J362+1,marketing_campaign[[#This Row],[Marital_Status]]="Together",I362+J362+2,marketing_campaign[[#This Row],[Marital_Status]]="Alone",I362-J362+1,marketing_campaign[[#This Row],[Marital_Status]]="Married",I362+J362+2,marketing_campaign[[#This Row],[Marital_Status]]="Divorced",I362+J362+1,marketing_campaign[[#This Row],[Marital_Status]]="YOLO",I362-J362+1,marketing_campaign[[#This Row],[Marital_Status]]="Absurd",I362-J362+1,marketing_campaign[[#This Row],[Marital_Status]]="Widow",I362+J362+1)</f>
        <v>2</v>
      </c>
      <c r="H362">
        <v>78618</v>
      </c>
      <c r="I362">
        <v>0</v>
      </c>
      <c r="J362">
        <v>0</v>
      </c>
      <c r="K362" s="1">
        <v>41180</v>
      </c>
      <c r="L362">
        <v>87</v>
      </c>
      <c r="M362" t="str" cm="1">
        <f t="array" ref="M362">_xlfn.IFS(AND(marketing_campaign[[#This Row],[Recency]]&gt;=0,marketing_campaign[[#This Row],[Recency]]&lt;=14),"Early Recency",AND(marketing_campaign[[#This Row],[Recency]]&gt;=15,marketing_campaign[[#This Row],[Recency]]&lt;=31),"Mid-Recency",marketing_campaign[[#This Row],[Recency]]&gt;=32,"Late Recency")</f>
        <v>Late Recency</v>
      </c>
      <c r="N362">
        <v>736</v>
      </c>
      <c r="O362">
        <v>163</v>
      </c>
      <c r="P362">
        <v>818</v>
      </c>
      <c r="Q362">
        <v>212</v>
      </c>
      <c r="R362">
        <v>163</v>
      </c>
      <c r="S362">
        <v>61</v>
      </c>
      <c r="T362">
        <f>marketing_campaign[[#This Row],[MntGoldProds]]+marketing_campaign[[#This Row],[MntSweetProducts]]+marketing_campaign[[#This Row],[MntFishProducts]]+marketing_campaign[[#This Row],[MntMeatProducts]]+marketing_campaign[[#This Row],[MntFruits]]+marketing_campaign[[#This Row],[MntWines]]</f>
        <v>2153</v>
      </c>
      <c r="U362">
        <v>1</v>
      </c>
      <c r="V362">
        <v>4</v>
      </c>
      <c r="W362">
        <v>7</v>
      </c>
      <c r="X362">
        <v>10</v>
      </c>
      <c r="Y362">
        <f t="shared" si="11"/>
        <v>22</v>
      </c>
      <c r="Z362">
        <v>2</v>
      </c>
      <c r="AA362">
        <v>0</v>
      </c>
      <c r="AB362">
        <v>1</v>
      </c>
      <c r="AC362">
        <v>0</v>
      </c>
      <c r="AD362">
        <v>0</v>
      </c>
      <c r="AE362">
        <v>0</v>
      </c>
      <c r="AF362">
        <v>0</v>
      </c>
      <c r="AG362">
        <v>3</v>
      </c>
      <c r="AH362">
        <v>11</v>
      </c>
      <c r="AI362">
        <v>0</v>
      </c>
      <c r="AJ362">
        <f>marketing_campaign[[#This Row],[AcceptedCmp2]]+marketing_campaign[[#This Row],[AcceptedCmp1]]+marketing_campaign[[#This Row],[AcceptedCmp5]]+marketing_campaign[[#This Row],[AcceptedCmp4]]+marketing_campaign[[#This Row],[AcceptedCmp3]]</f>
        <v>1</v>
      </c>
    </row>
    <row r="363" spans="1:36" x14ac:dyDescent="0.35">
      <c r="A363">
        <v>9336</v>
      </c>
      <c r="B363">
        <v>1969</v>
      </c>
      <c r="C363">
        <f t="shared" ca="1" si="10"/>
        <v>57</v>
      </c>
      <c r="D363" t="str" cm="1">
        <f t="array" aca="1" ref="D3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3" t="s">
        <v>32</v>
      </c>
      <c r="F363" t="s">
        <v>38</v>
      </c>
      <c r="G363" cm="1">
        <f t="array" ref="G363">_xlfn.IFS(marketing_campaign[[#This Row],[Marital_Status]]="Single",I363-J363+1,marketing_campaign[[#This Row],[Marital_Status]]="Together",I363+J363+2,marketing_campaign[[#This Row],[Marital_Status]]="Alone",I363-J363+1,marketing_campaign[[#This Row],[Marital_Status]]="Married",I363+J363+2,marketing_campaign[[#This Row],[Marital_Status]]="Divorced",I363+J363+1,marketing_campaign[[#This Row],[Marital_Status]]="YOLO",I363-J363+1,marketing_campaign[[#This Row],[Marital_Status]]="Absurd",I363-J363+1,marketing_campaign[[#This Row],[Marital_Status]]="Widow",I363+J363+1)</f>
        <v>2</v>
      </c>
      <c r="H363">
        <v>62187</v>
      </c>
      <c r="I363">
        <v>0</v>
      </c>
      <c r="J363">
        <v>1</v>
      </c>
      <c r="K363" s="1">
        <v>41720</v>
      </c>
      <c r="L363">
        <v>38</v>
      </c>
      <c r="M363" t="str" cm="1">
        <f t="array" ref="M363">_xlfn.IFS(AND(marketing_campaign[[#This Row],[Recency]]&gt;=0,marketing_campaign[[#This Row],[Recency]]&lt;=14),"Early Recency",AND(marketing_campaign[[#This Row],[Recency]]&gt;=15,marketing_campaign[[#This Row],[Recency]]&lt;=31),"Mid-Recency",marketing_campaign[[#This Row],[Recency]]&gt;=32,"Late Recency")</f>
        <v>Late Recency</v>
      </c>
      <c r="N363">
        <v>512</v>
      </c>
      <c r="O363">
        <v>0</v>
      </c>
      <c r="P363">
        <v>83</v>
      </c>
      <c r="Q363">
        <v>0</v>
      </c>
      <c r="R363">
        <v>0</v>
      </c>
      <c r="S363">
        <v>41</v>
      </c>
      <c r="T363">
        <f>marketing_campaign[[#This Row],[MntGoldProds]]+marketing_campaign[[#This Row],[MntSweetProducts]]+marketing_campaign[[#This Row],[MntFishProducts]]+marketing_campaign[[#This Row],[MntMeatProducts]]+marketing_campaign[[#This Row],[MntFruits]]+marketing_campaign[[#This Row],[MntWines]]</f>
        <v>636</v>
      </c>
      <c r="U363">
        <v>3</v>
      </c>
      <c r="V363">
        <v>6</v>
      </c>
      <c r="W363">
        <v>2</v>
      </c>
      <c r="X363">
        <v>10</v>
      </c>
      <c r="Y363">
        <f t="shared" si="11"/>
        <v>21</v>
      </c>
      <c r="Z363">
        <v>4</v>
      </c>
      <c r="AA363">
        <v>0</v>
      </c>
      <c r="AB363">
        <v>0</v>
      </c>
      <c r="AC363">
        <v>0</v>
      </c>
      <c r="AD363">
        <v>0</v>
      </c>
      <c r="AE363">
        <v>0</v>
      </c>
      <c r="AF363">
        <v>0</v>
      </c>
      <c r="AG363">
        <v>3</v>
      </c>
      <c r="AH363">
        <v>11</v>
      </c>
      <c r="AI363">
        <v>0</v>
      </c>
      <c r="AJ363">
        <f>marketing_campaign[[#This Row],[AcceptedCmp2]]+marketing_campaign[[#This Row],[AcceptedCmp1]]+marketing_campaign[[#This Row],[AcceptedCmp5]]+marketing_campaign[[#This Row],[AcceptedCmp4]]+marketing_campaign[[#This Row],[AcceptedCmp3]]</f>
        <v>0</v>
      </c>
    </row>
    <row r="364" spans="1:36" x14ac:dyDescent="0.35">
      <c r="A364">
        <v>2958</v>
      </c>
      <c r="B364">
        <v>1978</v>
      </c>
      <c r="C364">
        <f t="shared" ca="1" si="10"/>
        <v>48</v>
      </c>
      <c r="D364" t="str" cm="1">
        <f t="array" aca="1" ref="D3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4" t="s">
        <v>29</v>
      </c>
      <c r="F364" t="s">
        <v>33</v>
      </c>
      <c r="G364" cm="1">
        <f t="array" ref="G364">_xlfn.IFS(marketing_campaign[[#This Row],[Marital_Status]]="Single",I364-J364+1,marketing_campaign[[#This Row],[Marital_Status]]="Together",I364+J364+2,marketing_campaign[[#This Row],[Marital_Status]]="Alone",I364-J364+1,marketing_campaign[[#This Row],[Marital_Status]]="Married",I364+J364+2,marketing_campaign[[#This Row],[Marital_Status]]="Divorced",I364+J364+1,marketing_campaign[[#This Row],[Marital_Status]]="YOLO",I364-J364+1,marketing_campaign[[#This Row],[Marital_Status]]="Absurd",I364-J364+1,marketing_campaign[[#This Row],[Marital_Status]]="Widow",I364+J364+1)</f>
        <v>4</v>
      </c>
      <c r="H364">
        <v>28442</v>
      </c>
      <c r="I364">
        <v>2</v>
      </c>
      <c r="J364">
        <v>0</v>
      </c>
      <c r="K364" s="1">
        <v>41694</v>
      </c>
      <c r="L364">
        <v>53</v>
      </c>
      <c r="M364" t="str" cm="1">
        <f t="array" ref="M364">_xlfn.IFS(AND(marketing_campaign[[#This Row],[Recency]]&gt;=0,marketing_campaign[[#This Row],[Recency]]&lt;=14),"Early Recency",AND(marketing_campaign[[#This Row],[Recency]]&gt;=15,marketing_campaign[[#This Row],[Recency]]&lt;=31),"Mid-Recency",marketing_campaign[[#This Row],[Recency]]&gt;=32,"Late Recency")</f>
        <v>Late Recency</v>
      </c>
      <c r="N364">
        <v>19</v>
      </c>
      <c r="O364">
        <v>3</v>
      </c>
      <c r="P364">
        <v>10</v>
      </c>
      <c r="Q364">
        <v>11</v>
      </c>
      <c r="R364">
        <v>8</v>
      </c>
      <c r="S364">
        <v>6</v>
      </c>
      <c r="T364">
        <f>marketing_campaign[[#This Row],[MntGoldProds]]+marketing_campaign[[#This Row],[MntSweetProducts]]+marketing_campaign[[#This Row],[MntFishProducts]]+marketing_campaign[[#This Row],[MntMeatProducts]]+marketing_campaign[[#This Row],[MntFruits]]+marketing_campaign[[#This Row],[MntWines]]</f>
        <v>57</v>
      </c>
      <c r="U364">
        <v>3</v>
      </c>
      <c r="V364">
        <v>2</v>
      </c>
      <c r="W364">
        <v>1</v>
      </c>
      <c r="X364">
        <v>4</v>
      </c>
      <c r="Y364">
        <f t="shared" si="11"/>
        <v>10</v>
      </c>
      <c r="Z364">
        <v>4</v>
      </c>
      <c r="AA364">
        <v>0</v>
      </c>
      <c r="AB364">
        <v>0</v>
      </c>
      <c r="AC364">
        <v>0</v>
      </c>
      <c r="AD364">
        <v>0</v>
      </c>
      <c r="AE364">
        <v>0</v>
      </c>
      <c r="AF364">
        <v>0</v>
      </c>
      <c r="AG364">
        <v>3</v>
      </c>
      <c r="AH364">
        <v>11</v>
      </c>
      <c r="AI364">
        <v>0</v>
      </c>
      <c r="AJ364">
        <f>marketing_campaign[[#This Row],[AcceptedCmp2]]+marketing_campaign[[#This Row],[AcceptedCmp1]]+marketing_campaign[[#This Row],[AcceptedCmp5]]+marketing_campaign[[#This Row],[AcceptedCmp4]]+marketing_campaign[[#This Row],[AcceptedCmp3]]</f>
        <v>0</v>
      </c>
    </row>
    <row r="365" spans="1:36" x14ac:dyDescent="0.35">
      <c r="A365">
        <v>933</v>
      </c>
      <c r="B365">
        <v>1978</v>
      </c>
      <c r="C365">
        <f t="shared" ca="1" si="10"/>
        <v>48</v>
      </c>
      <c r="D365" t="str" cm="1">
        <f t="array" aca="1" ref="D3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5" t="s">
        <v>32</v>
      </c>
      <c r="F365" t="s">
        <v>33</v>
      </c>
      <c r="G365" cm="1">
        <f t="array" ref="G365">_xlfn.IFS(marketing_campaign[[#This Row],[Marital_Status]]="Single",I365-J365+1,marketing_campaign[[#This Row],[Marital_Status]]="Together",I365+J365+2,marketing_campaign[[#This Row],[Marital_Status]]="Alone",I365-J365+1,marketing_campaign[[#This Row],[Marital_Status]]="Married",I365+J365+2,marketing_campaign[[#This Row],[Marital_Status]]="Divorced",I365+J365+1,marketing_campaign[[#This Row],[Marital_Status]]="YOLO",I365-J365+1,marketing_campaign[[#This Row],[Marital_Status]]="Absurd",I365-J365+1,marketing_campaign[[#This Row],[Marital_Status]]="Widow",I365+J365+1)</f>
        <v>3</v>
      </c>
      <c r="H365">
        <v>37717</v>
      </c>
      <c r="I365">
        <v>1</v>
      </c>
      <c r="J365">
        <v>0</v>
      </c>
      <c r="K365" s="1">
        <v>41236</v>
      </c>
      <c r="L365">
        <v>31</v>
      </c>
      <c r="M365" t="str" cm="1">
        <f t="array" ref="M365">_xlfn.IFS(AND(marketing_campaign[[#This Row],[Recency]]&gt;=0,marketing_campaign[[#This Row],[Recency]]&lt;=14),"Early Recency",AND(marketing_campaign[[#This Row],[Recency]]&gt;=15,marketing_campaign[[#This Row],[Recency]]&lt;=31),"Mid-Recency",marketing_campaign[[#This Row],[Recency]]&gt;=32,"Late Recency")</f>
        <v>Mid-Recency</v>
      </c>
      <c r="N365">
        <v>9</v>
      </c>
      <c r="O365">
        <v>0</v>
      </c>
      <c r="P365">
        <v>6</v>
      </c>
      <c r="Q365">
        <v>4</v>
      </c>
      <c r="R365">
        <v>1</v>
      </c>
      <c r="S365">
        <v>5</v>
      </c>
      <c r="T365">
        <f>marketing_campaign[[#This Row],[MntGoldProds]]+marketing_campaign[[#This Row],[MntSweetProducts]]+marketing_campaign[[#This Row],[MntFishProducts]]+marketing_campaign[[#This Row],[MntMeatProducts]]+marketing_campaign[[#This Row],[MntFruits]]+marketing_campaign[[#This Row],[MntWines]]</f>
        <v>25</v>
      </c>
      <c r="U365">
        <v>1</v>
      </c>
      <c r="V365">
        <v>1</v>
      </c>
      <c r="W365">
        <v>0</v>
      </c>
      <c r="X365">
        <v>2</v>
      </c>
      <c r="Y365">
        <f t="shared" si="11"/>
        <v>4</v>
      </c>
      <c r="Z365">
        <v>9</v>
      </c>
      <c r="AA365">
        <v>0</v>
      </c>
      <c r="AB365">
        <v>0</v>
      </c>
      <c r="AC365">
        <v>0</v>
      </c>
      <c r="AD365">
        <v>0</v>
      </c>
      <c r="AE365">
        <v>0</v>
      </c>
      <c r="AF365">
        <v>0</v>
      </c>
      <c r="AG365">
        <v>3</v>
      </c>
      <c r="AH365">
        <v>11</v>
      </c>
      <c r="AI365">
        <v>0</v>
      </c>
      <c r="AJ365">
        <f>marketing_campaign[[#This Row],[AcceptedCmp2]]+marketing_campaign[[#This Row],[AcceptedCmp1]]+marketing_campaign[[#This Row],[AcceptedCmp5]]+marketing_campaign[[#This Row],[AcceptedCmp4]]+marketing_campaign[[#This Row],[AcceptedCmp3]]</f>
        <v>0</v>
      </c>
    </row>
    <row r="366" spans="1:36" x14ac:dyDescent="0.35">
      <c r="A366">
        <v>5837</v>
      </c>
      <c r="B366">
        <v>1967</v>
      </c>
      <c r="C366">
        <f t="shared" ca="1" si="10"/>
        <v>59</v>
      </c>
      <c r="D366" t="str" cm="1">
        <f t="array" aca="1" ref="D3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6" t="s">
        <v>29</v>
      </c>
      <c r="F366" t="s">
        <v>33</v>
      </c>
      <c r="G366" cm="1">
        <f t="array" ref="G366">_xlfn.IFS(marketing_campaign[[#This Row],[Marital_Status]]="Single",I366-J366+1,marketing_campaign[[#This Row],[Marital_Status]]="Together",I366+J366+2,marketing_campaign[[#This Row],[Marital_Status]]="Alone",I366-J366+1,marketing_campaign[[#This Row],[Marital_Status]]="Married",I366+J366+2,marketing_campaign[[#This Row],[Marital_Status]]="Divorced",I366+J366+1,marketing_campaign[[#This Row],[Marital_Status]]="YOLO",I366-J366+1,marketing_campaign[[#This Row],[Marital_Status]]="Absurd",I366-J366+1,marketing_campaign[[#This Row],[Marital_Status]]="Widow",I366+J366+1)</f>
        <v>4</v>
      </c>
      <c r="H366">
        <v>51479</v>
      </c>
      <c r="I366">
        <v>1</v>
      </c>
      <c r="J366">
        <v>1</v>
      </c>
      <c r="K366" s="1">
        <v>41271</v>
      </c>
      <c r="L366">
        <v>67</v>
      </c>
      <c r="M366" t="str" cm="1">
        <f t="array" ref="M366">_xlfn.IFS(AND(marketing_campaign[[#This Row],[Recency]]&gt;=0,marketing_campaign[[#This Row],[Recency]]&lt;=14),"Early Recency",AND(marketing_campaign[[#This Row],[Recency]]&gt;=15,marketing_campaign[[#This Row],[Recency]]&lt;=31),"Mid-Recency",marketing_campaign[[#This Row],[Recency]]&gt;=32,"Late Recency")</f>
        <v>Late Recency</v>
      </c>
      <c r="N366">
        <v>247</v>
      </c>
      <c r="O366">
        <v>8</v>
      </c>
      <c r="P366">
        <v>160</v>
      </c>
      <c r="Q366">
        <v>6</v>
      </c>
      <c r="R366">
        <v>8</v>
      </c>
      <c r="S366">
        <v>65</v>
      </c>
      <c r="T366">
        <f>marketing_campaign[[#This Row],[MntGoldProds]]+marketing_campaign[[#This Row],[MntSweetProducts]]+marketing_campaign[[#This Row],[MntFishProducts]]+marketing_campaign[[#This Row],[MntMeatProducts]]+marketing_campaign[[#This Row],[MntFruits]]+marketing_campaign[[#This Row],[MntWines]]</f>
        <v>494</v>
      </c>
      <c r="U366">
        <v>7</v>
      </c>
      <c r="V366">
        <v>6</v>
      </c>
      <c r="W366">
        <v>3</v>
      </c>
      <c r="X366">
        <v>6</v>
      </c>
      <c r="Y366">
        <f t="shared" si="11"/>
        <v>22</v>
      </c>
      <c r="Z366">
        <v>7</v>
      </c>
      <c r="AA366">
        <v>0</v>
      </c>
      <c r="AB366">
        <v>0</v>
      </c>
      <c r="AC366">
        <v>0</v>
      </c>
      <c r="AD366">
        <v>0</v>
      </c>
      <c r="AE366">
        <v>0</v>
      </c>
      <c r="AF366">
        <v>0</v>
      </c>
      <c r="AG366">
        <v>3</v>
      </c>
      <c r="AH366">
        <v>11</v>
      </c>
      <c r="AI366">
        <v>0</v>
      </c>
      <c r="AJ366">
        <f>marketing_campaign[[#This Row],[AcceptedCmp2]]+marketing_campaign[[#This Row],[AcceptedCmp1]]+marketing_campaign[[#This Row],[AcceptedCmp5]]+marketing_campaign[[#This Row],[AcceptedCmp4]]+marketing_campaign[[#This Row],[AcceptedCmp3]]</f>
        <v>0</v>
      </c>
    </row>
    <row r="367" spans="1:36" x14ac:dyDescent="0.35">
      <c r="A367">
        <v>10704</v>
      </c>
      <c r="B367">
        <v>1969</v>
      </c>
      <c r="C367">
        <f t="shared" ca="1" si="10"/>
        <v>57</v>
      </c>
      <c r="D367" t="str" cm="1">
        <f t="array" aca="1" ref="D3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7" t="s">
        <v>29</v>
      </c>
      <c r="F367" t="s">
        <v>30</v>
      </c>
      <c r="G367" cm="1">
        <f t="array" ref="G367">_xlfn.IFS(marketing_campaign[[#This Row],[Marital_Status]]="Single",I367-J367+1,marketing_campaign[[#This Row],[Marital_Status]]="Together",I367+J367+2,marketing_campaign[[#This Row],[Marital_Status]]="Alone",I367-J367+1,marketing_campaign[[#This Row],[Marital_Status]]="Married",I367+J367+2,marketing_campaign[[#This Row],[Marital_Status]]="Divorced",I367+J367+1,marketing_campaign[[#This Row],[Marital_Status]]="YOLO",I367-J367+1,marketing_campaign[[#This Row],[Marital_Status]]="Absurd",I367-J367+1,marketing_campaign[[#This Row],[Marital_Status]]="Widow",I367+J367+1)</f>
        <v>0</v>
      </c>
      <c r="H367">
        <v>54803</v>
      </c>
      <c r="I367">
        <v>0</v>
      </c>
      <c r="J367">
        <v>1</v>
      </c>
      <c r="K367" s="1">
        <v>41142</v>
      </c>
      <c r="L367">
        <v>65</v>
      </c>
      <c r="M367" t="str" cm="1">
        <f t="array" ref="M367">_xlfn.IFS(AND(marketing_campaign[[#This Row],[Recency]]&gt;=0,marketing_campaign[[#This Row],[Recency]]&lt;=14),"Early Recency",AND(marketing_campaign[[#This Row],[Recency]]&gt;=15,marketing_campaign[[#This Row],[Recency]]&lt;=31),"Mid-Recency",marketing_campaign[[#This Row],[Recency]]&gt;=32,"Late Recency")</f>
        <v>Late Recency</v>
      </c>
      <c r="N367">
        <v>404</v>
      </c>
      <c r="O367">
        <v>0</v>
      </c>
      <c r="P367">
        <v>92</v>
      </c>
      <c r="Q367">
        <v>28</v>
      </c>
      <c r="R367">
        <v>27</v>
      </c>
      <c r="S367">
        <v>142</v>
      </c>
      <c r="T367">
        <f>marketing_campaign[[#This Row],[MntGoldProds]]+marketing_campaign[[#This Row],[MntSweetProducts]]+marketing_campaign[[#This Row],[MntFishProducts]]+marketing_campaign[[#This Row],[MntMeatProducts]]+marketing_campaign[[#This Row],[MntFruits]]+marketing_campaign[[#This Row],[MntWines]]</f>
        <v>693</v>
      </c>
      <c r="U367">
        <v>2</v>
      </c>
      <c r="V367">
        <v>6</v>
      </c>
      <c r="W367">
        <v>2</v>
      </c>
      <c r="X367">
        <v>9</v>
      </c>
      <c r="Y367">
        <f t="shared" si="11"/>
        <v>19</v>
      </c>
      <c r="Z367">
        <v>4</v>
      </c>
      <c r="AA367">
        <v>0</v>
      </c>
      <c r="AB367">
        <v>0</v>
      </c>
      <c r="AC367">
        <v>0</v>
      </c>
      <c r="AD367">
        <v>0</v>
      </c>
      <c r="AE367">
        <v>0</v>
      </c>
      <c r="AF367">
        <v>0</v>
      </c>
      <c r="AG367">
        <v>3</v>
      </c>
      <c r="AH367">
        <v>11</v>
      </c>
      <c r="AI367">
        <v>0</v>
      </c>
      <c r="AJ367">
        <f>marketing_campaign[[#This Row],[AcceptedCmp2]]+marketing_campaign[[#This Row],[AcceptedCmp1]]+marketing_campaign[[#This Row],[AcceptedCmp5]]+marketing_campaign[[#This Row],[AcceptedCmp4]]+marketing_campaign[[#This Row],[AcceptedCmp3]]</f>
        <v>0</v>
      </c>
    </row>
    <row r="368" spans="1:36" x14ac:dyDescent="0.35">
      <c r="A368">
        <v>5125</v>
      </c>
      <c r="B368">
        <v>1960</v>
      </c>
      <c r="C368">
        <f t="shared" ca="1" si="10"/>
        <v>66</v>
      </c>
      <c r="D368" t="str" cm="1">
        <f t="array" aca="1" ref="D3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68" t="s">
        <v>29</v>
      </c>
      <c r="F368" t="s">
        <v>33</v>
      </c>
      <c r="G368" cm="1">
        <f t="array" ref="G368">_xlfn.IFS(marketing_campaign[[#This Row],[Marital_Status]]="Single",I368-J368+1,marketing_campaign[[#This Row],[Marital_Status]]="Together",I368+J368+2,marketing_campaign[[#This Row],[Marital_Status]]="Alone",I368-J368+1,marketing_campaign[[#This Row],[Marital_Status]]="Married",I368+J368+2,marketing_campaign[[#This Row],[Marital_Status]]="Divorced",I368+J368+1,marketing_campaign[[#This Row],[Marital_Status]]="YOLO",I368-J368+1,marketing_campaign[[#This Row],[Marital_Status]]="Absurd",I368-J368+1,marketing_campaign[[#This Row],[Marital_Status]]="Widow",I368+J368+1)</f>
        <v>2</v>
      </c>
      <c r="H368">
        <v>79530</v>
      </c>
      <c r="I368">
        <v>0</v>
      </c>
      <c r="J368">
        <v>0</v>
      </c>
      <c r="K368" s="1">
        <v>41411</v>
      </c>
      <c r="L368">
        <v>64</v>
      </c>
      <c r="M368" t="str" cm="1">
        <f t="array" ref="M368">_xlfn.IFS(AND(marketing_campaign[[#This Row],[Recency]]&gt;=0,marketing_campaign[[#This Row],[Recency]]&lt;=14),"Early Recency",AND(marketing_campaign[[#This Row],[Recency]]&gt;=15,marketing_campaign[[#This Row],[Recency]]&lt;=31),"Mid-Recency",marketing_campaign[[#This Row],[Recency]]&gt;=32,"Late Recency")</f>
        <v>Late Recency</v>
      </c>
      <c r="N368">
        <v>333</v>
      </c>
      <c r="O368">
        <v>0</v>
      </c>
      <c r="P368">
        <v>815</v>
      </c>
      <c r="Q368">
        <v>129</v>
      </c>
      <c r="R368">
        <v>42</v>
      </c>
      <c r="S368">
        <v>29</v>
      </c>
      <c r="T368">
        <f>marketing_campaign[[#This Row],[MntGoldProds]]+marketing_campaign[[#This Row],[MntSweetProducts]]+marketing_campaign[[#This Row],[MntFishProducts]]+marketing_campaign[[#This Row],[MntMeatProducts]]+marketing_campaign[[#This Row],[MntFruits]]+marketing_campaign[[#This Row],[MntWines]]</f>
        <v>1348</v>
      </c>
      <c r="U368">
        <v>1</v>
      </c>
      <c r="V368">
        <v>4</v>
      </c>
      <c r="W368">
        <v>10</v>
      </c>
      <c r="X368">
        <v>11</v>
      </c>
      <c r="Y368">
        <f t="shared" si="11"/>
        <v>26</v>
      </c>
      <c r="Z368">
        <v>2</v>
      </c>
      <c r="AA368">
        <v>0</v>
      </c>
      <c r="AB368">
        <v>0</v>
      </c>
      <c r="AC368">
        <v>0</v>
      </c>
      <c r="AD368">
        <v>0</v>
      </c>
      <c r="AE368">
        <v>0</v>
      </c>
      <c r="AF368">
        <v>0</v>
      </c>
      <c r="AG368">
        <v>3</v>
      </c>
      <c r="AH368">
        <v>11</v>
      </c>
      <c r="AI368">
        <v>0</v>
      </c>
      <c r="AJ368">
        <f>marketing_campaign[[#This Row],[AcceptedCmp2]]+marketing_campaign[[#This Row],[AcceptedCmp1]]+marketing_campaign[[#This Row],[AcceptedCmp5]]+marketing_campaign[[#This Row],[AcceptedCmp4]]+marketing_campaign[[#This Row],[AcceptedCmp3]]</f>
        <v>0</v>
      </c>
    </row>
    <row r="369" spans="1:36" x14ac:dyDescent="0.35">
      <c r="A369">
        <v>4432</v>
      </c>
      <c r="B369">
        <v>1976</v>
      </c>
      <c r="C369">
        <f t="shared" ca="1" si="10"/>
        <v>50</v>
      </c>
      <c r="D369" t="str" cm="1">
        <f t="array" aca="1" ref="D3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69" t="s">
        <v>29</v>
      </c>
      <c r="F369" t="s">
        <v>35</v>
      </c>
      <c r="G369" cm="1">
        <f t="array" ref="G369">_xlfn.IFS(marketing_campaign[[#This Row],[Marital_Status]]="Single",I369-J369+1,marketing_campaign[[#This Row],[Marital_Status]]="Together",I369+J369+2,marketing_campaign[[#This Row],[Marital_Status]]="Alone",I369-J369+1,marketing_campaign[[#This Row],[Marital_Status]]="Married",I369+J369+2,marketing_campaign[[#This Row],[Marital_Status]]="Divorced",I369+J369+1,marketing_campaign[[#This Row],[Marital_Status]]="YOLO",I369-J369+1,marketing_campaign[[#This Row],[Marital_Status]]="Absurd",I369-J369+1,marketing_campaign[[#This Row],[Marital_Status]]="Widow",I369+J369+1)</f>
        <v>2</v>
      </c>
      <c r="H369">
        <v>31615</v>
      </c>
      <c r="I369">
        <v>1</v>
      </c>
      <c r="J369">
        <v>0</v>
      </c>
      <c r="K369" s="1">
        <v>41349</v>
      </c>
      <c r="L369">
        <v>82</v>
      </c>
      <c r="M369" t="str" cm="1">
        <f t="array" ref="M369">_xlfn.IFS(AND(marketing_campaign[[#This Row],[Recency]]&gt;=0,marketing_campaign[[#This Row],[Recency]]&lt;=14),"Early Recency",AND(marketing_campaign[[#This Row],[Recency]]&gt;=15,marketing_campaign[[#This Row],[Recency]]&lt;=31),"Mid-Recency",marketing_campaign[[#This Row],[Recency]]&gt;=32,"Late Recency")</f>
        <v>Late Recency</v>
      </c>
      <c r="N369">
        <v>2</v>
      </c>
      <c r="O369">
        <v>3</v>
      </c>
      <c r="P369">
        <v>20</v>
      </c>
      <c r="Q369">
        <v>6</v>
      </c>
      <c r="R369">
        <v>11</v>
      </c>
      <c r="S369">
        <v>9</v>
      </c>
      <c r="T369">
        <f>marketing_campaign[[#This Row],[MntGoldProds]]+marketing_campaign[[#This Row],[MntSweetProducts]]+marketing_campaign[[#This Row],[MntFishProducts]]+marketing_campaign[[#This Row],[MntMeatProducts]]+marketing_campaign[[#This Row],[MntFruits]]+marketing_campaign[[#This Row],[MntWines]]</f>
        <v>51</v>
      </c>
      <c r="U369">
        <v>2</v>
      </c>
      <c r="V369">
        <v>2</v>
      </c>
      <c r="W369">
        <v>0</v>
      </c>
      <c r="X369">
        <v>3</v>
      </c>
      <c r="Y369">
        <f t="shared" si="11"/>
        <v>7</v>
      </c>
      <c r="Z369">
        <v>7</v>
      </c>
      <c r="AA369">
        <v>0</v>
      </c>
      <c r="AB369">
        <v>0</v>
      </c>
      <c r="AC369">
        <v>0</v>
      </c>
      <c r="AD369">
        <v>0</v>
      </c>
      <c r="AE369">
        <v>0</v>
      </c>
      <c r="AF369">
        <v>0</v>
      </c>
      <c r="AG369">
        <v>3</v>
      </c>
      <c r="AH369">
        <v>11</v>
      </c>
      <c r="AI369">
        <v>0</v>
      </c>
      <c r="AJ369">
        <f>marketing_campaign[[#This Row],[AcceptedCmp2]]+marketing_campaign[[#This Row],[AcceptedCmp1]]+marketing_campaign[[#This Row],[AcceptedCmp5]]+marketing_campaign[[#This Row],[AcceptedCmp4]]+marketing_campaign[[#This Row],[AcceptedCmp3]]</f>
        <v>0</v>
      </c>
    </row>
    <row r="370" spans="1:36" x14ac:dyDescent="0.35">
      <c r="A370">
        <v>5955</v>
      </c>
      <c r="B370">
        <v>1962</v>
      </c>
      <c r="C370">
        <f t="shared" ca="1" si="10"/>
        <v>64</v>
      </c>
      <c r="D370" t="str" cm="1">
        <f t="array" aca="1" ref="D3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70" t="s">
        <v>29</v>
      </c>
      <c r="F370" t="s">
        <v>31</v>
      </c>
      <c r="G370" cm="1">
        <f t="array" ref="G370">_xlfn.IFS(marketing_campaign[[#This Row],[Marital_Status]]="Single",I370-J370+1,marketing_campaign[[#This Row],[Marital_Status]]="Together",I370+J370+2,marketing_campaign[[#This Row],[Marital_Status]]="Alone",I370-J370+1,marketing_campaign[[#This Row],[Marital_Status]]="Married",I370+J370+2,marketing_campaign[[#This Row],[Marital_Status]]="Divorced",I370+J370+1,marketing_campaign[[#This Row],[Marital_Status]]="YOLO",I370-J370+1,marketing_campaign[[#This Row],[Marital_Status]]="Absurd",I370-J370+1,marketing_campaign[[#This Row],[Marital_Status]]="Widow",I370+J370+1)</f>
        <v>2</v>
      </c>
      <c r="H370">
        <v>72025</v>
      </c>
      <c r="I370">
        <v>0</v>
      </c>
      <c r="J370">
        <v>0</v>
      </c>
      <c r="K370" s="1">
        <v>41230</v>
      </c>
      <c r="L370">
        <v>27</v>
      </c>
      <c r="M370" t="str" cm="1">
        <f t="array" ref="M370">_xlfn.IFS(AND(marketing_campaign[[#This Row],[Recency]]&gt;=0,marketing_campaign[[#This Row],[Recency]]&lt;=14),"Early Recency",AND(marketing_campaign[[#This Row],[Recency]]&gt;=15,marketing_campaign[[#This Row],[Recency]]&lt;=31),"Mid-Recency",marketing_campaign[[#This Row],[Recency]]&gt;=32,"Late Recency")</f>
        <v>Mid-Recency</v>
      </c>
      <c r="N370">
        <v>833</v>
      </c>
      <c r="O370">
        <v>33</v>
      </c>
      <c r="P370">
        <v>549</v>
      </c>
      <c r="Q370">
        <v>151</v>
      </c>
      <c r="R370">
        <v>133</v>
      </c>
      <c r="S370">
        <v>233</v>
      </c>
      <c r="T370">
        <f>marketing_campaign[[#This Row],[MntGoldProds]]+marketing_campaign[[#This Row],[MntSweetProducts]]+marketing_campaign[[#This Row],[MntFishProducts]]+marketing_campaign[[#This Row],[MntMeatProducts]]+marketing_campaign[[#This Row],[MntFruits]]+marketing_campaign[[#This Row],[MntWines]]</f>
        <v>1932</v>
      </c>
      <c r="U370">
        <v>1</v>
      </c>
      <c r="V370">
        <v>4</v>
      </c>
      <c r="W370">
        <v>3</v>
      </c>
      <c r="X370">
        <v>8</v>
      </c>
      <c r="Y370">
        <f t="shared" si="11"/>
        <v>16</v>
      </c>
      <c r="Z370">
        <v>3</v>
      </c>
      <c r="AA370">
        <v>0</v>
      </c>
      <c r="AB370">
        <v>0</v>
      </c>
      <c r="AC370">
        <v>0</v>
      </c>
      <c r="AD370">
        <v>0</v>
      </c>
      <c r="AE370">
        <v>0</v>
      </c>
      <c r="AF370">
        <v>0</v>
      </c>
      <c r="AG370">
        <v>3</v>
      </c>
      <c r="AH370">
        <v>11</v>
      </c>
      <c r="AI370">
        <v>0</v>
      </c>
      <c r="AJ370">
        <f>marketing_campaign[[#This Row],[AcceptedCmp2]]+marketing_campaign[[#This Row],[AcceptedCmp1]]+marketing_campaign[[#This Row],[AcceptedCmp5]]+marketing_campaign[[#This Row],[AcceptedCmp4]]+marketing_campaign[[#This Row],[AcceptedCmp3]]</f>
        <v>0</v>
      </c>
    </row>
    <row r="371" spans="1:36" x14ac:dyDescent="0.35">
      <c r="A371">
        <v>2928</v>
      </c>
      <c r="B371">
        <v>1975</v>
      </c>
      <c r="C371">
        <f t="shared" ca="1" si="10"/>
        <v>51</v>
      </c>
      <c r="D371" t="str" cm="1">
        <f t="array" aca="1" ref="D3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1" t="s">
        <v>32</v>
      </c>
      <c r="F371" t="s">
        <v>30</v>
      </c>
      <c r="G371" cm="1">
        <f t="array" ref="G371">_xlfn.IFS(marketing_campaign[[#This Row],[Marital_Status]]="Single",I371-J371+1,marketing_campaign[[#This Row],[Marital_Status]]="Together",I371+J371+2,marketing_campaign[[#This Row],[Marital_Status]]="Alone",I371-J371+1,marketing_campaign[[#This Row],[Marital_Status]]="Married",I371+J371+2,marketing_campaign[[#This Row],[Marital_Status]]="Divorced",I371+J371+1,marketing_campaign[[#This Row],[Marital_Status]]="YOLO",I371-J371+1,marketing_campaign[[#This Row],[Marital_Status]]="Absurd",I371-J371+1,marketing_campaign[[#This Row],[Marital_Status]]="Widow",I371+J371+1)</f>
        <v>0</v>
      </c>
      <c r="H371">
        <v>52614</v>
      </c>
      <c r="I371">
        <v>0</v>
      </c>
      <c r="J371">
        <v>1</v>
      </c>
      <c r="K371" s="1">
        <v>41244</v>
      </c>
      <c r="L371">
        <v>63</v>
      </c>
      <c r="M371" t="str" cm="1">
        <f t="array" ref="M371">_xlfn.IFS(AND(marketing_campaign[[#This Row],[Recency]]&gt;=0,marketing_campaign[[#This Row],[Recency]]&lt;=14),"Early Recency",AND(marketing_campaign[[#This Row],[Recency]]&gt;=15,marketing_campaign[[#This Row],[Recency]]&lt;=31),"Mid-Recency",marketing_campaign[[#This Row],[Recency]]&gt;=32,"Late Recency")</f>
        <v>Late Recency</v>
      </c>
      <c r="N371">
        <v>789</v>
      </c>
      <c r="O371">
        <v>0</v>
      </c>
      <c r="P371">
        <v>142</v>
      </c>
      <c r="Q371">
        <v>12</v>
      </c>
      <c r="R371">
        <v>9</v>
      </c>
      <c r="S371">
        <v>38</v>
      </c>
      <c r="T371">
        <f>marketing_campaign[[#This Row],[MntGoldProds]]+marketing_campaign[[#This Row],[MntSweetProducts]]+marketing_campaign[[#This Row],[MntFishProducts]]+marketing_campaign[[#This Row],[MntMeatProducts]]+marketing_campaign[[#This Row],[MntFruits]]+marketing_campaign[[#This Row],[MntWines]]</f>
        <v>990</v>
      </c>
      <c r="U371">
        <v>2</v>
      </c>
      <c r="V371">
        <v>2</v>
      </c>
      <c r="W371">
        <v>4</v>
      </c>
      <c r="X371">
        <v>8</v>
      </c>
      <c r="Y371">
        <f t="shared" si="11"/>
        <v>16</v>
      </c>
      <c r="Z371">
        <v>8</v>
      </c>
      <c r="AA371">
        <v>0</v>
      </c>
      <c r="AB371">
        <v>0</v>
      </c>
      <c r="AC371">
        <v>0</v>
      </c>
      <c r="AD371">
        <v>0</v>
      </c>
      <c r="AE371">
        <v>0</v>
      </c>
      <c r="AF371">
        <v>0</v>
      </c>
      <c r="AG371">
        <v>3</v>
      </c>
      <c r="AH371">
        <v>11</v>
      </c>
      <c r="AI371">
        <v>0</v>
      </c>
      <c r="AJ371">
        <f>marketing_campaign[[#This Row],[AcceptedCmp2]]+marketing_campaign[[#This Row],[AcceptedCmp1]]+marketing_campaign[[#This Row],[AcceptedCmp5]]+marketing_campaign[[#This Row],[AcceptedCmp4]]+marketing_campaign[[#This Row],[AcceptedCmp3]]</f>
        <v>0</v>
      </c>
    </row>
    <row r="372" spans="1:36" x14ac:dyDescent="0.35">
      <c r="A372">
        <v>5680</v>
      </c>
      <c r="B372">
        <v>1984</v>
      </c>
      <c r="C372">
        <f t="shared" ca="1" si="10"/>
        <v>42</v>
      </c>
      <c r="D372" t="str" cm="1">
        <f t="array" aca="1" ref="D3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72" t="s">
        <v>37</v>
      </c>
      <c r="F372" t="s">
        <v>33</v>
      </c>
      <c r="G372" cm="1">
        <f t="array" ref="G372">_xlfn.IFS(marketing_campaign[[#This Row],[Marital_Status]]="Single",I372-J372+1,marketing_campaign[[#This Row],[Marital_Status]]="Together",I372+J372+2,marketing_campaign[[#This Row],[Marital_Status]]="Alone",I372-J372+1,marketing_campaign[[#This Row],[Marital_Status]]="Married",I372+J372+2,marketing_campaign[[#This Row],[Marital_Status]]="Divorced",I372+J372+1,marketing_campaign[[#This Row],[Marital_Status]]="YOLO",I372-J372+1,marketing_campaign[[#This Row],[Marital_Status]]="Absurd",I372-J372+1,marketing_campaign[[#This Row],[Marital_Status]]="Widow",I372+J372+1)</f>
        <v>3</v>
      </c>
      <c r="H372">
        <v>35684</v>
      </c>
      <c r="I372">
        <v>1</v>
      </c>
      <c r="J372">
        <v>0</v>
      </c>
      <c r="K372" s="1">
        <v>41751</v>
      </c>
      <c r="L372">
        <v>66</v>
      </c>
      <c r="M372" t="str" cm="1">
        <f t="array" ref="M372">_xlfn.IFS(AND(marketing_campaign[[#This Row],[Recency]]&gt;=0,marketing_campaign[[#This Row],[Recency]]&lt;=14),"Early Recency",AND(marketing_campaign[[#This Row],[Recency]]&gt;=15,marketing_campaign[[#This Row],[Recency]]&lt;=31),"Mid-Recency",marketing_campaign[[#This Row],[Recency]]&gt;=32,"Late Recency")</f>
        <v>Late Recency</v>
      </c>
      <c r="N372">
        <v>10</v>
      </c>
      <c r="O372">
        <v>4</v>
      </c>
      <c r="P372">
        <v>7</v>
      </c>
      <c r="Q372">
        <v>0</v>
      </c>
      <c r="R372">
        <v>6</v>
      </c>
      <c r="S372">
        <v>3</v>
      </c>
      <c r="T372">
        <f>marketing_campaign[[#This Row],[MntGoldProds]]+marketing_campaign[[#This Row],[MntSweetProducts]]+marketing_campaign[[#This Row],[MntFishProducts]]+marketing_campaign[[#This Row],[MntMeatProducts]]+marketing_campaign[[#This Row],[MntFruits]]+marketing_campaign[[#This Row],[MntWines]]</f>
        <v>30</v>
      </c>
      <c r="U372">
        <v>1</v>
      </c>
      <c r="V372">
        <v>1</v>
      </c>
      <c r="W372">
        <v>0</v>
      </c>
      <c r="X372">
        <v>3</v>
      </c>
      <c r="Y372">
        <f t="shared" si="11"/>
        <v>5</v>
      </c>
      <c r="Z372">
        <v>6</v>
      </c>
      <c r="AA372">
        <v>0</v>
      </c>
      <c r="AB372">
        <v>0</v>
      </c>
      <c r="AC372">
        <v>0</v>
      </c>
      <c r="AD372">
        <v>0</v>
      </c>
      <c r="AE372">
        <v>0</v>
      </c>
      <c r="AF372">
        <v>0</v>
      </c>
      <c r="AG372">
        <v>3</v>
      </c>
      <c r="AH372">
        <v>11</v>
      </c>
      <c r="AI372">
        <v>0</v>
      </c>
      <c r="AJ372">
        <f>marketing_campaign[[#This Row],[AcceptedCmp2]]+marketing_campaign[[#This Row],[AcceptedCmp1]]+marketing_campaign[[#This Row],[AcceptedCmp5]]+marketing_campaign[[#This Row],[AcceptedCmp4]]+marketing_campaign[[#This Row],[AcceptedCmp3]]</f>
        <v>0</v>
      </c>
    </row>
    <row r="373" spans="1:36" x14ac:dyDescent="0.35">
      <c r="A373">
        <v>10313</v>
      </c>
      <c r="B373">
        <v>1975</v>
      </c>
      <c r="C373">
        <f t="shared" ca="1" si="10"/>
        <v>51</v>
      </c>
      <c r="D373" t="str" cm="1">
        <f t="array" aca="1" ref="D3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3" t="s">
        <v>29</v>
      </c>
      <c r="F373" t="s">
        <v>33</v>
      </c>
      <c r="G373" cm="1">
        <f t="array" ref="G373">_xlfn.IFS(marketing_campaign[[#This Row],[Marital_Status]]="Single",I373-J373+1,marketing_campaign[[#This Row],[Marital_Status]]="Together",I373+J373+2,marketing_campaign[[#This Row],[Marital_Status]]="Alone",I373-J373+1,marketing_campaign[[#This Row],[Marital_Status]]="Married",I373+J373+2,marketing_campaign[[#This Row],[Marital_Status]]="Divorced",I373+J373+1,marketing_campaign[[#This Row],[Marital_Status]]="YOLO",I373-J373+1,marketing_campaign[[#This Row],[Marital_Status]]="Absurd",I373-J373+1,marketing_campaign[[#This Row],[Marital_Status]]="Widow",I373+J373+1)</f>
        <v>4</v>
      </c>
      <c r="H373">
        <v>48178</v>
      </c>
      <c r="I373">
        <v>1</v>
      </c>
      <c r="J373">
        <v>1</v>
      </c>
      <c r="K373" s="1">
        <v>41210</v>
      </c>
      <c r="L373">
        <v>69</v>
      </c>
      <c r="M373" t="str" cm="1">
        <f t="array" ref="M373">_xlfn.IFS(AND(marketing_campaign[[#This Row],[Recency]]&gt;=0,marketing_campaign[[#This Row],[Recency]]&lt;=14),"Early Recency",AND(marketing_campaign[[#This Row],[Recency]]&gt;=15,marketing_campaign[[#This Row],[Recency]]&lt;=31),"Mid-Recency",marketing_campaign[[#This Row],[Recency]]&gt;=32,"Late Recency")</f>
        <v>Late Recency</v>
      </c>
      <c r="N373">
        <v>159</v>
      </c>
      <c r="O373">
        <v>4</v>
      </c>
      <c r="P373">
        <v>45</v>
      </c>
      <c r="Q373">
        <v>6</v>
      </c>
      <c r="R373">
        <v>2</v>
      </c>
      <c r="S373">
        <v>38</v>
      </c>
      <c r="T373">
        <f>marketing_campaign[[#This Row],[MntGoldProds]]+marketing_campaign[[#This Row],[MntSweetProducts]]+marketing_campaign[[#This Row],[MntFishProducts]]+marketing_campaign[[#This Row],[MntMeatProducts]]+marketing_campaign[[#This Row],[MntFruits]]+marketing_campaign[[#This Row],[MntWines]]</f>
        <v>254</v>
      </c>
      <c r="U373">
        <v>6</v>
      </c>
      <c r="V373">
        <v>5</v>
      </c>
      <c r="W373">
        <v>1</v>
      </c>
      <c r="X373">
        <v>4</v>
      </c>
      <c r="Y373">
        <f t="shared" si="11"/>
        <v>16</v>
      </c>
      <c r="Z373">
        <v>8</v>
      </c>
      <c r="AA373">
        <v>0</v>
      </c>
      <c r="AB373">
        <v>0</v>
      </c>
      <c r="AC373">
        <v>0</v>
      </c>
      <c r="AD373">
        <v>0</v>
      </c>
      <c r="AE373">
        <v>0</v>
      </c>
      <c r="AF373">
        <v>0</v>
      </c>
      <c r="AG373">
        <v>3</v>
      </c>
      <c r="AH373">
        <v>11</v>
      </c>
      <c r="AI373">
        <v>0</v>
      </c>
      <c r="AJ373">
        <f>marketing_campaign[[#This Row],[AcceptedCmp2]]+marketing_campaign[[#This Row],[AcceptedCmp1]]+marketing_campaign[[#This Row],[AcceptedCmp5]]+marketing_campaign[[#This Row],[AcceptedCmp4]]+marketing_campaign[[#This Row],[AcceptedCmp3]]</f>
        <v>0</v>
      </c>
    </row>
    <row r="374" spans="1:36" x14ac:dyDescent="0.35">
      <c r="A374">
        <v>2557</v>
      </c>
      <c r="B374">
        <v>1970</v>
      </c>
      <c r="C374">
        <f t="shared" ca="1" si="10"/>
        <v>56</v>
      </c>
      <c r="D374" t="str" cm="1">
        <f t="array" aca="1" ref="D3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4" t="s">
        <v>34</v>
      </c>
      <c r="F374" t="s">
        <v>30</v>
      </c>
      <c r="G374" cm="1">
        <f t="array" ref="G374">_xlfn.IFS(marketing_campaign[[#This Row],[Marital_Status]]="Single",I374-J374+1,marketing_campaign[[#This Row],[Marital_Status]]="Together",I374+J374+2,marketing_campaign[[#This Row],[Marital_Status]]="Alone",I374-J374+1,marketing_campaign[[#This Row],[Marital_Status]]="Married",I374+J374+2,marketing_campaign[[#This Row],[Marital_Status]]="Divorced",I374+J374+1,marketing_campaign[[#This Row],[Marital_Status]]="YOLO",I374-J374+1,marketing_campaign[[#This Row],[Marital_Status]]="Absurd",I374-J374+1,marketing_campaign[[#This Row],[Marital_Status]]="Widow",I374+J374+1)</f>
        <v>2</v>
      </c>
      <c r="H374">
        <v>29548</v>
      </c>
      <c r="I374">
        <v>1</v>
      </c>
      <c r="J374">
        <v>0</v>
      </c>
      <c r="K374" s="1">
        <v>41515</v>
      </c>
      <c r="L374">
        <v>52</v>
      </c>
      <c r="M374" t="str" cm="1">
        <f t="array" ref="M374">_xlfn.IFS(AND(marketing_campaign[[#This Row],[Recency]]&gt;=0,marketing_campaign[[#This Row],[Recency]]&lt;=14),"Early Recency",AND(marketing_campaign[[#This Row],[Recency]]&gt;=15,marketing_campaign[[#This Row],[Recency]]&lt;=31),"Mid-Recency",marketing_campaign[[#This Row],[Recency]]&gt;=32,"Late Recency")</f>
        <v>Late Recency</v>
      </c>
      <c r="N374">
        <v>7</v>
      </c>
      <c r="O374">
        <v>1</v>
      </c>
      <c r="P374">
        <v>6</v>
      </c>
      <c r="Q374">
        <v>3</v>
      </c>
      <c r="R374">
        <v>1</v>
      </c>
      <c r="S374">
        <v>11</v>
      </c>
      <c r="T374">
        <f>marketing_campaign[[#This Row],[MntGoldProds]]+marketing_campaign[[#This Row],[MntSweetProducts]]+marketing_campaign[[#This Row],[MntFishProducts]]+marketing_campaign[[#This Row],[MntMeatProducts]]+marketing_campaign[[#This Row],[MntFruits]]+marketing_campaign[[#This Row],[MntWines]]</f>
        <v>29</v>
      </c>
      <c r="U374">
        <v>1</v>
      </c>
      <c r="V374">
        <v>1</v>
      </c>
      <c r="W374">
        <v>1</v>
      </c>
      <c r="X374">
        <v>2</v>
      </c>
      <c r="Y374">
        <f t="shared" si="11"/>
        <v>5</v>
      </c>
      <c r="Z374">
        <v>4</v>
      </c>
      <c r="AA374">
        <v>1</v>
      </c>
      <c r="AB374">
        <v>0</v>
      </c>
      <c r="AC374">
        <v>0</v>
      </c>
      <c r="AD374">
        <v>0</v>
      </c>
      <c r="AE374">
        <v>0</v>
      </c>
      <c r="AF374">
        <v>0</v>
      </c>
      <c r="AG374">
        <v>3</v>
      </c>
      <c r="AH374">
        <v>11</v>
      </c>
      <c r="AI374">
        <v>0</v>
      </c>
      <c r="AJ374">
        <f>marketing_campaign[[#This Row],[AcceptedCmp2]]+marketing_campaign[[#This Row],[AcceptedCmp1]]+marketing_campaign[[#This Row],[AcceptedCmp5]]+marketing_campaign[[#This Row],[AcceptedCmp4]]+marketing_campaign[[#This Row],[AcceptedCmp3]]</f>
        <v>1</v>
      </c>
    </row>
    <row r="375" spans="1:36" x14ac:dyDescent="0.35">
      <c r="A375">
        <v>1245</v>
      </c>
      <c r="B375">
        <v>1966</v>
      </c>
      <c r="C375">
        <f t="shared" ca="1" si="10"/>
        <v>60</v>
      </c>
      <c r="D375" t="str" cm="1">
        <f t="array" aca="1" ref="D3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5" t="s">
        <v>29</v>
      </c>
      <c r="F375" t="s">
        <v>30</v>
      </c>
      <c r="G375" cm="1">
        <f t="array" ref="G375">_xlfn.IFS(marketing_campaign[[#This Row],[Marital_Status]]="Single",I375-J375+1,marketing_campaign[[#This Row],[Marital_Status]]="Together",I375+J375+2,marketing_campaign[[#This Row],[Marital_Status]]="Alone",I375-J375+1,marketing_campaign[[#This Row],[Marital_Status]]="Married",I375+J375+2,marketing_campaign[[#This Row],[Marital_Status]]="Divorced",I375+J375+1,marketing_campaign[[#This Row],[Marital_Status]]="YOLO",I375-J375+1,marketing_campaign[[#This Row],[Marital_Status]]="Absurd",I375-J375+1,marketing_campaign[[#This Row],[Marital_Status]]="Widow",I375+J375+1)</f>
        <v>0</v>
      </c>
      <c r="H375">
        <v>63810</v>
      </c>
      <c r="I375">
        <v>0</v>
      </c>
      <c r="J375">
        <v>1</v>
      </c>
      <c r="K375" s="1">
        <v>41224</v>
      </c>
      <c r="L375">
        <v>45</v>
      </c>
      <c r="M375" t="str" cm="1">
        <f t="array" ref="M375">_xlfn.IFS(AND(marketing_campaign[[#This Row],[Recency]]&gt;=0,marketing_campaign[[#This Row],[Recency]]&lt;=14),"Early Recency",AND(marketing_campaign[[#This Row],[Recency]]&gt;=15,marketing_campaign[[#This Row],[Recency]]&lt;=31),"Mid-Recency",marketing_campaign[[#This Row],[Recency]]&gt;=32,"Late Recency")</f>
        <v>Late Recency</v>
      </c>
      <c r="N375">
        <v>977</v>
      </c>
      <c r="O375">
        <v>12</v>
      </c>
      <c r="P375">
        <v>253</v>
      </c>
      <c r="Q375">
        <v>16</v>
      </c>
      <c r="R375">
        <v>12</v>
      </c>
      <c r="S375">
        <v>101</v>
      </c>
      <c r="T375">
        <f>marketing_campaign[[#This Row],[MntGoldProds]]+marketing_campaign[[#This Row],[MntSweetProducts]]+marketing_campaign[[#This Row],[MntFishProducts]]+marketing_campaign[[#This Row],[MntMeatProducts]]+marketing_campaign[[#This Row],[MntFruits]]+marketing_campaign[[#This Row],[MntWines]]</f>
        <v>1371</v>
      </c>
      <c r="U375">
        <v>4</v>
      </c>
      <c r="V375">
        <v>4</v>
      </c>
      <c r="W375">
        <v>3</v>
      </c>
      <c r="X375">
        <v>12</v>
      </c>
      <c r="Y375">
        <f t="shared" si="11"/>
        <v>23</v>
      </c>
      <c r="Z375">
        <v>8</v>
      </c>
      <c r="AA375">
        <v>0</v>
      </c>
      <c r="AB375">
        <v>1</v>
      </c>
      <c r="AC375">
        <v>0</v>
      </c>
      <c r="AD375">
        <v>0</v>
      </c>
      <c r="AE375">
        <v>0</v>
      </c>
      <c r="AF375">
        <v>0</v>
      </c>
      <c r="AG375">
        <v>3</v>
      </c>
      <c r="AH375">
        <v>11</v>
      </c>
      <c r="AI375">
        <v>0</v>
      </c>
      <c r="AJ375">
        <f>marketing_campaign[[#This Row],[AcceptedCmp2]]+marketing_campaign[[#This Row],[AcceptedCmp1]]+marketing_campaign[[#This Row],[AcceptedCmp5]]+marketing_campaign[[#This Row],[AcceptedCmp4]]+marketing_campaign[[#This Row],[AcceptedCmp3]]</f>
        <v>1</v>
      </c>
    </row>
    <row r="376" spans="1:36" x14ac:dyDescent="0.35">
      <c r="A376">
        <v>1519</v>
      </c>
      <c r="B376">
        <v>1972</v>
      </c>
      <c r="C376">
        <f t="shared" ca="1" si="10"/>
        <v>54</v>
      </c>
      <c r="D376" t="str" cm="1">
        <f t="array" aca="1" ref="D3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6" t="s">
        <v>32</v>
      </c>
      <c r="F376" t="s">
        <v>30</v>
      </c>
      <c r="G376" cm="1">
        <f t="array" ref="G376">_xlfn.IFS(marketing_campaign[[#This Row],[Marital_Status]]="Single",I376-J376+1,marketing_campaign[[#This Row],[Marital_Status]]="Together",I376+J376+2,marketing_campaign[[#This Row],[Marital_Status]]="Alone",I376-J376+1,marketing_campaign[[#This Row],[Marital_Status]]="Married",I376+J376+2,marketing_campaign[[#This Row],[Marital_Status]]="Divorced",I376+J376+1,marketing_campaign[[#This Row],[Marital_Status]]="YOLO",I376-J376+1,marketing_campaign[[#This Row],[Marital_Status]]="Absurd",I376-J376+1,marketing_campaign[[#This Row],[Marital_Status]]="Widow",I376+J376+1)</f>
        <v>1</v>
      </c>
      <c r="H376">
        <v>38578</v>
      </c>
      <c r="I376">
        <v>1</v>
      </c>
      <c r="J376">
        <v>1</v>
      </c>
      <c r="K376" s="1">
        <v>41447</v>
      </c>
      <c r="L376">
        <v>2</v>
      </c>
      <c r="M376" t="str" cm="1">
        <f t="array" ref="M376">_xlfn.IFS(AND(marketing_campaign[[#This Row],[Recency]]&gt;=0,marketing_campaign[[#This Row],[Recency]]&lt;=14),"Early Recency",AND(marketing_campaign[[#This Row],[Recency]]&gt;=15,marketing_campaign[[#This Row],[Recency]]&lt;=31),"Mid-Recency",marketing_campaign[[#This Row],[Recency]]&gt;=32,"Late Recency")</f>
        <v>Early Recency</v>
      </c>
      <c r="N376">
        <v>38</v>
      </c>
      <c r="O376">
        <v>4</v>
      </c>
      <c r="P376">
        <v>22</v>
      </c>
      <c r="Q376">
        <v>3</v>
      </c>
      <c r="R376">
        <v>3</v>
      </c>
      <c r="S376">
        <v>3</v>
      </c>
      <c r="T376">
        <f>marketing_campaign[[#This Row],[MntGoldProds]]+marketing_campaign[[#This Row],[MntSweetProducts]]+marketing_campaign[[#This Row],[MntFishProducts]]+marketing_campaign[[#This Row],[MntMeatProducts]]+marketing_campaign[[#This Row],[MntFruits]]+marketing_campaign[[#This Row],[MntWines]]</f>
        <v>73</v>
      </c>
      <c r="U376">
        <v>3</v>
      </c>
      <c r="V376">
        <v>3</v>
      </c>
      <c r="W376">
        <v>0</v>
      </c>
      <c r="X376">
        <v>3</v>
      </c>
      <c r="Y376">
        <f t="shared" si="11"/>
        <v>9</v>
      </c>
      <c r="Z376">
        <v>8</v>
      </c>
      <c r="AA376">
        <v>0</v>
      </c>
      <c r="AB376">
        <v>0</v>
      </c>
      <c r="AC376">
        <v>0</v>
      </c>
      <c r="AD376">
        <v>0</v>
      </c>
      <c r="AE376">
        <v>0</v>
      </c>
      <c r="AF376">
        <v>0</v>
      </c>
      <c r="AG376">
        <v>3</v>
      </c>
      <c r="AH376">
        <v>11</v>
      </c>
      <c r="AI376">
        <v>1</v>
      </c>
      <c r="AJ376">
        <f>marketing_campaign[[#This Row],[AcceptedCmp2]]+marketing_campaign[[#This Row],[AcceptedCmp1]]+marketing_campaign[[#This Row],[AcceptedCmp5]]+marketing_campaign[[#This Row],[AcceptedCmp4]]+marketing_campaign[[#This Row],[AcceptedCmp3]]</f>
        <v>0</v>
      </c>
    </row>
    <row r="377" spans="1:36" x14ac:dyDescent="0.35">
      <c r="A377">
        <v>10703</v>
      </c>
      <c r="B377">
        <v>1975</v>
      </c>
      <c r="C377">
        <f t="shared" ca="1" si="10"/>
        <v>51</v>
      </c>
      <c r="D377" t="str" cm="1">
        <f t="array" aca="1" ref="D3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7" t="s">
        <v>34</v>
      </c>
      <c r="F377" t="s">
        <v>30</v>
      </c>
      <c r="G377" cm="1">
        <f t="array" ref="G377">_xlfn.IFS(marketing_campaign[[#This Row],[Marital_Status]]="Single",I377-J377+1,marketing_campaign[[#This Row],[Marital_Status]]="Together",I377+J377+2,marketing_campaign[[#This Row],[Marital_Status]]="Alone",I377-J377+1,marketing_campaign[[#This Row],[Marital_Status]]="Married",I377+J377+2,marketing_campaign[[#This Row],[Marital_Status]]="Divorced",I377+J377+1,marketing_campaign[[#This Row],[Marital_Status]]="YOLO",I377-J377+1,marketing_campaign[[#This Row],[Marital_Status]]="Absurd",I377-J377+1,marketing_campaign[[#This Row],[Marital_Status]]="Widow",I377+J377+1)</f>
        <v>1</v>
      </c>
      <c r="H377">
        <v>46098</v>
      </c>
      <c r="I377">
        <v>1</v>
      </c>
      <c r="J377">
        <v>1</v>
      </c>
      <c r="K377" s="1">
        <v>41139</v>
      </c>
      <c r="L377">
        <v>86</v>
      </c>
      <c r="M377" t="str" cm="1">
        <f t="array" ref="M377">_xlfn.IFS(AND(marketing_campaign[[#This Row],[Recency]]&gt;=0,marketing_campaign[[#This Row],[Recency]]&lt;=14),"Early Recency",AND(marketing_campaign[[#This Row],[Recency]]&gt;=15,marketing_campaign[[#This Row],[Recency]]&lt;=31),"Mid-Recency",marketing_campaign[[#This Row],[Recency]]&gt;=32,"Late Recency")</f>
        <v>Late Recency</v>
      </c>
      <c r="N377">
        <v>57</v>
      </c>
      <c r="O377">
        <v>0</v>
      </c>
      <c r="P377">
        <v>27</v>
      </c>
      <c r="Q377">
        <v>0</v>
      </c>
      <c r="R377">
        <v>0</v>
      </c>
      <c r="S377">
        <v>36</v>
      </c>
      <c r="T377">
        <f>marketing_campaign[[#This Row],[MntGoldProds]]+marketing_campaign[[#This Row],[MntSweetProducts]]+marketing_campaign[[#This Row],[MntFishProducts]]+marketing_campaign[[#This Row],[MntMeatProducts]]+marketing_campaign[[#This Row],[MntFruits]]+marketing_campaign[[#This Row],[MntWines]]</f>
        <v>120</v>
      </c>
      <c r="U377">
        <v>4</v>
      </c>
      <c r="V377">
        <v>3</v>
      </c>
      <c r="W377">
        <v>2</v>
      </c>
      <c r="X377">
        <v>2</v>
      </c>
      <c r="Y377">
        <f t="shared" si="11"/>
        <v>11</v>
      </c>
      <c r="Z377">
        <v>8</v>
      </c>
      <c r="AA377">
        <v>0</v>
      </c>
      <c r="AB377">
        <v>0</v>
      </c>
      <c r="AC377">
        <v>0</v>
      </c>
      <c r="AD377">
        <v>0</v>
      </c>
      <c r="AE377">
        <v>0</v>
      </c>
      <c r="AF377">
        <v>0</v>
      </c>
      <c r="AG377">
        <v>3</v>
      </c>
      <c r="AH377">
        <v>11</v>
      </c>
      <c r="AI377">
        <v>0</v>
      </c>
      <c r="AJ377">
        <f>marketing_campaign[[#This Row],[AcceptedCmp2]]+marketing_campaign[[#This Row],[AcceptedCmp1]]+marketing_campaign[[#This Row],[AcceptedCmp5]]+marketing_campaign[[#This Row],[AcceptedCmp4]]+marketing_campaign[[#This Row],[AcceptedCmp3]]</f>
        <v>0</v>
      </c>
    </row>
    <row r="378" spans="1:36" x14ac:dyDescent="0.35">
      <c r="A378">
        <v>1726</v>
      </c>
      <c r="B378">
        <v>1970</v>
      </c>
      <c r="C378">
        <f t="shared" ca="1" si="10"/>
        <v>56</v>
      </c>
      <c r="D378" t="str" cm="1">
        <f t="array" aca="1" ref="D3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78" t="s">
        <v>29</v>
      </c>
      <c r="F378" t="s">
        <v>30</v>
      </c>
      <c r="G378" cm="1">
        <f t="array" ref="G378">_xlfn.IFS(marketing_campaign[[#This Row],[Marital_Status]]="Single",I378-J378+1,marketing_campaign[[#This Row],[Marital_Status]]="Together",I378+J378+2,marketing_campaign[[#This Row],[Marital_Status]]="Alone",I378-J378+1,marketing_campaign[[#This Row],[Marital_Status]]="Married",I378+J378+2,marketing_campaign[[#This Row],[Marital_Status]]="Divorced",I378+J378+1,marketing_campaign[[#This Row],[Marital_Status]]="YOLO",I378-J378+1,marketing_campaign[[#This Row],[Marital_Status]]="Absurd",I378-J378+1,marketing_campaign[[#This Row],[Marital_Status]]="Widow",I378+J378+1)</f>
        <v>1</v>
      </c>
      <c r="H378">
        <v>22585</v>
      </c>
      <c r="I378">
        <v>0</v>
      </c>
      <c r="J378">
        <v>0</v>
      </c>
      <c r="K378" s="1">
        <v>41351</v>
      </c>
      <c r="L378">
        <v>23</v>
      </c>
      <c r="M378" t="str" cm="1">
        <f t="array" ref="M378">_xlfn.IFS(AND(marketing_campaign[[#This Row],[Recency]]&gt;=0,marketing_campaign[[#This Row],[Recency]]&lt;=14),"Early Recency",AND(marketing_campaign[[#This Row],[Recency]]&gt;=15,marketing_campaign[[#This Row],[Recency]]&lt;=31),"Mid-Recency",marketing_campaign[[#This Row],[Recency]]&gt;=32,"Late Recency")</f>
        <v>Mid-Recency</v>
      </c>
      <c r="N378">
        <v>3</v>
      </c>
      <c r="O378">
        <v>9</v>
      </c>
      <c r="P378">
        <v>15</v>
      </c>
      <c r="Q378">
        <v>13</v>
      </c>
      <c r="R378">
        <v>2</v>
      </c>
      <c r="S378">
        <v>39</v>
      </c>
      <c r="T378">
        <f>marketing_campaign[[#This Row],[MntGoldProds]]+marketing_campaign[[#This Row],[MntSweetProducts]]+marketing_campaign[[#This Row],[MntFishProducts]]+marketing_campaign[[#This Row],[MntMeatProducts]]+marketing_campaign[[#This Row],[MntFruits]]+marketing_campaign[[#This Row],[MntWines]]</f>
        <v>81</v>
      </c>
      <c r="U378">
        <v>1</v>
      </c>
      <c r="V378">
        <v>1</v>
      </c>
      <c r="W378">
        <v>1</v>
      </c>
      <c r="X378">
        <v>2</v>
      </c>
      <c r="Y378">
        <f t="shared" si="11"/>
        <v>5</v>
      </c>
      <c r="Z378">
        <v>9</v>
      </c>
      <c r="AA378">
        <v>1</v>
      </c>
      <c r="AB378">
        <v>0</v>
      </c>
      <c r="AC378">
        <v>0</v>
      </c>
      <c r="AD378">
        <v>0</v>
      </c>
      <c r="AE378">
        <v>0</v>
      </c>
      <c r="AF378">
        <v>0</v>
      </c>
      <c r="AG378">
        <v>3</v>
      </c>
      <c r="AH378">
        <v>11</v>
      </c>
      <c r="AI378">
        <v>1</v>
      </c>
      <c r="AJ378">
        <f>marketing_campaign[[#This Row],[AcceptedCmp2]]+marketing_campaign[[#This Row],[AcceptedCmp1]]+marketing_campaign[[#This Row],[AcceptedCmp5]]+marketing_campaign[[#This Row],[AcceptedCmp4]]+marketing_campaign[[#This Row],[AcceptedCmp3]]</f>
        <v>1</v>
      </c>
    </row>
    <row r="379" spans="1:36" x14ac:dyDescent="0.35">
      <c r="A379">
        <v>4459</v>
      </c>
      <c r="B379">
        <v>1989</v>
      </c>
      <c r="C379">
        <f t="shared" ca="1" si="10"/>
        <v>37</v>
      </c>
      <c r="D379" t="str" cm="1">
        <f t="array" aca="1" ref="D3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79" t="s">
        <v>29</v>
      </c>
      <c r="F379" t="s">
        <v>30</v>
      </c>
      <c r="G379" cm="1">
        <f t="array" ref="G379">_xlfn.IFS(marketing_campaign[[#This Row],[Marital_Status]]="Single",I379-J379+1,marketing_campaign[[#This Row],[Marital_Status]]="Together",I379+J379+2,marketing_campaign[[#This Row],[Marital_Status]]="Alone",I379-J379+1,marketing_campaign[[#This Row],[Marital_Status]]="Married",I379+J379+2,marketing_campaign[[#This Row],[Marital_Status]]="Divorced",I379+J379+1,marketing_campaign[[#This Row],[Marital_Status]]="YOLO",I379-J379+1,marketing_campaign[[#This Row],[Marital_Status]]="Absurd",I379-J379+1,marketing_campaign[[#This Row],[Marital_Status]]="Widow",I379+J379+1)</f>
        <v>2</v>
      </c>
      <c r="H379">
        <v>30279</v>
      </c>
      <c r="I379">
        <v>1</v>
      </c>
      <c r="J379">
        <v>0</v>
      </c>
      <c r="K379" s="1">
        <v>41273</v>
      </c>
      <c r="L379">
        <v>13</v>
      </c>
      <c r="M379" t="str" cm="1">
        <f t="array" ref="M379">_xlfn.IFS(AND(marketing_campaign[[#This Row],[Recency]]&gt;=0,marketing_campaign[[#This Row],[Recency]]&lt;=14),"Early Recency",AND(marketing_campaign[[#This Row],[Recency]]&gt;=15,marketing_campaign[[#This Row],[Recency]]&lt;=31),"Mid-Recency",marketing_campaign[[#This Row],[Recency]]&gt;=32,"Late Recency")</f>
        <v>Early Recency</v>
      </c>
      <c r="N379">
        <v>10</v>
      </c>
      <c r="O379">
        <v>4</v>
      </c>
      <c r="P379">
        <v>14</v>
      </c>
      <c r="Q379">
        <v>4</v>
      </c>
      <c r="R379">
        <v>4</v>
      </c>
      <c r="S379">
        <v>1</v>
      </c>
      <c r="T379">
        <f>marketing_campaign[[#This Row],[MntGoldProds]]+marketing_campaign[[#This Row],[MntSweetProducts]]+marketing_campaign[[#This Row],[MntFishProducts]]+marketing_campaign[[#This Row],[MntMeatProducts]]+marketing_campaign[[#This Row],[MntFruits]]+marketing_campaign[[#This Row],[MntWines]]</f>
        <v>37</v>
      </c>
      <c r="U379">
        <v>1</v>
      </c>
      <c r="V379">
        <v>1</v>
      </c>
      <c r="W379">
        <v>0</v>
      </c>
      <c r="X379">
        <v>3</v>
      </c>
      <c r="Y379">
        <f t="shared" si="11"/>
        <v>5</v>
      </c>
      <c r="Z379">
        <v>8</v>
      </c>
      <c r="AA379">
        <v>0</v>
      </c>
      <c r="AB379">
        <v>0</v>
      </c>
      <c r="AC379">
        <v>0</v>
      </c>
      <c r="AD379">
        <v>0</v>
      </c>
      <c r="AE379">
        <v>0</v>
      </c>
      <c r="AF379">
        <v>0</v>
      </c>
      <c r="AG379">
        <v>3</v>
      </c>
      <c r="AH379">
        <v>11</v>
      </c>
      <c r="AI379">
        <v>0</v>
      </c>
      <c r="AJ379">
        <f>marketing_campaign[[#This Row],[AcceptedCmp2]]+marketing_campaign[[#This Row],[AcceptedCmp1]]+marketing_campaign[[#This Row],[AcceptedCmp5]]+marketing_campaign[[#This Row],[AcceptedCmp4]]+marketing_campaign[[#This Row],[AcceptedCmp3]]</f>
        <v>0</v>
      </c>
    </row>
    <row r="380" spans="1:36" x14ac:dyDescent="0.35">
      <c r="A380">
        <v>1729</v>
      </c>
      <c r="B380">
        <v>1961</v>
      </c>
      <c r="C380">
        <f t="shared" ca="1" si="10"/>
        <v>65</v>
      </c>
      <c r="D380" t="str" cm="1">
        <f t="array" aca="1" ref="D3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80" t="s">
        <v>32</v>
      </c>
      <c r="F380" t="s">
        <v>31</v>
      </c>
      <c r="G380" cm="1">
        <f t="array" ref="G380">_xlfn.IFS(marketing_campaign[[#This Row],[Marital_Status]]="Single",I380-J380+1,marketing_campaign[[#This Row],[Marital_Status]]="Together",I380+J380+2,marketing_campaign[[#This Row],[Marital_Status]]="Alone",I380-J380+1,marketing_campaign[[#This Row],[Marital_Status]]="Married",I380+J380+2,marketing_campaign[[#This Row],[Marital_Status]]="Divorced",I380+J380+1,marketing_campaign[[#This Row],[Marital_Status]]="YOLO",I380-J380+1,marketing_campaign[[#This Row],[Marital_Status]]="Absurd",I380-J380+1,marketing_campaign[[#This Row],[Marital_Status]]="Widow",I380+J380+1)</f>
        <v>3</v>
      </c>
      <c r="H380">
        <v>66426</v>
      </c>
      <c r="I380">
        <v>0</v>
      </c>
      <c r="J380">
        <v>1</v>
      </c>
      <c r="K380" s="1">
        <v>41549</v>
      </c>
      <c r="L380">
        <v>14</v>
      </c>
      <c r="M380" t="str" cm="1">
        <f t="array" ref="M380">_xlfn.IFS(AND(marketing_campaign[[#This Row],[Recency]]&gt;=0,marketing_campaign[[#This Row],[Recency]]&lt;=14),"Early Recency",AND(marketing_campaign[[#This Row],[Recency]]&gt;=15,marketing_campaign[[#This Row],[Recency]]&lt;=31),"Mid-Recency",marketing_campaign[[#This Row],[Recency]]&gt;=32,"Late Recency")</f>
        <v>Early Recency</v>
      </c>
      <c r="N380">
        <v>1043</v>
      </c>
      <c r="O380">
        <v>24</v>
      </c>
      <c r="P380">
        <v>97</v>
      </c>
      <c r="Q380">
        <v>32</v>
      </c>
      <c r="R380">
        <v>24</v>
      </c>
      <c r="S380">
        <v>157</v>
      </c>
      <c r="T380">
        <f>marketing_campaign[[#This Row],[MntGoldProds]]+marketing_campaign[[#This Row],[MntSweetProducts]]+marketing_campaign[[#This Row],[MntFishProducts]]+marketing_campaign[[#This Row],[MntMeatProducts]]+marketing_campaign[[#This Row],[MntFruits]]+marketing_campaign[[#This Row],[MntWines]]</f>
        <v>1377</v>
      </c>
      <c r="U380">
        <v>2</v>
      </c>
      <c r="V380">
        <v>3</v>
      </c>
      <c r="W380">
        <v>5</v>
      </c>
      <c r="X380">
        <v>10</v>
      </c>
      <c r="Y380">
        <f t="shared" si="11"/>
        <v>20</v>
      </c>
      <c r="Z380">
        <v>6</v>
      </c>
      <c r="AA380">
        <v>0</v>
      </c>
      <c r="AB380">
        <v>0</v>
      </c>
      <c r="AC380">
        <v>0</v>
      </c>
      <c r="AD380">
        <v>0</v>
      </c>
      <c r="AE380">
        <v>0</v>
      </c>
      <c r="AF380">
        <v>0</v>
      </c>
      <c r="AG380">
        <v>3</v>
      </c>
      <c r="AH380">
        <v>11</v>
      </c>
      <c r="AI380">
        <v>0</v>
      </c>
      <c r="AJ380">
        <f>marketing_campaign[[#This Row],[AcceptedCmp2]]+marketing_campaign[[#This Row],[AcceptedCmp1]]+marketing_campaign[[#This Row],[AcceptedCmp5]]+marketing_campaign[[#This Row],[AcceptedCmp4]]+marketing_campaign[[#This Row],[AcceptedCmp3]]</f>
        <v>0</v>
      </c>
    </row>
    <row r="381" spans="1:36" x14ac:dyDescent="0.35">
      <c r="A381">
        <v>1517</v>
      </c>
      <c r="B381">
        <v>1969</v>
      </c>
      <c r="C381">
        <f t="shared" ca="1" si="10"/>
        <v>57</v>
      </c>
      <c r="D381" t="str" cm="1">
        <f t="array" aca="1" ref="D3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1" t="s">
        <v>29</v>
      </c>
      <c r="F381" t="s">
        <v>30</v>
      </c>
      <c r="G381" cm="1">
        <f t="array" ref="G381">_xlfn.IFS(marketing_campaign[[#This Row],[Marital_Status]]="Single",I381-J381+1,marketing_campaign[[#This Row],[Marital_Status]]="Together",I381+J381+2,marketing_campaign[[#This Row],[Marital_Status]]="Alone",I381-J381+1,marketing_campaign[[#This Row],[Marital_Status]]="Married",I381+J381+2,marketing_campaign[[#This Row],[Marital_Status]]="Divorced",I381+J381+1,marketing_campaign[[#This Row],[Marital_Status]]="YOLO",I381-J381+1,marketing_campaign[[#This Row],[Marital_Status]]="Absurd",I381-J381+1,marketing_campaign[[#This Row],[Marital_Status]]="Widow",I381+J381+1)</f>
        <v>2</v>
      </c>
      <c r="H381">
        <v>30822</v>
      </c>
      <c r="I381">
        <v>1</v>
      </c>
      <c r="J381">
        <v>0</v>
      </c>
      <c r="K381" s="1">
        <v>41439</v>
      </c>
      <c r="L381">
        <v>92</v>
      </c>
      <c r="M381" t="str" cm="1">
        <f t="array" ref="M381">_xlfn.IFS(AND(marketing_campaign[[#This Row],[Recency]]&gt;=0,marketing_campaign[[#This Row],[Recency]]&lt;=14),"Early Recency",AND(marketing_campaign[[#This Row],[Recency]]&gt;=15,marketing_campaign[[#This Row],[Recency]]&lt;=31),"Mid-Recency",marketing_campaign[[#This Row],[Recency]]&gt;=32,"Late Recency")</f>
        <v>Late Recency</v>
      </c>
      <c r="N381">
        <v>3</v>
      </c>
      <c r="O381">
        <v>9</v>
      </c>
      <c r="P381">
        <v>13</v>
      </c>
      <c r="Q381">
        <v>2</v>
      </c>
      <c r="R381">
        <v>12</v>
      </c>
      <c r="S381">
        <v>12</v>
      </c>
      <c r="T381">
        <f>marketing_campaign[[#This Row],[MntGoldProds]]+marketing_campaign[[#This Row],[MntSweetProducts]]+marketing_campaign[[#This Row],[MntFishProducts]]+marketing_campaign[[#This Row],[MntMeatProducts]]+marketing_campaign[[#This Row],[MntFruits]]+marketing_campaign[[#This Row],[MntWines]]</f>
        <v>51</v>
      </c>
      <c r="U381">
        <v>1</v>
      </c>
      <c r="V381">
        <v>1</v>
      </c>
      <c r="W381">
        <v>0</v>
      </c>
      <c r="X381">
        <v>3</v>
      </c>
      <c r="Y381">
        <f t="shared" si="11"/>
        <v>5</v>
      </c>
      <c r="Z381">
        <v>7</v>
      </c>
      <c r="AA381">
        <v>0</v>
      </c>
      <c r="AB381">
        <v>0</v>
      </c>
      <c r="AC381">
        <v>0</v>
      </c>
      <c r="AD381">
        <v>0</v>
      </c>
      <c r="AE381">
        <v>0</v>
      </c>
      <c r="AF381">
        <v>0</v>
      </c>
      <c r="AG381">
        <v>3</v>
      </c>
      <c r="AH381">
        <v>11</v>
      </c>
      <c r="AI381">
        <v>0</v>
      </c>
      <c r="AJ381">
        <f>marketing_campaign[[#This Row],[AcceptedCmp2]]+marketing_campaign[[#This Row],[AcceptedCmp1]]+marketing_campaign[[#This Row],[AcceptedCmp5]]+marketing_campaign[[#This Row],[AcceptedCmp4]]+marketing_campaign[[#This Row],[AcceptedCmp3]]</f>
        <v>0</v>
      </c>
    </row>
    <row r="382" spans="1:36" x14ac:dyDescent="0.35">
      <c r="A382">
        <v>2098</v>
      </c>
      <c r="B382">
        <v>1969</v>
      </c>
      <c r="C382">
        <f t="shared" ca="1" si="10"/>
        <v>57</v>
      </c>
      <c r="D382" t="str" cm="1">
        <f t="array" aca="1" ref="D3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2" t="s">
        <v>32</v>
      </c>
      <c r="F382" t="s">
        <v>33</v>
      </c>
      <c r="G382" cm="1">
        <f t="array" ref="G382">_xlfn.IFS(marketing_campaign[[#This Row],[Marital_Status]]="Single",I382-J382+1,marketing_campaign[[#This Row],[Marital_Status]]="Together",I382+J382+2,marketing_campaign[[#This Row],[Marital_Status]]="Alone",I382-J382+1,marketing_campaign[[#This Row],[Marital_Status]]="Married",I382+J382+2,marketing_campaign[[#This Row],[Marital_Status]]="Divorced",I382+J382+1,marketing_campaign[[#This Row],[Marital_Status]]="YOLO",I382-J382+1,marketing_campaign[[#This Row],[Marital_Status]]="Absurd",I382-J382+1,marketing_campaign[[#This Row],[Marital_Status]]="Widow",I382+J382+1)</f>
        <v>4</v>
      </c>
      <c r="H382">
        <v>33581</v>
      </c>
      <c r="I382">
        <v>2</v>
      </c>
      <c r="J382">
        <v>0</v>
      </c>
      <c r="K382" s="1">
        <v>41282</v>
      </c>
      <c r="L382">
        <v>38</v>
      </c>
      <c r="M382" t="str" cm="1">
        <f t="array" ref="M382">_xlfn.IFS(AND(marketing_campaign[[#This Row],[Recency]]&gt;=0,marketing_campaign[[#This Row],[Recency]]&lt;=14),"Early Recency",AND(marketing_campaign[[#This Row],[Recency]]&gt;=15,marketing_campaign[[#This Row],[Recency]]&lt;=31),"Mid-Recency",marketing_campaign[[#This Row],[Recency]]&gt;=32,"Late Recency")</f>
        <v>Late Recency</v>
      </c>
      <c r="N382">
        <v>11</v>
      </c>
      <c r="O382">
        <v>0</v>
      </c>
      <c r="P382">
        <v>5</v>
      </c>
      <c r="Q382">
        <v>0</v>
      </c>
      <c r="R382">
        <v>0</v>
      </c>
      <c r="S382">
        <v>1</v>
      </c>
      <c r="T382">
        <f>marketing_campaign[[#This Row],[MntGoldProds]]+marketing_campaign[[#This Row],[MntSweetProducts]]+marketing_campaign[[#This Row],[MntFishProducts]]+marketing_campaign[[#This Row],[MntMeatProducts]]+marketing_campaign[[#This Row],[MntFruits]]+marketing_campaign[[#This Row],[MntWines]]</f>
        <v>17</v>
      </c>
      <c r="U382">
        <v>1</v>
      </c>
      <c r="V382">
        <v>1</v>
      </c>
      <c r="W382">
        <v>0</v>
      </c>
      <c r="X382">
        <v>2</v>
      </c>
      <c r="Y382">
        <f t="shared" si="11"/>
        <v>4</v>
      </c>
      <c r="Z382">
        <v>8</v>
      </c>
      <c r="AA382">
        <v>0</v>
      </c>
      <c r="AB382">
        <v>0</v>
      </c>
      <c r="AC382">
        <v>0</v>
      </c>
      <c r="AD382">
        <v>0</v>
      </c>
      <c r="AE382">
        <v>0</v>
      </c>
      <c r="AF382">
        <v>0</v>
      </c>
      <c r="AG382">
        <v>3</v>
      </c>
      <c r="AH382">
        <v>11</v>
      </c>
      <c r="AI382">
        <v>0</v>
      </c>
      <c r="AJ382">
        <f>marketing_campaign[[#This Row],[AcceptedCmp2]]+marketing_campaign[[#This Row],[AcceptedCmp1]]+marketing_campaign[[#This Row],[AcceptedCmp5]]+marketing_campaign[[#This Row],[AcceptedCmp4]]+marketing_campaign[[#This Row],[AcceptedCmp3]]</f>
        <v>0</v>
      </c>
    </row>
    <row r="383" spans="1:36" x14ac:dyDescent="0.35">
      <c r="A383">
        <v>9543</v>
      </c>
      <c r="B383">
        <v>1985</v>
      </c>
      <c r="C383">
        <f t="shared" ca="1" si="10"/>
        <v>41</v>
      </c>
      <c r="D383" t="str" cm="1">
        <f t="array" aca="1" ref="D3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83" t="s">
        <v>29</v>
      </c>
      <c r="F383" t="s">
        <v>33</v>
      </c>
      <c r="G383" cm="1">
        <f t="array" ref="G383">_xlfn.IFS(marketing_campaign[[#This Row],[Marital_Status]]="Single",I383-J383+1,marketing_campaign[[#This Row],[Marital_Status]]="Together",I383+J383+2,marketing_campaign[[#This Row],[Marital_Status]]="Alone",I383-J383+1,marketing_campaign[[#This Row],[Marital_Status]]="Married",I383+J383+2,marketing_campaign[[#This Row],[Marital_Status]]="Divorced",I383+J383+1,marketing_campaign[[#This Row],[Marital_Status]]="YOLO",I383-J383+1,marketing_campaign[[#This Row],[Marital_Status]]="Absurd",I383-J383+1,marketing_campaign[[#This Row],[Marital_Status]]="Widow",I383+J383+1)</f>
        <v>3</v>
      </c>
      <c r="H383">
        <v>19986</v>
      </c>
      <c r="I383">
        <v>1</v>
      </c>
      <c r="J383">
        <v>0</v>
      </c>
      <c r="K383" s="1">
        <v>41592</v>
      </c>
      <c r="L383">
        <v>74</v>
      </c>
      <c r="M383" t="str" cm="1">
        <f t="array" ref="M383">_xlfn.IFS(AND(marketing_campaign[[#This Row],[Recency]]&gt;=0,marketing_campaign[[#This Row],[Recency]]&lt;=14),"Early Recency",AND(marketing_campaign[[#This Row],[Recency]]&gt;=15,marketing_campaign[[#This Row],[Recency]]&lt;=31),"Mid-Recency",marketing_campaign[[#This Row],[Recency]]&gt;=32,"Late Recency")</f>
        <v>Late Recency</v>
      </c>
      <c r="N383">
        <v>3</v>
      </c>
      <c r="O383">
        <v>6</v>
      </c>
      <c r="P383">
        <v>5</v>
      </c>
      <c r="Q383">
        <v>0</v>
      </c>
      <c r="R383">
        <v>2</v>
      </c>
      <c r="S383">
        <v>6</v>
      </c>
      <c r="T383">
        <f>marketing_campaign[[#This Row],[MntGoldProds]]+marketing_campaign[[#This Row],[MntSweetProducts]]+marketing_campaign[[#This Row],[MntFishProducts]]+marketing_campaign[[#This Row],[MntMeatProducts]]+marketing_campaign[[#This Row],[MntFruits]]+marketing_campaign[[#This Row],[MntWines]]</f>
        <v>22</v>
      </c>
      <c r="U383">
        <v>1</v>
      </c>
      <c r="V383">
        <v>0</v>
      </c>
      <c r="W383">
        <v>0</v>
      </c>
      <c r="X383">
        <v>3</v>
      </c>
      <c r="Y383">
        <f t="shared" si="11"/>
        <v>4</v>
      </c>
      <c r="Z383">
        <v>7</v>
      </c>
      <c r="AA383">
        <v>0</v>
      </c>
      <c r="AB383">
        <v>0</v>
      </c>
      <c r="AC383">
        <v>0</v>
      </c>
      <c r="AD383">
        <v>0</v>
      </c>
      <c r="AE383">
        <v>0</v>
      </c>
      <c r="AF383">
        <v>0</v>
      </c>
      <c r="AG383">
        <v>3</v>
      </c>
      <c r="AH383">
        <v>11</v>
      </c>
      <c r="AI383">
        <v>0</v>
      </c>
      <c r="AJ383">
        <f>marketing_campaign[[#This Row],[AcceptedCmp2]]+marketing_campaign[[#This Row],[AcceptedCmp1]]+marketing_campaign[[#This Row],[AcceptedCmp5]]+marketing_campaign[[#This Row],[AcceptedCmp4]]+marketing_campaign[[#This Row],[AcceptedCmp3]]</f>
        <v>0</v>
      </c>
    </row>
    <row r="384" spans="1:36" x14ac:dyDescent="0.35">
      <c r="A384">
        <v>6878</v>
      </c>
      <c r="B384">
        <v>1954</v>
      </c>
      <c r="C384">
        <f t="shared" ca="1" si="10"/>
        <v>72</v>
      </c>
      <c r="D384" t="str" cm="1">
        <f t="array" aca="1" ref="D3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84" t="s">
        <v>29</v>
      </c>
      <c r="F384" t="s">
        <v>38</v>
      </c>
      <c r="G384" cm="1">
        <f t="array" ref="G384">_xlfn.IFS(marketing_campaign[[#This Row],[Marital_Status]]="Single",I384-J384+1,marketing_campaign[[#This Row],[Marital_Status]]="Together",I384+J384+2,marketing_campaign[[#This Row],[Marital_Status]]="Alone",I384-J384+1,marketing_campaign[[#This Row],[Marital_Status]]="Married",I384+J384+2,marketing_campaign[[#This Row],[Marital_Status]]="Divorced",I384+J384+1,marketing_campaign[[#This Row],[Marital_Status]]="YOLO",I384-J384+1,marketing_campaign[[#This Row],[Marital_Status]]="Absurd",I384-J384+1,marketing_campaign[[#This Row],[Marital_Status]]="Widow",I384+J384+1)</f>
        <v>1</v>
      </c>
      <c r="H384">
        <v>27421</v>
      </c>
      <c r="I384">
        <v>0</v>
      </c>
      <c r="J384">
        <v>0</v>
      </c>
      <c r="K384" s="1">
        <v>41255</v>
      </c>
      <c r="L384">
        <v>14</v>
      </c>
      <c r="M384" t="str" cm="1">
        <f t="array" ref="M384">_xlfn.IFS(AND(marketing_campaign[[#This Row],[Recency]]&gt;=0,marketing_campaign[[#This Row],[Recency]]&lt;=14),"Early Recency",AND(marketing_campaign[[#This Row],[Recency]]&gt;=15,marketing_campaign[[#This Row],[Recency]]&lt;=31),"Mid-Recency",marketing_campaign[[#This Row],[Recency]]&gt;=32,"Late Recency")</f>
        <v>Early Recency</v>
      </c>
      <c r="N384">
        <v>43</v>
      </c>
      <c r="O384">
        <v>12</v>
      </c>
      <c r="P384">
        <v>96</v>
      </c>
      <c r="Q384">
        <v>78</v>
      </c>
      <c r="R384">
        <v>40</v>
      </c>
      <c r="S384">
        <v>55</v>
      </c>
      <c r="T384">
        <f>marketing_campaign[[#This Row],[MntGoldProds]]+marketing_campaign[[#This Row],[MntSweetProducts]]+marketing_campaign[[#This Row],[MntFishProducts]]+marketing_campaign[[#This Row],[MntMeatProducts]]+marketing_campaign[[#This Row],[MntFruits]]+marketing_campaign[[#This Row],[MntWines]]</f>
        <v>324</v>
      </c>
      <c r="U384">
        <v>3</v>
      </c>
      <c r="V384">
        <v>4</v>
      </c>
      <c r="W384">
        <v>1</v>
      </c>
      <c r="X384">
        <v>6</v>
      </c>
      <c r="Y384">
        <f t="shared" si="11"/>
        <v>14</v>
      </c>
      <c r="Z384">
        <v>7</v>
      </c>
      <c r="AA384">
        <v>0</v>
      </c>
      <c r="AB384">
        <v>0</v>
      </c>
      <c r="AC384">
        <v>0</v>
      </c>
      <c r="AD384">
        <v>0</v>
      </c>
      <c r="AE384">
        <v>0</v>
      </c>
      <c r="AF384">
        <v>0</v>
      </c>
      <c r="AG384">
        <v>3</v>
      </c>
      <c r="AH384">
        <v>11</v>
      </c>
      <c r="AI384">
        <v>0</v>
      </c>
      <c r="AJ384">
        <f>marketing_campaign[[#This Row],[AcceptedCmp2]]+marketing_campaign[[#This Row],[AcceptedCmp1]]+marketing_campaign[[#This Row],[AcceptedCmp5]]+marketing_campaign[[#This Row],[AcceptedCmp4]]+marketing_campaign[[#This Row],[AcceptedCmp3]]</f>
        <v>0</v>
      </c>
    </row>
    <row r="385" spans="1:36" x14ac:dyDescent="0.35">
      <c r="A385">
        <v>3310</v>
      </c>
      <c r="B385">
        <v>1973</v>
      </c>
      <c r="C385">
        <f t="shared" ca="1" si="10"/>
        <v>53</v>
      </c>
      <c r="D385" t="str" cm="1">
        <f t="array" aca="1" ref="D3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5" t="s">
        <v>37</v>
      </c>
      <c r="F385" t="s">
        <v>33</v>
      </c>
      <c r="G385" cm="1">
        <f t="array" ref="G385">_xlfn.IFS(marketing_campaign[[#This Row],[Marital_Status]]="Single",I385-J385+1,marketing_campaign[[#This Row],[Marital_Status]]="Together",I385+J385+2,marketing_campaign[[#This Row],[Marital_Status]]="Alone",I385-J385+1,marketing_campaign[[#This Row],[Marital_Status]]="Married",I385+J385+2,marketing_campaign[[#This Row],[Marital_Status]]="Divorced",I385+J385+1,marketing_campaign[[#This Row],[Marital_Status]]="YOLO",I385-J385+1,marketing_campaign[[#This Row],[Marital_Status]]="Absurd",I385-J385+1,marketing_campaign[[#This Row],[Marital_Status]]="Widow",I385+J385+1)</f>
        <v>5</v>
      </c>
      <c r="H385">
        <v>35688</v>
      </c>
      <c r="I385">
        <v>2</v>
      </c>
      <c r="J385">
        <v>1</v>
      </c>
      <c r="K385" s="1">
        <v>41143</v>
      </c>
      <c r="L385">
        <v>94</v>
      </c>
      <c r="M385" t="str" cm="1">
        <f t="array" ref="M385">_xlfn.IFS(AND(marketing_campaign[[#This Row],[Recency]]&gt;=0,marketing_campaign[[#This Row],[Recency]]&lt;=14),"Early Recency",AND(marketing_campaign[[#This Row],[Recency]]&gt;=15,marketing_campaign[[#This Row],[Recency]]&lt;=31),"Mid-Recency",marketing_campaign[[#This Row],[Recency]]&gt;=32,"Late Recency")</f>
        <v>Late Recency</v>
      </c>
      <c r="N385">
        <v>73</v>
      </c>
      <c r="O385">
        <v>3</v>
      </c>
      <c r="P385">
        <v>90</v>
      </c>
      <c r="Q385">
        <v>12</v>
      </c>
      <c r="R385">
        <v>1</v>
      </c>
      <c r="S385">
        <v>32</v>
      </c>
      <c r="T385">
        <f>marketing_campaign[[#This Row],[MntGoldProds]]+marketing_campaign[[#This Row],[MntSweetProducts]]+marketing_campaign[[#This Row],[MntFishProducts]]+marketing_campaign[[#This Row],[MntMeatProducts]]+marketing_campaign[[#This Row],[MntFruits]]+marketing_campaign[[#This Row],[MntWines]]</f>
        <v>211</v>
      </c>
      <c r="U385">
        <v>7</v>
      </c>
      <c r="V385">
        <v>4</v>
      </c>
      <c r="W385">
        <v>1</v>
      </c>
      <c r="X385">
        <v>4</v>
      </c>
      <c r="Y385">
        <f t="shared" si="11"/>
        <v>16</v>
      </c>
      <c r="Z385">
        <v>8</v>
      </c>
      <c r="AA385">
        <v>0</v>
      </c>
      <c r="AB385">
        <v>0</v>
      </c>
      <c r="AC385">
        <v>0</v>
      </c>
      <c r="AD385">
        <v>0</v>
      </c>
      <c r="AE385">
        <v>0</v>
      </c>
      <c r="AF385">
        <v>0</v>
      </c>
      <c r="AG385">
        <v>3</v>
      </c>
      <c r="AH385">
        <v>11</v>
      </c>
      <c r="AI385">
        <v>0</v>
      </c>
      <c r="AJ385">
        <f>marketing_campaign[[#This Row],[AcceptedCmp2]]+marketing_campaign[[#This Row],[AcceptedCmp1]]+marketing_campaign[[#This Row],[AcceptedCmp5]]+marketing_campaign[[#This Row],[AcceptedCmp4]]+marketing_campaign[[#This Row],[AcceptedCmp3]]</f>
        <v>0</v>
      </c>
    </row>
    <row r="386" spans="1:36" x14ac:dyDescent="0.35">
      <c r="A386">
        <v>2724</v>
      </c>
      <c r="B386">
        <v>1981</v>
      </c>
      <c r="C386">
        <f t="shared" ref="C386:C449" ca="1" si="12">YEAR(TODAY())-B386</f>
        <v>45</v>
      </c>
      <c r="D386" t="str" cm="1">
        <f t="array" aca="1" ref="D3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86" t="s">
        <v>34</v>
      </c>
      <c r="F386" t="s">
        <v>30</v>
      </c>
      <c r="G386" cm="1">
        <f t="array" ref="G386">_xlfn.IFS(marketing_campaign[[#This Row],[Marital_Status]]="Single",I386-J386+1,marketing_campaign[[#This Row],[Marital_Status]]="Together",I386+J386+2,marketing_campaign[[#This Row],[Marital_Status]]="Alone",I386-J386+1,marketing_campaign[[#This Row],[Marital_Status]]="Married",I386+J386+2,marketing_campaign[[#This Row],[Marital_Status]]="Divorced",I386+J386+1,marketing_campaign[[#This Row],[Marital_Status]]="YOLO",I386-J386+1,marketing_campaign[[#This Row],[Marital_Status]]="Absurd",I386-J386+1,marketing_campaign[[#This Row],[Marital_Status]]="Widow",I386+J386+1)</f>
        <v>2</v>
      </c>
      <c r="H386">
        <v>36143</v>
      </c>
      <c r="I386">
        <v>1</v>
      </c>
      <c r="J386">
        <v>0</v>
      </c>
      <c r="K386" s="1">
        <v>41728</v>
      </c>
      <c r="L386">
        <v>33</v>
      </c>
      <c r="M386" t="str" cm="1">
        <f t="array" ref="M386">_xlfn.IFS(AND(marketing_campaign[[#This Row],[Recency]]&gt;=0,marketing_campaign[[#This Row],[Recency]]&lt;=14),"Early Recency",AND(marketing_campaign[[#This Row],[Recency]]&gt;=15,marketing_campaign[[#This Row],[Recency]]&lt;=31),"Mid-Recency",marketing_campaign[[#This Row],[Recency]]&gt;=32,"Late Recency")</f>
        <v>Late Recency</v>
      </c>
      <c r="N386">
        <v>12</v>
      </c>
      <c r="O386">
        <v>0</v>
      </c>
      <c r="P386">
        <v>1</v>
      </c>
      <c r="Q386">
        <v>0</v>
      </c>
      <c r="R386">
        <v>0</v>
      </c>
      <c r="S386">
        <v>6</v>
      </c>
      <c r="T386">
        <f>marketing_campaign[[#This Row],[MntGoldProds]]+marketing_campaign[[#This Row],[MntSweetProducts]]+marketing_campaign[[#This Row],[MntFishProducts]]+marketing_campaign[[#This Row],[MntMeatProducts]]+marketing_campaign[[#This Row],[MntFruits]]+marketing_campaign[[#This Row],[MntWines]]</f>
        <v>19</v>
      </c>
      <c r="U386">
        <v>1</v>
      </c>
      <c r="V386">
        <v>0</v>
      </c>
      <c r="W386">
        <v>1</v>
      </c>
      <c r="X386">
        <v>2</v>
      </c>
      <c r="Y386">
        <f t="shared" ref="Y386:Y449" si="13">U386+V386+W386+X386</f>
        <v>4</v>
      </c>
      <c r="Z386">
        <v>3</v>
      </c>
      <c r="AA386">
        <v>0</v>
      </c>
      <c r="AB386">
        <v>0</v>
      </c>
      <c r="AC386">
        <v>0</v>
      </c>
      <c r="AD386">
        <v>0</v>
      </c>
      <c r="AE386">
        <v>0</v>
      </c>
      <c r="AF386">
        <v>0</v>
      </c>
      <c r="AG386">
        <v>3</v>
      </c>
      <c r="AH386">
        <v>11</v>
      </c>
      <c r="AI386">
        <v>0</v>
      </c>
      <c r="AJ386">
        <f>marketing_campaign[[#This Row],[AcceptedCmp2]]+marketing_campaign[[#This Row],[AcceptedCmp1]]+marketing_campaign[[#This Row],[AcceptedCmp5]]+marketing_campaign[[#This Row],[AcceptedCmp4]]+marketing_campaign[[#This Row],[AcceptedCmp3]]</f>
        <v>0</v>
      </c>
    </row>
    <row r="387" spans="1:36" x14ac:dyDescent="0.35">
      <c r="A387">
        <v>948</v>
      </c>
      <c r="B387">
        <v>1971</v>
      </c>
      <c r="C387">
        <f t="shared" ca="1" si="12"/>
        <v>55</v>
      </c>
      <c r="D387" t="str" cm="1">
        <f t="array" aca="1" ref="D3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7" t="s">
        <v>29</v>
      </c>
      <c r="F387" t="s">
        <v>30</v>
      </c>
      <c r="G387" cm="1">
        <f t="array" ref="G387">_xlfn.IFS(marketing_campaign[[#This Row],[Marital_Status]]="Single",I387-J387+1,marketing_campaign[[#This Row],[Marital_Status]]="Together",I387+J387+2,marketing_campaign[[#This Row],[Marital_Status]]="Alone",I387-J387+1,marketing_campaign[[#This Row],[Marital_Status]]="Married",I387+J387+2,marketing_campaign[[#This Row],[Marital_Status]]="Divorced",I387+J387+1,marketing_campaign[[#This Row],[Marital_Status]]="YOLO",I387-J387+1,marketing_campaign[[#This Row],[Marital_Status]]="Absurd",I387-J387+1,marketing_campaign[[#This Row],[Marital_Status]]="Widow",I387+J387+1)</f>
        <v>2</v>
      </c>
      <c r="H387">
        <v>10245</v>
      </c>
      <c r="I387">
        <v>1</v>
      </c>
      <c r="J387">
        <v>0</v>
      </c>
      <c r="K387" s="1">
        <v>41409</v>
      </c>
      <c r="L387">
        <v>32</v>
      </c>
      <c r="M387" t="str" cm="1">
        <f t="array" ref="M387">_xlfn.IFS(AND(marketing_campaign[[#This Row],[Recency]]&gt;=0,marketing_campaign[[#This Row],[Recency]]&lt;=14),"Early Recency",AND(marketing_campaign[[#This Row],[Recency]]&gt;=15,marketing_campaign[[#This Row],[Recency]]&lt;=31),"Mid-Recency",marketing_campaign[[#This Row],[Recency]]&gt;=32,"Late Recency")</f>
        <v>Late Recency</v>
      </c>
      <c r="N387">
        <v>4</v>
      </c>
      <c r="O387">
        <v>7</v>
      </c>
      <c r="P387">
        <v>7</v>
      </c>
      <c r="Q387">
        <v>6</v>
      </c>
      <c r="R387">
        <v>4</v>
      </c>
      <c r="S387">
        <v>13</v>
      </c>
      <c r="T387">
        <f>marketing_campaign[[#This Row],[MntGoldProds]]+marketing_campaign[[#This Row],[MntSweetProducts]]+marketing_campaign[[#This Row],[MntFishProducts]]+marketing_campaign[[#This Row],[MntMeatProducts]]+marketing_campaign[[#This Row],[MntFruits]]+marketing_campaign[[#This Row],[MntWines]]</f>
        <v>41</v>
      </c>
      <c r="U387">
        <v>3</v>
      </c>
      <c r="V387">
        <v>1</v>
      </c>
      <c r="W387">
        <v>2</v>
      </c>
      <c r="X387">
        <v>2</v>
      </c>
      <c r="Y387">
        <f t="shared" si="13"/>
        <v>8</v>
      </c>
      <c r="Z387">
        <v>5</v>
      </c>
      <c r="AA387">
        <v>0</v>
      </c>
      <c r="AB387">
        <v>0</v>
      </c>
      <c r="AC387">
        <v>0</v>
      </c>
      <c r="AD387">
        <v>0</v>
      </c>
      <c r="AE387">
        <v>0</v>
      </c>
      <c r="AF387">
        <v>0</v>
      </c>
      <c r="AG387">
        <v>3</v>
      </c>
      <c r="AH387">
        <v>11</v>
      </c>
      <c r="AI387">
        <v>0</v>
      </c>
      <c r="AJ387">
        <f>marketing_campaign[[#This Row],[AcceptedCmp2]]+marketing_campaign[[#This Row],[AcceptedCmp1]]+marketing_campaign[[#This Row],[AcceptedCmp5]]+marketing_campaign[[#This Row],[AcceptedCmp4]]+marketing_campaign[[#This Row],[AcceptedCmp3]]</f>
        <v>0</v>
      </c>
    </row>
    <row r="388" spans="1:36" x14ac:dyDescent="0.35">
      <c r="A388">
        <v>6720</v>
      </c>
      <c r="B388">
        <v>1968</v>
      </c>
      <c r="C388">
        <f t="shared" ca="1" si="12"/>
        <v>58</v>
      </c>
      <c r="D388" t="str" cm="1">
        <f t="array" aca="1" ref="D3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88" t="s">
        <v>34</v>
      </c>
      <c r="F388" t="s">
        <v>31</v>
      </c>
      <c r="G388" cm="1">
        <f t="array" ref="G388">_xlfn.IFS(marketing_campaign[[#This Row],[Marital_Status]]="Single",I388-J388+1,marketing_campaign[[#This Row],[Marital_Status]]="Together",I388+J388+2,marketing_campaign[[#This Row],[Marital_Status]]="Alone",I388-J388+1,marketing_campaign[[#This Row],[Marital_Status]]="Married",I388+J388+2,marketing_campaign[[#This Row],[Marital_Status]]="Divorced",I388+J388+1,marketing_campaign[[#This Row],[Marital_Status]]="YOLO",I388-J388+1,marketing_campaign[[#This Row],[Marital_Status]]="Absurd",I388-J388+1,marketing_campaign[[#This Row],[Marital_Status]]="Widow",I388+J388+1)</f>
        <v>3</v>
      </c>
      <c r="H388">
        <v>43795</v>
      </c>
      <c r="I388">
        <v>0</v>
      </c>
      <c r="J388">
        <v>1</v>
      </c>
      <c r="K388" s="1">
        <v>41563</v>
      </c>
      <c r="L388">
        <v>11</v>
      </c>
      <c r="M388" t="str" cm="1">
        <f t="array" ref="M388">_xlfn.IFS(AND(marketing_campaign[[#This Row],[Recency]]&gt;=0,marketing_campaign[[#This Row],[Recency]]&lt;=14),"Early Recency",AND(marketing_campaign[[#This Row],[Recency]]&gt;=15,marketing_campaign[[#This Row],[Recency]]&lt;=31),"Mid-Recency",marketing_campaign[[#This Row],[Recency]]&gt;=32,"Late Recency")</f>
        <v>Early Recency</v>
      </c>
      <c r="N388">
        <v>314</v>
      </c>
      <c r="O388">
        <v>11</v>
      </c>
      <c r="P388">
        <v>53</v>
      </c>
      <c r="Q388">
        <v>4</v>
      </c>
      <c r="R388">
        <v>3</v>
      </c>
      <c r="S388">
        <v>107</v>
      </c>
      <c r="T388">
        <f>marketing_campaign[[#This Row],[MntGoldProds]]+marketing_campaign[[#This Row],[MntSweetProducts]]+marketing_campaign[[#This Row],[MntFishProducts]]+marketing_campaign[[#This Row],[MntMeatProducts]]+marketing_campaign[[#This Row],[MntFruits]]+marketing_campaign[[#This Row],[MntWines]]</f>
        <v>492</v>
      </c>
      <c r="U388">
        <v>3</v>
      </c>
      <c r="V388">
        <v>7</v>
      </c>
      <c r="W388">
        <v>3</v>
      </c>
      <c r="X388">
        <v>4</v>
      </c>
      <c r="Y388">
        <f t="shared" si="13"/>
        <v>17</v>
      </c>
      <c r="Z388">
        <v>7</v>
      </c>
      <c r="AA388">
        <v>0</v>
      </c>
      <c r="AB388">
        <v>1</v>
      </c>
      <c r="AC388">
        <v>0</v>
      </c>
      <c r="AD388">
        <v>0</v>
      </c>
      <c r="AE388">
        <v>0</v>
      </c>
      <c r="AF388">
        <v>0</v>
      </c>
      <c r="AG388">
        <v>3</v>
      </c>
      <c r="AH388">
        <v>11</v>
      </c>
      <c r="AI388">
        <v>1</v>
      </c>
      <c r="AJ388">
        <f>marketing_campaign[[#This Row],[AcceptedCmp2]]+marketing_campaign[[#This Row],[AcceptedCmp1]]+marketing_campaign[[#This Row],[AcceptedCmp5]]+marketing_campaign[[#This Row],[AcceptedCmp4]]+marketing_campaign[[#This Row],[AcceptedCmp3]]</f>
        <v>1</v>
      </c>
    </row>
    <row r="389" spans="1:36" x14ac:dyDescent="0.35">
      <c r="A389">
        <v>6202</v>
      </c>
      <c r="B389">
        <v>1960</v>
      </c>
      <c r="C389">
        <f t="shared" ca="1" si="12"/>
        <v>66</v>
      </c>
      <c r="D389" t="str" cm="1">
        <f t="array" aca="1" ref="D3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89" t="s">
        <v>29</v>
      </c>
      <c r="F389" t="s">
        <v>31</v>
      </c>
      <c r="G389" cm="1">
        <f t="array" ref="G389">_xlfn.IFS(marketing_campaign[[#This Row],[Marital_Status]]="Single",I389-J389+1,marketing_campaign[[#This Row],[Marital_Status]]="Together",I389+J389+2,marketing_campaign[[#This Row],[Marital_Status]]="Alone",I389-J389+1,marketing_campaign[[#This Row],[Marital_Status]]="Married",I389+J389+2,marketing_campaign[[#This Row],[Marital_Status]]="Divorced",I389+J389+1,marketing_campaign[[#This Row],[Marital_Status]]="YOLO",I389-J389+1,marketing_campaign[[#This Row],[Marital_Status]]="Absurd",I389-J389+1,marketing_campaign[[#This Row],[Marital_Status]]="Widow",I389+J389+1)</f>
        <v>3</v>
      </c>
      <c r="H389">
        <v>63381</v>
      </c>
      <c r="I389">
        <v>0</v>
      </c>
      <c r="J389">
        <v>1</v>
      </c>
      <c r="K389" s="1">
        <v>41187</v>
      </c>
      <c r="L389">
        <v>78</v>
      </c>
      <c r="M389" t="str" cm="1">
        <f t="array" ref="M389">_xlfn.IFS(AND(marketing_campaign[[#This Row],[Recency]]&gt;=0,marketing_campaign[[#This Row],[Recency]]&lt;=14),"Early Recency",AND(marketing_campaign[[#This Row],[Recency]]&gt;=15,marketing_campaign[[#This Row],[Recency]]&lt;=31),"Mid-Recency",marketing_campaign[[#This Row],[Recency]]&gt;=32,"Late Recency")</f>
        <v>Late Recency</v>
      </c>
      <c r="N389">
        <v>571</v>
      </c>
      <c r="O389">
        <v>50</v>
      </c>
      <c r="P389">
        <v>142</v>
      </c>
      <c r="Q389">
        <v>33</v>
      </c>
      <c r="R389">
        <v>50</v>
      </c>
      <c r="S389">
        <v>159</v>
      </c>
      <c r="T389">
        <f>marketing_campaign[[#This Row],[MntGoldProds]]+marketing_campaign[[#This Row],[MntSweetProducts]]+marketing_campaign[[#This Row],[MntFishProducts]]+marketing_campaign[[#This Row],[MntMeatProducts]]+marketing_campaign[[#This Row],[MntFruits]]+marketing_campaign[[#This Row],[MntWines]]</f>
        <v>1005</v>
      </c>
      <c r="U389">
        <v>4</v>
      </c>
      <c r="V389">
        <v>4</v>
      </c>
      <c r="W389">
        <v>5</v>
      </c>
      <c r="X389">
        <v>13</v>
      </c>
      <c r="Y389">
        <f t="shared" si="13"/>
        <v>26</v>
      </c>
      <c r="Z389">
        <v>2</v>
      </c>
      <c r="AA389">
        <v>0</v>
      </c>
      <c r="AB389">
        <v>0</v>
      </c>
      <c r="AC389">
        <v>0</v>
      </c>
      <c r="AD389">
        <v>0</v>
      </c>
      <c r="AE389">
        <v>0</v>
      </c>
      <c r="AF389">
        <v>0</v>
      </c>
      <c r="AG389">
        <v>3</v>
      </c>
      <c r="AH389">
        <v>11</v>
      </c>
      <c r="AI389">
        <v>0</v>
      </c>
      <c r="AJ389">
        <f>marketing_campaign[[#This Row],[AcceptedCmp2]]+marketing_campaign[[#This Row],[AcceptedCmp1]]+marketing_campaign[[#This Row],[AcceptedCmp5]]+marketing_campaign[[#This Row],[AcceptedCmp4]]+marketing_campaign[[#This Row],[AcceptedCmp3]]</f>
        <v>0</v>
      </c>
    </row>
    <row r="390" spans="1:36" x14ac:dyDescent="0.35">
      <c r="A390">
        <v>2066</v>
      </c>
      <c r="B390">
        <v>1949</v>
      </c>
      <c r="C390">
        <f t="shared" ca="1" si="12"/>
        <v>77</v>
      </c>
      <c r="D390" t="str" cm="1">
        <f t="array" aca="1" ref="D3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390" t="s">
        <v>29</v>
      </c>
      <c r="F390" t="s">
        <v>31</v>
      </c>
      <c r="G390" cm="1">
        <f t="array" ref="G390">_xlfn.IFS(marketing_campaign[[#This Row],[Marital_Status]]="Single",I390-J390+1,marketing_campaign[[#This Row],[Marital_Status]]="Together",I390+J390+2,marketing_campaign[[#This Row],[Marital_Status]]="Alone",I390-J390+1,marketing_campaign[[#This Row],[Marital_Status]]="Married",I390+J390+2,marketing_campaign[[#This Row],[Marital_Status]]="Divorced",I390+J390+1,marketing_campaign[[#This Row],[Marital_Status]]="YOLO",I390-J390+1,marketing_campaign[[#This Row],[Marital_Status]]="Absurd",I390-J390+1,marketing_campaign[[#This Row],[Marital_Status]]="Widow",I390+J390+1)</f>
        <v>3</v>
      </c>
      <c r="H390">
        <v>38823</v>
      </c>
      <c r="I390">
        <v>0</v>
      </c>
      <c r="J390">
        <v>1</v>
      </c>
      <c r="K390" s="1">
        <v>41151</v>
      </c>
      <c r="L390">
        <v>56</v>
      </c>
      <c r="M390" t="str" cm="1">
        <f t="array" ref="M390">_xlfn.IFS(AND(marketing_campaign[[#This Row],[Recency]]&gt;=0,marketing_campaign[[#This Row],[Recency]]&lt;=14),"Early Recency",AND(marketing_campaign[[#This Row],[Recency]]&gt;=15,marketing_campaign[[#This Row],[Recency]]&lt;=31),"Mid-Recency",marketing_campaign[[#This Row],[Recency]]&gt;=32,"Late Recency")</f>
        <v>Late Recency</v>
      </c>
      <c r="N390">
        <v>70</v>
      </c>
      <c r="O390">
        <v>0</v>
      </c>
      <c r="P390">
        <v>11</v>
      </c>
      <c r="Q390">
        <v>2</v>
      </c>
      <c r="R390">
        <v>8</v>
      </c>
      <c r="S390">
        <v>23</v>
      </c>
      <c r="T390">
        <f>marketing_campaign[[#This Row],[MntGoldProds]]+marketing_campaign[[#This Row],[MntSweetProducts]]+marketing_campaign[[#This Row],[MntFishProducts]]+marketing_campaign[[#This Row],[MntMeatProducts]]+marketing_campaign[[#This Row],[MntFruits]]+marketing_campaign[[#This Row],[MntWines]]</f>
        <v>114</v>
      </c>
      <c r="U390">
        <v>1</v>
      </c>
      <c r="V390">
        <v>2</v>
      </c>
      <c r="W390">
        <v>1</v>
      </c>
      <c r="X390">
        <v>3</v>
      </c>
      <c r="Y390">
        <f t="shared" si="13"/>
        <v>7</v>
      </c>
      <c r="Z390">
        <v>6</v>
      </c>
      <c r="AA390">
        <v>0</v>
      </c>
      <c r="AB390">
        <v>0</v>
      </c>
      <c r="AC390">
        <v>0</v>
      </c>
      <c r="AD390">
        <v>0</v>
      </c>
      <c r="AE390">
        <v>0</v>
      </c>
      <c r="AF390">
        <v>0</v>
      </c>
      <c r="AG390">
        <v>3</v>
      </c>
      <c r="AH390">
        <v>11</v>
      </c>
      <c r="AI390">
        <v>0</v>
      </c>
      <c r="AJ390">
        <f>marketing_campaign[[#This Row],[AcceptedCmp2]]+marketing_campaign[[#This Row],[AcceptedCmp1]]+marketing_campaign[[#This Row],[AcceptedCmp5]]+marketing_campaign[[#This Row],[AcceptedCmp4]]+marketing_campaign[[#This Row],[AcceptedCmp3]]</f>
        <v>0</v>
      </c>
    </row>
    <row r="391" spans="1:36" x14ac:dyDescent="0.35">
      <c r="A391">
        <v>9799</v>
      </c>
      <c r="B391">
        <v>1968</v>
      </c>
      <c r="C391">
        <f t="shared" ca="1" si="12"/>
        <v>58</v>
      </c>
      <c r="D391" t="str" cm="1">
        <f t="array" aca="1" ref="D3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1" t="s">
        <v>32</v>
      </c>
      <c r="F391" t="s">
        <v>35</v>
      </c>
      <c r="G391" cm="1">
        <f t="array" ref="G391">_xlfn.IFS(marketing_campaign[[#This Row],[Marital_Status]]="Single",I391-J391+1,marketing_campaign[[#This Row],[Marital_Status]]="Together",I391+J391+2,marketing_campaign[[#This Row],[Marital_Status]]="Alone",I391-J391+1,marketing_campaign[[#This Row],[Marital_Status]]="Married",I391+J391+2,marketing_campaign[[#This Row],[Marital_Status]]="Divorced",I391+J391+1,marketing_campaign[[#This Row],[Marital_Status]]="YOLO",I391-J391+1,marketing_campaign[[#This Row],[Marital_Status]]="Absurd",I391-J391+1,marketing_campaign[[#This Row],[Marital_Status]]="Widow",I391+J391+1)</f>
        <v>3</v>
      </c>
      <c r="H391">
        <v>83664</v>
      </c>
      <c r="I391">
        <v>1</v>
      </c>
      <c r="J391">
        <v>1</v>
      </c>
      <c r="K391" s="1">
        <v>41402</v>
      </c>
      <c r="L391">
        <v>57</v>
      </c>
      <c r="M391" t="str" cm="1">
        <f t="array" ref="M391">_xlfn.IFS(AND(marketing_campaign[[#This Row],[Recency]]&gt;=0,marketing_campaign[[#This Row],[Recency]]&lt;=14),"Early Recency",AND(marketing_campaign[[#This Row],[Recency]]&gt;=15,marketing_campaign[[#This Row],[Recency]]&lt;=31),"Mid-Recency",marketing_campaign[[#This Row],[Recency]]&gt;=32,"Late Recency")</f>
        <v>Late Recency</v>
      </c>
      <c r="N391">
        <v>866</v>
      </c>
      <c r="O391">
        <v>21</v>
      </c>
      <c r="P391">
        <v>151</v>
      </c>
      <c r="Q391">
        <v>28</v>
      </c>
      <c r="R391">
        <v>21</v>
      </c>
      <c r="S391">
        <v>86</v>
      </c>
      <c r="T391">
        <f>marketing_campaign[[#This Row],[MntGoldProds]]+marketing_campaign[[#This Row],[MntSweetProducts]]+marketing_campaign[[#This Row],[MntFishProducts]]+marketing_campaign[[#This Row],[MntMeatProducts]]+marketing_campaign[[#This Row],[MntFruits]]+marketing_campaign[[#This Row],[MntWines]]</f>
        <v>1173</v>
      </c>
      <c r="U391">
        <v>3</v>
      </c>
      <c r="V391">
        <v>2</v>
      </c>
      <c r="W391">
        <v>2</v>
      </c>
      <c r="X391">
        <v>12</v>
      </c>
      <c r="Y391">
        <f t="shared" si="13"/>
        <v>19</v>
      </c>
      <c r="Z391">
        <v>5</v>
      </c>
      <c r="AA391">
        <v>0</v>
      </c>
      <c r="AB391">
        <v>0</v>
      </c>
      <c r="AC391">
        <v>0</v>
      </c>
      <c r="AD391">
        <v>0</v>
      </c>
      <c r="AE391">
        <v>0</v>
      </c>
      <c r="AF391">
        <v>0</v>
      </c>
      <c r="AG391">
        <v>3</v>
      </c>
      <c r="AH391">
        <v>11</v>
      </c>
      <c r="AI391">
        <v>0</v>
      </c>
      <c r="AJ391">
        <f>marketing_campaign[[#This Row],[AcceptedCmp2]]+marketing_campaign[[#This Row],[AcceptedCmp1]]+marketing_campaign[[#This Row],[AcceptedCmp5]]+marketing_campaign[[#This Row],[AcceptedCmp4]]+marketing_campaign[[#This Row],[AcceptedCmp3]]</f>
        <v>0</v>
      </c>
    </row>
    <row r="392" spans="1:36" x14ac:dyDescent="0.35">
      <c r="A392">
        <v>8318</v>
      </c>
      <c r="B392">
        <v>1979</v>
      </c>
      <c r="C392">
        <f t="shared" ca="1" si="12"/>
        <v>47</v>
      </c>
      <c r="D392" t="str" cm="1">
        <f t="array" aca="1" ref="D3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2" t="s">
        <v>29</v>
      </c>
      <c r="F392" t="s">
        <v>31</v>
      </c>
      <c r="G392" cm="1">
        <f t="array" ref="G392">_xlfn.IFS(marketing_campaign[[#This Row],[Marital_Status]]="Single",I392-J392+1,marketing_campaign[[#This Row],[Marital_Status]]="Together",I392+J392+2,marketing_campaign[[#This Row],[Marital_Status]]="Alone",I392-J392+1,marketing_campaign[[#This Row],[Marital_Status]]="Married",I392+J392+2,marketing_campaign[[#This Row],[Marital_Status]]="Divorced",I392+J392+1,marketing_campaign[[#This Row],[Marital_Status]]="YOLO",I392-J392+1,marketing_campaign[[#This Row],[Marital_Status]]="Absurd",I392-J392+1,marketing_campaign[[#This Row],[Marital_Status]]="Widow",I392+J392+1)</f>
        <v>2</v>
      </c>
      <c r="H392">
        <v>90300</v>
      </c>
      <c r="I392">
        <v>0</v>
      </c>
      <c r="J392">
        <v>0</v>
      </c>
      <c r="K392" s="1">
        <v>41642</v>
      </c>
      <c r="L392">
        <v>7</v>
      </c>
      <c r="M392" t="str" cm="1">
        <f t="array" ref="M392">_xlfn.IFS(AND(marketing_campaign[[#This Row],[Recency]]&gt;=0,marketing_campaign[[#This Row],[Recency]]&lt;=14),"Early Recency",AND(marketing_campaign[[#This Row],[Recency]]&gt;=15,marketing_campaign[[#This Row],[Recency]]&lt;=31),"Mid-Recency",marketing_campaign[[#This Row],[Recency]]&gt;=32,"Late Recency")</f>
        <v>Early Recency</v>
      </c>
      <c r="N392">
        <v>594</v>
      </c>
      <c r="O392">
        <v>134</v>
      </c>
      <c r="P392">
        <v>786</v>
      </c>
      <c r="Q392">
        <v>33</v>
      </c>
      <c r="R392">
        <v>134</v>
      </c>
      <c r="S392">
        <v>57</v>
      </c>
      <c r="T392">
        <f>marketing_campaign[[#This Row],[MntGoldProds]]+marketing_campaign[[#This Row],[MntSweetProducts]]+marketing_campaign[[#This Row],[MntFishProducts]]+marketing_campaign[[#This Row],[MntMeatProducts]]+marketing_campaign[[#This Row],[MntFruits]]+marketing_campaign[[#This Row],[MntWines]]</f>
        <v>1738</v>
      </c>
      <c r="U392">
        <v>0</v>
      </c>
      <c r="V392">
        <v>5</v>
      </c>
      <c r="W392">
        <v>6</v>
      </c>
      <c r="X392">
        <v>8</v>
      </c>
      <c r="Y392">
        <f t="shared" si="13"/>
        <v>19</v>
      </c>
      <c r="Z392">
        <v>1</v>
      </c>
      <c r="AA392">
        <v>0</v>
      </c>
      <c r="AB392">
        <v>0</v>
      </c>
      <c r="AC392">
        <v>1</v>
      </c>
      <c r="AD392">
        <v>0</v>
      </c>
      <c r="AE392">
        <v>0</v>
      </c>
      <c r="AF392">
        <v>0</v>
      </c>
      <c r="AG392">
        <v>3</v>
      </c>
      <c r="AH392">
        <v>11</v>
      </c>
      <c r="AI392">
        <v>0</v>
      </c>
      <c r="AJ392">
        <f>marketing_campaign[[#This Row],[AcceptedCmp2]]+marketing_campaign[[#This Row],[AcceptedCmp1]]+marketing_campaign[[#This Row],[AcceptedCmp5]]+marketing_campaign[[#This Row],[AcceptedCmp4]]+marketing_campaign[[#This Row],[AcceptedCmp3]]</f>
        <v>1</v>
      </c>
    </row>
    <row r="393" spans="1:36" x14ac:dyDescent="0.35">
      <c r="A393">
        <v>5642</v>
      </c>
      <c r="B393">
        <v>1979</v>
      </c>
      <c r="C393">
        <f t="shared" ca="1" si="12"/>
        <v>47</v>
      </c>
      <c r="D393" t="str" cm="1">
        <f t="array" aca="1" ref="D3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3" t="s">
        <v>34</v>
      </c>
      <c r="F393" t="s">
        <v>31</v>
      </c>
      <c r="G393" cm="1">
        <f t="array" ref="G393">_xlfn.IFS(marketing_campaign[[#This Row],[Marital_Status]]="Single",I393-J393+1,marketing_campaign[[#This Row],[Marital_Status]]="Together",I393+J393+2,marketing_campaign[[#This Row],[Marital_Status]]="Alone",I393-J393+1,marketing_campaign[[#This Row],[Marital_Status]]="Married",I393+J393+2,marketing_campaign[[#This Row],[Marital_Status]]="Divorced",I393+J393+1,marketing_campaign[[#This Row],[Marital_Status]]="YOLO",I393-J393+1,marketing_campaign[[#This Row],[Marital_Status]]="Absurd",I393-J393+1,marketing_campaign[[#This Row],[Marital_Status]]="Widow",I393+J393+1)</f>
        <v>3</v>
      </c>
      <c r="H393">
        <v>62499</v>
      </c>
      <c r="I393">
        <v>1</v>
      </c>
      <c r="J393">
        <v>0</v>
      </c>
      <c r="K393" s="1">
        <v>41617</v>
      </c>
      <c r="L393">
        <v>0</v>
      </c>
      <c r="M393" t="str" cm="1">
        <f t="array" ref="M393">_xlfn.IFS(AND(marketing_campaign[[#This Row],[Recency]]&gt;=0,marketing_campaign[[#This Row],[Recency]]&lt;=14),"Early Recency",AND(marketing_campaign[[#This Row],[Recency]]&gt;=15,marketing_campaign[[#This Row],[Recency]]&lt;=31),"Mid-Recency",marketing_campaign[[#This Row],[Recency]]&gt;=32,"Late Recency")</f>
        <v>Early Recency</v>
      </c>
      <c r="N393">
        <v>140</v>
      </c>
      <c r="O393">
        <v>4</v>
      </c>
      <c r="P393">
        <v>61</v>
      </c>
      <c r="Q393">
        <v>0</v>
      </c>
      <c r="R393">
        <v>13</v>
      </c>
      <c r="S393">
        <v>4</v>
      </c>
      <c r="T393">
        <f>marketing_campaign[[#This Row],[MntGoldProds]]+marketing_campaign[[#This Row],[MntSweetProducts]]+marketing_campaign[[#This Row],[MntFishProducts]]+marketing_campaign[[#This Row],[MntMeatProducts]]+marketing_campaign[[#This Row],[MntFruits]]+marketing_campaign[[#This Row],[MntWines]]</f>
        <v>222</v>
      </c>
      <c r="U393">
        <v>2</v>
      </c>
      <c r="V393">
        <v>3</v>
      </c>
      <c r="W393">
        <v>1</v>
      </c>
      <c r="X393">
        <v>6</v>
      </c>
      <c r="Y393">
        <f t="shared" si="13"/>
        <v>12</v>
      </c>
      <c r="Z393">
        <v>4</v>
      </c>
      <c r="AA393">
        <v>0</v>
      </c>
      <c r="AB393">
        <v>0</v>
      </c>
      <c r="AC393">
        <v>0</v>
      </c>
      <c r="AD393">
        <v>0</v>
      </c>
      <c r="AE393">
        <v>0</v>
      </c>
      <c r="AF393">
        <v>0</v>
      </c>
      <c r="AG393">
        <v>3</v>
      </c>
      <c r="AH393">
        <v>11</v>
      </c>
      <c r="AI393">
        <v>0</v>
      </c>
      <c r="AJ393">
        <f>marketing_campaign[[#This Row],[AcceptedCmp2]]+marketing_campaign[[#This Row],[AcceptedCmp1]]+marketing_campaign[[#This Row],[AcceptedCmp5]]+marketing_campaign[[#This Row],[AcceptedCmp4]]+marketing_campaign[[#This Row],[AcceptedCmp3]]</f>
        <v>0</v>
      </c>
    </row>
    <row r="394" spans="1:36" x14ac:dyDescent="0.35">
      <c r="A394">
        <v>2669</v>
      </c>
      <c r="B394">
        <v>1993</v>
      </c>
      <c r="C394">
        <f t="shared" ca="1" si="12"/>
        <v>33</v>
      </c>
      <c r="D394" t="str" cm="1">
        <f t="array" aca="1" ref="D3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94" t="s">
        <v>29</v>
      </c>
      <c r="F394" t="s">
        <v>30</v>
      </c>
      <c r="G394" cm="1">
        <f t="array" ref="G394">_xlfn.IFS(marketing_campaign[[#This Row],[Marital_Status]]="Single",I394-J394+1,marketing_campaign[[#This Row],[Marital_Status]]="Together",I394+J394+2,marketing_campaign[[#This Row],[Marital_Status]]="Alone",I394-J394+1,marketing_campaign[[#This Row],[Marital_Status]]="Married",I394+J394+2,marketing_campaign[[#This Row],[Marital_Status]]="Divorced",I394+J394+1,marketing_campaign[[#This Row],[Marital_Status]]="YOLO",I394-J394+1,marketing_campaign[[#This Row],[Marital_Status]]="Absurd",I394-J394+1,marketing_campaign[[#This Row],[Marital_Status]]="Widow",I394+J394+1)</f>
        <v>1</v>
      </c>
      <c r="H394">
        <v>74293</v>
      </c>
      <c r="I394">
        <v>0</v>
      </c>
      <c r="J394">
        <v>0</v>
      </c>
      <c r="K394" s="1">
        <v>41763</v>
      </c>
      <c r="L394">
        <v>66</v>
      </c>
      <c r="M394" t="str" cm="1">
        <f t="array" ref="M394">_xlfn.IFS(AND(marketing_campaign[[#This Row],[Recency]]&gt;=0,marketing_campaign[[#This Row],[Recency]]&lt;=14),"Early Recency",AND(marketing_campaign[[#This Row],[Recency]]&gt;=15,marketing_campaign[[#This Row],[Recency]]&lt;=31),"Mid-Recency",marketing_campaign[[#This Row],[Recency]]&gt;=32,"Late Recency")</f>
        <v>Late Recency</v>
      </c>
      <c r="N394">
        <v>375</v>
      </c>
      <c r="O394">
        <v>152</v>
      </c>
      <c r="P394">
        <v>335</v>
      </c>
      <c r="Q394">
        <v>93</v>
      </c>
      <c r="R394">
        <v>91</v>
      </c>
      <c r="S394">
        <v>81</v>
      </c>
      <c r="T394">
        <f>marketing_campaign[[#This Row],[MntGoldProds]]+marketing_campaign[[#This Row],[MntSweetProducts]]+marketing_campaign[[#This Row],[MntFishProducts]]+marketing_campaign[[#This Row],[MntMeatProducts]]+marketing_campaign[[#This Row],[MntFruits]]+marketing_campaign[[#This Row],[MntWines]]</f>
        <v>1127</v>
      </c>
      <c r="U394">
        <v>1</v>
      </c>
      <c r="V394">
        <v>5</v>
      </c>
      <c r="W394">
        <v>4</v>
      </c>
      <c r="X394">
        <v>6</v>
      </c>
      <c r="Y394">
        <f t="shared" si="13"/>
        <v>16</v>
      </c>
      <c r="Z394">
        <v>2</v>
      </c>
      <c r="AA394">
        <v>0</v>
      </c>
      <c r="AB394">
        <v>0</v>
      </c>
      <c r="AC394">
        <v>0</v>
      </c>
      <c r="AD394">
        <v>0</v>
      </c>
      <c r="AE394">
        <v>0</v>
      </c>
      <c r="AF394">
        <v>0</v>
      </c>
      <c r="AG394">
        <v>3</v>
      </c>
      <c r="AH394">
        <v>11</v>
      </c>
      <c r="AI394">
        <v>0</v>
      </c>
      <c r="AJ394">
        <f>marketing_campaign[[#This Row],[AcceptedCmp2]]+marketing_campaign[[#This Row],[AcceptedCmp1]]+marketing_campaign[[#This Row],[AcceptedCmp5]]+marketing_campaign[[#This Row],[AcceptedCmp4]]+marketing_campaign[[#This Row],[AcceptedCmp3]]</f>
        <v>0</v>
      </c>
    </row>
    <row r="395" spans="1:36" x14ac:dyDescent="0.35">
      <c r="A395">
        <v>455</v>
      </c>
      <c r="B395">
        <v>1946</v>
      </c>
      <c r="C395">
        <f t="shared" ca="1" si="12"/>
        <v>80</v>
      </c>
      <c r="D395" t="str" cm="1">
        <f t="array" aca="1" ref="D3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395" t="s">
        <v>32</v>
      </c>
      <c r="F395" t="s">
        <v>33</v>
      </c>
      <c r="G395" cm="1">
        <f t="array" ref="G395">_xlfn.IFS(marketing_campaign[[#This Row],[Marital_Status]]="Single",I395-J395+1,marketing_campaign[[#This Row],[Marital_Status]]="Together",I395+J395+2,marketing_campaign[[#This Row],[Marital_Status]]="Alone",I395-J395+1,marketing_campaign[[#This Row],[Marital_Status]]="Married",I395+J395+2,marketing_campaign[[#This Row],[Marital_Status]]="Divorced",I395+J395+1,marketing_campaign[[#This Row],[Marital_Status]]="YOLO",I395-J395+1,marketing_campaign[[#This Row],[Marital_Status]]="Absurd",I395-J395+1,marketing_campaign[[#This Row],[Marital_Status]]="Widow",I395+J395+1)</f>
        <v>2</v>
      </c>
      <c r="H395">
        <v>51012</v>
      </c>
      <c r="I395">
        <v>0</v>
      </c>
      <c r="J395">
        <v>0</v>
      </c>
      <c r="K395" s="1">
        <v>41382</v>
      </c>
      <c r="L395">
        <v>86</v>
      </c>
      <c r="M395" t="str" cm="1">
        <f t="array" ref="M395">_xlfn.IFS(AND(marketing_campaign[[#This Row],[Recency]]&gt;=0,marketing_campaign[[#This Row],[Recency]]&lt;=14),"Early Recency",AND(marketing_campaign[[#This Row],[Recency]]&gt;=15,marketing_campaign[[#This Row],[Recency]]&lt;=31),"Mid-Recency",marketing_campaign[[#This Row],[Recency]]&gt;=32,"Late Recency")</f>
        <v>Late Recency</v>
      </c>
      <c r="N395">
        <v>102</v>
      </c>
      <c r="O395">
        <v>9</v>
      </c>
      <c r="P395">
        <v>63</v>
      </c>
      <c r="Q395">
        <v>2</v>
      </c>
      <c r="R395">
        <v>9</v>
      </c>
      <c r="S395">
        <v>24</v>
      </c>
      <c r="T395">
        <f>marketing_campaign[[#This Row],[MntGoldProds]]+marketing_campaign[[#This Row],[MntSweetProducts]]+marketing_campaign[[#This Row],[MntFishProducts]]+marketing_campaign[[#This Row],[MntMeatProducts]]+marketing_campaign[[#This Row],[MntFruits]]+marketing_campaign[[#This Row],[MntWines]]</f>
        <v>209</v>
      </c>
      <c r="U395">
        <v>1</v>
      </c>
      <c r="V395">
        <v>4</v>
      </c>
      <c r="W395">
        <v>1</v>
      </c>
      <c r="X395">
        <v>4</v>
      </c>
      <c r="Y395">
        <f t="shared" si="13"/>
        <v>10</v>
      </c>
      <c r="Z395">
        <v>6</v>
      </c>
      <c r="AA395">
        <v>0</v>
      </c>
      <c r="AB395">
        <v>0</v>
      </c>
      <c r="AC395">
        <v>0</v>
      </c>
      <c r="AD395">
        <v>0</v>
      </c>
      <c r="AE395">
        <v>0</v>
      </c>
      <c r="AF395">
        <v>0</v>
      </c>
      <c r="AG395">
        <v>3</v>
      </c>
      <c r="AH395">
        <v>11</v>
      </c>
      <c r="AI395">
        <v>0</v>
      </c>
      <c r="AJ395">
        <f>marketing_campaign[[#This Row],[AcceptedCmp2]]+marketing_campaign[[#This Row],[AcceptedCmp1]]+marketing_campaign[[#This Row],[AcceptedCmp5]]+marketing_campaign[[#This Row],[AcceptedCmp4]]+marketing_campaign[[#This Row],[AcceptedCmp3]]</f>
        <v>0</v>
      </c>
    </row>
    <row r="396" spans="1:36" x14ac:dyDescent="0.35">
      <c r="A396">
        <v>7683</v>
      </c>
      <c r="B396">
        <v>1968</v>
      </c>
      <c r="C396">
        <f t="shared" ca="1" si="12"/>
        <v>58</v>
      </c>
      <c r="D396" t="str" cm="1">
        <f t="array" aca="1" ref="D3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6" t="s">
        <v>34</v>
      </c>
      <c r="F396" t="s">
        <v>33</v>
      </c>
      <c r="G396" cm="1">
        <f t="array" ref="G396">_xlfn.IFS(marketing_campaign[[#This Row],[Marital_Status]]="Single",I396-J396+1,marketing_campaign[[#This Row],[Marital_Status]]="Together",I396+J396+2,marketing_campaign[[#This Row],[Marital_Status]]="Alone",I396-J396+1,marketing_campaign[[#This Row],[Marital_Status]]="Married",I396+J396+2,marketing_campaign[[#This Row],[Marital_Status]]="Divorced",I396+J396+1,marketing_campaign[[#This Row],[Marital_Status]]="YOLO",I396-J396+1,marketing_campaign[[#This Row],[Marital_Status]]="Absurd",I396-J396+1,marketing_campaign[[#This Row],[Marital_Status]]="Widow",I396+J396+1)</f>
        <v>3</v>
      </c>
      <c r="H396">
        <v>70777</v>
      </c>
      <c r="I396">
        <v>0</v>
      </c>
      <c r="J396">
        <v>1</v>
      </c>
      <c r="K396" s="1">
        <v>41695</v>
      </c>
      <c r="L396">
        <v>80</v>
      </c>
      <c r="M396" t="str" cm="1">
        <f t="array" ref="M396">_xlfn.IFS(AND(marketing_campaign[[#This Row],[Recency]]&gt;=0,marketing_campaign[[#This Row],[Recency]]&lt;=14),"Early Recency",AND(marketing_campaign[[#This Row],[Recency]]&gt;=15,marketing_campaign[[#This Row],[Recency]]&lt;=31),"Mid-Recency",marketing_campaign[[#This Row],[Recency]]&gt;=32,"Late Recency")</f>
        <v>Late Recency</v>
      </c>
      <c r="N396">
        <v>554</v>
      </c>
      <c r="O396">
        <v>35</v>
      </c>
      <c r="P396">
        <v>113</v>
      </c>
      <c r="Q396">
        <v>0</v>
      </c>
      <c r="R396">
        <v>7</v>
      </c>
      <c r="S396">
        <v>78</v>
      </c>
      <c r="T396">
        <f>marketing_campaign[[#This Row],[MntGoldProds]]+marketing_campaign[[#This Row],[MntSweetProducts]]+marketing_campaign[[#This Row],[MntFishProducts]]+marketing_campaign[[#This Row],[MntMeatProducts]]+marketing_campaign[[#This Row],[MntFruits]]+marketing_campaign[[#This Row],[MntWines]]</f>
        <v>787</v>
      </c>
      <c r="U396">
        <v>3</v>
      </c>
      <c r="V396">
        <v>5</v>
      </c>
      <c r="W396">
        <v>3</v>
      </c>
      <c r="X396">
        <v>12</v>
      </c>
      <c r="Y396">
        <f t="shared" si="13"/>
        <v>23</v>
      </c>
      <c r="Z396">
        <v>3</v>
      </c>
      <c r="AA396">
        <v>0</v>
      </c>
      <c r="AB396">
        <v>0</v>
      </c>
      <c r="AC396">
        <v>0</v>
      </c>
      <c r="AD396">
        <v>0</v>
      </c>
      <c r="AE396">
        <v>0</v>
      </c>
      <c r="AF396">
        <v>0</v>
      </c>
      <c r="AG396">
        <v>3</v>
      </c>
      <c r="AH396">
        <v>11</v>
      </c>
      <c r="AI396">
        <v>0</v>
      </c>
      <c r="AJ396">
        <f>marketing_campaign[[#This Row],[AcceptedCmp2]]+marketing_campaign[[#This Row],[AcceptedCmp1]]+marketing_campaign[[#This Row],[AcceptedCmp5]]+marketing_campaign[[#This Row],[AcceptedCmp4]]+marketing_campaign[[#This Row],[AcceptedCmp3]]</f>
        <v>0</v>
      </c>
    </row>
    <row r="397" spans="1:36" x14ac:dyDescent="0.35">
      <c r="A397">
        <v>3428</v>
      </c>
      <c r="B397">
        <v>1991</v>
      </c>
      <c r="C397">
        <f t="shared" ca="1" si="12"/>
        <v>35</v>
      </c>
      <c r="D397" t="str" cm="1">
        <f t="array" aca="1" ref="D3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97" t="s">
        <v>32</v>
      </c>
      <c r="F397" t="s">
        <v>31</v>
      </c>
      <c r="G397" cm="1">
        <f t="array" ref="G397">_xlfn.IFS(marketing_campaign[[#This Row],[Marital_Status]]="Single",I397-J397+1,marketing_campaign[[#This Row],[Marital_Status]]="Together",I397+J397+2,marketing_campaign[[#This Row],[Marital_Status]]="Alone",I397-J397+1,marketing_campaign[[#This Row],[Marital_Status]]="Married",I397+J397+2,marketing_campaign[[#This Row],[Marital_Status]]="Divorced",I397+J397+1,marketing_campaign[[#This Row],[Marital_Status]]="YOLO",I397-J397+1,marketing_campaign[[#This Row],[Marital_Status]]="Absurd",I397-J397+1,marketing_campaign[[#This Row],[Marital_Status]]="Widow",I397+J397+1)</f>
        <v>2</v>
      </c>
      <c r="H397">
        <v>68682</v>
      </c>
      <c r="I397">
        <v>0</v>
      </c>
      <c r="J397">
        <v>0</v>
      </c>
      <c r="K397" s="1">
        <v>41553</v>
      </c>
      <c r="L397">
        <v>56</v>
      </c>
      <c r="M397" t="str" cm="1">
        <f t="array" ref="M397">_xlfn.IFS(AND(marketing_campaign[[#This Row],[Recency]]&gt;=0,marketing_campaign[[#This Row],[Recency]]&lt;=14),"Early Recency",AND(marketing_campaign[[#This Row],[Recency]]&gt;=15,marketing_campaign[[#This Row],[Recency]]&lt;=31),"Mid-Recency",marketing_campaign[[#This Row],[Recency]]&gt;=32,"Late Recency")</f>
        <v>Late Recency</v>
      </c>
      <c r="N397">
        <v>919</v>
      </c>
      <c r="O397">
        <v>0</v>
      </c>
      <c r="P397">
        <v>505</v>
      </c>
      <c r="Q397">
        <v>99</v>
      </c>
      <c r="R397">
        <v>30</v>
      </c>
      <c r="S397">
        <v>45</v>
      </c>
      <c r="T397">
        <f>marketing_campaign[[#This Row],[MntGoldProds]]+marketing_campaign[[#This Row],[MntSweetProducts]]+marketing_campaign[[#This Row],[MntFishProducts]]+marketing_campaign[[#This Row],[MntMeatProducts]]+marketing_campaign[[#This Row],[MntFruits]]+marketing_campaign[[#This Row],[MntWines]]</f>
        <v>1598</v>
      </c>
      <c r="U397">
        <v>1</v>
      </c>
      <c r="V397">
        <v>4</v>
      </c>
      <c r="W397">
        <v>9</v>
      </c>
      <c r="X397">
        <v>10</v>
      </c>
      <c r="Y397">
        <f t="shared" si="13"/>
        <v>24</v>
      </c>
      <c r="Z397">
        <v>2</v>
      </c>
      <c r="AA397">
        <v>0</v>
      </c>
      <c r="AB397">
        <v>0</v>
      </c>
      <c r="AC397">
        <v>0</v>
      </c>
      <c r="AD397">
        <v>0</v>
      </c>
      <c r="AE397">
        <v>0</v>
      </c>
      <c r="AF397">
        <v>0</v>
      </c>
      <c r="AG397">
        <v>3</v>
      </c>
      <c r="AH397">
        <v>11</v>
      </c>
      <c r="AI397">
        <v>0</v>
      </c>
      <c r="AJ397">
        <f>marketing_campaign[[#This Row],[AcceptedCmp2]]+marketing_campaign[[#This Row],[AcceptedCmp1]]+marketing_campaign[[#This Row],[AcceptedCmp5]]+marketing_campaign[[#This Row],[AcceptedCmp4]]+marketing_campaign[[#This Row],[AcceptedCmp3]]</f>
        <v>0</v>
      </c>
    </row>
    <row r="398" spans="1:36" x14ac:dyDescent="0.35">
      <c r="A398">
        <v>7414</v>
      </c>
      <c r="B398">
        <v>1971</v>
      </c>
      <c r="C398">
        <f t="shared" ca="1" si="12"/>
        <v>55</v>
      </c>
      <c r="D398" t="str" cm="1">
        <f t="array" aca="1" ref="D3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398" t="s">
        <v>29</v>
      </c>
      <c r="F398" t="s">
        <v>33</v>
      </c>
      <c r="G398" cm="1">
        <f t="array" ref="G398">_xlfn.IFS(marketing_campaign[[#This Row],[Marital_Status]]="Single",I398-J398+1,marketing_campaign[[#This Row],[Marital_Status]]="Together",I398+J398+2,marketing_campaign[[#This Row],[Marital_Status]]="Alone",I398-J398+1,marketing_campaign[[#This Row],[Marital_Status]]="Married",I398+J398+2,marketing_campaign[[#This Row],[Marital_Status]]="Divorced",I398+J398+1,marketing_campaign[[#This Row],[Marital_Status]]="YOLO",I398-J398+1,marketing_campaign[[#This Row],[Marital_Status]]="Absurd",I398-J398+1,marketing_campaign[[#This Row],[Marital_Status]]="Widow",I398+J398+1)</f>
        <v>4</v>
      </c>
      <c r="H398">
        <v>43824</v>
      </c>
      <c r="I398">
        <v>1</v>
      </c>
      <c r="J398">
        <v>1</v>
      </c>
      <c r="K398" s="1">
        <v>41167</v>
      </c>
      <c r="L398">
        <v>18</v>
      </c>
      <c r="M398" t="str" cm="1">
        <f t="array" ref="M398">_xlfn.IFS(AND(marketing_campaign[[#This Row],[Recency]]&gt;=0,marketing_campaign[[#This Row],[Recency]]&lt;=14),"Early Recency",AND(marketing_campaign[[#This Row],[Recency]]&gt;=15,marketing_campaign[[#This Row],[Recency]]&lt;=31),"Mid-Recency",marketing_campaign[[#This Row],[Recency]]&gt;=32,"Late Recency")</f>
        <v>Mid-Recency</v>
      </c>
      <c r="N398">
        <v>96</v>
      </c>
      <c r="O398">
        <v>1</v>
      </c>
      <c r="P398">
        <v>42</v>
      </c>
      <c r="Q398">
        <v>12</v>
      </c>
      <c r="R398">
        <v>3</v>
      </c>
      <c r="S398">
        <v>32</v>
      </c>
      <c r="T398">
        <f>marketing_campaign[[#This Row],[MntGoldProds]]+marketing_campaign[[#This Row],[MntSweetProducts]]+marketing_campaign[[#This Row],[MntFishProducts]]+marketing_campaign[[#This Row],[MntMeatProducts]]+marketing_campaign[[#This Row],[MntFruits]]+marketing_campaign[[#This Row],[MntWines]]</f>
        <v>186</v>
      </c>
      <c r="U398">
        <v>4</v>
      </c>
      <c r="V398">
        <v>3</v>
      </c>
      <c r="W398">
        <v>1</v>
      </c>
      <c r="X398">
        <v>4</v>
      </c>
      <c r="Y398">
        <f t="shared" si="13"/>
        <v>12</v>
      </c>
      <c r="Z398">
        <v>8</v>
      </c>
      <c r="AA398">
        <v>0</v>
      </c>
      <c r="AB398">
        <v>0</v>
      </c>
      <c r="AC398">
        <v>0</v>
      </c>
      <c r="AD398">
        <v>0</v>
      </c>
      <c r="AE398">
        <v>0</v>
      </c>
      <c r="AF398">
        <v>0</v>
      </c>
      <c r="AG398">
        <v>3</v>
      </c>
      <c r="AH398">
        <v>11</v>
      </c>
      <c r="AI398">
        <v>0</v>
      </c>
      <c r="AJ398">
        <f>marketing_campaign[[#This Row],[AcceptedCmp2]]+marketing_campaign[[#This Row],[AcceptedCmp1]]+marketing_campaign[[#This Row],[AcceptedCmp5]]+marketing_campaign[[#This Row],[AcceptedCmp4]]+marketing_campaign[[#This Row],[AcceptedCmp3]]</f>
        <v>0</v>
      </c>
    </row>
    <row r="399" spans="1:36" x14ac:dyDescent="0.35">
      <c r="A399">
        <v>6354</v>
      </c>
      <c r="B399">
        <v>1984</v>
      </c>
      <c r="C399">
        <f t="shared" ca="1" si="12"/>
        <v>42</v>
      </c>
      <c r="D399" t="str" cm="1">
        <f t="array" aca="1" ref="D3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399" t="s">
        <v>29</v>
      </c>
      <c r="F399" t="s">
        <v>31</v>
      </c>
      <c r="G399" cm="1">
        <f t="array" ref="G399">_xlfn.IFS(marketing_campaign[[#This Row],[Marital_Status]]="Single",I399-J399+1,marketing_campaign[[#This Row],[Marital_Status]]="Together",I399+J399+2,marketing_campaign[[#This Row],[Marital_Status]]="Alone",I399-J399+1,marketing_campaign[[#This Row],[Marital_Status]]="Married",I399+J399+2,marketing_campaign[[#This Row],[Marital_Status]]="Divorced",I399+J399+1,marketing_campaign[[#This Row],[Marital_Status]]="YOLO",I399-J399+1,marketing_campaign[[#This Row],[Marital_Status]]="Absurd",I399-J399+1,marketing_campaign[[#This Row],[Marital_Status]]="Widow",I399+J399+1)</f>
        <v>3</v>
      </c>
      <c r="H399">
        <v>15345</v>
      </c>
      <c r="I399">
        <v>1</v>
      </c>
      <c r="J399">
        <v>0</v>
      </c>
      <c r="K399" s="1">
        <v>41152</v>
      </c>
      <c r="L399">
        <v>51</v>
      </c>
      <c r="M399" t="str" cm="1">
        <f t="array" ref="M399">_xlfn.IFS(AND(marketing_campaign[[#This Row],[Recency]]&gt;=0,marketing_campaign[[#This Row],[Recency]]&lt;=14),"Early Recency",AND(marketing_campaign[[#This Row],[Recency]]&gt;=15,marketing_campaign[[#This Row],[Recency]]&lt;=31),"Mid-Recency",marketing_campaign[[#This Row],[Recency]]&gt;=32,"Late Recency")</f>
        <v>Late Recency</v>
      </c>
      <c r="N399">
        <v>5</v>
      </c>
      <c r="O399">
        <v>2</v>
      </c>
      <c r="P399">
        <v>16</v>
      </c>
      <c r="Q399">
        <v>3</v>
      </c>
      <c r="R399">
        <v>2</v>
      </c>
      <c r="S399">
        <v>19</v>
      </c>
      <c r="T399">
        <f>marketing_campaign[[#This Row],[MntGoldProds]]+marketing_campaign[[#This Row],[MntSweetProducts]]+marketing_campaign[[#This Row],[MntFishProducts]]+marketing_campaign[[#This Row],[MntMeatProducts]]+marketing_campaign[[#This Row],[MntFruits]]+marketing_campaign[[#This Row],[MntWines]]</f>
        <v>47</v>
      </c>
      <c r="U399">
        <v>2</v>
      </c>
      <c r="V399">
        <v>1</v>
      </c>
      <c r="W399">
        <v>1</v>
      </c>
      <c r="X399">
        <v>2</v>
      </c>
      <c r="Y399">
        <f t="shared" si="13"/>
        <v>6</v>
      </c>
      <c r="Z399">
        <v>8</v>
      </c>
      <c r="AA399">
        <v>0</v>
      </c>
      <c r="AB399">
        <v>0</v>
      </c>
      <c r="AC399">
        <v>0</v>
      </c>
      <c r="AD399">
        <v>0</v>
      </c>
      <c r="AE399">
        <v>0</v>
      </c>
      <c r="AF399">
        <v>0</v>
      </c>
      <c r="AG399">
        <v>3</v>
      </c>
      <c r="AH399">
        <v>11</v>
      </c>
      <c r="AI399">
        <v>1</v>
      </c>
      <c r="AJ399">
        <f>marketing_campaign[[#This Row],[AcceptedCmp2]]+marketing_campaign[[#This Row],[AcceptedCmp1]]+marketing_campaign[[#This Row],[AcceptedCmp5]]+marketing_campaign[[#This Row],[AcceptedCmp4]]+marketing_campaign[[#This Row],[AcceptedCmp3]]</f>
        <v>0</v>
      </c>
    </row>
    <row r="400" spans="1:36" x14ac:dyDescent="0.35">
      <c r="A400">
        <v>798</v>
      </c>
      <c r="B400">
        <v>1987</v>
      </c>
      <c r="C400">
        <f t="shared" ca="1" si="12"/>
        <v>39</v>
      </c>
      <c r="D400" t="str" cm="1">
        <f t="array" aca="1" ref="D4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00" t="s">
        <v>29</v>
      </c>
      <c r="F400" t="s">
        <v>30</v>
      </c>
      <c r="G400" cm="1">
        <f t="array" ref="G400">_xlfn.IFS(marketing_campaign[[#This Row],[Marital_Status]]="Single",I400-J400+1,marketing_campaign[[#This Row],[Marital_Status]]="Together",I400+J400+2,marketing_campaign[[#This Row],[Marital_Status]]="Alone",I400-J400+1,marketing_campaign[[#This Row],[Marital_Status]]="Married",I400+J400+2,marketing_campaign[[#This Row],[Marital_Status]]="Divorced",I400+J400+1,marketing_campaign[[#This Row],[Marital_Status]]="YOLO",I400-J400+1,marketing_campaign[[#This Row],[Marital_Status]]="Absurd",I400-J400+1,marketing_campaign[[#This Row],[Marital_Status]]="Widow",I400+J400+1)</f>
        <v>2</v>
      </c>
      <c r="H400">
        <v>23442</v>
      </c>
      <c r="I400">
        <v>1</v>
      </c>
      <c r="J400">
        <v>0</v>
      </c>
      <c r="K400" s="1">
        <v>41267</v>
      </c>
      <c r="L400">
        <v>71</v>
      </c>
      <c r="M400" t="str" cm="1">
        <f t="array" ref="M400">_xlfn.IFS(AND(marketing_campaign[[#This Row],[Recency]]&gt;=0,marketing_campaign[[#This Row],[Recency]]&lt;=14),"Early Recency",AND(marketing_campaign[[#This Row],[Recency]]&gt;=15,marketing_campaign[[#This Row],[Recency]]&lt;=31),"Mid-Recency",marketing_campaign[[#This Row],[Recency]]&gt;=32,"Late Recency")</f>
        <v>Late Recency</v>
      </c>
      <c r="N400">
        <v>2</v>
      </c>
      <c r="O400">
        <v>0</v>
      </c>
      <c r="P400">
        <v>6</v>
      </c>
      <c r="Q400">
        <v>8</v>
      </c>
      <c r="R400">
        <v>6</v>
      </c>
      <c r="S400">
        <v>5</v>
      </c>
      <c r="T400">
        <f>marketing_campaign[[#This Row],[MntGoldProds]]+marketing_campaign[[#This Row],[MntSweetProducts]]+marketing_campaign[[#This Row],[MntFishProducts]]+marketing_campaign[[#This Row],[MntMeatProducts]]+marketing_campaign[[#This Row],[MntFruits]]+marketing_campaign[[#This Row],[MntWines]]</f>
        <v>27</v>
      </c>
      <c r="U400">
        <v>1</v>
      </c>
      <c r="V400">
        <v>1</v>
      </c>
      <c r="W400">
        <v>0</v>
      </c>
      <c r="X400">
        <v>3</v>
      </c>
      <c r="Y400">
        <f t="shared" si="13"/>
        <v>5</v>
      </c>
      <c r="Z400">
        <v>7</v>
      </c>
      <c r="AA400">
        <v>0</v>
      </c>
      <c r="AB400">
        <v>0</v>
      </c>
      <c r="AC400">
        <v>0</v>
      </c>
      <c r="AD400">
        <v>0</v>
      </c>
      <c r="AE400">
        <v>0</v>
      </c>
      <c r="AF400">
        <v>0</v>
      </c>
      <c r="AG400">
        <v>3</v>
      </c>
      <c r="AH400">
        <v>11</v>
      </c>
      <c r="AI400">
        <v>0</v>
      </c>
      <c r="AJ400">
        <f>marketing_campaign[[#This Row],[AcceptedCmp2]]+marketing_campaign[[#This Row],[AcceptedCmp1]]+marketing_campaign[[#This Row],[AcceptedCmp5]]+marketing_campaign[[#This Row],[AcceptedCmp4]]+marketing_campaign[[#This Row],[AcceptedCmp3]]</f>
        <v>0</v>
      </c>
    </row>
    <row r="401" spans="1:36" x14ac:dyDescent="0.35">
      <c r="A401">
        <v>8213</v>
      </c>
      <c r="B401">
        <v>1980</v>
      </c>
      <c r="C401">
        <f t="shared" ca="1" si="12"/>
        <v>46</v>
      </c>
      <c r="D401" t="str" cm="1">
        <f t="array" aca="1" ref="D4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1" t="s">
        <v>37</v>
      </c>
      <c r="F401" t="s">
        <v>31</v>
      </c>
      <c r="G401" cm="1">
        <f t="array" ref="G401">_xlfn.IFS(marketing_campaign[[#This Row],[Marital_Status]]="Single",I401-J401+1,marketing_campaign[[#This Row],[Marital_Status]]="Together",I401+J401+2,marketing_campaign[[#This Row],[Marital_Status]]="Alone",I401-J401+1,marketing_campaign[[#This Row],[Marital_Status]]="Married",I401+J401+2,marketing_campaign[[#This Row],[Marital_Status]]="Divorced",I401+J401+1,marketing_campaign[[#This Row],[Marital_Status]]="YOLO",I401-J401+1,marketing_campaign[[#This Row],[Marital_Status]]="Absurd",I401-J401+1,marketing_campaign[[#This Row],[Marital_Status]]="Widow",I401+J401+1)</f>
        <v>3</v>
      </c>
      <c r="H401">
        <v>14515</v>
      </c>
      <c r="I401">
        <v>1</v>
      </c>
      <c r="J401">
        <v>0</v>
      </c>
      <c r="K401" s="1">
        <v>41222</v>
      </c>
      <c r="L401">
        <v>71</v>
      </c>
      <c r="M401" t="str" cm="1">
        <f t="array" ref="M401">_xlfn.IFS(AND(marketing_campaign[[#This Row],[Recency]]&gt;=0,marketing_campaign[[#This Row],[Recency]]&lt;=14),"Early Recency",AND(marketing_campaign[[#This Row],[Recency]]&gt;=15,marketing_campaign[[#This Row],[Recency]]&lt;=31),"Mid-Recency",marketing_campaign[[#This Row],[Recency]]&gt;=32,"Late Recency")</f>
        <v>Late Recency</v>
      </c>
      <c r="N401">
        <v>6</v>
      </c>
      <c r="O401">
        <v>4</v>
      </c>
      <c r="P401">
        <v>9</v>
      </c>
      <c r="Q401">
        <v>6</v>
      </c>
      <c r="R401">
        <v>36</v>
      </c>
      <c r="S401">
        <v>35</v>
      </c>
      <c r="T401">
        <f>marketing_campaign[[#This Row],[MntGoldProds]]+marketing_campaign[[#This Row],[MntSweetProducts]]+marketing_campaign[[#This Row],[MntFishProducts]]+marketing_campaign[[#This Row],[MntMeatProducts]]+marketing_campaign[[#This Row],[MntFruits]]+marketing_campaign[[#This Row],[MntWines]]</f>
        <v>96</v>
      </c>
      <c r="U401">
        <v>4</v>
      </c>
      <c r="V401">
        <v>2</v>
      </c>
      <c r="W401">
        <v>2</v>
      </c>
      <c r="X401">
        <v>3</v>
      </c>
      <c r="Y401">
        <f t="shared" si="13"/>
        <v>11</v>
      </c>
      <c r="Z401">
        <v>7</v>
      </c>
      <c r="AA401">
        <v>0</v>
      </c>
      <c r="AB401">
        <v>0</v>
      </c>
      <c r="AC401">
        <v>0</v>
      </c>
      <c r="AD401">
        <v>0</v>
      </c>
      <c r="AE401">
        <v>0</v>
      </c>
      <c r="AF401">
        <v>0</v>
      </c>
      <c r="AG401">
        <v>3</v>
      </c>
      <c r="AH401">
        <v>11</v>
      </c>
      <c r="AI401">
        <v>1</v>
      </c>
      <c r="AJ401">
        <f>marketing_campaign[[#This Row],[AcceptedCmp2]]+marketing_campaign[[#This Row],[AcceptedCmp1]]+marketing_campaign[[#This Row],[AcceptedCmp5]]+marketing_campaign[[#This Row],[AcceptedCmp4]]+marketing_campaign[[#This Row],[AcceptedCmp3]]</f>
        <v>0</v>
      </c>
    </row>
    <row r="402" spans="1:36" x14ac:dyDescent="0.35">
      <c r="A402">
        <v>2488</v>
      </c>
      <c r="B402">
        <v>1956</v>
      </c>
      <c r="C402">
        <f t="shared" ca="1" si="12"/>
        <v>70</v>
      </c>
      <c r="D402" t="str" cm="1">
        <f t="array" aca="1" ref="D4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02" t="s">
        <v>37</v>
      </c>
      <c r="F402" t="s">
        <v>35</v>
      </c>
      <c r="G402" cm="1">
        <f t="array" ref="G402">_xlfn.IFS(marketing_campaign[[#This Row],[Marital_Status]]="Single",I402-J402+1,marketing_campaign[[#This Row],[Marital_Status]]="Together",I402+J402+2,marketing_campaign[[#This Row],[Marital_Status]]="Alone",I402-J402+1,marketing_campaign[[#This Row],[Marital_Status]]="Married",I402+J402+2,marketing_campaign[[#This Row],[Marital_Status]]="Divorced",I402+J402+1,marketing_campaign[[#This Row],[Marital_Status]]="YOLO",I402-J402+1,marketing_campaign[[#This Row],[Marital_Status]]="Absurd",I402-J402+1,marketing_campaign[[#This Row],[Marital_Status]]="Widow",I402+J402+1)</f>
        <v>3</v>
      </c>
      <c r="H402">
        <v>31395</v>
      </c>
      <c r="I402">
        <v>1</v>
      </c>
      <c r="J402">
        <v>1</v>
      </c>
      <c r="K402" s="1">
        <v>41356</v>
      </c>
      <c r="L402">
        <v>80</v>
      </c>
      <c r="M402" t="str" cm="1">
        <f t="array" ref="M402">_xlfn.IFS(AND(marketing_campaign[[#This Row],[Recency]]&gt;=0,marketing_campaign[[#This Row],[Recency]]&lt;=14),"Early Recency",AND(marketing_campaign[[#This Row],[Recency]]&gt;=15,marketing_campaign[[#This Row],[Recency]]&lt;=31),"Mid-Recency",marketing_campaign[[#This Row],[Recency]]&gt;=32,"Late Recency")</f>
        <v>Late Recency</v>
      </c>
      <c r="N402">
        <v>23</v>
      </c>
      <c r="O402">
        <v>1</v>
      </c>
      <c r="P402">
        <v>25</v>
      </c>
      <c r="Q402">
        <v>0</v>
      </c>
      <c r="R402">
        <v>8</v>
      </c>
      <c r="S402">
        <v>7</v>
      </c>
      <c r="T402">
        <f>marketing_campaign[[#This Row],[MntGoldProds]]+marketing_campaign[[#This Row],[MntSweetProducts]]+marketing_campaign[[#This Row],[MntFishProducts]]+marketing_campaign[[#This Row],[MntMeatProducts]]+marketing_campaign[[#This Row],[MntFruits]]+marketing_campaign[[#This Row],[MntWines]]</f>
        <v>64</v>
      </c>
      <c r="U402">
        <v>4</v>
      </c>
      <c r="V402">
        <v>2</v>
      </c>
      <c r="W402">
        <v>1</v>
      </c>
      <c r="X402">
        <v>3</v>
      </c>
      <c r="Y402">
        <f t="shared" si="13"/>
        <v>10</v>
      </c>
      <c r="Z402">
        <v>6</v>
      </c>
      <c r="AA402">
        <v>0</v>
      </c>
      <c r="AB402">
        <v>0</v>
      </c>
      <c r="AC402">
        <v>0</v>
      </c>
      <c r="AD402">
        <v>0</v>
      </c>
      <c r="AE402">
        <v>0</v>
      </c>
      <c r="AF402">
        <v>0</v>
      </c>
      <c r="AG402">
        <v>3</v>
      </c>
      <c r="AH402">
        <v>11</v>
      </c>
      <c r="AI402">
        <v>0</v>
      </c>
      <c r="AJ402">
        <f>marketing_campaign[[#This Row],[AcceptedCmp2]]+marketing_campaign[[#This Row],[AcceptedCmp1]]+marketing_campaign[[#This Row],[AcceptedCmp5]]+marketing_campaign[[#This Row],[AcceptedCmp4]]+marketing_campaign[[#This Row],[AcceptedCmp3]]</f>
        <v>0</v>
      </c>
    </row>
    <row r="403" spans="1:36" x14ac:dyDescent="0.35">
      <c r="A403">
        <v>9999</v>
      </c>
      <c r="B403">
        <v>1965</v>
      </c>
      <c r="C403">
        <f t="shared" ca="1" si="12"/>
        <v>61</v>
      </c>
      <c r="D403" t="str" cm="1">
        <f t="array" aca="1" ref="D4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3" t="s">
        <v>29</v>
      </c>
      <c r="F403" t="s">
        <v>31</v>
      </c>
      <c r="G403" cm="1">
        <f t="array" ref="G403">_xlfn.IFS(marketing_campaign[[#This Row],[Marital_Status]]="Single",I403-J403+1,marketing_campaign[[#This Row],[Marital_Status]]="Together",I403+J403+2,marketing_campaign[[#This Row],[Marital_Status]]="Alone",I403-J403+1,marketing_campaign[[#This Row],[Marital_Status]]="Married",I403+J403+2,marketing_campaign[[#This Row],[Marital_Status]]="Divorced",I403+J403+1,marketing_campaign[[#This Row],[Marital_Status]]="YOLO",I403-J403+1,marketing_campaign[[#This Row],[Marital_Status]]="Absurd",I403-J403+1,marketing_campaign[[#This Row],[Marital_Status]]="Widow",I403+J403+1)</f>
        <v>2</v>
      </c>
      <c r="H403">
        <v>75276</v>
      </c>
      <c r="I403">
        <v>0</v>
      </c>
      <c r="J403">
        <v>0</v>
      </c>
      <c r="K403" s="1">
        <v>41179</v>
      </c>
      <c r="L403">
        <v>2</v>
      </c>
      <c r="M403" t="str" cm="1">
        <f t="array" ref="M403">_xlfn.IFS(AND(marketing_campaign[[#This Row],[Recency]]&gt;=0,marketing_campaign[[#This Row],[Recency]]&lt;=14),"Early Recency",AND(marketing_campaign[[#This Row],[Recency]]&gt;=15,marketing_campaign[[#This Row],[Recency]]&lt;=31),"Mid-Recency",marketing_campaign[[#This Row],[Recency]]&gt;=32,"Late Recency")</f>
        <v>Early Recency</v>
      </c>
      <c r="N403">
        <v>610</v>
      </c>
      <c r="O403">
        <v>105</v>
      </c>
      <c r="P403">
        <v>125</v>
      </c>
      <c r="Q403">
        <v>137</v>
      </c>
      <c r="R403">
        <v>42</v>
      </c>
      <c r="S403">
        <v>21</v>
      </c>
      <c r="T403">
        <f>marketing_campaign[[#This Row],[MntGoldProds]]+marketing_campaign[[#This Row],[MntSweetProducts]]+marketing_campaign[[#This Row],[MntFishProducts]]+marketing_campaign[[#This Row],[MntMeatProducts]]+marketing_campaign[[#This Row],[MntFruits]]+marketing_campaign[[#This Row],[MntWines]]</f>
        <v>1040</v>
      </c>
      <c r="U403">
        <v>1</v>
      </c>
      <c r="V403">
        <v>9</v>
      </c>
      <c r="W403">
        <v>4</v>
      </c>
      <c r="X403">
        <v>9</v>
      </c>
      <c r="Y403">
        <f t="shared" si="13"/>
        <v>23</v>
      </c>
      <c r="Z403">
        <v>5</v>
      </c>
      <c r="AA403">
        <v>0</v>
      </c>
      <c r="AB403">
        <v>0</v>
      </c>
      <c r="AC403">
        <v>0</v>
      </c>
      <c r="AD403">
        <v>0</v>
      </c>
      <c r="AE403">
        <v>0</v>
      </c>
      <c r="AF403">
        <v>0</v>
      </c>
      <c r="AG403">
        <v>3</v>
      </c>
      <c r="AH403">
        <v>11</v>
      </c>
      <c r="AI403">
        <v>0</v>
      </c>
      <c r="AJ403">
        <f>marketing_campaign[[#This Row],[AcceptedCmp2]]+marketing_campaign[[#This Row],[AcceptedCmp1]]+marketing_campaign[[#This Row],[AcceptedCmp5]]+marketing_campaign[[#This Row],[AcceptedCmp4]]+marketing_campaign[[#This Row],[AcceptedCmp3]]</f>
        <v>0</v>
      </c>
    </row>
    <row r="404" spans="1:36" x14ac:dyDescent="0.35">
      <c r="A404">
        <v>7617</v>
      </c>
      <c r="B404">
        <v>1974</v>
      </c>
      <c r="C404">
        <f t="shared" ca="1" si="12"/>
        <v>52</v>
      </c>
      <c r="D404" t="str" cm="1">
        <f t="array" aca="1" ref="D4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4" t="s">
        <v>29</v>
      </c>
      <c r="F404" t="s">
        <v>30</v>
      </c>
      <c r="G404" cm="1">
        <f t="array" ref="G404">_xlfn.IFS(marketing_campaign[[#This Row],[Marital_Status]]="Single",I404-J404+1,marketing_campaign[[#This Row],[Marital_Status]]="Together",I404+J404+2,marketing_campaign[[#This Row],[Marital_Status]]="Alone",I404-J404+1,marketing_campaign[[#This Row],[Marital_Status]]="Married",I404+J404+2,marketing_campaign[[#This Row],[Marital_Status]]="Divorced",I404+J404+1,marketing_campaign[[#This Row],[Marital_Status]]="YOLO",I404-J404+1,marketing_campaign[[#This Row],[Marital_Status]]="Absurd",I404-J404+1,marketing_campaign[[#This Row],[Marital_Status]]="Widow",I404+J404+1)</f>
        <v>1</v>
      </c>
      <c r="H404">
        <v>42373</v>
      </c>
      <c r="I404">
        <v>1</v>
      </c>
      <c r="J404">
        <v>1</v>
      </c>
      <c r="K404" s="1">
        <v>41501</v>
      </c>
      <c r="L404">
        <v>83</v>
      </c>
      <c r="M404" t="str" cm="1">
        <f t="array" ref="M404">_xlfn.IFS(AND(marketing_campaign[[#This Row],[Recency]]&gt;=0,marketing_campaign[[#This Row],[Recency]]&lt;=14),"Early Recency",AND(marketing_campaign[[#This Row],[Recency]]&gt;=15,marketing_campaign[[#This Row],[Recency]]&lt;=31),"Mid-Recency",marketing_campaign[[#This Row],[Recency]]&gt;=32,"Late Recency")</f>
        <v>Late Recency</v>
      </c>
      <c r="N404">
        <v>67</v>
      </c>
      <c r="O404">
        <v>5</v>
      </c>
      <c r="P404">
        <v>61</v>
      </c>
      <c r="Q404">
        <v>3</v>
      </c>
      <c r="R404">
        <v>8</v>
      </c>
      <c r="S404">
        <v>19</v>
      </c>
      <c r="T404">
        <f>marketing_campaign[[#This Row],[MntGoldProds]]+marketing_campaign[[#This Row],[MntSweetProducts]]+marketing_campaign[[#This Row],[MntFishProducts]]+marketing_campaign[[#This Row],[MntMeatProducts]]+marketing_campaign[[#This Row],[MntFruits]]+marketing_campaign[[#This Row],[MntWines]]</f>
        <v>163</v>
      </c>
      <c r="U404">
        <v>5</v>
      </c>
      <c r="V404">
        <v>2</v>
      </c>
      <c r="W404">
        <v>1</v>
      </c>
      <c r="X404">
        <v>5</v>
      </c>
      <c r="Y404">
        <f t="shared" si="13"/>
        <v>13</v>
      </c>
      <c r="Z404">
        <v>5</v>
      </c>
      <c r="AA404">
        <v>0</v>
      </c>
      <c r="AB404">
        <v>0</v>
      </c>
      <c r="AC404">
        <v>0</v>
      </c>
      <c r="AD404">
        <v>0</v>
      </c>
      <c r="AE404">
        <v>0</v>
      </c>
      <c r="AF404">
        <v>0</v>
      </c>
      <c r="AG404">
        <v>3</v>
      </c>
      <c r="AH404">
        <v>11</v>
      </c>
      <c r="AI404">
        <v>0</v>
      </c>
      <c r="AJ404">
        <f>marketing_campaign[[#This Row],[AcceptedCmp2]]+marketing_campaign[[#This Row],[AcceptedCmp1]]+marketing_campaign[[#This Row],[AcceptedCmp5]]+marketing_campaign[[#This Row],[AcceptedCmp4]]+marketing_campaign[[#This Row],[AcceptedCmp3]]</f>
        <v>0</v>
      </c>
    </row>
    <row r="405" spans="1:36" x14ac:dyDescent="0.35">
      <c r="A405">
        <v>615</v>
      </c>
      <c r="B405">
        <v>1960</v>
      </c>
      <c r="C405">
        <f t="shared" ca="1" si="12"/>
        <v>66</v>
      </c>
      <c r="D405" t="str" cm="1">
        <f t="array" aca="1" ref="D4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05" t="s">
        <v>29</v>
      </c>
      <c r="F405" t="s">
        <v>31</v>
      </c>
      <c r="G405" cm="1">
        <f t="array" ref="G405">_xlfn.IFS(marketing_campaign[[#This Row],[Marital_Status]]="Single",I405-J405+1,marketing_campaign[[#This Row],[Marital_Status]]="Together",I405+J405+2,marketing_campaign[[#This Row],[Marital_Status]]="Alone",I405-J405+1,marketing_campaign[[#This Row],[Marital_Status]]="Married",I405+J405+2,marketing_campaign[[#This Row],[Marital_Status]]="Divorced",I405+J405+1,marketing_campaign[[#This Row],[Marital_Status]]="YOLO",I405-J405+1,marketing_campaign[[#This Row],[Marital_Status]]="Absurd",I405-J405+1,marketing_campaign[[#This Row],[Marital_Status]]="Widow",I405+J405+1)</f>
        <v>2</v>
      </c>
      <c r="H405">
        <v>30507</v>
      </c>
      <c r="I405">
        <v>0</v>
      </c>
      <c r="J405">
        <v>0</v>
      </c>
      <c r="K405" s="1">
        <v>41344</v>
      </c>
      <c r="L405">
        <v>29</v>
      </c>
      <c r="M405" t="str" cm="1">
        <f t="array" ref="M405">_xlfn.IFS(AND(marketing_campaign[[#This Row],[Recency]]&gt;=0,marketing_campaign[[#This Row],[Recency]]&lt;=14),"Early Recency",AND(marketing_campaign[[#This Row],[Recency]]&gt;=15,marketing_campaign[[#This Row],[Recency]]&lt;=31),"Mid-Recency",marketing_campaign[[#This Row],[Recency]]&gt;=32,"Late Recency")</f>
        <v>Mid-Recency</v>
      </c>
      <c r="N405">
        <v>65</v>
      </c>
      <c r="O405">
        <v>36</v>
      </c>
      <c r="P405">
        <v>74</v>
      </c>
      <c r="Q405">
        <v>38</v>
      </c>
      <c r="R405">
        <v>20</v>
      </c>
      <c r="S405">
        <v>110</v>
      </c>
      <c r="T405">
        <f>marketing_campaign[[#This Row],[MntGoldProds]]+marketing_campaign[[#This Row],[MntSweetProducts]]+marketing_campaign[[#This Row],[MntFishProducts]]+marketing_campaign[[#This Row],[MntMeatProducts]]+marketing_campaign[[#This Row],[MntFruits]]+marketing_campaign[[#This Row],[MntWines]]</f>
        <v>343</v>
      </c>
      <c r="U405">
        <v>1</v>
      </c>
      <c r="V405">
        <v>5</v>
      </c>
      <c r="W405">
        <v>1</v>
      </c>
      <c r="X405">
        <v>4</v>
      </c>
      <c r="Y405">
        <f t="shared" si="13"/>
        <v>11</v>
      </c>
      <c r="Z405">
        <v>7</v>
      </c>
      <c r="AA405">
        <v>0</v>
      </c>
      <c r="AB405">
        <v>0</v>
      </c>
      <c r="AC405">
        <v>0</v>
      </c>
      <c r="AD405">
        <v>0</v>
      </c>
      <c r="AE405">
        <v>0</v>
      </c>
      <c r="AF405">
        <v>0</v>
      </c>
      <c r="AG405">
        <v>3</v>
      </c>
      <c r="AH405">
        <v>11</v>
      </c>
      <c r="AI405">
        <v>0</v>
      </c>
      <c r="AJ405">
        <f>marketing_campaign[[#This Row],[AcceptedCmp2]]+marketing_campaign[[#This Row],[AcceptedCmp1]]+marketing_campaign[[#This Row],[AcceptedCmp5]]+marketing_campaign[[#This Row],[AcceptedCmp4]]+marketing_campaign[[#This Row],[AcceptedCmp3]]</f>
        <v>0</v>
      </c>
    </row>
    <row r="406" spans="1:36" x14ac:dyDescent="0.35">
      <c r="A406">
        <v>2552</v>
      </c>
      <c r="B406">
        <v>1955</v>
      </c>
      <c r="C406">
        <f t="shared" ca="1" si="12"/>
        <v>71</v>
      </c>
      <c r="D406" t="str" cm="1">
        <f t="array" aca="1" ref="D4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06" t="s">
        <v>32</v>
      </c>
      <c r="F406" t="s">
        <v>30</v>
      </c>
      <c r="G406" cm="1">
        <f t="array" ref="G406">_xlfn.IFS(marketing_campaign[[#This Row],[Marital_Status]]="Single",I406-J406+1,marketing_campaign[[#This Row],[Marital_Status]]="Together",I406+J406+2,marketing_campaign[[#This Row],[Marital_Status]]="Alone",I406-J406+1,marketing_campaign[[#This Row],[Marital_Status]]="Married",I406+J406+2,marketing_campaign[[#This Row],[Marital_Status]]="Divorced",I406+J406+1,marketing_campaign[[#This Row],[Marital_Status]]="YOLO",I406-J406+1,marketing_campaign[[#This Row],[Marital_Status]]="Absurd",I406-J406+1,marketing_campaign[[#This Row],[Marital_Status]]="Widow",I406+J406+1)</f>
        <v>0</v>
      </c>
      <c r="H406">
        <v>55521</v>
      </c>
      <c r="I406">
        <v>1</v>
      </c>
      <c r="J406">
        <v>2</v>
      </c>
      <c r="K406" s="1">
        <v>41569</v>
      </c>
      <c r="L406">
        <v>11</v>
      </c>
      <c r="M406" t="str" cm="1">
        <f t="array" ref="M406">_xlfn.IFS(AND(marketing_campaign[[#This Row],[Recency]]&gt;=0,marketing_campaign[[#This Row],[Recency]]&lt;=14),"Early Recency",AND(marketing_campaign[[#This Row],[Recency]]&gt;=15,marketing_campaign[[#This Row],[Recency]]&lt;=31),"Mid-Recency",marketing_campaign[[#This Row],[Recency]]&gt;=32,"Late Recency")</f>
        <v>Early Recency</v>
      </c>
      <c r="N406">
        <v>416</v>
      </c>
      <c r="O406">
        <v>0</v>
      </c>
      <c r="P406">
        <v>26</v>
      </c>
      <c r="Q406">
        <v>0</v>
      </c>
      <c r="R406">
        <v>0</v>
      </c>
      <c r="S406">
        <v>4</v>
      </c>
      <c r="T406">
        <f>marketing_campaign[[#This Row],[MntGoldProds]]+marketing_campaign[[#This Row],[MntSweetProducts]]+marketing_campaign[[#This Row],[MntFishProducts]]+marketing_campaign[[#This Row],[MntMeatProducts]]+marketing_campaign[[#This Row],[MntFruits]]+marketing_campaign[[#This Row],[MntWines]]</f>
        <v>446</v>
      </c>
      <c r="U406">
        <v>9</v>
      </c>
      <c r="V406">
        <v>6</v>
      </c>
      <c r="W406">
        <v>3</v>
      </c>
      <c r="X406">
        <v>6</v>
      </c>
      <c r="Y406">
        <f t="shared" si="13"/>
        <v>24</v>
      </c>
      <c r="Z406">
        <v>7</v>
      </c>
      <c r="AA406">
        <v>0</v>
      </c>
      <c r="AB406">
        <v>1</v>
      </c>
      <c r="AC406">
        <v>0</v>
      </c>
      <c r="AD406">
        <v>0</v>
      </c>
      <c r="AE406">
        <v>0</v>
      </c>
      <c r="AF406">
        <v>0</v>
      </c>
      <c r="AG406">
        <v>3</v>
      </c>
      <c r="AH406">
        <v>11</v>
      </c>
      <c r="AI406">
        <v>1</v>
      </c>
      <c r="AJ406">
        <f>marketing_campaign[[#This Row],[AcceptedCmp2]]+marketing_campaign[[#This Row],[AcceptedCmp1]]+marketing_campaign[[#This Row],[AcceptedCmp5]]+marketing_campaign[[#This Row],[AcceptedCmp4]]+marketing_campaign[[#This Row],[AcceptedCmp3]]</f>
        <v>1</v>
      </c>
    </row>
    <row r="407" spans="1:36" x14ac:dyDescent="0.35">
      <c r="A407">
        <v>194</v>
      </c>
      <c r="B407">
        <v>1965</v>
      </c>
      <c r="C407">
        <f t="shared" ca="1" si="12"/>
        <v>61</v>
      </c>
      <c r="D407" t="str" cm="1">
        <f t="array" aca="1" ref="D4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7" t="s">
        <v>29</v>
      </c>
      <c r="F407" t="s">
        <v>33</v>
      </c>
      <c r="G407" cm="1">
        <f t="array" ref="G407">_xlfn.IFS(marketing_campaign[[#This Row],[Marital_Status]]="Single",I407-J407+1,marketing_campaign[[#This Row],[Marital_Status]]="Together",I407+J407+2,marketing_campaign[[#This Row],[Marital_Status]]="Alone",I407-J407+1,marketing_campaign[[#This Row],[Marital_Status]]="Married",I407+J407+2,marketing_campaign[[#This Row],[Marital_Status]]="Divorced",I407+J407+1,marketing_campaign[[#This Row],[Marital_Status]]="YOLO",I407-J407+1,marketing_campaign[[#This Row],[Marital_Status]]="Absurd",I407-J407+1,marketing_campaign[[#This Row],[Marital_Status]]="Widow",I407+J407+1)</f>
        <v>4</v>
      </c>
      <c r="H407">
        <v>48006</v>
      </c>
      <c r="I407">
        <v>1</v>
      </c>
      <c r="J407">
        <v>1</v>
      </c>
      <c r="K407" s="1">
        <v>41799</v>
      </c>
      <c r="L407">
        <v>55</v>
      </c>
      <c r="M407" t="str" cm="1">
        <f t="array" ref="M407">_xlfn.IFS(AND(marketing_campaign[[#This Row],[Recency]]&gt;=0,marketing_campaign[[#This Row],[Recency]]&lt;=14),"Early Recency",AND(marketing_campaign[[#This Row],[Recency]]&gt;=15,marketing_campaign[[#This Row],[Recency]]&lt;=31),"Mid-Recency",marketing_campaign[[#This Row],[Recency]]&gt;=32,"Late Recency")</f>
        <v>Late Recency</v>
      </c>
      <c r="N407">
        <v>23</v>
      </c>
      <c r="O407">
        <v>0</v>
      </c>
      <c r="P407">
        <v>11</v>
      </c>
      <c r="Q407">
        <v>3</v>
      </c>
      <c r="R407">
        <v>2</v>
      </c>
      <c r="S407">
        <v>2</v>
      </c>
      <c r="T407">
        <f>marketing_campaign[[#This Row],[MntGoldProds]]+marketing_campaign[[#This Row],[MntSweetProducts]]+marketing_campaign[[#This Row],[MntFishProducts]]+marketing_campaign[[#This Row],[MntMeatProducts]]+marketing_campaign[[#This Row],[MntFruits]]+marketing_campaign[[#This Row],[MntWines]]</f>
        <v>41</v>
      </c>
      <c r="U407">
        <v>1</v>
      </c>
      <c r="V407">
        <v>1</v>
      </c>
      <c r="W407">
        <v>0</v>
      </c>
      <c r="X407">
        <v>3</v>
      </c>
      <c r="Y407">
        <f t="shared" si="13"/>
        <v>5</v>
      </c>
      <c r="Z407">
        <v>6</v>
      </c>
      <c r="AA407">
        <v>0</v>
      </c>
      <c r="AB407">
        <v>0</v>
      </c>
      <c r="AC407">
        <v>0</v>
      </c>
      <c r="AD407">
        <v>0</v>
      </c>
      <c r="AE407">
        <v>0</v>
      </c>
      <c r="AF407">
        <v>0</v>
      </c>
      <c r="AG407">
        <v>3</v>
      </c>
      <c r="AH407">
        <v>11</v>
      </c>
      <c r="AI407">
        <v>0</v>
      </c>
      <c r="AJ407">
        <f>marketing_campaign[[#This Row],[AcceptedCmp2]]+marketing_campaign[[#This Row],[AcceptedCmp1]]+marketing_campaign[[#This Row],[AcceptedCmp5]]+marketing_campaign[[#This Row],[AcceptedCmp4]]+marketing_campaign[[#This Row],[AcceptedCmp3]]</f>
        <v>0</v>
      </c>
    </row>
    <row r="408" spans="1:36" x14ac:dyDescent="0.35">
      <c r="A408">
        <v>3645</v>
      </c>
      <c r="B408">
        <v>1972</v>
      </c>
      <c r="C408">
        <f t="shared" ca="1" si="12"/>
        <v>54</v>
      </c>
      <c r="D408" t="str" cm="1">
        <f t="array" aca="1" ref="D4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8" t="s">
        <v>32</v>
      </c>
      <c r="F408" t="s">
        <v>30</v>
      </c>
      <c r="G408" cm="1">
        <f t="array" ref="G408">_xlfn.IFS(marketing_campaign[[#This Row],[Marital_Status]]="Single",I408-J408+1,marketing_campaign[[#This Row],[Marital_Status]]="Together",I408+J408+2,marketing_campaign[[#This Row],[Marital_Status]]="Alone",I408-J408+1,marketing_campaign[[#This Row],[Marital_Status]]="Married",I408+J408+2,marketing_campaign[[#This Row],[Marital_Status]]="Divorced",I408+J408+1,marketing_campaign[[#This Row],[Marital_Status]]="YOLO",I408-J408+1,marketing_campaign[[#This Row],[Marital_Status]]="Absurd",I408-J408+1,marketing_campaign[[#This Row],[Marital_Status]]="Widow",I408+J408+1)</f>
        <v>2</v>
      </c>
      <c r="H408">
        <v>27213</v>
      </c>
      <c r="I408">
        <v>1</v>
      </c>
      <c r="J408">
        <v>0</v>
      </c>
      <c r="K408" s="1">
        <v>41151</v>
      </c>
      <c r="L408">
        <v>19</v>
      </c>
      <c r="M408" t="str" cm="1">
        <f t="array" ref="M408">_xlfn.IFS(AND(marketing_campaign[[#This Row],[Recency]]&gt;=0,marketing_campaign[[#This Row],[Recency]]&lt;=14),"Early Recency",AND(marketing_campaign[[#This Row],[Recency]]&gt;=15,marketing_campaign[[#This Row],[Recency]]&lt;=31),"Mid-Recency",marketing_campaign[[#This Row],[Recency]]&gt;=32,"Late Recency")</f>
        <v>Mid-Recency</v>
      </c>
      <c r="N408">
        <v>19</v>
      </c>
      <c r="O408">
        <v>3</v>
      </c>
      <c r="P408">
        <v>26</v>
      </c>
      <c r="Q408">
        <v>10</v>
      </c>
      <c r="R408">
        <v>9</v>
      </c>
      <c r="S408">
        <v>3</v>
      </c>
      <c r="T408">
        <f>marketing_campaign[[#This Row],[MntGoldProds]]+marketing_campaign[[#This Row],[MntSweetProducts]]+marketing_campaign[[#This Row],[MntFishProducts]]+marketing_campaign[[#This Row],[MntMeatProducts]]+marketing_campaign[[#This Row],[MntFruits]]+marketing_campaign[[#This Row],[MntWines]]</f>
        <v>70</v>
      </c>
      <c r="U408">
        <v>3</v>
      </c>
      <c r="V408">
        <v>2</v>
      </c>
      <c r="W408">
        <v>0</v>
      </c>
      <c r="X408">
        <v>4</v>
      </c>
      <c r="Y408">
        <f t="shared" si="13"/>
        <v>9</v>
      </c>
      <c r="Z408">
        <v>8</v>
      </c>
      <c r="AA408">
        <v>0</v>
      </c>
      <c r="AB408">
        <v>0</v>
      </c>
      <c r="AC408">
        <v>0</v>
      </c>
      <c r="AD408">
        <v>0</v>
      </c>
      <c r="AE408">
        <v>0</v>
      </c>
      <c r="AF408">
        <v>0</v>
      </c>
      <c r="AG408">
        <v>3</v>
      </c>
      <c r="AH408">
        <v>11</v>
      </c>
      <c r="AI408">
        <v>1</v>
      </c>
      <c r="AJ408">
        <f>marketing_campaign[[#This Row],[AcceptedCmp2]]+marketing_campaign[[#This Row],[AcceptedCmp1]]+marketing_campaign[[#This Row],[AcceptedCmp5]]+marketing_campaign[[#This Row],[AcceptedCmp4]]+marketing_campaign[[#This Row],[AcceptedCmp3]]</f>
        <v>0</v>
      </c>
    </row>
    <row r="409" spans="1:36" x14ac:dyDescent="0.35">
      <c r="A409">
        <v>8890</v>
      </c>
      <c r="B409">
        <v>1971</v>
      </c>
      <c r="C409">
        <f t="shared" ca="1" si="12"/>
        <v>55</v>
      </c>
      <c r="D409" t="str" cm="1">
        <f t="array" aca="1" ref="D4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09" t="s">
        <v>32</v>
      </c>
      <c r="F409" t="s">
        <v>35</v>
      </c>
      <c r="G409" cm="1">
        <f t="array" ref="G409">_xlfn.IFS(marketing_campaign[[#This Row],[Marital_Status]]="Single",I409-J409+1,marketing_campaign[[#This Row],[Marital_Status]]="Together",I409+J409+2,marketing_campaign[[#This Row],[Marital_Status]]="Alone",I409-J409+1,marketing_campaign[[#This Row],[Marital_Status]]="Married",I409+J409+2,marketing_campaign[[#This Row],[Marital_Status]]="Divorced",I409+J409+1,marketing_campaign[[#This Row],[Marital_Status]]="YOLO",I409-J409+1,marketing_campaign[[#This Row],[Marital_Status]]="Absurd",I409-J409+1,marketing_campaign[[#This Row],[Marital_Status]]="Widow",I409+J409+1)</f>
        <v>3</v>
      </c>
      <c r="H409">
        <v>65808</v>
      </c>
      <c r="I409">
        <v>1</v>
      </c>
      <c r="J409">
        <v>1</v>
      </c>
      <c r="K409" s="1">
        <v>41789</v>
      </c>
      <c r="L409">
        <v>1</v>
      </c>
      <c r="M409" t="str" cm="1">
        <f t="array" ref="M409">_xlfn.IFS(AND(marketing_campaign[[#This Row],[Recency]]&gt;=0,marketing_campaign[[#This Row],[Recency]]&lt;=14),"Early Recency",AND(marketing_campaign[[#This Row],[Recency]]&gt;=15,marketing_campaign[[#This Row],[Recency]]&lt;=31),"Mid-Recency",marketing_campaign[[#This Row],[Recency]]&gt;=32,"Late Recency")</f>
        <v>Early Recency</v>
      </c>
      <c r="N409">
        <v>155</v>
      </c>
      <c r="O409">
        <v>7</v>
      </c>
      <c r="P409">
        <v>80</v>
      </c>
      <c r="Q409">
        <v>13</v>
      </c>
      <c r="R409">
        <v>7</v>
      </c>
      <c r="S409">
        <v>10</v>
      </c>
      <c r="T409">
        <f>marketing_campaign[[#This Row],[MntGoldProds]]+marketing_campaign[[#This Row],[MntSweetProducts]]+marketing_campaign[[#This Row],[MntFishProducts]]+marketing_campaign[[#This Row],[MntMeatProducts]]+marketing_campaign[[#This Row],[MntFruits]]+marketing_campaign[[#This Row],[MntWines]]</f>
        <v>272</v>
      </c>
      <c r="U409">
        <v>3</v>
      </c>
      <c r="V409">
        <v>5</v>
      </c>
      <c r="W409">
        <v>1</v>
      </c>
      <c r="X409">
        <v>5</v>
      </c>
      <c r="Y409">
        <f t="shared" si="13"/>
        <v>14</v>
      </c>
      <c r="Z409">
        <v>6</v>
      </c>
      <c r="AA409">
        <v>0</v>
      </c>
      <c r="AB409">
        <v>0</v>
      </c>
      <c r="AC409">
        <v>0</v>
      </c>
      <c r="AD409">
        <v>0</v>
      </c>
      <c r="AE409">
        <v>0</v>
      </c>
      <c r="AF409">
        <v>0</v>
      </c>
      <c r="AG409">
        <v>3</v>
      </c>
      <c r="AH409">
        <v>11</v>
      </c>
      <c r="AI409">
        <v>0</v>
      </c>
      <c r="AJ409">
        <f>marketing_campaign[[#This Row],[AcceptedCmp2]]+marketing_campaign[[#This Row],[AcceptedCmp1]]+marketing_campaign[[#This Row],[AcceptedCmp5]]+marketing_campaign[[#This Row],[AcceptedCmp4]]+marketing_campaign[[#This Row],[AcceptedCmp3]]</f>
        <v>0</v>
      </c>
    </row>
    <row r="410" spans="1:36" x14ac:dyDescent="0.35">
      <c r="A410">
        <v>5049</v>
      </c>
      <c r="B410">
        <v>1974</v>
      </c>
      <c r="C410">
        <f t="shared" ca="1" si="12"/>
        <v>52</v>
      </c>
      <c r="D410" t="str" cm="1">
        <f t="array" aca="1" ref="D4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10" t="s">
        <v>32</v>
      </c>
      <c r="F410" t="s">
        <v>31</v>
      </c>
      <c r="G410" cm="1">
        <f t="array" ref="G410">_xlfn.IFS(marketing_campaign[[#This Row],[Marital_Status]]="Single",I410-J410+1,marketing_campaign[[#This Row],[Marital_Status]]="Together",I410+J410+2,marketing_campaign[[#This Row],[Marital_Status]]="Alone",I410-J410+1,marketing_campaign[[#This Row],[Marital_Status]]="Married",I410+J410+2,marketing_campaign[[#This Row],[Marital_Status]]="Divorced",I410+J410+1,marketing_campaign[[#This Row],[Marital_Status]]="YOLO",I410-J410+1,marketing_campaign[[#This Row],[Marital_Status]]="Absurd",I410-J410+1,marketing_campaign[[#This Row],[Marital_Status]]="Widow",I410+J410+1)</f>
        <v>3</v>
      </c>
      <c r="H410">
        <v>30351</v>
      </c>
      <c r="I410">
        <v>1</v>
      </c>
      <c r="J410">
        <v>0</v>
      </c>
      <c r="K410" s="1">
        <v>41431</v>
      </c>
      <c r="L410">
        <v>19</v>
      </c>
      <c r="M410" t="str" cm="1">
        <f t="array" ref="M410">_xlfn.IFS(AND(marketing_campaign[[#This Row],[Recency]]&gt;=0,marketing_campaign[[#This Row],[Recency]]&lt;=14),"Early Recency",AND(marketing_campaign[[#This Row],[Recency]]&gt;=15,marketing_campaign[[#This Row],[Recency]]&lt;=31),"Mid-Recency",marketing_campaign[[#This Row],[Recency]]&gt;=32,"Late Recency")</f>
        <v>Mid-Recency</v>
      </c>
      <c r="N410">
        <v>14</v>
      </c>
      <c r="O410">
        <v>0</v>
      </c>
      <c r="P410">
        <v>24</v>
      </c>
      <c r="Q410">
        <v>3</v>
      </c>
      <c r="R410">
        <v>3</v>
      </c>
      <c r="S410">
        <v>2</v>
      </c>
      <c r="T410">
        <f>marketing_campaign[[#This Row],[MntGoldProds]]+marketing_campaign[[#This Row],[MntSweetProducts]]+marketing_campaign[[#This Row],[MntFishProducts]]+marketing_campaign[[#This Row],[MntMeatProducts]]+marketing_campaign[[#This Row],[MntFruits]]+marketing_campaign[[#This Row],[MntWines]]</f>
        <v>46</v>
      </c>
      <c r="U410">
        <v>1</v>
      </c>
      <c r="V410">
        <v>3</v>
      </c>
      <c r="W410">
        <v>0</v>
      </c>
      <c r="X410">
        <v>2</v>
      </c>
      <c r="Y410">
        <f t="shared" si="13"/>
        <v>6</v>
      </c>
      <c r="Z410">
        <v>9</v>
      </c>
      <c r="AA410">
        <v>0</v>
      </c>
      <c r="AB410">
        <v>0</v>
      </c>
      <c r="AC410">
        <v>0</v>
      </c>
      <c r="AD410">
        <v>0</v>
      </c>
      <c r="AE410">
        <v>0</v>
      </c>
      <c r="AF410">
        <v>0</v>
      </c>
      <c r="AG410">
        <v>3</v>
      </c>
      <c r="AH410">
        <v>11</v>
      </c>
      <c r="AI410">
        <v>0</v>
      </c>
      <c r="AJ410">
        <f>marketing_campaign[[#This Row],[AcceptedCmp2]]+marketing_campaign[[#This Row],[AcceptedCmp1]]+marketing_campaign[[#This Row],[AcceptedCmp5]]+marketing_campaign[[#This Row],[AcceptedCmp4]]+marketing_campaign[[#This Row],[AcceptedCmp3]]</f>
        <v>0</v>
      </c>
    </row>
    <row r="411" spans="1:36" x14ac:dyDescent="0.35">
      <c r="A411">
        <v>9973</v>
      </c>
      <c r="B411">
        <v>1963</v>
      </c>
      <c r="C411">
        <f t="shared" ca="1" si="12"/>
        <v>63</v>
      </c>
      <c r="D411" t="str" cm="1">
        <f t="array" aca="1" ref="D4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11" t="s">
        <v>29</v>
      </c>
      <c r="F411" t="s">
        <v>33</v>
      </c>
      <c r="G411" cm="1">
        <f t="array" ref="G411">_xlfn.IFS(marketing_campaign[[#This Row],[Marital_Status]]="Single",I411-J411+1,marketing_campaign[[#This Row],[Marital_Status]]="Together",I411+J411+2,marketing_campaign[[#This Row],[Marital_Status]]="Alone",I411-J411+1,marketing_campaign[[#This Row],[Marital_Status]]="Married",I411+J411+2,marketing_campaign[[#This Row],[Marital_Status]]="Divorced",I411+J411+1,marketing_campaign[[#This Row],[Marital_Status]]="YOLO",I411-J411+1,marketing_campaign[[#This Row],[Marital_Status]]="Absurd",I411-J411+1,marketing_campaign[[#This Row],[Marital_Status]]="Widow",I411+J411+1)</f>
        <v>4</v>
      </c>
      <c r="H411">
        <v>50437</v>
      </c>
      <c r="I411">
        <v>0</v>
      </c>
      <c r="J411">
        <v>2</v>
      </c>
      <c r="K411" s="1">
        <v>41199</v>
      </c>
      <c r="L411">
        <v>28</v>
      </c>
      <c r="M411" t="str" cm="1">
        <f t="array" ref="M411">_xlfn.IFS(AND(marketing_campaign[[#This Row],[Recency]]&gt;=0,marketing_campaign[[#This Row],[Recency]]&lt;=14),"Early Recency",AND(marketing_campaign[[#This Row],[Recency]]&gt;=15,marketing_campaign[[#This Row],[Recency]]&lt;=31),"Mid-Recency",marketing_campaign[[#This Row],[Recency]]&gt;=32,"Late Recency")</f>
        <v>Mid-Recency</v>
      </c>
      <c r="N411">
        <v>370</v>
      </c>
      <c r="O411">
        <v>9</v>
      </c>
      <c r="P411">
        <v>92</v>
      </c>
      <c r="Q411">
        <v>6</v>
      </c>
      <c r="R411">
        <v>9</v>
      </c>
      <c r="S411">
        <v>4</v>
      </c>
      <c r="T411">
        <f>marketing_campaign[[#This Row],[MntGoldProds]]+marketing_campaign[[#This Row],[MntSweetProducts]]+marketing_campaign[[#This Row],[MntFishProducts]]+marketing_campaign[[#This Row],[MntMeatProducts]]+marketing_campaign[[#This Row],[MntFruits]]+marketing_campaign[[#This Row],[MntWines]]</f>
        <v>490</v>
      </c>
      <c r="U411">
        <v>3</v>
      </c>
      <c r="V411">
        <v>7</v>
      </c>
      <c r="W411">
        <v>1</v>
      </c>
      <c r="X411">
        <v>8</v>
      </c>
      <c r="Y411">
        <f t="shared" si="13"/>
        <v>19</v>
      </c>
      <c r="Z411">
        <v>7</v>
      </c>
      <c r="AA411">
        <v>0</v>
      </c>
      <c r="AB411">
        <v>0</v>
      </c>
      <c r="AC411">
        <v>0</v>
      </c>
      <c r="AD411">
        <v>0</v>
      </c>
      <c r="AE411">
        <v>0</v>
      </c>
      <c r="AF411">
        <v>0</v>
      </c>
      <c r="AG411">
        <v>3</v>
      </c>
      <c r="AH411">
        <v>11</v>
      </c>
      <c r="AI411">
        <v>0</v>
      </c>
      <c r="AJ411">
        <f>marketing_campaign[[#This Row],[AcceptedCmp2]]+marketing_campaign[[#This Row],[AcceptedCmp1]]+marketing_campaign[[#This Row],[AcceptedCmp5]]+marketing_campaign[[#This Row],[AcceptedCmp4]]+marketing_campaign[[#This Row],[AcceptedCmp3]]</f>
        <v>0</v>
      </c>
    </row>
    <row r="412" spans="1:36" x14ac:dyDescent="0.35">
      <c r="A412">
        <v>7301</v>
      </c>
      <c r="B412">
        <v>1982</v>
      </c>
      <c r="C412">
        <f t="shared" ca="1" si="12"/>
        <v>44</v>
      </c>
      <c r="D412" t="str" cm="1">
        <f t="array" aca="1" ref="D4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12" t="s">
        <v>37</v>
      </c>
      <c r="F412" t="s">
        <v>30</v>
      </c>
      <c r="G412" cm="1">
        <f t="array" ref="G412">_xlfn.IFS(marketing_campaign[[#This Row],[Marital_Status]]="Single",I412-J412+1,marketing_campaign[[#This Row],[Marital_Status]]="Together",I412+J412+2,marketing_campaign[[#This Row],[Marital_Status]]="Alone",I412-J412+1,marketing_campaign[[#This Row],[Marital_Status]]="Married",I412+J412+2,marketing_campaign[[#This Row],[Marital_Status]]="Divorced",I412+J412+1,marketing_campaign[[#This Row],[Marital_Status]]="YOLO",I412-J412+1,marketing_campaign[[#This Row],[Marital_Status]]="Absurd",I412-J412+1,marketing_campaign[[#This Row],[Marital_Status]]="Widow",I412+J412+1)</f>
        <v>2</v>
      </c>
      <c r="H412">
        <v>23616</v>
      </c>
      <c r="I412">
        <v>1</v>
      </c>
      <c r="J412">
        <v>0</v>
      </c>
      <c r="K412" s="1">
        <v>41230</v>
      </c>
      <c r="L412">
        <v>76</v>
      </c>
      <c r="M412" t="str" cm="1">
        <f t="array" ref="M412">_xlfn.IFS(AND(marketing_campaign[[#This Row],[Recency]]&gt;=0,marketing_campaign[[#This Row],[Recency]]&lt;=14),"Early Recency",AND(marketing_campaign[[#This Row],[Recency]]&gt;=15,marketing_campaign[[#This Row],[Recency]]&lt;=31),"Mid-Recency",marketing_campaign[[#This Row],[Recency]]&gt;=32,"Late Recency")</f>
        <v>Late Recency</v>
      </c>
      <c r="N412">
        <v>4</v>
      </c>
      <c r="O412">
        <v>22</v>
      </c>
      <c r="P412">
        <v>11</v>
      </c>
      <c r="Q412">
        <v>3</v>
      </c>
      <c r="R412">
        <v>7</v>
      </c>
      <c r="S412">
        <v>32</v>
      </c>
      <c r="T412">
        <f>marketing_campaign[[#This Row],[MntGoldProds]]+marketing_campaign[[#This Row],[MntSweetProducts]]+marketing_campaign[[#This Row],[MntFishProducts]]+marketing_campaign[[#This Row],[MntMeatProducts]]+marketing_campaign[[#This Row],[MntFruits]]+marketing_campaign[[#This Row],[MntWines]]</f>
        <v>79</v>
      </c>
      <c r="U412">
        <v>2</v>
      </c>
      <c r="V412">
        <v>3</v>
      </c>
      <c r="W412">
        <v>0</v>
      </c>
      <c r="X412">
        <v>3</v>
      </c>
      <c r="Y412">
        <f t="shared" si="13"/>
        <v>8</v>
      </c>
      <c r="Z412">
        <v>8</v>
      </c>
      <c r="AA412">
        <v>0</v>
      </c>
      <c r="AB412">
        <v>0</v>
      </c>
      <c r="AC412">
        <v>0</v>
      </c>
      <c r="AD412">
        <v>0</v>
      </c>
      <c r="AE412">
        <v>0</v>
      </c>
      <c r="AF412">
        <v>0</v>
      </c>
      <c r="AG412">
        <v>3</v>
      </c>
      <c r="AH412">
        <v>11</v>
      </c>
      <c r="AI412">
        <v>1</v>
      </c>
      <c r="AJ412">
        <f>marketing_campaign[[#This Row],[AcceptedCmp2]]+marketing_campaign[[#This Row],[AcceptedCmp1]]+marketing_campaign[[#This Row],[AcceptedCmp5]]+marketing_campaign[[#This Row],[AcceptedCmp4]]+marketing_campaign[[#This Row],[AcceptedCmp3]]</f>
        <v>0</v>
      </c>
    </row>
    <row r="413" spans="1:36" x14ac:dyDescent="0.35">
      <c r="A413">
        <v>10882</v>
      </c>
      <c r="B413">
        <v>1976</v>
      </c>
      <c r="C413">
        <f t="shared" ca="1" si="12"/>
        <v>50</v>
      </c>
      <c r="D413" t="str" cm="1">
        <f t="array" aca="1" ref="D4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13" t="s">
        <v>29</v>
      </c>
      <c r="F413" t="s">
        <v>33</v>
      </c>
      <c r="G413" cm="1">
        <f t="array" ref="G413">_xlfn.IFS(marketing_campaign[[#This Row],[Marital_Status]]="Single",I413-J413+1,marketing_campaign[[#This Row],[Marital_Status]]="Together",I413+J413+2,marketing_campaign[[#This Row],[Marital_Status]]="Alone",I413-J413+1,marketing_campaign[[#This Row],[Marital_Status]]="Married",I413+J413+2,marketing_campaign[[#This Row],[Marital_Status]]="Divorced",I413+J413+1,marketing_campaign[[#This Row],[Marital_Status]]="YOLO",I413-J413+1,marketing_campaign[[#This Row],[Marital_Status]]="Absurd",I413-J413+1,marketing_campaign[[#This Row],[Marital_Status]]="Widow",I413+J413+1)</f>
        <v>3</v>
      </c>
      <c r="H413">
        <v>53858</v>
      </c>
      <c r="I413">
        <v>0</v>
      </c>
      <c r="J413">
        <v>1</v>
      </c>
      <c r="K413" s="1">
        <v>41222</v>
      </c>
      <c r="L413">
        <v>50</v>
      </c>
      <c r="M413" t="str" cm="1">
        <f t="array" ref="M413">_xlfn.IFS(AND(marketing_campaign[[#This Row],[Recency]]&gt;=0,marketing_campaign[[#This Row],[Recency]]&lt;=14),"Early Recency",AND(marketing_campaign[[#This Row],[Recency]]&gt;=15,marketing_campaign[[#This Row],[Recency]]&lt;=31),"Mid-Recency",marketing_campaign[[#This Row],[Recency]]&gt;=32,"Late Recency")</f>
        <v>Late Recency</v>
      </c>
      <c r="N413">
        <v>407</v>
      </c>
      <c r="O413">
        <v>53</v>
      </c>
      <c r="P413">
        <v>221</v>
      </c>
      <c r="Q413">
        <v>58</v>
      </c>
      <c r="R413">
        <v>150</v>
      </c>
      <c r="S413">
        <v>26</v>
      </c>
      <c r="T413">
        <f>marketing_campaign[[#This Row],[MntGoldProds]]+marketing_campaign[[#This Row],[MntSweetProducts]]+marketing_campaign[[#This Row],[MntFishProducts]]+marketing_campaign[[#This Row],[MntMeatProducts]]+marketing_campaign[[#This Row],[MntFruits]]+marketing_campaign[[#This Row],[MntWines]]</f>
        <v>915</v>
      </c>
      <c r="U413">
        <v>4</v>
      </c>
      <c r="V413">
        <v>4</v>
      </c>
      <c r="W413">
        <v>3</v>
      </c>
      <c r="X413">
        <v>6</v>
      </c>
      <c r="Y413">
        <f t="shared" si="13"/>
        <v>17</v>
      </c>
      <c r="Z413">
        <v>4</v>
      </c>
      <c r="AA413">
        <v>0</v>
      </c>
      <c r="AB413">
        <v>0</v>
      </c>
      <c r="AC413">
        <v>0</v>
      </c>
      <c r="AD413">
        <v>0</v>
      </c>
      <c r="AE413">
        <v>0</v>
      </c>
      <c r="AF413">
        <v>0</v>
      </c>
      <c r="AG413">
        <v>3</v>
      </c>
      <c r="AH413">
        <v>11</v>
      </c>
      <c r="AI413">
        <v>0</v>
      </c>
      <c r="AJ413">
        <f>marketing_campaign[[#This Row],[AcceptedCmp2]]+marketing_campaign[[#This Row],[AcceptedCmp1]]+marketing_campaign[[#This Row],[AcceptedCmp5]]+marketing_campaign[[#This Row],[AcceptedCmp4]]+marketing_campaign[[#This Row],[AcceptedCmp3]]</f>
        <v>0</v>
      </c>
    </row>
    <row r="414" spans="1:36" x14ac:dyDescent="0.35">
      <c r="A414">
        <v>7030</v>
      </c>
      <c r="B414">
        <v>1955</v>
      </c>
      <c r="C414">
        <f t="shared" ca="1" si="12"/>
        <v>71</v>
      </c>
      <c r="D414" t="str" cm="1">
        <f t="array" aca="1" ref="D4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14" t="s">
        <v>32</v>
      </c>
      <c r="F414" t="s">
        <v>33</v>
      </c>
      <c r="G414" cm="1">
        <f t="array" ref="G414">_xlfn.IFS(marketing_campaign[[#This Row],[Marital_Status]]="Single",I414-J414+1,marketing_campaign[[#This Row],[Marital_Status]]="Together",I414+J414+2,marketing_campaign[[#This Row],[Marital_Status]]="Alone",I414-J414+1,marketing_campaign[[#This Row],[Marital_Status]]="Married",I414+J414+2,marketing_campaign[[#This Row],[Marital_Status]]="Divorced",I414+J414+1,marketing_campaign[[#This Row],[Marital_Status]]="YOLO",I414-J414+1,marketing_campaign[[#This Row],[Marital_Status]]="Absurd",I414-J414+1,marketing_campaign[[#This Row],[Marital_Status]]="Widow",I414+J414+1)</f>
        <v>3</v>
      </c>
      <c r="H414">
        <v>66465</v>
      </c>
      <c r="I414">
        <v>0</v>
      </c>
      <c r="J414">
        <v>1</v>
      </c>
      <c r="K414" s="1">
        <v>41363</v>
      </c>
      <c r="L414">
        <v>1</v>
      </c>
      <c r="M414" t="str" cm="1">
        <f t="array" ref="M414">_xlfn.IFS(AND(marketing_campaign[[#This Row],[Recency]]&gt;=0,marketing_campaign[[#This Row],[Recency]]&lt;=14),"Early Recency",AND(marketing_campaign[[#This Row],[Recency]]&gt;=15,marketing_campaign[[#This Row],[Recency]]&lt;=31),"Mid-Recency",marketing_campaign[[#This Row],[Recency]]&gt;=32,"Late Recency")</f>
        <v>Early Recency</v>
      </c>
      <c r="N414">
        <v>1200</v>
      </c>
      <c r="O414">
        <v>0</v>
      </c>
      <c r="P414">
        <v>204</v>
      </c>
      <c r="Q414">
        <v>38</v>
      </c>
      <c r="R414">
        <v>29</v>
      </c>
      <c r="S414">
        <v>14</v>
      </c>
      <c r="T414">
        <f>marketing_campaign[[#This Row],[MntGoldProds]]+marketing_campaign[[#This Row],[MntSweetProducts]]+marketing_campaign[[#This Row],[MntFishProducts]]+marketing_campaign[[#This Row],[MntMeatProducts]]+marketing_campaign[[#This Row],[MntFruits]]+marketing_campaign[[#This Row],[MntWines]]</f>
        <v>1485</v>
      </c>
      <c r="U414">
        <v>3</v>
      </c>
      <c r="V414">
        <v>11</v>
      </c>
      <c r="W414">
        <v>9</v>
      </c>
      <c r="X414">
        <v>12</v>
      </c>
      <c r="Y414">
        <f t="shared" si="13"/>
        <v>35</v>
      </c>
      <c r="Z414">
        <v>6</v>
      </c>
      <c r="AA414">
        <v>0</v>
      </c>
      <c r="AB414">
        <v>0</v>
      </c>
      <c r="AC414">
        <v>0</v>
      </c>
      <c r="AD414">
        <v>1</v>
      </c>
      <c r="AE414">
        <v>0</v>
      </c>
      <c r="AF414">
        <v>0</v>
      </c>
      <c r="AG414">
        <v>3</v>
      </c>
      <c r="AH414">
        <v>11</v>
      </c>
      <c r="AI414">
        <v>0</v>
      </c>
      <c r="AJ414">
        <f>marketing_campaign[[#This Row],[AcceptedCmp2]]+marketing_campaign[[#This Row],[AcceptedCmp1]]+marketing_campaign[[#This Row],[AcceptedCmp5]]+marketing_campaign[[#This Row],[AcceptedCmp4]]+marketing_campaign[[#This Row],[AcceptedCmp3]]</f>
        <v>1</v>
      </c>
    </row>
    <row r="415" spans="1:36" x14ac:dyDescent="0.35">
      <c r="A415">
        <v>7422</v>
      </c>
      <c r="B415">
        <v>1987</v>
      </c>
      <c r="C415">
        <f t="shared" ca="1" si="12"/>
        <v>39</v>
      </c>
      <c r="D415" t="str" cm="1">
        <f t="array" aca="1" ref="D4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15" t="s">
        <v>29</v>
      </c>
      <c r="F415" t="s">
        <v>30</v>
      </c>
      <c r="G415" cm="1">
        <f t="array" ref="G415">_xlfn.IFS(marketing_campaign[[#This Row],[Marital_Status]]="Single",I415-J415+1,marketing_campaign[[#This Row],[Marital_Status]]="Together",I415+J415+2,marketing_campaign[[#This Row],[Marital_Status]]="Alone",I415-J415+1,marketing_campaign[[#This Row],[Marital_Status]]="Married",I415+J415+2,marketing_campaign[[#This Row],[Marital_Status]]="Divorced",I415+J415+1,marketing_campaign[[#This Row],[Marital_Status]]="YOLO",I415-J415+1,marketing_campaign[[#This Row],[Marital_Status]]="Absurd",I415-J415+1,marketing_campaign[[#This Row],[Marital_Status]]="Widow",I415+J415+1)</f>
        <v>2</v>
      </c>
      <c r="H415">
        <v>46923</v>
      </c>
      <c r="I415">
        <v>1</v>
      </c>
      <c r="J415">
        <v>0</v>
      </c>
      <c r="K415" s="1">
        <v>41143</v>
      </c>
      <c r="L415">
        <v>90</v>
      </c>
      <c r="M415" t="str" cm="1">
        <f t="array" ref="M415">_xlfn.IFS(AND(marketing_campaign[[#This Row],[Recency]]&gt;=0,marketing_campaign[[#This Row],[Recency]]&lt;=14),"Early Recency",AND(marketing_campaign[[#This Row],[Recency]]&gt;=15,marketing_campaign[[#This Row],[Recency]]&lt;=31),"Mid-Recency",marketing_campaign[[#This Row],[Recency]]&gt;=32,"Late Recency")</f>
        <v>Late Recency</v>
      </c>
      <c r="N415">
        <v>85</v>
      </c>
      <c r="O415">
        <v>44</v>
      </c>
      <c r="P415">
        <v>54</v>
      </c>
      <c r="Q415">
        <v>102</v>
      </c>
      <c r="R415">
        <v>78</v>
      </c>
      <c r="S415">
        <v>6</v>
      </c>
      <c r="T415">
        <f>marketing_campaign[[#This Row],[MntGoldProds]]+marketing_campaign[[#This Row],[MntSweetProducts]]+marketing_campaign[[#This Row],[MntFishProducts]]+marketing_campaign[[#This Row],[MntMeatProducts]]+marketing_campaign[[#This Row],[MntFruits]]+marketing_campaign[[#This Row],[MntWines]]</f>
        <v>369</v>
      </c>
      <c r="U415">
        <v>3</v>
      </c>
      <c r="V415">
        <v>5</v>
      </c>
      <c r="W415">
        <v>1</v>
      </c>
      <c r="X415">
        <v>7</v>
      </c>
      <c r="Y415">
        <f t="shared" si="13"/>
        <v>16</v>
      </c>
      <c r="Z415">
        <v>7</v>
      </c>
      <c r="AA415">
        <v>0</v>
      </c>
      <c r="AB415">
        <v>0</v>
      </c>
      <c r="AC415">
        <v>0</v>
      </c>
      <c r="AD415">
        <v>0</v>
      </c>
      <c r="AE415">
        <v>0</v>
      </c>
      <c r="AF415">
        <v>0</v>
      </c>
      <c r="AG415">
        <v>3</v>
      </c>
      <c r="AH415">
        <v>11</v>
      </c>
      <c r="AI415">
        <v>0</v>
      </c>
      <c r="AJ415">
        <f>marketing_campaign[[#This Row],[AcceptedCmp2]]+marketing_campaign[[#This Row],[AcceptedCmp1]]+marketing_campaign[[#This Row],[AcceptedCmp5]]+marketing_campaign[[#This Row],[AcceptedCmp4]]+marketing_campaign[[#This Row],[AcceptedCmp3]]</f>
        <v>0</v>
      </c>
    </row>
    <row r="416" spans="1:36" x14ac:dyDescent="0.35">
      <c r="A416">
        <v>3523</v>
      </c>
      <c r="B416">
        <v>1962</v>
      </c>
      <c r="C416">
        <f t="shared" ca="1" si="12"/>
        <v>64</v>
      </c>
      <c r="D416" t="str" cm="1">
        <f t="array" aca="1" ref="D4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16" t="s">
        <v>29</v>
      </c>
      <c r="F416" t="s">
        <v>31</v>
      </c>
      <c r="G416" cm="1">
        <f t="array" ref="G416">_xlfn.IFS(marketing_campaign[[#This Row],[Marital_Status]]="Single",I416-J416+1,marketing_campaign[[#This Row],[Marital_Status]]="Together",I416+J416+2,marketing_campaign[[#This Row],[Marital_Status]]="Alone",I416-J416+1,marketing_campaign[[#This Row],[Marital_Status]]="Married",I416+J416+2,marketing_campaign[[#This Row],[Marital_Status]]="Divorced",I416+J416+1,marketing_campaign[[#This Row],[Marital_Status]]="YOLO",I416-J416+1,marketing_campaign[[#This Row],[Marital_Status]]="Absurd",I416-J416+1,marketing_campaign[[#This Row],[Marital_Status]]="Widow",I416+J416+1)</f>
        <v>3</v>
      </c>
      <c r="H416">
        <v>75072</v>
      </c>
      <c r="I416">
        <v>0</v>
      </c>
      <c r="J416">
        <v>1</v>
      </c>
      <c r="K416" s="1">
        <v>41297</v>
      </c>
      <c r="L416">
        <v>83</v>
      </c>
      <c r="M416" t="str" cm="1">
        <f t="array" ref="M416">_xlfn.IFS(AND(marketing_campaign[[#This Row],[Recency]]&gt;=0,marketing_campaign[[#This Row],[Recency]]&lt;=14),"Early Recency",AND(marketing_campaign[[#This Row],[Recency]]&gt;=15,marketing_campaign[[#This Row],[Recency]]&lt;=31),"Mid-Recency",marketing_campaign[[#This Row],[Recency]]&gt;=32,"Late Recency")</f>
        <v>Late Recency</v>
      </c>
      <c r="N416">
        <v>583</v>
      </c>
      <c r="O416">
        <v>34</v>
      </c>
      <c r="P416">
        <v>309</v>
      </c>
      <c r="Q416">
        <v>0</v>
      </c>
      <c r="R416">
        <v>22</v>
      </c>
      <c r="S416">
        <v>125</v>
      </c>
      <c r="T416">
        <f>marketing_campaign[[#This Row],[MntGoldProds]]+marketing_campaign[[#This Row],[MntSweetProducts]]+marketing_campaign[[#This Row],[MntFishProducts]]+marketing_campaign[[#This Row],[MntMeatProducts]]+marketing_campaign[[#This Row],[MntFruits]]+marketing_campaign[[#This Row],[MntWines]]</f>
        <v>1073</v>
      </c>
      <c r="U416">
        <v>2</v>
      </c>
      <c r="V416">
        <v>5</v>
      </c>
      <c r="W416">
        <v>4</v>
      </c>
      <c r="X416">
        <v>8</v>
      </c>
      <c r="Y416">
        <f t="shared" si="13"/>
        <v>19</v>
      </c>
      <c r="Z416">
        <v>3</v>
      </c>
      <c r="AA416">
        <v>0</v>
      </c>
      <c r="AB416">
        <v>0</v>
      </c>
      <c r="AC416">
        <v>0</v>
      </c>
      <c r="AD416">
        <v>0</v>
      </c>
      <c r="AE416">
        <v>0</v>
      </c>
      <c r="AF416">
        <v>0</v>
      </c>
      <c r="AG416">
        <v>3</v>
      </c>
      <c r="AH416">
        <v>11</v>
      </c>
      <c r="AI416">
        <v>0</v>
      </c>
      <c r="AJ416">
        <f>marketing_campaign[[#This Row],[AcceptedCmp2]]+marketing_campaign[[#This Row],[AcceptedCmp1]]+marketing_campaign[[#This Row],[AcceptedCmp5]]+marketing_campaign[[#This Row],[AcceptedCmp4]]+marketing_campaign[[#This Row],[AcceptedCmp3]]</f>
        <v>0</v>
      </c>
    </row>
    <row r="417" spans="1:36" x14ac:dyDescent="0.35">
      <c r="A417">
        <v>7106</v>
      </c>
      <c r="B417">
        <v>1943</v>
      </c>
      <c r="C417">
        <f t="shared" ca="1" si="12"/>
        <v>83</v>
      </c>
      <c r="D417" t="str" cm="1">
        <f t="array" aca="1" ref="D4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17" t="s">
        <v>32</v>
      </c>
      <c r="F417" t="s">
        <v>33</v>
      </c>
      <c r="G417" cm="1">
        <f t="array" ref="G417">_xlfn.IFS(marketing_campaign[[#This Row],[Marital_Status]]="Single",I417-J417+1,marketing_campaign[[#This Row],[Marital_Status]]="Together",I417+J417+2,marketing_campaign[[#This Row],[Marital_Status]]="Alone",I417-J417+1,marketing_campaign[[#This Row],[Marital_Status]]="Married",I417+J417+2,marketing_campaign[[#This Row],[Marital_Status]]="Divorced",I417+J417+1,marketing_campaign[[#This Row],[Marital_Status]]="YOLO",I417-J417+1,marketing_campaign[[#This Row],[Marital_Status]]="Absurd",I417-J417+1,marketing_campaign[[#This Row],[Marital_Status]]="Widow",I417+J417+1)</f>
        <v>2</v>
      </c>
      <c r="H417">
        <v>75865</v>
      </c>
      <c r="I417">
        <v>0</v>
      </c>
      <c r="J417">
        <v>0</v>
      </c>
      <c r="K417" s="1">
        <v>41729</v>
      </c>
      <c r="L417">
        <v>73</v>
      </c>
      <c r="M417" t="str" cm="1">
        <f t="array" ref="M417">_xlfn.IFS(AND(marketing_campaign[[#This Row],[Recency]]&gt;=0,marketing_campaign[[#This Row],[Recency]]&lt;=14),"Early Recency",AND(marketing_campaign[[#This Row],[Recency]]&gt;=15,marketing_campaign[[#This Row],[Recency]]&lt;=31),"Mid-Recency",marketing_campaign[[#This Row],[Recency]]&gt;=32,"Late Recency")</f>
        <v>Late Recency</v>
      </c>
      <c r="N417">
        <v>483</v>
      </c>
      <c r="O417">
        <v>0</v>
      </c>
      <c r="P417">
        <v>591</v>
      </c>
      <c r="Q417">
        <v>156</v>
      </c>
      <c r="R417">
        <v>0</v>
      </c>
      <c r="S417">
        <v>12</v>
      </c>
      <c r="T417">
        <f>marketing_campaign[[#This Row],[MntGoldProds]]+marketing_campaign[[#This Row],[MntSweetProducts]]+marketing_campaign[[#This Row],[MntFishProducts]]+marketing_campaign[[#This Row],[MntMeatProducts]]+marketing_campaign[[#This Row],[MntFruits]]+marketing_campaign[[#This Row],[MntWines]]</f>
        <v>1242</v>
      </c>
      <c r="U417">
        <v>1</v>
      </c>
      <c r="V417">
        <v>3</v>
      </c>
      <c r="W417">
        <v>5</v>
      </c>
      <c r="X417">
        <v>10</v>
      </c>
      <c r="Y417">
        <f t="shared" si="13"/>
        <v>19</v>
      </c>
      <c r="Z417">
        <v>1</v>
      </c>
      <c r="AA417">
        <v>0</v>
      </c>
      <c r="AB417">
        <v>0</v>
      </c>
      <c r="AC417">
        <v>0</v>
      </c>
      <c r="AD417">
        <v>0</v>
      </c>
      <c r="AE417">
        <v>0</v>
      </c>
      <c r="AF417">
        <v>0</v>
      </c>
      <c r="AG417">
        <v>3</v>
      </c>
      <c r="AH417">
        <v>11</v>
      </c>
      <c r="AI417">
        <v>0</v>
      </c>
      <c r="AJ417">
        <f>marketing_campaign[[#This Row],[AcceptedCmp2]]+marketing_campaign[[#This Row],[AcceptedCmp1]]+marketing_campaign[[#This Row],[AcceptedCmp5]]+marketing_campaign[[#This Row],[AcceptedCmp4]]+marketing_campaign[[#This Row],[AcceptedCmp3]]</f>
        <v>0</v>
      </c>
    </row>
    <row r="418" spans="1:36" x14ac:dyDescent="0.35">
      <c r="A418">
        <v>6504</v>
      </c>
      <c r="B418">
        <v>1975</v>
      </c>
      <c r="C418">
        <f t="shared" ca="1" si="12"/>
        <v>51</v>
      </c>
      <c r="D418" t="str" cm="1">
        <f t="array" aca="1" ref="D4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18" t="s">
        <v>37</v>
      </c>
      <c r="F418" t="s">
        <v>31</v>
      </c>
      <c r="G418" cm="1">
        <f t="array" ref="G418">_xlfn.IFS(marketing_campaign[[#This Row],[Marital_Status]]="Single",I418-J418+1,marketing_campaign[[#This Row],[Marital_Status]]="Together",I418+J418+2,marketing_campaign[[#This Row],[Marital_Status]]="Alone",I418-J418+1,marketing_campaign[[#This Row],[Marital_Status]]="Married",I418+J418+2,marketing_campaign[[#This Row],[Marital_Status]]="Divorced",I418+J418+1,marketing_campaign[[#This Row],[Marital_Status]]="YOLO",I418-J418+1,marketing_campaign[[#This Row],[Marital_Status]]="Absurd",I418-J418+1,marketing_campaign[[#This Row],[Marital_Status]]="Widow",I418+J418+1)</f>
        <v>3</v>
      </c>
      <c r="H418">
        <v>19789</v>
      </c>
      <c r="I418">
        <v>1</v>
      </c>
      <c r="J418">
        <v>0</v>
      </c>
      <c r="K418" s="1">
        <v>41598</v>
      </c>
      <c r="L418">
        <v>24</v>
      </c>
      <c r="M418" t="str" cm="1">
        <f t="array" ref="M418">_xlfn.IFS(AND(marketing_campaign[[#This Row],[Recency]]&gt;=0,marketing_campaign[[#This Row],[Recency]]&lt;=14),"Early Recency",AND(marketing_campaign[[#This Row],[Recency]]&gt;=15,marketing_campaign[[#This Row],[Recency]]&lt;=31),"Mid-Recency",marketing_campaign[[#This Row],[Recency]]&gt;=32,"Late Recency")</f>
        <v>Mid-Recency</v>
      </c>
      <c r="N418">
        <v>2</v>
      </c>
      <c r="O418">
        <v>5</v>
      </c>
      <c r="P418">
        <v>9</v>
      </c>
      <c r="Q418">
        <v>28</v>
      </c>
      <c r="R418">
        <v>6</v>
      </c>
      <c r="S418">
        <v>28</v>
      </c>
      <c r="T418">
        <f>marketing_campaign[[#This Row],[MntGoldProds]]+marketing_campaign[[#This Row],[MntSweetProducts]]+marketing_campaign[[#This Row],[MntFishProducts]]+marketing_campaign[[#This Row],[MntMeatProducts]]+marketing_campaign[[#This Row],[MntFruits]]+marketing_campaign[[#This Row],[MntWines]]</f>
        <v>78</v>
      </c>
      <c r="U418">
        <v>3</v>
      </c>
      <c r="V418">
        <v>2</v>
      </c>
      <c r="W418">
        <v>1</v>
      </c>
      <c r="X418">
        <v>3</v>
      </c>
      <c r="Y418">
        <f t="shared" si="13"/>
        <v>9</v>
      </c>
      <c r="Z418">
        <v>5</v>
      </c>
      <c r="AA418">
        <v>1</v>
      </c>
      <c r="AB418">
        <v>0</v>
      </c>
      <c r="AC418">
        <v>0</v>
      </c>
      <c r="AD418">
        <v>0</v>
      </c>
      <c r="AE418">
        <v>0</v>
      </c>
      <c r="AF418">
        <v>0</v>
      </c>
      <c r="AG418">
        <v>3</v>
      </c>
      <c r="AH418">
        <v>11</v>
      </c>
      <c r="AI418">
        <v>0</v>
      </c>
      <c r="AJ418">
        <f>marketing_campaign[[#This Row],[AcceptedCmp2]]+marketing_campaign[[#This Row],[AcceptedCmp1]]+marketing_campaign[[#This Row],[AcceptedCmp5]]+marketing_campaign[[#This Row],[AcceptedCmp4]]+marketing_campaign[[#This Row],[AcceptedCmp3]]</f>
        <v>1</v>
      </c>
    </row>
    <row r="419" spans="1:36" x14ac:dyDescent="0.35">
      <c r="A419">
        <v>5067</v>
      </c>
      <c r="B419">
        <v>1994</v>
      </c>
      <c r="C419">
        <f t="shared" ca="1" si="12"/>
        <v>32</v>
      </c>
      <c r="D419" t="str" cm="1">
        <f t="array" aca="1" ref="D4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19" t="s">
        <v>29</v>
      </c>
      <c r="F419" t="s">
        <v>31</v>
      </c>
      <c r="G419" cm="1">
        <f t="array" ref="G419">_xlfn.IFS(marketing_campaign[[#This Row],[Marital_Status]]="Single",I419-J419+1,marketing_campaign[[#This Row],[Marital_Status]]="Together",I419+J419+2,marketing_campaign[[#This Row],[Marital_Status]]="Alone",I419-J419+1,marketing_campaign[[#This Row],[Marital_Status]]="Married",I419+J419+2,marketing_campaign[[#This Row],[Marital_Status]]="Divorced",I419+J419+1,marketing_campaign[[#This Row],[Marital_Status]]="YOLO",I419-J419+1,marketing_campaign[[#This Row],[Marital_Status]]="Absurd",I419-J419+1,marketing_campaign[[#This Row],[Marital_Status]]="Widow",I419+J419+1)</f>
        <v>2</v>
      </c>
      <c r="H419">
        <v>80134</v>
      </c>
      <c r="I419">
        <v>0</v>
      </c>
      <c r="J419">
        <v>0</v>
      </c>
      <c r="K419" s="1">
        <v>41684</v>
      </c>
      <c r="L419">
        <v>11</v>
      </c>
      <c r="M419" t="str" cm="1">
        <f t="array" ref="M419">_xlfn.IFS(AND(marketing_campaign[[#This Row],[Recency]]&gt;=0,marketing_campaign[[#This Row],[Recency]]&lt;=14),"Early Recency",AND(marketing_campaign[[#This Row],[Recency]]&gt;=15,marketing_campaign[[#This Row],[Recency]]&lt;=31),"Mid-Recency",marketing_campaign[[#This Row],[Recency]]&gt;=32,"Late Recency")</f>
        <v>Early Recency</v>
      </c>
      <c r="N419">
        <v>966</v>
      </c>
      <c r="O419">
        <v>26</v>
      </c>
      <c r="P419">
        <v>282</v>
      </c>
      <c r="Q419">
        <v>52</v>
      </c>
      <c r="R419">
        <v>26</v>
      </c>
      <c r="S419">
        <v>26</v>
      </c>
      <c r="T419">
        <f>marketing_campaign[[#This Row],[MntGoldProds]]+marketing_campaign[[#This Row],[MntSweetProducts]]+marketing_campaign[[#This Row],[MntFishProducts]]+marketing_campaign[[#This Row],[MntMeatProducts]]+marketing_campaign[[#This Row],[MntFruits]]+marketing_campaign[[#This Row],[MntWines]]</f>
        <v>1378</v>
      </c>
      <c r="U419">
        <v>1</v>
      </c>
      <c r="V419">
        <v>2</v>
      </c>
      <c r="W419">
        <v>7</v>
      </c>
      <c r="X419">
        <v>11</v>
      </c>
      <c r="Y419">
        <f t="shared" si="13"/>
        <v>21</v>
      </c>
      <c r="Z419">
        <v>5</v>
      </c>
      <c r="AA419">
        <v>0</v>
      </c>
      <c r="AB419">
        <v>1</v>
      </c>
      <c r="AC419">
        <v>1</v>
      </c>
      <c r="AD419">
        <v>1</v>
      </c>
      <c r="AE419">
        <v>1</v>
      </c>
      <c r="AF419">
        <v>0</v>
      </c>
      <c r="AG419">
        <v>3</v>
      </c>
      <c r="AH419">
        <v>11</v>
      </c>
      <c r="AI419">
        <v>0</v>
      </c>
      <c r="AJ419">
        <f>marketing_campaign[[#This Row],[AcceptedCmp2]]+marketing_campaign[[#This Row],[AcceptedCmp1]]+marketing_campaign[[#This Row],[AcceptedCmp5]]+marketing_campaign[[#This Row],[AcceptedCmp4]]+marketing_campaign[[#This Row],[AcceptedCmp3]]</f>
        <v>4</v>
      </c>
    </row>
    <row r="420" spans="1:36" x14ac:dyDescent="0.35">
      <c r="A420">
        <v>4216</v>
      </c>
      <c r="B420">
        <v>1981</v>
      </c>
      <c r="C420">
        <f t="shared" ca="1" si="12"/>
        <v>45</v>
      </c>
      <c r="D420" t="str" cm="1">
        <f t="array" aca="1" ref="D4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0" t="s">
        <v>29</v>
      </c>
      <c r="F420" t="s">
        <v>30</v>
      </c>
      <c r="G420" cm="1">
        <f t="array" ref="G420">_xlfn.IFS(marketing_campaign[[#This Row],[Marital_Status]]="Single",I420-J420+1,marketing_campaign[[#This Row],[Marital_Status]]="Together",I420+J420+2,marketing_campaign[[#This Row],[Marital_Status]]="Alone",I420-J420+1,marketing_campaign[[#This Row],[Marital_Status]]="Married",I420+J420+2,marketing_campaign[[#This Row],[Marital_Status]]="Divorced",I420+J420+1,marketing_campaign[[#This Row],[Marital_Status]]="YOLO",I420-J420+1,marketing_campaign[[#This Row],[Marital_Status]]="Absurd",I420-J420+1,marketing_campaign[[#This Row],[Marital_Status]]="Widow",I420+J420+1)</f>
        <v>1</v>
      </c>
      <c r="H420">
        <v>91065</v>
      </c>
      <c r="I420">
        <v>0</v>
      </c>
      <c r="J420">
        <v>0</v>
      </c>
      <c r="K420" s="1">
        <v>41327</v>
      </c>
      <c r="L420">
        <v>33</v>
      </c>
      <c r="M420" t="str" cm="1">
        <f t="array" ref="M420">_xlfn.IFS(AND(marketing_campaign[[#This Row],[Recency]]&gt;=0,marketing_campaign[[#This Row],[Recency]]&lt;=14),"Early Recency",AND(marketing_campaign[[#This Row],[Recency]]&gt;=15,marketing_campaign[[#This Row],[Recency]]&lt;=31),"Mid-Recency",marketing_campaign[[#This Row],[Recency]]&gt;=32,"Late Recency")</f>
        <v>Late Recency</v>
      </c>
      <c r="N420">
        <v>822</v>
      </c>
      <c r="O420">
        <v>114</v>
      </c>
      <c r="P420">
        <v>108</v>
      </c>
      <c r="Q420">
        <v>179</v>
      </c>
      <c r="R420">
        <v>137</v>
      </c>
      <c r="S420">
        <v>114</v>
      </c>
      <c r="T420">
        <f>marketing_campaign[[#This Row],[MntGoldProds]]+marketing_campaign[[#This Row],[MntSweetProducts]]+marketing_campaign[[#This Row],[MntFishProducts]]+marketing_campaign[[#This Row],[MntMeatProducts]]+marketing_campaign[[#This Row],[MntFruits]]+marketing_campaign[[#This Row],[MntWines]]</f>
        <v>1474</v>
      </c>
      <c r="U420">
        <v>1</v>
      </c>
      <c r="V420">
        <v>7</v>
      </c>
      <c r="W420">
        <v>9</v>
      </c>
      <c r="X420">
        <v>9</v>
      </c>
      <c r="Y420">
        <f t="shared" si="13"/>
        <v>26</v>
      </c>
      <c r="Z420">
        <v>3</v>
      </c>
      <c r="AA420">
        <v>0</v>
      </c>
      <c r="AB420">
        <v>0</v>
      </c>
      <c r="AC420">
        <v>1</v>
      </c>
      <c r="AD420">
        <v>1</v>
      </c>
      <c r="AE420">
        <v>0</v>
      </c>
      <c r="AF420">
        <v>0</v>
      </c>
      <c r="AG420">
        <v>3</v>
      </c>
      <c r="AH420">
        <v>11</v>
      </c>
      <c r="AI420">
        <v>1</v>
      </c>
      <c r="AJ420">
        <f>marketing_campaign[[#This Row],[AcceptedCmp2]]+marketing_campaign[[#This Row],[AcceptedCmp1]]+marketing_campaign[[#This Row],[AcceptedCmp5]]+marketing_campaign[[#This Row],[AcceptedCmp4]]+marketing_campaign[[#This Row],[AcceptedCmp3]]</f>
        <v>2</v>
      </c>
    </row>
    <row r="421" spans="1:36" x14ac:dyDescent="0.35">
      <c r="A421">
        <v>8581</v>
      </c>
      <c r="B421">
        <v>1971</v>
      </c>
      <c r="C421">
        <f t="shared" ca="1" si="12"/>
        <v>55</v>
      </c>
      <c r="D421" t="str" cm="1">
        <f t="array" aca="1" ref="D4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1" t="s">
        <v>34</v>
      </c>
      <c r="F421" t="s">
        <v>33</v>
      </c>
      <c r="G421" cm="1">
        <f t="array" ref="G421">_xlfn.IFS(marketing_campaign[[#This Row],[Marital_Status]]="Single",I421-J421+1,marketing_campaign[[#This Row],[Marital_Status]]="Together",I421+J421+2,marketing_campaign[[#This Row],[Marital_Status]]="Alone",I421-J421+1,marketing_campaign[[#This Row],[Marital_Status]]="Married",I421+J421+2,marketing_campaign[[#This Row],[Marital_Status]]="Divorced",I421+J421+1,marketing_campaign[[#This Row],[Marital_Status]]="YOLO",I421-J421+1,marketing_campaign[[#This Row],[Marital_Status]]="Absurd",I421-J421+1,marketing_campaign[[#This Row],[Marital_Status]]="Widow",I421+J421+1)</f>
        <v>4</v>
      </c>
      <c r="H421">
        <v>49505</v>
      </c>
      <c r="I421">
        <v>1</v>
      </c>
      <c r="J421">
        <v>1</v>
      </c>
      <c r="K421" s="1">
        <v>41338</v>
      </c>
      <c r="L421">
        <v>4</v>
      </c>
      <c r="M421" t="str" cm="1">
        <f t="array" ref="M421">_xlfn.IFS(AND(marketing_campaign[[#This Row],[Recency]]&gt;=0,marketing_campaign[[#This Row],[Recency]]&lt;=14),"Early Recency",AND(marketing_campaign[[#This Row],[Recency]]&gt;=15,marketing_campaign[[#This Row],[Recency]]&lt;=31),"Mid-Recency",marketing_campaign[[#This Row],[Recency]]&gt;=32,"Late Recency")</f>
        <v>Early Recency</v>
      </c>
      <c r="N421">
        <v>604</v>
      </c>
      <c r="O421">
        <v>0</v>
      </c>
      <c r="P421">
        <v>100</v>
      </c>
      <c r="Q421">
        <v>19</v>
      </c>
      <c r="R421">
        <v>0</v>
      </c>
      <c r="S421">
        <v>28</v>
      </c>
      <c r="T421">
        <f>marketing_campaign[[#This Row],[MntGoldProds]]+marketing_campaign[[#This Row],[MntSweetProducts]]+marketing_campaign[[#This Row],[MntFishProducts]]+marketing_campaign[[#This Row],[MntMeatProducts]]+marketing_campaign[[#This Row],[MntFruits]]+marketing_campaign[[#This Row],[MntWines]]</f>
        <v>751</v>
      </c>
      <c r="U421">
        <v>9</v>
      </c>
      <c r="V421">
        <v>10</v>
      </c>
      <c r="W421">
        <v>2</v>
      </c>
      <c r="X421">
        <v>8</v>
      </c>
      <c r="Y421">
        <f t="shared" si="13"/>
        <v>29</v>
      </c>
      <c r="Z421">
        <v>8</v>
      </c>
      <c r="AA421">
        <v>0</v>
      </c>
      <c r="AB421">
        <v>0</v>
      </c>
      <c r="AC421">
        <v>0</v>
      </c>
      <c r="AD421">
        <v>0</v>
      </c>
      <c r="AE421">
        <v>0</v>
      </c>
      <c r="AF421">
        <v>0</v>
      </c>
      <c r="AG421">
        <v>3</v>
      </c>
      <c r="AH421">
        <v>11</v>
      </c>
      <c r="AI421">
        <v>0</v>
      </c>
      <c r="AJ421">
        <f>marketing_campaign[[#This Row],[AcceptedCmp2]]+marketing_campaign[[#This Row],[AcceptedCmp1]]+marketing_campaign[[#This Row],[AcceptedCmp5]]+marketing_campaign[[#This Row],[AcceptedCmp4]]+marketing_campaign[[#This Row],[AcceptedCmp3]]</f>
        <v>0</v>
      </c>
    </row>
    <row r="422" spans="1:36" x14ac:dyDescent="0.35">
      <c r="A422">
        <v>5929</v>
      </c>
      <c r="B422">
        <v>1973</v>
      </c>
      <c r="C422">
        <f t="shared" ca="1" si="12"/>
        <v>53</v>
      </c>
      <c r="D422" t="str" cm="1">
        <f t="array" aca="1" ref="D4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2" t="s">
        <v>32</v>
      </c>
      <c r="F422" t="s">
        <v>33</v>
      </c>
      <c r="G422" cm="1">
        <f t="array" ref="G422">_xlfn.IFS(marketing_campaign[[#This Row],[Marital_Status]]="Single",I422-J422+1,marketing_campaign[[#This Row],[Marital_Status]]="Together",I422+J422+2,marketing_campaign[[#This Row],[Marital_Status]]="Alone",I422-J422+1,marketing_campaign[[#This Row],[Marital_Status]]="Married",I422+J422+2,marketing_campaign[[#This Row],[Marital_Status]]="Divorced",I422+J422+1,marketing_campaign[[#This Row],[Marital_Status]]="YOLO",I422-J422+1,marketing_campaign[[#This Row],[Marital_Status]]="Absurd",I422-J422+1,marketing_campaign[[#This Row],[Marital_Status]]="Widow",I422+J422+1)</f>
        <v>3</v>
      </c>
      <c r="H422">
        <v>37401</v>
      </c>
      <c r="I422">
        <v>1</v>
      </c>
      <c r="J422">
        <v>0</v>
      </c>
      <c r="K422" s="1">
        <v>41765</v>
      </c>
      <c r="L422">
        <v>14</v>
      </c>
      <c r="M422" t="str" cm="1">
        <f t="array" ref="M422">_xlfn.IFS(AND(marketing_campaign[[#This Row],[Recency]]&gt;=0,marketing_campaign[[#This Row],[Recency]]&lt;=14),"Early Recency",AND(marketing_campaign[[#This Row],[Recency]]&gt;=15,marketing_campaign[[#This Row],[Recency]]&lt;=31),"Mid-Recency",marketing_campaign[[#This Row],[Recency]]&gt;=32,"Late Recency")</f>
        <v>Early Recency</v>
      </c>
      <c r="N422">
        <v>19</v>
      </c>
      <c r="O422">
        <v>3</v>
      </c>
      <c r="P422">
        <v>19</v>
      </c>
      <c r="Q422">
        <v>3</v>
      </c>
      <c r="R422">
        <v>1</v>
      </c>
      <c r="S422">
        <v>3</v>
      </c>
      <c r="T422">
        <f>marketing_campaign[[#This Row],[MntGoldProds]]+marketing_campaign[[#This Row],[MntSweetProducts]]+marketing_campaign[[#This Row],[MntFishProducts]]+marketing_campaign[[#This Row],[MntMeatProducts]]+marketing_campaign[[#This Row],[MntFruits]]+marketing_campaign[[#This Row],[MntWines]]</f>
        <v>48</v>
      </c>
      <c r="U422">
        <v>2</v>
      </c>
      <c r="V422">
        <v>2</v>
      </c>
      <c r="W422">
        <v>0</v>
      </c>
      <c r="X422">
        <v>3</v>
      </c>
      <c r="Y422">
        <f t="shared" si="13"/>
        <v>7</v>
      </c>
      <c r="Z422">
        <v>7</v>
      </c>
      <c r="AA422">
        <v>0</v>
      </c>
      <c r="AB422">
        <v>0</v>
      </c>
      <c r="AC422">
        <v>0</v>
      </c>
      <c r="AD422">
        <v>0</v>
      </c>
      <c r="AE422">
        <v>0</v>
      </c>
      <c r="AF422">
        <v>0</v>
      </c>
      <c r="AG422">
        <v>3</v>
      </c>
      <c r="AH422">
        <v>11</v>
      </c>
      <c r="AI422">
        <v>0</v>
      </c>
      <c r="AJ422">
        <f>marketing_campaign[[#This Row],[AcceptedCmp2]]+marketing_campaign[[#This Row],[AcceptedCmp1]]+marketing_campaign[[#This Row],[AcceptedCmp5]]+marketing_campaign[[#This Row],[AcceptedCmp4]]+marketing_campaign[[#This Row],[AcceptedCmp3]]</f>
        <v>0</v>
      </c>
    </row>
    <row r="423" spans="1:36" x14ac:dyDescent="0.35">
      <c r="A423">
        <v>3129</v>
      </c>
      <c r="B423">
        <v>1983</v>
      </c>
      <c r="C423">
        <f t="shared" ca="1" si="12"/>
        <v>43</v>
      </c>
      <c r="D423" t="str" cm="1">
        <f t="array" aca="1" ref="D4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3" t="s">
        <v>29</v>
      </c>
      <c r="F423" t="s">
        <v>33</v>
      </c>
      <c r="G423" cm="1">
        <f t="array" ref="G423">_xlfn.IFS(marketing_campaign[[#This Row],[Marital_Status]]="Single",I423-J423+1,marketing_campaign[[#This Row],[Marital_Status]]="Together",I423+J423+2,marketing_campaign[[#This Row],[Marital_Status]]="Alone",I423-J423+1,marketing_campaign[[#This Row],[Marital_Status]]="Married",I423+J423+2,marketing_campaign[[#This Row],[Marital_Status]]="Divorced",I423+J423+1,marketing_campaign[[#This Row],[Marital_Status]]="YOLO",I423-J423+1,marketing_campaign[[#This Row],[Marital_Status]]="Absurd",I423-J423+1,marketing_campaign[[#This Row],[Marital_Status]]="Widow",I423+J423+1)</f>
        <v>3</v>
      </c>
      <c r="H423">
        <v>30096</v>
      </c>
      <c r="I423">
        <v>1</v>
      </c>
      <c r="J423">
        <v>0</v>
      </c>
      <c r="K423" s="1">
        <v>41781</v>
      </c>
      <c r="L423">
        <v>30</v>
      </c>
      <c r="M423" t="str" cm="1">
        <f t="array" ref="M423">_xlfn.IFS(AND(marketing_campaign[[#This Row],[Recency]]&gt;=0,marketing_campaign[[#This Row],[Recency]]&lt;=14),"Early Recency",AND(marketing_campaign[[#This Row],[Recency]]&gt;=15,marketing_campaign[[#This Row],[Recency]]&lt;=31),"Mid-Recency",marketing_campaign[[#This Row],[Recency]]&gt;=32,"Late Recency")</f>
        <v>Mid-Recency</v>
      </c>
      <c r="N423">
        <v>5</v>
      </c>
      <c r="O423">
        <v>3</v>
      </c>
      <c r="P423">
        <v>11</v>
      </c>
      <c r="Q423">
        <v>12</v>
      </c>
      <c r="R423">
        <v>5</v>
      </c>
      <c r="S423">
        <v>9</v>
      </c>
      <c r="T423">
        <f>marketing_campaign[[#This Row],[MntGoldProds]]+marketing_campaign[[#This Row],[MntSweetProducts]]+marketing_campaign[[#This Row],[MntFishProducts]]+marketing_campaign[[#This Row],[MntMeatProducts]]+marketing_campaign[[#This Row],[MntFruits]]+marketing_campaign[[#This Row],[MntWines]]</f>
        <v>45</v>
      </c>
      <c r="U423">
        <v>1</v>
      </c>
      <c r="V423">
        <v>2</v>
      </c>
      <c r="W423">
        <v>0</v>
      </c>
      <c r="X423">
        <v>3</v>
      </c>
      <c r="Y423">
        <f t="shared" si="13"/>
        <v>6</v>
      </c>
      <c r="Z423">
        <v>6</v>
      </c>
      <c r="AA423">
        <v>0</v>
      </c>
      <c r="AB423">
        <v>0</v>
      </c>
      <c r="AC423">
        <v>0</v>
      </c>
      <c r="AD423">
        <v>0</v>
      </c>
      <c r="AE423">
        <v>0</v>
      </c>
      <c r="AF423">
        <v>0</v>
      </c>
      <c r="AG423">
        <v>3</v>
      </c>
      <c r="AH423">
        <v>11</v>
      </c>
      <c r="AI423">
        <v>0</v>
      </c>
      <c r="AJ423">
        <f>marketing_campaign[[#This Row],[AcceptedCmp2]]+marketing_campaign[[#This Row],[AcceptedCmp1]]+marketing_campaign[[#This Row],[AcceptedCmp5]]+marketing_campaign[[#This Row],[AcceptedCmp4]]+marketing_campaign[[#This Row],[AcceptedCmp3]]</f>
        <v>0</v>
      </c>
    </row>
    <row r="424" spans="1:36" x14ac:dyDescent="0.35">
      <c r="A424">
        <v>6528</v>
      </c>
      <c r="B424">
        <v>1982</v>
      </c>
      <c r="C424">
        <f t="shared" ca="1" si="12"/>
        <v>44</v>
      </c>
      <c r="D424" t="str" cm="1">
        <f t="array" aca="1" ref="D4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4" t="s">
        <v>34</v>
      </c>
      <c r="F424" t="s">
        <v>31</v>
      </c>
      <c r="G424" cm="1">
        <f t="array" ref="G424">_xlfn.IFS(marketing_campaign[[#This Row],[Marital_Status]]="Single",I424-J424+1,marketing_campaign[[#This Row],[Marital_Status]]="Together",I424+J424+2,marketing_campaign[[#This Row],[Marital_Status]]="Alone",I424-J424+1,marketing_campaign[[#This Row],[Marital_Status]]="Married",I424+J424+2,marketing_campaign[[#This Row],[Marital_Status]]="Divorced",I424+J424+1,marketing_campaign[[#This Row],[Marital_Status]]="YOLO",I424-J424+1,marketing_campaign[[#This Row],[Marital_Status]]="Absurd",I424-J424+1,marketing_campaign[[#This Row],[Marital_Status]]="Widow",I424+J424+1)</f>
        <v>3</v>
      </c>
      <c r="H424">
        <v>18492</v>
      </c>
      <c r="I424">
        <v>1</v>
      </c>
      <c r="J424">
        <v>0</v>
      </c>
      <c r="K424" s="1">
        <v>41795</v>
      </c>
      <c r="L424">
        <v>75</v>
      </c>
      <c r="M424" t="str" cm="1">
        <f t="array" ref="M424">_xlfn.IFS(AND(marketing_campaign[[#This Row],[Recency]]&gt;=0,marketing_campaign[[#This Row],[Recency]]&lt;=14),"Early Recency",AND(marketing_campaign[[#This Row],[Recency]]&gt;=15,marketing_campaign[[#This Row],[Recency]]&lt;=31),"Mid-Recency",marketing_campaign[[#This Row],[Recency]]&gt;=32,"Late Recency")</f>
        <v>Late Recency</v>
      </c>
      <c r="N424">
        <v>2</v>
      </c>
      <c r="O424">
        <v>2</v>
      </c>
      <c r="P424">
        <v>2</v>
      </c>
      <c r="Q424">
        <v>2</v>
      </c>
      <c r="R424">
        <v>1</v>
      </c>
      <c r="S424">
        <v>1</v>
      </c>
      <c r="T424">
        <f>marketing_campaign[[#This Row],[MntGoldProds]]+marketing_campaign[[#This Row],[MntSweetProducts]]+marketing_campaign[[#This Row],[MntFishProducts]]+marketing_campaign[[#This Row],[MntMeatProducts]]+marketing_campaign[[#This Row],[MntFruits]]+marketing_campaign[[#This Row],[MntWines]]</f>
        <v>10</v>
      </c>
      <c r="U424">
        <v>1</v>
      </c>
      <c r="V424">
        <v>1</v>
      </c>
      <c r="W424">
        <v>0</v>
      </c>
      <c r="X424">
        <v>2</v>
      </c>
      <c r="Y424">
        <f t="shared" si="13"/>
        <v>4</v>
      </c>
      <c r="Z424">
        <v>8</v>
      </c>
      <c r="AA424">
        <v>0</v>
      </c>
      <c r="AB424">
        <v>0</v>
      </c>
      <c r="AC424">
        <v>0</v>
      </c>
      <c r="AD424">
        <v>0</v>
      </c>
      <c r="AE424">
        <v>0</v>
      </c>
      <c r="AF424">
        <v>0</v>
      </c>
      <c r="AG424">
        <v>3</v>
      </c>
      <c r="AH424">
        <v>11</v>
      </c>
      <c r="AI424">
        <v>0</v>
      </c>
      <c r="AJ424">
        <f>marketing_campaign[[#This Row],[AcceptedCmp2]]+marketing_campaign[[#This Row],[AcceptedCmp1]]+marketing_campaign[[#This Row],[AcceptedCmp5]]+marketing_campaign[[#This Row],[AcceptedCmp4]]+marketing_campaign[[#This Row],[AcceptedCmp3]]</f>
        <v>0</v>
      </c>
    </row>
    <row r="425" spans="1:36" x14ac:dyDescent="0.35">
      <c r="A425">
        <v>1361</v>
      </c>
      <c r="B425">
        <v>1974</v>
      </c>
      <c r="C425">
        <f t="shared" ca="1" si="12"/>
        <v>52</v>
      </c>
      <c r="D425" t="str" cm="1">
        <f t="array" aca="1" ref="D4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25" t="s">
        <v>34</v>
      </c>
      <c r="F425" t="s">
        <v>33</v>
      </c>
      <c r="G425" cm="1">
        <f t="array" ref="G425">_xlfn.IFS(marketing_campaign[[#This Row],[Marital_Status]]="Single",I425-J425+1,marketing_campaign[[#This Row],[Marital_Status]]="Together",I425+J425+2,marketing_campaign[[#This Row],[Marital_Status]]="Alone",I425-J425+1,marketing_campaign[[#This Row],[Marital_Status]]="Married",I425+J425+2,marketing_campaign[[#This Row],[Marital_Status]]="Divorced",I425+J425+1,marketing_campaign[[#This Row],[Marital_Status]]="YOLO",I425-J425+1,marketing_campaign[[#This Row],[Marital_Status]]="Absurd",I425-J425+1,marketing_campaign[[#This Row],[Marital_Status]]="Widow",I425+J425+1)</f>
        <v>2</v>
      </c>
      <c r="H425">
        <v>82584</v>
      </c>
      <c r="I425">
        <v>0</v>
      </c>
      <c r="J425">
        <v>0</v>
      </c>
      <c r="K425" s="1">
        <v>41429</v>
      </c>
      <c r="L425">
        <v>26</v>
      </c>
      <c r="M425" t="str" cm="1">
        <f t="array" ref="M425">_xlfn.IFS(AND(marketing_campaign[[#This Row],[Recency]]&gt;=0,marketing_campaign[[#This Row],[Recency]]&lt;=14),"Early Recency",AND(marketing_campaign[[#This Row],[Recency]]&gt;=15,marketing_campaign[[#This Row],[Recency]]&lt;=31),"Mid-Recency",marketing_campaign[[#This Row],[Recency]]&gt;=32,"Late Recency")</f>
        <v>Mid-Recency</v>
      </c>
      <c r="N425">
        <v>1076</v>
      </c>
      <c r="O425">
        <v>68</v>
      </c>
      <c r="P425">
        <v>103</v>
      </c>
      <c r="Q425">
        <v>29</v>
      </c>
      <c r="R425">
        <v>91</v>
      </c>
      <c r="S425">
        <v>68</v>
      </c>
      <c r="T425">
        <f>marketing_campaign[[#This Row],[MntGoldProds]]+marketing_campaign[[#This Row],[MntSweetProducts]]+marketing_campaign[[#This Row],[MntFishProducts]]+marketing_campaign[[#This Row],[MntMeatProducts]]+marketing_campaign[[#This Row],[MntFruits]]+marketing_campaign[[#This Row],[MntWines]]</f>
        <v>1435</v>
      </c>
      <c r="U425">
        <v>1</v>
      </c>
      <c r="V425">
        <v>3</v>
      </c>
      <c r="W425">
        <v>4</v>
      </c>
      <c r="X425">
        <v>8</v>
      </c>
      <c r="Y425">
        <f t="shared" si="13"/>
        <v>16</v>
      </c>
      <c r="Z425">
        <v>1</v>
      </c>
      <c r="AA425">
        <v>0</v>
      </c>
      <c r="AB425">
        <v>1</v>
      </c>
      <c r="AC425">
        <v>1</v>
      </c>
      <c r="AD425">
        <v>0</v>
      </c>
      <c r="AE425">
        <v>0</v>
      </c>
      <c r="AF425">
        <v>0</v>
      </c>
      <c r="AG425">
        <v>3</v>
      </c>
      <c r="AH425">
        <v>11</v>
      </c>
      <c r="AI425">
        <v>1</v>
      </c>
      <c r="AJ425">
        <f>marketing_campaign[[#This Row],[AcceptedCmp2]]+marketing_campaign[[#This Row],[AcceptedCmp1]]+marketing_campaign[[#This Row],[AcceptedCmp5]]+marketing_campaign[[#This Row],[AcceptedCmp4]]+marketing_campaign[[#This Row],[AcceptedCmp3]]</f>
        <v>2</v>
      </c>
    </row>
    <row r="426" spans="1:36" x14ac:dyDescent="0.35">
      <c r="A426">
        <v>6932</v>
      </c>
      <c r="B426">
        <v>1941</v>
      </c>
      <c r="C426">
        <f t="shared" ca="1" si="12"/>
        <v>85</v>
      </c>
      <c r="D426" t="str" cm="1">
        <f t="array" aca="1" ref="D4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26" t="s">
        <v>32</v>
      </c>
      <c r="F426" t="s">
        <v>33</v>
      </c>
      <c r="G426" cm="1">
        <f t="array" ref="G426">_xlfn.IFS(marketing_campaign[[#This Row],[Marital_Status]]="Single",I426-J426+1,marketing_campaign[[#This Row],[Marital_Status]]="Together",I426+J426+2,marketing_campaign[[#This Row],[Marital_Status]]="Alone",I426-J426+1,marketing_campaign[[#This Row],[Marital_Status]]="Married",I426+J426+2,marketing_campaign[[#This Row],[Marital_Status]]="Divorced",I426+J426+1,marketing_campaign[[#This Row],[Marital_Status]]="YOLO",I426-J426+1,marketing_campaign[[#This Row],[Marital_Status]]="Absurd",I426-J426+1,marketing_campaign[[#This Row],[Marital_Status]]="Widow",I426+J426+1)</f>
        <v>2</v>
      </c>
      <c r="H426">
        <v>93027</v>
      </c>
      <c r="I426">
        <v>0</v>
      </c>
      <c r="J426">
        <v>0</v>
      </c>
      <c r="K426" s="1">
        <v>41377</v>
      </c>
      <c r="L426">
        <v>77</v>
      </c>
      <c r="M426" t="str" cm="1">
        <f t="array" ref="M426">_xlfn.IFS(AND(marketing_campaign[[#This Row],[Recency]]&gt;=0,marketing_campaign[[#This Row],[Recency]]&lt;=14),"Early Recency",AND(marketing_campaign[[#This Row],[Recency]]&gt;=15,marketing_campaign[[#This Row],[Recency]]&lt;=31),"Mid-Recency",marketing_campaign[[#This Row],[Recency]]&gt;=32,"Late Recency")</f>
        <v>Late Recency</v>
      </c>
      <c r="N426">
        <v>1285</v>
      </c>
      <c r="O426">
        <v>42</v>
      </c>
      <c r="P426">
        <v>716</v>
      </c>
      <c r="Q426">
        <v>55</v>
      </c>
      <c r="R426">
        <v>0</v>
      </c>
      <c r="S426">
        <v>21</v>
      </c>
      <c r="T426">
        <f>marketing_campaign[[#This Row],[MntGoldProds]]+marketing_campaign[[#This Row],[MntSweetProducts]]+marketing_campaign[[#This Row],[MntFishProducts]]+marketing_campaign[[#This Row],[MntMeatProducts]]+marketing_campaign[[#This Row],[MntFruits]]+marketing_campaign[[#This Row],[MntWines]]</f>
        <v>2119</v>
      </c>
      <c r="U426">
        <v>0</v>
      </c>
      <c r="V426">
        <v>7</v>
      </c>
      <c r="W426">
        <v>10</v>
      </c>
      <c r="X426">
        <v>5</v>
      </c>
      <c r="Y426">
        <f t="shared" si="13"/>
        <v>22</v>
      </c>
      <c r="Z426">
        <v>2</v>
      </c>
      <c r="AA426">
        <v>0</v>
      </c>
      <c r="AB426">
        <v>0</v>
      </c>
      <c r="AC426">
        <v>1</v>
      </c>
      <c r="AD426">
        <v>0</v>
      </c>
      <c r="AE426">
        <v>0</v>
      </c>
      <c r="AF426">
        <v>0</v>
      </c>
      <c r="AG426">
        <v>3</v>
      </c>
      <c r="AH426">
        <v>11</v>
      </c>
      <c r="AI426">
        <v>0</v>
      </c>
      <c r="AJ426">
        <f>marketing_campaign[[#This Row],[AcceptedCmp2]]+marketing_campaign[[#This Row],[AcceptedCmp1]]+marketing_campaign[[#This Row],[AcceptedCmp5]]+marketing_campaign[[#This Row],[AcceptedCmp4]]+marketing_campaign[[#This Row],[AcceptedCmp3]]</f>
        <v>1</v>
      </c>
    </row>
    <row r="427" spans="1:36" x14ac:dyDescent="0.35">
      <c r="A427">
        <v>7284</v>
      </c>
      <c r="B427">
        <v>1953</v>
      </c>
      <c r="C427">
        <f t="shared" ca="1" si="12"/>
        <v>73</v>
      </c>
      <c r="D427" t="str" cm="1">
        <f t="array" aca="1" ref="D4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27" t="s">
        <v>29</v>
      </c>
      <c r="F427" t="s">
        <v>33</v>
      </c>
      <c r="G427" cm="1">
        <f t="array" ref="G427">_xlfn.IFS(marketing_campaign[[#This Row],[Marital_Status]]="Single",I427-J427+1,marketing_campaign[[#This Row],[Marital_Status]]="Together",I427+J427+2,marketing_campaign[[#This Row],[Marital_Status]]="Alone",I427-J427+1,marketing_campaign[[#This Row],[Marital_Status]]="Married",I427+J427+2,marketing_campaign[[#This Row],[Marital_Status]]="Divorced",I427+J427+1,marketing_campaign[[#This Row],[Marital_Status]]="YOLO",I427-J427+1,marketing_campaign[[#This Row],[Marital_Status]]="Absurd",I427-J427+1,marketing_campaign[[#This Row],[Marital_Status]]="Widow",I427+J427+1)</f>
        <v>5</v>
      </c>
      <c r="H427">
        <v>48686</v>
      </c>
      <c r="I427">
        <v>1</v>
      </c>
      <c r="J427">
        <v>2</v>
      </c>
      <c r="K427" s="1">
        <v>41612</v>
      </c>
      <c r="L427">
        <v>8</v>
      </c>
      <c r="M427" t="str" cm="1">
        <f t="array" ref="M427">_xlfn.IFS(AND(marketing_campaign[[#This Row],[Recency]]&gt;=0,marketing_campaign[[#This Row],[Recency]]&lt;=14),"Early Recency",AND(marketing_campaign[[#This Row],[Recency]]&gt;=15,marketing_campaign[[#This Row],[Recency]]&lt;=31),"Mid-Recency",marketing_campaign[[#This Row],[Recency]]&gt;=32,"Late Recency")</f>
        <v>Early Recency</v>
      </c>
      <c r="N427">
        <v>10</v>
      </c>
      <c r="O427">
        <v>0</v>
      </c>
      <c r="P427">
        <v>7</v>
      </c>
      <c r="Q427">
        <v>2</v>
      </c>
      <c r="R427">
        <v>0</v>
      </c>
      <c r="S427">
        <v>1</v>
      </c>
      <c r="T427">
        <f>marketing_campaign[[#This Row],[MntGoldProds]]+marketing_campaign[[#This Row],[MntSweetProducts]]+marketing_campaign[[#This Row],[MntFishProducts]]+marketing_campaign[[#This Row],[MntMeatProducts]]+marketing_campaign[[#This Row],[MntFruits]]+marketing_campaign[[#This Row],[MntWines]]</f>
        <v>20</v>
      </c>
      <c r="U427">
        <v>1</v>
      </c>
      <c r="V427">
        <v>1</v>
      </c>
      <c r="W427">
        <v>0</v>
      </c>
      <c r="X427">
        <v>2</v>
      </c>
      <c r="Y427">
        <f t="shared" si="13"/>
        <v>4</v>
      </c>
      <c r="Z427">
        <v>8</v>
      </c>
      <c r="AA427">
        <v>0</v>
      </c>
      <c r="AB427">
        <v>0</v>
      </c>
      <c r="AC427">
        <v>0</v>
      </c>
      <c r="AD427">
        <v>0</v>
      </c>
      <c r="AE427">
        <v>0</v>
      </c>
      <c r="AF427">
        <v>0</v>
      </c>
      <c r="AG427">
        <v>3</v>
      </c>
      <c r="AH427">
        <v>11</v>
      </c>
      <c r="AI427">
        <v>0</v>
      </c>
      <c r="AJ427">
        <f>marketing_campaign[[#This Row],[AcceptedCmp2]]+marketing_campaign[[#This Row],[AcceptedCmp1]]+marketing_campaign[[#This Row],[AcceptedCmp5]]+marketing_campaign[[#This Row],[AcceptedCmp4]]+marketing_campaign[[#This Row],[AcceptedCmp3]]</f>
        <v>0</v>
      </c>
    </row>
    <row r="428" spans="1:36" x14ac:dyDescent="0.35">
      <c r="A428">
        <v>1340</v>
      </c>
      <c r="B428">
        <v>1986</v>
      </c>
      <c r="C428">
        <f t="shared" ca="1" si="12"/>
        <v>40</v>
      </c>
      <c r="D428" t="str" cm="1">
        <f t="array" aca="1" ref="D4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8" t="s">
        <v>29</v>
      </c>
      <c r="F428" t="s">
        <v>33</v>
      </c>
      <c r="G428" cm="1">
        <f t="array" ref="G428">_xlfn.IFS(marketing_campaign[[#This Row],[Marital_Status]]="Single",I428-J428+1,marketing_campaign[[#This Row],[Marital_Status]]="Together",I428+J428+2,marketing_campaign[[#This Row],[Marital_Status]]="Alone",I428-J428+1,marketing_campaign[[#This Row],[Marital_Status]]="Married",I428+J428+2,marketing_campaign[[#This Row],[Marital_Status]]="Divorced",I428+J428+1,marketing_campaign[[#This Row],[Marital_Status]]="YOLO",I428-J428+1,marketing_campaign[[#This Row],[Marital_Status]]="Absurd",I428-J428+1,marketing_campaign[[#This Row],[Marital_Status]]="Widow",I428+J428+1)</f>
        <v>2</v>
      </c>
      <c r="H428">
        <v>92910</v>
      </c>
      <c r="I428">
        <v>0</v>
      </c>
      <c r="J428">
        <v>0</v>
      </c>
      <c r="K428" s="1">
        <v>41753</v>
      </c>
      <c r="L428">
        <v>42</v>
      </c>
      <c r="M428" t="str" cm="1">
        <f t="array" ref="M428">_xlfn.IFS(AND(marketing_campaign[[#This Row],[Recency]]&gt;=0,marketing_campaign[[#This Row],[Recency]]&lt;=14),"Early Recency",AND(marketing_campaign[[#This Row],[Recency]]&gt;=15,marketing_campaign[[#This Row],[Recency]]&lt;=31),"Mid-Recency",marketing_campaign[[#This Row],[Recency]]&gt;=32,"Late Recency")</f>
        <v>Late Recency</v>
      </c>
      <c r="N428">
        <v>551</v>
      </c>
      <c r="O428">
        <v>137</v>
      </c>
      <c r="P428">
        <v>792</v>
      </c>
      <c r="Q428">
        <v>179</v>
      </c>
      <c r="R428">
        <v>103</v>
      </c>
      <c r="S428">
        <v>33</v>
      </c>
      <c r="T428">
        <f>marketing_campaign[[#This Row],[MntGoldProds]]+marketing_campaign[[#This Row],[MntSweetProducts]]+marketing_campaign[[#This Row],[MntFishProducts]]+marketing_campaign[[#This Row],[MntMeatProducts]]+marketing_campaign[[#This Row],[MntFruits]]+marketing_campaign[[#This Row],[MntWines]]</f>
        <v>1795</v>
      </c>
      <c r="U428">
        <v>1</v>
      </c>
      <c r="V428">
        <v>6</v>
      </c>
      <c r="W428">
        <v>7</v>
      </c>
      <c r="X428">
        <v>13</v>
      </c>
      <c r="Y428">
        <f t="shared" si="13"/>
        <v>27</v>
      </c>
      <c r="Z428">
        <v>1</v>
      </c>
      <c r="AA428">
        <v>0</v>
      </c>
      <c r="AB428">
        <v>1</v>
      </c>
      <c r="AC428">
        <v>1</v>
      </c>
      <c r="AD428">
        <v>1</v>
      </c>
      <c r="AE428">
        <v>0</v>
      </c>
      <c r="AF428">
        <v>0</v>
      </c>
      <c r="AG428">
        <v>3</v>
      </c>
      <c r="AH428">
        <v>11</v>
      </c>
      <c r="AI428">
        <v>0</v>
      </c>
      <c r="AJ428">
        <f>marketing_campaign[[#This Row],[AcceptedCmp2]]+marketing_campaign[[#This Row],[AcceptedCmp1]]+marketing_campaign[[#This Row],[AcceptedCmp5]]+marketing_campaign[[#This Row],[AcceptedCmp4]]+marketing_campaign[[#This Row],[AcceptedCmp3]]</f>
        <v>3</v>
      </c>
    </row>
    <row r="429" spans="1:36" x14ac:dyDescent="0.35">
      <c r="A429">
        <v>8746</v>
      </c>
      <c r="B429">
        <v>1989</v>
      </c>
      <c r="C429">
        <f t="shared" ca="1" si="12"/>
        <v>37</v>
      </c>
      <c r="D429" t="str" cm="1">
        <f t="array" aca="1" ref="D4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29" t="s">
        <v>29</v>
      </c>
      <c r="F429" t="s">
        <v>33</v>
      </c>
      <c r="G429" cm="1">
        <f t="array" ref="G429">_xlfn.IFS(marketing_campaign[[#This Row],[Marital_Status]]="Single",I429-J429+1,marketing_campaign[[#This Row],[Marital_Status]]="Together",I429+J429+2,marketing_campaign[[#This Row],[Marital_Status]]="Alone",I429-J429+1,marketing_campaign[[#This Row],[Marital_Status]]="Married",I429+J429+2,marketing_campaign[[#This Row],[Marital_Status]]="Divorced",I429+J429+1,marketing_campaign[[#This Row],[Marital_Status]]="YOLO",I429-J429+1,marketing_campaign[[#This Row],[Marital_Status]]="Absurd",I429-J429+1,marketing_campaign[[#This Row],[Marital_Status]]="Widow",I429+J429+1)</f>
        <v>3</v>
      </c>
      <c r="H429">
        <v>75433</v>
      </c>
      <c r="I429">
        <v>1</v>
      </c>
      <c r="J429">
        <v>0</v>
      </c>
      <c r="K429" s="1">
        <v>41734</v>
      </c>
      <c r="L429">
        <v>28</v>
      </c>
      <c r="M429" t="str" cm="1">
        <f t="array" ref="M429">_xlfn.IFS(AND(marketing_campaign[[#This Row],[Recency]]&gt;=0,marketing_campaign[[#This Row],[Recency]]&lt;=14),"Early Recency",AND(marketing_campaign[[#This Row],[Recency]]&gt;=15,marketing_campaign[[#This Row],[Recency]]&lt;=31),"Mid-Recency",marketing_campaign[[#This Row],[Recency]]&gt;=32,"Late Recency")</f>
        <v>Mid-Recency</v>
      </c>
      <c r="N429">
        <v>800</v>
      </c>
      <c r="O429">
        <v>0</v>
      </c>
      <c r="P429">
        <v>297</v>
      </c>
      <c r="Q429">
        <v>0</v>
      </c>
      <c r="R429">
        <v>34</v>
      </c>
      <c r="S429">
        <v>57</v>
      </c>
      <c r="T429">
        <f>marketing_campaign[[#This Row],[MntGoldProds]]+marketing_campaign[[#This Row],[MntSweetProducts]]+marketing_campaign[[#This Row],[MntFishProducts]]+marketing_campaign[[#This Row],[MntMeatProducts]]+marketing_campaign[[#This Row],[MntFruits]]+marketing_campaign[[#This Row],[MntWines]]</f>
        <v>1188</v>
      </c>
      <c r="U429">
        <v>2</v>
      </c>
      <c r="V429">
        <v>2</v>
      </c>
      <c r="W429">
        <v>5</v>
      </c>
      <c r="X429">
        <v>10</v>
      </c>
      <c r="Y429">
        <f t="shared" si="13"/>
        <v>19</v>
      </c>
      <c r="Z429">
        <v>6</v>
      </c>
      <c r="AA429">
        <v>0</v>
      </c>
      <c r="AB429">
        <v>1</v>
      </c>
      <c r="AC429">
        <v>0</v>
      </c>
      <c r="AD429">
        <v>1</v>
      </c>
      <c r="AE429">
        <v>0</v>
      </c>
      <c r="AF429">
        <v>0</v>
      </c>
      <c r="AG429">
        <v>3</v>
      </c>
      <c r="AH429">
        <v>11</v>
      </c>
      <c r="AI429">
        <v>0</v>
      </c>
      <c r="AJ429">
        <f>marketing_campaign[[#This Row],[AcceptedCmp2]]+marketing_campaign[[#This Row],[AcceptedCmp1]]+marketing_campaign[[#This Row],[AcceptedCmp5]]+marketing_campaign[[#This Row],[AcceptedCmp4]]+marketing_campaign[[#This Row],[AcceptedCmp3]]</f>
        <v>2</v>
      </c>
    </row>
    <row r="430" spans="1:36" x14ac:dyDescent="0.35">
      <c r="A430">
        <v>5987</v>
      </c>
      <c r="B430">
        <v>1989</v>
      </c>
      <c r="C430">
        <f t="shared" ca="1" si="12"/>
        <v>37</v>
      </c>
      <c r="D430" t="str" cm="1">
        <f t="array" aca="1" ref="D4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30" t="s">
        <v>37</v>
      </c>
      <c r="F430" t="s">
        <v>31</v>
      </c>
      <c r="G430" cm="1">
        <f t="array" ref="G430">_xlfn.IFS(marketing_campaign[[#This Row],[Marital_Status]]="Single",I430-J430+1,marketing_campaign[[#This Row],[Marital_Status]]="Together",I430+J430+2,marketing_campaign[[#This Row],[Marital_Status]]="Alone",I430-J430+1,marketing_campaign[[#This Row],[Marital_Status]]="Married",I430+J430+2,marketing_campaign[[#This Row],[Marital_Status]]="Divorced",I430+J430+1,marketing_campaign[[#This Row],[Marital_Status]]="YOLO",I430-J430+1,marketing_campaign[[#This Row],[Marital_Status]]="Absurd",I430-J430+1,marketing_campaign[[#This Row],[Marital_Status]]="Widow",I430+J430+1)</f>
        <v>3</v>
      </c>
      <c r="H430">
        <v>10404</v>
      </c>
      <c r="I430">
        <v>1</v>
      </c>
      <c r="J430">
        <v>0</v>
      </c>
      <c r="K430" s="1">
        <v>41763</v>
      </c>
      <c r="L430">
        <v>52</v>
      </c>
      <c r="M430" t="str" cm="1">
        <f t="array" ref="M430">_xlfn.IFS(AND(marketing_campaign[[#This Row],[Recency]]&gt;=0,marketing_campaign[[#This Row],[Recency]]&lt;=14),"Early Recency",AND(marketing_campaign[[#This Row],[Recency]]&gt;=15,marketing_campaign[[#This Row],[Recency]]&lt;=31),"Mid-Recency",marketing_campaign[[#This Row],[Recency]]&gt;=32,"Late Recency")</f>
        <v>Late Recency</v>
      </c>
      <c r="N430">
        <v>2</v>
      </c>
      <c r="O430">
        <v>2</v>
      </c>
      <c r="P430">
        <v>11</v>
      </c>
      <c r="Q430">
        <v>10</v>
      </c>
      <c r="R430">
        <v>6</v>
      </c>
      <c r="S430">
        <v>12</v>
      </c>
      <c r="T430">
        <f>marketing_campaign[[#This Row],[MntGoldProds]]+marketing_campaign[[#This Row],[MntSweetProducts]]+marketing_campaign[[#This Row],[MntFishProducts]]+marketing_campaign[[#This Row],[MntMeatProducts]]+marketing_campaign[[#This Row],[MntFruits]]+marketing_campaign[[#This Row],[MntWines]]</f>
        <v>43</v>
      </c>
      <c r="U430">
        <v>2</v>
      </c>
      <c r="V430">
        <v>1</v>
      </c>
      <c r="W430">
        <v>0</v>
      </c>
      <c r="X430">
        <v>4</v>
      </c>
      <c r="Y430">
        <f t="shared" si="13"/>
        <v>7</v>
      </c>
      <c r="Z430">
        <v>5</v>
      </c>
      <c r="AA430">
        <v>0</v>
      </c>
      <c r="AB430">
        <v>0</v>
      </c>
      <c r="AC430">
        <v>0</v>
      </c>
      <c r="AD430">
        <v>0</v>
      </c>
      <c r="AE430">
        <v>0</v>
      </c>
      <c r="AF430">
        <v>0</v>
      </c>
      <c r="AG430">
        <v>3</v>
      </c>
      <c r="AH430">
        <v>11</v>
      </c>
      <c r="AI430">
        <v>0</v>
      </c>
      <c r="AJ430">
        <f>marketing_campaign[[#This Row],[AcceptedCmp2]]+marketing_campaign[[#This Row],[AcceptedCmp1]]+marketing_campaign[[#This Row],[AcceptedCmp5]]+marketing_campaign[[#This Row],[AcceptedCmp4]]+marketing_campaign[[#This Row],[AcceptedCmp3]]</f>
        <v>0</v>
      </c>
    </row>
    <row r="431" spans="1:36" x14ac:dyDescent="0.35">
      <c r="A431">
        <v>3767</v>
      </c>
      <c r="B431">
        <v>1968</v>
      </c>
      <c r="C431">
        <f t="shared" ca="1" si="12"/>
        <v>58</v>
      </c>
      <c r="D431" t="str" cm="1">
        <f t="array" aca="1" ref="D4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1" t="s">
        <v>29</v>
      </c>
      <c r="F431" t="s">
        <v>33</v>
      </c>
      <c r="G431" cm="1">
        <f t="array" ref="G431">_xlfn.IFS(marketing_campaign[[#This Row],[Marital_Status]]="Single",I431-J431+1,marketing_campaign[[#This Row],[Marital_Status]]="Together",I431+J431+2,marketing_campaign[[#This Row],[Marital_Status]]="Alone",I431-J431+1,marketing_campaign[[#This Row],[Marital_Status]]="Married",I431+J431+2,marketing_campaign[[#This Row],[Marital_Status]]="Divorced",I431+J431+1,marketing_campaign[[#This Row],[Marital_Status]]="YOLO",I431-J431+1,marketing_campaign[[#This Row],[Marital_Status]]="Absurd",I431-J431+1,marketing_campaign[[#This Row],[Marital_Status]]="Widow",I431+J431+1)</f>
        <v>3</v>
      </c>
      <c r="H431">
        <v>61314</v>
      </c>
      <c r="I431">
        <v>0</v>
      </c>
      <c r="J431">
        <v>1</v>
      </c>
      <c r="K431" s="1">
        <v>41389</v>
      </c>
      <c r="L431">
        <v>1</v>
      </c>
      <c r="M431" t="str" cm="1">
        <f t="array" ref="M431">_xlfn.IFS(AND(marketing_campaign[[#This Row],[Recency]]&gt;=0,marketing_campaign[[#This Row],[Recency]]&lt;=14),"Early Recency",AND(marketing_campaign[[#This Row],[Recency]]&gt;=15,marketing_campaign[[#This Row],[Recency]]&lt;=31),"Mid-Recency",marketing_campaign[[#This Row],[Recency]]&gt;=32,"Late Recency")</f>
        <v>Early Recency</v>
      </c>
      <c r="N431">
        <v>378</v>
      </c>
      <c r="O431">
        <v>0</v>
      </c>
      <c r="P431">
        <v>189</v>
      </c>
      <c r="Q431">
        <v>97</v>
      </c>
      <c r="R431">
        <v>172</v>
      </c>
      <c r="S431">
        <v>172</v>
      </c>
      <c r="T431">
        <f>marketing_campaign[[#This Row],[MntGoldProds]]+marketing_campaign[[#This Row],[MntSweetProducts]]+marketing_campaign[[#This Row],[MntFishProducts]]+marketing_campaign[[#This Row],[MntMeatProducts]]+marketing_campaign[[#This Row],[MntFruits]]+marketing_campaign[[#This Row],[MntWines]]</f>
        <v>1008</v>
      </c>
      <c r="U431">
        <v>2</v>
      </c>
      <c r="V431">
        <v>5</v>
      </c>
      <c r="W431">
        <v>5</v>
      </c>
      <c r="X431">
        <v>12</v>
      </c>
      <c r="Y431">
        <f t="shared" si="13"/>
        <v>24</v>
      </c>
      <c r="Z431">
        <v>3</v>
      </c>
      <c r="AA431">
        <v>0</v>
      </c>
      <c r="AB431">
        <v>0</v>
      </c>
      <c r="AC431">
        <v>0</v>
      </c>
      <c r="AD431">
        <v>0</v>
      </c>
      <c r="AE431">
        <v>0</v>
      </c>
      <c r="AF431">
        <v>0</v>
      </c>
      <c r="AG431">
        <v>3</v>
      </c>
      <c r="AH431">
        <v>11</v>
      </c>
      <c r="AI431">
        <v>0</v>
      </c>
      <c r="AJ431">
        <f>marketing_campaign[[#This Row],[AcceptedCmp2]]+marketing_campaign[[#This Row],[AcceptedCmp1]]+marketing_campaign[[#This Row],[AcceptedCmp5]]+marketing_campaign[[#This Row],[AcceptedCmp4]]+marketing_campaign[[#This Row],[AcceptedCmp3]]</f>
        <v>0</v>
      </c>
    </row>
    <row r="432" spans="1:36" x14ac:dyDescent="0.35">
      <c r="A432">
        <v>3725</v>
      </c>
      <c r="B432">
        <v>1961</v>
      </c>
      <c r="C432">
        <f t="shared" ca="1" si="12"/>
        <v>65</v>
      </c>
      <c r="D432" t="str" cm="1">
        <f t="array" aca="1" ref="D4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2" t="s">
        <v>32</v>
      </c>
      <c r="F432" t="s">
        <v>30</v>
      </c>
      <c r="G432" cm="1">
        <f t="array" ref="G432">_xlfn.IFS(marketing_campaign[[#This Row],[Marital_Status]]="Single",I432-J432+1,marketing_campaign[[#This Row],[Marital_Status]]="Together",I432+J432+2,marketing_campaign[[#This Row],[Marital_Status]]="Alone",I432-J432+1,marketing_campaign[[#This Row],[Marital_Status]]="Married",I432+J432+2,marketing_campaign[[#This Row],[Marital_Status]]="Divorced",I432+J432+1,marketing_campaign[[#This Row],[Marital_Status]]="YOLO",I432-J432+1,marketing_campaign[[#This Row],[Marital_Status]]="Absurd",I432-J432+1,marketing_campaign[[#This Row],[Marital_Status]]="Widow",I432+J432+1)</f>
        <v>1</v>
      </c>
      <c r="H432">
        <v>84865</v>
      </c>
      <c r="I432">
        <v>0</v>
      </c>
      <c r="J432">
        <v>0</v>
      </c>
      <c r="K432" s="1">
        <v>41403</v>
      </c>
      <c r="L432">
        <v>1</v>
      </c>
      <c r="M432" t="str" cm="1">
        <f t="array" ref="M432">_xlfn.IFS(AND(marketing_campaign[[#This Row],[Recency]]&gt;=0,marketing_campaign[[#This Row],[Recency]]&lt;=14),"Early Recency",AND(marketing_campaign[[#This Row],[Recency]]&gt;=15,marketing_campaign[[#This Row],[Recency]]&lt;=31),"Mid-Recency",marketing_campaign[[#This Row],[Recency]]&gt;=32,"Late Recency")</f>
        <v>Early Recency</v>
      </c>
      <c r="N432">
        <v>1248</v>
      </c>
      <c r="O432">
        <v>16</v>
      </c>
      <c r="P432">
        <v>349</v>
      </c>
      <c r="Q432">
        <v>43</v>
      </c>
      <c r="R432">
        <v>16</v>
      </c>
      <c r="S432">
        <v>16</v>
      </c>
      <c r="T432">
        <f>marketing_campaign[[#This Row],[MntGoldProds]]+marketing_campaign[[#This Row],[MntSweetProducts]]+marketing_campaign[[#This Row],[MntFishProducts]]+marketing_campaign[[#This Row],[MntMeatProducts]]+marketing_campaign[[#This Row],[MntFruits]]+marketing_campaign[[#This Row],[MntWines]]</f>
        <v>1688</v>
      </c>
      <c r="U432">
        <v>1</v>
      </c>
      <c r="V432">
        <v>2</v>
      </c>
      <c r="W432">
        <v>4</v>
      </c>
      <c r="X432">
        <v>9</v>
      </c>
      <c r="Y432">
        <f t="shared" si="13"/>
        <v>16</v>
      </c>
      <c r="Z432">
        <v>4</v>
      </c>
      <c r="AA432">
        <v>0</v>
      </c>
      <c r="AB432">
        <v>1</v>
      </c>
      <c r="AC432">
        <v>1</v>
      </c>
      <c r="AD432">
        <v>1</v>
      </c>
      <c r="AE432">
        <v>1</v>
      </c>
      <c r="AF432">
        <v>0</v>
      </c>
      <c r="AG432">
        <v>3</v>
      </c>
      <c r="AH432">
        <v>11</v>
      </c>
      <c r="AI432">
        <v>1</v>
      </c>
      <c r="AJ432">
        <f>marketing_campaign[[#This Row],[AcceptedCmp2]]+marketing_campaign[[#This Row],[AcceptedCmp1]]+marketing_campaign[[#This Row],[AcceptedCmp5]]+marketing_campaign[[#This Row],[AcceptedCmp4]]+marketing_campaign[[#This Row],[AcceptedCmp3]]</f>
        <v>4</v>
      </c>
    </row>
    <row r="433" spans="1:36" x14ac:dyDescent="0.35">
      <c r="A433">
        <v>4324</v>
      </c>
      <c r="B433">
        <v>1989</v>
      </c>
      <c r="C433">
        <f t="shared" ca="1" si="12"/>
        <v>37</v>
      </c>
      <c r="D433" t="str" cm="1">
        <f t="array" aca="1" ref="D4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33" t="s">
        <v>29</v>
      </c>
      <c r="F433" t="s">
        <v>33</v>
      </c>
      <c r="G433" cm="1">
        <f t="array" ref="G433">_xlfn.IFS(marketing_campaign[[#This Row],[Marital_Status]]="Single",I433-J433+1,marketing_campaign[[#This Row],[Marital_Status]]="Together",I433+J433+2,marketing_campaign[[#This Row],[Marital_Status]]="Alone",I433-J433+1,marketing_campaign[[#This Row],[Marital_Status]]="Married",I433+J433+2,marketing_campaign[[#This Row],[Marital_Status]]="Divorced",I433+J433+1,marketing_campaign[[#This Row],[Marital_Status]]="YOLO",I433-J433+1,marketing_campaign[[#This Row],[Marital_Status]]="Absurd",I433-J433+1,marketing_campaign[[#This Row],[Marital_Status]]="Widow",I433+J433+1)</f>
        <v>3</v>
      </c>
      <c r="H433">
        <v>42387</v>
      </c>
      <c r="I433">
        <v>1</v>
      </c>
      <c r="J433">
        <v>0</v>
      </c>
      <c r="K433" s="1">
        <v>41211</v>
      </c>
      <c r="L433">
        <v>42</v>
      </c>
      <c r="M433" t="str" cm="1">
        <f t="array" ref="M433">_xlfn.IFS(AND(marketing_campaign[[#This Row],[Recency]]&gt;=0,marketing_campaign[[#This Row],[Recency]]&lt;=14),"Early Recency",AND(marketing_campaign[[#This Row],[Recency]]&gt;=15,marketing_campaign[[#This Row],[Recency]]&lt;=31),"Mid-Recency",marketing_campaign[[#This Row],[Recency]]&gt;=32,"Late Recency")</f>
        <v>Late Recency</v>
      </c>
      <c r="N433">
        <v>235</v>
      </c>
      <c r="O433">
        <v>0</v>
      </c>
      <c r="P433">
        <v>235</v>
      </c>
      <c r="Q433">
        <v>19</v>
      </c>
      <c r="R433">
        <v>4</v>
      </c>
      <c r="S433">
        <v>191</v>
      </c>
      <c r="T433">
        <f>marketing_campaign[[#This Row],[MntGoldProds]]+marketing_campaign[[#This Row],[MntSweetProducts]]+marketing_campaign[[#This Row],[MntFishProducts]]+marketing_campaign[[#This Row],[MntMeatProducts]]+marketing_campaign[[#This Row],[MntFruits]]+marketing_campaign[[#This Row],[MntWines]]</f>
        <v>684</v>
      </c>
      <c r="U433">
        <v>5</v>
      </c>
      <c r="V433">
        <v>8</v>
      </c>
      <c r="W433">
        <v>1</v>
      </c>
      <c r="X433">
        <v>7</v>
      </c>
      <c r="Y433">
        <f t="shared" si="13"/>
        <v>21</v>
      </c>
      <c r="Z433">
        <v>8</v>
      </c>
      <c r="AA433">
        <v>0</v>
      </c>
      <c r="AB433">
        <v>0</v>
      </c>
      <c r="AC433">
        <v>0</v>
      </c>
      <c r="AD433">
        <v>0</v>
      </c>
      <c r="AE433">
        <v>0</v>
      </c>
      <c r="AF433">
        <v>0</v>
      </c>
      <c r="AG433">
        <v>3</v>
      </c>
      <c r="AH433">
        <v>11</v>
      </c>
      <c r="AI433">
        <v>0</v>
      </c>
      <c r="AJ433">
        <f>marketing_campaign[[#This Row],[AcceptedCmp2]]+marketing_campaign[[#This Row],[AcceptedCmp1]]+marketing_campaign[[#This Row],[AcceptedCmp5]]+marketing_campaign[[#This Row],[AcceptedCmp4]]+marketing_campaign[[#This Row],[AcceptedCmp3]]</f>
        <v>0</v>
      </c>
    </row>
    <row r="434" spans="1:36" x14ac:dyDescent="0.35">
      <c r="A434">
        <v>238</v>
      </c>
      <c r="B434">
        <v>1967</v>
      </c>
      <c r="C434">
        <f t="shared" ca="1" si="12"/>
        <v>59</v>
      </c>
      <c r="D434" t="str" cm="1">
        <f t="array" aca="1" ref="D4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4" t="s">
        <v>37</v>
      </c>
      <c r="F434" t="s">
        <v>31</v>
      </c>
      <c r="G434" cm="1">
        <f t="array" ref="G434">_xlfn.IFS(marketing_campaign[[#This Row],[Marital_Status]]="Single",I434-J434+1,marketing_campaign[[#This Row],[Marital_Status]]="Together",I434+J434+2,marketing_campaign[[#This Row],[Marital_Status]]="Alone",I434-J434+1,marketing_campaign[[#This Row],[Marital_Status]]="Married",I434+J434+2,marketing_campaign[[#This Row],[Marital_Status]]="Divorced",I434+J434+1,marketing_campaign[[#This Row],[Marital_Status]]="YOLO",I434-J434+1,marketing_campaign[[#This Row],[Marital_Status]]="Absurd",I434-J434+1,marketing_campaign[[#This Row],[Marital_Status]]="Widow",I434+J434+1)</f>
        <v>4</v>
      </c>
      <c r="H434">
        <v>67309</v>
      </c>
      <c r="I434">
        <v>1</v>
      </c>
      <c r="J434">
        <v>1</v>
      </c>
      <c r="K434" s="1">
        <v>41297</v>
      </c>
      <c r="L434">
        <v>76</v>
      </c>
      <c r="M434" t="str" cm="1">
        <f t="array" ref="M434">_xlfn.IFS(AND(marketing_campaign[[#This Row],[Recency]]&gt;=0,marketing_campaign[[#This Row],[Recency]]&lt;=14),"Early Recency",AND(marketing_campaign[[#This Row],[Recency]]&gt;=15,marketing_campaign[[#This Row],[Recency]]&lt;=31),"Mid-Recency",marketing_campaign[[#This Row],[Recency]]&gt;=32,"Late Recency")</f>
        <v>Late Recency</v>
      </c>
      <c r="N434">
        <v>515</v>
      </c>
      <c r="O434">
        <v>47</v>
      </c>
      <c r="P434">
        <v>181</v>
      </c>
      <c r="Q434">
        <v>149</v>
      </c>
      <c r="R434">
        <v>95</v>
      </c>
      <c r="S434">
        <v>95</v>
      </c>
      <c r="T434">
        <f>marketing_campaign[[#This Row],[MntGoldProds]]+marketing_campaign[[#This Row],[MntSweetProducts]]+marketing_campaign[[#This Row],[MntFishProducts]]+marketing_campaign[[#This Row],[MntMeatProducts]]+marketing_campaign[[#This Row],[MntFruits]]+marketing_campaign[[#This Row],[MntWines]]</f>
        <v>1082</v>
      </c>
      <c r="U434">
        <v>15</v>
      </c>
      <c r="V434">
        <v>9</v>
      </c>
      <c r="W434">
        <v>6</v>
      </c>
      <c r="X434">
        <v>9</v>
      </c>
      <c r="Y434">
        <f t="shared" si="13"/>
        <v>39</v>
      </c>
      <c r="Z434">
        <v>7</v>
      </c>
      <c r="AA434">
        <v>0</v>
      </c>
      <c r="AB434">
        <v>0</v>
      </c>
      <c r="AC434">
        <v>0</v>
      </c>
      <c r="AD434">
        <v>0</v>
      </c>
      <c r="AE434">
        <v>0</v>
      </c>
      <c r="AF434">
        <v>0</v>
      </c>
      <c r="AG434">
        <v>3</v>
      </c>
      <c r="AH434">
        <v>11</v>
      </c>
      <c r="AI434">
        <v>0</v>
      </c>
      <c r="AJ434">
        <f>marketing_campaign[[#This Row],[AcceptedCmp2]]+marketing_campaign[[#This Row],[AcceptedCmp1]]+marketing_campaign[[#This Row],[AcceptedCmp5]]+marketing_campaign[[#This Row],[AcceptedCmp4]]+marketing_campaign[[#This Row],[AcceptedCmp3]]</f>
        <v>0</v>
      </c>
    </row>
    <row r="435" spans="1:36" x14ac:dyDescent="0.35">
      <c r="A435">
        <v>6694</v>
      </c>
      <c r="B435">
        <v>1964</v>
      </c>
      <c r="C435">
        <f t="shared" ca="1" si="12"/>
        <v>62</v>
      </c>
      <c r="D435" t="str" cm="1">
        <f t="array" aca="1" ref="D4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5" t="s">
        <v>29</v>
      </c>
      <c r="F435" t="s">
        <v>33</v>
      </c>
      <c r="G435" cm="1">
        <f t="array" ref="G435">_xlfn.IFS(marketing_campaign[[#This Row],[Marital_Status]]="Single",I435-J435+1,marketing_campaign[[#This Row],[Marital_Status]]="Together",I435+J435+2,marketing_campaign[[#This Row],[Marital_Status]]="Alone",I435-J435+1,marketing_campaign[[#This Row],[Marital_Status]]="Married",I435+J435+2,marketing_campaign[[#This Row],[Marital_Status]]="Divorced",I435+J435+1,marketing_campaign[[#This Row],[Marital_Status]]="YOLO",I435-J435+1,marketing_campaign[[#This Row],[Marital_Status]]="Absurd",I435-J435+1,marketing_campaign[[#This Row],[Marital_Status]]="Widow",I435+J435+1)</f>
        <v>3</v>
      </c>
      <c r="H435">
        <v>75236</v>
      </c>
      <c r="I435">
        <v>0</v>
      </c>
      <c r="J435">
        <v>1</v>
      </c>
      <c r="K435" s="1">
        <v>41603</v>
      </c>
      <c r="L435">
        <v>27</v>
      </c>
      <c r="M435" t="str" cm="1">
        <f t="array" ref="M435">_xlfn.IFS(AND(marketing_campaign[[#This Row],[Recency]]&gt;=0,marketing_campaign[[#This Row],[Recency]]&lt;=14),"Early Recency",AND(marketing_campaign[[#This Row],[Recency]]&gt;=15,marketing_campaign[[#This Row],[Recency]]&lt;=31),"Mid-Recency",marketing_campaign[[#This Row],[Recency]]&gt;=32,"Late Recency")</f>
        <v>Mid-Recency</v>
      </c>
      <c r="N435">
        <v>438</v>
      </c>
      <c r="O435">
        <v>66</v>
      </c>
      <c r="P435">
        <v>400</v>
      </c>
      <c r="Q435">
        <v>12</v>
      </c>
      <c r="R435">
        <v>38</v>
      </c>
      <c r="S435">
        <v>114</v>
      </c>
      <c r="T435">
        <f>marketing_campaign[[#This Row],[MntGoldProds]]+marketing_campaign[[#This Row],[MntSweetProducts]]+marketing_campaign[[#This Row],[MntFishProducts]]+marketing_campaign[[#This Row],[MntMeatProducts]]+marketing_campaign[[#This Row],[MntFruits]]+marketing_campaign[[#This Row],[MntWines]]</f>
        <v>1068</v>
      </c>
      <c r="U435">
        <v>1</v>
      </c>
      <c r="V435">
        <v>8</v>
      </c>
      <c r="W435">
        <v>3</v>
      </c>
      <c r="X435">
        <v>13</v>
      </c>
      <c r="Y435">
        <f t="shared" si="13"/>
        <v>25</v>
      </c>
      <c r="Z435">
        <v>4</v>
      </c>
      <c r="AA435">
        <v>0</v>
      </c>
      <c r="AB435">
        <v>0</v>
      </c>
      <c r="AC435">
        <v>0</v>
      </c>
      <c r="AD435">
        <v>0</v>
      </c>
      <c r="AE435">
        <v>0</v>
      </c>
      <c r="AF435">
        <v>0</v>
      </c>
      <c r="AG435">
        <v>3</v>
      </c>
      <c r="AH435">
        <v>11</v>
      </c>
      <c r="AI435">
        <v>0</v>
      </c>
      <c r="AJ435">
        <f>marketing_campaign[[#This Row],[AcceptedCmp2]]+marketing_campaign[[#This Row],[AcceptedCmp1]]+marketing_campaign[[#This Row],[AcceptedCmp5]]+marketing_campaign[[#This Row],[AcceptedCmp4]]+marketing_campaign[[#This Row],[AcceptedCmp3]]</f>
        <v>0</v>
      </c>
    </row>
    <row r="436" spans="1:36" x14ac:dyDescent="0.35">
      <c r="A436">
        <v>498</v>
      </c>
      <c r="B436">
        <v>1970</v>
      </c>
      <c r="C436">
        <f t="shared" ca="1" si="12"/>
        <v>56</v>
      </c>
      <c r="D436" t="str" cm="1">
        <f t="array" aca="1" ref="D4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6" t="s">
        <v>29</v>
      </c>
      <c r="F436" t="s">
        <v>30</v>
      </c>
      <c r="G436" cm="1">
        <f t="array" ref="G436">_xlfn.IFS(marketing_campaign[[#This Row],[Marital_Status]]="Single",I436-J436+1,marketing_campaign[[#This Row],[Marital_Status]]="Together",I436+J436+2,marketing_campaign[[#This Row],[Marital_Status]]="Alone",I436-J436+1,marketing_campaign[[#This Row],[Marital_Status]]="Married",I436+J436+2,marketing_campaign[[#This Row],[Marital_Status]]="Divorced",I436+J436+1,marketing_campaign[[#This Row],[Marital_Status]]="YOLO",I436-J436+1,marketing_campaign[[#This Row],[Marital_Status]]="Absurd",I436-J436+1,marketing_campaign[[#This Row],[Marital_Status]]="Widow",I436+J436+1)</f>
        <v>2</v>
      </c>
      <c r="H436">
        <v>30015</v>
      </c>
      <c r="I436">
        <v>1</v>
      </c>
      <c r="J436">
        <v>0</v>
      </c>
      <c r="K436" s="1">
        <v>41672</v>
      </c>
      <c r="L436">
        <v>28</v>
      </c>
      <c r="M436" t="str" cm="1">
        <f t="array" ref="M436">_xlfn.IFS(AND(marketing_campaign[[#This Row],[Recency]]&gt;=0,marketing_campaign[[#This Row],[Recency]]&lt;=14),"Early Recency",AND(marketing_campaign[[#This Row],[Recency]]&gt;=15,marketing_campaign[[#This Row],[Recency]]&lt;=31),"Mid-Recency",marketing_campaign[[#This Row],[Recency]]&gt;=32,"Late Recency")</f>
        <v>Mid-Recency</v>
      </c>
      <c r="N436">
        <v>25</v>
      </c>
      <c r="O436">
        <v>0</v>
      </c>
      <c r="P436">
        <v>22</v>
      </c>
      <c r="Q436">
        <v>2</v>
      </c>
      <c r="R436">
        <v>3</v>
      </c>
      <c r="S436">
        <v>5</v>
      </c>
      <c r="T436">
        <f>marketing_campaign[[#This Row],[MntGoldProds]]+marketing_campaign[[#This Row],[MntSweetProducts]]+marketing_campaign[[#This Row],[MntFishProducts]]+marketing_campaign[[#This Row],[MntMeatProducts]]+marketing_campaign[[#This Row],[MntFruits]]+marketing_campaign[[#This Row],[MntWines]]</f>
        <v>57</v>
      </c>
      <c r="U436">
        <v>2</v>
      </c>
      <c r="V436">
        <v>1</v>
      </c>
      <c r="W436">
        <v>0</v>
      </c>
      <c r="X436">
        <v>4</v>
      </c>
      <c r="Y436">
        <f t="shared" si="13"/>
        <v>7</v>
      </c>
      <c r="Z436">
        <v>5</v>
      </c>
      <c r="AA436">
        <v>0</v>
      </c>
      <c r="AB436">
        <v>0</v>
      </c>
      <c r="AC436">
        <v>0</v>
      </c>
      <c r="AD436">
        <v>0</v>
      </c>
      <c r="AE436">
        <v>0</v>
      </c>
      <c r="AF436">
        <v>0</v>
      </c>
      <c r="AG436">
        <v>3</v>
      </c>
      <c r="AH436">
        <v>11</v>
      </c>
      <c r="AI436">
        <v>0</v>
      </c>
      <c r="AJ436">
        <f>marketing_campaign[[#This Row],[AcceptedCmp2]]+marketing_campaign[[#This Row],[AcceptedCmp1]]+marketing_campaign[[#This Row],[AcceptedCmp5]]+marketing_campaign[[#This Row],[AcceptedCmp4]]+marketing_campaign[[#This Row],[AcceptedCmp3]]</f>
        <v>0</v>
      </c>
    </row>
    <row r="437" spans="1:36" x14ac:dyDescent="0.35">
      <c r="A437">
        <v>9347</v>
      </c>
      <c r="B437">
        <v>1956</v>
      </c>
      <c r="C437">
        <f t="shared" ca="1" si="12"/>
        <v>70</v>
      </c>
      <c r="D437" t="str" cm="1">
        <f t="array" aca="1" ref="D4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7" t="s">
        <v>34</v>
      </c>
      <c r="F437" t="s">
        <v>31</v>
      </c>
      <c r="G437" cm="1">
        <f t="array" ref="G437">_xlfn.IFS(marketing_campaign[[#This Row],[Marital_Status]]="Single",I437-J437+1,marketing_campaign[[#This Row],[Marital_Status]]="Together",I437+J437+2,marketing_campaign[[#This Row],[Marital_Status]]="Alone",I437-J437+1,marketing_campaign[[#This Row],[Marital_Status]]="Married",I437+J437+2,marketing_campaign[[#This Row],[Marital_Status]]="Divorced",I437+J437+1,marketing_campaign[[#This Row],[Marital_Status]]="YOLO",I437-J437+1,marketing_campaign[[#This Row],[Marital_Status]]="Absurd",I437-J437+1,marketing_campaign[[#This Row],[Marital_Status]]="Widow",I437+J437+1)</f>
        <v>3</v>
      </c>
      <c r="H437">
        <v>50943</v>
      </c>
      <c r="I437">
        <v>0</v>
      </c>
      <c r="J437">
        <v>1</v>
      </c>
      <c r="K437" s="1">
        <v>41446</v>
      </c>
      <c r="L437">
        <v>49</v>
      </c>
      <c r="M437" t="str" cm="1">
        <f t="array" ref="M437">_xlfn.IFS(AND(marketing_campaign[[#This Row],[Recency]]&gt;=0,marketing_campaign[[#This Row],[Recency]]&lt;=14),"Early Recency",AND(marketing_campaign[[#This Row],[Recency]]&gt;=15,marketing_campaign[[#This Row],[Recency]]&lt;=31),"Mid-Recency",marketing_campaign[[#This Row],[Recency]]&gt;=32,"Late Recency")</f>
        <v>Late Recency</v>
      </c>
      <c r="N437">
        <v>31</v>
      </c>
      <c r="O437">
        <v>0</v>
      </c>
      <c r="P437">
        <v>7</v>
      </c>
      <c r="Q437">
        <v>2</v>
      </c>
      <c r="R437">
        <v>0</v>
      </c>
      <c r="S437">
        <v>6</v>
      </c>
      <c r="T437">
        <f>marketing_campaign[[#This Row],[MntGoldProds]]+marketing_campaign[[#This Row],[MntSweetProducts]]+marketing_campaign[[#This Row],[MntFishProducts]]+marketing_campaign[[#This Row],[MntMeatProducts]]+marketing_campaign[[#This Row],[MntFruits]]+marketing_campaign[[#This Row],[MntWines]]</f>
        <v>46</v>
      </c>
      <c r="U437">
        <v>1</v>
      </c>
      <c r="V437">
        <v>1</v>
      </c>
      <c r="W437">
        <v>0</v>
      </c>
      <c r="X437">
        <v>3</v>
      </c>
      <c r="Y437">
        <f t="shared" si="13"/>
        <v>5</v>
      </c>
      <c r="Z437">
        <v>5</v>
      </c>
      <c r="AA437">
        <v>0</v>
      </c>
      <c r="AB437">
        <v>0</v>
      </c>
      <c r="AC437">
        <v>0</v>
      </c>
      <c r="AD437">
        <v>0</v>
      </c>
      <c r="AE437">
        <v>0</v>
      </c>
      <c r="AF437">
        <v>0</v>
      </c>
      <c r="AG437">
        <v>3</v>
      </c>
      <c r="AH437">
        <v>11</v>
      </c>
      <c r="AI437">
        <v>0</v>
      </c>
      <c r="AJ437">
        <f>marketing_campaign[[#This Row],[AcceptedCmp2]]+marketing_campaign[[#This Row],[AcceptedCmp1]]+marketing_campaign[[#This Row],[AcceptedCmp5]]+marketing_campaign[[#This Row],[AcceptedCmp4]]+marketing_campaign[[#This Row],[AcceptedCmp3]]</f>
        <v>0</v>
      </c>
    </row>
    <row r="438" spans="1:36" x14ac:dyDescent="0.35">
      <c r="A438">
        <v>9699</v>
      </c>
      <c r="B438">
        <v>1966</v>
      </c>
      <c r="C438">
        <f t="shared" ca="1" si="12"/>
        <v>60</v>
      </c>
      <c r="D438" t="str" cm="1">
        <f t="array" aca="1" ref="D4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38" t="s">
        <v>29</v>
      </c>
      <c r="F438" t="s">
        <v>35</v>
      </c>
      <c r="G438" cm="1">
        <f t="array" ref="G438">_xlfn.IFS(marketing_campaign[[#This Row],[Marital_Status]]="Single",I438-J438+1,marketing_campaign[[#This Row],[Marital_Status]]="Together",I438+J438+2,marketing_campaign[[#This Row],[Marital_Status]]="Alone",I438-J438+1,marketing_campaign[[#This Row],[Marital_Status]]="Married",I438+J438+2,marketing_campaign[[#This Row],[Marital_Status]]="Divorced",I438+J438+1,marketing_campaign[[#This Row],[Marital_Status]]="YOLO",I438-J438+1,marketing_campaign[[#This Row],[Marital_Status]]="Absurd",I438-J438+1,marketing_campaign[[#This Row],[Marital_Status]]="Widow",I438+J438+1)</f>
        <v>2</v>
      </c>
      <c r="H438">
        <v>67272</v>
      </c>
      <c r="I438">
        <v>0</v>
      </c>
      <c r="J438">
        <v>1</v>
      </c>
      <c r="K438" s="1">
        <v>41629</v>
      </c>
      <c r="L438">
        <v>12</v>
      </c>
      <c r="M438" t="str" cm="1">
        <f t="array" ref="M438">_xlfn.IFS(AND(marketing_campaign[[#This Row],[Recency]]&gt;=0,marketing_campaign[[#This Row],[Recency]]&lt;=14),"Early Recency",AND(marketing_campaign[[#This Row],[Recency]]&gt;=15,marketing_campaign[[#This Row],[Recency]]&lt;=31),"Mid-Recency",marketing_campaign[[#This Row],[Recency]]&gt;=32,"Late Recency")</f>
        <v>Early Recency</v>
      </c>
      <c r="N438">
        <v>357</v>
      </c>
      <c r="O438">
        <v>35</v>
      </c>
      <c r="P438">
        <v>271</v>
      </c>
      <c r="Q438">
        <v>28</v>
      </c>
      <c r="R438">
        <v>28</v>
      </c>
      <c r="S438">
        <v>14</v>
      </c>
      <c r="T438">
        <f>marketing_campaign[[#This Row],[MntGoldProds]]+marketing_campaign[[#This Row],[MntSweetProducts]]+marketing_campaign[[#This Row],[MntFishProducts]]+marketing_campaign[[#This Row],[MntMeatProducts]]+marketing_campaign[[#This Row],[MntFruits]]+marketing_campaign[[#This Row],[MntWines]]</f>
        <v>733</v>
      </c>
      <c r="U438">
        <v>3</v>
      </c>
      <c r="V438">
        <v>6</v>
      </c>
      <c r="W438">
        <v>2</v>
      </c>
      <c r="X438">
        <v>12</v>
      </c>
      <c r="Y438">
        <f t="shared" si="13"/>
        <v>23</v>
      </c>
      <c r="Z438">
        <v>5</v>
      </c>
      <c r="AA438">
        <v>0</v>
      </c>
      <c r="AB438">
        <v>0</v>
      </c>
      <c r="AC438">
        <v>0</v>
      </c>
      <c r="AD438">
        <v>0</v>
      </c>
      <c r="AE438">
        <v>0</v>
      </c>
      <c r="AF438">
        <v>0</v>
      </c>
      <c r="AG438">
        <v>3</v>
      </c>
      <c r="AH438">
        <v>11</v>
      </c>
      <c r="AI438">
        <v>0</v>
      </c>
      <c r="AJ438">
        <f>marketing_campaign[[#This Row],[AcceptedCmp2]]+marketing_campaign[[#This Row],[AcceptedCmp1]]+marketing_campaign[[#This Row],[AcceptedCmp5]]+marketing_campaign[[#This Row],[AcceptedCmp4]]+marketing_campaign[[#This Row],[AcceptedCmp3]]</f>
        <v>0</v>
      </c>
    </row>
    <row r="439" spans="1:36" x14ac:dyDescent="0.35">
      <c r="A439">
        <v>10664</v>
      </c>
      <c r="B439">
        <v>1949</v>
      </c>
      <c r="C439">
        <f t="shared" ca="1" si="12"/>
        <v>77</v>
      </c>
      <c r="D439" t="str" cm="1">
        <f t="array" aca="1" ref="D4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39" t="s">
        <v>34</v>
      </c>
      <c r="F439" t="s">
        <v>38</v>
      </c>
      <c r="G439" cm="1">
        <f t="array" ref="G439">_xlfn.IFS(marketing_campaign[[#This Row],[Marital_Status]]="Single",I439-J439+1,marketing_campaign[[#This Row],[Marital_Status]]="Together",I439+J439+2,marketing_campaign[[#This Row],[Marital_Status]]="Alone",I439-J439+1,marketing_campaign[[#This Row],[Marital_Status]]="Married",I439+J439+2,marketing_campaign[[#This Row],[Marital_Status]]="Divorced",I439+J439+1,marketing_campaign[[#This Row],[Marital_Status]]="YOLO",I439-J439+1,marketing_campaign[[#This Row],[Marital_Status]]="Absurd",I439-J439+1,marketing_campaign[[#This Row],[Marital_Status]]="Widow",I439+J439+1)</f>
        <v>2</v>
      </c>
      <c r="H439">
        <v>51529</v>
      </c>
      <c r="I439">
        <v>0</v>
      </c>
      <c r="J439">
        <v>1</v>
      </c>
      <c r="K439" s="1">
        <v>41524</v>
      </c>
      <c r="L439">
        <v>14</v>
      </c>
      <c r="M439" t="str" cm="1">
        <f t="array" ref="M439">_xlfn.IFS(AND(marketing_campaign[[#This Row],[Recency]]&gt;=0,marketing_campaign[[#This Row],[Recency]]&lt;=14),"Early Recency",AND(marketing_campaign[[#This Row],[Recency]]&gt;=15,marketing_campaign[[#This Row],[Recency]]&lt;=31),"Mid-Recency",marketing_campaign[[#This Row],[Recency]]&gt;=32,"Late Recency")</f>
        <v>Early Recency</v>
      </c>
      <c r="N439">
        <v>400</v>
      </c>
      <c r="O439">
        <v>4</v>
      </c>
      <c r="P439">
        <v>35</v>
      </c>
      <c r="Q439">
        <v>6</v>
      </c>
      <c r="R439">
        <v>0</v>
      </c>
      <c r="S439">
        <v>22</v>
      </c>
      <c r="T439">
        <f>marketing_campaign[[#This Row],[MntGoldProds]]+marketing_campaign[[#This Row],[MntSweetProducts]]+marketing_campaign[[#This Row],[MntFishProducts]]+marketing_campaign[[#This Row],[MntMeatProducts]]+marketing_campaign[[#This Row],[MntFruits]]+marketing_campaign[[#This Row],[MntWines]]</f>
        <v>467</v>
      </c>
      <c r="U439">
        <v>2</v>
      </c>
      <c r="V439">
        <v>9</v>
      </c>
      <c r="W439">
        <v>1</v>
      </c>
      <c r="X439">
        <v>5</v>
      </c>
      <c r="Y439">
        <f t="shared" si="13"/>
        <v>17</v>
      </c>
      <c r="Z439">
        <v>8</v>
      </c>
      <c r="AA439">
        <v>0</v>
      </c>
      <c r="AB439">
        <v>0</v>
      </c>
      <c r="AC439">
        <v>0</v>
      </c>
      <c r="AD439">
        <v>0</v>
      </c>
      <c r="AE439">
        <v>0</v>
      </c>
      <c r="AF439">
        <v>0</v>
      </c>
      <c r="AG439">
        <v>3</v>
      </c>
      <c r="AH439">
        <v>11</v>
      </c>
      <c r="AI439">
        <v>0</v>
      </c>
      <c r="AJ439">
        <f>marketing_campaign[[#This Row],[AcceptedCmp2]]+marketing_campaign[[#This Row],[AcceptedCmp1]]+marketing_campaign[[#This Row],[AcceptedCmp5]]+marketing_campaign[[#This Row],[AcceptedCmp4]]+marketing_campaign[[#This Row],[AcceptedCmp3]]</f>
        <v>0</v>
      </c>
    </row>
    <row r="440" spans="1:36" x14ac:dyDescent="0.35">
      <c r="A440">
        <v>5455</v>
      </c>
      <c r="B440">
        <v>1971</v>
      </c>
      <c r="C440">
        <f t="shared" ca="1" si="12"/>
        <v>55</v>
      </c>
      <c r="D440" t="str" cm="1">
        <f t="array" aca="1" ref="D4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40" t="s">
        <v>32</v>
      </c>
      <c r="F440" t="s">
        <v>33</v>
      </c>
      <c r="G440" cm="1">
        <f t="array" ref="G440">_xlfn.IFS(marketing_campaign[[#This Row],[Marital_Status]]="Single",I440-J440+1,marketing_campaign[[#This Row],[Marital_Status]]="Together",I440+J440+2,marketing_campaign[[#This Row],[Marital_Status]]="Alone",I440-J440+1,marketing_campaign[[#This Row],[Marital_Status]]="Married",I440+J440+2,marketing_campaign[[#This Row],[Marital_Status]]="Divorced",I440+J440+1,marketing_campaign[[#This Row],[Marital_Status]]="YOLO",I440-J440+1,marketing_campaign[[#This Row],[Marital_Status]]="Absurd",I440-J440+1,marketing_campaign[[#This Row],[Marital_Status]]="Widow",I440+J440+1)</f>
        <v>3</v>
      </c>
      <c r="H440">
        <v>32011</v>
      </c>
      <c r="I440">
        <v>1</v>
      </c>
      <c r="J440">
        <v>0</v>
      </c>
      <c r="K440" s="1">
        <v>41508</v>
      </c>
      <c r="L440">
        <v>89</v>
      </c>
      <c r="M440" t="str" cm="1">
        <f t="array" ref="M440">_xlfn.IFS(AND(marketing_campaign[[#This Row],[Recency]]&gt;=0,marketing_campaign[[#This Row],[Recency]]&lt;=14),"Early Recency",AND(marketing_campaign[[#This Row],[Recency]]&gt;=15,marketing_campaign[[#This Row],[Recency]]&lt;=31),"Mid-Recency",marketing_campaign[[#This Row],[Recency]]&gt;=32,"Late Recency")</f>
        <v>Late Recency</v>
      </c>
      <c r="N440">
        <v>99</v>
      </c>
      <c r="O440">
        <v>0</v>
      </c>
      <c r="P440">
        <v>15</v>
      </c>
      <c r="Q440">
        <v>2</v>
      </c>
      <c r="R440">
        <v>1</v>
      </c>
      <c r="S440">
        <v>5</v>
      </c>
      <c r="T440">
        <f>marketing_campaign[[#This Row],[MntGoldProds]]+marketing_campaign[[#This Row],[MntSweetProducts]]+marketing_campaign[[#This Row],[MntFishProducts]]+marketing_campaign[[#This Row],[MntMeatProducts]]+marketing_campaign[[#This Row],[MntFruits]]+marketing_campaign[[#This Row],[MntWines]]</f>
        <v>122</v>
      </c>
      <c r="U440">
        <v>3</v>
      </c>
      <c r="V440">
        <v>2</v>
      </c>
      <c r="W440">
        <v>1</v>
      </c>
      <c r="X440">
        <v>4</v>
      </c>
      <c r="Y440">
        <f t="shared" si="13"/>
        <v>10</v>
      </c>
      <c r="Z440">
        <v>7</v>
      </c>
      <c r="AA440">
        <v>0</v>
      </c>
      <c r="AB440">
        <v>0</v>
      </c>
      <c r="AC440">
        <v>0</v>
      </c>
      <c r="AD440">
        <v>0</v>
      </c>
      <c r="AE440">
        <v>0</v>
      </c>
      <c r="AF440">
        <v>0</v>
      </c>
      <c r="AG440">
        <v>3</v>
      </c>
      <c r="AH440">
        <v>11</v>
      </c>
      <c r="AI440">
        <v>0</v>
      </c>
      <c r="AJ440">
        <f>marketing_campaign[[#This Row],[AcceptedCmp2]]+marketing_campaign[[#This Row],[AcceptedCmp1]]+marketing_campaign[[#This Row],[AcceptedCmp5]]+marketing_campaign[[#This Row],[AcceptedCmp4]]+marketing_campaign[[#This Row],[AcceptedCmp3]]</f>
        <v>0</v>
      </c>
    </row>
    <row r="441" spans="1:36" x14ac:dyDescent="0.35">
      <c r="A441">
        <v>456</v>
      </c>
      <c r="B441">
        <v>1986</v>
      </c>
      <c r="C441">
        <f t="shared" ca="1" si="12"/>
        <v>40</v>
      </c>
      <c r="D441" t="str" cm="1">
        <f t="array" aca="1" ref="D4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41" t="s">
        <v>37</v>
      </c>
      <c r="F441" t="s">
        <v>33</v>
      </c>
      <c r="G441" cm="1">
        <f t="array" ref="G441">_xlfn.IFS(marketing_campaign[[#This Row],[Marital_Status]]="Single",I441-J441+1,marketing_campaign[[#This Row],[Marital_Status]]="Together",I441+J441+2,marketing_campaign[[#This Row],[Marital_Status]]="Alone",I441-J441+1,marketing_campaign[[#This Row],[Marital_Status]]="Married",I441+J441+2,marketing_campaign[[#This Row],[Marital_Status]]="Divorced",I441+J441+1,marketing_campaign[[#This Row],[Marital_Status]]="YOLO",I441-J441+1,marketing_campaign[[#This Row],[Marital_Status]]="Absurd",I441-J441+1,marketing_campaign[[#This Row],[Marital_Status]]="Widow",I441+J441+1)</f>
        <v>3</v>
      </c>
      <c r="H441">
        <v>7500</v>
      </c>
      <c r="I441">
        <v>1</v>
      </c>
      <c r="J441">
        <v>0</v>
      </c>
      <c r="K441" s="1">
        <v>41312</v>
      </c>
      <c r="L441">
        <v>96</v>
      </c>
      <c r="M441" t="str" cm="1">
        <f t="array" ref="M441">_xlfn.IFS(AND(marketing_campaign[[#This Row],[Recency]]&gt;=0,marketing_campaign[[#This Row],[Recency]]&lt;=14),"Early Recency",AND(marketing_campaign[[#This Row],[Recency]]&gt;=15,marketing_campaign[[#This Row],[Recency]]&lt;=31),"Mid-Recency",marketing_campaign[[#This Row],[Recency]]&gt;=32,"Late Recency")</f>
        <v>Late Recency</v>
      </c>
      <c r="N441">
        <v>1</v>
      </c>
      <c r="O441">
        <v>11</v>
      </c>
      <c r="P441">
        <v>5</v>
      </c>
      <c r="Q441">
        <v>4</v>
      </c>
      <c r="R441">
        <v>6</v>
      </c>
      <c r="S441">
        <v>9</v>
      </c>
      <c r="T441">
        <f>marketing_campaign[[#This Row],[MntGoldProds]]+marketing_campaign[[#This Row],[MntSweetProducts]]+marketing_campaign[[#This Row],[MntFishProducts]]+marketing_campaign[[#This Row],[MntMeatProducts]]+marketing_campaign[[#This Row],[MntFruits]]+marketing_campaign[[#This Row],[MntWines]]</f>
        <v>36</v>
      </c>
      <c r="U441">
        <v>2</v>
      </c>
      <c r="V441">
        <v>2</v>
      </c>
      <c r="W441">
        <v>0</v>
      </c>
      <c r="X441">
        <v>3</v>
      </c>
      <c r="Y441">
        <f t="shared" si="13"/>
        <v>7</v>
      </c>
      <c r="Z441">
        <v>8</v>
      </c>
      <c r="AA441">
        <v>0</v>
      </c>
      <c r="AB441">
        <v>0</v>
      </c>
      <c r="AC441">
        <v>0</v>
      </c>
      <c r="AD441">
        <v>0</v>
      </c>
      <c r="AE441">
        <v>0</v>
      </c>
      <c r="AF441">
        <v>0</v>
      </c>
      <c r="AG441">
        <v>3</v>
      </c>
      <c r="AH441">
        <v>11</v>
      </c>
      <c r="AI441">
        <v>0</v>
      </c>
      <c r="AJ441">
        <f>marketing_campaign[[#This Row],[AcceptedCmp2]]+marketing_campaign[[#This Row],[AcceptedCmp1]]+marketing_campaign[[#This Row],[AcceptedCmp5]]+marketing_campaign[[#This Row],[AcceptedCmp4]]+marketing_campaign[[#This Row],[AcceptedCmp3]]</f>
        <v>0</v>
      </c>
    </row>
    <row r="442" spans="1:36" x14ac:dyDescent="0.35">
      <c r="A442">
        <v>5012</v>
      </c>
      <c r="B442">
        <v>1989</v>
      </c>
      <c r="C442">
        <f t="shared" ca="1" si="12"/>
        <v>37</v>
      </c>
      <c r="D442" t="str" cm="1">
        <f t="array" aca="1" ref="D4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42" t="s">
        <v>29</v>
      </c>
      <c r="F442" t="s">
        <v>33</v>
      </c>
      <c r="G442" cm="1">
        <f t="array" ref="G442">_xlfn.IFS(marketing_campaign[[#This Row],[Marital_Status]]="Single",I442-J442+1,marketing_campaign[[#This Row],[Marital_Status]]="Together",I442+J442+2,marketing_campaign[[#This Row],[Marital_Status]]="Alone",I442-J442+1,marketing_campaign[[#This Row],[Marital_Status]]="Married",I442+J442+2,marketing_campaign[[#This Row],[Marital_Status]]="Divorced",I442+J442+1,marketing_campaign[[#This Row],[Marital_Status]]="YOLO",I442-J442+1,marketing_campaign[[#This Row],[Marital_Status]]="Absurd",I442-J442+1,marketing_campaign[[#This Row],[Marital_Status]]="Widow",I442+J442+1)</f>
        <v>3</v>
      </c>
      <c r="H442">
        <v>28691</v>
      </c>
      <c r="I442">
        <v>1</v>
      </c>
      <c r="J442">
        <v>0</v>
      </c>
      <c r="K442" s="1">
        <v>41459</v>
      </c>
      <c r="L442">
        <v>56</v>
      </c>
      <c r="M442" t="str" cm="1">
        <f t="array" ref="M442">_xlfn.IFS(AND(marketing_campaign[[#This Row],[Recency]]&gt;=0,marketing_campaign[[#This Row],[Recency]]&lt;=14),"Early Recency",AND(marketing_campaign[[#This Row],[Recency]]&gt;=15,marketing_campaign[[#This Row],[Recency]]&lt;=31),"Mid-Recency",marketing_campaign[[#This Row],[Recency]]&gt;=32,"Late Recency")</f>
        <v>Late Recency</v>
      </c>
      <c r="N442">
        <v>5</v>
      </c>
      <c r="O442">
        <v>4</v>
      </c>
      <c r="P442">
        <v>13</v>
      </c>
      <c r="Q442">
        <v>8</v>
      </c>
      <c r="R442">
        <v>0</v>
      </c>
      <c r="S442">
        <v>4</v>
      </c>
      <c r="T442">
        <f>marketing_campaign[[#This Row],[MntGoldProds]]+marketing_campaign[[#This Row],[MntSweetProducts]]+marketing_campaign[[#This Row],[MntFishProducts]]+marketing_campaign[[#This Row],[MntMeatProducts]]+marketing_campaign[[#This Row],[MntFruits]]+marketing_campaign[[#This Row],[MntWines]]</f>
        <v>34</v>
      </c>
      <c r="U442">
        <v>1</v>
      </c>
      <c r="V442">
        <v>1</v>
      </c>
      <c r="W442">
        <v>0</v>
      </c>
      <c r="X442">
        <v>3</v>
      </c>
      <c r="Y442">
        <f t="shared" si="13"/>
        <v>5</v>
      </c>
      <c r="Z442">
        <v>8</v>
      </c>
      <c r="AA442">
        <v>0</v>
      </c>
      <c r="AB442">
        <v>0</v>
      </c>
      <c r="AC442">
        <v>0</v>
      </c>
      <c r="AD442">
        <v>0</v>
      </c>
      <c r="AE442">
        <v>0</v>
      </c>
      <c r="AF442">
        <v>0</v>
      </c>
      <c r="AG442">
        <v>3</v>
      </c>
      <c r="AH442">
        <v>11</v>
      </c>
      <c r="AI442">
        <v>0</v>
      </c>
      <c r="AJ442">
        <f>marketing_campaign[[#This Row],[AcceptedCmp2]]+marketing_campaign[[#This Row],[AcceptedCmp1]]+marketing_campaign[[#This Row],[AcceptedCmp5]]+marketing_campaign[[#This Row],[AcceptedCmp4]]+marketing_campaign[[#This Row],[AcceptedCmp3]]</f>
        <v>0</v>
      </c>
    </row>
    <row r="443" spans="1:36" x14ac:dyDescent="0.35">
      <c r="A443">
        <v>7495</v>
      </c>
      <c r="B443">
        <v>1948</v>
      </c>
      <c r="C443">
        <f t="shared" ca="1" si="12"/>
        <v>78</v>
      </c>
      <c r="D443" t="str" cm="1">
        <f t="array" aca="1" ref="D4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43" t="s">
        <v>32</v>
      </c>
      <c r="F443" t="s">
        <v>33</v>
      </c>
      <c r="G443" cm="1">
        <f t="array" ref="G443">_xlfn.IFS(marketing_campaign[[#This Row],[Marital_Status]]="Single",I443-J443+1,marketing_campaign[[#This Row],[Marital_Status]]="Together",I443+J443+2,marketing_campaign[[#This Row],[Marital_Status]]="Alone",I443-J443+1,marketing_campaign[[#This Row],[Marital_Status]]="Married",I443+J443+2,marketing_campaign[[#This Row],[Marital_Status]]="Divorced",I443+J443+1,marketing_campaign[[#This Row],[Marital_Status]]="YOLO",I443-J443+1,marketing_campaign[[#This Row],[Marital_Status]]="Absurd",I443-J443+1,marketing_campaign[[#This Row],[Marital_Status]]="Widow",I443+J443+1)</f>
        <v>3</v>
      </c>
      <c r="H443">
        <v>56223</v>
      </c>
      <c r="I443">
        <v>0</v>
      </c>
      <c r="J443">
        <v>1</v>
      </c>
      <c r="K443" s="1">
        <v>41628</v>
      </c>
      <c r="L443">
        <v>72</v>
      </c>
      <c r="M443" t="str" cm="1">
        <f t="array" ref="M443">_xlfn.IFS(AND(marketing_campaign[[#This Row],[Recency]]&gt;=0,marketing_campaign[[#This Row],[Recency]]&lt;=14),"Early Recency",AND(marketing_campaign[[#This Row],[Recency]]&gt;=15,marketing_campaign[[#This Row],[Recency]]&lt;=31),"Mid-Recency",marketing_campaign[[#This Row],[Recency]]&gt;=32,"Late Recency")</f>
        <v>Late Recency</v>
      </c>
      <c r="N443">
        <v>77</v>
      </c>
      <c r="O443">
        <v>28</v>
      </c>
      <c r="P443">
        <v>31</v>
      </c>
      <c r="Q443">
        <v>16</v>
      </c>
      <c r="R443">
        <v>0</v>
      </c>
      <c r="S443">
        <v>4</v>
      </c>
      <c r="T443">
        <f>marketing_campaign[[#This Row],[MntGoldProds]]+marketing_campaign[[#This Row],[MntSweetProducts]]+marketing_campaign[[#This Row],[MntFishProducts]]+marketing_campaign[[#This Row],[MntMeatProducts]]+marketing_campaign[[#This Row],[MntFruits]]+marketing_campaign[[#This Row],[MntWines]]</f>
        <v>156</v>
      </c>
      <c r="U443">
        <v>2</v>
      </c>
      <c r="V443">
        <v>2</v>
      </c>
      <c r="W443">
        <v>1</v>
      </c>
      <c r="X443">
        <v>5</v>
      </c>
      <c r="Y443">
        <f t="shared" si="13"/>
        <v>10</v>
      </c>
      <c r="Z443">
        <v>4</v>
      </c>
      <c r="AA443">
        <v>0</v>
      </c>
      <c r="AB443">
        <v>0</v>
      </c>
      <c r="AC443">
        <v>0</v>
      </c>
      <c r="AD443">
        <v>0</v>
      </c>
      <c r="AE443">
        <v>0</v>
      </c>
      <c r="AF443">
        <v>0</v>
      </c>
      <c r="AG443">
        <v>3</v>
      </c>
      <c r="AH443">
        <v>11</v>
      </c>
      <c r="AI443">
        <v>0</v>
      </c>
      <c r="AJ443">
        <f>marketing_campaign[[#This Row],[AcceptedCmp2]]+marketing_campaign[[#This Row],[AcceptedCmp1]]+marketing_campaign[[#This Row],[AcceptedCmp5]]+marketing_campaign[[#This Row],[AcceptedCmp4]]+marketing_campaign[[#This Row],[AcceptedCmp3]]</f>
        <v>0</v>
      </c>
    </row>
    <row r="444" spans="1:36" x14ac:dyDescent="0.35">
      <c r="A444">
        <v>5029</v>
      </c>
      <c r="B444">
        <v>1946</v>
      </c>
      <c r="C444">
        <f t="shared" ca="1" si="12"/>
        <v>80</v>
      </c>
      <c r="D444" t="str" cm="1">
        <f t="array" aca="1" ref="D4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44" t="s">
        <v>29</v>
      </c>
      <c r="F444" t="s">
        <v>33</v>
      </c>
      <c r="G444" cm="1">
        <f t="array" ref="G444">_xlfn.IFS(marketing_campaign[[#This Row],[Marital_Status]]="Single",I444-J444+1,marketing_campaign[[#This Row],[Marital_Status]]="Together",I444+J444+2,marketing_campaign[[#This Row],[Marital_Status]]="Alone",I444-J444+1,marketing_campaign[[#This Row],[Marital_Status]]="Married",I444+J444+2,marketing_campaign[[#This Row],[Marital_Status]]="Divorced",I444+J444+1,marketing_campaign[[#This Row],[Marital_Status]]="YOLO",I444-J444+1,marketing_campaign[[#This Row],[Marital_Status]]="Absurd",I444-J444+1,marketing_campaign[[#This Row],[Marital_Status]]="Widow",I444+J444+1)</f>
        <v>2</v>
      </c>
      <c r="H444">
        <v>18100</v>
      </c>
      <c r="I444">
        <v>0</v>
      </c>
      <c r="J444">
        <v>0</v>
      </c>
      <c r="K444" s="1">
        <v>41492</v>
      </c>
      <c r="L444">
        <v>14</v>
      </c>
      <c r="M444" t="str" cm="1">
        <f t="array" ref="M444">_xlfn.IFS(AND(marketing_campaign[[#This Row],[Recency]]&gt;=0,marketing_campaign[[#This Row],[Recency]]&lt;=14),"Early Recency",AND(marketing_campaign[[#This Row],[Recency]]&gt;=15,marketing_campaign[[#This Row],[Recency]]&lt;=31),"Mid-Recency",marketing_campaign[[#This Row],[Recency]]&gt;=32,"Late Recency")</f>
        <v>Early Recency</v>
      </c>
      <c r="N444">
        <v>3</v>
      </c>
      <c r="O444">
        <v>1</v>
      </c>
      <c r="P444">
        <v>2</v>
      </c>
      <c r="Q444">
        <v>4</v>
      </c>
      <c r="R444">
        <v>3</v>
      </c>
      <c r="S444">
        <v>1</v>
      </c>
      <c r="T444">
        <f>marketing_campaign[[#This Row],[MntGoldProds]]+marketing_campaign[[#This Row],[MntSweetProducts]]+marketing_campaign[[#This Row],[MntFishProducts]]+marketing_campaign[[#This Row],[MntMeatProducts]]+marketing_campaign[[#This Row],[MntFruits]]+marketing_campaign[[#This Row],[MntWines]]</f>
        <v>14</v>
      </c>
      <c r="U444">
        <v>1</v>
      </c>
      <c r="V444">
        <v>0</v>
      </c>
      <c r="W444">
        <v>0</v>
      </c>
      <c r="X444">
        <v>3</v>
      </c>
      <c r="Y444">
        <f t="shared" si="13"/>
        <v>4</v>
      </c>
      <c r="Z444">
        <v>5</v>
      </c>
      <c r="AA444">
        <v>0</v>
      </c>
      <c r="AB444">
        <v>0</v>
      </c>
      <c r="AC444">
        <v>0</v>
      </c>
      <c r="AD444">
        <v>0</v>
      </c>
      <c r="AE444">
        <v>0</v>
      </c>
      <c r="AF444">
        <v>0</v>
      </c>
      <c r="AG444">
        <v>3</v>
      </c>
      <c r="AH444">
        <v>11</v>
      </c>
      <c r="AI444">
        <v>0</v>
      </c>
      <c r="AJ444">
        <f>marketing_campaign[[#This Row],[AcceptedCmp2]]+marketing_campaign[[#This Row],[AcceptedCmp1]]+marketing_campaign[[#This Row],[AcceptedCmp5]]+marketing_campaign[[#This Row],[AcceptedCmp4]]+marketing_campaign[[#This Row],[AcceptedCmp3]]</f>
        <v>0</v>
      </c>
    </row>
    <row r="445" spans="1:36" x14ac:dyDescent="0.35">
      <c r="A445">
        <v>10642</v>
      </c>
      <c r="B445">
        <v>1989</v>
      </c>
      <c r="C445">
        <f t="shared" ca="1" si="12"/>
        <v>37</v>
      </c>
      <c r="D445" t="str" cm="1">
        <f t="array" aca="1" ref="D4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45" t="s">
        <v>29</v>
      </c>
      <c r="F445" t="s">
        <v>30</v>
      </c>
      <c r="G445" cm="1">
        <f t="array" ref="G445">_xlfn.IFS(marketing_campaign[[#This Row],[Marital_Status]]="Single",I445-J445+1,marketing_campaign[[#This Row],[Marital_Status]]="Together",I445+J445+2,marketing_campaign[[#This Row],[Marital_Status]]="Alone",I445-J445+1,marketing_campaign[[#This Row],[Marital_Status]]="Married",I445+J445+2,marketing_campaign[[#This Row],[Marital_Status]]="Divorced",I445+J445+1,marketing_campaign[[#This Row],[Marital_Status]]="YOLO",I445-J445+1,marketing_campaign[[#This Row],[Marital_Status]]="Absurd",I445-J445+1,marketing_campaign[[#This Row],[Marital_Status]]="Widow",I445+J445+1)</f>
        <v>2</v>
      </c>
      <c r="H445">
        <v>30279</v>
      </c>
      <c r="I445">
        <v>1</v>
      </c>
      <c r="J445">
        <v>0</v>
      </c>
      <c r="K445" s="1">
        <v>41273</v>
      </c>
      <c r="L445">
        <v>13</v>
      </c>
      <c r="M445" t="str" cm="1">
        <f t="array" ref="M445">_xlfn.IFS(AND(marketing_campaign[[#This Row],[Recency]]&gt;=0,marketing_campaign[[#This Row],[Recency]]&lt;=14),"Early Recency",AND(marketing_campaign[[#This Row],[Recency]]&gt;=15,marketing_campaign[[#This Row],[Recency]]&lt;=31),"Mid-Recency",marketing_campaign[[#This Row],[Recency]]&gt;=32,"Late Recency")</f>
        <v>Early Recency</v>
      </c>
      <c r="N445">
        <v>10</v>
      </c>
      <c r="O445">
        <v>4</v>
      </c>
      <c r="P445">
        <v>14</v>
      </c>
      <c r="Q445">
        <v>4</v>
      </c>
      <c r="R445">
        <v>4</v>
      </c>
      <c r="S445">
        <v>1</v>
      </c>
      <c r="T445">
        <f>marketing_campaign[[#This Row],[MntGoldProds]]+marketing_campaign[[#This Row],[MntSweetProducts]]+marketing_campaign[[#This Row],[MntFishProducts]]+marketing_campaign[[#This Row],[MntMeatProducts]]+marketing_campaign[[#This Row],[MntFruits]]+marketing_campaign[[#This Row],[MntWines]]</f>
        <v>37</v>
      </c>
      <c r="U445">
        <v>1</v>
      </c>
      <c r="V445">
        <v>1</v>
      </c>
      <c r="W445">
        <v>0</v>
      </c>
      <c r="X445">
        <v>3</v>
      </c>
      <c r="Y445">
        <f t="shared" si="13"/>
        <v>5</v>
      </c>
      <c r="Z445">
        <v>8</v>
      </c>
      <c r="AA445">
        <v>0</v>
      </c>
      <c r="AB445">
        <v>0</v>
      </c>
      <c r="AC445">
        <v>0</v>
      </c>
      <c r="AD445">
        <v>0</v>
      </c>
      <c r="AE445">
        <v>0</v>
      </c>
      <c r="AF445">
        <v>0</v>
      </c>
      <c r="AG445">
        <v>3</v>
      </c>
      <c r="AH445">
        <v>11</v>
      </c>
      <c r="AI445">
        <v>0</v>
      </c>
      <c r="AJ445">
        <f>marketing_campaign[[#This Row],[AcceptedCmp2]]+marketing_campaign[[#This Row],[AcceptedCmp1]]+marketing_campaign[[#This Row],[AcceptedCmp5]]+marketing_campaign[[#This Row],[AcceptedCmp4]]+marketing_campaign[[#This Row],[AcceptedCmp3]]</f>
        <v>0</v>
      </c>
    </row>
    <row r="446" spans="1:36" x14ac:dyDescent="0.35">
      <c r="A446">
        <v>2106</v>
      </c>
      <c r="B446">
        <v>1974</v>
      </c>
      <c r="C446">
        <f t="shared" ca="1" si="12"/>
        <v>52</v>
      </c>
      <c r="D446" t="str" cm="1">
        <f t="array" aca="1" ref="D4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46" t="s">
        <v>37</v>
      </c>
      <c r="F446" t="s">
        <v>33</v>
      </c>
      <c r="G446" cm="1">
        <f t="array" ref="G446">_xlfn.IFS(marketing_campaign[[#This Row],[Marital_Status]]="Single",I446-J446+1,marketing_campaign[[#This Row],[Marital_Status]]="Together",I446+J446+2,marketing_campaign[[#This Row],[Marital_Status]]="Alone",I446-J446+1,marketing_campaign[[#This Row],[Marital_Status]]="Married",I446+J446+2,marketing_campaign[[#This Row],[Marital_Status]]="Divorced",I446+J446+1,marketing_campaign[[#This Row],[Marital_Status]]="YOLO",I446-J446+1,marketing_campaign[[#This Row],[Marital_Status]]="Absurd",I446-J446+1,marketing_campaign[[#This Row],[Marital_Status]]="Widow",I446+J446+1)</f>
        <v>2</v>
      </c>
      <c r="H446">
        <v>20130</v>
      </c>
      <c r="I446">
        <v>0</v>
      </c>
      <c r="J446">
        <v>0</v>
      </c>
      <c r="K446" s="1">
        <v>41715</v>
      </c>
      <c r="L446">
        <v>99</v>
      </c>
      <c r="M446" t="str" cm="1">
        <f t="array" ref="M446">_xlfn.IFS(AND(marketing_campaign[[#This Row],[Recency]]&gt;=0,marketing_campaign[[#This Row],[Recency]]&lt;=14),"Early Recency",AND(marketing_campaign[[#This Row],[Recency]]&gt;=15,marketing_campaign[[#This Row],[Recency]]&lt;=31),"Mid-Recency",marketing_campaign[[#This Row],[Recency]]&gt;=32,"Late Recency")</f>
        <v>Late Recency</v>
      </c>
      <c r="N446">
        <v>0</v>
      </c>
      <c r="O446">
        <v>6</v>
      </c>
      <c r="P446">
        <v>3</v>
      </c>
      <c r="Q446">
        <v>7</v>
      </c>
      <c r="R446">
        <v>6</v>
      </c>
      <c r="S446">
        <v>12</v>
      </c>
      <c r="T446">
        <f>marketing_campaign[[#This Row],[MntGoldProds]]+marketing_campaign[[#This Row],[MntSweetProducts]]+marketing_campaign[[#This Row],[MntFishProducts]]+marketing_campaign[[#This Row],[MntMeatProducts]]+marketing_campaign[[#This Row],[MntFruits]]+marketing_campaign[[#This Row],[MntWines]]</f>
        <v>34</v>
      </c>
      <c r="U446">
        <v>1</v>
      </c>
      <c r="V446">
        <v>1</v>
      </c>
      <c r="W446">
        <v>0</v>
      </c>
      <c r="X446">
        <v>3</v>
      </c>
      <c r="Y446">
        <f t="shared" si="13"/>
        <v>5</v>
      </c>
      <c r="Z446">
        <v>8</v>
      </c>
      <c r="AA446">
        <v>0</v>
      </c>
      <c r="AB446">
        <v>0</v>
      </c>
      <c r="AC446">
        <v>0</v>
      </c>
      <c r="AD446">
        <v>0</v>
      </c>
      <c r="AE446">
        <v>0</v>
      </c>
      <c r="AF446">
        <v>0</v>
      </c>
      <c r="AG446">
        <v>3</v>
      </c>
      <c r="AH446">
        <v>11</v>
      </c>
      <c r="AI446">
        <v>0</v>
      </c>
      <c r="AJ446">
        <f>marketing_campaign[[#This Row],[AcceptedCmp2]]+marketing_campaign[[#This Row],[AcceptedCmp1]]+marketing_campaign[[#This Row],[AcceptedCmp5]]+marketing_campaign[[#This Row],[AcceptedCmp4]]+marketing_campaign[[#This Row],[AcceptedCmp3]]</f>
        <v>0</v>
      </c>
    </row>
    <row r="447" spans="1:36" x14ac:dyDescent="0.35">
      <c r="A447">
        <v>10364</v>
      </c>
      <c r="B447">
        <v>1959</v>
      </c>
      <c r="C447">
        <f t="shared" ca="1" si="12"/>
        <v>67</v>
      </c>
      <c r="D447" t="str" cm="1">
        <f t="array" aca="1" ref="D4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47" t="s">
        <v>29</v>
      </c>
      <c r="F447" t="s">
        <v>35</v>
      </c>
      <c r="G447" cm="1">
        <f t="array" ref="G447">_xlfn.IFS(marketing_campaign[[#This Row],[Marital_Status]]="Single",I447-J447+1,marketing_campaign[[#This Row],[Marital_Status]]="Together",I447+J447+2,marketing_campaign[[#This Row],[Marital_Status]]="Alone",I447-J447+1,marketing_campaign[[#This Row],[Marital_Status]]="Married",I447+J447+2,marketing_campaign[[#This Row],[Marital_Status]]="Divorced",I447+J447+1,marketing_campaign[[#This Row],[Marital_Status]]="YOLO",I447-J447+1,marketing_campaign[[#This Row],[Marital_Status]]="Absurd",I447-J447+1,marketing_campaign[[#This Row],[Marital_Status]]="Widow",I447+J447+1)</f>
        <v>1</v>
      </c>
      <c r="H447">
        <v>23295</v>
      </c>
      <c r="I447">
        <v>0</v>
      </c>
      <c r="J447">
        <v>0</v>
      </c>
      <c r="K447" s="1">
        <v>41468</v>
      </c>
      <c r="L447">
        <v>72</v>
      </c>
      <c r="M447" t="str" cm="1">
        <f t="array" ref="M447">_xlfn.IFS(AND(marketing_campaign[[#This Row],[Recency]]&gt;=0,marketing_campaign[[#This Row],[Recency]]&lt;=14),"Early Recency",AND(marketing_campaign[[#This Row],[Recency]]&gt;=15,marketing_campaign[[#This Row],[Recency]]&lt;=31),"Mid-Recency",marketing_campaign[[#This Row],[Recency]]&gt;=32,"Late Recency")</f>
        <v>Late Recency</v>
      </c>
      <c r="N447">
        <v>0</v>
      </c>
      <c r="O447">
        <v>0</v>
      </c>
      <c r="P447">
        <v>1</v>
      </c>
      <c r="Q447">
        <v>2</v>
      </c>
      <c r="R447">
        <v>12</v>
      </c>
      <c r="S447">
        <v>5</v>
      </c>
      <c r="T447">
        <f>marketing_campaign[[#This Row],[MntGoldProds]]+marketing_campaign[[#This Row],[MntSweetProducts]]+marketing_campaign[[#This Row],[MntFishProducts]]+marketing_campaign[[#This Row],[MntMeatProducts]]+marketing_campaign[[#This Row],[MntFruits]]+marketing_campaign[[#This Row],[MntWines]]</f>
        <v>20</v>
      </c>
      <c r="U447">
        <v>1</v>
      </c>
      <c r="V447">
        <v>1</v>
      </c>
      <c r="W447">
        <v>0</v>
      </c>
      <c r="X447">
        <v>2</v>
      </c>
      <c r="Y447">
        <f t="shared" si="13"/>
        <v>4</v>
      </c>
      <c r="Z447">
        <v>8</v>
      </c>
      <c r="AA447">
        <v>0</v>
      </c>
      <c r="AB447">
        <v>0</v>
      </c>
      <c r="AC447">
        <v>0</v>
      </c>
      <c r="AD447">
        <v>0</v>
      </c>
      <c r="AE447">
        <v>0</v>
      </c>
      <c r="AF447">
        <v>0</v>
      </c>
      <c r="AG447">
        <v>3</v>
      </c>
      <c r="AH447">
        <v>11</v>
      </c>
      <c r="AI447">
        <v>0</v>
      </c>
      <c r="AJ447">
        <f>marketing_campaign[[#This Row],[AcceptedCmp2]]+marketing_campaign[[#This Row],[AcceptedCmp1]]+marketing_campaign[[#This Row],[AcceptedCmp5]]+marketing_campaign[[#This Row],[AcceptedCmp4]]+marketing_campaign[[#This Row],[AcceptedCmp3]]</f>
        <v>0</v>
      </c>
    </row>
    <row r="448" spans="1:36" x14ac:dyDescent="0.35">
      <c r="A448">
        <v>5954</v>
      </c>
      <c r="B448">
        <v>1972</v>
      </c>
      <c r="C448">
        <f t="shared" ca="1" si="12"/>
        <v>54</v>
      </c>
      <c r="D448" t="str" cm="1">
        <f t="array" aca="1" ref="D4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48" t="s">
        <v>34</v>
      </c>
      <c r="F448" t="s">
        <v>35</v>
      </c>
      <c r="G448" cm="1">
        <f t="array" ref="G448">_xlfn.IFS(marketing_campaign[[#This Row],[Marital_Status]]="Single",I448-J448+1,marketing_campaign[[#This Row],[Marital_Status]]="Together",I448+J448+2,marketing_campaign[[#This Row],[Marital_Status]]="Alone",I448-J448+1,marketing_campaign[[#This Row],[Marital_Status]]="Married",I448+J448+2,marketing_campaign[[#This Row],[Marital_Status]]="Divorced",I448+J448+1,marketing_campaign[[#This Row],[Marital_Status]]="YOLO",I448-J448+1,marketing_campaign[[#This Row],[Marital_Status]]="Absurd",I448-J448+1,marketing_campaign[[#This Row],[Marital_Status]]="Widow",I448+J448+1)</f>
        <v>2</v>
      </c>
      <c r="H448">
        <v>42618</v>
      </c>
      <c r="I448">
        <v>1</v>
      </c>
      <c r="J448">
        <v>0</v>
      </c>
      <c r="K448" s="1">
        <v>41556</v>
      </c>
      <c r="L448">
        <v>92</v>
      </c>
      <c r="M448" t="str" cm="1">
        <f t="array" ref="M448">_xlfn.IFS(AND(marketing_campaign[[#This Row],[Recency]]&gt;=0,marketing_campaign[[#This Row],[Recency]]&lt;=14),"Early Recency",AND(marketing_campaign[[#This Row],[Recency]]&gt;=15,marketing_campaign[[#This Row],[Recency]]&lt;=31),"Mid-Recency",marketing_campaign[[#This Row],[Recency]]&gt;=32,"Late Recency")</f>
        <v>Late Recency</v>
      </c>
      <c r="N448">
        <v>76</v>
      </c>
      <c r="O448">
        <v>14</v>
      </c>
      <c r="P448">
        <v>74</v>
      </c>
      <c r="Q448">
        <v>13</v>
      </c>
      <c r="R448">
        <v>5</v>
      </c>
      <c r="S448">
        <v>10</v>
      </c>
      <c r="T448">
        <f>marketing_campaign[[#This Row],[MntGoldProds]]+marketing_campaign[[#This Row],[MntSweetProducts]]+marketing_campaign[[#This Row],[MntFishProducts]]+marketing_campaign[[#This Row],[MntMeatProducts]]+marketing_campaign[[#This Row],[MntFruits]]+marketing_campaign[[#This Row],[MntWines]]</f>
        <v>192</v>
      </c>
      <c r="U448">
        <v>2</v>
      </c>
      <c r="V448">
        <v>5</v>
      </c>
      <c r="W448">
        <v>0</v>
      </c>
      <c r="X448">
        <v>4</v>
      </c>
      <c r="Y448">
        <f t="shared" si="13"/>
        <v>11</v>
      </c>
      <c r="Z448">
        <v>8</v>
      </c>
      <c r="AA448">
        <v>0</v>
      </c>
      <c r="AB448">
        <v>0</v>
      </c>
      <c r="AC448">
        <v>0</v>
      </c>
      <c r="AD448">
        <v>0</v>
      </c>
      <c r="AE448">
        <v>0</v>
      </c>
      <c r="AF448">
        <v>0</v>
      </c>
      <c r="AG448">
        <v>3</v>
      </c>
      <c r="AH448">
        <v>11</v>
      </c>
      <c r="AI448">
        <v>0</v>
      </c>
      <c r="AJ448">
        <f>marketing_campaign[[#This Row],[AcceptedCmp2]]+marketing_campaign[[#This Row],[AcceptedCmp1]]+marketing_campaign[[#This Row],[AcceptedCmp5]]+marketing_campaign[[#This Row],[AcceptedCmp4]]+marketing_campaign[[#This Row],[AcceptedCmp3]]</f>
        <v>0</v>
      </c>
    </row>
    <row r="449" spans="1:36" x14ac:dyDescent="0.35">
      <c r="A449">
        <v>1137</v>
      </c>
      <c r="B449">
        <v>1964</v>
      </c>
      <c r="C449">
        <f t="shared" ca="1" si="12"/>
        <v>62</v>
      </c>
      <c r="D449" t="str" cm="1">
        <f t="array" aca="1" ref="D4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49" t="s">
        <v>29</v>
      </c>
      <c r="F449" t="s">
        <v>30</v>
      </c>
      <c r="G449" cm="1">
        <f t="array" ref="G449">_xlfn.IFS(marketing_campaign[[#This Row],[Marital_Status]]="Single",I449-J449+1,marketing_campaign[[#This Row],[Marital_Status]]="Together",I449+J449+2,marketing_campaign[[#This Row],[Marital_Status]]="Alone",I449-J449+1,marketing_campaign[[#This Row],[Marital_Status]]="Married",I449+J449+2,marketing_campaign[[#This Row],[Marital_Status]]="Divorced",I449+J449+1,marketing_campaign[[#This Row],[Marital_Status]]="YOLO",I449-J449+1,marketing_campaign[[#This Row],[Marital_Status]]="Absurd",I449-J449+1,marketing_campaign[[#This Row],[Marital_Status]]="Widow",I449+J449+1)</f>
        <v>1</v>
      </c>
      <c r="H449">
        <v>81246</v>
      </c>
      <c r="I449">
        <v>0</v>
      </c>
      <c r="J449">
        <v>0</v>
      </c>
      <c r="K449" s="1">
        <v>41637</v>
      </c>
      <c r="L449">
        <v>87</v>
      </c>
      <c r="M449" t="str" cm="1">
        <f t="array" ref="M449">_xlfn.IFS(AND(marketing_campaign[[#This Row],[Recency]]&gt;=0,marketing_campaign[[#This Row],[Recency]]&lt;=14),"Early Recency",AND(marketing_campaign[[#This Row],[Recency]]&gt;=15,marketing_campaign[[#This Row],[Recency]]&lt;=31),"Mid-Recency",marketing_campaign[[#This Row],[Recency]]&gt;=32,"Late Recency")</f>
        <v>Late Recency</v>
      </c>
      <c r="N449">
        <v>398</v>
      </c>
      <c r="O449">
        <v>190</v>
      </c>
      <c r="P449">
        <v>537</v>
      </c>
      <c r="Q449">
        <v>61</v>
      </c>
      <c r="R449">
        <v>156</v>
      </c>
      <c r="S449">
        <v>37</v>
      </c>
      <c r="T449">
        <f>marketing_campaign[[#This Row],[MntGoldProds]]+marketing_campaign[[#This Row],[MntSweetProducts]]+marketing_campaign[[#This Row],[MntFishProducts]]+marketing_campaign[[#This Row],[MntMeatProducts]]+marketing_campaign[[#This Row],[MntFruits]]+marketing_campaign[[#This Row],[MntWines]]</f>
        <v>1379</v>
      </c>
      <c r="U449">
        <v>1</v>
      </c>
      <c r="V449">
        <v>4</v>
      </c>
      <c r="W449">
        <v>5</v>
      </c>
      <c r="X449">
        <v>7</v>
      </c>
      <c r="Y449">
        <f t="shared" si="13"/>
        <v>17</v>
      </c>
      <c r="Z449">
        <v>1</v>
      </c>
      <c r="AA449">
        <v>1</v>
      </c>
      <c r="AB449">
        <v>0</v>
      </c>
      <c r="AC449">
        <v>0</v>
      </c>
      <c r="AD449">
        <v>1</v>
      </c>
      <c r="AE449">
        <v>0</v>
      </c>
      <c r="AF449">
        <v>0</v>
      </c>
      <c r="AG449">
        <v>3</v>
      </c>
      <c r="AH449">
        <v>11</v>
      </c>
      <c r="AI449">
        <v>0</v>
      </c>
      <c r="AJ449">
        <f>marketing_campaign[[#This Row],[AcceptedCmp2]]+marketing_campaign[[#This Row],[AcceptedCmp1]]+marketing_campaign[[#This Row],[AcceptedCmp5]]+marketing_campaign[[#This Row],[AcceptedCmp4]]+marketing_campaign[[#This Row],[AcceptedCmp3]]</f>
        <v>2</v>
      </c>
    </row>
    <row r="450" spans="1:36" x14ac:dyDescent="0.35">
      <c r="A450">
        <v>2541</v>
      </c>
      <c r="B450">
        <v>1976</v>
      </c>
      <c r="C450">
        <f t="shared" ref="C450:C513" ca="1" si="14">YEAR(TODAY())-B450</f>
        <v>50</v>
      </c>
      <c r="D450" t="str" cm="1">
        <f t="array" aca="1" ref="D4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0" t="s">
        <v>29</v>
      </c>
      <c r="F450" t="s">
        <v>33</v>
      </c>
      <c r="G450" cm="1">
        <f t="array" ref="G450">_xlfn.IFS(marketing_campaign[[#This Row],[Marital_Status]]="Single",I450-J450+1,marketing_campaign[[#This Row],[Marital_Status]]="Together",I450+J450+2,marketing_campaign[[#This Row],[Marital_Status]]="Alone",I450-J450+1,marketing_campaign[[#This Row],[Marital_Status]]="Married",I450+J450+2,marketing_campaign[[#This Row],[Marital_Status]]="Divorced",I450+J450+1,marketing_campaign[[#This Row],[Marital_Status]]="YOLO",I450-J450+1,marketing_campaign[[#This Row],[Marital_Status]]="Absurd",I450-J450+1,marketing_campaign[[#This Row],[Marital_Status]]="Widow",I450+J450+1)</f>
        <v>3</v>
      </c>
      <c r="H450">
        <v>24027</v>
      </c>
      <c r="I450">
        <v>1</v>
      </c>
      <c r="J450">
        <v>0</v>
      </c>
      <c r="K450" s="1">
        <v>41434</v>
      </c>
      <c r="L450">
        <v>7</v>
      </c>
      <c r="M450" t="str" cm="1">
        <f t="array" ref="M450">_xlfn.IFS(AND(marketing_campaign[[#This Row],[Recency]]&gt;=0,marketing_campaign[[#This Row],[Recency]]&lt;=14),"Early Recency",AND(marketing_campaign[[#This Row],[Recency]]&gt;=15,marketing_campaign[[#This Row],[Recency]]&lt;=31),"Mid-Recency",marketing_campaign[[#This Row],[Recency]]&gt;=32,"Late Recency")</f>
        <v>Early Recency</v>
      </c>
      <c r="N450">
        <v>14</v>
      </c>
      <c r="O450">
        <v>7</v>
      </c>
      <c r="P450">
        <v>11</v>
      </c>
      <c r="Q450">
        <v>11</v>
      </c>
      <c r="R450">
        <v>0</v>
      </c>
      <c r="S450">
        <v>5</v>
      </c>
      <c r="T450">
        <f>marketing_campaign[[#This Row],[MntGoldProds]]+marketing_campaign[[#This Row],[MntSweetProducts]]+marketing_campaign[[#This Row],[MntFishProducts]]+marketing_campaign[[#This Row],[MntMeatProducts]]+marketing_campaign[[#This Row],[MntFruits]]+marketing_campaign[[#This Row],[MntWines]]</f>
        <v>48</v>
      </c>
      <c r="U450">
        <v>2</v>
      </c>
      <c r="V450">
        <v>2</v>
      </c>
      <c r="W450">
        <v>0</v>
      </c>
      <c r="X450">
        <v>3</v>
      </c>
      <c r="Y450">
        <f t="shared" ref="Y450:Y513" si="15">U450+V450+W450+X450</f>
        <v>7</v>
      </c>
      <c r="Z450">
        <v>8</v>
      </c>
      <c r="AA450">
        <v>0</v>
      </c>
      <c r="AB450">
        <v>0</v>
      </c>
      <c r="AC450">
        <v>0</v>
      </c>
      <c r="AD450">
        <v>0</v>
      </c>
      <c r="AE450">
        <v>0</v>
      </c>
      <c r="AF450">
        <v>0</v>
      </c>
      <c r="AG450">
        <v>3</v>
      </c>
      <c r="AH450">
        <v>11</v>
      </c>
      <c r="AI450">
        <v>0</v>
      </c>
      <c r="AJ450">
        <f>marketing_campaign[[#This Row],[AcceptedCmp2]]+marketing_campaign[[#This Row],[AcceptedCmp1]]+marketing_campaign[[#This Row],[AcceptedCmp5]]+marketing_campaign[[#This Row],[AcceptedCmp4]]+marketing_campaign[[#This Row],[AcceptedCmp3]]</f>
        <v>0</v>
      </c>
    </row>
    <row r="451" spans="1:36" x14ac:dyDescent="0.35">
      <c r="A451">
        <v>1142</v>
      </c>
      <c r="B451">
        <v>1953</v>
      </c>
      <c r="C451">
        <f t="shared" ca="1" si="14"/>
        <v>73</v>
      </c>
      <c r="D451" t="str" cm="1">
        <f t="array" aca="1" ref="D4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51" t="s">
        <v>32</v>
      </c>
      <c r="F451" t="s">
        <v>33</v>
      </c>
      <c r="G451" cm="1">
        <f t="array" ref="G451">_xlfn.IFS(marketing_campaign[[#This Row],[Marital_Status]]="Single",I451-J451+1,marketing_campaign[[#This Row],[Marital_Status]]="Together",I451+J451+2,marketing_campaign[[#This Row],[Marital_Status]]="Alone",I451-J451+1,marketing_campaign[[#This Row],[Marital_Status]]="Married",I451+J451+2,marketing_campaign[[#This Row],[Marital_Status]]="Divorced",I451+J451+1,marketing_campaign[[#This Row],[Marital_Status]]="YOLO",I451-J451+1,marketing_campaign[[#This Row],[Marital_Status]]="Absurd",I451-J451+1,marketing_campaign[[#This Row],[Marital_Status]]="Widow",I451+J451+1)</f>
        <v>3</v>
      </c>
      <c r="H451">
        <v>55707</v>
      </c>
      <c r="I451">
        <v>0</v>
      </c>
      <c r="J451">
        <v>1</v>
      </c>
      <c r="K451" s="1">
        <v>41630</v>
      </c>
      <c r="L451">
        <v>91</v>
      </c>
      <c r="M451" t="str" cm="1">
        <f t="array" ref="M451">_xlfn.IFS(AND(marketing_campaign[[#This Row],[Recency]]&gt;=0,marketing_campaign[[#This Row],[Recency]]&lt;=14),"Early Recency",AND(marketing_campaign[[#This Row],[Recency]]&gt;=15,marketing_campaign[[#This Row],[Recency]]&lt;=31),"Mid-Recency",marketing_campaign[[#This Row],[Recency]]&gt;=32,"Late Recency")</f>
        <v>Late Recency</v>
      </c>
      <c r="N451">
        <v>208</v>
      </c>
      <c r="O451">
        <v>7</v>
      </c>
      <c r="P451">
        <v>82</v>
      </c>
      <c r="Q451">
        <v>30</v>
      </c>
      <c r="R451">
        <v>66</v>
      </c>
      <c r="S451">
        <v>35</v>
      </c>
      <c r="T451">
        <f>marketing_campaign[[#This Row],[MntGoldProds]]+marketing_campaign[[#This Row],[MntSweetProducts]]+marketing_campaign[[#This Row],[MntFishProducts]]+marketing_campaign[[#This Row],[MntMeatProducts]]+marketing_campaign[[#This Row],[MntFruits]]+marketing_campaign[[#This Row],[MntWines]]</f>
        <v>428</v>
      </c>
      <c r="U451">
        <v>2</v>
      </c>
      <c r="V451">
        <v>3</v>
      </c>
      <c r="W451">
        <v>2</v>
      </c>
      <c r="X451">
        <v>9</v>
      </c>
      <c r="Y451">
        <f t="shared" si="15"/>
        <v>16</v>
      </c>
      <c r="Z451">
        <v>3</v>
      </c>
      <c r="AA451">
        <v>0</v>
      </c>
      <c r="AB451">
        <v>0</v>
      </c>
      <c r="AC451">
        <v>0</v>
      </c>
      <c r="AD451">
        <v>0</v>
      </c>
      <c r="AE451">
        <v>0</v>
      </c>
      <c r="AF451">
        <v>0</v>
      </c>
      <c r="AG451">
        <v>3</v>
      </c>
      <c r="AH451">
        <v>11</v>
      </c>
      <c r="AI451">
        <v>0</v>
      </c>
      <c r="AJ451">
        <f>marketing_campaign[[#This Row],[AcceptedCmp2]]+marketing_campaign[[#This Row],[AcceptedCmp1]]+marketing_campaign[[#This Row],[AcceptedCmp5]]+marketing_campaign[[#This Row],[AcceptedCmp4]]+marketing_campaign[[#This Row],[AcceptedCmp3]]</f>
        <v>0</v>
      </c>
    </row>
    <row r="452" spans="1:36" x14ac:dyDescent="0.35">
      <c r="A452">
        <v>2276</v>
      </c>
      <c r="B452">
        <v>1955</v>
      </c>
      <c r="C452">
        <f t="shared" ca="1" si="14"/>
        <v>71</v>
      </c>
      <c r="D452" t="str" cm="1">
        <f t="array" aca="1" ref="D4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52" t="s">
        <v>29</v>
      </c>
      <c r="F452" t="s">
        <v>30</v>
      </c>
      <c r="G452" cm="1">
        <f t="array" ref="G452">_xlfn.IFS(marketing_campaign[[#This Row],[Marital_Status]]="Single",I452-J452+1,marketing_campaign[[#This Row],[Marital_Status]]="Together",I452+J452+2,marketing_campaign[[#This Row],[Marital_Status]]="Alone",I452-J452+1,marketing_campaign[[#This Row],[Marital_Status]]="Married",I452+J452+2,marketing_campaign[[#This Row],[Marital_Status]]="Divorced",I452+J452+1,marketing_campaign[[#This Row],[Marital_Status]]="YOLO",I452-J452+1,marketing_campaign[[#This Row],[Marital_Status]]="Absurd",I452-J452+1,marketing_campaign[[#This Row],[Marital_Status]]="Widow",I452+J452+1)</f>
        <v>0</v>
      </c>
      <c r="H452">
        <v>57959</v>
      </c>
      <c r="I452">
        <v>0</v>
      </c>
      <c r="J452">
        <v>1</v>
      </c>
      <c r="K452" s="1">
        <v>41396</v>
      </c>
      <c r="L452">
        <v>71</v>
      </c>
      <c r="M452" t="str" cm="1">
        <f t="array" ref="M452">_xlfn.IFS(AND(marketing_campaign[[#This Row],[Recency]]&gt;=0,marketing_campaign[[#This Row],[Recency]]&lt;=14),"Early Recency",AND(marketing_campaign[[#This Row],[Recency]]&gt;=15,marketing_campaign[[#This Row],[Recency]]&lt;=31),"Mid-Recency",marketing_campaign[[#This Row],[Recency]]&gt;=32,"Late Recency")</f>
        <v>Late Recency</v>
      </c>
      <c r="N452">
        <v>430</v>
      </c>
      <c r="O452">
        <v>16</v>
      </c>
      <c r="P452">
        <v>322</v>
      </c>
      <c r="Q452">
        <v>43</v>
      </c>
      <c r="R452">
        <v>24</v>
      </c>
      <c r="S452">
        <v>33</v>
      </c>
      <c r="T452">
        <f>marketing_campaign[[#This Row],[MntGoldProds]]+marketing_campaign[[#This Row],[MntSweetProducts]]+marketing_campaign[[#This Row],[MntFishProducts]]+marketing_campaign[[#This Row],[MntMeatProducts]]+marketing_campaign[[#This Row],[MntFruits]]+marketing_campaign[[#This Row],[MntWines]]</f>
        <v>868</v>
      </c>
      <c r="U452">
        <v>5</v>
      </c>
      <c r="V452">
        <v>4</v>
      </c>
      <c r="W452">
        <v>7</v>
      </c>
      <c r="X452">
        <v>11</v>
      </c>
      <c r="Y452">
        <f t="shared" si="15"/>
        <v>27</v>
      </c>
      <c r="Z452">
        <v>3</v>
      </c>
      <c r="AA452">
        <v>0</v>
      </c>
      <c r="AB452">
        <v>0</v>
      </c>
      <c r="AC452">
        <v>0</v>
      </c>
      <c r="AD452">
        <v>0</v>
      </c>
      <c r="AE452">
        <v>0</v>
      </c>
      <c r="AF452">
        <v>0</v>
      </c>
      <c r="AG452">
        <v>3</v>
      </c>
      <c r="AH452">
        <v>11</v>
      </c>
      <c r="AI452">
        <v>0</v>
      </c>
      <c r="AJ452">
        <f>marketing_campaign[[#This Row],[AcceptedCmp2]]+marketing_campaign[[#This Row],[AcceptedCmp1]]+marketing_campaign[[#This Row],[AcceptedCmp5]]+marketing_campaign[[#This Row],[AcceptedCmp4]]+marketing_campaign[[#This Row],[AcceptedCmp3]]</f>
        <v>0</v>
      </c>
    </row>
    <row r="453" spans="1:36" x14ac:dyDescent="0.35">
      <c r="A453">
        <v>2807</v>
      </c>
      <c r="B453">
        <v>1969</v>
      </c>
      <c r="C453">
        <f t="shared" ca="1" si="14"/>
        <v>57</v>
      </c>
      <c r="D453" t="str" cm="1">
        <f t="array" aca="1" ref="D4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3" t="s">
        <v>29</v>
      </c>
      <c r="F453" t="s">
        <v>33</v>
      </c>
      <c r="G453" cm="1">
        <f t="array" ref="G453">_xlfn.IFS(marketing_campaign[[#This Row],[Marital_Status]]="Single",I453-J453+1,marketing_campaign[[#This Row],[Marital_Status]]="Together",I453+J453+2,marketing_campaign[[#This Row],[Marital_Status]]="Alone",I453-J453+1,marketing_campaign[[#This Row],[Marital_Status]]="Married",I453+J453+2,marketing_campaign[[#This Row],[Marital_Status]]="Divorced",I453+J453+1,marketing_campaign[[#This Row],[Marital_Status]]="YOLO",I453-J453+1,marketing_campaign[[#This Row],[Marital_Status]]="Absurd",I453-J453+1,marketing_campaign[[#This Row],[Marital_Status]]="Widow",I453+J453+1)</f>
        <v>3</v>
      </c>
      <c r="H453">
        <v>56796</v>
      </c>
      <c r="I453">
        <v>0</v>
      </c>
      <c r="J453">
        <v>1</v>
      </c>
      <c r="K453" s="1">
        <v>41321</v>
      </c>
      <c r="L453">
        <v>24</v>
      </c>
      <c r="M453" t="str" cm="1">
        <f t="array" ref="M453">_xlfn.IFS(AND(marketing_campaign[[#This Row],[Recency]]&gt;=0,marketing_campaign[[#This Row],[Recency]]&lt;=14),"Early Recency",AND(marketing_campaign[[#This Row],[Recency]]&gt;=15,marketing_campaign[[#This Row],[Recency]]&lt;=31),"Mid-Recency",marketing_campaign[[#This Row],[Recency]]&gt;=32,"Late Recency")</f>
        <v>Mid-Recency</v>
      </c>
      <c r="N453">
        <v>656</v>
      </c>
      <c r="O453">
        <v>38</v>
      </c>
      <c r="P453">
        <v>161</v>
      </c>
      <c r="Q453">
        <v>62</v>
      </c>
      <c r="R453">
        <v>47</v>
      </c>
      <c r="S453">
        <v>37</v>
      </c>
      <c r="T453">
        <f>marketing_campaign[[#This Row],[MntGoldProds]]+marketing_campaign[[#This Row],[MntSweetProducts]]+marketing_campaign[[#This Row],[MntFishProducts]]+marketing_campaign[[#This Row],[MntMeatProducts]]+marketing_campaign[[#This Row],[MntFruits]]+marketing_campaign[[#This Row],[MntWines]]</f>
        <v>1001</v>
      </c>
      <c r="U453">
        <v>3</v>
      </c>
      <c r="V453">
        <v>8</v>
      </c>
      <c r="W453">
        <v>9</v>
      </c>
      <c r="X453">
        <v>7</v>
      </c>
      <c r="Y453">
        <f t="shared" si="15"/>
        <v>27</v>
      </c>
      <c r="Z453">
        <v>7</v>
      </c>
      <c r="AA453">
        <v>0</v>
      </c>
      <c r="AB453">
        <v>0</v>
      </c>
      <c r="AC453">
        <v>0</v>
      </c>
      <c r="AD453">
        <v>0</v>
      </c>
      <c r="AE453">
        <v>0</v>
      </c>
      <c r="AF453">
        <v>0</v>
      </c>
      <c r="AG453">
        <v>3</v>
      </c>
      <c r="AH453">
        <v>11</v>
      </c>
      <c r="AI453">
        <v>0</v>
      </c>
      <c r="AJ453">
        <f>marketing_campaign[[#This Row],[AcceptedCmp2]]+marketing_campaign[[#This Row],[AcceptedCmp1]]+marketing_campaign[[#This Row],[AcceptedCmp5]]+marketing_campaign[[#This Row],[AcceptedCmp4]]+marketing_campaign[[#This Row],[AcceptedCmp3]]</f>
        <v>0</v>
      </c>
    </row>
    <row r="454" spans="1:36" x14ac:dyDescent="0.35">
      <c r="A454">
        <v>6471</v>
      </c>
      <c r="B454">
        <v>1971</v>
      </c>
      <c r="C454">
        <f t="shared" ca="1" si="14"/>
        <v>55</v>
      </c>
      <c r="D454" t="str" cm="1">
        <f t="array" aca="1" ref="D4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4" t="s">
        <v>34</v>
      </c>
      <c r="F454" t="s">
        <v>30</v>
      </c>
      <c r="G454" cm="1">
        <f t="array" ref="G454">_xlfn.IFS(marketing_campaign[[#This Row],[Marital_Status]]="Single",I454-J454+1,marketing_campaign[[#This Row],[Marital_Status]]="Together",I454+J454+2,marketing_campaign[[#This Row],[Marital_Status]]="Alone",I454-J454+1,marketing_campaign[[#This Row],[Marital_Status]]="Married",I454+J454+2,marketing_campaign[[#This Row],[Marital_Status]]="Divorced",I454+J454+1,marketing_campaign[[#This Row],[Marital_Status]]="YOLO",I454-J454+1,marketing_campaign[[#This Row],[Marital_Status]]="Absurd",I454-J454+1,marketing_campaign[[#This Row],[Marital_Status]]="Widow",I454+J454+1)</f>
        <v>2</v>
      </c>
      <c r="H454">
        <v>36230</v>
      </c>
      <c r="I454">
        <v>1</v>
      </c>
      <c r="J454">
        <v>0</v>
      </c>
      <c r="K454" s="1">
        <v>41564</v>
      </c>
      <c r="L454">
        <v>17</v>
      </c>
      <c r="M454" t="str" cm="1">
        <f t="array" ref="M454">_xlfn.IFS(AND(marketing_campaign[[#This Row],[Recency]]&gt;=0,marketing_campaign[[#This Row],[Recency]]&lt;=14),"Early Recency",AND(marketing_campaign[[#This Row],[Recency]]&gt;=15,marketing_campaign[[#This Row],[Recency]]&lt;=31),"Mid-Recency",marketing_campaign[[#This Row],[Recency]]&gt;=32,"Late Recency")</f>
        <v>Mid-Recency</v>
      </c>
      <c r="N454">
        <v>14</v>
      </c>
      <c r="O454">
        <v>2</v>
      </c>
      <c r="P454">
        <v>30</v>
      </c>
      <c r="Q454">
        <v>8</v>
      </c>
      <c r="R454">
        <v>2</v>
      </c>
      <c r="S454">
        <v>3</v>
      </c>
      <c r="T454">
        <f>marketing_campaign[[#This Row],[MntGoldProds]]+marketing_campaign[[#This Row],[MntSweetProducts]]+marketing_campaign[[#This Row],[MntFishProducts]]+marketing_campaign[[#This Row],[MntMeatProducts]]+marketing_campaign[[#This Row],[MntFruits]]+marketing_campaign[[#This Row],[MntWines]]</f>
        <v>59</v>
      </c>
      <c r="U454">
        <v>1</v>
      </c>
      <c r="V454">
        <v>2</v>
      </c>
      <c r="W454">
        <v>0</v>
      </c>
      <c r="X454">
        <v>4</v>
      </c>
      <c r="Y454">
        <f t="shared" si="15"/>
        <v>7</v>
      </c>
      <c r="Z454">
        <v>5</v>
      </c>
      <c r="AA454">
        <v>0</v>
      </c>
      <c r="AB454">
        <v>0</v>
      </c>
      <c r="AC454">
        <v>0</v>
      </c>
      <c r="AD454">
        <v>0</v>
      </c>
      <c r="AE454">
        <v>0</v>
      </c>
      <c r="AF454">
        <v>0</v>
      </c>
      <c r="AG454">
        <v>3</v>
      </c>
      <c r="AH454">
        <v>11</v>
      </c>
      <c r="AI454">
        <v>0</v>
      </c>
      <c r="AJ454">
        <f>marketing_campaign[[#This Row],[AcceptedCmp2]]+marketing_campaign[[#This Row],[AcceptedCmp1]]+marketing_campaign[[#This Row],[AcceptedCmp5]]+marketing_campaign[[#This Row],[AcceptedCmp4]]+marketing_campaign[[#This Row],[AcceptedCmp3]]</f>
        <v>0</v>
      </c>
    </row>
    <row r="455" spans="1:36" x14ac:dyDescent="0.35">
      <c r="A455">
        <v>6131</v>
      </c>
      <c r="B455">
        <v>1980</v>
      </c>
      <c r="C455">
        <f t="shared" ca="1" si="14"/>
        <v>46</v>
      </c>
      <c r="D455" t="str" cm="1">
        <f t="array" aca="1" ref="D4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5" t="s">
        <v>37</v>
      </c>
      <c r="F455" t="s">
        <v>33</v>
      </c>
      <c r="G455" cm="1">
        <f t="array" ref="G455">_xlfn.IFS(marketing_campaign[[#This Row],[Marital_Status]]="Single",I455-J455+1,marketing_campaign[[#This Row],[Marital_Status]]="Together",I455+J455+2,marketing_campaign[[#This Row],[Marital_Status]]="Alone",I455-J455+1,marketing_campaign[[#This Row],[Marital_Status]]="Married",I455+J455+2,marketing_campaign[[#This Row],[Marital_Status]]="Divorced",I455+J455+1,marketing_campaign[[#This Row],[Marital_Status]]="YOLO",I455-J455+1,marketing_campaign[[#This Row],[Marital_Status]]="Absurd",I455-J455+1,marketing_campaign[[#This Row],[Marital_Status]]="Widow",I455+J455+1)</f>
        <v>4</v>
      </c>
      <c r="H455">
        <v>70829</v>
      </c>
      <c r="I455">
        <v>1</v>
      </c>
      <c r="J455">
        <v>1</v>
      </c>
      <c r="K455" s="1">
        <v>41609</v>
      </c>
      <c r="L455">
        <v>87</v>
      </c>
      <c r="M455" t="str" cm="1">
        <f t="array" ref="M455">_xlfn.IFS(AND(marketing_campaign[[#This Row],[Recency]]&gt;=0,marketing_campaign[[#This Row],[Recency]]&lt;=14),"Early Recency",AND(marketing_campaign[[#This Row],[Recency]]&gt;=15,marketing_campaign[[#This Row],[Recency]]&lt;=31),"Mid-Recency",marketing_campaign[[#This Row],[Recency]]&gt;=32,"Late Recency")</f>
        <v>Late Recency</v>
      </c>
      <c r="N455">
        <v>141</v>
      </c>
      <c r="O455">
        <v>70</v>
      </c>
      <c r="P455">
        <v>106</v>
      </c>
      <c r="Q455">
        <v>72</v>
      </c>
      <c r="R455">
        <v>19</v>
      </c>
      <c r="S455">
        <v>23</v>
      </c>
      <c r="T455">
        <f>marketing_campaign[[#This Row],[MntGoldProds]]+marketing_campaign[[#This Row],[MntSweetProducts]]+marketing_campaign[[#This Row],[MntFishProducts]]+marketing_campaign[[#This Row],[MntMeatProducts]]+marketing_campaign[[#This Row],[MntFruits]]+marketing_campaign[[#This Row],[MntWines]]</f>
        <v>431</v>
      </c>
      <c r="U455">
        <v>2</v>
      </c>
      <c r="V455">
        <v>4</v>
      </c>
      <c r="W455">
        <v>2</v>
      </c>
      <c r="X455">
        <v>8</v>
      </c>
      <c r="Y455">
        <f t="shared" si="15"/>
        <v>16</v>
      </c>
      <c r="Z455">
        <v>3</v>
      </c>
      <c r="AA455">
        <v>0</v>
      </c>
      <c r="AB455">
        <v>0</v>
      </c>
      <c r="AC455">
        <v>0</v>
      </c>
      <c r="AD455">
        <v>0</v>
      </c>
      <c r="AE455">
        <v>0</v>
      </c>
      <c r="AF455">
        <v>0</v>
      </c>
      <c r="AG455">
        <v>3</v>
      </c>
      <c r="AH455">
        <v>11</v>
      </c>
      <c r="AI455">
        <v>0</v>
      </c>
      <c r="AJ455">
        <f>marketing_campaign[[#This Row],[AcceptedCmp2]]+marketing_campaign[[#This Row],[AcceptedCmp1]]+marketing_campaign[[#This Row],[AcceptedCmp5]]+marketing_campaign[[#This Row],[AcceptedCmp4]]+marketing_campaign[[#This Row],[AcceptedCmp3]]</f>
        <v>0</v>
      </c>
    </row>
    <row r="456" spans="1:36" x14ac:dyDescent="0.35">
      <c r="A456">
        <v>6233</v>
      </c>
      <c r="B456">
        <v>1976</v>
      </c>
      <c r="C456">
        <f t="shared" ca="1" si="14"/>
        <v>50</v>
      </c>
      <c r="D456" t="str" cm="1">
        <f t="array" aca="1" ref="D4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6" t="s">
        <v>29</v>
      </c>
      <c r="F456" t="s">
        <v>33</v>
      </c>
      <c r="G456" cm="1">
        <f t="array" ref="G456">_xlfn.IFS(marketing_campaign[[#This Row],[Marital_Status]]="Single",I456-J456+1,marketing_campaign[[#This Row],[Marital_Status]]="Together",I456+J456+2,marketing_campaign[[#This Row],[Marital_Status]]="Alone",I456-J456+1,marketing_campaign[[#This Row],[Marital_Status]]="Married",I456+J456+2,marketing_campaign[[#This Row],[Marital_Status]]="Divorced",I456+J456+1,marketing_campaign[[#This Row],[Marital_Status]]="YOLO",I456-J456+1,marketing_campaign[[#This Row],[Marital_Status]]="Absurd",I456-J456+1,marketing_campaign[[#This Row],[Marital_Status]]="Widow",I456+J456+1)</f>
        <v>3</v>
      </c>
      <c r="H456">
        <v>65991</v>
      </c>
      <c r="I456">
        <v>0</v>
      </c>
      <c r="J456">
        <v>1</v>
      </c>
      <c r="K456" s="1">
        <v>41159</v>
      </c>
      <c r="L456">
        <v>21</v>
      </c>
      <c r="M456" t="str" cm="1">
        <f t="array" ref="M456">_xlfn.IFS(AND(marketing_campaign[[#This Row],[Recency]]&gt;=0,marketing_campaign[[#This Row],[Recency]]&lt;=14),"Early Recency",AND(marketing_campaign[[#This Row],[Recency]]&gt;=15,marketing_campaign[[#This Row],[Recency]]&lt;=31),"Mid-Recency",marketing_campaign[[#This Row],[Recency]]&gt;=32,"Late Recency")</f>
        <v>Mid-Recency</v>
      </c>
      <c r="N456">
        <v>507</v>
      </c>
      <c r="O456">
        <v>19</v>
      </c>
      <c r="P456">
        <v>364</v>
      </c>
      <c r="Q456">
        <v>25</v>
      </c>
      <c r="R456">
        <v>47</v>
      </c>
      <c r="S456">
        <v>9</v>
      </c>
      <c r="T456">
        <f>marketing_campaign[[#This Row],[MntGoldProds]]+marketing_campaign[[#This Row],[MntSweetProducts]]+marketing_campaign[[#This Row],[MntFishProducts]]+marketing_campaign[[#This Row],[MntMeatProducts]]+marketing_campaign[[#This Row],[MntFruits]]+marketing_campaign[[#This Row],[MntWines]]</f>
        <v>971</v>
      </c>
      <c r="U456">
        <v>3</v>
      </c>
      <c r="V456">
        <v>9</v>
      </c>
      <c r="W456">
        <v>5</v>
      </c>
      <c r="X456">
        <v>10</v>
      </c>
      <c r="Y456">
        <f t="shared" si="15"/>
        <v>27</v>
      </c>
      <c r="Z456">
        <v>7</v>
      </c>
      <c r="AA456">
        <v>0</v>
      </c>
      <c r="AB456">
        <v>0</v>
      </c>
      <c r="AC456">
        <v>0</v>
      </c>
      <c r="AD456">
        <v>0</v>
      </c>
      <c r="AE456">
        <v>0</v>
      </c>
      <c r="AF456">
        <v>0</v>
      </c>
      <c r="AG456">
        <v>3</v>
      </c>
      <c r="AH456">
        <v>11</v>
      </c>
      <c r="AI456">
        <v>0</v>
      </c>
      <c r="AJ456">
        <f>marketing_campaign[[#This Row],[AcceptedCmp2]]+marketing_campaign[[#This Row],[AcceptedCmp1]]+marketing_campaign[[#This Row],[AcceptedCmp5]]+marketing_campaign[[#This Row],[AcceptedCmp4]]+marketing_campaign[[#This Row],[AcceptedCmp3]]</f>
        <v>0</v>
      </c>
    </row>
    <row r="457" spans="1:36" x14ac:dyDescent="0.35">
      <c r="A457">
        <v>4148</v>
      </c>
      <c r="B457">
        <v>1972</v>
      </c>
      <c r="C457">
        <f t="shared" ca="1" si="14"/>
        <v>54</v>
      </c>
      <c r="D457" t="str" cm="1">
        <f t="array" aca="1" ref="D4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7" t="s">
        <v>29</v>
      </c>
      <c r="F457" t="s">
        <v>33</v>
      </c>
      <c r="G457" cm="1">
        <f t="array" ref="G457">_xlfn.IFS(marketing_campaign[[#This Row],[Marital_Status]]="Single",I457-J457+1,marketing_campaign[[#This Row],[Marital_Status]]="Together",I457+J457+2,marketing_campaign[[#This Row],[Marital_Status]]="Alone",I457-J457+1,marketing_campaign[[#This Row],[Marital_Status]]="Married",I457+J457+2,marketing_campaign[[#This Row],[Marital_Status]]="Divorced",I457+J457+1,marketing_campaign[[#This Row],[Marital_Status]]="YOLO",I457-J457+1,marketing_campaign[[#This Row],[Marital_Status]]="Absurd",I457-J457+1,marketing_campaign[[#This Row],[Marital_Status]]="Widow",I457+J457+1)</f>
        <v>5</v>
      </c>
      <c r="H457">
        <v>38988</v>
      </c>
      <c r="I457">
        <v>1</v>
      </c>
      <c r="J457">
        <v>2</v>
      </c>
      <c r="K457" s="1">
        <v>41141</v>
      </c>
      <c r="L457">
        <v>90</v>
      </c>
      <c r="M457" t="str" cm="1">
        <f t="array" ref="M457">_xlfn.IFS(AND(marketing_campaign[[#This Row],[Recency]]&gt;=0,marketing_campaign[[#This Row],[Recency]]&lt;=14),"Early Recency",AND(marketing_campaign[[#This Row],[Recency]]&gt;=15,marketing_campaign[[#This Row],[Recency]]&lt;=31),"Mid-Recency",marketing_campaign[[#This Row],[Recency]]&gt;=32,"Late Recency")</f>
        <v>Late Recency</v>
      </c>
      <c r="N457">
        <v>164</v>
      </c>
      <c r="O457">
        <v>24</v>
      </c>
      <c r="P457">
        <v>103</v>
      </c>
      <c r="Q457">
        <v>12</v>
      </c>
      <c r="R457">
        <v>3</v>
      </c>
      <c r="S457">
        <v>42</v>
      </c>
      <c r="T457">
        <f>marketing_campaign[[#This Row],[MntGoldProds]]+marketing_campaign[[#This Row],[MntSweetProducts]]+marketing_campaign[[#This Row],[MntFishProducts]]+marketing_campaign[[#This Row],[MntMeatProducts]]+marketing_campaign[[#This Row],[MntFruits]]+marketing_campaign[[#This Row],[MntWines]]</f>
        <v>348</v>
      </c>
      <c r="U457">
        <v>7</v>
      </c>
      <c r="V457">
        <v>5</v>
      </c>
      <c r="W457">
        <v>1</v>
      </c>
      <c r="X457">
        <v>6</v>
      </c>
      <c r="Y457">
        <f t="shared" si="15"/>
        <v>19</v>
      </c>
      <c r="Z457">
        <v>8</v>
      </c>
      <c r="AA457">
        <v>0</v>
      </c>
      <c r="AB457">
        <v>0</v>
      </c>
      <c r="AC457">
        <v>0</v>
      </c>
      <c r="AD457">
        <v>0</v>
      </c>
      <c r="AE457">
        <v>0</v>
      </c>
      <c r="AF457">
        <v>0</v>
      </c>
      <c r="AG457">
        <v>3</v>
      </c>
      <c r="AH457">
        <v>11</v>
      </c>
      <c r="AI457">
        <v>0</v>
      </c>
      <c r="AJ457">
        <f>marketing_campaign[[#This Row],[AcceptedCmp2]]+marketing_campaign[[#This Row],[AcceptedCmp1]]+marketing_campaign[[#This Row],[AcceptedCmp5]]+marketing_campaign[[#This Row],[AcceptedCmp4]]+marketing_campaign[[#This Row],[AcceptedCmp3]]</f>
        <v>0</v>
      </c>
    </row>
    <row r="458" spans="1:36" x14ac:dyDescent="0.35">
      <c r="A458">
        <v>4947</v>
      </c>
      <c r="B458">
        <v>1966</v>
      </c>
      <c r="C458">
        <f t="shared" ca="1" si="14"/>
        <v>60</v>
      </c>
      <c r="D458" t="str" cm="1">
        <f t="array" aca="1" ref="D4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58" t="s">
        <v>37</v>
      </c>
      <c r="F458" t="s">
        <v>30</v>
      </c>
      <c r="G458" cm="1">
        <f t="array" ref="G458">_xlfn.IFS(marketing_campaign[[#This Row],[Marital_Status]]="Single",I458-J458+1,marketing_campaign[[#This Row],[Marital_Status]]="Together",I458+J458+2,marketing_campaign[[#This Row],[Marital_Status]]="Alone",I458-J458+1,marketing_campaign[[#This Row],[Marital_Status]]="Married",I458+J458+2,marketing_campaign[[#This Row],[Marital_Status]]="Divorced",I458+J458+1,marketing_campaign[[#This Row],[Marital_Status]]="YOLO",I458-J458+1,marketing_campaign[[#This Row],[Marital_Status]]="Absurd",I458-J458+1,marketing_campaign[[#This Row],[Marital_Status]]="Widow",I458+J458+1)</f>
        <v>1</v>
      </c>
      <c r="H458">
        <v>89572</v>
      </c>
      <c r="I458">
        <v>0</v>
      </c>
      <c r="J458">
        <v>0</v>
      </c>
      <c r="K458" s="1">
        <v>41167</v>
      </c>
      <c r="L458">
        <v>44</v>
      </c>
      <c r="M458" t="str" cm="1">
        <f t="array" ref="M458">_xlfn.IFS(AND(marketing_campaign[[#This Row],[Recency]]&gt;=0,marketing_campaign[[#This Row],[Recency]]&lt;=14),"Early Recency",AND(marketing_campaign[[#This Row],[Recency]]&gt;=15,marketing_campaign[[#This Row],[Recency]]&lt;=31),"Mid-Recency",marketing_campaign[[#This Row],[Recency]]&gt;=32,"Late Recency")</f>
        <v>Late Recency</v>
      </c>
      <c r="N458">
        <v>606</v>
      </c>
      <c r="O458">
        <v>24</v>
      </c>
      <c r="P458">
        <v>974</v>
      </c>
      <c r="Q458">
        <v>197</v>
      </c>
      <c r="R458">
        <v>194</v>
      </c>
      <c r="S458">
        <v>64</v>
      </c>
      <c r="T458">
        <f>marketing_campaign[[#This Row],[MntGoldProds]]+marketing_campaign[[#This Row],[MntSweetProducts]]+marketing_campaign[[#This Row],[MntFishProducts]]+marketing_campaign[[#This Row],[MntMeatProducts]]+marketing_campaign[[#This Row],[MntFruits]]+marketing_campaign[[#This Row],[MntWines]]</f>
        <v>2059</v>
      </c>
      <c r="U458">
        <v>1</v>
      </c>
      <c r="V458">
        <v>7</v>
      </c>
      <c r="W458">
        <v>7</v>
      </c>
      <c r="X458">
        <v>9</v>
      </c>
      <c r="Y458">
        <f t="shared" si="15"/>
        <v>24</v>
      </c>
      <c r="Z458">
        <v>4</v>
      </c>
      <c r="AA458">
        <v>0</v>
      </c>
      <c r="AB458">
        <v>1</v>
      </c>
      <c r="AC458">
        <v>0</v>
      </c>
      <c r="AD458">
        <v>1</v>
      </c>
      <c r="AE458">
        <v>0</v>
      </c>
      <c r="AF458">
        <v>0</v>
      </c>
      <c r="AG458">
        <v>3</v>
      </c>
      <c r="AH458">
        <v>11</v>
      </c>
      <c r="AI458">
        <v>1</v>
      </c>
      <c r="AJ458">
        <f>marketing_campaign[[#This Row],[AcceptedCmp2]]+marketing_campaign[[#This Row],[AcceptedCmp1]]+marketing_campaign[[#This Row],[AcceptedCmp5]]+marketing_campaign[[#This Row],[AcceptedCmp4]]+marketing_campaign[[#This Row],[AcceptedCmp3]]</f>
        <v>2</v>
      </c>
    </row>
    <row r="459" spans="1:36" x14ac:dyDescent="0.35">
      <c r="A459">
        <v>3225</v>
      </c>
      <c r="B459">
        <v>1984</v>
      </c>
      <c r="C459">
        <f t="shared" ca="1" si="14"/>
        <v>42</v>
      </c>
      <c r="D459" t="str" cm="1">
        <f t="array" aca="1" ref="D4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59" t="s">
        <v>34</v>
      </c>
      <c r="F459" t="s">
        <v>33</v>
      </c>
      <c r="G459" cm="1">
        <f t="array" ref="G459">_xlfn.IFS(marketing_campaign[[#This Row],[Marital_Status]]="Single",I459-J459+1,marketing_campaign[[#This Row],[Marital_Status]]="Together",I459+J459+2,marketing_campaign[[#This Row],[Marital_Status]]="Alone",I459-J459+1,marketing_campaign[[#This Row],[Marital_Status]]="Married",I459+J459+2,marketing_campaign[[#This Row],[Marital_Status]]="Divorced",I459+J459+1,marketing_campaign[[#This Row],[Marital_Status]]="YOLO",I459-J459+1,marketing_campaign[[#This Row],[Marital_Status]]="Absurd",I459-J459+1,marketing_campaign[[#This Row],[Marital_Status]]="Widow",I459+J459+1)</f>
        <v>3</v>
      </c>
      <c r="H459">
        <v>42207</v>
      </c>
      <c r="I459">
        <v>1</v>
      </c>
      <c r="J459">
        <v>0</v>
      </c>
      <c r="K459" s="1">
        <v>41365</v>
      </c>
      <c r="L459">
        <v>71</v>
      </c>
      <c r="M459" t="str" cm="1">
        <f t="array" ref="M459">_xlfn.IFS(AND(marketing_campaign[[#This Row],[Recency]]&gt;=0,marketing_campaign[[#This Row],[Recency]]&lt;=14),"Early Recency",AND(marketing_campaign[[#This Row],[Recency]]&gt;=15,marketing_campaign[[#This Row],[Recency]]&lt;=31),"Mid-Recency",marketing_campaign[[#This Row],[Recency]]&gt;=32,"Late Recency")</f>
        <v>Late Recency</v>
      </c>
      <c r="N459">
        <v>116</v>
      </c>
      <c r="O459">
        <v>11</v>
      </c>
      <c r="P459">
        <v>72</v>
      </c>
      <c r="Q459">
        <v>3</v>
      </c>
      <c r="R459">
        <v>17</v>
      </c>
      <c r="S459">
        <v>46</v>
      </c>
      <c r="T459">
        <f>marketing_campaign[[#This Row],[MntGoldProds]]+marketing_campaign[[#This Row],[MntSweetProducts]]+marketing_campaign[[#This Row],[MntFishProducts]]+marketing_campaign[[#This Row],[MntMeatProducts]]+marketing_campaign[[#This Row],[MntFruits]]+marketing_campaign[[#This Row],[MntWines]]</f>
        <v>265</v>
      </c>
      <c r="U459">
        <v>4</v>
      </c>
      <c r="V459">
        <v>4</v>
      </c>
      <c r="W459">
        <v>1</v>
      </c>
      <c r="X459">
        <v>5</v>
      </c>
      <c r="Y459">
        <f t="shared" si="15"/>
        <v>14</v>
      </c>
      <c r="Z459">
        <v>6</v>
      </c>
      <c r="AA459">
        <v>1</v>
      </c>
      <c r="AB459">
        <v>0</v>
      </c>
      <c r="AC459">
        <v>0</v>
      </c>
      <c r="AD459">
        <v>0</v>
      </c>
      <c r="AE459">
        <v>0</v>
      </c>
      <c r="AF459">
        <v>0</v>
      </c>
      <c r="AG459">
        <v>3</v>
      </c>
      <c r="AH459">
        <v>11</v>
      </c>
      <c r="AI459">
        <v>1</v>
      </c>
      <c r="AJ459">
        <f>marketing_campaign[[#This Row],[AcceptedCmp2]]+marketing_campaign[[#This Row],[AcceptedCmp1]]+marketing_campaign[[#This Row],[AcceptedCmp5]]+marketing_campaign[[#This Row],[AcceptedCmp4]]+marketing_campaign[[#This Row],[AcceptedCmp3]]</f>
        <v>1</v>
      </c>
    </row>
    <row r="460" spans="1:36" x14ac:dyDescent="0.35">
      <c r="A460">
        <v>7540</v>
      </c>
      <c r="B460">
        <v>1952</v>
      </c>
      <c r="C460">
        <f t="shared" ca="1" si="14"/>
        <v>74</v>
      </c>
      <c r="D460" t="str" cm="1">
        <f t="array" aca="1" ref="D4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0" t="s">
        <v>29</v>
      </c>
      <c r="F460" t="s">
        <v>33</v>
      </c>
      <c r="G460" cm="1">
        <f t="array" ref="G460">_xlfn.IFS(marketing_campaign[[#This Row],[Marital_Status]]="Single",I460-J460+1,marketing_campaign[[#This Row],[Marital_Status]]="Together",I460+J460+2,marketing_campaign[[#This Row],[Marital_Status]]="Alone",I460-J460+1,marketing_campaign[[#This Row],[Marital_Status]]="Married",I460+J460+2,marketing_campaign[[#This Row],[Marital_Status]]="Divorced",I460+J460+1,marketing_campaign[[#This Row],[Marital_Status]]="YOLO",I460-J460+1,marketing_campaign[[#This Row],[Marital_Status]]="Absurd",I460-J460+1,marketing_campaign[[#This Row],[Marital_Status]]="Widow",I460+J460+1)</f>
        <v>3</v>
      </c>
      <c r="H460">
        <v>50300</v>
      </c>
      <c r="I460">
        <v>0</v>
      </c>
      <c r="J460">
        <v>1</v>
      </c>
      <c r="K460" s="1">
        <v>41784</v>
      </c>
      <c r="L460">
        <v>52</v>
      </c>
      <c r="M460" t="str" cm="1">
        <f t="array" ref="M460">_xlfn.IFS(AND(marketing_campaign[[#This Row],[Recency]]&gt;=0,marketing_campaign[[#This Row],[Recency]]&lt;=14),"Early Recency",AND(marketing_campaign[[#This Row],[Recency]]&gt;=15,marketing_campaign[[#This Row],[Recency]]&lt;=31),"Mid-Recency",marketing_campaign[[#This Row],[Recency]]&gt;=32,"Late Recency")</f>
        <v>Late Recency</v>
      </c>
      <c r="N460">
        <v>143</v>
      </c>
      <c r="O460">
        <v>15</v>
      </c>
      <c r="P460">
        <v>60</v>
      </c>
      <c r="Q460">
        <v>24</v>
      </c>
      <c r="R460">
        <v>23</v>
      </c>
      <c r="S460">
        <v>5</v>
      </c>
      <c r="T460">
        <f>marketing_campaign[[#This Row],[MntGoldProds]]+marketing_campaign[[#This Row],[MntSweetProducts]]+marketing_campaign[[#This Row],[MntFishProducts]]+marketing_campaign[[#This Row],[MntMeatProducts]]+marketing_campaign[[#This Row],[MntFruits]]+marketing_campaign[[#This Row],[MntWines]]</f>
        <v>270</v>
      </c>
      <c r="U460">
        <v>2</v>
      </c>
      <c r="V460">
        <v>2</v>
      </c>
      <c r="W460">
        <v>1</v>
      </c>
      <c r="X460">
        <v>8</v>
      </c>
      <c r="Y460">
        <f t="shared" si="15"/>
        <v>13</v>
      </c>
      <c r="Z460">
        <v>2</v>
      </c>
      <c r="AA460">
        <v>0</v>
      </c>
      <c r="AB460">
        <v>0</v>
      </c>
      <c r="AC460">
        <v>0</v>
      </c>
      <c r="AD460">
        <v>0</v>
      </c>
      <c r="AE460">
        <v>0</v>
      </c>
      <c r="AF460">
        <v>0</v>
      </c>
      <c r="AG460">
        <v>3</v>
      </c>
      <c r="AH460">
        <v>11</v>
      </c>
      <c r="AI460">
        <v>0</v>
      </c>
      <c r="AJ460">
        <f>marketing_campaign[[#This Row],[AcceptedCmp2]]+marketing_campaign[[#This Row],[AcceptedCmp1]]+marketing_campaign[[#This Row],[AcceptedCmp5]]+marketing_campaign[[#This Row],[AcceptedCmp4]]+marketing_campaign[[#This Row],[AcceptedCmp3]]</f>
        <v>0</v>
      </c>
    </row>
    <row r="461" spans="1:36" x14ac:dyDescent="0.35">
      <c r="A461">
        <v>10648</v>
      </c>
      <c r="B461">
        <v>1982</v>
      </c>
      <c r="C461">
        <f t="shared" ca="1" si="14"/>
        <v>44</v>
      </c>
      <c r="D461" t="str" cm="1">
        <f t="array" aca="1" ref="D4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61" t="s">
        <v>37</v>
      </c>
      <c r="F461" t="s">
        <v>31</v>
      </c>
      <c r="G461" cm="1">
        <f t="array" ref="G461">_xlfn.IFS(marketing_campaign[[#This Row],[Marital_Status]]="Single",I461-J461+1,marketing_campaign[[#This Row],[Marital_Status]]="Together",I461+J461+2,marketing_campaign[[#This Row],[Marital_Status]]="Alone",I461-J461+1,marketing_campaign[[#This Row],[Marital_Status]]="Married",I461+J461+2,marketing_campaign[[#This Row],[Marital_Status]]="Divorced",I461+J461+1,marketing_campaign[[#This Row],[Marital_Status]]="YOLO",I461-J461+1,marketing_campaign[[#This Row],[Marital_Status]]="Absurd",I461-J461+1,marketing_campaign[[#This Row],[Marital_Status]]="Widow",I461+J461+1)</f>
        <v>2</v>
      </c>
      <c r="H461">
        <v>66664</v>
      </c>
      <c r="I461">
        <v>0</v>
      </c>
      <c r="J461">
        <v>0</v>
      </c>
      <c r="K461" s="1">
        <v>41177</v>
      </c>
      <c r="L461">
        <v>78</v>
      </c>
      <c r="M461" t="str" cm="1">
        <f t="array" ref="M461">_xlfn.IFS(AND(marketing_campaign[[#This Row],[Recency]]&gt;=0,marketing_campaign[[#This Row],[Recency]]&lt;=14),"Early Recency",AND(marketing_campaign[[#This Row],[Recency]]&gt;=15,marketing_campaign[[#This Row],[Recency]]&lt;=31),"Mid-Recency",marketing_campaign[[#This Row],[Recency]]&gt;=32,"Late Recency")</f>
        <v>Late Recency</v>
      </c>
      <c r="N461">
        <v>398</v>
      </c>
      <c r="O461">
        <v>96</v>
      </c>
      <c r="P461">
        <v>447</v>
      </c>
      <c r="Q461">
        <v>220</v>
      </c>
      <c r="R461">
        <v>96</v>
      </c>
      <c r="S461">
        <v>32</v>
      </c>
      <c r="T461">
        <f>marketing_campaign[[#This Row],[MntGoldProds]]+marketing_campaign[[#This Row],[MntSweetProducts]]+marketing_campaign[[#This Row],[MntFishProducts]]+marketing_campaign[[#This Row],[MntMeatProducts]]+marketing_campaign[[#This Row],[MntFruits]]+marketing_campaign[[#This Row],[MntWines]]</f>
        <v>1289</v>
      </c>
      <c r="U461">
        <v>1</v>
      </c>
      <c r="V461">
        <v>5</v>
      </c>
      <c r="W461">
        <v>7</v>
      </c>
      <c r="X461">
        <v>6</v>
      </c>
      <c r="Y461">
        <f t="shared" si="15"/>
        <v>19</v>
      </c>
      <c r="Z461">
        <v>3</v>
      </c>
      <c r="AA461">
        <v>0</v>
      </c>
      <c r="AB461">
        <v>0</v>
      </c>
      <c r="AC461">
        <v>0</v>
      </c>
      <c r="AD461">
        <v>0</v>
      </c>
      <c r="AE461">
        <v>0</v>
      </c>
      <c r="AF461">
        <v>0</v>
      </c>
      <c r="AG461">
        <v>3</v>
      </c>
      <c r="AH461">
        <v>11</v>
      </c>
      <c r="AI461">
        <v>0</v>
      </c>
      <c r="AJ461">
        <f>marketing_campaign[[#This Row],[AcceptedCmp2]]+marketing_campaign[[#This Row],[AcceptedCmp1]]+marketing_campaign[[#This Row],[AcceptedCmp5]]+marketing_campaign[[#This Row],[AcceptedCmp4]]+marketing_campaign[[#This Row],[AcceptedCmp3]]</f>
        <v>0</v>
      </c>
    </row>
    <row r="462" spans="1:36" x14ac:dyDescent="0.35">
      <c r="A462">
        <v>1992</v>
      </c>
      <c r="B462">
        <v>1964</v>
      </c>
      <c r="C462">
        <f t="shared" ca="1" si="14"/>
        <v>62</v>
      </c>
      <c r="D462" t="str" cm="1">
        <f t="array" aca="1" ref="D4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2" t="s">
        <v>29</v>
      </c>
      <c r="F462" t="s">
        <v>33</v>
      </c>
      <c r="G462" cm="1">
        <f t="array" ref="G462">_xlfn.IFS(marketing_campaign[[#This Row],[Marital_Status]]="Single",I462-J462+1,marketing_campaign[[#This Row],[Marital_Status]]="Together",I462+J462+2,marketing_campaign[[#This Row],[Marital_Status]]="Alone",I462-J462+1,marketing_campaign[[#This Row],[Marital_Status]]="Married",I462+J462+2,marketing_campaign[[#This Row],[Marital_Status]]="Divorced",I462+J462+1,marketing_campaign[[#This Row],[Marital_Status]]="YOLO",I462-J462+1,marketing_campaign[[#This Row],[Marital_Status]]="Absurd",I462-J462+1,marketing_campaign[[#This Row],[Marital_Status]]="Widow",I462+J462+1)</f>
        <v>3</v>
      </c>
      <c r="H462">
        <v>60597</v>
      </c>
      <c r="I462">
        <v>0</v>
      </c>
      <c r="J462">
        <v>1</v>
      </c>
      <c r="K462" s="1">
        <v>41640</v>
      </c>
      <c r="L462">
        <v>2</v>
      </c>
      <c r="M462" t="str" cm="1">
        <f t="array" ref="M462">_xlfn.IFS(AND(marketing_campaign[[#This Row],[Recency]]&gt;=0,marketing_campaign[[#This Row],[Recency]]&lt;=14),"Early Recency",AND(marketing_campaign[[#This Row],[Recency]]&gt;=15,marketing_campaign[[#This Row],[Recency]]&lt;=31),"Mid-Recency",marketing_campaign[[#This Row],[Recency]]&gt;=32,"Late Recency")</f>
        <v>Early Recency</v>
      </c>
      <c r="N462">
        <v>522</v>
      </c>
      <c r="O462">
        <v>0</v>
      </c>
      <c r="P462">
        <v>257</v>
      </c>
      <c r="Q462">
        <v>32</v>
      </c>
      <c r="R462">
        <v>16</v>
      </c>
      <c r="S462">
        <v>66</v>
      </c>
      <c r="T462">
        <f>marketing_campaign[[#This Row],[MntGoldProds]]+marketing_campaign[[#This Row],[MntSweetProducts]]+marketing_campaign[[#This Row],[MntFishProducts]]+marketing_campaign[[#This Row],[MntMeatProducts]]+marketing_campaign[[#This Row],[MntFruits]]+marketing_campaign[[#This Row],[MntWines]]</f>
        <v>893</v>
      </c>
      <c r="U462">
        <v>4</v>
      </c>
      <c r="V462">
        <v>2</v>
      </c>
      <c r="W462">
        <v>2</v>
      </c>
      <c r="X462">
        <v>8</v>
      </c>
      <c r="Y462">
        <f t="shared" si="15"/>
        <v>16</v>
      </c>
      <c r="Z462">
        <v>7</v>
      </c>
      <c r="AA462">
        <v>0</v>
      </c>
      <c r="AB462">
        <v>0</v>
      </c>
      <c r="AC462">
        <v>0</v>
      </c>
      <c r="AD462">
        <v>1</v>
      </c>
      <c r="AE462">
        <v>0</v>
      </c>
      <c r="AF462">
        <v>0</v>
      </c>
      <c r="AG462">
        <v>3</v>
      </c>
      <c r="AH462">
        <v>11</v>
      </c>
      <c r="AI462">
        <v>1</v>
      </c>
      <c r="AJ462">
        <f>marketing_campaign[[#This Row],[AcceptedCmp2]]+marketing_campaign[[#This Row],[AcceptedCmp1]]+marketing_campaign[[#This Row],[AcceptedCmp5]]+marketing_campaign[[#This Row],[AcceptedCmp4]]+marketing_campaign[[#This Row],[AcceptedCmp3]]</f>
        <v>1</v>
      </c>
    </row>
    <row r="463" spans="1:36" x14ac:dyDescent="0.35">
      <c r="A463">
        <v>7851</v>
      </c>
      <c r="B463">
        <v>1949</v>
      </c>
      <c r="C463">
        <f t="shared" ca="1" si="14"/>
        <v>77</v>
      </c>
      <c r="D463" t="str" cm="1">
        <f t="array" aca="1" ref="D4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3" t="s">
        <v>29</v>
      </c>
      <c r="F463" t="s">
        <v>38</v>
      </c>
      <c r="G463" cm="1">
        <f t="array" ref="G463">_xlfn.IFS(marketing_campaign[[#This Row],[Marital_Status]]="Single",I463-J463+1,marketing_campaign[[#This Row],[Marital_Status]]="Together",I463+J463+2,marketing_campaign[[#This Row],[Marital_Status]]="Alone",I463-J463+1,marketing_campaign[[#This Row],[Marital_Status]]="Married",I463+J463+2,marketing_campaign[[#This Row],[Marital_Status]]="Divorced",I463+J463+1,marketing_campaign[[#This Row],[Marital_Status]]="YOLO",I463-J463+1,marketing_campaign[[#This Row],[Marital_Status]]="Absurd",I463-J463+1,marketing_campaign[[#This Row],[Marital_Status]]="Widow",I463+J463+1)</f>
        <v>1</v>
      </c>
      <c r="H463">
        <v>70165</v>
      </c>
      <c r="I463">
        <v>0</v>
      </c>
      <c r="J463">
        <v>0</v>
      </c>
      <c r="K463" s="1">
        <v>41539</v>
      </c>
      <c r="L463">
        <v>60</v>
      </c>
      <c r="M463" t="str" cm="1">
        <f t="array" ref="M463">_xlfn.IFS(AND(marketing_campaign[[#This Row],[Recency]]&gt;=0,marketing_campaign[[#This Row],[Recency]]&lt;=14),"Early Recency",AND(marketing_campaign[[#This Row],[Recency]]&gt;=15,marketing_campaign[[#This Row],[Recency]]&lt;=31),"Mid-Recency",marketing_campaign[[#This Row],[Recency]]&gt;=32,"Late Recency")</f>
        <v>Late Recency</v>
      </c>
      <c r="N463">
        <v>161</v>
      </c>
      <c r="O463">
        <v>0</v>
      </c>
      <c r="P463">
        <v>253</v>
      </c>
      <c r="Q463">
        <v>199</v>
      </c>
      <c r="R463">
        <v>191</v>
      </c>
      <c r="S463">
        <v>122</v>
      </c>
      <c r="T463">
        <f>marketing_campaign[[#This Row],[MntGoldProds]]+marketing_campaign[[#This Row],[MntSweetProducts]]+marketing_campaign[[#This Row],[MntFishProducts]]+marketing_campaign[[#This Row],[MntMeatProducts]]+marketing_campaign[[#This Row],[MntFruits]]+marketing_campaign[[#This Row],[MntWines]]</f>
        <v>926</v>
      </c>
      <c r="U463">
        <v>1</v>
      </c>
      <c r="V463">
        <v>3</v>
      </c>
      <c r="W463">
        <v>7</v>
      </c>
      <c r="X463">
        <v>11</v>
      </c>
      <c r="Y463">
        <f t="shared" si="15"/>
        <v>22</v>
      </c>
      <c r="Z463">
        <v>1</v>
      </c>
      <c r="AA463">
        <v>0</v>
      </c>
      <c r="AB463">
        <v>0</v>
      </c>
      <c r="AC463">
        <v>0</v>
      </c>
      <c r="AD463">
        <v>0</v>
      </c>
      <c r="AE463">
        <v>0</v>
      </c>
      <c r="AF463">
        <v>0</v>
      </c>
      <c r="AG463">
        <v>3</v>
      </c>
      <c r="AH463">
        <v>11</v>
      </c>
      <c r="AI463">
        <v>0</v>
      </c>
      <c r="AJ463">
        <f>marketing_campaign[[#This Row],[AcceptedCmp2]]+marketing_campaign[[#This Row],[AcceptedCmp1]]+marketing_campaign[[#This Row],[AcceptedCmp5]]+marketing_campaign[[#This Row],[AcceptedCmp4]]+marketing_campaign[[#This Row],[AcceptedCmp3]]</f>
        <v>0</v>
      </c>
    </row>
    <row r="464" spans="1:36" x14ac:dyDescent="0.35">
      <c r="A464">
        <v>8594</v>
      </c>
      <c r="B464">
        <v>1958</v>
      </c>
      <c r="C464">
        <f t="shared" ca="1" si="14"/>
        <v>68</v>
      </c>
      <c r="D464" t="str" cm="1">
        <f t="array" aca="1" ref="D4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4" t="s">
        <v>32</v>
      </c>
      <c r="F464" t="s">
        <v>38</v>
      </c>
      <c r="G464" cm="1">
        <f t="array" ref="G464">_xlfn.IFS(marketing_campaign[[#This Row],[Marital_Status]]="Single",I464-J464+1,marketing_campaign[[#This Row],[Marital_Status]]="Together",I464+J464+2,marketing_campaign[[#This Row],[Marital_Status]]="Alone",I464-J464+1,marketing_campaign[[#This Row],[Marital_Status]]="Married",I464+J464+2,marketing_campaign[[#This Row],[Marital_Status]]="Divorced",I464+J464+1,marketing_campaign[[#This Row],[Marital_Status]]="YOLO",I464-J464+1,marketing_campaign[[#This Row],[Marital_Status]]="Absurd",I464-J464+1,marketing_campaign[[#This Row],[Marital_Status]]="Widow",I464+J464+1)</f>
        <v>2</v>
      </c>
      <c r="H464">
        <v>50520</v>
      </c>
      <c r="I464">
        <v>0</v>
      </c>
      <c r="J464">
        <v>1</v>
      </c>
      <c r="K464" s="1">
        <v>41667</v>
      </c>
      <c r="L464">
        <v>25</v>
      </c>
      <c r="M464" t="str" cm="1">
        <f t="array" ref="M464">_xlfn.IFS(AND(marketing_campaign[[#This Row],[Recency]]&gt;=0,marketing_campaign[[#This Row],[Recency]]&lt;=14),"Early Recency",AND(marketing_campaign[[#This Row],[Recency]]&gt;=15,marketing_campaign[[#This Row],[Recency]]&lt;=31),"Mid-Recency",marketing_campaign[[#This Row],[Recency]]&gt;=32,"Late Recency")</f>
        <v>Mid-Recency</v>
      </c>
      <c r="N464">
        <v>112</v>
      </c>
      <c r="O464">
        <v>0</v>
      </c>
      <c r="P464">
        <v>6</v>
      </c>
      <c r="Q464">
        <v>2</v>
      </c>
      <c r="R464">
        <v>1</v>
      </c>
      <c r="S464">
        <v>14</v>
      </c>
      <c r="T464">
        <f>marketing_campaign[[#This Row],[MntGoldProds]]+marketing_campaign[[#This Row],[MntSweetProducts]]+marketing_campaign[[#This Row],[MntFishProducts]]+marketing_campaign[[#This Row],[MntMeatProducts]]+marketing_campaign[[#This Row],[MntFruits]]+marketing_campaign[[#This Row],[MntWines]]</f>
        <v>135</v>
      </c>
      <c r="U464">
        <v>2</v>
      </c>
      <c r="V464">
        <v>3</v>
      </c>
      <c r="W464">
        <v>1</v>
      </c>
      <c r="X464">
        <v>3</v>
      </c>
      <c r="Y464">
        <f t="shared" si="15"/>
        <v>9</v>
      </c>
      <c r="Z464">
        <v>6</v>
      </c>
      <c r="AA464">
        <v>0</v>
      </c>
      <c r="AB464">
        <v>0</v>
      </c>
      <c r="AC464">
        <v>0</v>
      </c>
      <c r="AD464">
        <v>0</v>
      </c>
      <c r="AE464">
        <v>0</v>
      </c>
      <c r="AF464">
        <v>0</v>
      </c>
      <c r="AG464">
        <v>3</v>
      </c>
      <c r="AH464">
        <v>11</v>
      </c>
      <c r="AI464">
        <v>0</v>
      </c>
      <c r="AJ464">
        <f>marketing_campaign[[#This Row],[AcceptedCmp2]]+marketing_campaign[[#This Row],[AcceptedCmp1]]+marketing_campaign[[#This Row],[AcceptedCmp5]]+marketing_campaign[[#This Row],[AcceptedCmp4]]+marketing_campaign[[#This Row],[AcceptedCmp3]]</f>
        <v>0</v>
      </c>
    </row>
    <row r="465" spans="1:36" x14ac:dyDescent="0.35">
      <c r="A465">
        <v>7059</v>
      </c>
      <c r="B465">
        <v>1963</v>
      </c>
      <c r="C465">
        <f t="shared" ca="1" si="14"/>
        <v>63</v>
      </c>
      <c r="D465" t="str" cm="1">
        <f t="array" aca="1" ref="D4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5" t="s">
        <v>29</v>
      </c>
      <c r="F465" t="s">
        <v>33</v>
      </c>
      <c r="G465" cm="1">
        <f t="array" ref="G465">_xlfn.IFS(marketing_campaign[[#This Row],[Marital_Status]]="Single",I465-J465+1,marketing_campaign[[#This Row],[Marital_Status]]="Together",I465+J465+2,marketing_campaign[[#This Row],[Marital_Status]]="Alone",I465-J465+1,marketing_campaign[[#This Row],[Marital_Status]]="Married",I465+J465+2,marketing_campaign[[#This Row],[Marital_Status]]="Divorced",I465+J465+1,marketing_campaign[[#This Row],[Marital_Status]]="YOLO",I465-J465+1,marketing_campaign[[#This Row],[Marital_Status]]="Absurd",I465-J465+1,marketing_campaign[[#This Row],[Marital_Status]]="Widow",I465+J465+1)</f>
        <v>2</v>
      </c>
      <c r="H465">
        <v>80124</v>
      </c>
      <c r="I465">
        <v>0</v>
      </c>
      <c r="J465">
        <v>0</v>
      </c>
      <c r="K465" s="1">
        <v>41816</v>
      </c>
      <c r="L465">
        <v>47</v>
      </c>
      <c r="M465" t="str" cm="1">
        <f t="array" ref="M465">_xlfn.IFS(AND(marketing_campaign[[#This Row],[Recency]]&gt;=0,marketing_campaign[[#This Row],[Recency]]&lt;=14),"Early Recency",AND(marketing_campaign[[#This Row],[Recency]]&gt;=15,marketing_campaign[[#This Row],[Recency]]&lt;=31),"Mid-Recency",marketing_campaign[[#This Row],[Recency]]&gt;=32,"Late Recency")</f>
        <v>Late Recency</v>
      </c>
      <c r="N465">
        <v>483</v>
      </c>
      <c r="O465">
        <v>84</v>
      </c>
      <c r="P465">
        <v>398</v>
      </c>
      <c r="Q465">
        <v>205</v>
      </c>
      <c r="R465">
        <v>84</v>
      </c>
      <c r="S465">
        <v>241</v>
      </c>
      <c r="T465">
        <f>marketing_campaign[[#This Row],[MntGoldProds]]+marketing_campaign[[#This Row],[MntSweetProducts]]+marketing_campaign[[#This Row],[MntFishProducts]]+marketing_campaign[[#This Row],[MntMeatProducts]]+marketing_campaign[[#This Row],[MntFruits]]+marketing_campaign[[#This Row],[MntWines]]</f>
        <v>1495</v>
      </c>
      <c r="U465">
        <v>1</v>
      </c>
      <c r="V465">
        <v>3</v>
      </c>
      <c r="W465">
        <v>7</v>
      </c>
      <c r="X465">
        <v>8</v>
      </c>
      <c r="Y465">
        <f t="shared" si="15"/>
        <v>19</v>
      </c>
      <c r="Z465">
        <v>1</v>
      </c>
      <c r="AA465">
        <v>1</v>
      </c>
      <c r="AB465">
        <v>0</v>
      </c>
      <c r="AC465">
        <v>0</v>
      </c>
      <c r="AD465">
        <v>0</v>
      </c>
      <c r="AE465">
        <v>0</v>
      </c>
      <c r="AF465">
        <v>0</v>
      </c>
      <c r="AG465">
        <v>3</v>
      </c>
      <c r="AH465">
        <v>11</v>
      </c>
      <c r="AI465">
        <v>0</v>
      </c>
      <c r="AJ465">
        <f>marketing_campaign[[#This Row],[AcceptedCmp2]]+marketing_campaign[[#This Row],[AcceptedCmp1]]+marketing_campaign[[#This Row],[AcceptedCmp5]]+marketing_campaign[[#This Row],[AcceptedCmp4]]+marketing_campaign[[#This Row],[AcceptedCmp3]]</f>
        <v>1</v>
      </c>
    </row>
    <row r="466" spans="1:36" x14ac:dyDescent="0.35">
      <c r="A466">
        <v>2815</v>
      </c>
      <c r="B466">
        <v>1975</v>
      </c>
      <c r="C466">
        <f t="shared" ca="1" si="14"/>
        <v>51</v>
      </c>
      <c r="D466" t="str" cm="1">
        <f t="array" aca="1" ref="D4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6" t="s">
        <v>29</v>
      </c>
      <c r="F466" t="s">
        <v>33</v>
      </c>
      <c r="G466" cm="1">
        <f t="array" ref="G466">_xlfn.IFS(marketing_campaign[[#This Row],[Marital_Status]]="Single",I466-J466+1,marketing_campaign[[#This Row],[Marital_Status]]="Together",I466+J466+2,marketing_campaign[[#This Row],[Marital_Status]]="Alone",I466-J466+1,marketing_campaign[[#This Row],[Marital_Status]]="Married",I466+J466+2,marketing_campaign[[#This Row],[Marital_Status]]="Divorced",I466+J466+1,marketing_campaign[[#This Row],[Marital_Status]]="YOLO",I466-J466+1,marketing_campaign[[#This Row],[Marital_Status]]="Absurd",I466-J466+1,marketing_campaign[[#This Row],[Marital_Status]]="Widow",I466+J466+1)</f>
        <v>3</v>
      </c>
      <c r="H466">
        <v>33183</v>
      </c>
      <c r="I466">
        <v>1</v>
      </c>
      <c r="J466">
        <v>0</v>
      </c>
      <c r="K466" s="1">
        <v>41694</v>
      </c>
      <c r="L466">
        <v>46</v>
      </c>
      <c r="M466" t="str" cm="1">
        <f t="array" ref="M466">_xlfn.IFS(AND(marketing_campaign[[#This Row],[Recency]]&gt;=0,marketing_campaign[[#This Row],[Recency]]&lt;=14),"Early Recency",AND(marketing_campaign[[#This Row],[Recency]]&gt;=15,marketing_campaign[[#This Row],[Recency]]&lt;=31),"Mid-Recency",marketing_campaign[[#This Row],[Recency]]&gt;=32,"Late Recency")</f>
        <v>Late Recency</v>
      </c>
      <c r="N466">
        <v>7</v>
      </c>
      <c r="O466">
        <v>5</v>
      </c>
      <c r="P466">
        <v>39</v>
      </c>
      <c r="Q466">
        <v>17</v>
      </c>
      <c r="R466">
        <v>15</v>
      </c>
      <c r="S466">
        <v>37</v>
      </c>
      <c r="T466">
        <f>marketing_campaign[[#This Row],[MntGoldProds]]+marketing_campaign[[#This Row],[MntSweetProducts]]+marketing_campaign[[#This Row],[MntFishProducts]]+marketing_campaign[[#This Row],[MntMeatProducts]]+marketing_campaign[[#This Row],[MntFruits]]+marketing_campaign[[#This Row],[MntWines]]</f>
        <v>120</v>
      </c>
      <c r="U466">
        <v>2</v>
      </c>
      <c r="V466">
        <v>4</v>
      </c>
      <c r="W466">
        <v>0</v>
      </c>
      <c r="X466">
        <v>3</v>
      </c>
      <c r="Y466">
        <f t="shared" si="15"/>
        <v>9</v>
      </c>
      <c r="Z466">
        <v>7</v>
      </c>
      <c r="AA466">
        <v>0</v>
      </c>
      <c r="AB466">
        <v>0</v>
      </c>
      <c r="AC466">
        <v>0</v>
      </c>
      <c r="AD466">
        <v>0</v>
      </c>
      <c r="AE466">
        <v>0</v>
      </c>
      <c r="AF466">
        <v>0</v>
      </c>
      <c r="AG466">
        <v>3</v>
      </c>
      <c r="AH466">
        <v>11</v>
      </c>
      <c r="AI466">
        <v>0</v>
      </c>
      <c r="AJ466">
        <f>marketing_campaign[[#This Row],[AcceptedCmp2]]+marketing_campaign[[#This Row],[AcceptedCmp1]]+marketing_campaign[[#This Row],[AcceptedCmp5]]+marketing_campaign[[#This Row],[AcceptedCmp4]]+marketing_campaign[[#This Row],[AcceptedCmp3]]</f>
        <v>0</v>
      </c>
    </row>
    <row r="467" spans="1:36" x14ac:dyDescent="0.35">
      <c r="A467">
        <v>2416</v>
      </c>
      <c r="B467">
        <v>1969</v>
      </c>
      <c r="C467">
        <f t="shared" ca="1" si="14"/>
        <v>57</v>
      </c>
      <c r="D467" t="str" cm="1">
        <f t="array" aca="1" ref="D4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7" t="s">
        <v>32</v>
      </c>
      <c r="F467" t="s">
        <v>30</v>
      </c>
      <c r="G467" cm="1">
        <f t="array" ref="G467">_xlfn.IFS(marketing_campaign[[#This Row],[Marital_Status]]="Single",I467-J467+1,marketing_campaign[[#This Row],[Marital_Status]]="Together",I467+J467+2,marketing_campaign[[#This Row],[Marital_Status]]="Alone",I467-J467+1,marketing_campaign[[#This Row],[Marital_Status]]="Married",I467+J467+2,marketing_campaign[[#This Row],[Marital_Status]]="Divorced",I467+J467+1,marketing_campaign[[#This Row],[Marital_Status]]="YOLO",I467-J467+1,marketing_campaign[[#This Row],[Marital_Status]]="Absurd",I467-J467+1,marketing_campaign[[#This Row],[Marital_Status]]="Widow",I467+J467+1)</f>
        <v>1</v>
      </c>
      <c r="H467">
        <v>66582</v>
      </c>
      <c r="I467">
        <v>0</v>
      </c>
      <c r="J467">
        <v>0</v>
      </c>
      <c r="K467" s="1">
        <v>41701</v>
      </c>
      <c r="L467">
        <v>83</v>
      </c>
      <c r="M467" t="str" cm="1">
        <f t="array" ref="M467">_xlfn.IFS(AND(marketing_campaign[[#This Row],[Recency]]&gt;=0,marketing_campaign[[#This Row],[Recency]]&lt;=14),"Early Recency",AND(marketing_campaign[[#This Row],[Recency]]&gt;=15,marketing_campaign[[#This Row],[Recency]]&lt;=31),"Mid-Recency",marketing_campaign[[#This Row],[Recency]]&gt;=32,"Late Recency")</f>
        <v>Late Recency</v>
      </c>
      <c r="N467">
        <v>789</v>
      </c>
      <c r="O467">
        <v>25</v>
      </c>
      <c r="P467">
        <v>420</v>
      </c>
      <c r="Q467">
        <v>16</v>
      </c>
      <c r="R467">
        <v>38</v>
      </c>
      <c r="S467">
        <v>0</v>
      </c>
      <c r="T467">
        <f>marketing_campaign[[#This Row],[MntGoldProds]]+marketing_campaign[[#This Row],[MntSweetProducts]]+marketing_campaign[[#This Row],[MntFishProducts]]+marketing_campaign[[#This Row],[MntMeatProducts]]+marketing_campaign[[#This Row],[MntFruits]]+marketing_campaign[[#This Row],[MntWines]]</f>
        <v>1288</v>
      </c>
      <c r="U467">
        <v>1</v>
      </c>
      <c r="V467">
        <v>2</v>
      </c>
      <c r="W467">
        <v>8</v>
      </c>
      <c r="X467">
        <v>9</v>
      </c>
      <c r="Y467">
        <f t="shared" si="15"/>
        <v>20</v>
      </c>
      <c r="Z467">
        <v>1</v>
      </c>
      <c r="AA467">
        <v>0</v>
      </c>
      <c r="AB467">
        <v>0</v>
      </c>
      <c r="AC467">
        <v>0</v>
      </c>
      <c r="AD467">
        <v>0</v>
      </c>
      <c r="AE467">
        <v>0</v>
      </c>
      <c r="AF467">
        <v>0</v>
      </c>
      <c r="AG467">
        <v>3</v>
      </c>
      <c r="AH467">
        <v>11</v>
      </c>
      <c r="AI467">
        <v>0</v>
      </c>
      <c r="AJ467">
        <f>marketing_campaign[[#This Row],[AcceptedCmp2]]+marketing_campaign[[#This Row],[AcceptedCmp1]]+marketing_campaign[[#This Row],[AcceptedCmp5]]+marketing_campaign[[#This Row],[AcceptedCmp4]]+marketing_campaign[[#This Row],[AcceptedCmp3]]</f>
        <v>0</v>
      </c>
    </row>
    <row r="468" spans="1:36" x14ac:dyDescent="0.35">
      <c r="A468">
        <v>7999</v>
      </c>
      <c r="B468">
        <v>1955</v>
      </c>
      <c r="C468">
        <f t="shared" ca="1" si="14"/>
        <v>71</v>
      </c>
      <c r="D468" t="str" cm="1">
        <f t="array" aca="1" ref="D4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68" t="s">
        <v>32</v>
      </c>
      <c r="F468" t="s">
        <v>31</v>
      </c>
      <c r="G468" cm="1">
        <f t="array" ref="G468">_xlfn.IFS(marketing_campaign[[#This Row],[Marital_Status]]="Single",I468-J468+1,marketing_campaign[[#This Row],[Marital_Status]]="Together",I468+J468+2,marketing_campaign[[#This Row],[Marital_Status]]="Alone",I468-J468+1,marketing_campaign[[#This Row],[Marital_Status]]="Married",I468+J468+2,marketing_campaign[[#This Row],[Marital_Status]]="Divorced",I468+J468+1,marketing_campaign[[#This Row],[Marital_Status]]="YOLO",I468-J468+1,marketing_campaign[[#This Row],[Marital_Status]]="Absurd",I468-J468+1,marketing_campaign[[#This Row],[Marital_Status]]="Widow",I468+J468+1)</f>
        <v>2</v>
      </c>
      <c r="H468">
        <v>75261</v>
      </c>
      <c r="I468">
        <v>0</v>
      </c>
      <c r="J468">
        <v>0</v>
      </c>
      <c r="K468" s="1">
        <v>41387</v>
      </c>
      <c r="L468">
        <v>17</v>
      </c>
      <c r="M468" t="str" cm="1">
        <f t="array" ref="M468">_xlfn.IFS(AND(marketing_campaign[[#This Row],[Recency]]&gt;=0,marketing_campaign[[#This Row],[Recency]]&lt;=14),"Early Recency",AND(marketing_campaign[[#This Row],[Recency]]&gt;=15,marketing_campaign[[#This Row],[Recency]]&lt;=31),"Mid-Recency",marketing_campaign[[#This Row],[Recency]]&gt;=32,"Late Recency")</f>
        <v>Mid-Recency</v>
      </c>
      <c r="N468">
        <v>1239</v>
      </c>
      <c r="O468">
        <v>17</v>
      </c>
      <c r="P468">
        <v>413</v>
      </c>
      <c r="Q468">
        <v>23</v>
      </c>
      <c r="R468">
        <v>34</v>
      </c>
      <c r="S468">
        <v>17</v>
      </c>
      <c r="T468">
        <f>marketing_campaign[[#This Row],[MntGoldProds]]+marketing_campaign[[#This Row],[MntSweetProducts]]+marketing_campaign[[#This Row],[MntFishProducts]]+marketing_campaign[[#This Row],[MntMeatProducts]]+marketing_campaign[[#This Row],[MntFruits]]+marketing_campaign[[#This Row],[MntWines]]</f>
        <v>1743</v>
      </c>
      <c r="U468">
        <v>1</v>
      </c>
      <c r="V468">
        <v>5</v>
      </c>
      <c r="W468">
        <v>6</v>
      </c>
      <c r="X468">
        <v>5</v>
      </c>
      <c r="Y468">
        <f t="shared" si="15"/>
        <v>17</v>
      </c>
      <c r="Z468">
        <v>2</v>
      </c>
      <c r="AA468">
        <v>0</v>
      </c>
      <c r="AB468">
        <v>1</v>
      </c>
      <c r="AC468">
        <v>1</v>
      </c>
      <c r="AD468">
        <v>0</v>
      </c>
      <c r="AE468">
        <v>0</v>
      </c>
      <c r="AF468">
        <v>0</v>
      </c>
      <c r="AG468">
        <v>3</v>
      </c>
      <c r="AH468">
        <v>11</v>
      </c>
      <c r="AI468">
        <v>1</v>
      </c>
      <c r="AJ468">
        <f>marketing_campaign[[#This Row],[AcceptedCmp2]]+marketing_campaign[[#This Row],[AcceptedCmp1]]+marketing_campaign[[#This Row],[AcceptedCmp5]]+marketing_campaign[[#This Row],[AcceptedCmp4]]+marketing_campaign[[#This Row],[AcceptedCmp3]]</f>
        <v>2</v>
      </c>
    </row>
    <row r="469" spans="1:36" x14ac:dyDescent="0.35">
      <c r="A469">
        <v>9213</v>
      </c>
      <c r="B469">
        <v>1970</v>
      </c>
      <c r="C469">
        <f t="shared" ca="1" si="14"/>
        <v>56</v>
      </c>
      <c r="D469" t="str" cm="1">
        <f t="array" aca="1" ref="D4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69" t="s">
        <v>29</v>
      </c>
      <c r="F469" t="s">
        <v>38</v>
      </c>
      <c r="G469" cm="1">
        <f t="array" ref="G469">_xlfn.IFS(marketing_campaign[[#This Row],[Marital_Status]]="Single",I469-J469+1,marketing_campaign[[#This Row],[Marital_Status]]="Together",I469+J469+2,marketing_campaign[[#This Row],[Marital_Status]]="Alone",I469-J469+1,marketing_campaign[[#This Row],[Marital_Status]]="Married",I469+J469+2,marketing_campaign[[#This Row],[Marital_Status]]="Divorced",I469+J469+1,marketing_campaign[[#This Row],[Marital_Status]]="YOLO",I469-J469+1,marketing_campaign[[#This Row],[Marital_Status]]="Absurd",I469-J469+1,marketing_campaign[[#This Row],[Marital_Status]]="Widow",I469+J469+1)</f>
        <v>2</v>
      </c>
      <c r="H469">
        <v>31880</v>
      </c>
      <c r="I469">
        <v>1</v>
      </c>
      <c r="J469">
        <v>0</v>
      </c>
      <c r="K469" s="1">
        <v>41213</v>
      </c>
      <c r="L469">
        <v>13</v>
      </c>
      <c r="M469" t="str" cm="1">
        <f t="array" ref="M469">_xlfn.IFS(AND(marketing_campaign[[#This Row],[Recency]]&gt;=0,marketing_campaign[[#This Row],[Recency]]&lt;=14),"Early Recency",AND(marketing_campaign[[#This Row],[Recency]]&gt;=15,marketing_campaign[[#This Row],[Recency]]&lt;=31),"Mid-Recency",marketing_campaign[[#This Row],[Recency]]&gt;=32,"Late Recency")</f>
        <v>Early Recency</v>
      </c>
      <c r="N469">
        <v>4</v>
      </c>
      <c r="O469">
        <v>1</v>
      </c>
      <c r="P469">
        <v>5</v>
      </c>
      <c r="Q469">
        <v>2</v>
      </c>
      <c r="R469">
        <v>0</v>
      </c>
      <c r="S469">
        <v>3</v>
      </c>
      <c r="T469">
        <f>marketing_campaign[[#This Row],[MntGoldProds]]+marketing_campaign[[#This Row],[MntSweetProducts]]+marketing_campaign[[#This Row],[MntFishProducts]]+marketing_campaign[[#This Row],[MntMeatProducts]]+marketing_campaign[[#This Row],[MntFruits]]+marketing_campaign[[#This Row],[MntWines]]</f>
        <v>15</v>
      </c>
      <c r="U469">
        <v>1</v>
      </c>
      <c r="V469">
        <v>1</v>
      </c>
      <c r="W469">
        <v>0</v>
      </c>
      <c r="X469">
        <v>2</v>
      </c>
      <c r="Y469">
        <f t="shared" si="15"/>
        <v>4</v>
      </c>
      <c r="Z469">
        <v>8</v>
      </c>
      <c r="AA469">
        <v>0</v>
      </c>
      <c r="AB469">
        <v>0</v>
      </c>
      <c r="AC469">
        <v>0</v>
      </c>
      <c r="AD469">
        <v>0</v>
      </c>
      <c r="AE469">
        <v>0</v>
      </c>
      <c r="AF469">
        <v>0</v>
      </c>
      <c r="AG469">
        <v>3</v>
      </c>
      <c r="AH469">
        <v>11</v>
      </c>
      <c r="AI469">
        <v>0</v>
      </c>
      <c r="AJ469">
        <f>marketing_campaign[[#This Row],[AcceptedCmp2]]+marketing_campaign[[#This Row],[AcceptedCmp1]]+marketing_campaign[[#This Row],[AcceptedCmp5]]+marketing_campaign[[#This Row],[AcceptedCmp4]]+marketing_campaign[[#This Row],[AcceptedCmp3]]</f>
        <v>0</v>
      </c>
    </row>
    <row r="470" spans="1:36" x14ac:dyDescent="0.35">
      <c r="A470">
        <v>9697</v>
      </c>
      <c r="B470">
        <v>1951</v>
      </c>
      <c r="C470">
        <f t="shared" ca="1" si="14"/>
        <v>75</v>
      </c>
      <c r="D470" t="str" cm="1">
        <f t="array" aca="1" ref="D4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70" t="s">
        <v>29</v>
      </c>
      <c r="F470" t="s">
        <v>33</v>
      </c>
      <c r="G470" cm="1">
        <f t="array" ref="G470">_xlfn.IFS(marketing_campaign[[#This Row],[Marital_Status]]="Single",I470-J470+1,marketing_campaign[[#This Row],[Marital_Status]]="Together",I470+J470+2,marketing_campaign[[#This Row],[Marital_Status]]="Alone",I470-J470+1,marketing_campaign[[#This Row],[Marital_Status]]="Married",I470+J470+2,marketing_campaign[[#This Row],[Marital_Status]]="Divorced",I470+J470+1,marketing_campaign[[#This Row],[Marital_Status]]="YOLO",I470-J470+1,marketing_campaign[[#This Row],[Marital_Status]]="Absurd",I470-J470+1,marketing_campaign[[#This Row],[Marital_Status]]="Widow",I470+J470+1)</f>
        <v>4</v>
      </c>
      <c r="H470">
        <v>53790</v>
      </c>
      <c r="I470">
        <v>0</v>
      </c>
      <c r="J470">
        <v>2</v>
      </c>
      <c r="K470" s="1">
        <v>41704</v>
      </c>
      <c r="L470">
        <v>86</v>
      </c>
      <c r="M470" t="str" cm="1">
        <f t="array" ref="M470">_xlfn.IFS(AND(marketing_campaign[[#This Row],[Recency]]&gt;=0,marketing_campaign[[#This Row],[Recency]]&lt;=14),"Early Recency",AND(marketing_campaign[[#This Row],[Recency]]&gt;=15,marketing_campaign[[#This Row],[Recency]]&lt;=31),"Mid-Recency",marketing_campaign[[#This Row],[Recency]]&gt;=32,"Late Recency")</f>
        <v>Late Recency</v>
      </c>
      <c r="N470">
        <v>335</v>
      </c>
      <c r="O470">
        <v>42</v>
      </c>
      <c r="P470">
        <v>127</v>
      </c>
      <c r="Q470">
        <v>28</v>
      </c>
      <c r="R470">
        <v>5</v>
      </c>
      <c r="S470">
        <v>5</v>
      </c>
      <c r="T470">
        <f>marketing_campaign[[#This Row],[MntGoldProds]]+marketing_campaign[[#This Row],[MntSweetProducts]]+marketing_campaign[[#This Row],[MntFishProducts]]+marketing_campaign[[#This Row],[MntMeatProducts]]+marketing_campaign[[#This Row],[MntFruits]]+marketing_campaign[[#This Row],[MntWines]]</f>
        <v>542</v>
      </c>
      <c r="U470">
        <v>3</v>
      </c>
      <c r="V470">
        <v>7</v>
      </c>
      <c r="W470">
        <v>2</v>
      </c>
      <c r="X470">
        <v>8</v>
      </c>
      <c r="Y470">
        <f t="shared" si="15"/>
        <v>20</v>
      </c>
      <c r="Z470">
        <v>6</v>
      </c>
      <c r="AA470">
        <v>0</v>
      </c>
      <c r="AB470">
        <v>0</v>
      </c>
      <c r="AC470">
        <v>0</v>
      </c>
      <c r="AD470">
        <v>0</v>
      </c>
      <c r="AE470">
        <v>0</v>
      </c>
      <c r="AF470">
        <v>0</v>
      </c>
      <c r="AG470">
        <v>3</v>
      </c>
      <c r="AH470">
        <v>11</v>
      </c>
      <c r="AI470">
        <v>0</v>
      </c>
      <c r="AJ470">
        <f>marketing_campaign[[#This Row],[AcceptedCmp2]]+marketing_campaign[[#This Row],[AcceptedCmp1]]+marketing_campaign[[#This Row],[AcceptedCmp5]]+marketing_campaign[[#This Row],[AcceptedCmp4]]+marketing_campaign[[#This Row],[AcceptedCmp3]]</f>
        <v>0</v>
      </c>
    </row>
    <row r="471" spans="1:36" x14ac:dyDescent="0.35">
      <c r="A471">
        <v>3916</v>
      </c>
      <c r="B471">
        <v>1971</v>
      </c>
      <c r="C471">
        <f t="shared" ca="1" si="14"/>
        <v>55</v>
      </c>
      <c r="D471" t="str" cm="1">
        <f t="array" aca="1" ref="D4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1" t="s">
        <v>32</v>
      </c>
      <c r="F471" t="s">
        <v>31</v>
      </c>
      <c r="G471" cm="1">
        <f t="array" ref="G471">_xlfn.IFS(marketing_campaign[[#This Row],[Marital_Status]]="Single",I471-J471+1,marketing_campaign[[#This Row],[Marital_Status]]="Together",I471+J471+2,marketing_campaign[[#This Row],[Marital_Status]]="Alone",I471-J471+1,marketing_campaign[[#This Row],[Marital_Status]]="Married",I471+J471+2,marketing_campaign[[#This Row],[Marital_Status]]="Divorced",I471+J471+1,marketing_campaign[[#This Row],[Marital_Status]]="YOLO",I471-J471+1,marketing_campaign[[#This Row],[Marital_Status]]="Absurd",I471-J471+1,marketing_campaign[[#This Row],[Marital_Status]]="Widow",I471+J471+1)</f>
        <v>3</v>
      </c>
      <c r="H471">
        <v>49269</v>
      </c>
      <c r="I471">
        <v>1</v>
      </c>
      <c r="J471">
        <v>0</v>
      </c>
      <c r="K471" s="1">
        <v>41136</v>
      </c>
      <c r="L471">
        <v>92</v>
      </c>
      <c r="M471" t="str" cm="1">
        <f t="array" ref="M471">_xlfn.IFS(AND(marketing_campaign[[#This Row],[Recency]]&gt;=0,marketing_campaign[[#This Row],[Recency]]&lt;=14),"Early Recency",AND(marketing_campaign[[#This Row],[Recency]]&gt;=15,marketing_campaign[[#This Row],[Recency]]&lt;=31),"Mid-Recency",marketing_campaign[[#This Row],[Recency]]&gt;=32,"Late Recency")</f>
        <v>Late Recency</v>
      </c>
      <c r="N471">
        <v>639</v>
      </c>
      <c r="O471">
        <v>8</v>
      </c>
      <c r="P471">
        <v>166</v>
      </c>
      <c r="Q471">
        <v>11</v>
      </c>
      <c r="R471">
        <v>8</v>
      </c>
      <c r="S471">
        <v>58</v>
      </c>
      <c r="T471">
        <f>marketing_campaign[[#This Row],[MntGoldProds]]+marketing_campaign[[#This Row],[MntSweetProducts]]+marketing_campaign[[#This Row],[MntFishProducts]]+marketing_campaign[[#This Row],[MntMeatProducts]]+marketing_campaign[[#This Row],[MntFruits]]+marketing_campaign[[#This Row],[MntWines]]</f>
        <v>890</v>
      </c>
      <c r="U471">
        <v>3</v>
      </c>
      <c r="V471">
        <v>7</v>
      </c>
      <c r="W471">
        <v>3</v>
      </c>
      <c r="X471">
        <v>12</v>
      </c>
      <c r="Y471">
        <f t="shared" si="15"/>
        <v>25</v>
      </c>
      <c r="Z471">
        <v>7</v>
      </c>
      <c r="AA471">
        <v>0</v>
      </c>
      <c r="AB471">
        <v>0</v>
      </c>
      <c r="AC471">
        <v>0</v>
      </c>
      <c r="AD471">
        <v>0</v>
      </c>
      <c r="AE471">
        <v>0</v>
      </c>
      <c r="AF471">
        <v>0</v>
      </c>
      <c r="AG471">
        <v>3</v>
      </c>
      <c r="AH471">
        <v>11</v>
      </c>
      <c r="AI471">
        <v>0</v>
      </c>
      <c r="AJ471">
        <f>marketing_campaign[[#This Row],[AcceptedCmp2]]+marketing_campaign[[#This Row],[AcceptedCmp1]]+marketing_campaign[[#This Row],[AcceptedCmp5]]+marketing_campaign[[#This Row],[AcceptedCmp4]]+marketing_campaign[[#This Row],[AcceptedCmp3]]</f>
        <v>0</v>
      </c>
    </row>
    <row r="472" spans="1:36" x14ac:dyDescent="0.35">
      <c r="A472">
        <v>2021</v>
      </c>
      <c r="B472">
        <v>1975</v>
      </c>
      <c r="C472">
        <f t="shared" ca="1" si="14"/>
        <v>51</v>
      </c>
      <c r="D472" t="str" cm="1">
        <f t="array" aca="1" ref="D4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2" t="s">
        <v>29</v>
      </c>
      <c r="F472" t="s">
        <v>33</v>
      </c>
      <c r="G472" cm="1">
        <f t="array" ref="G472">_xlfn.IFS(marketing_campaign[[#This Row],[Marital_Status]]="Single",I472-J472+1,marketing_campaign[[#This Row],[Marital_Status]]="Together",I472+J472+2,marketing_campaign[[#This Row],[Marital_Status]]="Alone",I472-J472+1,marketing_campaign[[#This Row],[Marital_Status]]="Married",I472+J472+2,marketing_campaign[[#This Row],[Marital_Status]]="Divorced",I472+J472+1,marketing_campaign[[#This Row],[Marital_Status]]="YOLO",I472-J472+1,marketing_campaign[[#This Row],[Marital_Status]]="Absurd",I472-J472+1,marketing_campaign[[#This Row],[Marital_Status]]="Widow",I472+J472+1)</f>
        <v>3</v>
      </c>
      <c r="H472">
        <v>61456</v>
      </c>
      <c r="I472">
        <v>0</v>
      </c>
      <c r="J472">
        <v>1</v>
      </c>
      <c r="K472" s="1">
        <v>41360</v>
      </c>
      <c r="L472">
        <v>47</v>
      </c>
      <c r="M472" t="str" cm="1">
        <f t="array" ref="M472">_xlfn.IFS(AND(marketing_campaign[[#This Row],[Recency]]&gt;=0,marketing_campaign[[#This Row],[Recency]]&lt;=14),"Early Recency",AND(marketing_campaign[[#This Row],[Recency]]&gt;=15,marketing_campaign[[#This Row],[Recency]]&lt;=31),"Mid-Recency",marketing_campaign[[#This Row],[Recency]]&gt;=32,"Late Recency")</f>
        <v>Late Recency</v>
      </c>
      <c r="N472">
        <v>563</v>
      </c>
      <c r="O472">
        <v>76</v>
      </c>
      <c r="P472">
        <v>384</v>
      </c>
      <c r="Q472">
        <v>84</v>
      </c>
      <c r="R472">
        <v>192</v>
      </c>
      <c r="S472">
        <v>89</v>
      </c>
      <c r="T472">
        <f>marketing_campaign[[#This Row],[MntGoldProds]]+marketing_campaign[[#This Row],[MntSweetProducts]]+marketing_campaign[[#This Row],[MntFishProducts]]+marketing_campaign[[#This Row],[MntMeatProducts]]+marketing_campaign[[#This Row],[MntFruits]]+marketing_campaign[[#This Row],[MntWines]]</f>
        <v>1388</v>
      </c>
      <c r="U472">
        <v>4</v>
      </c>
      <c r="V472">
        <v>6</v>
      </c>
      <c r="W472">
        <v>10</v>
      </c>
      <c r="X472">
        <v>13</v>
      </c>
      <c r="Y472">
        <f t="shared" si="15"/>
        <v>33</v>
      </c>
      <c r="Z472">
        <v>4</v>
      </c>
      <c r="AA472">
        <v>0</v>
      </c>
      <c r="AB472">
        <v>0</v>
      </c>
      <c r="AC472">
        <v>0</v>
      </c>
      <c r="AD472">
        <v>0</v>
      </c>
      <c r="AE472">
        <v>0</v>
      </c>
      <c r="AF472">
        <v>0</v>
      </c>
      <c r="AG472">
        <v>3</v>
      </c>
      <c r="AH472">
        <v>11</v>
      </c>
      <c r="AI472">
        <v>0</v>
      </c>
      <c r="AJ472">
        <f>marketing_campaign[[#This Row],[AcceptedCmp2]]+marketing_campaign[[#This Row],[AcceptedCmp1]]+marketing_campaign[[#This Row],[AcceptedCmp5]]+marketing_campaign[[#This Row],[AcceptedCmp4]]+marketing_campaign[[#This Row],[AcceptedCmp3]]</f>
        <v>0</v>
      </c>
    </row>
    <row r="473" spans="1:36" x14ac:dyDescent="0.35">
      <c r="A473">
        <v>1581</v>
      </c>
      <c r="B473">
        <v>1980</v>
      </c>
      <c r="C473">
        <f t="shared" ca="1" si="14"/>
        <v>46</v>
      </c>
      <c r="D473" t="str" cm="1">
        <f t="array" aca="1" ref="D4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3" t="s">
        <v>29</v>
      </c>
      <c r="F473" t="s">
        <v>33</v>
      </c>
      <c r="G473" cm="1">
        <f t="array" ref="G473">_xlfn.IFS(marketing_campaign[[#This Row],[Marital_Status]]="Single",I473-J473+1,marketing_campaign[[#This Row],[Marital_Status]]="Together",I473+J473+2,marketing_campaign[[#This Row],[Marital_Status]]="Alone",I473-J473+1,marketing_campaign[[#This Row],[Marital_Status]]="Married",I473+J473+2,marketing_campaign[[#This Row],[Marital_Status]]="Divorced",I473+J473+1,marketing_campaign[[#This Row],[Marital_Status]]="YOLO",I473-J473+1,marketing_campaign[[#This Row],[Marital_Status]]="Absurd",I473-J473+1,marketing_campaign[[#This Row],[Marital_Status]]="Widow",I473+J473+1)</f>
        <v>3</v>
      </c>
      <c r="H473">
        <v>37406</v>
      </c>
      <c r="I473">
        <v>1</v>
      </c>
      <c r="J473">
        <v>0</v>
      </c>
      <c r="K473" s="1">
        <v>41557</v>
      </c>
      <c r="L473">
        <v>18</v>
      </c>
      <c r="M473" t="str" cm="1">
        <f t="array" ref="M473">_xlfn.IFS(AND(marketing_campaign[[#This Row],[Recency]]&gt;=0,marketing_campaign[[#This Row],[Recency]]&lt;=14),"Early Recency",AND(marketing_campaign[[#This Row],[Recency]]&gt;=15,marketing_campaign[[#This Row],[Recency]]&lt;=31),"Mid-Recency",marketing_campaign[[#This Row],[Recency]]&gt;=32,"Late Recency")</f>
        <v>Mid-Recency</v>
      </c>
      <c r="N473">
        <v>2</v>
      </c>
      <c r="O473">
        <v>0</v>
      </c>
      <c r="P473">
        <v>8</v>
      </c>
      <c r="Q473">
        <v>2</v>
      </c>
      <c r="R473">
        <v>2</v>
      </c>
      <c r="S473">
        <v>3</v>
      </c>
      <c r="T473">
        <f>marketing_campaign[[#This Row],[MntGoldProds]]+marketing_campaign[[#This Row],[MntSweetProducts]]+marketing_campaign[[#This Row],[MntFishProducts]]+marketing_campaign[[#This Row],[MntMeatProducts]]+marketing_campaign[[#This Row],[MntFruits]]+marketing_campaign[[#This Row],[MntWines]]</f>
        <v>17</v>
      </c>
      <c r="U473">
        <v>1</v>
      </c>
      <c r="V473">
        <v>1</v>
      </c>
      <c r="W473">
        <v>0</v>
      </c>
      <c r="X473">
        <v>2</v>
      </c>
      <c r="Y473">
        <f t="shared" si="15"/>
        <v>4</v>
      </c>
      <c r="Z473">
        <v>8</v>
      </c>
      <c r="AA473">
        <v>0</v>
      </c>
      <c r="AB473">
        <v>0</v>
      </c>
      <c r="AC473">
        <v>0</v>
      </c>
      <c r="AD473">
        <v>0</v>
      </c>
      <c r="AE473">
        <v>0</v>
      </c>
      <c r="AF473">
        <v>0</v>
      </c>
      <c r="AG473">
        <v>3</v>
      </c>
      <c r="AH473">
        <v>11</v>
      </c>
      <c r="AI473">
        <v>1</v>
      </c>
      <c r="AJ473">
        <f>marketing_campaign[[#This Row],[AcceptedCmp2]]+marketing_campaign[[#This Row],[AcceptedCmp1]]+marketing_campaign[[#This Row],[AcceptedCmp5]]+marketing_campaign[[#This Row],[AcceptedCmp4]]+marketing_campaign[[#This Row],[AcceptedCmp3]]</f>
        <v>0</v>
      </c>
    </row>
    <row r="474" spans="1:36" x14ac:dyDescent="0.35">
      <c r="A474">
        <v>564</v>
      </c>
      <c r="B474">
        <v>1981</v>
      </c>
      <c r="C474">
        <f t="shared" ca="1" si="14"/>
        <v>45</v>
      </c>
      <c r="D474" t="str" cm="1">
        <f t="array" aca="1" ref="D4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74" t="s">
        <v>32</v>
      </c>
      <c r="F474" t="s">
        <v>31</v>
      </c>
      <c r="G474" cm="1">
        <f t="array" ref="G474">_xlfn.IFS(marketing_campaign[[#This Row],[Marital_Status]]="Single",I474-J474+1,marketing_campaign[[#This Row],[Marital_Status]]="Together",I474+J474+2,marketing_campaign[[#This Row],[Marital_Status]]="Alone",I474-J474+1,marketing_campaign[[#This Row],[Marital_Status]]="Married",I474+J474+2,marketing_campaign[[#This Row],[Marital_Status]]="Divorced",I474+J474+1,marketing_campaign[[#This Row],[Marital_Status]]="YOLO",I474-J474+1,marketing_campaign[[#This Row],[Marital_Status]]="Absurd",I474-J474+1,marketing_campaign[[#This Row],[Marital_Status]]="Widow",I474+J474+1)</f>
        <v>3</v>
      </c>
      <c r="H474">
        <v>56937</v>
      </c>
      <c r="I474">
        <v>1</v>
      </c>
      <c r="J474">
        <v>0</v>
      </c>
      <c r="K474" s="1">
        <v>41125</v>
      </c>
      <c r="L474">
        <v>81</v>
      </c>
      <c r="M474" t="str" cm="1">
        <f t="array" ref="M474">_xlfn.IFS(AND(marketing_campaign[[#This Row],[Recency]]&gt;=0,marketing_campaign[[#This Row],[Recency]]&lt;=14),"Early Recency",AND(marketing_campaign[[#This Row],[Recency]]&gt;=15,marketing_campaign[[#This Row],[Recency]]&lt;=31),"Mid-Recency",marketing_campaign[[#This Row],[Recency]]&gt;=32,"Late Recency")</f>
        <v>Late Recency</v>
      </c>
      <c r="N474">
        <v>746</v>
      </c>
      <c r="O474">
        <v>8</v>
      </c>
      <c r="P474">
        <v>125</v>
      </c>
      <c r="Q474">
        <v>11</v>
      </c>
      <c r="R474">
        <v>8</v>
      </c>
      <c r="S474">
        <v>8</v>
      </c>
      <c r="T474">
        <f>marketing_campaign[[#This Row],[MntGoldProds]]+marketing_campaign[[#This Row],[MntSweetProducts]]+marketing_campaign[[#This Row],[MntFishProducts]]+marketing_campaign[[#This Row],[MntMeatProducts]]+marketing_campaign[[#This Row],[MntFruits]]+marketing_campaign[[#This Row],[MntWines]]</f>
        <v>906</v>
      </c>
      <c r="U474">
        <v>7</v>
      </c>
      <c r="V474">
        <v>8</v>
      </c>
      <c r="W474">
        <v>6</v>
      </c>
      <c r="X474">
        <v>9</v>
      </c>
      <c r="Y474">
        <f t="shared" si="15"/>
        <v>30</v>
      </c>
      <c r="Z474">
        <v>6</v>
      </c>
      <c r="AA474">
        <v>0</v>
      </c>
      <c r="AB474">
        <v>1</v>
      </c>
      <c r="AC474">
        <v>0</v>
      </c>
      <c r="AD474">
        <v>0</v>
      </c>
      <c r="AE474">
        <v>0</v>
      </c>
      <c r="AF474">
        <v>0</v>
      </c>
      <c r="AG474">
        <v>3</v>
      </c>
      <c r="AH474">
        <v>11</v>
      </c>
      <c r="AI474">
        <v>1</v>
      </c>
      <c r="AJ474">
        <f>marketing_campaign[[#This Row],[AcceptedCmp2]]+marketing_campaign[[#This Row],[AcceptedCmp1]]+marketing_campaign[[#This Row],[AcceptedCmp5]]+marketing_campaign[[#This Row],[AcceptedCmp4]]+marketing_campaign[[#This Row],[AcceptedCmp3]]</f>
        <v>1</v>
      </c>
    </row>
    <row r="475" spans="1:36" x14ac:dyDescent="0.35">
      <c r="A475">
        <v>6619</v>
      </c>
      <c r="B475">
        <v>1978</v>
      </c>
      <c r="C475">
        <f t="shared" ca="1" si="14"/>
        <v>48</v>
      </c>
      <c r="D475" t="str" cm="1">
        <f t="array" aca="1" ref="D4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5" t="s">
        <v>29</v>
      </c>
      <c r="F475" t="s">
        <v>33</v>
      </c>
      <c r="G475" cm="1">
        <f t="array" ref="G475">_xlfn.IFS(marketing_campaign[[#This Row],[Marital_Status]]="Single",I475-J475+1,marketing_campaign[[#This Row],[Marital_Status]]="Together",I475+J475+2,marketing_campaign[[#This Row],[Marital_Status]]="Alone",I475-J475+1,marketing_campaign[[#This Row],[Marital_Status]]="Married",I475+J475+2,marketing_campaign[[#This Row],[Marital_Status]]="Divorced",I475+J475+1,marketing_campaign[[#This Row],[Marital_Status]]="YOLO",I475-J475+1,marketing_campaign[[#This Row],[Marital_Status]]="Absurd",I475-J475+1,marketing_campaign[[#This Row],[Marital_Status]]="Widow",I475+J475+1)</f>
        <v>4</v>
      </c>
      <c r="H475">
        <v>38415</v>
      </c>
      <c r="I475">
        <v>1</v>
      </c>
      <c r="J475">
        <v>1</v>
      </c>
      <c r="K475" s="1">
        <v>41276</v>
      </c>
      <c r="L475">
        <v>91</v>
      </c>
      <c r="M475" t="str" cm="1">
        <f t="array" ref="M475">_xlfn.IFS(AND(marketing_campaign[[#This Row],[Recency]]&gt;=0,marketing_campaign[[#This Row],[Recency]]&lt;=14),"Early Recency",AND(marketing_campaign[[#This Row],[Recency]]&gt;=15,marketing_campaign[[#This Row],[Recency]]&lt;=31),"Mid-Recency",marketing_campaign[[#This Row],[Recency]]&gt;=32,"Late Recency")</f>
        <v>Late Recency</v>
      </c>
      <c r="N475">
        <v>22</v>
      </c>
      <c r="O475">
        <v>1</v>
      </c>
      <c r="P475">
        <v>13</v>
      </c>
      <c r="Q475">
        <v>4</v>
      </c>
      <c r="R475">
        <v>0</v>
      </c>
      <c r="S475">
        <v>4</v>
      </c>
      <c r="T475">
        <f>marketing_campaign[[#This Row],[MntGoldProds]]+marketing_campaign[[#This Row],[MntSweetProducts]]+marketing_campaign[[#This Row],[MntFishProducts]]+marketing_campaign[[#This Row],[MntMeatProducts]]+marketing_campaign[[#This Row],[MntFruits]]+marketing_campaign[[#This Row],[MntWines]]</f>
        <v>44</v>
      </c>
      <c r="U475">
        <v>2</v>
      </c>
      <c r="V475">
        <v>1</v>
      </c>
      <c r="W475">
        <v>0</v>
      </c>
      <c r="X475">
        <v>3</v>
      </c>
      <c r="Y475">
        <f t="shared" si="15"/>
        <v>6</v>
      </c>
      <c r="Z475">
        <v>7</v>
      </c>
      <c r="AA475">
        <v>0</v>
      </c>
      <c r="AB475">
        <v>0</v>
      </c>
      <c r="AC475">
        <v>0</v>
      </c>
      <c r="AD475">
        <v>0</v>
      </c>
      <c r="AE475">
        <v>0</v>
      </c>
      <c r="AF475">
        <v>0</v>
      </c>
      <c r="AG475">
        <v>3</v>
      </c>
      <c r="AH475">
        <v>11</v>
      </c>
      <c r="AI475">
        <v>0</v>
      </c>
      <c r="AJ475">
        <f>marketing_campaign[[#This Row],[AcceptedCmp2]]+marketing_campaign[[#This Row],[AcceptedCmp1]]+marketing_campaign[[#This Row],[AcceptedCmp5]]+marketing_campaign[[#This Row],[AcceptedCmp4]]+marketing_campaign[[#This Row],[AcceptedCmp3]]</f>
        <v>0</v>
      </c>
    </row>
    <row r="476" spans="1:36" x14ac:dyDescent="0.35">
      <c r="A476">
        <v>9081</v>
      </c>
      <c r="B476">
        <v>1988</v>
      </c>
      <c r="C476">
        <f t="shared" ca="1" si="14"/>
        <v>38</v>
      </c>
      <c r="D476" t="str" cm="1">
        <f t="array" aca="1" ref="D4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476" t="s">
        <v>29</v>
      </c>
      <c r="F476" t="s">
        <v>30</v>
      </c>
      <c r="G476" cm="1">
        <f t="array" ref="G476">_xlfn.IFS(marketing_campaign[[#This Row],[Marital_Status]]="Single",I476-J476+1,marketing_campaign[[#This Row],[Marital_Status]]="Together",I476+J476+2,marketing_campaign[[#This Row],[Marital_Status]]="Alone",I476-J476+1,marketing_campaign[[#This Row],[Marital_Status]]="Married",I476+J476+2,marketing_campaign[[#This Row],[Marital_Status]]="Divorced",I476+J476+1,marketing_campaign[[#This Row],[Marital_Status]]="YOLO",I476-J476+1,marketing_campaign[[#This Row],[Marital_Status]]="Absurd",I476-J476+1,marketing_campaign[[#This Row],[Marital_Status]]="Widow",I476+J476+1)</f>
        <v>2</v>
      </c>
      <c r="H476">
        <v>20518</v>
      </c>
      <c r="I476">
        <v>1</v>
      </c>
      <c r="J476">
        <v>0</v>
      </c>
      <c r="K476" s="1">
        <v>41777</v>
      </c>
      <c r="L476">
        <v>58</v>
      </c>
      <c r="M476" t="str" cm="1">
        <f t="array" ref="M476">_xlfn.IFS(AND(marketing_campaign[[#This Row],[Recency]]&gt;=0,marketing_campaign[[#This Row],[Recency]]&lt;=14),"Early Recency",AND(marketing_campaign[[#This Row],[Recency]]&gt;=15,marketing_campaign[[#This Row],[Recency]]&lt;=31),"Mid-Recency",marketing_campaign[[#This Row],[Recency]]&gt;=32,"Late Recency")</f>
        <v>Late Recency</v>
      </c>
      <c r="N476">
        <v>4</v>
      </c>
      <c r="O476">
        <v>1</v>
      </c>
      <c r="P476">
        <v>6</v>
      </c>
      <c r="Q476">
        <v>4</v>
      </c>
      <c r="R476">
        <v>1</v>
      </c>
      <c r="S476">
        <v>9</v>
      </c>
      <c r="T476">
        <f>marketing_campaign[[#This Row],[MntGoldProds]]+marketing_campaign[[#This Row],[MntSweetProducts]]+marketing_campaign[[#This Row],[MntFishProducts]]+marketing_campaign[[#This Row],[MntMeatProducts]]+marketing_campaign[[#This Row],[MntFruits]]+marketing_campaign[[#This Row],[MntWines]]</f>
        <v>25</v>
      </c>
      <c r="U476">
        <v>1</v>
      </c>
      <c r="V476">
        <v>1</v>
      </c>
      <c r="W476">
        <v>1</v>
      </c>
      <c r="X476">
        <v>2</v>
      </c>
      <c r="Y476">
        <f t="shared" si="15"/>
        <v>5</v>
      </c>
      <c r="Z476">
        <v>5</v>
      </c>
      <c r="AA476">
        <v>0</v>
      </c>
      <c r="AB476">
        <v>0</v>
      </c>
      <c r="AC476">
        <v>0</v>
      </c>
      <c r="AD476">
        <v>0</v>
      </c>
      <c r="AE476">
        <v>0</v>
      </c>
      <c r="AF476">
        <v>0</v>
      </c>
      <c r="AG476">
        <v>3</v>
      </c>
      <c r="AH476">
        <v>11</v>
      </c>
      <c r="AI476">
        <v>0</v>
      </c>
      <c r="AJ476">
        <f>marketing_campaign[[#This Row],[AcceptedCmp2]]+marketing_campaign[[#This Row],[AcceptedCmp1]]+marketing_campaign[[#This Row],[AcceptedCmp5]]+marketing_campaign[[#This Row],[AcceptedCmp4]]+marketing_campaign[[#This Row],[AcceptedCmp3]]</f>
        <v>0</v>
      </c>
    </row>
    <row r="477" spans="1:36" x14ac:dyDescent="0.35">
      <c r="A477">
        <v>178</v>
      </c>
      <c r="B477">
        <v>1956</v>
      </c>
      <c r="C477">
        <f t="shared" ca="1" si="14"/>
        <v>70</v>
      </c>
      <c r="D477" t="str" cm="1">
        <f t="array" aca="1" ref="D4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77" t="s">
        <v>29</v>
      </c>
      <c r="F477" t="s">
        <v>33</v>
      </c>
      <c r="G477" cm="1">
        <f t="array" ref="G477">_xlfn.IFS(marketing_campaign[[#This Row],[Marital_Status]]="Single",I477-J477+1,marketing_campaign[[#This Row],[Marital_Status]]="Together",I477+J477+2,marketing_campaign[[#This Row],[Marital_Status]]="Alone",I477-J477+1,marketing_campaign[[#This Row],[Marital_Status]]="Married",I477+J477+2,marketing_campaign[[#This Row],[Marital_Status]]="Divorced",I477+J477+1,marketing_campaign[[#This Row],[Marital_Status]]="YOLO",I477-J477+1,marketing_campaign[[#This Row],[Marital_Status]]="Absurd",I477-J477+1,marketing_campaign[[#This Row],[Marital_Status]]="Widow",I477+J477+1)</f>
        <v>3</v>
      </c>
      <c r="H477">
        <v>62503</v>
      </c>
      <c r="I477">
        <v>0</v>
      </c>
      <c r="J477">
        <v>1</v>
      </c>
      <c r="K477" s="1">
        <v>41323</v>
      </c>
      <c r="L477">
        <v>40</v>
      </c>
      <c r="M477" t="str" cm="1">
        <f t="array" ref="M477">_xlfn.IFS(AND(marketing_campaign[[#This Row],[Recency]]&gt;=0,marketing_campaign[[#This Row],[Recency]]&lt;=14),"Early Recency",AND(marketing_campaign[[#This Row],[Recency]]&gt;=15,marketing_campaign[[#This Row],[Recency]]&lt;=31),"Mid-Recency",marketing_campaign[[#This Row],[Recency]]&gt;=32,"Late Recency")</f>
        <v>Late Recency</v>
      </c>
      <c r="N477">
        <v>478</v>
      </c>
      <c r="O477">
        <v>0</v>
      </c>
      <c r="P477">
        <v>193</v>
      </c>
      <c r="Q477">
        <v>110</v>
      </c>
      <c r="R477">
        <v>75</v>
      </c>
      <c r="S477">
        <v>117</v>
      </c>
      <c r="T477">
        <f>marketing_campaign[[#This Row],[MntGoldProds]]+marketing_campaign[[#This Row],[MntSweetProducts]]+marketing_campaign[[#This Row],[MntFishProducts]]+marketing_campaign[[#This Row],[MntMeatProducts]]+marketing_campaign[[#This Row],[MntFruits]]+marketing_campaign[[#This Row],[MntWines]]</f>
        <v>973</v>
      </c>
      <c r="U477">
        <v>4</v>
      </c>
      <c r="V477">
        <v>8</v>
      </c>
      <c r="W477">
        <v>3</v>
      </c>
      <c r="X477">
        <v>11</v>
      </c>
      <c r="Y477">
        <f t="shared" si="15"/>
        <v>26</v>
      </c>
      <c r="Z477">
        <v>5</v>
      </c>
      <c r="AA477">
        <v>0</v>
      </c>
      <c r="AB477">
        <v>0</v>
      </c>
      <c r="AC477">
        <v>0</v>
      </c>
      <c r="AD477">
        <v>0</v>
      </c>
      <c r="AE477">
        <v>0</v>
      </c>
      <c r="AF477">
        <v>0</v>
      </c>
      <c r="AG477">
        <v>3</v>
      </c>
      <c r="AH477">
        <v>11</v>
      </c>
      <c r="AI477">
        <v>0</v>
      </c>
      <c r="AJ477">
        <f>marketing_campaign[[#This Row],[AcceptedCmp2]]+marketing_campaign[[#This Row],[AcceptedCmp1]]+marketing_campaign[[#This Row],[AcceptedCmp5]]+marketing_campaign[[#This Row],[AcceptedCmp4]]+marketing_campaign[[#This Row],[AcceptedCmp3]]</f>
        <v>0</v>
      </c>
    </row>
    <row r="478" spans="1:36" x14ac:dyDescent="0.35">
      <c r="A478">
        <v>916</v>
      </c>
      <c r="B478">
        <v>1972</v>
      </c>
      <c r="C478">
        <f t="shared" ca="1" si="14"/>
        <v>54</v>
      </c>
      <c r="D478" t="str" cm="1">
        <f t="array" aca="1" ref="D4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8" t="s">
        <v>32</v>
      </c>
      <c r="F478" t="s">
        <v>30</v>
      </c>
      <c r="G478" cm="1">
        <f t="array" ref="G478">_xlfn.IFS(marketing_campaign[[#This Row],[Marital_Status]]="Single",I478-J478+1,marketing_campaign[[#This Row],[Marital_Status]]="Together",I478+J478+2,marketing_campaign[[#This Row],[Marital_Status]]="Alone",I478-J478+1,marketing_campaign[[#This Row],[Marital_Status]]="Married",I478+J478+2,marketing_campaign[[#This Row],[Marital_Status]]="Divorced",I478+J478+1,marketing_campaign[[#This Row],[Marital_Status]]="YOLO",I478-J478+1,marketing_campaign[[#This Row],[Marital_Status]]="Absurd",I478-J478+1,marketing_campaign[[#This Row],[Marital_Status]]="Widow",I478+J478+1)</f>
        <v>1</v>
      </c>
      <c r="H478">
        <v>41644</v>
      </c>
      <c r="I478">
        <v>1</v>
      </c>
      <c r="J478">
        <v>1</v>
      </c>
      <c r="K478" s="1">
        <v>41768</v>
      </c>
      <c r="L478">
        <v>67</v>
      </c>
      <c r="M478" t="str" cm="1">
        <f t="array" ref="M478">_xlfn.IFS(AND(marketing_campaign[[#This Row],[Recency]]&gt;=0,marketing_campaign[[#This Row],[Recency]]&lt;=14),"Early Recency",AND(marketing_campaign[[#This Row],[Recency]]&gt;=15,marketing_campaign[[#This Row],[Recency]]&lt;=31),"Mid-Recency",marketing_campaign[[#This Row],[Recency]]&gt;=32,"Late Recency")</f>
        <v>Late Recency</v>
      </c>
      <c r="N478">
        <v>20</v>
      </c>
      <c r="O478">
        <v>3</v>
      </c>
      <c r="P478">
        <v>4</v>
      </c>
      <c r="Q478">
        <v>2</v>
      </c>
      <c r="R478">
        <v>0</v>
      </c>
      <c r="S478">
        <v>2</v>
      </c>
      <c r="T478">
        <f>marketing_campaign[[#This Row],[MntGoldProds]]+marketing_campaign[[#This Row],[MntSweetProducts]]+marketing_campaign[[#This Row],[MntFishProducts]]+marketing_campaign[[#This Row],[MntMeatProducts]]+marketing_campaign[[#This Row],[MntFruits]]+marketing_campaign[[#This Row],[MntWines]]</f>
        <v>31</v>
      </c>
      <c r="U478">
        <v>2</v>
      </c>
      <c r="V478">
        <v>1</v>
      </c>
      <c r="W478">
        <v>0</v>
      </c>
      <c r="X478">
        <v>3</v>
      </c>
      <c r="Y478">
        <f t="shared" si="15"/>
        <v>6</v>
      </c>
      <c r="Z478">
        <v>3</v>
      </c>
      <c r="AA478">
        <v>0</v>
      </c>
      <c r="AB478">
        <v>0</v>
      </c>
      <c r="AC478">
        <v>0</v>
      </c>
      <c r="AD478">
        <v>0</v>
      </c>
      <c r="AE478">
        <v>0</v>
      </c>
      <c r="AF478">
        <v>0</v>
      </c>
      <c r="AG478">
        <v>3</v>
      </c>
      <c r="AH478">
        <v>11</v>
      </c>
      <c r="AI478">
        <v>0</v>
      </c>
      <c r="AJ478">
        <f>marketing_campaign[[#This Row],[AcceptedCmp2]]+marketing_campaign[[#This Row],[AcceptedCmp1]]+marketing_campaign[[#This Row],[AcceptedCmp5]]+marketing_campaign[[#This Row],[AcceptedCmp4]]+marketing_campaign[[#This Row],[AcceptedCmp3]]</f>
        <v>0</v>
      </c>
    </row>
    <row r="479" spans="1:36" x14ac:dyDescent="0.35">
      <c r="A479">
        <v>5512</v>
      </c>
      <c r="B479">
        <v>1977</v>
      </c>
      <c r="C479">
        <f t="shared" ca="1" si="14"/>
        <v>49</v>
      </c>
      <c r="D479" t="str" cm="1">
        <f t="array" aca="1" ref="D4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79" t="s">
        <v>34</v>
      </c>
      <c r="F479" t="s">
        <v>33</v>
      </c>
      <c r="G479" cm="1">
        <f t="array" ref="G479">_xlfn.IFS(marketing_campaign[[#This Row],[Marital_Status]]="Single",I479-J479+1,marketing_campaign[[#This Row],[Marital_Status]]="Together",I479+J479+2,marketing_campaign[[#This Row],[Marital_Status]]="Alone",I479-J479+1,marketing_campaign[[#This Row],[Marital_Status]]="Married",I479+J479+2,marketing_campaign[[#This Row],[Marital_Status]]="Divorced",I479+J479+1,marketing_campaign[[#This Row],[Marital_Status]]="YOLO",I479-J479+1,marketing_campaign[[#This Row],[Marital_Status]]="Absurd",I479-J479+1,marketing_campaign[[#This Row],[Marital_Status]]="Widow",I479+J479+1)</f>
        <v>3</v>
      </c>
      <c r="H479">
        <v>55842</v>
      </c>
      <c r="I479">
        <v>0</v>
      </c>
      <c r="J479">
        <v>1</v>
      </c>
      <c r="K479" s="1">
        <v>41782</v>
      </c>
      <c r="L479">
        <v>19</v>
      </c>
      <c r="M479" t="str" cm="1">
        <f t="array" ref="M479">_xlfn.IFS(AND(marketing_campaign[[#This Row],[Recency]]&gt;=0,marketing_campaign[[#This Row],[Recency]]&lt;=14),"Early Recency",AND(marketing_campaign[[#This Row],[Recency]]&gt;=15,marketing_campaign[[#This Row],[Recency]]&lt;=31),"Mid-Recency",marketing_campaign[[#This Row],[Recency]]&gt;=32,"Late Recency")</f>
        <v>Mid-Recency</v>
      </c>
      <c r="N479">
        <v>451</v>
      </c>
      <c r="O479">
        <v>0</v>
      </c>
      <c r="P479">
        <v>39</v>
      </c>
      <c r="Q479">
        <v>0</v>
      </c>
      <c r="R479">
        <v>4</v>
      </c>
      <c r="S479">
        <v>24</v>
      </c>
      <c r="T479">
        <f>marketing_campaign[[#This Row],[MntGoldProds]]+marketing_campaign[[#This Row],[MntSweetProducts]]+marketing_campaign[[#This Row],[MntFishProducts]]+marketing_campaign[[#This Row],[MntMeatProducts]]+marketing_campaign[[#This Row],[MntFruits]]+marketing_campaign[[#This Row],[MntWines]]</f>
        <v>518</v>
      </c>
      <c r="U479">
        <v>1</v>
      </c>
      <c r="V479">
        <v>7</v>
      </c>
      <c r="W479">
        <v>1</v>
      </c>
      <c r="X479">
        <v>8</v>
      </c>
      <c r="Y479">
        <f t="shared" si="15"/>
        <v>17</v>
      </c>
      <c r="Z479">
        <v>5</v>
      </c>
      <c r="AA479">
        <v>0</v>
      </c>
      <c r="AB479">
        <v>0</v>
      </c>
      <c r="AC479">
        <v>0</v>
      </c>
      <c r="AD479">
        <v>0</v>
      </c>
      <c r="AE479">
        <v>0</v>
      </c>
      <c r="AF479">
        <v>0</v>
      </c>
      <c r="AG479">
        <v>3</v>
      </c>
      <c r="AH479">
        <v>11</v>
      </c>
      <c r="AI479">
        <v>0</v>
      </c>
      <c r="AJ479">
        <f>marketing_campaign[[#This Row],[AcceptedCmp2]]+marketing_campaign[[#This Row],[AcceptedCmp1]]+marketing_campaign[[#This Row],[AcceptedCmp5]]+marketing_campaign[[#This Row],[AcceptedCmp4]]+marketing_campaign[[#This Row],[AcceptedCmp3]]</f>
        <v>0</v>
      </c>
    </row>
    <row r="480" spans="1:36" x14ac:dyDescent="0.35">
      <c r="A480">
        <v>8970</v>
      </c>
      <c r="B480">
        <v>1972</v>
      </c>
      <c r="C480">
        <f t="shared" ca="1" si="14"/>
        <v>54</v>
      </c>
      <c r="D480" t="str" cm="1">
        <f t="array" aca="1" ref="D4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0" t="s">
        <v>32</v>
      </c>
      <c r="F480" t="s">
        <v>33</v>
      </c>
      <c r="G480" cm="1">
        <f t="array" ref="G480">_xlfn.IFS(marketing_campaign[[#This Row],[Marital_Status]]="Single",I480-J480+1,marketing_campaign[[#This Row],[Marital_Status]]="Together",I480+J480+2,marketing_campaign[[#This Row],[Marital_Status]]="Alone",I480-J480+1,marketing_campaign[[#This Row],[Marital_Status]]="Married",I480+J480+2,marketing_campaign[[#This Row],[Marital_Status]]="Divorced",I480+J480+1,marketing_campaign[[#This Row],[Marital_Status]]="YOLO",I480-J480+1,marketing_campaign[[#This Row],[Marital_Status]]="Absurd",I480-J480+1,marketing_campaign[[#This Row],[Marital_Status]]="Widow",I480+J480+1)</f>
        <v>3</v>
      </c>
      <c r="H480">
        <v>62010</v>
      </c>
      <c r="I480">
        <v>0</v>
      </c>
      <c r="J480">
        <v>1</v>
      </c>
      <c r="K480" s="1">
        <v>41205</v>
      </c>
      <c r="L480">
        <v>93</v>
      </c>
      <c r="M480" t="str" cm="1">
        <f t="array" ref="M480">_xlfn.IFS(AND(marketing_campaign[[#This Row],[Recency]]&gt;=0,marketing_campaign[[#This Row],[Recency]]&lt;=14),"Early Recency",AND(marketing_campaign[[#This Row],[Recency]]&gt;=15,marketing_campaign[[#This Row],[Recency]]&lt;=31),"Mid-Recency",marketing_campaign[[#This Row],[Recency]]&gt;=32,"Late Recency")</f>
        <v>Late Recency</v>
      </c>
      <c r="N480">
        <v>371</v>
      </c>
      <c r="O480">
        <v>22</v>
      </c>
      <c r="P480">
        <v>39</v>
      </c>
      <c r="Q480">
        <v>6</v>
      </c>
      <c r="R480">
        <v>0</v>
      </c>
      <c r="S480">
        <v>92</v>
      </c>
      <c r="T480">
        <f>marketing_campaign[[#This Row],[MntGoldProds]]+marketing_campaign[[#This Row],[MntSweetProducts]]+marketing_campaign[[#This Row],[MntFishProducts]]+marketing_campaign[[#This Row],[MntMeatProducts]]+marketing_campaign[[#This Row],[MntFruits]]+marketing_campaign[[#This Row],[MntWines]]</f>
        <v>530</v>
      </c>
      <c r="U480">
        <v>4</v>
      </c>
      <c r="V480">
        <v>6</v>
      </c>
      <c r="W480">
        <v>2</v>
      </c>
      <c r="X480">
        <v>7</v>
      </c>
      <c r="Y480">
        <f t="shared" si="15"/>
        <v>19</v>
      </c>
      <c r="Z480">
        <v>5</v>
      </c>
      <c r="AA480">
        <v>0</v>
      </c>
      <c r="AB480">
        <v>0</v>
      </c>
      <c r="AC480">
        <v>0</v>
      </c>
      <c r="AD480">
        <v>0</v>
      </c>
      <c r="AE480">
        <v>0</v>
      </c>
      <c r="AF480">
        <v>0</v>
      </c>
      <c r="AG480">
        <v>3</v>
      </c>
      <c r="AH480">
        <v>11</v>
      </c>
      <c r="AI480">
        <v>0</v>
      </c>
      <c r="AJ480">
        <f>marketing_campaign[[#This Row],[AcceptedCmp2]]+marketing_campaign[[#This Row],[AcceptedCmp1]]+marketing_campaign[[#This Row],[AcceptedCmp5]]+marketing_campaign[[#This Row],[AcceptedCmp4]]+marketing_campaign[[#This Row],[AcceptedCmp3]]</f>
        <v>0</v>
      </c>
    </row>
    <row r="481" spans="1:36" x14ac:dyDescent="0.35">
      <c r="A481">
        <v>10581</v>
      </c>
      <c r="B481">
        <v>1977</v>
      </c>
      <c r="C481">
        <f t="shared" ca="1" si="14"/>
        <v>49</v>
      </c>
      <c r="D481" t="str" cm="1">
        <f t="array" aca="1" ref="D4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1" t="s">
        <v>29</v>
      </c>
      <c r="F481" t="s">
        <v>33</v>
      </c>
      <c r="G481" cm="1">
        <f t="array" ref="G481">_xlfn.IFS(marketing_campaign[[#This Row],[Marital_Status]]="Single",I481-J481+1,marketing_campaign[[#This Row],[Marital_Status]]="Together",I481+J481+2,marketing_campaign[[#This Row],[Marital_Status]]="Alone",I481-J481+1,marketing_campaign[[#This Row],[Marital_Status]]="Married",I481+J481+2,marketing_campaign[[#This Row],[Marital_Status]]="Divorced",I481+J481+1,marketing_campaign[[#This Row],[Marital_Status]]="YOLO",I481-J481+1,marketing_campaign[[#This Row],[Marital_Status]]="Absurd",I481-J481+1,marketing_campaign[[#This Row],[Marital_Status]]="Widow",I481+J481+1)</f>
        <v>3</v>
      </c>
      <c r="H481">
        <v>41124</v>
      </c>
      <c r="I481">
        <v>1</v>
      </c>
      <c r="J481">
        <v>0</v>
      </c>
      <c r="K481" s="1">
        <v>41213</v>
      </c>
      <c r="L481">
        <v>41</v>
      </c>
      <c r="M481" t="str" cm="1">
        <f t="array" ref="M481">_xlfn.IFS(AND(marketing_campaign[[#This Row],[Recency]]&gt;=0,marketing_campaign[[#This Row],[Recency]]&lt;=14),"Early Recency",AND(marketing_campaign[[#This Row],[Recency]]&gt;=15,marketing_campaign[[#This Row],[Recency]]&lt;=31),"Mid-Recency",marketing_campaign[[#This Row],[Recency]]&gt;=32,"Late Recency")</f>
        <v>Late Recency</v>
      </c>
      <c r="N481">
        <v>281</v>
      </c>
      <c r="O481">
        <v>7</v>
      </c>
      <c r="P481">
        <v>84</v>
      </c>
      <c r="Q481">
        <v>15</v>
      </c>
      <c r="R481">
        <v>0</v>
      </c>
      <c r="S481">
        <v>119</v>
      </c>
      <c r="T481">
        <f>marketing_campaign[[#This Row],[MntGoldProds]]+marketing_campaign[[#This Row],[MntSweetProducts]]+marketing_campaign[[#This Row],[MntFishProducts]]+marketing_campaign[[#This Row],[MntMeatProducts]]+marketing_campaign[[#This Row],[MntFruits]]+marketing_campaign[[#This Row],[MntWines]]</f>
        <v>506</v>
      </c>
      <c r="U481">
        <v>7</v>
      </c>
      <c r="V481">
        <v>7</v>
      </c>
      <c r="W481">
        <v>3</v>
      </c>
      <c r="X481">
        <v>4</v>
      </c>
      <c r="Y481">
        <f t="shared" si="15"/>
        <v>21</v>
      </c>
      <c r="Z481">
        <v>8</v>
      </c>
      <c r="AA481">
        <v>0</v>
      </c>
      <c r="AB481">
        <v>0</v>
      </c>
      <c r="AC481">
        <v>0</v>
      </c>
      <c r="AD481">
        <v>0</v>
      </c>
      <c r="AE481">
        <v>0</v>
      </c>
      <c r="AF481">
        <v>0</v>
      </c>
      <c r="AG481">
        <v>3</v>
      </c>
      <c r="AH481">
        <v>11</v>
      </c>
      <c r="AI481">
        <v>0</v>
      </c>
      <c r="AJ481">
        <f>marketing_campaign[[#This Row],[AcceptedCmp2]]+marketing_campaign[[#This Row],[AcceptedCmp1]]+marketing_campaign[[#This Row],[AcceptedCmp5]]+marketing_campaign[[#This Row],[AcceptedCmp4]]+marketing_campaign[[#This Row],[AcceptedCmp3]]</f>
        <v>0</v>
      </c>
    </row>
    <row r="482" spans="1:36" x14ac:dyDescent="0.35">
      <c r="A482">
        <v>5300</v>
      </c>
      <c r="B482">
        <v>1973</v>
      </c>
      <c r="C482">
        <f t="shared" ca="1" si="14"/>
        <v>53</v>
      </c>
      <c r="D482" t="str" cm="1">
        <f t="array" aca="1" ref="D4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2" t="s">
        <v>34</v>
      </c>
      <c r="F482" t="s">
        <v>33</v>
      </c>
      <c r="G482" cm="1">
        <f t="array" ref="G482">_xlfn.IFS(marketing_campaign[[#This Row],[Marital_Status]]="Single",I482-J482+1,marketing_campaign[[#This Row],[Marital_Status]]="Together",I482+J482+2,marketing_campaign[[#This Row],[Marital_Status]]="Alone",I482-J482+1,marketing_campaign[[#This Row],[Marital_Status]]="Married",I482+J482+2,marketing_campaign[[#This Row],[Marital_Status]]="Divorced",I482+J482+1,marketing_campaign[[#This Row],[Marital_Status]]="YOLO",I482-J482+1,marketing_campaign[[#This Row],[Marital_Status]]="Absurd",I482-J482+1,marketing_campaign[[#This Row],[Marital_Status]]="Widow",I482+J482+1)</f>
        <v>3</v>
      </c>
      <c r="H482">
        <v>38961</v>
      </c>
      <c r="I482">
        <v>1</v>
      </c>
      <c r="J482">
        <v>0</v>
      </c>
      <c r="K482" s="1">
        <v>41638</v>
      </c>
      <c r="L482">
        <v>60</v>
      </c>
      <c r="M482" t="str" cm="1">
        <f t="array" ref="M482">_xlfn.IFS(AND(marketing_campaign[[#This Row],[Recency]]&gt;=0,marketing_campaign[[#This Row],[Recency]]&lt;=14),"Early Recency",AND(marketing_campaign[[#This Row],[Recency]]&gt;=15,marketing_campaign[[#This Row],[Recency]]&lt;=31),"Mid-Recency",marketing_campaign[[#This Row],[Recency]]&gt;=32,"Late Recency")</f>
        <v>Late Recency</v>
      </c>
      <c r="N482">
        <v>19</v>
      </c>
      <c r="O482">
        <v>7</v>
      </c>
      <c r="P482">
        <v>19</v>
      </c>
      <c r="Q482">
        <v>0</v>
      </c>
      <c r="R482">
        <v>1</v>
      </c>
      <c r="S482">
        <v>24</v>
      </c>
      <c r="T482">
        <f>marketing_campaign[[#This Row],[MntGoldProds]]+marketing_campaign[[#This Row],[MntSweetProducts]]+marketing_campaign[[#This Row],[MntFishProducts]]+marketing_campaign[[#This Row],[MntMeatProducts]]+marketing_campaign[[#This Row],[MntFruits]]+marketing_campaign[[#This Row],[MntWines]]</f>
        <v>70</v>
      </c>
      <c r="U482">
        <v>1</v>
      </c>
      <c r="V482">
        <v>2</v>
      </c>
      <c r="W482">
        <v>1</v>
      </c>
      <c r="X482">
        <v>2</v>
      </c>
      <c r="Y482">
        <f t="shared" si="15"/>
        <v>6</v>
      </c>
      <c r="Z482">
        <v>7</v>
      </c>
      <c r="AA482">
        <v>0</v>
      </c>
      <c r="AB482">
        <v>0</v>
      </c>
      <c r="AC482">
        <v>0</v>
      </c>
      <c r="AD482">
        <v>0</v>
      </c>
      <c r="AE482">
        <v>0</v>
      </c>
      <c r="AF482">
        <v>0</v>
      </c>
      <c r="AG482">
        <v>3</v>
      </c>
      <c r="AH482">
        <v>11</v>
      </c>
      <c r="AI482">
        <v>0</v>
      </c>
      <c r="AJ482">
        <f>marketing_campaign[[#This Row],[AcceptedCmp2]]+marketing_campaign[[#This Row],[AcceptedCmp1]]+marketing_campaign[[#This Row],[AcceptedCmp5]]+marketing_campaign[[#This Row],[AcceptedCmp4]]+marketing_campaign[[#This Row],[AcceptedCmp3]]</f>
        <v>0</v>
      </c>
    </row>
    <row r="483" spans="1:36" x14ac:dyDescent="0.35">
      <c r="A483">
        <v>5154</v>
      </c>
      <c r="B483">
        <v>1972</v>
      </c>
      <c r="C483">
        <f t="shared" ca="1" si="14"/>
        <v>54</v>
      </c>
      <c r="D483" t="str" cm="1">
        <f t="array" aca="1" ref="D4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3" t="s">
        <v>34</v>
      </c>
      <c r="F483" t="s">
        <v>35</v>
      </c>
      <c r="G483" cm="1">
        <f t="array" ref="G483">_xlfn.IFS(marketing_campaign[[#This Row],[Marital_Status]]="Single",I483-J483+1,marketing_campaign[[#This Row],[Marital_Status]]="Together",I483+J483+2,marketing_campaign[[#This Row],[Marital_Status]]="Alone",I483-J483+1,marketing_campaign[[#This Row],[Marital_Status]]="Married",I483+J483+2,marketing_campaign[[#This Row],[Marital_Status]]="Divorced",I483+J483+1,marketing_campaign[[#This Row],[Marital_Status]]="YOLO",I483-J483+1,marketing_campaign[[#This Row],[Marital_Status]]="Absurd",I483-J483+1,marketing_campaign[[#This Row],[Marital_Status]]="Widow",I483+J483+1)</f>
        <v>2</v>
      </c>
      <c r="H483">
        <v>37760</v>
      </c>
      <c r="I483">
        <v>1</v>
      </c>
      <c r="J483">
        <v>0</v>
      </c>
      <c r="K483" s="1">
        <v>41497</v>
      </c>
      <c r="L483">
        <v>54</v>
      </c>
      <c r="M483" t="str" cm="1">
        <f t="array" ref="M483">_xlfn.IFS(AND(marketing_campaign[[#This Row],[Recency]]&gt;=0,marketing_campaign[[#This Row],[Recency]]&lt;=14),"Early Recency",AND(marketing_campaign[[#This Row],[Recency]]&gt;=15,marketing_campaign[[#This Row],[Recency]]&lt;=31),"Mid-Recency",marketing_campaign[[#This Row],[Recency]]&gt;=32,"Late Recency")</f>
        <v>Late Recency</v>
      </c>
      <c r="N483">
        <v>26</v>
      </c>
      <c r="O483">
        <v>3</v>
      </c>
      <c r="P483">
        <v>13</v>
      </c>
      <c r="Q483">
        <v>2</v>
      </c>
      <c r="R483">
        <v>10</v>
      </c>
      <c r="S483">
        <v>0</v>
      </c>
      <c r="T483">
        <f>marketing_campaign[[#This Row],[MntGoldProds]]+marketing_campaign[[#This Row],[MntSweetProducts]]+marketing_campaign[[#This Row],[MntFishProducts]]+marketing_campaign[[#This Row],[MntMeatProducts]]+marketing_campaign[[#This Row],[MntFruits]]+marketing_campaign[[#This Row],[MntWines]]</f>
        <v>54</v>
      </c>
      <c r="U483">
        <v>1</v>
      </c>
      <c r="V483">
        <v>2</v>
      </c>
      <c r="W483">
        <v>0</v>
      </c>
      <c r="X483">
        <v>3</v>
      </c>
      <c r="Y483">
        <f t="shared" si="15"/>
        <v>6</v>
      </c>
      <c r="Z483">
        <v>6</v>
      </c>
      <c r="AA483">
        <v>0</v>
      </c>
      <c r="AB483">
        <v>0</v>
      </c>
      <c r="AC483">
        <v>0</v>
      </c>
      <c r="AD483">
        <v>0</v>
      </c>
      <c r="AE483">
        <v>0</v>
      </c>
      <c r="AF483">
        <v>0</v>
      </c>
      <c r="AG483">
        <v>3</v>
      </c>
      <c r="AH483">
        <v>11</v>
      </c>
      <c r="AI483">
        <v>0</v>
      </c>
      <c r="AJ483">
        <f>marketing_campaign[[#This Row],[AcceptedCmp2]]+marketing_campaign[[#This Row],[AcceptedCmp1]]+marketing_campaign[[#This Row],[AcceptedCmp5]]+marketing_campaign[[#This Row],[AcceptedCmp4]]+marketing_campaign[[#This Row],[AcceptedCmp3]]</f>
        <v>0</v>
      </c>
    </row>
    <row r="484" spans="1:36" x14ac:dyDescent="0.35">
      <c r="A484">
        <v>8346</v>
      </c>
      <c r="B484">
        <v>1974</v>
      </c>
      <c r="C484">
        <f t="shared" ca="1" si="14"/>
        <v>52</v>
      </c>
      <c r="D484" t="str" cm="1">
        <f t="array" aca="1" ref="D4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4" t="s">
        <v>29</v>
      </c>
      <c r="F484" t="s">
        <v>30</v>
      </c>
      <c r="G484" cm="1">
        <f t="array" ref="G484">_xlfn.IFS(marketing_campaign[[#This Row],[Marital_Status]]="Single",I484-J484+1,marketing_campaign[[#This Row],[Marital_Status]]="Together",I484+J484+2,marketing_campaign[[#This Row],[Marital_Status]]="Alone",I484-J484+1,marketing_campaign[[#This Row],[Marital_Status]]="Married",I484+J484+2,marketing_campaign[[#This Row],[Marital_Status]]="Divorced",I484+J484+1,marketing_campaign[[#This Row],[Marital_Status]]="YOLO",I484-J484+1,marketing_campaign[[#This Row],[Marital_Status]]="Absurd",I484-J484+1,marketing_campaign[[#This Row],[Marital_Status]]="Widow",I484+J484+1)</f>
        <v>2</v>
      </c>
      <c r="H484">
        <v>32233</v>
      </c>
      <c r="I484">
        <v>1</v>
      </c>
      <c r="J484">
        <v>0</v>
      </c>
      <c r="K484" s="1">
        <v>41140</v>
      </c>
      <c r="L484">
        <v>26</v>
      </c>
      <c r="M484" t="str" cm="1">
        <f t="array" ref="M484">_xlfn.IFS(AND(marketing_campaign[[#This Row],[Recency]]&gt;=0,marketing_campaign[[#This Row],[Recency]]&lt;=14),"Early Recency",AND(marketing_campaign[[#This Row],[Recency]]&gt;=15,marketing_campaign[[#This Row],[Recency]]&lt;=31),"Mid-Recency",marketing_campaign[[#This Row],[Recency]]&gt;=32,"Late Recency")</f>
        <v>Mid-Recency</v>
      </c>
      <c r="N484">
        <v>138</v>
      </c>
      <c r="O484">
        <v>15</v>
      </c>
      <c r="P484">
        <v>35</v>
      </c>
      <c r="Q484">
        <v>25</v>
      </c>
      <c r="R484">
        <v>11</v>
      </c>
      <c r="S484">
        <v>72</v>
      </c>
      <c r="T484">
        <f>marketing_campaign[[#This Row],[MntGoldProds]]+marketing_campaign[[#This Row],[MntSweetProducts]]+marketing_campaign[[#This Row],[MntFishProducts]]+marketing_campaign[[#This Row],[MntMeatProducts]]+marketing_campaign[[#This Row],[MntFruits]]+marketing_campaign[[#This Row],[MntWines]]</f>
        <v>296</v>
      </c>
      <c r="U484">
        <v>2</v>
      </c>
      <c r="V484">
        <v>6</v>
      </c>
      <c r="W484">
        <v>2</v>
      </c>
      <c r="X484">
        <v>2</v>
      </c>
      <c r="Y484">
        <f t="shared" si="15"/>
        <v>12</v>
      </c>
      <c r="Z484">
        <v>9</v>
      </c>
      <c r="AA484">
        <v>1</v>
      </c>
      <c r="AB484">
        <v>0</v>
      </c>
      <c r="AC484">
        <v>0</v>
      </c>
      <c r="AD484">
        <v>0</v>
      </c>
      <c r="AE484">
        <v>0</v>
      </c>
      <c r="AF484">
        <v>0</v>
      </c>
      <c r="AG484">
        <v>3</v>
      </c>
      <c r="AH484">
        <v>11</v>
      </c>
      <c r="AI484">
        <v>1</v>
      </c>
      <c r="AJ484">
        <f>marketing_campaign[[#This Row],[AcceptedCmp2]]+marketing_campaign[[#This Row],[AcceptedCmp1]]+marketing_campaign[[#This Row],[AcceptedCmp5]]+marketing_campaign[[#This Row],[AcceptedCmp4]]+marketing_campaign[[#This Row],[AcceptedCmp3]]</f>
        <v>1</v>
      </c>
    </row>
    <row r="485" spans="1:36" x14ac:dyDescent="0.35">
      <c r="A485">
        <v>1676</v>
      </c>
      <c r="B485">
        <v>1975</v>
      </c>
      <c r="C485">
        <f t="shared" ca="1" si="14"/>
        <v>51</v>
      </c>
      <c r="D485" t="str" cm="1">
        <f t="array" aca="1" ref="D4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5" t="s">
        <v>29</v>
      </c>
      <c r="F485" t="s">
        <v>33</v>
      </c>
      <c r="G485" cm="1">
        <f t="array" ref="G485">_xlfn.IFS(marketing_campaign[[#This Row],[Marital_Status]]="Single",I485-J485+1,marketing_campaign[[#This Row],[Marital_Status]]="Together",I485+J485+2,marketing_campaign[[#This Row],[Marital_Status]]="Alone",I485-J485+1,marketing_campaign[[#This Row],[Marital_Status]]="Married",I485+J485+2,marketing_campaign[[#This Row],[Marital_Status]]="Divorced",I485+J485+1,marketing_campaign[[#This Row],[Marital_Status]]="YOLO",I485-J485+1,marketing_campaign[[#This Row],[Marital_Status]]="Absurd",I485-J485+1,marketing_campaign[[#This Row],[Marital_Status]]="Widow",I485+J485+1)</f>
        <v>3</v>
      </c>
      <c r="H485">
        <v>43057</v>
      </c>
      <c r="I485">
        <v>0</v>
      </c>
      <c r="J485">
        <v>1</v>
      </c>
      <c r="K485" s="1">
        <v>41577</v>
      </c>
      <c r="L485">
        <v>30</v>
      </c>
      <c r="M485" t="str" cm="1">
        <f t="array" ref="M485">_xlfn.IFS(AND(marketing_campaign[[#This Row],[Recency]]&gt;=0,marketing_campaign[[#This Row],[Recency]]&lt;=14),"Early Recency",AND(marketing_campaign[[#This Row],[Recency]]&gt;=15,marketing_campaign[[#This Row],[Recency]]&lt;=31),"Mid-Recency",marketing_campaign[[#This Row],[Recency]]&gt;=32,"Late Recency")</f>
        <v>Mid-Recency</v>
      </c>
      <c r="N485">
        <v>213</v>
      </c>
      <c r="O485">
        <v>2</v>
      </c>
      <c r="P485">
        <v>44</v>
      </c>
      <c r="Q485">
        <v>0</v>
      </c>
      <c r="R485">
        <v>2</v>
      </c>
      <c r="S485">
        <v>5</v>
      </c>
      <c r="T485">
        <f>marketing_campaign[[#This Row],[MntGoldProds]]+marketing_campaign[[#This Row],[MntSweetProducts]]+marketing_campaign[[#This Row],[MntFishProducts]]+marketing_campaign[[#This Row],[MntMeatProducts]]+marketing_campaign[[#This Row],[MntFruits]]+marketing_campaign[[#This Row],[MntWines]]</f>
        <v>266</v>
      </c>
      <c r="U485">
        <v>4</v>
      </c>
      <c r="V485">
        <v>4</v>
      </c>
      <c r="W485">
        <v>2</v>
      </c>
      <c r="X485">
        <v>5</v>
      </c>
      <c r="Y485">
        <f t="shared" si="15"/>
        <v>15</v>
      </c>
      <c r="Z485">
        <v>5</v>
      </c>
      <c r="AA485">
        <v>0</v>
      </c>
      <c r="AB485">
        <v>0</v>
      </c>
      <c r="AC485">
        <v>0</v>
      </c>
      <c r="AD485">
        <v>0</v>
      </c>
      <c r="AE485">
        <v>0</v>
      </c>
      <c r="AF485">
        <v>0</v>
      </c>
      <c r="AG485">
        <v>3</v>
      </c>
      <c r="AH485">
        <v>11</v>
      </c>
      <c r="AI485">
        <v>0</v>
      </c>
      <c r="AJ485">
        <f>marketing_campaign[[#This Row],[AcceptedCmp2]]+marketing_campaign[[#This Row],[AcceptedCmp1]]+marketing_campaign[[#This Row],[AcceptedCmp5]]+marketing_campaign[[#This Row],[AcceptedCmp4]]+marketing_campaign[[#This Row],[AcceptedCmp3]]</f>
        <v>0</v>
      </c>
    </row>
    <row r="486" spans="1:36" x14ac:dyDescent="0.35">
      <c r="A486">
        <v>9286</v>
      </c>
      <c r="B486">
        <v>1960</v>
      </c>
      <c r="C486">
        <f t="shared" ca="1" si="14"/>
        <v>66</v>
      </c>
      <c r="D486" t="str" cm="1">
        <f t="array" aca="1" ref="D4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86" t="s">
        <v>34</v>
      </c>
      <c r="F486" t="s">
        <v>31</v>
      </c>
      <c r="G486" cm="1">
        <f t="array" ref="G486">_xlfn.IFS(marketing_campaign[[#This Row],[Marital_Status]]="Single",I486-J486+1,marketing_campaign[[#This Row],[Marital_Status]]="Together",I486+J486+2,marketing_campaign[[#This Row],[Marital_Status]]="Alone",I486-J486+1,marketing_campaign[[#This Row],[Marital_Status]]="Married",I486+J486+2,marketing_campaign[[#This Row],[Marital_Status]]="Divorced",I486+J486+1,marketing_campaign[[#This Row],[Marital_Status]]="YOLO",I486-J486+1,marketing_campaign[[#This Row],[Marital_Status]]="Absurd",I486-J486+1,marketing_campaign[[#This Row],[Marital_Status]]="Widow",I486+J486+1)</f>
        <v>2</v>
      </c>
      <c r="H486">
        <v>83151</v>
      </c>
      <c r="I486">
        <v>0</v>
      </c>
      <c r="J486">
        <v>0</v>
      </c>
      <c r="K486" s="1">
        <v>41192</v>
      </c>
      <c r="L486">
        <v>93</v>
      </c>
      <c r="M486" t="str" cm="1">
        <f t="array" ref="M486">_xlfn.IFS(AND(marketing_campaign[[#This Row],[Recency]]&gt;=0,marketing_campaign[[#This Row],[Recency]]&lt;=14),"Early Recency",AND(marketing_campaign[[#This Row],[Recency]]&gt;=15,marketing_campaign[[#This Row],[Recency]]&lt;=31),"Mid-Recency",marketing_campaign[[#This Row],[Recency]]&gt;=32,"Late Recency")</f>
        <v>Late Recency</v>
      </c>
      <c r="N486">
        <v>407</v>
      </c>
      <c r="O486">
        <v>28</v>
      </c>
      <c r="P486">
        <v>100</v>
      </c>
      <c r="Q486">
        <v>120</v>
      </c>
      <c r="R486">
        <v>74</v>
      </c>
      <c r="S486">
        <v>18</v>
      </c>
      <c r="T486">
        <f>marketing_campaign[[#This Row],[MntGoldProds]]+marketing_campaign[[#This Row],[MntSweetProducts]]+marketing_campaign[[#This Row],[MntFishProducts]]+marketing_campaign[[#This Row],[MntMeatProducts]]+marketing_campaign[[#This Row],[MntFruits]]+marketing_campaign[[#This Row],[MntWines]]</f>
        <v>747</v>
      </c>
      <c r="U486">
        <v>1</v>
      </c>
      <c r="V486">
        <v>5</v>
      </c>
      <c r="W486">
        <v>9</v>
      </c>
      <c r="X486">
        <v>4</v>
      </c>
      <c r="Y486">
        <f t="shared" si="15"/>
        <v>19</v>
      </c>
      <c r="Z486">
        <v>3</v>
      </c>
      <c r="AA486">
        <v>0</v>
      </c>
      <c r="AB486">
        <v>0</v>
      </c>
      <c r="AC486">
        <v>0</v>
      </c>
      <c r="AD486">
        <v>0</v>
      </c>
      <c r="AE486">
        <v>0</v>
      </c>
      <c r="AF486">
        <v>0</v>
      </c>
      <c r="AG486">
        <v>3</v>
      </c>
      <c r="AH486">
        <v>11</v>
      </c>
      <c r="AI486">
        <v>0</v>
      </c>
      <c r="AJ486">
        <f>marketing_campaign[[#This Row],[AcceptedCmp2]]+marketing_campaign[[#This Row],[AcceptedCmp1]]+marketing_campaign[[#This Row],[AcceptedCmp5]]+marketing_campaign[[#This Row],[AcceptedCmp4]]+marketing_campaign[[#This Row],[AcceptedCmp3]]</f>
        <v>0</v>
      </c>
    </row>
    <row r="487" spans="1:36" x14ac:dyDescent="0.35">
      <c r="A487">
        <v>2426</v>
      </c>
      <c r="B487">
        <v>1964</v>
      </c>
      <c r="C487">
        <f t="shared" ca="1" si="14"/>
        <v>62</v>
      </c>
      <c r="D487" t="str" cm="1">
        <f t="array" aca="1" ref="D4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87" t="s">
        <v>32</v>
      </c>
      <c r="F487" t="s">
        <v>35</v>
      </c>
      <c r="G487" cm="1">
        <f t="array" ref="G487">_xlfn.IFS(marketing_campaign[[#This Row],[Marital_Status]]="Single",I487-J487+1,marketing_campaign[[#This Row],[Marital_Status]]="Together",I487+J487+2,marketing_campaign[[#This Row],[Marital_Status]]="Alone",I487-J487+1,marketing_campaign[[#This Row],[Marital_Status]]="Married",I487+J487+2,marketing_campaign[[#This Row],[Marital_Status]]="Divorced",I487+J487+1,marketing_campaign[[#This Row],[Marital_Status]]="YOLO",I487-J487+1,marketing_campaign[[#This Row],[Marital_Status]]="Absurd",I487-J487+1,marketing_campaign[[#This Row],[Marital_Status]]="Widow",I487+J487+1)</f>
        <v>1</v>
      </c>
      <c r="H487">
        <v>78825</v>
      </c>
      <c r="I487">
        <v>0</v>
      </c>
      <c r="J487">
        <v>0</v>
      </c>
      <c r="K487" s="1">
        <v>41166</v>
      </c>
      <c r="L487">
        <v>35</v>
      </c>
      <c r="M487" t="str" cm="1">
        <f t="array" ref="M487">_xlfn.IFS(AND(marketing_campaign[[#This Row],[Recency]]&gt;=0,marketing_campaign[[#This Row],[Recency]]&lt;=14),"Early Recency",AND(marketing_campaign[[#This Row],[Recency]]&gt;=15,marketing_campaign[[#This Row],[Recency]]&lt;=31),"Mid-Recency",marketing_campaign[[#This Row],[Recency]]&gt;=32,"Late Recency")</f>
        <v>Late Recency</v>
      </c>
      <c r="N487">
        <v>483</v>
      </c>
      <c r="O487">
        <v>74</v>
      </c>
      <c r="P487">
        <v>114</v>
      </c>
      <c r="Q487">
        <v>169</v>
      </c>
      <c r="R487">
        <v>37</v>
      </c>
      <c r="S487">
        <v>18</v>
      </c>
      <c r="T487">
        <f>marketing_campaign[[#This Row],[MntGoldProds]]+marketing_campaign[[#This Row],[MntSweetProducts]]+marketing_campaign[[#This Row],[MntFishProducts]]+marketing_campaign[[#This Row],[MntMeatProducts]]+marketing_campaign[[#This Row],[MntFruits]]+marketing_campaign[[#This Row],[MntWines]]</f>
        <v>895</v>
      </c>
      <c r="U487">
        <v>1</v>
      </c>
      <c r="V487">
        <v>5</v>
      </c>
      <c r="W487">
        <v>10</v>
      </c>
      <c r="X487">
        <v>13</v>
      </c>
      <c r="Y487">
        <f t="shared" si="15"/>
        <v>29</v>
      </c>
      <c r="Z487">
        <v>3</v>
      </c>
      <c r="AA487">
        <v>0</v>
      </c>
      <c r="AB487">
        <v>0</v>
      </c>
      <c r="AC487">
        <v>0</v>
      </c>
      <c r="AD487">
        <v>0</v>
      </c>
      <c r="AE487">
        <v>0</v>
      </c>
      <c r="AF487">
        <v>0</v>
      </c>
      <c r="AG487">
        <v>3</v>
      </c>
      <c r="AH487">
        <v>11</v>
      </c>
      <c r="AI487">
        <v>1</v>
      </c>
      <c r="AJ487">
        <f>marketing_campaign[[#This Row],[AcceptedCmp2]]+marketing_campaign[[#This Row],[AcceptedCmp1]]+marketing_campaign[[#This Row],[AcceptedCmp5]]+marketing_campaign[[#This Row],[AcceptedCmp4]]+marketing_campaign[[#This Row],[AcceptedCmp3]]</f>
        <v>0</v>
      </c>
    </row>
    <row r="488" spans="1:36" x14ac:dyDescent="0.35">
      <c r="A488">
        <v>5172</v>
      </c>
      <c r="B488">
        <v>1976</v>
      </c>
      <c r="C488">
        <f t="shared" ca="1" si="14"/>
        <v>50</v>
      </c>
      <c r="D488" t="str" cm="1">
        <f t="array" aca="1" ref="D4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8" t="s">
        <v>34</v>
      </c>
      <c r="F488" t="s">
        <v>31</v>
      </c>
      <c r="G488" cm="1">
        <f t="array" ref="G488">_xlfn.IFS(marketing_campaign[[#This Row],[Marital_Status]]="Single",I488-J488+1,marketing_campaign[[#This Row],[Marital_Status]]="Together",I488+J488+2,marketing_campaign[[#This Row],[Marital_Status]]="Alone",I488-J488+1,marketing_campaign[[#This Row],[Marital_Status]]="Married",I488+J488+2,marketing_campaign[[#This Row],[Marital_Status]]="Divorced",I488+J488+1,marketing_campaign[[#This Row],[Marital_Status]]="YOLO",I488-J488+1,marketing_campaign[[#This Row],[Marital_Status]]="Absurd",I488-J488+1,marketing_campaign[[#This Row],[Marital_Status]]="Widow",I488+J488+1)</f>
        <v>3</v>
      </c>
      <c r="H488">
        <v>65104</v>
      </c>
      <c r="I488">
        <v>0</v>
      </c>
      <c r="J488">
        <v>1</v>
      </c>
      <c r="K488" s="1">
        <v>41592</v>
      </c>
      <c r="L488">
        <v>4</v>
      </c>
      <c r="M488" t="str" cm="1">
        <f t="array" ref="M488">_xlfn.IFS(AND(marketing_campaign[[#This Row],[Recency]]&gt;=0,marketing_campaign[[#This Row],[Recency]]&lt;=14),"Early Recency",AND(marketing_campaign[[#This Row],[Recency]]&gt;=15,marketing_campaign[[#This Row],[Recency]]&lt;=31),"Mid-Recency",marketing_campaign[[#This Row],[Recency]]&gt;=32,"Late Recency")</f>
        <v>Early Recency</v>
      </c>
      <c r="N488">
        <v>738</v>
      </c>
      <c r="O488">
        <v>0</v>
      </c>
      <c r="P488">
        <v>232</v>
      </c>
      <c r="Q488">
        <v>13</v>
      </c>
      <c r="R488">
        <v>20</v>
      </c>
      <c r="S488">
        <v>50</v>
      </c>
      <c r="T488">
        <f>marketing_campaign[[#This Row],[MntGoldProds]]+marketing_campaign[[#This Row],[MntSweetProducts]]+marketing_campaign[[#This Row],[MntFishProducts]]+marketing_campaign[[#This Row],[MntMeatProducts]]+marketing_campaign[[#This Row],[MntFruits]]+marketing_campaign[[#This Row],[MntWines]]</f>
        <v>1053</v>
      </c>
      <c r="U488">
        <v>2</v>
      </c>
      <c r="V488">
        <v>3</v>
      </c>
      <c r="W488">
        <v>5</v>
      </c>
      <c r="X488">
        <v>7</v>
      </c>
      <c r="Y488">
        <f t="shared" si="15"/>
        <v>17</v>
      </c>
      <c r="Z488">
        <v>7</v>
      </c>
      <c r="AA488">
        <v>0</v>
      </c>
      <c r="AB488">
        <v>0</v>
      </c>
      <c r="AC488">
        <v>0</v>
      </c>
      <c r="AD488">
        <v>0</v>
      </c>
      <c r="AE488">
        <v>0</v>
      </c>
      <c r="AF488">
        <v>0</v>
      </c>
      <c r="AG488">
        <v>3</v>
      </c>
      <c r="AH488">
        <v>11</v>
      </c>
      <c r="AI488">
        <v>0</v>
      </c>
      <c r="AJ488">
        <f>marketing_campaign[[#This Row],[AcceptedCmp2]]+marketing_campaign[[#This Row],[AcceptedCmp1]]+marketing_campaign[[#This Row],[AcceptedCmp5]]+marketing_campaign[[#This Row],[AcceptedCmp4]]+marketing_campaign[[#This Row],[AcceptedCmp3]]</f>
        <v>0</v>
      </c>
    </row>
    <row r="489" spans="1:36" x14ac:dyDescent="0.35">
      <c r="A489">
        <v>5562</v>
      </c>
      <c r="B489">
        <v>1974</v>
      </c>
      <c r="C489">
        <f t="shared" ca="1" si="14"/>
        <v>52</v>
      </c>
      <c r="D489" t="str" cm="1">
        <f t="array" aca="1" ref="D4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89" t="s">
        <v>29</v>
      </c>
      <c r="F489" t="s">
        <v>33</v>
      </c>
      <c r="G489" cm="1">
        <f t="array" ref="G489">_xlfn.IFS(marketing_campaign[[#This Row],[Marital_Status]]="Single",I489-J489+1,marketing_campaign[[#This Row],[Marital_Status]]="Together",I489+J489+2,marketing_campaign[[#This Row],[Marital_Status]]="Alone",I489-J489+1,marketing_campaign[[#This Row],[Marital_Status]]="Married",I489+J489+2,marketing_campaign[[#This Row],[Marital_Status]]="Divorced",I489+J489+1,marketing_campaign[[#This Row],[Marital_Status]]="YOLO",I489-J489+1,marketing_campaign[[#This Row],[Marital_Status]]="Absurd",I489-J489+1,marketing_campaign[[#This Row],[Marital_Status]]="Widow",I489+J489+1)</f>
        <v>3</v>
      </c>
      <c r="H489">
        <v>60093</v>
      </c>
      <c r="I489">
        <v>0</v>
      </c>
      <c r="J489">
        <v>1</v>
      </c>
      <c r="K489" s="1">
        <v>41451</v>
      </c>
      <c r="L489">
        <v>92</v>
      </c>
      <c r="M489" t="str" cm="1">
        <f t="array" ref="M489">_xlfn.IFS(AND(marketing_campaign[[#This Row],[Recency]]&gt;=0,marketing_campaign[[#This Row],[Recency]]&lt;=14),"Early Recency",AND(marketing_campaign[[#This Row],[Recency]]&gt;=15,marketing_campaign[[#This Row],[Recency]]&lt;=31),"Mid-Recency",marketing_campaign[[#This Row],[Recency]]&gt;=32,"Late Recency")</f>
        <v>Late Recency</v>
      </c>
      <c r="N489">
        <v>502</v>
      </c>
      <c r="O489">
        <v>12</v>
      </c>
      <c r="P489">
        <v>109</v>
      </c>
      <c r="Q489">
        <v>16</v>
      </c>
      <c r="R489">
        <v>6</v>
      </c>
      <c r="S489">
        <v>90</v>
      </c>
      <c r="T489">
        <f>marketing_campaign[[#This Row],[MntGoldProds]]+marketing_campaign[[#This Row],[MntSweetProducts]]+marketing_campaign[[#This Row],[MntFishProducts]]+marketing_campaign[[#This Row],[MntMeatProducts]]+marketing_campaign[[#This Row],[MntFruits]]+marketing_campaign[[#This Row],[MntWines]]</f>
        <v>735</v>
      </c>
      <c r="U489">
        <v>2</v>
      </c>
      <c r="V489">
        <v>7</v>
      </c>
      <c r="W489">
        <v>2</v>
      </c>
      <c r="X489">
        <v>10</v>
      </c>
      <c r="Y489">
        <f t="shared" si="15"/>
        <v>21</v>
      </c>
      <c r="Z489">
        <v>6</v>
      </c>
      <c r="AA489">
        <v>0</v>
      </c>
      <c r="AB489">
        <v>0</v>
      </c>
      <c r="AC489">
        <v>0</v>
      </c>
      <c r="AD489">
        <v>0</v>
      </c>
      <c r="AE489">
        <v>0</v>
      </c>
      <c r="AF489">
        <v>0</v>
      </c>
      <c r="AG489">
        <v>3</v>
      </c>
      <c r="AH489">
        <v>11</v>
      </c>
      <c r="AI489">
        <v>0</v>
      </c>
      <c r="AJ489">
        <f>marketing_campaign[[#This Row],[AcceptedCmp2]]+marketing_campaign[[#This Row],[AcceptedCmp1]]+marketing_campaign[[#This Row],[AcceptedCmp5]]+marketing_campaign[[#This Row],[AcceptedCmp4]]+marketing_campaign[[#This Row],[AcceptedCmp3]]</f>
        <v>0</v>
      </c>
    </row>
    <row r="490" spans="1:36" x14ac:dyDescent="0.35">
      <c r="A490">
        <v>3436</v>
      </c>
      <c r="B490">
        <v>1969</v>
      </c>
      <c r="C490">
        <f t="shared" ca="1" si="14"/>
        <v>57</v>
      </c>
      <c r="D490" t="str" cm="1">
        <f t="array" aca="1" ref="D4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0" t="s">
        <v>29</v>
      </c>
      <c r="F490" t="s">
        <v>33</v>
      </c>
      <c r="G490" cm="1">
        <f t="array" ref="G490">_xlfn.IFS(marketing_campaign[[#This Row],[Marital_Status]]="Single",I490-J490+1,marketing_campaign[[#This Row],[Marital_Status]]="Together",I490+J490+2,marketing_campaign[[#This Row],[Marital_Status]]="Alone",I490-J490+1,marketing_campaign[[#This Row],[Marital_Status]]="Married",I490+J490+2,marketing_campaign[[#This Row],[Marital_Status]]="Divorced",I490+J490+1,marketing_campaign[[#This Row],[Marital_Status]]="YOLO",I490-J490+1,marketing_campaign[[#This Row],[Marital_Status]]="Absurd",I490-J490+1,marketing_campaign[[#This Row],[Marital_Status]]="Widow",I490+J490+1)</f>
        <v>3</v>
      </c>
      <c r="H490">
        <v>14045</v>
      </c>
      <c r="I490">
        <v>1</v>
      </c>
      <c r="J490">
        <v>0</v>
      </c>
      <c r="K490" s="1">
        <v>41665</v>
      </c>
      <c r="L490">
        <v>24</v>
      </c>
      <c r="M490" t="str" cm="1">
        <f t="array" ref="M490">_xlfn.IFS(AND(marketing_campaign[[#This Row],[Recency]]&gt;=0,marketing_campaign[[#This Row],[Recency]]&lt;=14),"Early Recency",AND(marketing_campaign[[#This Row],[Recency]]&gt;=15,marketing_campaign[[#This Row],[Recency]]&lt;=31),"Mid-Recency",marketing_campaign[[#This Row],[Recency]]&gt;=32,"Late Recency")</f>
        <v>Mid-Recency</v>
      </c>
      <c r="N490">
        <v>11</v>
      </c>
      <c r="O490">
        <v>0</v>
      </c>
      <c r="P490">
        <v>5</v>
      </c>
      <c r="Q490">
        <v>2</v>
      </c>
      <c r="R490">
        <v>1</v>
      </c>
      <c r="S490">
        <v>1</v>
      </c>
      <c r="T490">
        <f>marketing_campaign[[#This Row],[MntGoldProds]]+marketing_campaign[[#This Row],[MntSweetProducts]]+marketing_campaign[[#This Row],[MntFishProducts]]+marketing_campaign[[#This Row],[MntMeatProducts]]+marketing_campaign[[#This Row],[MntFruits]]+marketing_campaign[[#This Row],[MntWines]]</f>
        <v>20</v>
      </c>
      <c r="U490">
        <v>1</v>
      </c>
      <c r="V490">
        <v>1</v>
      </c>
      <c r="W490">
        <v>0</v>
      </c>
      <c r="X490">
        <v>3</v>
      </c>
      <c r="Y490">
        <f t="shared" si="15"/>
        <v>5</v>
      </c>
      <c r="Z490">
        <v>7</v>
      </c>
      <c r="AA490">
        <v>0</v>
      </c>
      <c r="AB490">
        <v>0</v>
      </c>
      <c r="AC490">
        <v>0</v>
      </c>
      <c r="AD490">
        <v>0</v>
      </c>
      <c r="AE490">
        <v>0</v>
      </c>
      <c r="AF490">
        <v>0</v>
      </c>
      <c r="AG490">
        <v>3</v>
      </c>
      <c r="AH490">
        <v>11</v>
      </c>
      <c r="AI490">
        <v>0</v>
      </c>
      <c r="AJ490">
        <f>marketing_campaign[[#This Row],[AcceptedCmp2]]+marketing_campaign[[#This Row],[AcceptedCmp1]]+marketing_campaign[[#This Row],[AcceptedCmp5]]+marketing_campaign[[#This Row],[AcceptedCmp4]]+marketing_campaign[[#This Row],[AcceptedCmp3]]</f>
        <v>0</v>
      </c>
    </row>
    <row r="491" spans="1:36" x14ac:dyDescent="0.35">
      <c r="A491">
        <v>3921</v>
      </c>
      <c r="B491">
        <v>1952</v>
      </c>
      <c r="C491">
        <f t="shared" ca="1" si="14"/>
        <v>74</v>
      </c>
      <c r="D491" t="str" cm="1">
        <f t="array" aca="1" ref="D4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1" t="s">
        <v>37</v>
      </c>
      <c r="F491" t="s">
        <v>38</v>
      </c>
      <c r="G491" cm="1">
        <f t="array" ref="G491">_xlfn.IFS(marketing_campaign[[#This Row],[Marital_Status]]="Single",I491-J491+1,marketing_campaign[[#This Row],[Marital_Status]]="Together",I491+J491+2,marketing_campaign[[#This Row],[Marital_Status]]="Alone",I491-J491+1,marketing_campaign[[#This Row],[Marital_Status]]="Married",I491+J491+2,marketing_campaign[[#This Row],[Marital_Status]]="Divorced",I491+J491+1,marketing_campaign[[#This Row],[Marital_Status]]="YOLO",I491-J491+1,marketing_campaign[[#This Row],[Marital_Status]]="Absurd",I491-J491+1,marketing_campaign[[#This Row],[Marital_Status]]="Widow",I491+J491+1)</f>
        <v>1</v>
      </c>
      <c r="H491">
        <v>28457</v>
      </c>
      <c r="I491">
        <v>0</v>
      </c>
      <c r="J491">
        <v>0</v>
      </c>
      <c r="K491" s="1">
        <v>41210</v>
      </c>
      <c r="L491">
        <v>96</v>
      </c>
      <c r="M491" t="str" cm="1">
        <f t="array" ref="M491">_xlfn.IFS(AND(marketing_campaign[[#This Row],[Recency]]&gt;=0,marketing_campaign[[#This Row],[Recency]]&lt;=14),"Early Recency",AND(marketing_campaign[[#This Row],[Recency]]&gt;=15,marketing_campaign[[#This Row],[Recency]]&lt;=31),"Mid-Recency",marketing_campaign[[#This Row],[Recency]]&gt;=32,"Late Recency")</f>
        <v>Late Recency</v>
      </c>
      <c r="N491">
        <v>24</v>
      </c>
      <c r="O491">
        <v>1</v>
      </c>
      <c r="P491">
        <v>108</v>
      </c>
      <c r="Q491">
        <v>29</v>
      </c>
      <c r="R491">
        <v>29</v>
      </c>
      <c r="S491">
        <v>14</v>
      </c>
      <c r="T491">
        <f>marketing_campaign[[#This Row],[MntGoldProds]]+marketing_campaign[[#This Row],[MntSweetProducts]]+marketing_campaign[[#This Row],[MntFishProducts]]+marketing_campaign[[#This Row],[MntMeatProducts]]+marketing_campaign[[#This Row],[MntFruits]]+marketing_campaign[[#This Row],[MntWines]]</f>
        <v>205</v>
      </c>
      <c r="U491">
        <v>1</v>
      </c>
      <c r="V491">
        <v>4</v>
      </c>
      <c r="W491">
        <v>1</v>
      </c>
      <c r="X491">
        <v>4</v>
      </c>
      <c r="Y491">
        <f t="shared" si="15"/>
        <v>10</v>
      </c>
      <c r="Z491">
        <v>8</v>
      </c>
      <c r="AA491">
        <v>0</v>
      </c>
      <c r="AB491">
        <v>0</v>
      </c>
      <c r="AC491">
        <v>0</v>
      </c>
      <c r="AD491">
        <v>0</v>
      </c>
      <c r="AE491">
        <v>0</v>
      </c>
      <c r="AF491">
        <v>0</v>
      </c>
      <c r="AG491">
        <v>3</v>
      </c>
      <c r="AH491">
        <v>11</v>
      </c>
      <c r="AI491">
        <v>0</v>
      </c>
      <c r="AJ491">
        <f>marketing_campaign[[#This Row],[AcceptedCmp2]]+marketing_campaign[[#This Row],[AcceptedCmp1]]+marketing_campaign[[#This Row],[AcceptedCmp5]]+marketing_campaign[[#This Row],[AcceptedCmp4]]+marketing_campaign[[#This Row],[AcceptedCmp3]]</f>
        <v>0</v>
      </c>
    </row>
    <row r="492" spans="1:36" x14ac:dyDescent="0.35">
      <c r="A492">
        <v>3403</v>
      </c>
      <c r="B492">
        <v>1958</v>
      </c>
      <c r="C492">
        <f t="shared" ca="1" si="14"/>
        <v>68</v>
      </c>
      <c r="D492" t="str" cm="1">
        <f t="array" aca="1" ref="D4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2" t="s">
        <v>32</v>
      </c>
      <c r="F492" t="s">
        <v>31</v>
      </c>
      <c r="G492" cm="1">
        <f t="array" ref="G492">_xlfn.IFS(marketing_campaign[[#This Row],[Marital_Status]]="Single",I492-J492+1,marketing_campaign[[#This Row],[Marital_Status]]="Together",I492+J492+2,marketing_campaign[[#This Row],[Marital_Status]]="Alone",I492-J492+1,marketing_campaign[[#This Row],[Marital_Status]]="Married",I492+J492+2,marketing_campaign[[#This Row],[Marital_Status]]="Divorced",I492+J492+1,marketing_campaign[[#This Row],[Marital_Status]]="YOLO",I492-J492+1,marketing_campaign[[#This Row],[Marital_Status]]="Absurd",I492-J492+1,marketing_campaign[[#This Row],[Marital_Status]]="Widow",I492+J492+1)</f>
        <v>3</v>
      </c>
      <c r="H492">
        <v>78952</v>
      </c>
      <c r="I492">
        <v>0</v>
      </c>
      <c r="J492">
        <v>1</v>
      </c>
      <c r="K492" s="1">
        <v>41176</v>
      </c>
      <c r="L492">
        <v>11</v>
      </c>
      <c r="M492" t="str" cm="1">
        <f t="array" ref="M492">_xlfn.IFS(AND(marketing_campaign[[#This Row],[Recency]]&gt;=0,marketing_campaign[[#This Row],[Recency]]&lt;=14),"Early Recency",AND(marketing_campaign[[#This Row],[Recency]]&gt;=15,marketing_campaign[[#This Row],[Recency]]&lt;=31),"Mid-Recency",marketing_campaign[[#This Row],[Recency]]&gt;=32,"Late Recency")</f>
        <v>Early Recency</v>
      </c>
      <c r="N492">
        <v>1170</v>
      </c>
      <c r="O492">
        <v>19</v>
      </c>
      <c r="P492">
        <v>594</v>
      </c>
      <c r="Q492">
        <v>99</v>
      </c>
      <c r="R492">
        <v>76</v>
      </c>
      <c r="S492">
        <v>134</v>
      </c>
      <c r="T492">
        <f>marketing_campaign[[#This Row],[MntGoldProds]]+marketing_campaign[[#This Row],[MntSweetProducts]]+marketing_campaign[[#This Row],[MntFishProducts]]+marketing_campaign[[#This Row],[MntMeatProducts]]+marketing_campaign[[#This Row],[MntFruits]]+marketing_campaign[[#This Row],[MntWines]]</f>
        <v>2092</v>
      </c>
      <c r="U492">
        <v>2</v>
      </c>
      <c r="V492">
        <v>2</v>
      </c>
      <c r="W492">
        <v>5</v>
      </c>
      <c r="X492">
        <v>12</v>
      </c>
      <c r="Y492">
        <f t="shared" si="15"/>
        <v>21</v>
      </c>
      <c r="Z492">
        <v>6</v>
      </c>
      <c r="AA492">
        <v>0</v>
      </c>
      <c r="AB492">
        <v>0</v>
      </c>
      <c r="AC492">
        <v>0</v>
      </c>
      <c r="AD492">
        <v>0</v>
      </c>
      <c r="AE492">
        <v>0</v>
      </c>
      <c r="AF492">
        <v>0</v>
      </c>
      <c r="AG492">
        <v>3</v>
      </c>
      <c r="AH492">
        <v>11</v>
      </c>
      <c r="AI492">
        <v>0</v>
      </c>
      <c r="AJ492">
        <f>marketing_campaign[[#This Row],[AcceptedCmp2]]+marketing_campaign[[#This Row],[AcceptedCmp1]]+marketing_campaign[[#This Row],[AcceptedCmp5]]+marketing_campaign[[#This Row],[AcceptedCmp4]]+marketing_campaign[[#This Row],[AcceptedCmp3]]</f>
        <v>0</v>
      </c>
    </row>
    <row r="493" spans="1:36" x14ac:dyDescent="0.35">
      <c r="A493">
        <v>22</v>
      </c>
      <c r="B493">
        <v>1976</v>
      </c>
      <c r="C493">
        <f t="shared" ca="1" si="14"/>
        <v>50</v>
      </c>
      <c r="D493" t="str" cm="1">
        <f t="array" aca="1" ref="D4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3" t="s">
        <v>29</v>
      </c>
      <c r="F493" t="s">
        <v>35</v>
      </c>
      <c r="G493" cm="1">
        <f t="array" ref="G493">_xlfn.IFS(marketing_campaign[[#This Row],[Marital_Status]]="Single",I493-J493+1,marketing_campaign[[#This Row],[Marital_Status]]="Together",I493+J493+2,marketing_campaign[[#This Row],[Marital_Status]]="Alone",I493-J493+1,marketing_campaign[[#This Row],[Marital_Status]]="Married",I493+J493+2,marketing_campaign[[#This Row],[Marital_Status]]="Divorced",I493+J493+1,marketing_campaign[[#This Row],[Marital_Status]]="YOLO",I493-J493+1,marketing_campaign[[#This Row],[Marital_Status]]="Absurd",I493-J493+1,marketing_campaign[[#This Row],[Marital_Status]]="Widow",I493+J493+1)</f>
        <v>2</v>
      </c>
      <c r="H493">
        <v>46310</v>
      </c>
      <c r="I493">
        <v>1</v>
      </c>
      <c r="J493">
        <v>0</v>
      </c>
      <c r="K493" s="1">
        <v>41246</v>
      </c>
      <c r="L493">
        <v>99</v>
      </c>
      <c r="M493" t="str" cm="1">
        <f t="array" ref="M493">_xlfn.IFS(AND(marketing_campaign[[#This Row],[Recency]]&gt;=0,marketing_campaign[[#This Row],[Recency]]&lt;=14),"Early Recency",AND(marketing_campaign[[#This Row],[Recency]]&gt;=15,marketing_campaign[[#This Row],[Recency]]&lt;=31),"Mid-Recency",marketing_campaign[[#This Row],[Recency]]&gt;=32,"Late Recency")</f>
        <v>Late Recency</v>
      </c>
      <c r="N493">
        <v>185</v>
      </c>
      <c r="O493">
        <v>2</v>
      </c>
      <c r="P493">
        <v>88</v>
      </c>
      <c r="Q493">
        <v>15</v>
      </c>
      <c r="R493">
        <v>5</v>
      </c>
      <c r="S493">
        <v>14</v>
      </c>
      <c r="T493">
        <f>marketing_campaign[[#This Row],[MntGoldProds]]+marketing_campaign[[#This Row],[MntSweetProducts]]+marketing_campaign[[#This Row],[MntFishProducts]]+marketing_campaign[[#This Row],[MntMeatProducts]]+marketing_campaign[[#This Row],[MntFruits]]+marketing_campaign[[#This Row],[MntWines]]</f>
        <v>309</v>
      </c>
      <c r="U493">
        <v>2</v>
      </c>
      <c r="V493">
        <v>6</v>
      </c>
      <c r="W493">
        <v>1</v>
      </c>
      <c r="X493">
        <v>5</v>
      </c>
      <c r="Y493">
        <f t="shared" si="15"/>
        <v>14</v>
      </c>
      <c r="Z493">
        <v>8</v>
      </c>
      <c r="AA493">
        <v>0</v>
      </c>
      <c r="AB493">
        <v>0</v>
      </c>
      <c r="AC493">
        <v>0</v>
      </c>
      <c r="AD493">
        <v>0</v>
      </c>
      <c r="AE493">
        <v>0</v>
      </c>
      <c r="AF493">
        <v>0</v>
      </c>
      <c r="AG493">
        <v>3</v>
      </c>
      <c r="AH493">
        <v>11</v>
      </c>
      <c r="AI493">
        <v>0</v>
      </c>
      <c r="AJ493">
        <f>marketing_campaign[[#This Row],[AcceptedCmp2]]+marketing_campaign[[#This Row],[AcceptedCmp1]]+marketing_campaign[[#This Row],[AcceptedCmp5]]+marketing_campaign[[#This Row],[AcceptedCmp4]]+marketing_campaign[[#This Row],[AcceptedCmp3]]</f>
        <v>0</v>
      </c>
    </row>
    <row r="494" spans="1:36" x14ac:dyDescent="0.35">
      <c r="A494">
        <v>10965</v>
      </c>
      <c r="B494">
        <v>1955</v>
      </c>
      <c r="C494">
        <f t="shared" ca="1" si="14"/>
        <v>71</v>
      </c>
      <c r="D494" t="str" cm="1">
        <f t="array" aca="1" ref="D4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4" t="s">
        <v>29</v>
      </c>
      <c r="F494" t="s">
        <v>31</v>
      </c>
      <c r="G494" cm="1">
        <f t="array" ref="G494">_xlfn.IFS(marketing_campaign[[#This Row],[Marital_Status]]="Single",I494-J494+1,marketing_campaign[[#This Row],[Marital_Status]]="Together",I494+J494+2,marketing_campaign[[#This Row],[Marital_Status]]="Alone",I494-J494+1,marketing_campaign[[#This Row],[Marital_Status]]="Married",I494+J494+2,marketing_campaign[[#This Row],[Marital_Status]]="Divorced",I494+J494+1,marketing_campaign[[#This Row],[Marital_Status]]="YOLO",I494-J494+1,marketing_campaign[[#This Row],[Marital_Status]]="Absurd",I494-J494+1,marketing_campaign[[#This Row],[Marital_Status]]="Widow",I494+J494+1)</f>
        <v>2</v>
      </c>
      <c r="H494">
        <v>76005</v>
      </c>
      <c r="I494">
        <v>0</v>
      </c>
      <c r="J494">
        <v>0</v>
      </c>
      <c r="K494" s="1">
        <v>41327</v>
      </c>
      <c r="L494">
        <v>72</v>
      </c>
      <c r="M494" t="str" cm="1">
        <f t="array" ref="M494">_xlfn.IFS(AND(marketing_campaign[[#This Row],[Recency]]&gt;=0,marketing_campaign[[#This Row],[Recency]]&lt;=14),"Early Recency",AND(marketing_campaign[[#This Row],[Recency]]&gt;=15,marketing_campaign[[#This Row],[Recency]]&lt;=31),"Mid-Recency",marketing_campaign[[#This Row],[Recency]]&gt;=32,"Late Recency")</f>
        <v>Late Recency</v>
      </c>
      <c r="N494">
        <v>983</v>
      </c>
      <c r="O494">
        <v>20</v>
      </c>
      <c r="P494">
        <v>389</v>
      </c>
      <c r="Q494">
        <v>240</v>
      </c>
      <c r="R494">
        <v>50</v>
      </c>
      <c r="S494">
        <v>40</v>
      </c>
      <c r="T494">
        <f>marketing_campaign[[#This Row],[MntGoldProds]]+marketing_campaign[[#This Row],[MntSweetProducts]]+marketing_campaign[[#This Row],[MntFishProducts]]+marketing_campaign[[#This Row],[MntMeatProducts]]+marketing_campaign[[#This Row],[MntFruits]]+marketing_campaign[[#This Row],[MntWines]]</f>
        <v>1722</v>
      </c>
      <c r="U494">
        <v>1</v>
      </c>
      <c r="V494">
        <v>3</v>
      </c>
      <c r="W494">
        <v>5</v>
      </c>
      <c r="X494">
        <v>13</v>
      </c>
      <c r="Y494">
        <f t="shared" si="15"/>
        <v>22</v>
      </c>
      <c r="Z494">
        <v>6</v>
      </c>
      <c r="AA494">
        <v>0</v>
      </c>
      <c r="AB494">
        <v>0</v>
      </c>
      <c r="AC494">
        <v>0</v>
      </c>
      <c r="AD494">
        <v>1</v>
      </c>
      <c r="AE494">
        <v>0</v>
      </c>
      <c r="AF494">
        <v>0</v>
      </c>
      <c r="AG494">
        <v>3</v>
      </c>
      <c r="AH494">
        <v>11</v>
      </c>
      <c r="AI494">
        <v>0</v>
      </c>
      <c r="AJ494">
        <f>marketing_campaign[[#This Row],[AcceptedCmp2]]+marketing_campaign[[#This Row],[AcceptedCmp1]]+marketing_campaign[[#This Row],[AcceptedCmp5]]+marketing_campaign[[#This Row],[AcceptedCmp4]]+marketing_campaign[[#This Row],[AcceptedCmp3]]</f>
        <v>1</v>
      </c>
    </row>
    <row r="495" spans="1:36" x14ac:dyDescent="0.35">
      <c r="A495">
        <v>9426</v>
      </c>
      <c r="B495">
        <v>1964</v>
      </c>
      <c r="C495">
        <f t="shared" ca="1" si="14"/>
        <v>62</v>
      </c>
      <c r="D495" t="str" cm="1">
        <f t="array" aca="1" ref="D4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5" t="s">
        <v>34</v>
      </c>
      <c r="F495" t="s">
        <v>30</v>
      </c>
      <c r="G495" cm="1">
        <f t="array" ref="G495">_xlfn.IFS(marketing_campaign[[#This Row],[Marital_Status]]="Single",I495-J495+1,marketing_campaign[[#This Row],[Marital_Status]]="Together",I495+J495+2,marketing_campaign[[#This Row],[Marital_Status]]="Alone",I495-J495+1,marketing_campaign[[#This Row],[Marital_Status]]="Married",I495+J495+2,marketing_campaign[[#This Row],[Marital_Status]]="Divorced",I495+J495+1,marketing_campaign[[#This Row],[Marital_Status]]="YOLO",I495-J495+1,marketing_campaign[[#This Row],[Marital_Status]]="Absurd",I495-J495+1,marketing_campaign[[#This Row],[Marital_Status]]="Widow",I495+J495+1)</f>
        <v>0</v>
      </c>
      <c r="H495">
        <v>58308</v>
      </c>
      <c r="I495">
        <v>0</v>
      </c>
      <c r="J495">
        <v>1</v>
      </c>
      <c r="K495" s="1">
        <v>41286</v>
      </c>
      <c r="L495">
        <v>77</v>
      </c>
      <c r="M495" t="str" cm="1">
        <f t="array" ref="M495">_xlfn.IFS(AND(marketing_campaign[[#This Row],[Recency]]&gt;=0,marketing_campaign[[#This Row],[Recency]]&lt;=14),"Early Recency",AND(marketing_campaign[[#This Row],[Recency]]&gt;=15,marketing_campaign[[#This Row],[Recency]]&lt;=31),"Mid-Recency",marketing_campaign[[#This Row],[Recency]]&gt;=32,"Late Recency")</f>
        <v>Late Recency</v>
      </c>
      <c r="N495">
        <v>691</v>
      </c>
      <c r="O495">
        <v>0</v>
      </c>
      <c r="P495">
        <v>69</v>
      </c>
      <c r="Q495">
        <v>10</v>
      </c>
      <c r="R495">
        <v>0</v>
      </c>
      <c r="S495">
        <v>130</v>
      </c>
      <c r="T495">
        <f>marketing_campaign[[#This Row],[MntGoldProds]]+marketing_campaign[[#This Row],[MntSweetProducts]]+marketing_campaign[[#This Row],[MntFishProducts]]+marketing_campaign[[#This Row],[MntMeatProducts]]+marketing_campaign[[#This Row],[MntFruits]]+marketing_campaign[[#This Row],[MntWines]]</f>
        <v>900</v>
      </c>
      <c r="U495">
        <v>4</v>
      </c>
      <c r="V495">
        <v>2</v>
      </c>
      <c r="W495">
        <v>6</v>
      </c>
      <c r="X495">
        <v>3</v>
      </c>
      <c r="Y495">
        <f t="shared" si="15"/>
        <v>15</v>
      </c>
      <c r="Z495">
        <v>8</v>
      </c>
      <c r="AA495">
        <v>0</v>
      </c>
      <c r="AB495">
        <v>0</v>
      </c>
      <c r="AC495">
        <v>0</v>
      </c>
      <c r="AD495">
        <v>0</v>
      </c>
      <c r="AE495">
        <v>0</v>
      </c>
      <c r="AF495">
        <v>0</v>
      </c>
      <c r="AG495">
        <v>3</v>
      </c>
      <c r="AH495">
        <v>11</v>
      </c>
      <c r="AI495">
        <v>0</v>
      </c>
      <c r="AJ495">
        <f>marketing_campaign[[#This Row],[AcceptedCmp2]]+marketing_campaign[[#This Row],[AcceptedCmp1]]+marketing_campaign[[#This Row],[AcceptedCmp5]]+marketing_campaign[[#This Row],[AcceptedCmp4]]+marketing_campaign[[#This Row],[AcceptedCmp3]]</f>
        <v>0</v>
      </c>
    </row>
    <row r="496" spans="1:36" x14ac:dyDescent="0.35">
      <c r="A496">
        <v>6605</v>
      </c>
      <c r="B496">
        <v>1944</v>
      </c>
      <c r="C496">
        <f t="shared" ca="1" si="14"/>
        <v>82</v>
      </c>
      <c r="D496" t="str" cm="1">
        <f t="array" aca="1" ref="D4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496" t="s">
        <v>32</v>
      </c>
      <c r="F496" t="s">
        <v>35</v>
      </c>
      <c r="G496" cm="1">
        <f t="array" ref="G496">_xlfn.IFS(marketing_campaign[[#This Row],[Marital_Status]]="Single",I496-J496+1,marketing_campaign[[#This Row],[Marital_Status]]="Together",I496+J496+2,marketing_campaign[[#This Row],[Marital_Status]]="Alone",I496-J496+1,marketing_campaign[[#This Row],[Marital_Status]]="Married",I496+J496+2,marketing_campaign[[#This Row],[Marital_Status]]="Divorced",I496+J496+1,marketing_campaign[[#This Row],[Marital_Status]]="YOLO",I496-J496+1,marketing_campaign[[#This Row],[Marital_Status]]="Absurd",I496-J496+1,marketing_campaign[[#This Row],[Marital_Status]]="Widow",I496+J496+1)</f>
        <v>1</v>
      </c>
      <c r="H496">
        <v>55614</v>
      </c>
      <c r="I496">
        <v>0</v>
      </c>
      <c r="J496">
        <v>0</v>
      </c>
      <c r="K496" s="1">
        <v>41605</v>
      </c>
      <c r="L496">
        <v>85</v>
      </c>
      <c r="M496" t="str" cm="1">
        <f t="array" ref="M496">_xlfn.IFS(AND(marketing_campaign[[#This Row],[Recency]]&gt;=0,marketing_campaign[[#This Row],[Recency]]&lt;=14),"Early Recency",AND(marketing_campaign[[#This Row],[Recency]]&gt;=15,marketing_campaign[[#This Row],[Recency]]&lt;=31),"Mid-Recency",marketing_campaign[[#This Row],[Recency]]&gt;=32,"Late Recency")</f>
        <v>Late Recency</v>
      </c>
      <c r="N496">
        <v>504</v>
      </c>
      <c r="O496">
        <v>13</v>
      </c>
      <c r="P496">
        <v>131</v>
      </c>
      <c r="Q496">
        <v>8</v>
      </c>
      <c r="R496">
        <v>0</v>
      </c>
      <c r="S496">
        <v>26</v>
      </c>
      <c r="T496">
        <f>marketing_campaign[[#This Row],[MntGoldProds]]+marketing_campaign[[#This Row],[MntSweetProducts]]+marketing_campaign[[#This Row],[MntFishProducts]]+marketing_campaign[[#This Row],[MntMeatProducts]]+marketing_campaign[[#This Row],[MntFruits]]+marketing_campaign[[#This Row],[MntWines]]</f>
        <v>682</v>
      </c>
      <c r="U496">
        <v>1</v>
      </c>
      <c r="V496">
        <v>9</v>
      </c>
      <c r="W496">
        <v>4</v>
      </c>
      <c r="X496">
        <v>6</v>
      </c>
      <c r="Y496">
        <f t="shared" si="15"/>
        <v>20</v>
      </c>
      <c r="Z496">
        <v>7</v>
      </c>
      <c r="AA496">
        <v>0</v>
      </c>
      <c r="AB496">
        <v>1</v>
      </c>
      <c r="AC496">
        <v>0</v>
      </c>
      <c r="AD496">
        <v>0</v>
      </c>
      <c r="AE496">
        <v>0</v>
      </c>
      <c r="AF496">
        <v>0</v>
      </c>
      <c r="AG496">
        <v>3</v>
      </c>
      <c r="AH496">
        <v>11</v>
      </c>
      <c r="AI496">
        <v>0</v>
      </c>
      <c r="AJ496">
        <f>marketing_campaign[[#This Row],[AcceptedCmp2]]+marketing_campaign[[#This Row],[AcceptedCmp1]]+marketing_campaign[[#This Row],[AcceptedCmp5]]+marketing_campaign[[#This Row],[AcceptedCmp4]]+marketing_campaign[[#This Row],[AcceptedCmp3]]</f>
        <v>1</v>
      </c>
    </row>
    <row r="497" spans="1:36" x14ac:dyDescent="0.35">
      <c r="A497">
        <v>3136</v>
      </c>
      <c r="B497">
        <v>1962</v>
      </c>
      <c r="C497">
        <f t="shared" ca="1" si="14"/>
        <v>64</v>
      </c>
      <c r="D497" t="str" cm="1">
        <f t="array" aca="1" ref="D4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497" t="s">
        <v>34</v>
      </c>
      <c r="F497" t="s">
        <v>35</v>
      </c>
      <c r="G497" cm="1">
        <f t="array" ref="G497">_xlfn.IFS(marketing_campaign[[#This Row],[Marital_Status]]="Single",I497-J497+1,marketing_campaign[[#This Row],[Marital_Status]]="Together",I497+J497+2,marketing_campaign[[#This Row],[Marital_Status]]="Alone",I497-J497+1,marketing_campaign[[#This Row],[Marital_Status]]="Married",I497+J497+2,marketing_campaign[[#This Row],[Marital_Status]]="Divorced",I497+J497+1,marketing_campaign[[#This Row],[Marital_Status]]="YOLO",I497-J497+1,marketing_campaign[[#This Row],[Marital_Status]]="Absurd",I497-J497+1,marketing_campaign[[#This Row],[Marital_Status]]="Widow",I497+J497+1)</f>
        <v>2</v>
      </c>
      <c r="H497">
        <v>59432</v>
      </c>
      <c r="I497">
        <v>0</v>
      </c>
      <c r="J497">
        <v>1</v>
      </c>
      <c r="K497" s="1">
        <v>41377</v>
      </c>
      <c r="L497">
        <v>88</v>
      </c>
      <c r="M497" t="str" cm="1">
        <f t="array" ref="M497">_xlfn.IFS(AND(marketing_campaign[[#This Row],[Recency]]&gt;=0,marketing_campaign[[#This Row],[Recency]]&lt;=14),"Early Recency",AND(marketing_campaign[[#This Row],[Recency]]&gt;=15,marketing_campaign[[#This Row],[Recency]]&lt;=31),"Mid-Recency",marketing_campaign[[#This Row],[Recency]]&gt;=32,"Late Recency")</f>
        <v>Late Recency</v>
      </c>
      <c r="N497">
        <v>317</v>
      </c>
      <c r="O497">
        <v>25</v>
      </c>
      <c r="P497">
        <v>265</v>
      </c>
      <c r="Q497">
        <v>25</v>
      </c>
      <c r="R497">
        <v>19</v>
      </c>
      <c r="S497">
        <v>12</v>
      </c>
      <c r="T497">
        <f>marketing_campaign[[#This Row],[MntGoldProds]]+marketing_campaign[[#This Row],[MntSweetProducts]]+marketing_campaign[[#This Row],[MntFishProducts]]+marketing_campaign[[#This Row],[MntMeatProducts]]+marketing_campaign[[#This Row],[MntFruits]]+marketing_campaign[[#This Row],[MntWines]]</f>
        <v>663</v>
      </c>
      <c r="U497">
        <v>3</v>
      </c>
      <c r="V497">
        <v>5</v>
      </c>
      <c r="W497">
        <v>3</v>
      </c>
      <c r="X497">
        <v>11</v>
      </c>
      <c r="Y497">
        <f t="shared" si="15"/>
        <v>22</v>
      </c>
      <c r="Z497">
        <v>5</v>
      </c>
      <c r="AA497">
        <v>0</v>
      </c>
      <c r="AB497">
        <v>0</v>
      </c>
      <c r="AC497">
        <v>0</v>
      </c>
      <c r="AD497">
        <v>0</v>
      </c>
      <c r="AE497">
        <v>0</v>
      </c>
      <c r="AF497">
        <v>0</v>
      </c>
      <c r="AG497">
        <v>3</v>
      </c>
      <c r="AH497">
        <v>11</v>
      </c>
      <c r="AI497">
        <v>0</v>
      </c>
      <c r="AJ497">
        <f>marketing_campaign[[#This Row],[AcceptedCmp2]]+marketing_campaign[[#This Row],[AcceptedCmp1]]+marketing_campaign[[#This Row],[AcceptedCmp5]]+marketing_campaign[[#This Row],[AcceptedCmp4]]+marketing_campaign[[#This Row],[AcceptedCmp3]]</f>
        <v>0</v>
      </c>
    </row>
    <row r="498" spans="1:36" x14ac:dyDescent="0.35">
      <c r="A498">
        <v>8737</v>
      </c>
      <c r="B498">
        <v>1978</v>
      </c>
      <c r="C498">
        <f t="shared" ca="1" si="14"/>
        <v>48</v>
      </c>
      <c r="D498" t="str" cm="1">
        <f t="array" aca="1" ref="D4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8" t="s">
        <v>29</v>
      </c>
      <c r="F498" t="s">
        <v>35</v>
      </c>
      <c r="G498" cm="1">
        <f t="array" ref="G498">_xlfn.IFS(marketing_campaign[[#This Row],[Marital_Status]]="Single",I498-J498+1,marketing_campaign[[#This Row],[Marital_Status]]="Together",I498+J498+2,marketing_campaign[[#This Row],[Marital_Status]]="Alone",I498-J498+1,marketing_campaign[[#This Row],[Marital_Status]]="Married",I498+J498+2,marketing_campaign[[#This Row],[Marital_Status]]="Divorced",I498+J498+1,marketing_campaign[[#This Row],[Marital_Status]]="YOLO",I498-J498+1,marketing_campaign[[#This Row],[Marital_Status]]="Absurd",I498-J498+1,marketing_campaign[[#This Row],[Marital_Status]]="Widow",I498+J498+1)</f>
        <v>2</v>
      </c>
      <c r="H498">
        <v>55563</v>
      </c>
      <c r="I498">
        <v>0</v>
      </c>
      <c r="J498">
        <v>1</v>
      </c>
      <c r="K498" s="1">
        <v>41734</v>
      </c>
      <c r="L498">
        <v>22</v>
      </c>
      <c r="M498" t="str" cm="1">
        <f t="array" ref="M498">_xlfn.IFS(AND(marketing_campaign[[#This Row],[Recency]]&gt;=0,marketing_campaign[[#This Row],[Recency]]&lt;=14),"Early Recency",AND(marketing_campaign[[#This Row],[Recency]]&gt;=15,marketing_campaign[[#This Row],[Recency]]&lt;=31),"Mid-Recency",marketing_campaign[[#This Row],[Recency]]&gt;=32,"Late Recency")</f>
        <v>Mid-Recency</v>
      </c>
      <c r="N498">
        <v>29</v>
      </c>
      <c r="O498">
        <v>1</v>
      </c>
      <c r="P498">
        <v>9</v>
      </c>
      <c r="Q498">
        <v>2</v>
      </c>
      <c r="R498">
        <v>0</v>
      </c>
      <c r="S498">
        <v>2</v>
      </c>
      <c r="T498">
        <f>marketing_campaign[[#This Row],[MntGoldProds]]+marketing_campaign[[#This Row],[MntSweetProducts]]+marketing_campaign[[#This Row],[MntFishProducts]]+marketing_campaign[[#This Row],[MntMeatProducts]]+marketing_campaign[[#This Row],[MntFruits]]+marketing_campaign[[#This Row],[MntWines]]</f>
        <v>43</v>
      </c>
      <c r="U498">
        <v>1</v>
      </c>
      <c r="V498">
        <v>2</v>
      </c>
      <c r="W498">
        <v>0</v>
      </c>
      <c r="X498">
        <v>3</v>
      </c>
      <c r="Y498">
        <f t="shared" si="15"/>
        <v>6</v>
      </c>
      <c r="Z498">
        <v>3</v>
      </c>
      <c r="AA498">
        <v>0</v>
      </c>
      <c r="AB498">
        <v>0</v>
      </c>
      <c r="AC498">
        <v>0</v>
      </c>
      <c r="AD498">
        <v>0</v>
      </c>
      <c r="AE498">
        <v>0</v>
      </c>
      <c r="AF498">
        <v>0</v>
      </c>
      <c r="AG498">
        <v>3</v>
      </c>
      <c r="AH498">
        <v>11</v>
      </c>
      <c r="AI498">
        <v>0</v>
      </c>
      <c r="AJ498">
        <f>marketing_campaign[[#This Row],[AcceptedCmp2]]+marketing_campaign[[#This Row],[AcceptedCmp1]]+marketing_campaign[[#This Row],[AcceptedCmp5]]+marketing_campaign[[#This Row],[AcceptedCmp4]]+marketing_campaign[[#This Row],[AcceptedCmp3]]</f>
        <v>0</v>
      </c>
    </row>
    <row r="499" spans="1:36" x14ac:dyDescent="0.35">
      <c r="A499">
        <v>11088</v>
      </c>
      <c r="B499">
        <v>1971</v>
      </c>
      <c r="C499">
        <f t="shared" ca="1" si="14"/>
        <v>55</v>
      </c>
      <c r="D499" t="str" cm="1">
        <f t="array" aca="1" ref="D4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499" t="s">
        <v>32</v>
      </c>
      <c r="F499" t="s">
        <v>31</v>
      </c>
      <c r="G499" cm="1">
        <f t="array" ref="G499">_xlfn.IFS(marketing_campaign[[#This Row],[Marital_Status]]="Single",I499-J499+1,marketing_campaign[[#This Row],[Marital_Status]]="Together",I499+J499+2,marketing_campaign[[#This Row],[Marital_Status]]="Alone",I499-J499+1,marketing_campaign[[#This Row],[Marital_Status]]="Married",I499+J499+2,marketing_campaign[[#This Row],[Marital_Status]]="Divorced",I499+J499+1,marketing_campaign[[#This Row],[Marital_Status]]="YOLO",I499-J499+1,marketing_campaign[[#This Row],[Marital_Status]]="Absurd",I499-J499+1,marketing_campaign[[#This Row],[Marital_Status]]="Widow",I499+J499+1)</f>
        <v>3</v>
      </c>
      <c r="H499">
        <v>78642</v>
      </c>
      <c r="I499">
        <v>0</v>
      </c>
      <c r="J499">
        <v>1</v>
      </c>
      <c r="K499" s="1">
        <v>41385</v>
      </c>
      <c r="L499">
        <v>83</v>
      </c>
      <c r="M499" t="str" cm="1">
        <f t="array" ref="M499">_xlfn.IFS(AND(marketing_campaign[[#This Row],[Recency]]&gt;=0,marketing_campaign[[#This Row],[Recency]]&lt;=14),"Early Recency",AND(marketing_campaign[[#This Row],[Recency]]&gt;=15,marketing_campaign[[#This Row],[Recency]]&lt;=31),"Mid-Recency",marketing_campaign[[#This Row],[Recency]]&gt;=32,"Late Recency")</f>
        <v>Late Recency</v>
      </c>
      <c r="N499">
        <v>1396</v>
      </c>
      <c r="O499">
        <v>0</v>
      </c>
      <c r="P499">
        <v>322</v>
      </c>
      <c r="Q499">
        <v>46</v>
      </c>
      <c r="R499">
        <v>35</v>
      </c>
      <c r="S499">
        <v>17</v>
      </c>
      <c r="T499">
        <f>marketing_campaign[[#This Row],[MntGoldProds]]+marketing_campaign[[#This Row],[MntSweetProducts]]+marketing_campaign[[#This Row],[MntFishProducts]]+marketing_campaign[[#This Row],[MntMeatProducts]]+marketing_campaign[[#This Row],[MntFruits]]+marketing_campaign[[#This Row],[MntWines]]</f>
        <v>1816</v>
      </c>
      <c r="U499">
        <v>1</v>
      </c>
      <c r="V499">
        <v>4</v>
      </c>
      <c r="W499">
        <v>9</v>
      </c>
      <c r="X499">
        <v>4</v>
      </c>
      <c r="Y499">
        <f t="shared" si="15"/>
        <v>18</v>
      </c>
      <c r="Z499">
        <v>6</v>
      </c>
      <c r="AA499">
        <v>0</v>
      </c>
      <c r="AB499">
        <v>0</v>
      </c>
      <c r="AC499">
        <v>0</v>
      </c>
      <c r="AD499">
        <v>0</v>
      </c>
      <c r="AE499">
        <v>0</v>
      </c>
      <c r="AF499">
        <v>0</v>
      </c>
      <c r="AG499">
        <v>3</v>
      </c>
      <c r="AH499">
        <v>11</v>
      </c>
      <c r="AI499">
        <v>0</v>
      </c>
      <c r="AJ499">
        <f>marketing_campaign[[#This Row],[AcceptedCmp2]]+marketing_campaign[[#This Row],[AcceptedCmp1]]+marketing_campaign[[#This Row],[AcceptedCmp5]]+marketing_campaign[[#This Row],[AcceptedCmp4]]+marketing_campaign[[#This Row],[AcceptedCmp3]]</f>
        <v>0</v>
      </c>
    </row>
    <row r="500" spans="1:36" x14ac:dyDescent="0.35">
      <c r="A500">
        <v>716</v>
      </c>
      <c r="B500">
        <v>1949</v>
      </c>
      <c r="C500">
        <f t="shared" ca="1" si="14"/>
        <v>77</v>
      </c>
      <c r="D500" t="str" cm="1">
        <f t="array" aca="1" ref="D5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0" t="s">
        <v>32</v>
      </c>
      <c r="F500" t="s">
        <v>31</v>
      </c>
      <c r="G500" cm="1">
        <f t="array" ref="G500">_xlfn.IFS(marketing_campaign[[#This Row],[Marital_Status]]="Single",I500-J500+1,marketing_campaign[[#This Row],[Marital_Status]]="Together",I500+J500+2,marketing_campaign[[#This Row],[Marital_Status]]="Alone",I500-J500+1,marketing_campaign[[#This Row],[Marital_Status]]="Married",I500+J500+2,marketing_campaign[[#This Row],[Marital_Status]]="Divorced",I500+J500+1,marketing_campaign[[#This Row],[Marital_Status]]="YOLO",I500-J500+1,marketing_campaign[[#This Row],[Marital_Status]]="Absurd",I500-J500+1,marketing_campaign[[#This Row],[Marital_Status]]="Widow",I500+J500+1)</f>
        <v>3</v>
      </c>
      <c r="H500">
        <v>67911</v>
      </c>
      <c r="I500">
        <v>0</v>
      </c>
      <c r="J500">
        <v>1</v>
      </c>
      <c r="K500" s="1">
        <v>41781</v>
      </c>
      <c r="L500">
        <v>63</v>
      </c>
      <c r="M500" t="str" cm="1">
        <f t="array" ref="M500">_xlfn.IFS(AND(marketing_campaign[[#This Row],[Recency]]&gt;=0,marketing_campaign[[#This Row],[Recency]]&lt;=14),"Early Recency",AND(marketing_campaign[[#This Row],[Recency]]&gt;=15,marketing_campaign[[#This Row],[Recency]]&lt;=31),"Mid-Recency",marketing_campaign[[#This Row],[Recency]]&gt;=32,"Late Recency")</f>
        <v>Late Recency</v>
      </c>
      <c r="N500">
        <v>529</v>
      </c>
      <c r="O500">
        <v>0</v>
      </c>
      <c r="P500">
        <v>356</v>
      </c>
      <c r="Q500">
        <v>63</v>
      </c>
      <c r="R500">
        <v>28</v>
      </c>
      <c r="S500">
        <v>0</v>
      </c>
      <c r="T500">
        <f>marketing_campaign[[#This Row],[MntGoldProds]]+marketing_campaign[[#This Row],[MntSweetProducts]]+marketing_campaign[[#This Row],[MntFishProducts]]+marketing_campaign[[#This Row],[MntMeatProducts]]+marketing_campaign[[#This Row],[MntFruits]]+marketing_campaign[[#This Row],[MntWines]]</f>
        <v>976</v>
      </c>
      <c r="U500">
        <v>3</v>
      </c>
      <c r="V500">
        <v>6</v>
      </c>
      <c r="W500">
        <v>7</v>
      </c>
      <c r="X500">
        <v>11</v>
      </c>
      <c r="Y500">
        <f t="shared" si="15"/>
        <v>27</v>
      </c>
      <c r="Z500">
        <v>3</v>
      </c>
      <c r="AA500">
        <v>0</v>
      </c>
      <c r="AB500">
        <v>0</v>
      </c>
      <c r="AC500">
        <v>0</v>
      </c>
      <c r="AD500">
        <v>0</v>
      </c>
      <c r="AE500">
        <v>0</v>
      </c>
      <c r="AF500">
        <v>0</v>
      </c>
      <c r="AG500">
        <v>3</v>
      </c>
      <c r="AH500">
        <v>11</v>
      </c>
      <c r="AI500">
        <v>0</v>
      </c>
      <c r="AJ500">
        <f>marketing_campaign[[#This Row],[AcceptedCmp2]]+marketing_campaign[[#This Row],[AcceptedCmp1]]+marketing_campaign[[#This Row],[AcceptedCmp5]]+marketing_campaign[[#This Row],[AcceptedCmp4]]+marketing_campaign[[#This Row],[AcceptedCmp3]]</f>
        <v>0</v>
      </c>
    </row>
    <row r="501" spans="1:36" x14ac:dyDescent="0.35">
      <c r="A501">
        <v>466</v>
      </c>
      <c r="B501">
        <v>1944</v>
      </c>
      <c r="C501">
        <f t="shared" ca="1" si="14"/>
        <v>82</v>
      </c>
      <c r="D501" t="str" cm="1">
        <f t="array" aca="1" ref="D5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501" t="s">
        <v>29</v>
      </c>
      <c r="F501" t="s">
        <v>33</v>
      </c>
      <c r="G501" cm="1">
        <f t="array" ref="G501">_xlfn.IFS(marketing_campaign[[#This Row],[Marital_Status]]="Single",I501-J501+1,marketing_campaign[[#This Row],[Marital_Status]]="Together",I501+J501+2,marketing_campaign[[#This Row],[Marital_Status]]="Alone",I501-J501+1,marketing_campaign[[#This Row],[Marital_Status]]="Married",I501+J501+2,marketing_campaign[[#This Row],[Marital_Status]]="Divorced",I501+J501+1,marketing_campaign[[#This Row],[Marital_Status]]="YOLO",I501-J501+1,marketing_campaign[[#This Row],[Marital_Status]]="Absurd",I501-J501+1,marketing_campaign[[#This Row],[Marital_Status]]="Widow",I501+J501+1)</f>
        <v>2</v>
      </c>
      <c r="H501">
        <v>65275</v>
      </c>
      <c r="I501">
        <v>0</v>
      </c>
      <c r="J501">
        <v>0</v>
      </c>
      <c r="K501" s="1">
        <v>41367</v>
      </c>
      <c r="L501">
        <v>9</v>
      </c>
      <c r="M501" t="str" cm="1">
        <f t="array" ref="M501">_xlfn.IFS(AND(marketing_campaign[[#This Row],[Recency]]&gt;=0,marketing_campaign[[#This Row],[Recency]]&lt;=14),"Early Recency",AND(marketing_campaign[[#This Row],[Recency]]&gt;=15,marketing_campaign[[#This Row],[Recency]]&lt;=31),"Mid-Recency",marketing_campaign[[#This Row],[Recency]]&gt;=32,"Late Recency")</f>
        <v>Early Recency</v>
      </c>
      <c r="N501">
        <v>388</v>
      </c>
      <c r="O501">
        <v>14</v>
      </c>
      <c r="P501">
        <v>218</v>
      </c>
      <c r="Q501">
        <v>91</v>
      </c>
      <c r="R501">
        <v>14</v>
      </c>
      <c r="S501">
        <v>21</v>
      </c>
      <c r="T501">
        <f>marketing_campaign[[#This Row],[MntGoldProds]]+marketing_campaign[[#This Row],[MntSweetProducts]]+marketing_campaign[[#This Row],[MntFishProducts]]+marketing_campaign[[#This Row],[MntMeatProducts]]+marketing_campaign[[#This Row],[MntFruits]]+marketing_campaign[[#This Row],[MntWines]]</f>
        <v>746</v>
      </c>
      <c r="U501">
        <v>1</v>
      </c>
      <c r="V501">
        <v>4</v>
      </c>
      <c r="W501">
        <v>3</v>
      </c>
      <c r="X501">
        <v>13</v>
      </c>
      <c r="Y501">
        <f t="shared" si="15"/>
        <v>21</v>
      </c>
      <c r="Z501">
        <v>2</v>
      </c>
      <c r="AA501">
        <v>0</v>
      </c>
      <c r="AB501">
        <v>0</v>
      </c>
      <c r="AC501">
        <v>0</v>
      </c>
      <c r="AD501">
        <v>0</v>
      </c>
      <c r="AE501">
        <v>0</v>
      </c>
      <c r="AF501">
        <v>0</v>
      </c>
      <c r="AG501">
        <v>3</v>
      </c>
      <c r="AH501">
        <v>11</v>
      </c>
      <c r="AI501">
        <v>0</v>
      </c>
      <c r="AJ501">
        <f>marketing_campaign[[#This Row],[AcceptedCmp2]]+marketing_campaign[[#This Row],[AcceptedCmp1]]+marketing_campaign[[#This Row],[AcceptedCmp5]]+marketing_campaign[[#This Row],[AcceptedCmp4]]+marketing_campaign[[#This Row],[AcceptedCmp3]]</f>
        <v>0</v>
      </c>
    </row>
    <row r="502" spans="1:36" x14ac:dyDescent="0.35">
      <c r="A502">
        <v>9135</v>
      </c>
      <c r="B502">
        <v>1950</v>
      </c>
      <c r="C502">
        <f t="shared" ca="1" si="14"/>
        <v>76</v>
      </c>
      <c r="D502" t="str" cm="1">
        <f t="array" aca="1" ref="D5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2" t="s">
        <v>29</v>
      </c>
      <c r="F502" t="s">
        <v>31</v>
      </c>
      <c r="G502" cm="1">
        <f t="array" ref="G502">_xlfn.IFS(marketing_campaign[[#This Row],[Marital_Status]]="Single",I502-J502+1,marketing_campaign[[#This Row],[Marital_Status]]="Together",I502+J502+2,marketing_campaign[[#This Row],[Marital_Status]]="Alone",I502-J502+1,marketing_campaign[[#This Row],[Marital_Status]]="Married",I502+J502+2,marketing_campaign[[#This Row],[Marital_Status]]="Divorced",I502+J502+1,marketing_campaign[[#This Row],[Marital_Status]]="YOLO",I502-J502+1,marketing_campaign[[#This Row],[Marital_Status]]="Absurd",I502-J502+1,marketing_campaign[[#This Row],[Marital_Status]]="Widow",I502+J502+1)</f>
        <v>4</v>
      </c>
      <c r="H502">
        <v>27203</v>
      </c>
      <c r="I502">
        <v>1</v>
      </c>
      <c r="J502">
        <v>1</v>
      </c>
      <c r="K502" s="1">
        <v>41127</v>
      </c>
      <c r="L502">
        <v>92</v>
      </c>
      <c r="M502" t="str" cm="1">
        <f t="array" ref="M502">_xlfn.IFS(AND(marketing_campaign[[#This Row],[Recency]]&gt;=0,marketing_campaign[[#This Row],[Recency]]&lt;=14),"Early Recency",AND(marketing_campaign[[#This Row],[Recency]]&gt;=15,marketing_campaign[[#This Row],[Recency]]&lt;=31),"Mid-Recency",marketing_campaign[[#This Row],[Recency]]&gt;=32,"Late Recency")</f>
        <v>Late Recency</v>
      </c>
      <c r="N502">
        <v>13</v>
      </c>
      <c r="O502">
        <v>2</v>
      </c>
      <c r="P502">
        <v>21</v>
      </c>
      <c r="Q502">
        <v>4</v>
      </c>
      <c r="R502">
        <v>0</v>
      </c>
      <c r="S502">
        <v>24</v>
      </c>
      <c r="T502">
        <f>marketing_campaign[[#This Row],[MntGoldProds]]+marketing_campaign[[#This Row],[MntSweetProducts]]+marketing_campaign[[#This Row],[MntFishProducts]]+marketing_campaign[[#This Row],[MntMeatProducts]]+marketing_campaign[[#This Row],[MntFruits]]+marketing_campaign[[#This Row],[MntWines]]</f>
        <v>64</v>
      </c>
      <c r="U502">
        <v>2</v>
      </c>
      <c r="V502">
        <v>1</v>
      </c>
      <c r="W502">
        <v>1</v>
      </c>
      <c r="X502">
        <v>2</v>
      </c>
      <c r="Y502">
        <f t="shared" si="15"/>
        <v>6</v>
      </c>
      <c r="Z502">
        <v>8</v>
      </c>
      <c r="AA502">
        <v>0</v>
      </c>
      <c r="AB502">
        <v>0</v>
      </c>
      <c r="AC502">
        <v>0</v>
      </c>
      <c r="AD502">
        <v>0</v>
      </c>
      <c r="AE502">
        <v>0</v>
      </c>
      <c r="AF502">
        <v>0</v>
      </c>
      <c r="AG502">
        <v>3</v>
      </c>
      <c r="AH502">
        <v>11</v>
      </c>
      <c r="AI502">
        <v>0</v>
      </c>
      <c r="AJ502">
        <f>marketing_campaign[[#This Row],[AcceptedCmp2]]+marketing_campaign[[#This Row],[AcceptedCmp1]]+marketing_campaign[[#This Row],[AcceptedCmp5]]+marketing_campaign[[#This Row],[AcceptedCmp4]]+marketing_campaign[[#This Row],[AcceptedCmp3]]</f>
        <v>0</v>
      </c>
    </row>
    <row r="503" spans="1:36" x14ac:dyDescent="0.35">
      <c r="A503">
        <v>10623</v>
      </c>
      <c r="B503">
        <v>1961</v>
      </c>
      <c r="C503">
        <f t="shared" ca="1" si="14"/>
        <v>65</v>
      </c>
      <c r="D503" t="str" cm="1">
        <f t="array" aca="1" ref="D5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3" t="s">
        <v>34</v>
      </c>
      <c r="F503" t="s">
        <v>31</v>
      </c>
      <c r="G503" cm="1">
        <f t="array" ref="G503">_xlfn.IFS(marketing_campaign[[#This Row],[Marital_Status]]="Single",I503-J503+1,marketing_campaign[[#This Row],[Marital_Status]]="Together",I503+J503+2,marketing_campaign[[#This Row],[Marital_Status]]="Alone",I503-J503+1,marketing_campaign[[#This Row],[Marital_Status]]="Married",I503+J503+2,marketing_campaign[[#This Row],[Marital_Status]]="Divorced",I503+J503+1,marketing_campaign[[#This Row],[Marital_Status]]="YOLO",I503-J503+1,marketing_campaign[[#This Row],[Marital_Status]]="Absurd",I503-J503+1,marketing_campaign[[#This Row],[Marital_Status]]="Widow",I503+J503+1)</f>
        <v>3</v>
      </c>
      <c r="H503">
        <v>48330</v>
      </c>
      <c r="I503">
        <v>0</v>
      </c>
      <c r="J503">
        <v>1</v>
      </c>
      <c r="K503" s="1">
        <v>41593</v>
      </c>
      <c r="L503">
        <v>2</v>
      </c>
      <c r="M503" t="str" cm="1">
        <f t="array" ref="M503">_xlfn.IFS(AND(marketing_campaign[[#This Row],[Recency]]&gt;=0,marketing_campaign[[#This Row],[Recency]]&lt;=14),"Early Recency",AND(marketing_campaign[[#This Row],[Recency]]&gt;=15,marketing_campaign[[#This Row],[Recency]]&lt;=31),"Mid-Recency",marketing_campaign[[#This Row],[Recency]]&gt;=32,"Late Recency")</f>
        <v>Early Recency</v>
      </c>
      <c r="N503">
        <v>28</v>
      </c>
      <c r="O503">
        <v>0</v>
      </c>
      <c r="P503">
        <v>4</v>
      </c>
      <c r="Q503">
        <v>0</v>
      </c>
      <c r="R503">
        <v>0</v>
      </c>
      <c r="S503">
        <v>0</v>
      </c>
      <c r="T503">
        <f>marketing_campaign[[#This Row],[MntGoldProds]]+marketing_campaign[[#This Row],[MntSweetProducts]]+marketing_campaign[[#This Row],[MntFishProducts]]+marketing_campaign[[#This Row],[MntMeatProducts]]+marketing_campaign[[#This Row],[MntFruits]]+marketing_campaign[[#This Row],[MntWines]]</f>
        <v>32</v>
      </c>
      <c r="U503">
        <v>1</v>
      </c>
      <c r="V503">
        <v>1</v>
      </c>
      <c r="W503">
        <v>0</v>
      </c>
      <c r="X503">
        <v>3</v>
      </c>
      <c r="Y503">
        <f t="shared" si="15"/>
        <v>5</v>
      </c>
      <c r="Z503">
        <v>5</v>
      </c>
      <c r="AA503">
        <v>0</v>
      </c>
      <c r="AB503">
        <v>0</v>
      </c>
      <c r="AC503">
        <v>0</v>
      </c>
      <c r="AD503">
        <v>0</v>
      </c>
      <c r="AE503">
        <v>0</v>
      </c>
      <c r="AF503">
        <v>0</v>
      </c>
      <c r="AG503">
        <v>3</v>
      </c>
      <c r="AH503">
        <v>11</v>
      </c>
      <c r="AI503">
        <v>0</v>
      </c>
      <c r="AJ503">
        <f>marketing_campaign[[#This Row],[AcceptedCmp2]]+marketing_campaign[[#This Row],[AcceptedCmp1]]+marketing_campaign[[#This Row],[AcceptedCmp5]]+marketing_campaign[[#This Row],[AcceptedCmp4]]+marketing_campaign[[#This Row],[AcceptedCmp3]]</f>
        <v>0</v>
      </c>
    </row>
    <row r="504" spans="1:36" x14ac:dyDescent="0.35">
      <c r="A504">
        <v>8151</v>
      </c>
      <c r="B504">
        <v>1990</v>
      </c>
      <c r="C504">
        <f t="shared" ca="1" si="14"/>
        <v>36</v>
      </c>
      <c r="D504" t="str" cm="1">
        <f t="array" aca="1" ref="D5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04" t="s">
        <v>36</v>
      </c>
      <c r="F504" t="s">
        <v>33</v>
      </c>
      <c r="G504" cm="1">
        <f t="array" ref="G504">_xlfn.IFS(marketing_campaign[[#This Row],[Marital_Status]]="Single",I504-J504+1,marketing_campaign[[#This Row],[Marital_Status]]="Together",I504+J504+2,marketing_campaign[[#This Row],[Marital_Status]]="Alone",I504-J504+1,marketing_campaign[[#This Row],[Marital_Status]]="Married",I504+J504+2,marketing_campaign[[#This Row],[Marital_Status]]="Divorced",I504+J504+1,marketing_campaign[[#This Row],[Marital_Status]]="YOLO",I504-J504+1,marketing_campaign[[#This Row],[Marital_Status]]="Absurd",I504-J504+1,marketing_campaign[[#This Row],[Marital_Status]]="Widow",I504+J504+1)</f>
        <v>2</v>
      </c>
      <c r="H504">
        <v>24279</v>
      </c>
      <c r="I504">
        <v>0</v>
      </c>
      <c r="J504">
        <v>0</v>
      </c>
      <c r="K504" s="1">
        <v>41272</v>
      </c>
      <c r="L504">
        <v>6</v>
      </c>
      <c r="M504" t="str" cm="1">
        <f t="array" ref="M504">_xlfn.IFS(AND(marketing_campaign[[#This Row],[Recency]]&gt;=0,marketing_campaign[[#This Row],[Recency]]&lt;=14),"Early Recency",AND(marketing_campaign[[#This Row],[Recency]]&gt;=15,marketing_campaign[[#This Row],[Recency]]&lt;=31),"Mid-Recency",marketing_campaign[[#This Row],[Recency]]&gt;=32,"Late Recency")</f>
        <v>Early Recency</v>
      </c>
      <c r="N504">
        <v>16</v>
      </c>
      <c r="O504">
        <v>36</v>
      </c>
      <c r="P504">
        <v>21</v>
      </c>
      <c r="Q504">
        <v>20</v>
      </c>
      <c r="R504">
        <v>62</v>
      </c>
      <c r="S504">
        <v>108</v>
      </c>
      <c r="T504">
        <f>marketing_campaign[[#This Row],[MntGoldProds]]+marketing_campaign[[#This Row],[MntSweetProducts]]+marketing_campaign[[#This Row],[MntFishProducts]]+marketing_campaign[[#This Row],[MntMeatProducts]]+marketing_campaign[[#This Row],[MntFruits]]+marketing_campaign[[#This Row],[MntWines]]</f>
        <v>263</v>
      </c>
      <c r="U504">
        <v>1</v>
      </c>
      <c r="V504">
        <v>4</v>
      </c>
      <c r="W504">
        <v>1</v>
      </c>
      <c r="X504">
        <v>3</v>
      </c>
      <c r="Y504">
        <f t="shared" si="15"/>
        <v>9</v>
      </c>
      <c r="Z504">
        <v>8</v>
      </c>
      <c r="AA504">
        <v>0</v>
      </c>
      <c r="AB504">
        <v>0</v>
      </c>
      <c r="AC504">
        <v>0</v>
      </c>
      <c r="AD504">
        <v>0</v>
      </c>
      <c r="AE504">
        <v>0</v>
      </c>
      <c r="AF504">
        <v>0</v>
      </c>
      <c r="AG504">
        <v>3</v>
      </c>
      <c r="AH504">
        <v>11</v>
      </c>
      <c r="AI504">
        <v>0</v>
      </c>
      <c r="AJ504">
        <f>marketing_campaign[[#This Row],[AcceptedCmp2]]+marketing_campaign[[#This Row],[AcceptedCmp1]]+marketing_campaign[[#This Row],[AcceptedCmp5]]+marketing_campaign[[#This Row],[AcceptedCmp4]]+marketing_campaign[[#This Row],[AcceptedCmp3]]</f>
        <v>0</v>
      </c>
    </row>
    <row r="505" spans="1:36" x14ac:dyDescent="0.35">
      <c r="A505">
        <v>5140</v>
      </c>
      <c r="B505">
        <v>1985</v>
      </c>
      <c r="C505">
        <f t="shared" ca="1" si="14"/>
        <v>41</v>
      </c>
      <c r="D505" t="str" cm="1">
        <f t="array" aca="1" ref="D5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05" t="s">
        <v>32</v>
      </c>
      <c r="F505" t="s">
        <v>33</v>
      </c>
      <c r="G505" cm="1">
        <f t="array" ref="G505">_xlfn.IFS(marketing_campaign[[#This Row],[Marital_Status]]="Single",I505-J505+1,marketing_campaign[[#This Row],[Marital_Status]]="Together",I505+J505+2,marketing_campaign[[#This Row],[Marital_Status]]="Alone",I505-J505+1,marketing_campaign[[#This Row],[Marital_Status]]="Married",I505+J505+2,marketing_campaign[[#This Row],[Marital_Status]]="Divorced",I505+J505+1,marketing_campaign[[#This Row],[Marital_Status]]="YOLO",I505-J505+1,marketing_campaign[[#This Row],[Marital_Status]]="Absurd",I505-J505+1,marketing_campaign[[#This Row],[Marital_Status]]="Widow",I505+J505+1)</f>
        <v>3</v>
      </c>
      <c r="H505">
        <v>64355</v>
      </c>
      <c r="I505">
        <v>1</v>
      </c>
      <c r="J505">
        <v>0</v>
      </c>
      <c r="K505" s="1">
        <v>41145</v>
      </c>
      <c r="L505">
        <v>66</v>
      </c>
      <c r="M505" t="str" cm="1">
        <f t="array" ref="M505">_xlfn.IFS(AND(marketing_campaign[[#This Row],[Recency]]&gt;=0,marketing_campaign[[#This Row],[Recency]]&lt;=14),"Early Recency",AND(marketing_campaign[[#This Row],[Recency]]&gt;=15,marketing_campaign[[#This Row],[Recency]]&lt;=31),"Mid-Recency",marketing_campaign[[#This Row],[Recency]]&gt;=32,"Late Recency")</f>
        <v>Late Recency</v>
      </c>
      <c r="N505">
        <v>1047</v>
      </c>
      <c r="O505">
        <v>0</v>
      </c>
      <c r="P505">
        <v>140</v>
      </c>
      <c r="Q505">
        <v>67</v>
      </c>
      <c r="R505">
        <v>38</v>
      </c>
      <c r="S505">
        <v>153</v>
      </c>
      <c r="T505">
        <f>marketing_campaign[[#This Row],[MntGoldProds]]+marketing_campaign[[#This Row],[MntSweetProducts]]+marketing_campaign[[#This Row],[MntFishProducts]]+marketing_campaign[[#This Row],[MntMeatProducts]]+marketing_campaign[[#This Row],[MntFruits]]+marketing_campaign[[#This Row],[MntWines]]</f>
        <v>1445</v>
      </c>
      <c r="U505">
        <v>2</v>
      </c>
      <c r="V505">
        <v>4</v>
      </c>
      <c r="W505">
        <v>3</v>
      </c>
      <c r="X505">
        <v>12</v>
      </c>
      <c r="Y505">
        <f t="shared" si="15"/>
        <v>21</v>
      </c>
      <c r="Z505">
        <v>8</v>
      </c>
      <c r="AA505">
        <v>0</v>
      </c>
      <c r="AB505">
        <v>0</v>
      </c>
      <c r="AC505">
        <v>0</v>
      </c>
      <c r="AD505">
        <v>0</v>
      </c>
      <c r="AE505">
        <v>0</v>
      </c>
      <c r="AF505">
        <v>0</v>
      </c>
      <c r="AG505">
        <v>3</v>
      </c>
      <c r="AH505">
        <v>11</v>
      </c>
      <c r="AI505">
        <v>0</v>
      </c>
      <c r="AJ505">
        <f>marketing_campaign[[#This Row],[AcceptedCmp2]]+marketing_campaign[[#This Row],[AcceptedCmp1]]+marketing_campaign[[#This Row],[AcceptedCmp5]]+marketing_campaign[[#This Row],[AcceptedCmp4]]+marketing_campaign[[#This Row],[AcceptedCmp3]]</f>
        <v>0</v>
      </c>
    </row>
    <row r="506" spans="1:36" x14ac:dyDescent="0.35">
      <c r="A506">
        <v>10160</v>
      </c>
      <c r="B506">
        <v>1956</v>
      </c>
      <c r="C506">
        <f t="shared" ca="1" si="14"/>
        <v>70</v>
      </c>
      <c r="D506" t="str" cm="1">
        <f t="array" aca="1" ref="D5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6" t="s">
        <v>34</v>
      </c>
      <c r="F506" t="s">
        <v>31</v>
      </c>
      <c r="G506" cm="1">
        <f t="array" ref="G506">_xlfn.IFS(marketing_campaign[[#This Row],[Marital_Status]]="Single",I506-J506+1,marketing_campaign[[#This Row],[Marital_Status]]="Together",I506+J506+2,marketing_campaign[[#This Row],[Marital_Status]]="Alone",I506-J506+1,marketing_campaign[[#This Row],[Marital_Status]]="Married",I506+J506+2,marketing_campaign[[#This Row],[Marital_Status]]="Divorced",I506+J506+1,marketing_campaign[[#This Row],[Marital_Status]]="YOLO",I506-J506+1,marketing_campaign[[#This Row],[Marital_Status]]="Absurd",I506-J506+1,marketing_campaign[[#This Row],[Marital_Status]]="Widow",I506+J506+1)</f>
        <v>3</v>
      </c>
      <c r="H506">
        <v>50943</v>
      </c>
      <c r="I506">
        <v>0</v>
      </c>
      <c r="J506">
        <v>1</v>
      </c>
      <c r="K506" s="1">
        <v>41446</v>
      </c>
      <c r="L506">
        <v>49</v>
      </c>
      <c r="M506" t="str" cm="1">
        <f t="array" ref="M506">_xlfn.IFS(AND(marketing_campaign[[#This Row],[Recency]]&gt;=0,marketing_campaign[[#This Row],[Recency]]&lt;=14),"Early Recency",AND(marketing_campaign[[#This Row],[Recency]]&gt;=15,marketing_campaign[[#This Row],[Recency]]&lt;=31),"Mid-Recency",marketing_campaign[[#This Row],[Recency]]&gt;=32,"Late Recency")</f>
        <v>Late Recency</v>
      </c>
      <c r="N506">
        <v>31</v>
      </c>
      <c r="O506">
        <v>0</v>
      </c>
      <c r="P506">
        <v>7</v>
      </c>
      <c r="Q506">
        <v>2</v>
      </c>
      <c r="R506">
        <v>0</v>
      </c>
      <c r="S506">
        <v>6</v>
      </c>
      <c r="T506">
        <f>marketing_campaign[[#This Row],[MntGoldProds]]+marketing_campaign[[#This Row],[MntSweetProducts]]+marketing_campaign[[#This Row],[MntFishProducts]]+marketing_campaign[[#This Row],[MntMeatProducts]]+marketing_campaign[[#This Row],[MntFruits]]+marketing_campaign[[#This Row],[MntWines]]</f>
        <v>46</v>
      </c>
      <c r="U506">
        <v>1</v>
      </c>
      <c r="V506">
        <v>1</v>
      </c>
      <c r="W506">
        <v>0</v>
      </c>
      <c r="X506">
        <v>3</v>
      </c>
      <c r="Y506">
        <f t="shared" si="15"/>
        <v>5</v>
      </c>
      <c r="Z506">
        <v>5</v>
      </c>
      <c r="AA506">
        <v>0</v>
      </c>
      <c r="AB506">
        <v>0</v>
      </c>
      <c r="AC506">
        <v>0</v>
      </c>
      <c r="AD506">
        <v>0</v>
      </c>
      <c r="AE506">
        <v>0</v>
      </c>
      <c r="AF506">
        <v>0</v>
      </c>
      <c r="AG506">
        <v>3</v>
      </c>
      <c r="AH506">
        <v>11</v>
      </c>
      <c r="AI506">
        <v>0</v>
      </c>
      <c r="AJ506">
        <f>marketing_campaign[[#This Row],[AcceptedCmp2]]+marketing_campaign[[#This Row],[AcceptedCmp1]]+marketing_campaign[[#This Row],[AcceptedCmp5]]+marketing_campaign[[#This Row],[AcceptedCmp4]]+marketing_campaign[[#This Row],[AcceptedCmp3]]</f>
        <v>0</v>
      </c>
    </row>
    <row r="507" spans="1:36" x14ac:dyDescent="0.35">
      <c r="A507">
        <v>4945</v>
      </c>
      <c r="B507">
        <v>1953</v>
      </c>
      <c r="C507">
        <f t="shared" ca="1" si="14"/>
        <v>73</v>
      </c>
      <c r="D507" t="str" cm="1">
        <f t="array" aca="1" ref="D5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07" t="s">
        <v>29</v>
      </c>
      <c r="F507" t="s">
        <v>38</v>
      </c>
      <c r="G507" cm="1">
        <f t="array" ref="G507">_xlfn.IFS(marketing_campaign[[#This Row],[Marital_Status]]="Single",I507-J507+1,marketing_campaign[[#This Row],[Marital_Status]]="Together",I507+J507+2,marketing_campaign[[#This Row],[Marital_Status]]="Alone",I507-J507+1,marketing_campaign[[#This Row],[Marital_Status]]="Married",I507+J507+2,marketing_campaign[[#This Row],[Marital_Status]]="Divorced",I507+J507+1,marketing_campaign[[#This Row],[Marital_Status]]="YOLO",I507-J507+1,marketing_campaign[[#This Row],[Marital_Status]]="Absurd",I507-J507+1,marketing_campaign[[#This Row],[Marital_Status]]="Widow",I507+J507+1)</f>
        <v>1</v>
      </c>
      <c r="H507">
        <v>53653</v>
      </c>
      <c r="I507">
        <v>0</v>
      </c>
      <c r="J507">
        <v>0</v>
      </c>
      <c r="K507" s="1">
        <v>41220</v>
      </c>
      <c r="L507">
        <v>29</v>
      </c>
      <c r="M507" t="str" cm="1">
        <f t="array" ref="M507">_xlfn.IFS(AND(marketing_campaign[[#This Row],[Recency]]&gt;=0,marketing_campaign[[#This Row],[Recency]]&lt;=14),"Early Recency",AND(marketing_campaign[[#This Row],[Recency]]&gt;=15,marketing_campaign[[#This Row],[Recency]]&lt;=31),"Mid-Recency",marketing_campaign[[#This Row],[Recency]]&gt;=32,"Late Recency")</f>
        <v>Mid-Recency</v>
      </c>
      <c r="N507">
        <v>815</v>
      </c>
      <c r="O507">
        <v>10</v>
      </c>
      <c r="P507">
        <v>239</v>
      </c>
      <c r="Q507">
        <v>28</v>
      </c>
      <c r="R507">
        <v>10</v>
      </c>
      <c r="S507">
        <v>108</v>
      </c>
      <c r="T507">
        <f>marketing_campaign[[#This Row],[MntGoldProds]]+marketing_campaign[[#This Row],[MntSweetProducts]]+marketing_campaign[[#This Row],[MntFishProducts]]+marketing_campaign[[#This Row],[MntMeatProducts]]+marketing_campaign[[#This Row],[MntFruits]]+marketing_campaign[[#This Row],[MntWines]]</f>
        <v>1210</v>
      </c>
      <c r="U507">
        <v>2</v>
      </c>
      <c r="V507">
        <v>10</v>
      </c>
      <c r="W507">
        <v>4</v>
      </c>
      <c r="X507">
        <v>12</v>
      </c>
      <c r="Y507">
        <f t="shared" si="15"/>
        <v>28</v>
      </c>
      <c r="Z507">
        <v>6</v>
      </c>
      <c r="AA507">
        <v>0</v>
      </c>
      <c r="AB507">
        <v>0</v>
      </c>
      <c r="AC507">
        <v>0</v>
      </c>
      <c r="AD507">
        <v>0</v>
      </c>
      <c r="AE507">
        <v>0</v>
      </c>
      <c r="AF507">
        <v>0</v>
      </c>
      <c r="AG507">
        <v>3</v>
      </c>
      <c r="AH507">
        <v>11</v>
      </c>
      <c r="AI507">
        <v>0</v>
      </c>
      <c r="AJ507">
        <f>marketing_campaign[[#This Row],[AcceptedCmp2]]+marketing_campaign[[#This Row],[AcceptedCmp1]]+marketing_campaign[[#This Row],[AcceptedCmp5]]+marketing_campaign[[#This Row],[AcceptedCmp4]]+marketing_campaign[[#This Row],[AcceptedCmp3]]</f>
        <v>0</v>
      </c>
    </row>
    <row r="508" spans="1:36" x14ac:dyDescent="0.35">
      <c r="A508">
        <v>10584</v>
      </c>
      <c r="B508">
        <v>1976</v>
      </c>
      <c r="C508">
        <f t="shared" ca="1" si="14"/>
        <v>50</v>
      </c>
      <c r="D508" t="str" cm="1">
        <f t="array" aca="1" ref="D5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08" t="s">
        <v>29</v>
      </c>
      <c r="F508" t="s">
        <v>33</v>
      </c>
      <c r="G508" cm="1">
        <f t="array" ref="G508">_xlfn.IFS(marketing_campaign[[#This Row],[Marital_Status]]="Single",I508-J508+1,marketing_campaign[[#This Row],[Marital_Status]]="Together",I508+J508+2,marketing_campaign[[#This Row],[Marital_Status]]="Alone",I508-J508+1,marketing_campaign[[#This Row],[Marital_Status]]="Married",I508+J508+2,marketing_campaign[[#This Row],[Marital_Status]]="Divorced",I508+J508+1,marketing_campaign[[#This Row],[Marital_Status]]="YOLO",I508-J508+1,marketing_campaign[[#This Row],[Marital_Status]]="Absurd",I508-J508+1,marketing_campaign[[#This Row],[Marital_Status]]="Widow",I508+J508+1)</f>
        <v>3</v>
      </c>
      <c r="H508">
        <v>65665</v>
      </c>
      <c r="I508">
        <v>0</v>
      </c>
      <c r="J508">
        <v>1</v>
      </c>
      <c r="K508" s="1">
        <v>41610</v>
      </c>
      <c r="L508">
        <v>77</v>
      </c>
      <c r="M508" t="str" cm="1">
        <f t="array" ref="M508">_xlfn.IFS(AND(marketing_campaign[[#This Row],[Recency]]&gt;=0,marketing_campaign[[#This Row],[Recency]]&lt;=14),"Early Recency",AND(marketing_campaign[[#This Row],[Recency]]&gt;=15,marketing_campaign[[#This Row],[Recency]]&lt;=31),"Mid-Recency",marketing_campaign[[#This Row],[Recency]]&gt;=32,"Late Recency")</f>
        <v>Late Recency</v>
      </c>
      <c r="N508">
        <v>225</v>
      </c>
      <c r="O508">
        <v>162</v>
      </c>
      <c r="P508">
        <v>387</v>
      </c>
      <c r="Q508">
        <v>106</v>
      </c>
      <c r="R508">
        <v>36</v>
      </c>
      <c r="S508">
        <v>29</v>
      </c>
      <c r="T508">
        <f>marketing_campaign[[#This Row],[MntGoldProds]]+marketing_campaign[[#This Row],[MntSweetProducts]]+marketing_campaign[[#This Row],[MntFishProducts]]+marketing_campaign[[#This Row],[MntMeatProducts]]+marketing_campaign[[#This Row],[MntFruits]]+marketing_campaign[[#This Row],[MntWines]]</f>
        <v>945</v>
      </c>
      <c r="U508">
        <v>1</v>
      </c>
      <c r="V508">
        <v>5</v>
      </c>
      <c r="W508">
        <v>10</v>
      </c>
      <c r="X508">
        <v>8</v>
      </c>
      <c r="Y508">
        <f t="shared" si="15"/>
        <v>24</v>
      </c>
      <c r="Z508">
        <v>3</v>
      </c>
      <c r="AA508">
        <v>0</v>
      </c>
      <c r="AB508">
        <v>0</v>
      </c>
      <c r="AC508">
        <v>0</v>
      </c>
      <c r="AD508">
        <v>0</v>
      </c>
      <c r="AE508">
        <v>0</v>
      </c>
      <c r="AF508">
        <v>0</v>
      </c>
      <c r="AG508">
        <v>3</v>
      </c>
      <c r="AH508">
        <v>11</v>
      </c>
      <c r="AI508">
        <v>0</v>
      </c>
      <c r="AJ508">
        <f>marketing_campaign[[#This Row],[AcceptedCmp2]]+marketing_campaign[[#This Row],[AcceptedCmp1]]+marketing_campaign[[#This Row],[AcceptedCmp5]]+marketing_campaign[[#This Row],[AcceptedCmp4]]+marketing_campaign[[#This Row],[AcceptedCmp3]]</f>
        <v>0</v>
      </c>
    </row>
    <row r="509" spans="1:36" x14ac:dyDescent="0.35">
      <c r="A509">
        <v>6071</v>
      </c>
      <c r="B509">
        <v>1989</v>
      </c>
      <c r="C509">
        <f t="shared" ca="1" si="14"/>
        <v>37</v>
      </c>
      <c r="D509" t="str" cm="1">
        <f t="array" aca="1" ref="D5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09" t="s">
        <v>29</v>
      </c>
      <c r="F509" t="s">
        <v>30</v>
      </c>
      <c r="G509" cm="1">
        <f t="array" ref="G509">_xlfn.IFS(marketing_campaign[[#This Row],[Marital_Status]]="Single",I509-J509+1,marketing_campaign[[#This Row],[Marital_Status]]="Together",I509+J509+2,marketing_campaign[[#This Row],[Marital_Status]]="Alone",I509-J509+1,marketing_campaign[[#This Row],[Marital_Status]]="Married",I509+J509+2,marketing_campaign[[#This Row],[Marital_Status]]="Divorced",I509+J509+1,marketing_campaign[[#This Row],[Marital_Status]]="YOLO",I509-J509+1,marketing_campaign[[#This Row],[Marital_Status]]="Absurd",I509-J509+1,marketing_campaign[[#This Row],[Marital_Status]]="Widow",I509+J509+1)</f>
        <v>1</v>
      </c>
      <c r="H509">
        <v>81217</v>
      </c>
      <c r="I509">
        <v>0</v>
      </c>
      <c r="J509">
        <v>0</v>
      </c>
      <c r="K509" s="1">
        <v>41474</v>
      </c>
      <c r="L509">
        <v>77</v>
      </c>
      <c r="M509" t="str" cm="1">
        <f t="array" ref="M509">_xlfn.IFS(AND(marketing_campaign[[#This Row],[Recency]]&gt;=0,marketing_campaign[[#This Row],[Recency]]&lt;=14),"Early Recency",AND(marketing_campaign[[#This Row],[Recency]]&gt;=15,marketing_campaign[[#This Row],[Recency]]&lt;=31),"Mid-Recency",marketing_campaign[[#This Row],[Recency]]&gt;=32,"Late Recency")</f>
        <v>Late Recency</v>
      </c>
      <c r="N509">
        <v>493</v>
      </c>
      <c r="O509">
        <v>70</v>
      </c>
      <c r="P509">
        <v>324</v>
      </c>
      <c r="Q509">
        <v>146</v>
      </c>
      <c r="R509">
        <v>40</v>
      </c>
      <c r="S509">
        <v>84</v>
      </c>
      <c r="T509">
        <f>marketing_campaign[[#This Row],[MntGoldProds]]+marketing_campaign[[#This Row],[MntSweetProducts]]+marketing_campaign[[#This Row],[MntFishProducts]]+marketing_campaign[[#This Row],[MntMeatProducts]]+marketing_campaign[[#This Row],[MntFruits]]+marketing_campaign[[#This Row],[MntWines]]</f>
        <v>1157</v>
      </c>
      <c r="U509">
        <v>1</v>
      </c>
      <c r="V509">
        <v>3</v>
      </c>
      <c r="W509">
        <v>7</v>
      </c>
      <c r="X509">
        <v>11</v>
      </c>
      <c r="Y509">
        <f t="shared" si="15"/>
        <v>22</v>
      </c>
      <c r="Z509">
        <v>1</v>
      </c>
      <c r="AA509">
        <v>0</v>
      </c>
      <c r="AB509">
        <v>0</v>
      </c>
      <c r="AC509">
        <v>0</v>
      </c>
      <c r="AD509">
        <v>0</v>
      </c>
      <c r="AE509">
        <v>0</v>
      </c>
      <c r="AF509">
        <v>0</v>
      </c>
      <c r="AG509">
        <v>3</v>
      </c>
      <c r="AH509">
        <v>11</v>
      </c>
      <c r="AI509">
        <v>0</v>
      </c>
      <c r="AJ509">
        <f>marketing_campaign[[#This Row],[AcceptedCmp2]]+marketing_campaign[[#This Row],[AcceptedCmp1]]+marketing_campaign[[#This Row],[AcceptedCmp5]]+marketing_campaign[[#This Row],[AcceptedCmp4]]+marketing_campaign[[#This Row],[AcceptedCmp3]]</f>
        <v>0</v>
      </c>
    </row>
    <row r="510" spans="1:36" x14ac:dyDescent="0.35">
      <c r="A510">
        <v>3386</v>
      </c>
      <c r="B510">
        <v>1992</v>
      </c>
      <c r="C510">
        <f t="shared" ca="1" si="14"/>
        <v>34</v>
      </c>
      <c r="D510" t="str" cm="1">
        <f t="array" aca="1" ref="D5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10" t="s">
        <v>29</v>
      </c>
      <c r="F510" t="s">
        <v>33</v>
      </c>
      <c r="G510" cm="1">
        <f t="array" ref="G510">_xlfn.IFS(marketing_campaign[[#This Row],[Marital_Status]]="Single",I510-J510+1,marketing_campaign[[#This Row],[Marital_Status]]="Together",I510+J510+2,marketing_campaign[[#This Row],[Marital_Status]]="Alone",I510-J510+1,marketing_campaign[[#This Row],[Marital_Status]]="Married",I510+J510+2,marketing_campaign[[#This Row],[Marital_Status]]="Divorced",I510+J510+1,marketing_campaign[[#This Row],[Marital_Status]]="YOLO",I510-J510+1,marketing_campaign[[#This Row],[Marital_Status]]="Absurd",I510-J510+1,marketing_campaign[[#This Row],[Marital_Status]]="Widow",I510+J510+1)</f>
        <v>2</v>
      </c>
      <c r="H510">
        <v>34935</v>
      </c>
      <c r="I510">
        <v>0</v>
      </c>
      <c r="J510">
        <v>0</v>
      </c>
      <c r="K510" s="1">
        <v>41446</v>
      </c>
      <c r="L510">
        <v>71</v>
      </c>
      <c r="M510" t="str" cm="1">
        <f t="array" ref="M510">_xlfn.IFS(AND(marketing_campaign[[#This Row],[Recency]]&gt;=0,marketing_campaign[[#This Row],[Recency]]&lt;=14),"Early Recency",AND(marketing_campaign[[#This Row],[Recency]]&gt;=15,marketing_campaign[[#This Row],[Recency]]&lt;=31),"Mid-Recency",marketing_campaign[[#This Row],[Recency]]&gt;=32,"Late Recency")</f>
        <v>Late Recency</v>
      </c>
      <c r="N510">
        <v>34</v>
      </c>
      <c r="O510">
        <v>4</v>
      </c>
      <c r="P510">
        <v>66</v>
      </c>
      <c r="Q510">
        <v>3</v>
      </c>
      <c r="R510">
        <v>10</v>
      </c>
      <c r="S510">
        <v>20</v>
      </c>
      <c r="T510">
        <f>marketing_campaign[[#This Row],[MntGoldProds]]+marketing_campaign[[#This Row],[MntSweetProducts]]+marketing_campaign[[#This Row],[MntFishProducts]]+marketing_campaign[[#This Row],[MntMeatProducts]]+marketing_campaign[[#This Row],[MntFruits]]+marketing_campaign[[#This Row],[MntWines]]</f>
        <v>137</v>
      </c>
      <c r="U510">
        <v>1</v>
      </c>
      <c r="V510">
        <v>2</v>
      </c>
      <c r="W510">
        <v>1</v>
      </c>
      <c r="X510">
        <v>4</v>
      </c>
      <c r="Y510">
        <f t="shared" si="15"/>
        <v>8</v>
      </c>
      <c r="Z510">
        <v>7</v>
      </c>
      <c r="AA510">
        <v>0</v>
      </c>
      <c r="AB510">
        <v>0</v>
      </c>
      <c r="AC510">
        <v>0</v>
      </c>
      <c r="AD510">
        <v>0</v>
      </c>
      <c r="AE510">
        <v>0</v>
      </c>
      <c r="AF510">
        <v>0</v>
      </c>
      <c r="AG510">
        <v>3</v>
      </c>
      <c r="AH510">
        <v>11</v>
      </c>
      <c r="AI510">
        <v>0</v>
      </c>
      <c r="AJ510">
        <f>marketing_campaign[[#This Row],[AcceptedCmp2]]+marketing_campaign[[#This Row],[AcceptedCmp1]]+marketing_campaign[[#This Row],[AcceptedCmp5]]+marketing_campaign[[#This Row],[AcceptedCmp4]]+marketing_campaign[[#This Row],[AcceptedCmp3]]</f>
        <v>0</v>
      </c>
    </row>
    <row r="511" spans="1:36" x14ac:dyDescent="0.35">
      <c r="A511">
        <v>8939</v>
      </c>
      <c r="B511">
        <v>1959</v>
      </c>
      <c r="C511">
        <f t="shared" ca="1" si="14"/>
        <v>67</v>
      </c>
      <c r="D511" t="str" cm="1">
        <f t="array" aca="1" ref="D5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1" t="s">
        <v>29</v>
      </c>
      <c r="F511" t="s">
        <v>35</v>
      </c>
      <c r="G511" cm="1">
        <f t="array" ref="G511">_xlfn.IFS(marketing_campaign[[#This Row],[Marital_Status]]="Single",I511-J511+1,marketing_campaign[[#This Row],[Marital_Status]]="Together",I511+J511+2,marketing_campaign[[#This Row],[Marital_Status]]="Alone",I511-J511+1,marketing_campaign[[#This Row],[Marital_Status]]="Married",I511+J511+2,marketing_campaign[[#This Row],[Marital_Status]]="Divorced",I511+J511+1,marketing_campaign[[#This Row],[Marital_Status]]="YOLO",I511-J511+1,marketing_campaign[[#This Row],[Marital_Status]]="Absurd",I511-J511+1,marketing_campaign[[#This Row],[Marital_Status]]="Widow",I511+J511+1)</f>
        <v>2</v>
      </c>
      <c r="H511">
        <v>61250</v>
      </c>
      <c r="I511">
        <v>0</v>
      </c>
      <c r="J511">
        <v>1</v>
      </c>
      <c r="K511" s="1">
        <v>41259</v>
      </c>
      <c r="L511">
        <v>49</v>
      </c>
      <c r="M511" t="str" cm="1">
        <f t="array" ref="M511">_xlfn.IFS(AND(marketing_campaign[[#This Row],[Recency]]&gt;=0,marketing_campaign[[#This Row],[Recency]]&lt;=14),"Early Recency",AND(marketing_campaign[[#This Row],[Recency]]&gt;=15,marketing_campaign[[#This Row],[Recency]]&lt;=31),"Mid-Recency",marketing_campaign[[#This Row],[Recency]]&gt;=32,"Late Recency")</f>
        <v>Late Recency</v>
      </c>
      <c r="N511">
        <v>382</v>
      </c>
      <c r="O511">
        <v>138</v>
      </c>
      <c r="P511">
        <v>65</v>
      </c>
      <c r="Q511">
        <v>60</v>
      </c>
      <c r="R511">
        <v>26</v>
      </c>
      <c r="S511">
        <v>59</v>
      </c>
      <c r="T511">
        <f>marketing_campaign[[#This Row],[MntGoldProds]]+marketing_campaign[[#This Row],[MntSweetProducts]]+marketing_campaign[[#This Row],[MntFishProducts]]+marketing_campaign[[#This Row],[MntMeatProducts]]+marketing_campaign[[#This Row],[MntFruits]]+marketing_campaign[[#This Row],[MntWines]]</f>
        <v>730</v>
      </c>
      <c r="U511">
        <v>6</v>
      </c>
      <c r="V511">
        <v>5</v>
      </c>
      <c r="W511">
        <v>2</v>
      </c>
      <c r="X511">
        <v>12</v>
      </c>
      <c r="Y511">
        <f t="shared" si="15"/>
        <v>25</v>
      </c>
      <c r="Z511">
        <v>5</v>
      </c>
      <c r="AA511">
        <v>0</v>
      </c>
      <c r="AB511">
        <v>0</v>
      </c>
      <c r="AC511">
        <v>0</v>
      </c>
      <c r="AD511">
        <v>0</v>
      </c>
      <c r="AE511">
        <v>0</v>
      </c>
      <c r="AF511">
        <v>0</v>
      </c>
      <c r="AG511">
        <v>3</v>
      </c>
      <c r="AH511">
        <v>11</v>
      </c>
      <c r="AI511">
        <v>0</v>
      </c>
      <c r="AJ511">
        <f>marketing_campaign[[#This Row],[AcceptedCmp2]]+marketing_campaign[[#This Row],[AcceptedCmp1]]+marketing_campaign[[#This Row],[AcceptedCmp5]]+marketing_campaign[[#This Row],[AcceptedCmp4]]+marketing_campaign[[#This Row],[AcceptedCmp3]]</f>
        <v>0</v>
      </c>
    </row>
    <row r="512" spans="1:36" x14ac:dyDescent="0.35">
      <c r="A512">
        <v>9925</v>
      </c>
      <c r="B512">
        <v>1981</v>
      </c>
      <c r="C512">
        <f t="shared" ca="1" si="14"/>
        <v>45</v>
      </c>
      <c r="D512" t="str" cm="1">
        <f t="array" aca="1" ref="D5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12" t="s">
        <v>32</v>
      </c>
      <c r="F512" t="s">
        <v>31</v>
      </c>
      <c r="G512" cm="1">
        <f t="array" ref="G512">_xlfn.IFS(marketing_campaign[[#This Row],[Marital_Status]]="Single",I512-J512+1,marketing_campaign[[#This Row],[Marital_Status]]="Together",I512+J512+2,marketing_campaign[[#This Row],[Marital_Status]]="Alone",I512-J512+1,marketing_campaign[[#This Row],[Marital_Status]]="Married",I512+J512+2,marketing_campaign[[#This Row],[Marital_Status]]="Divorced",I512+J512+1,marketing_campaign[[#This Row],[Marital_Status]]="YOLO",I512-J512+1,marketing_campaign[[#This Row],[Marital_Status]]="Absurd",I512-J512+1,marketing_campaign[[#This Row],[Marital_Status]]="Widow",I512+J512+1)</f>
        <v>3</v>
      </c>
      <c r="H512">
        <v>39665</v>
      </c>
      <c r="I512">
        <v>1</v>
      </c>
      <c r="J512">
        <v>0</v>
      </c>
      <c r="K512" s="1">
        <v>41419</v>
      </c>
      <c r="L512">
        <v>97</v>
      </c>
      <c r="M512" t="str" cm="1">
        <f t="array" ref="M512">_xlfn.IFS(AND(marketing_campaign[[#This Row],[Recency]]&gt;=0,marketing_campaign[[#This Row],[Recency]]&lt;=14),"Early Recency",AND(marketing_campaign[[#This Row],[Recency]]&gt;=15,marketing_campaign[[#This Row],[Recency]]&lt;=31),"Mid-Recency",marketing_campaign[[#This Row],[Recency]]&gt;=32,"Late Recency")</f>
        <v>Late Recency</v>
      </c>
      <c r="N512">
        <v>127</v>
      </c>
      <c r="O512">
        <v>1</v>
      </c>
      <c r="P512">
        <v>56</v>
      </c>
      <c r="Q512">
        <v>0</v>
      </c>
      <c r="R512">
        <v>1</v>
      </c>
      <c r="S512">
        <v>31</v>
      </c>
      <c r="T512">
        <f>marketing_campaign[[#This Row],[MntGoldProds]]+marketing_campaign[[#This Row],[MntSweetProducts]]+marketing_campaign[[#This Row],[MntFishProducts]]+marketing_campaign[[#This Row],[MntMeatProducts]]+marketing_campaign[[#This Row],[MntFruits]]+marketing_campaign[[#This Row],[MntWines]]</f>
        <v>216</v>
      </c>
      <c r="U512">
        <v>3</v>
      </c>
      <c r="V512">
        <v>4</v>
      </c>
      <c r="W512">
        <v>2</v>
      </c>
      <c r="X512">
        <v>3</v>
      </c>
      <c r="Y512">
        <f t="shared" si="15"/>
        <v>12</v>
      </c>
      <c r="Z512">
        <v>7</v>
      </c>
      <c r="AA512">
        <v>1</v>
      </c>
      <c r="AB512">
        <v>0</v>
      </c>
      <c r="AC512">
        <v>0</v>
      </c>
      <c r="AD512">
        <v>0</v>
      </c>
      <c r="AE512">
        <v>0</v>
      </c>
      <c r="AF512">
        <v>0</v>
      </c>
      <c r="AG512">
        <v>3</v>
      </c>
      <c r="AH512">
        <v>11</v>
      </c>
      <c r="AI512">
        <v>0</v>
      </c>
      <c r="AJ512">
        <f>marketing_campaign[[#This Row],[AcceptedCmp2]]+marketing_campaign[[#This Row],[AcceptedCmp1]]+marketing_campaign[[#This Row],[AcceptedCmp5]]+marketing_campaign[[#This Row],[AcceptedCmp4]]+marketing_campaign[[#This Row],[AcceptedCmp3]]</f>
        <v>1</v>
      </c>
    </row>
    <row r="513" spans="1:36" x14ac:dyDescent="0.35">
      <c r="A513">
        <v>4320</v>
      </c>
      <c r="B513">
        <v>1979</v>
      </c>
      <c r="C513">
        <f t="shared" ca="1" si="14"/>
        <v>47</v>
      </c>
      <c r="D513" t="str" cm="1">
        <f t="array" aca="1" ref="D5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13" t="s">
        <v>29</v>
      </c>
      <c r="F513" t="s">
        <v>30</v>
      </c>
      <c r="G513" cm="1">
        <f t="array" ref="G513">_xlfn.IFS(marketing_campaign[[#This Row],[Marital_Status]]="Single",I513-J513+1,marketing_campaign[[#This Row],[Marital_Status]]="Together",I513+J513+2,marketing_campaign[[#This Row],[Marital_Status]]="Alone",I513-J513+1,marketing_campaign[[#This Row],[Marital_Status]]="Married",I513+J513+2,marketing_campaign[[#This Row],[Marital_Status]]="Divorced",I513+J513+1,marketing_campaign[[#This Row],[Marital_Status]]="YOLO",I513-J513+1,marketing_campaign[[#This Row],[Marital_Status]]="Absurd",I513-J513+1,marketing_campaign[[#This Row],[Marital_Status]]="Widow",I513+J513+1)</f>
        <v>0</v>
      </c>
      <c r="H513">
        <v>60152</v>
      </c>
      <c r="I513">
        <v>0</v>
      </c>
      <c r="J513">
        <v>1</v>
      </c>
      <c r="K513" s="1">
        <v>41361</v>
      </c>
      <c r="L513">
        <v>6</v>
      </c>
      <c r="M513" t="str" cm="1">
        <f t="array" ref="M513">_xlfn.IFS(AND(marketing_campaign[[#This Row],[Recency]]&gt;=0,marketing_campaign[[#This Row],[Recency]]&lt;=14),"Early Recency",AND(marketing_campaign[[#This Row],[Recency]]&gt;=15,marketing_campaign[[#This Row],[Recency]]&lt;=31),"Mid-Recency",marketing_campaign[[#This Row],[Recency]]&gt;=32,"Late Recency")</f>
        <v>Early Recency</v>
      </c>
      <c r="N513">
        <v>325</v>
      </c>
      <c r="O513">
        <v>83</v>
      </c>
      <c r="P513">
        <v>300</v>
      </c>
      <c r="Q513">
        <v>86</v>
      </c>
      <c r="R513">
        <v>58</v>
      </c>
      <c r="S513">
        <v>91</v>
      </c>
      <c r="T513">
        <f>marketing_campaign[[#This Row],[MntGoldProds]]+marketing_campaign[[#This Row],[MntSweetProducts]]+marketing_campaign[[#This Row],[MntFishProducts]]+marketing_campaign[[#This Row],[MntMeatProducts]]+marketing_campaign[[#This Row],[MntFruits]]+marketing_campaign[[#This Row],[MntWines]]</f>
        <v>943</v>
      </c>
      <c r="U513">
        <v>1</v>
      </c>
      <c r="V513">
        <v>6</v>
      </c>
      <c r="W513">
        <v>4</v>
      </c>
      <c r="X513">
        <v>12</v>
      </c>
      <c r="Y513">
        <f t="shared" si="15"/>
        <v>23</v>
      </c>
      <c r="Z513">
        <v>3</v>
      </c>
      <c r="AA513">
        <v>0</v>
      </c>
      <c r="AB513">
        <v>0</v>
      </c>
      <c r="AC513">
        <v>0</v>
      </c>
      <c r="AD513">
        <v>0</v>
      </c>
      <c r="AE513">
        <v>0</v>
      </c>
      <c r="AF513">
        <v>0</v>
      </c>
      <c r="AG513">
        <v>3</v>
      </c>
      <c r="AH513">
        <v>11</v>
      </c>
      <c r="AI513">
        <v>0</v>
      </c>
      <c r="AJ513">
        <f>marketing_campaign[[#This Row],[AcceptedCmp2]]+marketing_campaign[[#This Row],[AcceptedCmp1]]+marketing_campaign[[#This Row],[AcceptedCmp5]]+marketing_campaign[[#This Row],[AcceptedCmp4]]+marketing_campaign[[#This Row],[AcceptedCmp3]]</f>
        <v>0</v>
      </c>
    </row>
    <row r="514" spans="1:36" x14ac:dyDescent="0.35">
      <c r="A514">
        <v>5389</v>
      </c>
      <c r="B514">
        <v>1964</v>
      </c>
      <c r="C514">
        <f t="shared" ref="C514:C577" ca="1" si="16">YEAR(TODAY())-B514</f>
        <v>62</v>
      </c>
      <c r="D514" t="str" cm="1">
        <f t="array" aca="1" ref="D5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4" t="s">
        <v>29</v>
      </c>
      <c r="F514" t="s">
        <v>33</v>
      </c>
      <c r="G514" cm="1">
        <f t="array" ref="G514">_xlfn.IFS(marketing_campaign[[#This Row],[Marital_Status]]="Single",I514-J514+1,marketing_campaign[[#This Row],[Marital_Status]]="Together",I514+J514+2,marketing_campaign[[#This Row],[Marital_Status]]="Alone",I514-J514+1,marketing_campaign[[#This Row],[Marital_Status]]="Married",I514+J514+2,marketing_campaign[[#This Row],[Marital_Status]]="Divorced",I514+J514+1,marketing_campaign[[#This Row],[Marital_Status]]="YOLO",I514-J514+1,marketing_campaign[[#This Row],[Marital_Status]]="Absurd",I514-J514+1,marketing_campaign[[#This Row],[Marital_Status]]="Widow",I514+J514+1)</f>
        <v>4</v>
      </c>
      <c r="H514">
        <v>48920</v>
      </c>
      <c r="I514">
        <v>0</v>
      </c>
      <c r="J514">
        <v>2</v>
      </c>
      <c r="K514" s="1">
        <v>41567</v>
      </c>
      <c r="L514">
        <v>93</v>
      </c>
      <c r="M514" t="str" cm="1">
        <f t="array" ref="M514">_xlfn.IFS(AND(marketing_campaign[[#This Row],[Recency]]&gt;=0,marketing_campaign[[#This Row],[Recency]]&lt;=14),"Early Recency",AND(marketing_campaign[[#This Row],[Recency]]&gt;=15,marketing_campaign[[#This Row],[Recency]]&lt;=31),"Mid-Recency",marketing_campaign[[#This Row],[Recency]]&gt;=32,"Late Recency")</f>
        <v>Late Recency</v>
      </c>
      <c r="N514">
        <v>238</v>
      </c>
      <c r="O514">
        <v>17</v>
      </c>
      <c r="P514">
        <v>68</v>
      </c>
      <c r="Q514">
        <v>8</v>
      </c>
      <c r="R514">
        <v>10</v>
      </c>
      <c r="S514">
        <v>6</v>
      </c>
      <c r="T514">
        <f>marketing_campaign[[#This Row],[MntGoldProds]]+marketing_campaign[[#This Row],[MntSweetProducts]]+marketing_campaign[[#This Row],[MntFishProducts]]+marketing_campaign[[#This Row],[MntMeatProducts]]+marketing_campaign[[#This Row],[MntFruits]]+marketing_campaign[[#This Row],[MntWines]]</f>
        <v>347</v>
      </c>
      <c r="U514">
        <v>3</v>
      </c>
      <c r="V514">
        <v>6</v>
      </c>
      <c r="W514">
        <v>2</v>
      </c>
      <c r="X514">
        <v>5</v>
      </c>
      <c r="Y514">
        <f t="shared" ref="Y514:Y577" si="17">U514+V514+W514+X514</f>
        <v>16</v>
      </c>
      <c r="Z514">
        <v>7</v>
      </c>
      <c r="AA514">
        <v>0</v>
      </c>
      <c r="AB514">
        <v>1</v>
      </c>
      <c r="AC514">
        <v>0</v>
      </c>
      <c r="AD514">
        <v>0</v>
      </c>
      <c r="AE514">
        <v>0</v>
      </c>
      <c r="AF514">
        <v>0</v>
      </c>
      <c r="AG514">
        <v>3</v>
      </c>
      <c r="AH514">
        <v>11</v>
      </c>
      <c r="AI514">
        <v>0</v>
      </c>
      <c r="AJ514">
        <f>marketing_campaign[[#This Row],[AcceptedCmp2]]+marketing_campaign[[#This Row],[AcceptedCmp1]]+marketing_campaign[[#This Row],[AcceptedCmp5]]+marketing_campaign[[#This Row],[AcceptedCmp4]]+marketing_campaign[[#This Row],[AcceptedCmp3]]</f>
        <v>1</v>
      </c>
    </row>
    <row r="515" spans="1:36" x14ac:dyDescent="0.35">
      <c r="A515">
        <v>6036</v>
      </c>
      <c r="B515">
        <v>1959</v>
      </c>
      <c r="C515">
        <f t="shared" ca="1" si="16"/>
        <v>67</v>
      </c>
      <c r="D515" t="str" cm="1">
        <f t="array" aca="1" ref="D5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5" t="s">
        <v>34</v>
      </c>
      <c r="F515" t="s">
        <v>31</v>
      </c>
      <c r="G515" cm="1">
        <f t="array" ref="G515">_xlfn.IFS(marketing_campaign[[#This Row],[Marital_Status]]="Single",I515-J515+1,marketing_campaign[[#This Row],[Marital_Status]]="Together",I515+J515+2,marketing_campaign[[#This Row],[Marital_Status]]="Alone",I515-J515+1,marketing_campaign[[#This Row],[Marital_Status]]="Married",I515+J515+2,marketing_campaign[[#This Row],[Marital_Status]]="Divorced",I515+J515+1,marketing_campaign[[#This Row],[Marital_Status]]="YOLO",I515-J515+1,marketing_campaign[[#This Row],[Marital_Status]]="Absurd",I515-J515+1,marketing_campaign[[#This Row],[Marital_Status]]="Widow",I515+J515+1)</f>
        <v>2</v>
      </c>
      <c r="H515">
        <v>89120</v>
      </c>
      <c r="I515">
        <v>0</v>
      </c>
      <c r="J515">
        <v>0</v>
      </c>
      <c r="K515" s="1">
        <v>41715</v>
      </c>
      <c r="L515">
        <v>78</v>
      </c>
      <c r="M515" t="str" cm="1">
        <f t="array" ref="M515">_xlfn.IFS(AND(marketing_campaign[[#This Row],[Recency]]&gt;=0,marketing_campaign[[#This Row],[Recency]]&lt;=14),"Early Recency",AND(marketing_campaign[[#This Row],[Recency]]&gt;=15,marketing_campaign[[#This Row],[Recency]]&lt;=31),"Mid-Recency",marketing_campaign[[#This Row],[Recency]]&gt;=32,"Late Recency")</f>
        <v>Late Recency</v>
      </c>
      <c r="N515">
        <v>1168</v>
      </c>
      <c r="O515">
        <v>92</v>
      </c>
      <c r="P515">
        <v>408</v>
      </c>
      <c r="Q515">
        <v>72</v>
      </c>
      <c r="R515">
        <v>129</v>
      </c>
      <c r="S515">
        <v>55</v>
      </c>
      <c r="T515">
        <f>marketing_campaign[[#This Row],[MntGoldProds]]+marketing_campaign[[#This Row],[MntSweetProducts]]+marketing_campaign[[#This Row],[MntFishProducts]]+marketing_campaign[[#This Row],[MntMeatProducts]]+marketing_campaign[[#This Row],[MntFruits]]+marketing_campaign[[#This Row],[MntWines]]</f>
        <v>1924</v>
      </c>
      <c r="U515">
        <v>1</v>
      </c>
      <c r="V515">
        <v>5</v>
      </c>
      <c r="W515">
        <v>6</v>
      </c>
      <c r="X515">
        <v>7</v>
      </c>
      <c r="Y515">
        <f t="shared" si="17"/>
        <v>19</v>
      </c>
      <c r="Z515">
        <v>1</v>
      </c>
      <c r="AA515">
        <v>0</v>
      </c>
      <c r="AB515">
        <v>0</v>
      </c>
      <c r="AC515">
        <v>1</v>
      </c>
      <c r="AD515">
        <v>0</v>
      </c>
      <c r="AE515">
        <v>0</v>
      </c>
      <c r="AF515">
        <v>0</v>
      </c>
      <c r="AG515">
        <v>3</v>
      </c>
      <c r="AH515">
        <v>11</v>
      </c>
      <c r="AI515">
        <v>0</v>
      </c>
      <c r="AJ515">
        <f>marketing_campaign[[#This Row],[AcceptedCmp2]]+marketing_campaign[[#This Row],[AcceptedCmp1]]+marketing_campaign[[#This Row],[AcceptedCmp5]]+marketing_campaign[[#This Row],[AcceptedCmp4]]+marketing_campaign[[#This Row],[AcceptedCmp3]]</f>
        <v>1</v>
      </c>
    </row>
    <row r="516" spans="1:36" x14ac:dyDescent="0.35">
      <c r="A516">
        <v>182</v>
      </c>
      <c r="B516">
        <v>1946</v>
      </c>
      <c r="C516">
        <f t="shared" ca="1" si="16"/>
        <v>80</v>
      </c>
      <c r="D516" t="str" cm="1">
        <f t="array" aca="1" ref="D5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516" t="s">
        <v>32</v>
      </c>
      <c r="F516" t="s">
        <v>31</v>
      </c>
      <c r="G516" cm="1">
        <f t="array" ref="G516">_xlfn.IFS(marketing_campaign[[#This Row],[Marital_Status]]="Single",I516-J516+1,marketing_campaign[[#This Row],[Marital_Status]]="Together",I516+J516+2,marketing_campaign[[#This Row],[Marital_Status]]="Alone",I516-J516+1,marketing_campaign[[#This Row],[Marital_Status]]="Married",I516+J516+2,marketing_campaign[[#This Row],[Marital_Status]]="Divorced",I516+J516+1,marketing_campaign[[#This Row],[Marital_Status]]="YOLO",I516-J516+1,marketing_campaign[[#This Row],[Marital_Status]]="Absurd",I516-J516+1,marketing_campaign[[#This Row],[Marital_Status]]="Widow",I516+J516+1)</f>
        <v>3</v>
      </c>
      <c r="H516">
        <v>44124</v>
      </c>
      <c r="I516">
        <v>0</v>
      </c>
      <c r="J516">
        <v>1</v>
      </c>
      <c r="K516" s="1">
        <v>41405</v>
      </c>
      <c r="L516">
        <v>62</v>
      </c>
      <c r="M516" t="str" cm="1">
        <f t="array" ref="M516">_xlfn.IFS(AND(marketing_campaign[[#This Row],[Recency]]&gt;=0,marketing_campaign[[#This Row],[Recency]]&lt;=14),"Early Recency",AND(marketing_campaign[[#This Row],[Recency]]&gt;=15,marketing_campaign[[#This Row],[Recency]]&lt;=31),"Mid-Recency",marketing_campaign[[#This Row],[Recency]]&gt;=32,"Late Recency")</f>
        <v>Late Recency</v>
      </c>
      <c r="N516">
        <v>284</v>
      </c>
      <c r="O516">
        <v>0</v>
      </c>
      <c r="P516">
        <v>55</v>
      </c>
      <c r="Q516">
        <v>0</v>
      </c>
      <c r="R516">
        <v>6</v>
      </c>
      <c r="S516">
        <v>52</v>
      </c>
      <c r="T516">
        <f>marketing_campaign[[#This Row],[MntGoldProds]]+marketing_campaign[[#This Row],[MntSweetProducts]]+marketing_campaign[[#This Row],[MntFishProducts]]+marketing_campaign[[#This Row],[MntMeatProducts]]+marketing_campaign[[#This Row],[MntFruits]]+marketing_campaign[[#This Row],[MntWines]]</f>
        <v>397</v>
      </c>
      <c r="U516">
        <v>4</v>
      </c>
      <c r="V516">
        <v>6</v>
      </c>
      <c r="W516">
        <v>2</v>
      </c>
      <c r="X516">
        <v>5</v>
      </c>
      <c r="Y516">
        <f t="shared" si="17"/>
        <v>17</v>
      </c>
      <c r="Z516">
        <v>8</v>
      </c>
      <c r="AA516">
        <v>0</v>
      </c>
      <c r="AB516">
        <v>0</v>
      </c>
      <c r="AC516">
        <v>0</v>
      </c>
      <c r="AD516">
        <v>0</v>
      </c>
      <c r="AE516">
        <v>0</v>
      </c>
      <c r="AF516">
        <v>0</v>
      </c>
      <c r="AG516">
        <v>3</v>
      </c>
      <c r="AH516">
        <v>11</v>
      </c>
      <c r="AI516">
        <v>0</v>
      </c>
      <c r="AJ516">
        <f>marketing_campaign[[#This Row],[AcceptedCmp2]]+marketing_campaign[[#This Row],[AcceptedCmp1]]+marketing_campaign[[#This Row],[AcceptedCmp5]]+marketing_campaign[[#This Row],[AcceptedCmp4]]+marketing_campaign[[#This Row],[AcceptedCmp3]]</f>
        <v>0</v>
      </c>
    </row>
    <row r="517" spans="1:36" x14ac:dyDescent="0.35">
      <c r="A517">
        <v>203</v>
      </c>
      <c r="B517">
        <v>1975</v>
      </c>
      <c r="C517">
        <f t="shared" ca="1" si="16"/>
        <v>51</v>
      </c>
      <c r="D517" t="str" cm="1">
        <f t="array" aca="1" ref="D5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17" t="s">
        <v>34</v>
      </c>
      <c r="F517" t="s">
        <v>30</v>
      </c>
      <c r="G517" cm="1">
        <f t="array" ref="G517">_xlfn.IFS(marketing_campaign[[#This Row],[Marital_Status]]="Single",I517-J517+1,marketing_campaign[[#This Row],[Marital_Status]]="Together",I517+J517+2,marketing_campaign[[#This Row],[Marital_Status]]="Alone",I517-J517+1,marketing_campaign[[#This Row],[Marital_Status]]="Married",I517+J517+2,marketing_campaign[[#This Row],[Marital_Status]]="Divorced",I517+J517+1,marketing_campaign[[#This Row],[Marital_Status]]="YOLO",I517-J517+1,marketing_campaign[[#This Row],[Marital_Status]]="Absurd",I517-J517+1,marketing_campaign[[#This Row],[Marital_Status]]="Widow",I517+J517+1)</f>
        <v>1</v>
      </c>
      <c r="H517">
        <v>81169</v>
      </c>
      <c r="I517">
        <v>0</v>
      </c>
      <c r="J517">
        <v>0</v>
      </c>
      <c r="K517" s="1">
        <v>41378</v>
      </c>
      <c r="L517">
        <v>47</v>
      </c>
      <c r="M517" t="str" cm="1">
        <f t="array" ref="M517">_xlfn.IFS(AND(marketing_campaign[[#This Row],[Recency]]&gt;=0,marketing_campaign[[#This Row],[Recency]]&lt;=14),"Early Recency",AND(marketing_campaign[[#This Row],[Recency]]&gt;=15,marketing_campaign[[#This Row],[Recency]]&lt;=31),"Mid-Recency",marketing_campaign[[#This Row],[Recency]]&gt;=32,"Late Recency")</f>
        <v>Late Recency</v>
      </c>
      <c r="N517">
        <v>1288</v>
      </c>
      <c r="O517">
        <v>20</v>
      </c>
      <c r="P517">
        <v>613</v>
      </c>
      <c r="Q517">
        <v>80</v>
      </c>
      <c r="R517">
        <v>61</v>
      </c>
      <c r="S517">
        <v>27</v>
      </c>
      <c r="T517">
        <f>marketing_campaign[[#This Row],[MntGoldProds]]+marketing_campaign[[#This Row],[MntSweetProducts]]+marketing_campaign[[#This Row],[MntFishProducts]]+marketing_campaign[[#This Row],[MntMeatProducts]]+marketing_campaign[[#This Row],[MntFruits]]+marketing_campaign[[#This Row],[MntWines]]</f>
        <v>2089</v>
      </c>
      <c r="U517">
        <v>1</v>
      </c>
      <c r="V517">
        <v>5</v>
      </c>
      <c r="W517">
        <v>7</v>
      </c>
      <c r="X517">
        <v>9</v>
      </c>
      <c r="Y517">
        <f t="shared" si="17"/>
        <v>22</v>
      </c>
      <c r="Z517">
        <v>2</v>
      </c>
      <c r="AA517">
        <v>0</v>
      </c>
      <c r="AB517">
        <v>0</v>
      </c>
      <c r="AC517">
        <v>0</v>
      </c>
      <c r="AD517">
        <v>0</v>
      </c>
      <c r="AE517">
        <v>0</v>
      </c>
      <c r="AF517">
        <v>0</v>
      </c>
      <c r="AG517">
        <v>3</v>
      </c>
      <c r="AH517">
        <v>11</v>
      </c>
      <c r="AI517">
        <v>0</v>
      </c>
      <c r="AJ517">
        <f>marketing_campaign[[#This Row],[AcceptedCmp2]]+marketing_campaign[[#This Row],[AcceptedCmp1]]+marketing_campaign[[#This Row],[AcceptedCmp5]]+marketing_campaign[[#This Row],[AcceptedCmp4]]+marketing_campaign[[#This Row],[AcceptedCmp3]]</f>
        <v>0</v>
      </c>
    </row>
    <row r="518" spans="1:36" x14ac:dyDescent="0.35">
      <c r="A518">
        <v>11025</v>
      </c>
      <c r="B518">
        <v>1961</v>
      </c>
      <c r="C518">
        <f t="shared" ca="1" si="16"/>
        <v>65</v>
      </c>
      <c r="D518" t="str" cm="1">
        <f t="array" aca="1" ref="D5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18" t="s">
        <v>29</v>
      </c>
      <c r="F518" t="s">
        <v>33</v>
      </c>
      <c r="G518" cm="1">
        <f t="array" ref="G518">_xlfn.IFS(marketing_campaign[[#This Row],[Marital_Status]]="Single",I518-J518+1,marketing_campaign[[#This Row],[Marital_Status]]="Together",I518+J518+2,marketing_campaign[[#This Row],[Marital_Status]]="Alone",I518-J518+1,marketing_campaign[[#This Row],[Marital_Status]]="Married",I518+J518+2,marketing_campaign[[#This Row],[Marital_Status]]="Divorced",I518+J518+1,marketing_campaign[[#This Row],[Marital_Status]]="YOLO",I518-J518+1,marketing_campaign[[#This Row],[Marital_Status]]="Absurd",I518-J518+1,marketing_campaign[[#This Row],[Marital_Status]]="Widow",I518+J518+1)</f>
        <v>4</v>
      </c>
      <c r="H518">
        <v>36443</v>
      </c>
      <c r="I518">
        <v>1</v>
      </c>
      <c r="J518">
        <v>1</v>
      </c>
      <c r="K518" s="1">
        <v>41308</v>
      </c>
      <c r="L518">
        <v>9</v>
      </c>
      <c r="M518" t="str" cm="1">
        <f t="array" ref="M518">_xlfn.IFS(AND(marketing_campaign[[#This Row],[Recency]]&gt;=0,marketing_campaign[[#This Row],[Recency]]&lt;=14),"Early Recency",AND(marketing_campaign[[#This Row],[Recency]]&gt;=15,marketing_campaign[[#This Row],[Recency]]&lt;=31),"Mid-Recency",marketing_campaign[[#This Row],[Recency]]&gt;=32,"Late Recency")</f>
        <v>Early Recency</v>
      </c>
      <c r="N518">
        <v>65</v>
      </c>
      <c r="O518">
        <v>0</v>
      </c>
      <c r="P518">
        <v>46</v>
      </c>
      <c r="Q518">
        <v>4</v>
      </c>
      <c r="R518">
        <v>3</v>
      </c>
      <c r="S518">
        <v>20</v>
      </c>
      <c r="T518">
        <f>marketing_campaign[[#This Row],[MntGoldProds]]+marketing_campaign[[#This Row],[MntSweetProducts]]+marketing_campaign[[#This Row],[MntFishProducts]]+marketing_campaign[[#This Row],[MntMeatProducts]]+marketing_campaign[[#This Row],[MntFruits]]+marketing_campaign[[#This Row],[MntWines]]</f>
        <v>138</v>
      </c>
      <c r="U518">
        <v>4</v>
      </c>
      <c r="V518">
        <v>3</v>
      </c>
      <c r="W518">
        <v>1</v>
      </c>
      <c r="X518">
        <v>3</v>
      </c>
      <c r="Y518">
        <f t="shared" si="17"/>
        <v>11</v>
      </c>
      <c r="Z518">
        <v>8</v>
      </c>
      <c r="AA518">
        <v>0</v>
      </c>
      <c r="AB518">
        <v>0</v>
      </c>
      <c r="AC518">
        <v>0</v>
      </c>
      <c r="AD518">
        <v>0</v>
      </c>
      <c r="AE518">
        <v>0</v>
      </c>
      <c r="AF518">
        <v>0</v>
      </c>
      <c r="AG518">
        <v>3</v>
      </c>
      <c r="AH518">
        <v>11</v>
      </c>
      <c r="AI518">
        <v>0</v>
      </c>
      <c r="AJ518">
        <f>marketing_campaign[[#This Row],[AcceptedCmp2]]+marketing_campaign[[#This Row],[AcceptedCmp1]]+marketing_campaign[[#This Row],[AcceptedCmp5]]+marketing_campaign[[#This Row],[AcceptedCmp4]]+marketing_campaign[[#This Row],[AcceptedCmp3]]</f>
        <v>0</v>
      </c>
    </row>
    <row r="519" spans="1:36" x14ac:dyDescent="0.35">
      <c r="A519">
        <v>10203</v>
      </c>
      <c r="B519">
        <v>1990</v>
      </c>
      <c r="C519">
        <f t="shared" ca="1" si="16"/>
        <v>36</v>
      </c>
      <c r="D519" t="str" cm="1">
        <f t="array" aca="1" ref="D5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19" t="s">
        <v>29</v>
      </c>
      <c r="F519" t="s">
        <v>30</v>
      </c>
      <c r="G519" cm="1">
        <f t="array" ref="G519">_xlfn.IFS(marketing_campaign[[#This Row],[Marital_Status]]="Single",I519-J519+1,marketing_campaign[[#This Row],[Marital_Status]]="Together",I519+J519+2,marketing_campaign[[#This Row],[Marital_Status]]="Alone",I519-J519+1,marketing_campaign[[#This Row],[Marital_Status]]="Married",I519+J519+2,marketing_campaign[[#This Row],[Marital_Status]]="Divorced",I519+J519+1,marketing_campaign[[#This Row],[Marital_Status]]="YOLO",I519-J519+1,marketing_campaign[[#This Row],[Marital_Status]]="Absurd",I519-J519+1,marketing_campaign[[#This Row],[Marital_Status]]="Widow",I519+J519+1)</f>
        <v>2</v>
      </c>
      <c r="H519">
        <v>26095</v>
      </c>
      <c r="I519">
        <v>1</v>
      </c>
      <c r="J519">
        <v>0</v>
      </c>
      <c r="K519" s="1">
        <v>41455</v>
      </c>
      <c r="L519">
        <v>77</v>
      </c>
      <c r="M519" t="str" cm="1">
        <f t="array" ref="M519">_xlfn.IFS(AND(marketing_campaign[[#This Row],[Recency]]&gt;=0,marketing_campaign[[#This Row],[Recency]]&lt;=14),"Early Recency",AND(marketing_campaign[[#This Row],[Recency]]&gt;=15,marketing_campaign[[#This Row],[Recency]]&lt;=31),"Mid-Recency",marketing_campaign[[#This Row],[Recency]]&gt;=32,"Late Recency")</f>
        <v>Late Recency</v>
      </c>
      <c r="N519">
        <v>11</v>
      </c>
      <c r="O519">
        <v>7</v>
      </c>
      <c r="P519">
        <v>9</v>
      </c>
      <c r="Q519">
        <v>3</v>
      </c>
      <c r="R519">
        <v>1</v>
      </c>
      <c r="S519">
        <v>11</v>
      </c>
      <c r="T519">
        <f>marketing_campaign[[#This Row],[MntGoldProds]]+marketing_campaign[[#This Row],[MntSweetProducts]]+marketing_campaign[[#This Row],[MntFishProducts]]+marketing_campaign[[#This Row],[MntMeatProducts]]+marketing_campaign[[#This Row],[MntFruits]]+marketing_campaign[[#This Row],[MntWines]]</f>
        <v>42</v>
      </c>
      <c r="U519">
        <v>1</v>
      </c>
      <c r="V519">
        <v>1</v>
      </c>
      <c r="W519">
        <v>0</v>
      </c>
      <c r="X519">
        <v>3</v>
      </c>
      <c r="Y519">
        <f t="shared" si="17"/>
        <v>5</v>
      </c>
      <c r="Z519">
        <v>7</v>
      </c>
      <c r="AA519">
        <v>0</v>
      </c>
      <c r="AB519">
        <v>0</v>
      </c>
      <c r="AC519">
        <v>0</v>
      </c>
      <c r="AD519">
        <v>0</v>
      </c>
      <c r="AE519">
        <v>0</v>
      </c>
      <c r="AF519">
        <v>0</v>
      </c>
      <c r="AG519">
        <v>3</v>
      </c>
      <c r="AH519">
        <v>11</v>
      </c>
      <c r="AI519">
        <v>0</v>
      </c>
      <c r="AJ519">
        <f>marketing_campaign[[#This Row],[AcceptedCmp2]]+marketing_campaign[[#This Row],[AcceptedCmp1]]+marketing_campaign[[#This Row],[AcceptedCmp5]]+marketing_campaign[[#This Row],[AcceptedCmp4]]+marketing_campaign[[#This Row],[AcceptedCmp3]]</f>
        <v>0</v>
      </c>
    </row>
    <row r="520" spans="1:36" x14ac:dyDescent="0.35">
      <c r="A520">
        <v>4607</v>
      </c>
      <c r="B520">
        <v>1959</v>
      </c>
      <c r="C520">
        <f t="shared" ca="1" si="16"/>
        <v>67</v>
      </c>
      <c r="D520" t="str" cm="1">
        <f t="array" aca="1" ref="D5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0" t="s">
        <v>29</v>
      </c>
      <c r="F520" t="s">
        <v>31</v>
      </c>
      <c r="G520" cm="1">
        <f t="array" ref="G520">_xlfn.IFS(marketing_campaign[[#This Row],[Marital_Status]]="Single",I520-J520+1,marketing_campaign[[#This Row],[Marital_Status]]="Together",I520+J520+2,marketing_campaign[[#This Row],[Marital_Status]]="Alone",I520-J520+1,marketing_campaign[[#This Row],[Marital_Status]]="Married",I520+J520+2,marketing_campaign[[#This Row],[Marital_Status]]="Divorced",I520+J520+1,marketing_campaign[[#This Row],[Marital_Status]]="YOLO",I520-J520+1,marketing_campaign[[#This Row],[Marital_Status]]="Absurd",I520-J520+1,marketing_campaign[[#This Row],[Marital_Status]]="Widow",I520+J520+1)</f>
        <v>2</v>
      </c>
      <c r="H520">
        <v>71367</v>
      </c>
      <c r="I520">
        <v>0</v>
      </c>
      <c r="J520">
        <v>0</v>
      </c>
      <c r="K520" s="1">
        <v>41509</v>
      </c>
      <c r="L520">
        <v>24</v>
      </c>
      <c r="M520" t="str" cm="1">
        <f t="array" ref="M520">_xlfn.IFS(AND(marketing_campaign[[#This Row],[Recency]]&gt;=0,marketing_campaign[[#This Row],[Recency]]&lt;=14),"Early Recency",AND(marketing_campaign[[#This Row],[Recency]]&gt;=15,marketing_campaign[[#This Row],[Recency]]&lt;=31),"Mid-Recency",marketing_campaign[[#This Row],[Recency]]&gt;=32,"Late Recency")</f>
        <v>Mid-Recency</v>
      </c>
      <c r="N520">
        <v>227</v>
      </c>
      <c r="O520">
        <v>23</v>
      </c>
      <c r="P520">
        <v>389</v>
      </c>
      <c r="Q520">
        <v>42</v>
      </c>
      <c r="R520">
        <v>21</v>
      </c>
      <c r="S520">
        <v>75</v>
      </c>
      <c r="T520">
        <f>marketing_campaign[[#This Row],[MntGoldProds]]+marketing_campaign[[#This Row],[MntSweetProducts]]+marketing_campaign[[#This Row],[MntFishProducts]]+marketing_campaign[[#This Row],[MntMeatProducts]]+marketing_campaign[[#This Row],[MntFruits]]+marketing_campaign[[#This Row],[MntWines]]</f>
        <v>777</v>
      </c>
      <c r="U520">
        <v>1</v>
      </c>
      <c r="V520">
        <v>4</v>
      </c>
      <c r="W520">
        <v>5</v>
      </c>
      <c r="X520">
        <v>7</v>
      </c>
      <c r="Y520">
        <f t="shared" si="17"/>
        <v>17</v>
      </c>
      <c r="Z520">
        <v>2</v>
      </c>
      <c r="AA520">
        <v>0</v>
      </c>
      <c r="AB520">
        <v>0</v>
      </c>
      <c r="AC520">
        <v>0</v>
      </c>
      <c r="AD520">
        <v>0</v>
      </c>
      <c r="AE520">
        <v>0</v>
      </c>
      <c r="AF520">
        <v>0</v>
      </c>
      <c r="AG520">
        <v>3</v>
      </c>
      <c r="AH520">
        <v>11</v>
      </c>
      <c r="AI520">
        <v>0</v>
      </c>
      <c r="AJ520">
        <f>marketing_campaign[[#This Row],[AcceptedCmp2]]+marketing_campaign[[#This Row],[AcceptedCmp1]]+marketing_campaign[[#This Row],[AcceptedCmp5]]+marketing_campaign[[#This Row],[AcceptedCmp4]]+marketing_campaign[[#This Row],[AcceptedCmp3]]</f>
        <v>0</v>
      </c>
    </row>
    <row r="521" spans="1:36" x14ac:dyDescent="0.35">
      <c r="A521">
        <v>3711</v>
      </c>
      <c r="B521">
        <v>1944</v>
      </c>
      <c r="C521">
        <f t="shared" ca="1" si="16"/>
        <v>82</v>
      </c>
      <c r="D521" t="str" cm="1">
        <f t="array" aca="1" ref="D5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521" t="s">
        <v>34</v>
      </c>
      <c r="F521" t="s">
        <v>33</v>
      </c>
      <c r="G521" cm="1">
        <f t="array" ref="G521">_xlfn.IFS(marketing_campaign[[#This Row],[Marital_Status]]="Single",I521-J521+1,marketing_campaign[[#This Row],[Marital_Status]]="Together",I521+J521+2,marketing_campaign[[#This Row],[Marital_Status]]="Alone",I521-J521+1,marketing_campaign[[#This Row],[Marital_Status]]="Married",I521+J521+2,marketing_campaign[[#This Row],[Marital_Status]]="Divorced",I521+J521+1,marketing_campaign[[#This Row],[Marital_Status]]="YOLO",I521-J521+1,marketing_campaign[[#This Row],[Marital_Status]]="Absurd",I521-J521+1,marketing_campaign[[#This Row],[Marital_Status]]="Widow",I521+J521+1)</f>
        <v>2</v>
      </c>
      <c r="H521">
        <v>80184</v>
      </c>
      <c r="I521">
        <v>0</v>
      </c>
      <c r="J521">
        <v>0</v>
      </c>
      <c r="K521" s="1">
        <v>41699</v>
      </c>
      <c r="L521">
        <v>19</v>
      </c>
      <c r="M521" t="str" cm="1">
        <f t="array" ref="M521">_xlfn.IFS(AND(marketing_campaign[[#This Row],[Recency]]&gt;=0,marketing_campaign[[#This Row],[Recency]]&lt;=14),"Early Recency",AND(marketing_campaign[[#This Row],[Recency]]&gt;=15,marketing_campaign[[#This Row],[Recency]]&lt;=31),"Mid-Recency",marketing_campaign[[#This Row],[Recency]]&gt;=32,"Late Recency")</f>
        <v>Mid-Recency</v>
      </c>
      <c r="N521">
        <v>1035</v>
      </c>
      <c r="O521">
        <v>134</v>
      </c>
      <c r="P521">
        <v>670</v>
      </c>
      <c r="Q521">
        <v>25</v>
      </c>
      <c r="R521">
        <v>38</v>
      </c>
      <c r="S521">
        <v>0</v>
      </c>
      <c r="T521">
        <f>marketing_campaign[[#This Row],[MntGoldProds]]+marketing_campaign[[#This Row],[MntSweetProducts]]+marketing_campaign[[#This Row],[MntFishProducts]]+marketing_campaign[[#This Row],[MntMeatProducts]]+marketing_campaign[[#This Row],[MntFruits]]+marketing_campaign[[#This Row],[MntWines]]</f>
        <v>1902</v>
      </c>
      <c r="U521">
        <v>1</v>
      </c>
      <c r="V521">
        <v>6</v>
      </c>
      <c r="W521">
        <v>3</v>
      </c>
      <c r="X521">
        <v>10</v>
      </c>
      <c r="Y521">
        <f t="shared" si="17"/>
        <v>20</v>
      </c>
      <c r="Z521">
        <v>3</v>
      </c>
      <c r="AA521">
        <v>0</v>
      </c>
      <c r="AB521">
        <v>0</v>
      </c>
      <c r="AC521">
        <v>1</v>
      </c>
      <c r="AD521">
        <v>1</v>
      </c>
      <c r="AE521">
        <v>0</v>
      </c>
      <c r="AF521">
        <v>0</v>
      </c>
      <c r="AG521">
        <v>3</v>
      </c>
      <c r="AH521">
        <v>11</v>
      </c>
      <c r="AI521">
        <v>0</v>
      </c>
      <c r="AJ521">
        <f>marketing_campaign[[#This Row],[AcceptedCmp2]]+marketing_campaign[[#This Row],[AcceptedCmp1]]+marketing_campaign[[#This Row],[AcceptedCmp5]]+marketing_campaign[[#This Row],[AcceptedCmp4]]+marketing_campaign[[#This Row],[AcceptedCmp3]]</f>
        <v>2</v>
      </c>
    </row>
    <row r="522" spans="1:36" x14ac:dyDescent="0.35">
      <c r="A522">
        <v>3696</v>
      </c>
      <c r="B522">
        <v>1965</v>
      </c>
      <c r="C522">
        <f t="shared" ca="1" si="16"/>
        <v>61</v>
      </c>
      <c r="D522" t="str" cm="1">
        <f t="array" aca="1" ref="D5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22" t="s">
        <v>29</v>
      </c>
      <c r="F522" t="s">
        <v>35</v>
      </c>
      <c r="G522" cm="1">
        <f t="array" ref="G522">_xlfn.IFS(marketing_campaign[[#This Row],[Marital_Status]]="Single",I522-J522+1,marketing_campaign[[#This Row],[Marital_Status]]="Together",I522+J522+2,marketing_campaign[[#This Row],[Marital_Status]]="Alone",I522-J522+1,marketing_campaign[[#This Row],[Marital_Status]]="Married",I522+J522+2,marketing_campaign[[#This Row],[Marital_Status]]="Divorced",I522+J522+1,marketing_campaign[[#This Row],[Marital_Status]]="YOLO",I522-J522+1,marketing_campaign[[#This Row],[Marital_Status]]="Absurd",I522-J522+1,marketing_campaign[[#This Row],[Marital_Status]]="Widow",I522+J522+1)</f>
        <v>3</v>
      </c>
      <c r="H522">
        <v>30630</v>
      </c>
      <c r="I522">
        <v>1</v>
      </c>
      <c r="J522">
        <v>1</v>
      </c>
      <c r="K522" s="1">
        <v>41666</v>
      </c>
      <c r="L522">
        <v>67</v>
      </c>
      <c r="M522" t="str" cm="1">
        <f t="array" ref="M522">_xlfn.IFS(AND(marketing_campaign[[#This Row],[Recency]]&gt;=0,marketing_campaign[[#This Row],[Recency]]&lt;=14),"Early Recency",AND(marketing_campaign[[#This Row],[Recency]]&gt;=15,marketing_campaign[[#This Row],[Recency]]&lt;=31),"Mid-Recency",marketing_campaign[[#This Row],[Recency]]&gt;=32,"Late Recency")</f>
        <v>Late Recency</v>
      </c>
      <c r="N522">
        <v>27</v>
      </c>
      <c r="O522">
        <v>1</v>
      </c>
      <c r="P522">
        <v>12</v>
      </c>
      <c r="Q522">
        <v>2</v>
      </c>
      <c r="R522">
        <v>0</v>
      </c>
      <c r="S522">
        <v>10</v>
      </c>
      <c r="T522">
        <f>marketing_campaign[[#This Row],[MntGoldProds]]+marketing_campaign[[#This Row],[MntSweetProducts]]+marketing_campaign[[#This Row],[MntFishProducts]]+marketing_campaign[[#This Row],[MntMeatProducts]]+marketing_campaign[[#This Row],[MntFruits]]+marketing_campaign[[#This Row],[MntWines]]</f>
        <v>52</v>
      </c>
      <c r="U522">
        <v>2</v>
      </c>
      <c r="V522">
        <v>2</v>
      </c>
      <c r="W522">
        <v>0</v>
      </c>
      <c r="X522">
        <v>3</v>
      </c>
      <c r="Y522">
        <f t="shared" si="17"/>
        <v>7</v>
      </c>
      <c r="Z522">
        <v>7</v>
      </c>
      <c r="AA522">
        <v>0</v>
      </c>
      <c r="AB522">
        <v>0</v>
      </c>
      <c r="AC522">
        <v>0</v>
      </c>
      <c r="AD522">
        <v>0</v>
      </c>
      <c r="AE522">
        <v>0</v>
      </c>
      <c r="AF522">
        <v>0</v>
      </c>
      <c r="AG522">
        <v>3</v>
      </c>
      <c r="AH522">
        <v>11</v>
      </c>
      <c r="AI522">
        <v>0</v>
      </c>
      <c r="AJ522">
        <f>marketing_campaign[[#This Row],[AcceptedCmp2]]+marketing_campaign[[#This Row],[AcceptedCmp1]]+marketing_campaign[[#This Row],[AcceptedCmp5]]+marketing_campaign[[#This Row],[AcceptedCmp4]]+marketing_campaign[[#This Row],[AcceptedCmp3]]</f>
        <v>0</v>
      </c>
    </row>
    <row r="523" spans="1:36" x14ac:dyDescent="0.35">
      <c r="A523">
        <v>2532</v>
      </c>
      <c r="B523">
        <v>1987</v>
      </c>
      <c r="C523">
        <f t="shared" ca="1" si="16"/>
        <v>39</v>
      </c>
      <c r="D523" t="str" cm="1">
        <f t="array" aca="1" ref="D5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3" t="s">
        <v>34</v>
      </c>
      <c r="F523" t="s">
        <v>30</v>
      </c>
      <c r="G523" cm="1">
        <f t="array" ref="G523">_xlfn.IFS(marketing_campaign[[#This Row],[Marital_Status]]="Single",I523-J523+1,marketing_campaign[[#This Row],[Marital_Status]]="Together",I523+J523+2,marketing_campaign[[#This Row],[Marital_Status]]="Alone",I523-J523+1,marketing_campaign[[#This Row],[Marital_Status]]="Married",I523+J523+2,marketing_campaign[[#This Row],[Marital_Status]]="Divorced",I523+J523+1,marketing_campaign[[#This Row],[Marital_Status]]="YOLO",I523-J523+1,marketing_campaign[[#This Row],[Marital_Status]]="Absurd",I523-J523+1,marketing_campaign[[#This Row],[Marital_Status]]="Widow",I523+J523+1)</f>
        <v>1</v>
      </c>
      <c r="H523">
        <v>73454</v>
      </c>
      <c r="I523">
        <v>0</v>
      </c>
      <c r="J523">
        <v>0</v>
      </c>
      <c r="K523" s="1">
        <v>41699</v>
      </c>
      <c r="L523">
        <v>95</v>
      </c>
      <c r="M523" t="str" cm="1">
        <f t="array" ref="M523">_xlfn.IFS(AND(marketing_campaign[[#This Row],[Recency]]&gt;=0,marketing_campaign[[#This Row],[Recency]]&lt;=14),"Early Recency",AND(marketing_campaign[[#This Row],[Recency]]&gt;=15,marketing_campaign[[#This Row],[Recency]]&lt;=31),"Mid-Recency",marketing_campaign[[#This Row],[Recency]]&gt;=32,"Late Recency")</f>
        <v>Late Recency</v>
      </c>
      <c r="N523">
        <v>982</v>
      </c>
      <c r="O523">
        <v>73</v>
      </c>
      <c r="P523">
        <v>351</v>
      </c>
      <c r="Q523">
        <v>56</v>
      </c>
      <c r="R523">
        <v>14</v>
      </c>
      <c r="S523">
        <v>175</v>
      </c>
      <c r="T523">
        <f>marketing_campaign[[#This Row],[MntGoldProds]]+marketing_campaign[[#This Row],[MntSweetProducts]]+marketing_campaign[[#This Row],[MntFishProducts]]+marketing_campaign[[#This Row],[MntMeatProducts]]+marketing_campaign[[#This Row],[MntFruits]]+marketing_campaign[[#This Row],[MntWines]]</f>
        <v>1651</v>
      </c>
      <c r="U523">
        <v>1</v>
      </c>
      <c r="V523">
        <v>2</v>
      </c>
      <c r="W523">
        <v>4</v>
      </c>
      <c r="X523">
        <v>6</v>
      </c>
      <c r="Y523">
        <f t="shared" si="17"/>
        <v>13</v>
      </c>
      <c r="Z523">
        <v>5</v>
      </c>
      <c r="AA523">
        <v>1</v>
      </c>
      <c r="AB523">
        <v>0</v>
      </c>
      <c r="AC523">
        <v>0</v>
      </c>
      <c r="AD523">
        <v>0</v>
      </c>
      <c r="AE523">
        <v>0</v>
      </c>
      <c r="AF523">
        <v>0</v>
      </c>
      <c r="AG523">
        <v>3</v>
      </c>
      <c r="AH523">
        <v>11</v>
      </c>
      <c r="AI523">
        <v>0</v>
      </c>
      <c r="AJ523">
        <f>marketing_campaign[[#This Row],[AcceptedCmp2]]+marketing_campaign[[#This Row],[AcceptedCmp1]]+marketing_campaign[[#This Row],[AcceptedCmp5]]+marketing_campaign[[#This Row],[AcceptedCmp4]]+marketing_campaign[[#This Row],[AcceptedCmp3]]</f>
        <v>1</v>
      </c>
    </row>
    <row r="524" spans="1:36" x14ac:dyDescent="0.35">
      <c r="A524">
        <v>9214</v>
      </c>
      <c r="B524">
        <v>1991</v>
      </c>
      <c r="C524">
        <f t="shared" ca="1" si="16"/>
        <v>35</v>
      </c>
      <c r="D524" t="str" cm="1">
        <f t="array" aca="1" ref="D5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4" t="s">
        <v>29</v>
      </c>
      <c r="F524" t="s">
        <v>33</v>
      </c>
      <c r="G524" cm="1">
        <f t="array" ref="G524">_xlfn.IFS(marketing_campaign[[#This Row],[Marital_Status]]="Single",I524-J524+1,marketing_campaign[[#This Row],[Marital_Status]]="Together",I524+J524+2,marketing_campaign[[#This Row],[Marital_Status]]="Alone",I524-J524+1,marketing_campaign[[#This Row],[Marital_Status]]="Married",I524+J524+2,marketing_campaign[[#This Row],[Marital_Status]]="Divorced",I524+J524+1,marketing_campaign[[#This Row],[Marital_Status]]="YOLO",I524-J524+1,marketing_campaign[[#This Row],[Marital_Status]]="Absurd",I524-J524+1,marketing_campaign[[#This Row],[Marital_Status]]="Widow",I524+J524+1)</f>
        <v>2</v>
      </c>
      <c r="H524">
        <v>42691</v>
      </c>
      <c r="I524">
        <v>0</v>
      </c>
      <c r="J524">
        <v>0</v>
      </c>
      <c r="K524" s="1">
        <v>41502</v>
      </c>
      <c r="L524">
        <v>48</v>
      </c>
      <c r="M524" t="str" cm="1">
        <f t="array" ref="M524">_xlfn.IFS(AND(marketing_campaign[[#This Row],[Recency]]&gt;=0,marketing_campaign[[#This Row],[Recency]]&lt;=14),"Early Recency",AND(marketing_campaign[[#This Row],[Recency]]&gt;=15,marketing_campaign[[#This Row],[Recency]]&lt;=31),"Mid-Recency",marketing_campaign[[#This Row],[Recency]]&gt;=32,"Late Recency")</f>
        <v>Late Recency</v>
      </c>
      <c r="N524">
        <v>179</v>
      </c>
      <c r="O524">
        <v>2</v>
      </c>
      <c r="P524">
        <v>64</v>
      </c>
      <c r="Q524">
        <v>38</v>
      </c>
      <c r="R524">
        <v>17</v>
      </c>
      <c r="S524">
        <v>58</v>
      </c>
      <c r="T524">
        <f>marketing_campaign[[#This Row],[MntGoldProds]]+marketing_campaign[[#This Row],[MntSweetProducts]]+marketing_campaign[[#This Row],[MntFishProducts]]+marketing_campaign[[#This Row],[MntMeatProducts]]+marketing_campaign[[#This Row],[MntFruits]]+marketing_campaign[[#This Row],[MntWines]]</f>
        <v>358</v>
      </c>
      <c r="U524">
        <v>1</v>
      </c>
      <c r="V524">
        <v>5</v>
      </c>
      <c r="W524">
        <v>1</v>
      </c>
      <c r="X524">
        <v>6</v>
      </c>
      <c r="Y524">
        <f t="shared" si="17"/>
        <v>13</v>
      </c>
      <c r="Z524">
        <v>5</v>
      </c>
      <c r="AA524">
        <v>0</v>
      </c>
      <c r="AB524">
        <v>0</v>
      </c>
      <c r="AC524">
        <v>0</v>
      </c>
      <c r="AD524">
        <v>0</v>
      </c>
      <c r="AE524">
        <v>0</v>
      </c>
      <c r="AF524">
        <v>0</v>
      </c>
      <c r="AG524">
        <v>3</v>
      </c>
      <c r="AH524">
        <v>11</v>
      </c>
      <c r="AI524">
        <v>0</v>
      </c>
      <c r="AJ524">
        <f>marketing_campaign[[#This Row],[AcceptedCmp2]]+marketing_campaign[[#This Row],[AcceptedCmp1]]+marketing_campaign[[#This Row],[AcceptedCmp5]]+marketing_campaign[[#This Row],[AcceptedCmp4]]+marketing_campaign[[#This Row],[AcceptedCmp3]]</f>
        <v>0</v>
      </c>
    </row>
    <row r="525" spans="1:36" x14ac:dyDescent="0.35">
      <c r="A525">
        <v>4943</v>
      </c>
      <c r="B525">
        <v>1953</v>
      </c>
      <c r="C525">
        <f t="shared" ca="1" si="16"/>
        <v>73</v>
      </c>
      <c r="D525" t="str" cm="1">
        <f t="array" aca="1" ref="D5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5" t="s">
        <v>29</v>
      </c>
      <c r="F525" t="s">
        <v>33</v>
      </c>
      <c r="G525" cm="1">
        <f t="array" ref="G525">_xlfn.IFS(marketing_campaign[[#This Row],[Marital_Status]]="Single",I525-J525+1,marketing_campaign[[#This Row],[Marital_Status]]="Together",I525+J525+2,marketing_campaign[[#This Row],[Marital_Status]]="Alone",I525-J525+1,marketing_campaign[[#This Row],[Marital_Status]]="Married",I525+J525+2,marketing_campaign[[#This Row],[Marital_Status]]="Divorced",I525+J525+1,marketing_campaign[[#This Row],[Marital_Status]]="YOLO",I525-J525+1,marketing_campaign[[#This Row],[Marital_Status]]="Absurd",I525-J525+1,marketing_campaign[[#This Row],[Marital_Status]]="Widow",I525+J525+1)</f>
        <v>2</v>
      </c>
      <c r="H525">
        <v>70503</v>
      </c>
      <c r="I525">
        <v>0</v>
      </c>
      <c r="J525">
        <v>0</v>
      </c>
      <c r="K525" s="1">
        <v>41182</v>
      </c>
      <c r="L525">
        <v>73</v>
      </c>
      <c r="M525" t="str" cm="1">
        <f t="array" ref="M525">_xlfn.IFS(AND(marketing_campaign[[#This Row],[Recency]]&gt;=0,marketing_campaign[[#This Row],[Recency]]&lt;=14),"Early Recency",AND(marketing_campaign[[#This Row],[Recency]]&gt;=15,marketing_campaign[[#This Row],[Recency]]&lt;=31),"Mid-Recency",marketing_campaign[[#This Row],[Recency]]&gt;=32,"Late Recency")</f>
        <v>Late Recency</v>
      </c>
      <c r="N525">
        <v>1379</v>
      </c>
      <c r="O525">
        <v>33</v>
      </c>
      <c r="P525">
        <v>216</v>
      </c>
      <c r="Q525">
        <v>0</v>
      </c>
      <c r="R525">
        <v>33</v>
      </c>
      <c r="S525">
        <v>66</v>
      </c>
      <c r="T525">
        <f>marketing_campaign[[#This Row],[MntGoldProds]]+marketing_campaign[[#This Row],[MntSweetProducts]]+marketing_campaign[[#This Row],[MntFishProducts]]+marketing_campaign[[#This Row],[MntMeatProducts]]+marketing_campaign[[#This Row],[MntFruits]]+marketing_campaign[[#This Row],[MntWines]]</f>
        <v>1727</v>
      </c>
      <c r="U525">
        <v>1</v>
      </c>
      <c r="V525">
        <v>2</v>
      </c>
      <c r="W525">
        <v>4</v>
      </c>
      <c r="X525">
        <v>9</v>
      </c>
      <c r="Y525">
        <f t="shared" si="17"/>
        <v>16</v>
      </c>
      <c r="Z525">
        <v>6</v>
      </c>
      <c r="AA525">
        <v>0</v>
      </c>
      <c r="AB525">
        <v>1</v>
      </c>
      <c r="AC525">
        <v>1</v>
      </c>
      <c r="AD525">
        <v>0</v>
      </c>
      <c r="AE525">
        <v>0</v>
      </c>
      <c r="AF525">
        <v>0</v>
      </c>
      <c r="AG525">
        <v>3</v>
      </c>
      <c r="AH525">
        <v>11</v>
      </c>
      <c r="AI525">
        <v>0</v>
      </c>
      <c r="AJ525">
        <f>marketing_campaign[[#This Row],[AcceptedCmp2]]+marketing_campaign[[#This Row],[AcceptedCmp1]]+marketing_campaign[[#This Row],[AcceptedCmp5]]+marketing_campaign[[#This Row],[AcceptedCmp4]]+marketing_campaign[[#This Row],[AcceptedCmp3]]</f>
        <v>2</v>
      </c>
    </row>
    <row r="526" spans="1:36" x14ac:dyDescent="0.35">
      <c r="A526">
        <v>35</v>
      </c>
      <c r="B526">
        <v>1987</v>
      </c>
      <c r="C526">
        <f t="shared" ca="1" si="16"/>
        <v>39</v>
      </c>
      <c r="D526" t="str" cm="1">
        <f t="array" aca="1" ref="D5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6" t="s">
        <v>29</v>
      </c>
      <c r="F526" t="s">
        <v>33</v>
      </c>
      <c r="G526" cm="1">
        <f t="array" ref="G526">_xlfn.IFS(marketing_campaign[[#This Row],[Marital_Status]]="Single",I526-J526+1,marketing_campaign[[#This Row],[Marital_Status]]="Together",I526+J526+2,marketing_campaign[[#This Row],[Marital_Status]]="Alone",I526-J526+1,marketing_campaign[[#This Row],[Marital_Status]]="Married",I526+J526+2,marketing_campaign[[#This Row],[Marital_Status]]="Divorced",I526+J526+1,marketing_campaign[[#This Row],[Marital_Status]]="YOLO",I526-J526+1,marketing_campaign[[#This Row],[Marital_Status]]="Absurd",I526-J526+1,marketing_campaign[[#This Row],[Marital_Status]]="Widow",I526+J526+1)</f>
        <v>3</v>
      </c>
      <c r="H526">
        <v>25545</v>
      </c>
      <c r="I526">
        <v>1</v>
      </c>
      <c r="J526">
        <v>0</v>
      </c>
      <c r="K526" s="1">
        <v>41160</v>
      </c>
      <c r="L526">
        <v>35</v>
      </c>
      <c r="M526" t="str" cm="1">
        <f t="array" ref="M526">_xlfn.IFS(AND(marketing_campaign[[#This Row],[Recency]]&gt;=0,marketing_campaign[[#This Row],[Recency]]&lt;=14),"Early Recency",AND(marketing_campaign[[#This Row],[Recency]]&gt;=15,marketing_campaign[[#This Row],[Recency]]&lt;=31),"Mid-Recency",marketing_campaign[[#This Row],[Recency]]&gt;=32,"Late Recency")</f>
        <v>Late Recency</v>
      </c>
      <c r="N526">
        <v>32</v>
      </c>
      <c r="O526">
        <v>1</v>
      </c>
      <c r="P526">
        <v>64</v>
      </c>
      <c r="Q526">
        <v>16</v>
      </c>
      <c r="R526">
        <v>12</v>
      </c>
      <c r="S526">
        <v>85</v>
      </c>
      <c r="T526">
        <f>marketing_campaign[[#This Row],[MntGoldProds]]+marketing_campaign[[#This Row],[MntSweetProducts]]+marketing_campaign[[#This Row],[MntFishProducts]]+marketing_campaign[[#This Row],[MntMeatProducts]]+marketing_campaign[[#This Row],[MntFruits]]+marketing_campaign[[#This Row],[MntWines]]</f>
        <v>210</v>
      </c>
      <c r="U526">
        <v>3</v>
      </c>
      <c r="V526">
        <v>2</v>
      </c>
      <c r="W526">
        <v>2</v>
      </c>
      <c r="X526">
        <v>3</v>
      </c>
      <c r="Y526">
        <f t="shared" si="17"/>
        <v>10</v>
      </c>
      <c r="Z526">
        <v>6</v>
      </c>
      <c r="AA526">
        <v>0</v>
      </c>
      <c r="AB526">
        <v>0</v>
      </c>
      <c r="AC526">
        <v>0</v>
      </c>
      <c r="AD526">
        <v>0</v>
      </c>
      <c r="AE526">
        <v>0</v>
      </c>
      <c r="AF526">
        <v>0</v>
      </c>
      <c r="AG526">
        <v>3</v>
      </c>
      <c r="AH526">
        <v>11</v>
      </c>
      <c r="AI526">
        <v>1</v>
      </c>
      <c r="AJ526">
        <f>marketing_campaign[[#This Row],[AcceptedCmp2]]+marketing_campaign[[#This Row],[AcceptedCmp1]]+marketing_campaign[[#This Row],[AcceptedCmp5]]+marketing_campaign[[#This Row],[AcceptedCmp4]]+marketing_campaign[[#This Row],[AcceptedCmp3]]</f>
        <v>0</v>
      </c>
    </row>
    <row r="527" spans="1:36" x14ac:dyDescent="0.35">
      <c r="A527">
        <v>2258</v>
      </c>
      <c r="B527">
        <v>1986</v>
      </c>
      <c r="C527">
        <f t="shared" ca="1" si="16"/>
        <v>40</v>
      </c>
      <c r="D527" t="str" cm="1">
        <f t="array" aca="1" ref="D5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27" t="s">
        <v>29</v>
      </c>
      <c r="F527" t="s">
        <v>33</v>
      </c>
      <c r="G527" cm="1">
        <f t="array" ref="G527">_xlfn.IFS(marketing_campaign[[#This Row],[Marital_Status]]="Single",I527-J527+1,marketing_campaign[[#This Row],[Marital_Status]]="Together",I527+J527+2,marketing_campaign[[#This Row],[Marital_Status]]="Alone",I527-J527+1,marketing_campaign[[#This Row],[Marital_Status]]="Married",I527+J527+2,marketing_campaign[[#This Row],[Marital_Status]]="Divorced",I527+J527+1,marketing_campaign[[#This Row],[Marital_Status]]="YOLO",I527-J527+1,marketing_campaign[[#This Row],[Marital_Status]]="Absurd",I527-J527+1,marketing_campaign[[#This Row],[Marital_Status]]="Widow",I527+J527+1)</f>
        <v>3</v>
      </c>
      <c r="H527">
        <v>32880</v>
      </c>
      <c r="I527">
        <v>1</v>
      </c>
      <c r="J527">
        <v>0</v>
      </c>
      <c r="K527" s="1">
        <v>41247</v>
      </c>
      <c r="L527">
        <v>76</v>
      </c>
      <c r="M527" t="str" cm="1">
        <f t="array" ref="M527">_xlfn.IFS(AND(marketing_campaign[[#This Row],[Recency]]&gt;=0,marketing_campaign[[#This Row],[Recency]]&lt;=14),"Early Recency",AND(marketing_campaign[[#This Row],[Recency]]&gt;=15,marketing_campaign[[#This Row],[Recency]]&lt;=31),"Mid-Recency",marketing_campaign[[#This Row],[Recency]]&gt;=32,"Late Recency")</f>
        <v>Late Recency</v>
      </c>
      <c r="N527">
        <v>8</v>
      </c>
      <c r="O527">
        <v>4</v>
      </c>
      <c r="P527">
        <v>15</v>
      </c>
      <c r="Q527">
        <v>7</v>
      </c>
      <c r="R527">
        <v>6</v>
      </c>
      <c r="S527">
        <v>2</v>
      </c>
      <c r="T527">
        <f>marketing_campaign[[#This Row],[MntGoldProds]]+marketing_campaign[[#This Row],[MntSweetProducts]]+marketing_campaign[[#This Row],[MntFishProducts]]+marketing_campaign[[#This Row],[MntMeatProducts]]+marketing_campaign[[#This Row],[MntFruits]]+marketing_campaign[[#This Row],[MntWines]]</f>
        <v>42</v>
      </c>
      <c r="U527">
        <v>1</v>
      </c>
      <c r="V527">
        <v>1</v>
      </c>
      <c r="W527">
        <v>0</v>
      </c>
      <c r="X527">
        <v>3</v>
      </c>
      <c r="Y527">
        <f t="shared" si="17"/>
        <v>5</v>
      </c>
      <c r="Z527">
        <v>8</v>
      </c>
      <c r="AA527">
        <v>0</v>
      </c>
      <c r="AB527">
        <v>0</v>
      </c>
      <c r="AC527">
        <v>0</v>
      </c>
      <c r="AD527">
        <v>0</v>
      </c>
      <c r="AE527">
        <v>0</v>
      </c>
      <c r="AF527">
        <v>0</v>
      </c>
      <c r="AG527">
        <v>3</v>
      </c>
      <c r="AH527">
        <v>11</v>
      </c>
      <c r="AI527">
        <v>0</v>
      </c>
      <c r="AJ527">
        <f>marketing_campaign[[#This Row],[AcceptedCmp2]]+marketing_campaign[[#This Row],[AcceptedCmp1]]+marketing_campaign[[#This Row],[AcceptedCmp5]]+marketing_campaign[[#This Row],[AcceptedCmp4]]+marketing_campaign[[#This Row],[AcceptedCmp3]]</f>
        <v>0</v>
      </c>
    </row>
    <row r="528" spans="1:36" x14ac:dyDescent="0.35">
      <c r="A528">
        <v>4322</v>
      </c>
      <c r="B528">
        <v>1958</v>
      </c>
      <c r="C528">
        <f t="shared" ca="1" si="16"/>
        <v>68</v>
      </c>
      <c r="D528" t="str" cm="1">
        <f t="array" aca="1" ref="D5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28" t="s">
        <v>32</v>
      </c>
      <c r="F528" t="s">
        <v>31</v>
      </c>
      <c r="G528" cm="1">
        <f t="array" ref="G528">_xlfn.IFS(marketing_campaign[[#This Row],[Marital_Status]]="Single",I528-J528+1,marketing_campaign[[#This Row],[Marital_Status]]="Together",I528+J528+2,marketing_campaign[[#This Row],[Marital_Status]]="Alone",I528-J528+1,marketing_campaign[[#This Row],[Marital_Status]]="Married",I528+J528+2,marketing_campaign[[#This Row],[Marital_Status]]="Divorced",I528+J528+1,marketing_campaign[[#This Row],[Marital_Status]]="YOLO",I528-J528+1,marketing_campaign[[#This Row],[Marital_Status]]="Absurd",I528-J528+1,marketing_campaign[[#This Row],[Marital_Status]]="Widow",I528+J528+1)</f>
        <v>2</v>
      </c>
      <c r="H528">
        <v>77863</v>
      </c>
      <c r="I528">
        <v>0</v>
      </c>
      <c r="J528">
        <v>0</v>
      </c>
      <c r="K528" s="1">
        <v>41605</v>
      </c>
      <c r="L528">
        <v>20</v>
      </c>
      <c r="M528" t="str" cm="1">
        <f t="array" ref="M528">_xlfn.IFS(AND(marketing_campaign[[#This Row],[Recency]]&gt;=0,marketing_campaign[[#This Row],[Recency]]&lt;=14),"Early Recency",AND(marketing_campaign[[#This Row],[Recency]]&gt;=15,marketing_campaign[[#This Row],[Recency]]&lt;=31),"Mid-Recency",marketing_campaign[[#This Row],[Recency]]&gt;=32,"Late Recency")</f>
        <v>Mid-Recency</v>
      </c>
      <c r="N528">
        <v>881</v>
      </c>
      <c r="O528">
        <v>38</v>
      </c>
      <c r="P528">
        <v>319</v>
      </c>
      <c r="Q528">
        <v>16</v>
      </c>
      <c r="R528">
        <v>25</v>
      </c>
      <c r="S528">
        <v>12</v>
      </c>
      <c r="T528">
        <f>marketing_campaign[[#This Row],[MntGoldProds]]+marketing_campaign[[#This Row],[MntSweetProducts]]+marketing_campaign[[#This Row],[MntFishProducts]]+marketing_campaign[[#This Row],[MntMeatProducts]]+marketing_campaign[[#This Row],[MntFruits]]+marketing_campaign[[#This Row],[MntWines]]</f>
        <v>1291</v>
      </c>
      <c r="U528">
        <v>1</v>
      </c>
      <c r="V528">
        <v>4</v>
      </c>
      <c r="W528">
        <v>5</v>
      </c>
      <c r="X528">
        <v>10</v>
      </c>
      <c r="Y528">
        <f t="shared" si="17"/>
        <v>20</v>
      </c>
      <c r="Z528">
        <v>2</v>
      </c>
      <c r="AA528">
        <v>0</v>
      </c>
      <c r="AB528">
        <v>0</v>
      </c>
      <c r="AC528">
        <v>0</v>
      </c>
      <c r="AD528">
        <v>0</v>
      </c>
      <c r="AE528">
        <v>0</v>
      </c>
      <c r="AF528">
        <v>0</v>
      </c>
      <c r="AG528">
        <v>3</v>
      </c>
      <c r="AH528">
        <v>11</v>
      </c>
      <c r="AI528">
        <v>0</v>
      </c>
      <c r="AJ528">
        <f>marketing_campaign[[#This Row],[AcceptedCmp2]]+marketing_campaign[[#This Row],[AcceptedCmp1]]+marketing_campaign[[#This Row],[AcceptedCmp5]]+marketing_campaign[[#This Row],[AcceptedCmp4]]+marketing_campaign[[#This Row],[AcceptedCmp3]]</f>
        <v>0</v>
      </c>
    </row>
    <row r="529" spans="1:36" x14ac:dyDescent="0.35">
      <c r="A529">
        <v>713</v>
      </c>
      <c r="B529">
        <v>1977</v>
      </c>
      <c r="C529">
        <f t="shared" ca="1" si="16"/>
        <v>49</v>
      </c>
      <c r="D529" t="str" cm="1">
        <f t="array" aca="1" ref="D5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29" t="s">
        <v>34</v>
      </c>
      <c r="F529" t="s">
        <v>33</v>
      </c>
      <c r="G529" cm="1">
        <f t="array" ref="G529">_xlfn.IFS(marketing_campaign[[#This Row],[Marital_Status]]="Single",I529-J529+1,marketing_campaign[[#This Row],[Marital_Status]]="Together",I529+J529+2,marketing_campaign[[#This Row],[Marital_Status]]="Alone",I529-J529+1,marketing_campaign[[#This Row],[Marital_Status]]="Married",I529+J529+2,marketing_campaign[[#This Row],[Marital_Status]]="Divorced",I529+J529+1,marketing_campaign[[#This Row],[Marital_Status]]="YOLO",I529-J529+1,marketing_campaign[[#This Row],[Marital_Status]]="Absurd",I529-J529+1,marketing_campaign[[#This Row],[Marital_Status]]="Widow",I529+J529+1)</f>
        <v>2</v>
      </c>
      <c r="H529">
        <v>50353</v>
      </c>
      <c r="I529">
        <v>0</v>
      </c>
      <c r="J529">
        <v>0</v>
      </c>
      <c r="K529" s="1">
        <v>41798</v>
      </c>
      <c r="L529">
        <v>72</v>
      </c>
      <c r="M529" t="str" cm="1">
        <f t="array" ref="M529">_xlfn.IFS(AND(marketing_campaign[[#This Row],[Recency]]&gt;=0,marketing_campaign[[#This Row],[Recency]]&lt;=14),"Early Recency",AND(marketing_campaign[[#This Row],[Recency]]&gt;=15,marketing_campaign[[#This Row],[Recency]]&lt;=31),"Mid-Recency",marketing_campaign[[#This Row],[Recency]]&gt;=32,"Late Recency")</f>
        <v>Late Recency</v>
      </c>
      <c r="N529">
        <v>141</v>
      </c>
      <c r="O529">
        <v>15</v>
      </c>
      <c r="P529">
        <v>153</v>
      </c>
      <c r="Q529">
        <v>67</v>
      </c>
      <c r="R529">
        <v>31</v>
      </c>
      <c r="S529">
        <v>35</v>
      </c>
      <c r="T529">
        <f>marketing_campaign[[#This Row],[MntGoldProds]]+marketing_campaign[[#This Row],[MntSweetProducts]]+marketing_campaign[[#This Row],[MntFishProducts]]+marketing_campaign[[#This Row],[MntMeatProducts]]+marketing_campaign[[#This Row],[MntFruits]]+marketing_campaign[[#This Row],[MntWines]]</f>
        <v>442</v>
      </c>
      <c r="U529">
        <v>1</v>
      </c>
      <c r="V529">
        <v>4</v>
      </c>
      <c r="W529">
        <v>4</v>
      </c>
      <c r="X529">
        <v>6</v>
      </c>
      <c r="Y529">
        <f t="shared" si="17"/>
        <v>15</v>
      </c>
      <c r="Z529">
        <v>3</v>
      </c>
      <c r="AA529">
        <v>0</v>
      </c>
      <c r="AB529">
        <v>0</v>
      </c>
      <c r="AC529">
        <v>0</v>
      </c>
      <c r="AD529">
        <v>0</v>
      </c>
      <c r="AE529">
        <v>0</v>
      </c>
      <c r="AF529">
        <v>0</v>
      </c>
      <c r="AG529">
        <v>3</v>
      </c>
      <c r="AH529">
        <v>11</v>
      </c>
      <c r="AI529">
        <v>0</v>
      </c>
      <c r="AJ529">
        <f>marketing_campaign[[#This Row],[AcceptedCmp2]]+marketing_campaign[[#This Row],[AcceptedCmp1]]+marketing_campaign[[#This Row],[AcceptedCmp5]]+marketing_campaign[[#This Row],[AcceptedCmp4]]+marketing_campaign[[#This Row],[AcceptedCmp3]]</f>
        <v>0</v>
      </c>
    </row>
    <row r="530" spans="1:36" x14ac:dyDescent="0.35">
      <c r="A530">
        <v>4702</v>
      </c>
      <c r="B530">
        <v>1964</v>
      </c>
      <c r="C530">
        <f t="shared" ca="1" si="16"/>
        <v>62</v>
      </c>
      <c r="D530" t="str" cm="1">
        <f t="array" aca="1" ref="D5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0" t="s">
        <v>29</v>
      </c>
      <c r="F530" t="s">
        <v>30</v>
      </c>
      <c r="G530" cm="1">
        <f t="array" ref="G530">_xlfn.IFS(marketing_campaign[[#This Row],[Marital_Status]]="Single",I530-J530+1,marketing_campaign[[#This Row],[Marital_Status]]="Together",I530+J530+2,marketing_campaign[[#This Row],[Marital_Status]]="Alone",I530-J530+1,marketing_campaign[[#This Row],[Marital_Status]]="Married",I530+J530+2,marketing_campaign[[#This Row],[Marital_Status]]="Divorced",I530+J530+1,marketing_campaign[[#This Row],[Marital_Status]]="YOLO",I530-J530+1,marketing_campaign[[#This Row],[Marital_Status]]="Absurd",I530-J530+1,marketing_campaign[[#This Row],[Marital_Status]]="Widow",I530+J530+1)</f>
        <v>1</v>
      </c>
      <c r="H530">
        <v>61839</v>
      </c>
      <c r="I530">
        <v>0</v>
      </c>
      <c r="J530">
        <v>0</v>
      </c>
      <c r="K530" s="1">
        <v>41133</v>
      </c>
      <c r="L530">
        <v>20</v>
      </c>
      <c r="M530" t="str" cm="1">
        <f t="array" ref="M530">_xlfn.IFS(AND(marketing_campaign[[#This Row],[Recency]]&gt;=0,marketing_campaign[[#This Row],[Recency]]&lt;=14),"Early Recency",AND(marketing_campaign[[#This Row],[Recency]]&gt;=15,marketing_campaign[[#This Row],[Recency]]&lt;=31),"Mid-Recency",marketing_campaign[[#This Row],[Recency]]&gt;=32,"Late Recency")</f>
        <v>Mid-Recency</v>
      </c>
      <c r="N530">
        <v>1000</v>
      </c>
      <c r="O530">
        <v>155</v>
      </c>
      <c r="P530">
        <v>379</v>
      </c>
      <c r="Q530">
        <v>224</v>
      </c>
      <c r="R530">
        <v>17</v>
      </c>
      <c r="S530">
        <v>120</v>
      </c>
      <c r="T530">
        <f>marketing_campaign[[#This Row],[MntGoldProds]]+marketing_campaign[[#This Row],[MntSweetProducts]]+marketing_campaign[[#This Row],[MntFishProducts]]+marketing_campaign[[#This Row],[MntMeatProducts]]+marketing_campaign[[#This Row],[MntFruits]]+marketing_campaign[[#This Row],[MntWines]]</f>
        <v>1895</v>
      </c>
      <c r="U530">
        <v>1</v>
      </c>
      <c r="V530">
        <v>4</v>
      </c>
      <c r="W530">
        <v>8</v>
      </c>
      <c r="X530">
        <v>4</v>
      </c>
      <c r="Y530">
        <f t="shared" si="17"/>
        <v>17</v>
      </c>
      <c r="Z530">
        <v>8</v>
      </c>
      <c r="AA530">
        <v>0</v>
      </c>
      <c r="AB530">
        <v>0</v>
      </c>
      <c r="AC530">
        <v>0</v>
      </c>
      <c r="AD530">
        <v>0</v>
      </c>
      <c r="AE530">
        <v>0</v>
      </c>
      <c r="AF530">
        <v>0</v>
      </c>
      <c r="AG530">
        <v>3</v>
      </c>
      <c r="AH530">
        <v>11</v>
      </c>
      <c r="AI530">
        <v>0</v>
      </c>
      <c r="AJ530">
        <f>marketing_campaign[[#This Row],[AcceptedCmp2]]+marketing_campaign[[#This Row],[AcceptedCmp1]]+marketing_campaign[[#This Row],[AcceptedCmp5]]+marketing_campaign[[#This Row],[AcceptedCmp4]]+marketing_campaign[[#This Row],[AcceptedCmp3]]</f>
        <v>0</v>
      </c>
    </row>
    <row r="531" spans="1:36" x14ac:dyDescent="0.35">
      <c r="A531">
        <v>3281</v>
      </c>
      <c r="B531">
        <v>1960</v>
      </c>
      <c r="C531">
        <f t="shared" ca="1" si="16"/>
        <v>66</v>
      </c>
      <c r="D531" t="str" cm="1">
        <f t="array" aca="1" ref="D5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1" t="s">
        <v>32</v>
      </c>
      <c r="F531" t="s">
        <v>33</v>
      </c>
      <c r="G531" cm="1">
        <f t="array" ref="G531">_xlfn.IFS(marketing_campaign[[#This Row],[Marital_Status]]="Single",I531-J531+1,marketing_campaign[[#This Row],[Marital_Status]]="Together",I531+J531+2,marketing_campaign[[#This Row],[Marital_Status]]="Alone",I531-J531+1,marketing_campaign[[#This Row],[Marital_Status]]="Married",I531+J531+2,marketing_campaign[[#This Row],[Marital_Status]]="Divorced",I531+J531+1,marketing_campaign[[#This Row],[Marital_Status]]="YOLO",I531-J531+1,marketing_campaign[[#This Row],[Marital_Status]]="Absurd",I531-J531+1,marketing_campaign[[#This Row],[Marital_Status]]="Widow",I531+J531+1)</f>
        <v>4</v>
      </c>
      <c r="H531">
        <v>49154</v>
      </c>
      <c r="I531">
        <v>1</v>
      </c>
      <c r="J531">
        <v>1</v>
      </c>
      <c r="K531" s="1">
        <v>41581</v>
      </c>
      <c r="L531">
        <v>69</v>
      </c>
      <c r="M531" t="str" cm="1">
        <f t="array" ref="M531">_xlfn.IFS(AND(marketing_campaign[[#This Row],[Recency]]&gt;=0,marketing_campaign[[#This Row],[Recency]]&lt;=14),"Early Recency",AND(marketing_campaign[[#This Row],[Recency]]&gt;=15,marketing_campaign[[#This Row],[Recency]]&lt;=31),"Mid-Recency",marketing_campaign[[#This Row],[Recency]]&gt;=32,"Late Recency")</f>
        <v>Late Recency</v>
      </c>
      <c r="N531">
        <v>206</v>
      </c>
      <c r="O531">
        <v>10</v>
      </c>
      <c r="P531">
        <v>67</v>
      </c>
      <c r="Q531">
        <v>30</v>
      </c>
      <c r="R531">
        <v>27</v>
      </c>
      <c r="S531">
        <v>71</v>
      </c>
      <c r="T531">
        <f>marketing_campaign[[#This Row],[MntGoldProds]]+marketing_campaign[[#This Row],[MntSweetProducts]]+marketing_campaign[[#This Row],[MntFishProducts]]+marketing_campaign[[#This Row],[MntMeatProducts]]+marketing_campaign[[#This Row],[MntFruits]]+marketing_campaign[[#This Row],[MntWines]]</f>
        <v>411</v>
      </c>
      <c r="U531">
        <v>6</v>
      </c>
      <c r="V531">
        <v>4</v>
      </c>
      <c r="W531">
        <v>1</v>
      </c>
      <c r="X531">
        <v>8</v>
      </c>
      <c r="Y531">
        <f t="shared" si="17"/>
        <v>19</v>
      </c>
      <c r="Z531">
        <v>6</v>
      </c>
      <c r="AA531">
        <v>0</v>
      </c>
      <c r="AB531">
        <v>0</v>
      </c>
      <c r="AC531">
        <v>0</v>
      </c>
      <c r="AD531">
        <v>0</v>
      </c>
      <c r="AE531">
        <v>0</v>
      </c>
      <c r="AF531">
        <v>0</v>
      </c>
      <c r="AG531">
        <v>3</v>
      </c>
      <c r="AH531">
        <v>11</v>
      </c>
      <c r="AI531">
        <v>0</v>
      </c>
      <c r="AJ531">
        <f>marketing_campaign[[#This Row],[AcceptedCmp2]]+marketing_campaign[[#This Row],[AcceptedCmp1]]+marketing_campaign[[#This Row],[AcceptedCmp5]]+marketing_campaign[[#This Row],[AcceptedCmp4]]+marketing_campaign[[#This Row],[AcceptedCmp3]]</f>
        <v>0</v>
      </c>
    </row>
    <row r="532" spans="1:36" x14ac:dyDescent="0.35">
      <c r="A532">
        <v>702</v>
      </c>
      <c r="B532">
        <v>1975</v>
      </c>
      <c r="C532">
        <f t="shared" ca="1" si="16"/>
        <v>51</v>
      </c>
      <c r="D532" t="str" cm="1">
        <f t="array" aca="1" ref="D5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2" t="s">
        <v>37</v>
      </c>
      <c r="F532" t="s">
        <v>38</v>
      </c>
      <c r="G532" cm="1">
        <f t="array" ref="G532">_xlfn.IFS(marketing_campaign[[#This Row],[Marital_Status]]="Single",I532-J532+1,marketing_campaign[[#This Row],[Marital_Status]]="Together",I532+J532+2,marketing_campaign[[#This Row],[Marital_Status]]="Alone",I532-J532+1,marketing_campaign[[#This Row],[Marital_Status]]="Married",I532+J532+2,marketing_campaign[[#This Row],[Marital_Status]]="Divorced",I532+J532+1,marketing_campaign[[#This Row],[Marital_Status]]="YOLO",I532-J532+1,marketing_campaign[[#This Row],[Marital_Status]]="Absurd",I532-J532+1,marketing_campaign[[#This Row],[Marital_Status]]="Widow",I532+J532+1)</f>
        <v>2</v>
      </c>
      <c r="H532">
        <v>47682</v>
      </c>
      <c r="I532">
        <v>0</v>
      </c>
      <c r="J532">
        <v>1</v>
      </c>
      <c r="K532" s="1">
        <v>41320</v>
      </c>
      <c r="L532">
        <v>80</v>
      </c>
      <c r="M532" t="str" cm="1">
        <f t="array" ref="M532">_xlfn.IFS(AND(marketing_campaign[[#This Row],[Recency]]&gt;=0,marketing_campaign[[#This Row],[Recency]]&lt;=14),"Early Recency",AND(marketing_campaign[[#This Row],[Recency]]&gt;=15,marketing_campaign[[#This Row],[Recency]]&lt;=31),"Mid-Recency",marketing_campaign[[#This Row],[Recency]]&gt;=32,"Late Recency")</f>
        <v>Late Recency</v>
      </c>
      <c r="N532">
        <v>162</v>
      </c>
      <c r="O532">
        <v>61</v>
      </c>
      <c r="P532">
        <v>83</v>
      </c>
      <c r="Q532">
        <v>97</v>
      </c>
      <c r="R532">
        <v>57</v>
      </c>
      <c r="S532">
        <v>61</v>
      </c>
      <c r="T532">
        <f>marketing_campaign[[#This Row],[MntGoldProds]]+marketing_campaign[[#This Row],[MntSweetProducts]]+marketing_campaign[[#This Row],[MntFishProducts]]+marketing_campaign[[#This Row],[MntMeatProducts]]+marketing_campaign[[#This Row],[MntFruits]]+marketing_campaign[[#This Row],[MntWines]]</f>
        <v>521</v>
      </c>
      <c r="U532">
        <v>4</v>
      </c>
      <c r="V532">
        <v>4</v>
      </c>
      <c r="W532">
        <v>3</v>
      </c>
      <c r="X532">
        <v>8</v>
      </c>
      <c r="Y532">
        <f t="shared" si="17"/>
        <v>19</v>
      </c>
      <c r="Z532">
        <v>5</v>
      </c>
      <c r="AA532">
        <v>0</v>
      </c>
      <c r="AB532">
        <v>0</v>
      </c>
      <c r="AC532">
        <v>0</v>
      </c>
      <c r="AD532">
        <v>0</v>
      </c>
      <c r="AE532">
        <v>0</v>
      </c>
      <c r="AF532">
        <v>0</v>
      </c>
      <c r="AG532">
        <v>3</v>
      </c>
      <c r="AH532">
        <v>11</v>
      </c>
      <c r="AI532">
        <v>0</v>
      </c>
      <c r="AJ532">
        <f>marketing_campaign[[#This Row],[AcceptedCmp2]]+marketing_campaign[[#This Row],[AcceptedCmp1]]+marketing_campaign[[#This Row],[AcceptedCmp5]]+marketing_campaign[[#This Row],[AcceptedCmp4]]+marketing_campaign[[#This Row],[AcceptedCmp3]]</f>
        <v>0</v>
      </c>
    </row>
    <row r="533" spans="1:36" x14ac:dyDescent="0.35">
      <c r="A533">
        <v>2004</v>
      </c>
      <c r="B533">
        <v>1969</v>
      </c>
      <c r="C533">
        <f t="shared" ca="1" si="16"/>
        <v>57</v>
      </c>
      <c r="D533" t="str" cm="1">
        <f t="array" aca="1" ref="D5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3" t="s">
        <v>29</v>
      </c>
      <c r="F533" t="s">
        <v>30</v>
      </c>
      <c r="G533" cm="1">
        <f t="array" ref="G533">_xlfn.IFS(marketing_campaign[[#This Row],[Marital_Status]]="Single",I533-J533+1,marketing_campaign[[#This Row],[Marital_Status]]="Together",I533+J533+2,marketing_campaign[[#This Row],[Marital_Status]]="Alone",I533-J533+1,marketing_campaign[[#This Row],[Marital_Status]]="Married",I533+J533+2,marketing_campaign[[#This Row],[Marital_Status]]="Divorced",I533+J533+1,marketing_campaign[[#This Row],[Marital_Status]]="YOLO",I533-J533+1,marketing_campaign[[#This Row],[Marital_Status]]="Absurd",I533-J533+1,marketing_campaign[[#This Row],[Marital_Status]]="Widow",I533+J533+1)</f>
        <v>0</v>
      </c>
      <c r="H533">
        <v>72679</v>
      </c>
      <c r="I533">
        <v>0</v>
      </c>
      <c r="J533">
        <v>1</v>
      </c>
      <c r="K533" s="1">
        <v>41535</v>
      </c>
      <c r="L533">
        <v>65</v>
      </c>
      <c r="M533" t="str" cm="1">
        <f t="array" ref="M533">_xlfn.IFS(AND(marketing_campaign[[#This Row],[Recency]]&gt;=0,marketing_campaign[[#This Row],[Recency]]&lt;=14),"Early Recency",AND(marketing_campaign[[#This Row],[Recency]]&gt;=15,marketing_campaign[[#This Row],[Recency]]&lt;=31),"Mid-Recency",marketing_campaign[[#This Row],[Recency]]&gt;=32,"Late Recency")</f>
        <v>Late Recency</v>
      </c>
      <c r="N533">
        <v>619</v>
      </c>
      <c r="O533">
        <v>54</v>
      </c>
      <c r="P533">
        <v>260</v>
      </c>
      <c r="Q533">
        <v>127</v>
      </c>
      <c r="R533">
        <v>54</v>
      </c>
      <c r="S533">
        <v>54</v>
      </c>
      <c r="T533">
        <f>marketing_campaign[[#This Row],[MntGoldProds]]+marketing_campaign[[#This Row],[MntSweetProducts]]+marketing_campaign[[#This Row],[MntFishProducts]]+marketing_campaign[[#This Row],[MntMeatProducts]]+marketing_campaign[[#This Row],[MntFruits]]+marketing_campaign[[#This Row],[MntWines]]</f>
        <v>1168</v>
      </c>
      <c r="U533">
        <v>1</v>
      </c>
      <c r="V533">
        <v>4</v>
      </c>
      <c r="W533">
        <v>7</v>
      </c>
      <c r="X533">
        <v>5</v>
      </c>
      <c r="Y533">
        <f t="shared" si="17"/>
        <v>17</v>
      </c>
      <c r="Z533">
        <v>1</v>
      </c>
      <c r="AA533">
        <v>0</v>
      </c>
      <c r="AB533">
        <v>0</v>
      </c>
      <c r="AC533">
        <v>0</v>
      </c>
      <c r="AD533">
        <v>0</v>
      </c>
      <c r="AE533">
        <v>0</v>
      </c>
      <c r="AF533">
        <v>0</v>
      </c>
      <c r="AG533">
        <v>3</v>
      </c>
      <c r="AH533">
        <v>11</v>
      </c>
      <c r="AI533">
        <v>0</v>
      </c>
      <c r="AJ533">
        <f>marketing_campaign[[#This Row],[AcceptedCmp2]]+marketing_campaign[[#This Row],[AcceptedCmp1]]+marketing_campaign[[#This Row],[AcceptedCmp5]]+marketing_campaign[[#This Row],[AcceptedCmp4]]+marketing_campaign[[#This Row],[AcceptedCmp3]]</f>
        <v>0</v>
      </c>
    </row>
    <row r="534" spans="1:36" x14ac:dyDescent="0.35">
      <c r="A534">
        <v>4769</v>
      </c>
      <c r="B534">
        <v>1977</v>
      </c>
      <c r="C534">
        <f t="shared" ca="1" si="16"/>
        <v>49</v>
      </c>
      <c r="D534" t="str" cm="1">
        <f t="array" aca="1" ref="D5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4" t="s">
        <v>34</v>
      </c>
      <c r="F534" t="s">
        <v>31</v>
      </c>
      <c r="G534" cm="1">
        <f t="array" ref="G534">_xlfn.IFS(marketing_campaign[[#This Row],[Marital_Status]]="Single",I534-J534+1,marketing_campaign[[#This Row],[Marital_Status]]="Together",I534+J534+2,marketing_campaign[[#This Row],[Marital_Status]]="Alone",I534-J534+1,marketing_campaign[[#This Row],[Marital_Status]]="Married",I534+J534+2,marketing_campaign[[#This Row],[Marital_Status]]="Divorced",I534+J534+1,marketing_campaign[[#This Row],[Marital_Status]]="YOLO",I534-J534+1,marketing_campaign[[#This Row],[Marital_Status]]="Absurd",I534-J534+1,marketing_campaign[[#This Row],[Marital_Status]]="Widow",I534+J534+1)</f>
        <v>4</v>
      </c>
      <c r="H534">
        <v>57954</v>
      </c>
      <c r="I534">
        <v>1</v>
      </c>
      <c r="J534">
        <v>1</v>
      </c>
      <c r="K534" s="1">
        <v>41808</v>
      </c>
      <c r="L534">
        <v>52</v>
      </c>
      <c r="M534" t="str" cm="1">
        <f t="array" ref="M534">_xlfn.IFS(AND(marketing_campaign[[#This Row],[Recency]]&gt;=0,marketing_campaign[[#This Row],[Recency]]&lt;=14),"Early Recency",AND(marketing_campaign[[#This Row],[Recency]]&gt;=15,marketing_campaign[[#This Row],[Recency]]&lt;=31),"Mid-Recency",marketing_campaign[[#This Row],[Recency]]&gt;=32,"Late Recency")</f>
        <v>Late Recency</v>
      </c>
      <c r="N534">
        <v>456</v>
      </c>
      <c r="O534">
        <v>4</v>
      </c>
      <c r="P534">
        <v>24</v>
      </c>
      <c r="Q534">
        <v>0</v>
      </c>
      <c r="R534">
        <v>0</v>
      </c>
      <c r="S534">
        <v>9</v>
      </c>
      <c r="T534">
        <f>marketing_campaign[[#This Row],[MntGoldProds]]+marketing_campaign[[#This Row],[MntSweetProducts]]+marketing_campaign[[#This Row],[MntFishProducts]]+marketing_campaign[[#This Row],[MntMeatProducts]]+marketing_campaign[[#This Row],[MntFruits]]+marketing_campaign[[#This Row],[MntWines]]</f>
        <v>493</v>
      </c>
      <c r="U534">
        <v>7</v>
      </c>
      <c r="V534">
        <v>8</v>
      </c>
      <c r="W534">
        <v>2</v>
      </c>
      <c r="X534">
        <v>6</v>
      </c>
      <c r="Y534">
        <f t="shared" si="17"/>
        <v>23</v>
      </c>
      <c r="Z534">
        <v>7</v>
      </c>
      <c r="AA534">
        <v>0</v>
      </c>
      <c r="AB534">
        <v>1</v>
      </c>
      <c r="AC534">
        <v>0</v>
      </c>
      <c r="AD534">
        <v>0</v>
      </c>
      <c r="AE534">
        <v>0</v>
      </c>
      <c r="AF534">
        <v>0</v>
      </c>
      <c r="AG534">
        <v>3</v>
      </c>
      <c r="AH534">
        <v>11</v>
      </c>
      <c r="AI534">
        <v>0</v>
      </c>
      <c r="AJ534">
        <f>marketing_campaign[[#This Row],[AcceptedCmp2]]+marketing_campaign[[#This Row],[AcceptedCmp1]]+marketing_campaign[[#This Row],[AcceptedCmp5]]+marketing_campaign[[#This Row],[AcceptedCmp4]]+marketing_campaign[[#This Row],[AcceptedCmp3]]</f>
        <v>1</v>
      </c>
    </row>
    <row r="535" spans="1:36" x14ac:dyDescent="0.35">
      <c r="A535">
        <v>4437</v>
      </c>
      <c r="B535">
        <v>1962</v>
      </c>
      <c r="C535">
        <f t="shared" ca="1" si="16"/>
        <v>64</v>
      </c>
      <c r="D535" t="str" cm="1">
        <f t="array" aca="1" ref="D5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5" t="s">
        <v>29</v>
      </c>
      <c r="F535" t="s">
        <v>33</v>
      </c>
      <c r="G535" cm="1">
        <f t="array" ref="G535">_xlfn.IFS(marketing_campaign[[#This Row],[Marital_Status]]="Single",I535-J535+1,marketing_campaign[[#This Row],[Marital_Status]]="Together",I535+J535+2,marketing_campaign[[#This Row],[Marital_Status]]="Alone",I535-J535+1,marketing_campaign[[#This Row],[Marital_Status]]="Married",I535+J535+2,marketing_campaign[[#This Row],[Marital_Status]]="Divorced",I535+J535+1,marketing_campaign[[#This Row],[Marital_Status]]="YOLO",I535-J535+1,marketing_campaign[[#This Row],[Marital_Status]]="Absurd",I535-J535+1,marketing_campaign[[#This Row],[Marital_Status]]="Widow",I535+J535+1)</f>
        <v>4</v>
      </c>
      <c r="H535">
        <v>65316</v>
      </c>
      <c r="I535">
        <v>1</v>
      </c>
      <c r="J535">
        <v>1</v>
      </c>
      <c r="K535" s="1">
        <v>41388</v>
      </c>
      <c r="L535">
        <v>65</v>
      </c>
      <c r="M535" t="str" cm="1">
        <f t="array" ref="M535">_xlfn.IFS(AND(marketing_campaign[[#This Row],[Recency]]&gt;=0,marketing_campaign[[#This Row],[Recency]]&lt;=14),"Early Recency",AND(marketing_campaign[[#This Row],[Recency]]&gt;=15,marketing_campaign[[#This Row],[Recency]]&lt;=31),"Mid-Recency",marketing_campaign[[#This Row],[Recency]]&gt;=32,"Late Recency")</f>
        <v>Late Recency</v>
      </c>
      <c r="N535">
        <v>112</v>
      </c>
      <c r="O535">
        <v>6</v>
      </c>
      <c r="P535">
        <v>92</v>
      </c>
      <c r="Q535">
        <v>3</v>
      </c>
      <c r="R535">
        <v>9</v>
      </c>
      <c r="S535">
        <v>38</v>
      </c>
      <c r="T535">
        <f>marketing_campaign[[#This Row],[MntGoldProds]]+marketing_campaign[[#This Row],[MntSweetProducts]]+marketing_campaign[[#This Row],[MntFishProducts]]+marketing_campaign[[#This Row],[MntMeatProducts]]+marketing_campaign[[#This Row],[MntFruits]]+marketing_campaign[[#This Row],[MntWines]]</f>
        <v>260</v>
      </c>
      <c r="U535">
        <v>2</v>
      </c>
      <c r="V535">
        <v>3</v>
      </c>
      <c r="W535">
        <v>2</v>
      </c>
      <c r="X535">
        <v>5</v>
      </c>
      <c r="Y535">
        <f t="shared" si="17"/>
        <v>12</v>
      </c>
      <c r="Z535">
        <v>4</v>
      </c>
      <c r="AA535">
        <v>0</v>
      </c>
      <c r="AB535">
        <v>0</v>
      </c>
      <c r="AC535">
        <v>0</v>
      </c>
      <c r="AD535">
        <v>0</v>
      </c>
      <c r="AE535">
        <v>0</v>
      </c>
      <c r="AF535">
        <v>0</v>
      </c>
      <c r="AG535">
        <v>3</v>
      </c>
      <c r="AH535">
        <v>11</v>
      </c>
      <c r="AI535">
        <v>0</v>
      </c>
      <c r="AJ535">
        <f>marketing_campaign[[#This Row],[AcceptedCmp2]]+marketing_campaign[[#This Row],[AcceptedCmp1]]+marketing_campaign[[#This Row],[AcceptedCmp5]]+marketing_campaign[[#This Row],[AcceptedCmp4]]+marketing_campaign[[#This Row],[AcceptedCmp3]]</f>
        <v>0</v>
      </c>
    </row>
    <row r="536" spans="1:36" x14ac:dyDescent="0.35">
      <c r="A536">
        <v>8724</v>
      </c>
      <c r="B536">
        <v>1982</v>
      </c>
      <c r="C536">
        <f t="shared" ca="1" si="16"/>
        <v>44</v>
      </c>
      <c r="D536" t="str" cm="1">
        <f t="array" aca="1" ref="D5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36" t="s">
        <v>29</v>
      </c>
      <c r="F536" t="s">
        <v>30</v>
      </c>
      <c r="G536" cm="1">
        <f t="array" ref="G536">_xlfn.IFS(marketing_campaign[[#This Row],[Marital_Status]]="Single",I536-J536+1,marketing_campaign[[#This Row],[Marital_Status]]="Together",I536+J536+2,marketing_campaign[[#This Row],[Marital_Status]]="Alone",I536-J536+1,marketing_campaign[[#This Row],[Marital_Status]]="Married",I536+J536+2,marketing_campaign[[#This Row],[Marital_Status]]="Divorced",I536+J536+1,marketing_campaign[[#This Row],[Marital_Status]]="YOLO",I536-J536+1,marketing_campaign[[#This Row],[Marital_Status]]="Absurd",I536-J536+1,marketing_campaign[[#This Row],[Marital_Status]]="Widow",I536+J536+1)</f>
        <v>2</v>
      </c>
      <c r="H536">
        <v>28567</v>
      </c>
      <c r="I536">
        <v>1</v>
      </c>
      <c r="J536">
        <v>0</v>
      </c>
      <c r="K536" s="1">
        <v>41442</v>
      </c>
      <c r="L536">
        <v>57</v>
      </c>
      <c r="M536" t="str" cm="1">
        <f t="array" ref="M536">_xlfn.IFS(AND(marketing_campaign[[#This Row],[Recency]]&gt;=0,marketing_campaign[[#This Row],[Recency]]&lt;=14),"Early Recency",AND(marketing_campaign[[#This Row],[Recency]]&gt;=15,marketing_campaign[[#This Row],[Recency]]&lt;=31),"Mid-Recency",marketing_campaign[[#This Row],[Recency]]&gt;=32,"Late Recency")</f>
        <v>Late Recency</v>
      </c>
      <c r="N536">
        <v>11</v>
      </c>
      <c r="O536">
        <v>3</v>
      </c>
      <c r="P536">
        <v>22</v>
      </c>
      <c r="Q536">
        <v>2</v>
      </c>
      <c r="R536">
        <v>2</v>
      </c>
      <c r="S536">
        <v>6</v>
      </c>
      <c r="T536">
        <f>marketing_campaign[[#This Row],[MntGoldProds]]+marketing_campaign[[#This Row],[MntSweetProducts]]+marketing_campaign[[#This Row],[MntFishProducts]]+marketing_campaign[[#This Row],[MntMeatProducts]]+marketing_campaign[[#This Row],[MntFruits]]+marketing_campaign[[#This Row],[MntWines]]</f>
        <v>46</v>
      </c>
      <c r="U536">
        <v>2</v>
      </c>
      <c r="V536">
        <v>2</v>
      </c>
      <c r="W536">
        <v>0</v>
      </c>
      <c r="X536">
        <v>3</v>
      </c>
      <c r="Y536">
        <f t="shared" si="17"/>
        <v>7</v>
      </c>
      <c r="Z536">
        <v>6</v>
      </c>
      <c r="AA536">
        <v>0</v>
      </c>
      <c r="AB536">
        <v>0</v>
      </c>
      <c r="AC536">
        <v>0</v>
      </c>
      <c r="AD536">
        <v>0</v>
      </c>
      <c r="AE536">
        <v>0</v>
      </c>
      <c r="AF536">
        <v>0</v>
      </c>
      <c r="AG536">
        <v>3</v>
      </c>
      <c r="AH536">
        <v>11</v>
      </c>
      <c r="AI536">
        <v>0</v>
      </c>
      <c r="AJ536">
        <f>marketing_campaign[[#This Row],[AcceptedCmp2]]+marketing_campaign[[#This Row],[AcceptedCmp1]]+marketing_campaign[[#This Row],[AcceptedCmp5]]+marketing_campaign[[#This Row],[AcceptedCmp4]]+marketing_campaign[[#This Row],[AcceptedCmp3]]</f>
        <v>0</v>
      </c>
    </row>
    <row r="537" spans="1:36" x14ac:dyDescent="0.35">
      <c r="A537">
        <v>10741</v>
      </c>
      <c r="B537">
        <v>1951</v>
      </c>
      <c r="C537">
        <f t="shared" ca="1" si="16"/>
        <v>75</v>
      </c>
      <c r="D537" t="str" cm="1">
        <f t="array" aca="1" ref="D5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37" t="s">
        <v>34</v>
      </c>
      <c r="F537" t="s">
        <v>31</v>
      </c>
      <c r="G537" cm="1">
        <f t="array" ref="G537">_xlfn.IFS(marketing_campaign[[#This Row],[Marital_Status]]="Single",I537-J537+1,marketing_campaign[[#This Row],[Marital_Status]]="Together",I537+J537+2,marketing_campaign[[#This Row],[Marital_Status]]="Alone",I537-J537+1,marketing_campaign[[#This Row],[Marital_Status]]="Married",I537+J537+2,marketing_campaign[[#This Row],[Marital_Status]]="Divorced",I537+J537+1,marketing_campaign[[#This Row],[Marital_Status]]="YOLO",I537-J537+1,marketing_campaign[[#This Row],[Marital_Status]]="Absurd",I537-J537+1,marketing_campaign[[#This Row],[Marital_Status]]="Widow",I537+J537+1)</f>
        <v>3</v>
      </c>
      <c r="H537">
        <v>47352</v>
      </c>
      <c r="I537">
        <v>0</v>
      </c>
      <c r="J537">
        <v>1</v>
      </c>
      <c r="K537" s="1">
        <v>41375</v>
      </c>
      <c r="L537">
        <v>70</v>
      </c>
      <c r="M537" t="str" cm="1">
        <f t="array" ref="M537">_xlfn.IFS(AND(marketing_campaign[[#This Row],[Recency]]&gt;=0,marketing_campaign[[#This Row],[Recency]]&lt;=14),"Early Recency",AND(marketing_campaign[[#This Row],[Recency]]&gt;=15,marketing_campaign[[#This Row],[Recency]]&lt;=31),"Mid-Recency",marketing_campaign[[#This Row],[Recency]]&gt;=32,"Late Recency")</f>
        <v>Late Recency</v>
      </c>
      <c r="N537">
        <v>172</v>
      </c>
      <c r="O537">
        <v>12</v>
      </c>
      <c r="P537">
        <v>112</v>
      </c>
      <c r="Q537">
        <v>8</v>
      </c>
      <c r="R537">
        <v>0</v>
      </c>
      <c r="S537">
        <v>15</v>
      </c>
      <c r="T537">
        <f>marketing_campaign[[#This Row],[MntGoldProds]]+marketing_campaign[[#This Row],[MntSweetProducts]]+marketing_campaign[[#This Row],[MntFishProducts]]+marketing_campaign[[#This Row],[MntMeatProducts]]+marketing_campaign[[#This Row],[MntFruits]]+marketing_campaign[[#This Row],[MntWines]]</f>
        <v>319</v>
      </c>
      <c r="U537">
        <v>4</v>
      </c>
      <c r="V537">
        <v>6</v>
      </c>
      <c r="W537">
        <v>1</v>
      </c>
      <c r="X537">
        <v>5</v>
      </c>
      <c r="Y537">
        <f t="shared" si="17"/>
        <v>16</v>
      </c>
      <c r="Z537">
        <v>7</v>
      </c>
      <c r="AA537">
        <v>0</v>
      </c>
      <c r="AB537">
        <v>0</v>
      </c>
      <c r="AC537">
        <v>0</v>
      </c>
      <c r="AD537">
        <v>0</v>
      </c>
      <c r="AE537">
        <v>0</v>
      </c>
      <c r="AF537">
        <v>0</v>
      </c>
      <c r="AG537">
        <v>3</v>
      </c>
      <c r="AH537">
        <v>11</v>
      </c>
      <c r="AI537">
        <v>0</v>
      </c>
      <c r="AJ537">
        <f>marketing_campaign[[#This Row],[AcceptedCmp2]]+marketing_campaign[[#This Row],[AcceptedCmp1]]+marketing_campaign[[#This Row],[AcceptedCmp5]]+marketing_campaign[[#This Row],[AcceptedCmp4]]+marketing_campaign[[#This Row],[AcceptedCmp3]]</f>
        <v>0</v>
      </c>
    </row>
    <row r="538" spans="1:36" x14ac:dyDescent="0.35">
      <c r="A538">
        <v>1991</v>
      </c>
      <c r="B538">
        <v>1967</v>
      </c>
      <c r="C538">
        <f t="shared" ca="1" si="16"/>
        <v>59</v>
      </c>
      <c r="D538" t="str" cm="1">
        <f t="array" aca="1" ref="D5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8" t="s">
        <v>29</v>
      </c>
      <c r="F538" t="s">
        <v>31</v>
      </c>
      <c r="G538" cm="1">
        <f t="array" ref="G538">_xlfn.IFS(marketing_campaign[[#This Row],[Marital_Status]]="Single",I538-J538+1,marketing_campaign[[#This Row],[Marital_Status]]="Together",I538+J538+2,marketing_campaign[[#This Row],[Marital_Status]]="Alone",I538-J538+1,marketing_campaign[[#This Row],[Marital_Status]]="Married",I538+J538+2,marketing_campaign[[#This Row],[Marital_Status]]="Divorced",I538+J538+1,marketing_campaign[[#This Row],[Marital_Status]]="YOLO",I538-J538+1,marketing_campaign[[#This Row],[Marital_Status]]="Absurd",I538-J538+1,marketing_campaign[[#This Row],[Marital_Status]]="Widow",I538+J538+1)</f>
        <v>3</v>
      </c>
      <c r="H538">
        <v>44931</v>
      </c>
      <c r="I538">
        <v>0</v>
      </c>
      <c r="J538">
        <v>1</v>
      </c>
      <c r="K538" s="1">
        <v>41657</v>
      </c>
      <c r="L538">
        <v>0</v>
      </c>
      <c r="M538" t="str" cm="1">
        <f t="array" ref="M538">_xlfn.IFS(AND(marketing_campaign[[#This Row],[Recency]]&gt;=0,marketing_campaign[[#This Row],[Recency]]&lt;=14),"Early Recency",AND(marketing_campaign[[#This Row],[Recency]]&gt;=15,marketing_campaign[[#This Row],[Recency]]&lt;=31),"Mid-Recency",marketing_campaign[[#This Row],[Recency]]&gt;=32,"Late Recency")</f>
        <v>Early Recency</v>
      </c>
      <c r="N538">
        <v>78</v>
      </c>
      <c r="O538">
        <v>0</v>
      </c>
      <c r="P538">
        <v>11</v>
      </c>
      <c r="Q538">
        <v>0</v>
      </c>
      <c r="R538">
        <v>0</v>
      </c>
      <c r="S538">
        <v>7</v>
      </c>
      <c r="T538">
        <f>marketing_campaign[[#This Row],[MntGoldProds]]+marketing_campaign[[#This Row],[MntSweetProducts]]+marketing_campaign[[#This Row],[MntFishProducts]]+marketing_campaign[[#This Row],[MntMeatProducts]]+marketing_campaign[[#This Row],[MntFruits]]+marketing_campaign[[#This Row],[MntWines]]</f>
        <v>96</v>
      </c>
      <c r="U538">
        <v>1</v>
      </c>
      <c r="V538">
        <v>2</v>
      </c>
      <c r="W538">
        <v>1</v>
      </c>
      <c r="X538">
        <v>3</v>
      </c>
      <c r="Y538">
        <f t="shared" si="17"/>
        <v>7</v>
      </c>
      <c r="Z538">
        <v>5</v>
      </c>
      <c r="AA538">
        <v>0</v>
      </c>
      <c r="AB538">
        <v>0</v>
      </c>
      <c r="AC538">
        <v>0</v>
      </c>
      <c r="AD538">
        <v>0</v>
      </c>
      <c r="AE538">
        <v>0</v>
      </c>
      <c r="AF538">
        <v>0</v>
      </c>
      <c r="AG538">
        <v>3</v>
      </c>
      <c r="AH538">
        <v>11</v>
      </c>
      <c r="AI538">
        <v>0</v>
      </c>
      <c r="AJ538">
        <f>marketing_campaign[[#This Row],[AcceptedCmp2]]+marketing_campaign[[#This Row],[AcceptedCmp1]]+marketing_campaign[[#This Row],[AcceptedCmp5]]+marketing_campaign[[#This Row],[AcceptedCmp4]]+marketing_campaign[[#This Row],[AcceptedCmp3]]</f>
        <v>0</v>
      </c>
    </row>
    <row r="539" spans="1:36" x14ac:dyDescent="0.35">
      <c r="A539">
        <v>6931</v>
      </c>
      <c r="B539">
        <v>1967</v>
      </c>
      <c r="C539">
        <f t="shared" ca="1" si="16"/>
        <v>59</v>
      </c>
      <c r="D539" t="str" cm="1">
        <f t="array" aca="1" ref="D5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39" t="s">
        <v>29</v>
      </c>
      <c r="F539" t="s">
        <v>35</v>
      </c>
      <c r="G539" cm="1">
        <f t="array" ref="G539">_xlfn.IFS(marketing_campaign[[#This Row],[Marital_Status]]="Single",I539-J539+1,marketing_campaign[[#This Row],[Marital_Status]]="Together",I539+J539+2,marketing_campaign[[#This Row],[Marital_Status]]="Alone",I539-J539+1,marketing_campaign[[#This Row],[Marital_Status]]="Married",I539+J539+2,marketing_campaign[[#This Row],[Marital_Status]]="Divorced",I539+J539+1,marketing_campaign[[#This Row],[Marital_Status]]="YOLO",I539-J539+1,marketing_campaign[[#This Row],[Marital_Status]]="Absurd",I539-J539+1,marketing_campaign[[#This Row],[Marital_Status]]="Widow",I539+J539+1)</f>
        <v>1</v>
      </c>
      <c r="H539">
        <v>76982</v>
      </c>
      <c r="I539">
        <v>0</v>
      </c>
      <c r="J539">
        <v>0</v>
      </c>
      <c r="K539" s="1">
        <v>41685</v>
      </c>
      <c r="L539">
        <v>19</v>
      </c>
      <c r="M539" t="str" cm="1">
        <f t="array" ref="M539">_xlfn.IFS(AND(marketing_campaign[[#This Row],[Recency]]&gt;=0,marketing_campaign[[#This Row],[Recency]]&lt;=14),"Early Recency",AND(marketing_campaign[[#This Row],[Recency]]&gt;=15,marketing_campaign[[#This Row],[Recency]]&lt;=31),"Mid-Recency",marketing_campaign[[#This Row],[Recency]]&gt;=32,"Late Recency")</f>
        <v>Mid-Recency</v>
      </c>
      <c r="N539">
        <v>464</v>
      </c>
      <c r="O539">
        <v>151</v>
      </c>
      <c r="P539">
        <v>292</v>
      </c>
      <c r="Q539">
        <v>65</v>
      </c>
      <c r="R539">
        <v>60</v>
      </c>
      <c r="S539">
        <v>30</v>
      </c>
      <c r="T539">
        <f>marketing_campaign[[#This Row],[MntGoldProds]]+marketing_campaign[[#This Row],[MntSweetProducts]]+marketing_campaign[[#This Row],[MntFishProducts]]+marketing_campaign[[#This Row],[MntMeatProducts]]+marketing_campaign[[#This Row],[MntFruits]]+marketing_campaign[[#This Row],[MntWines]]</f>
        <v>1062</v>
      </c>
      <c r="U539">
        <v>1</v>
      </c>
      <c r="V539">
        <v>8</v>
      </c>
      <c r="W539">
        <v>3</v>
      </c>
      <c r="X539">
        <v>4</v>
      </c>
      <c r="Y539">
        <f t="shared" si="17"/>
        <v>16</v>
      </c>
      <c r="Z539">
        <v>4</v>
      </c>
      <c r="AA539">
        <v>0</v>
      </c>
      <c r="AB539">
        <v>0</v>
      </c>
      <c r="AC539">
        <v>1</v>
      </c>
      <c r="AD539">
        <v>0</v>
      </c>
      <c r="AE539">
        <v>0</v>
      </c>
      <c r="AF539">
        <v>0</v>
      </c>
      <c r="AG539">
        <v>3</v>
      </c>
      <c r="AH539">
        <v>11</v>
      </c>
      <c r="AI539">
        <v>1</v>
      </c>
      <c r="AJ539">
        <f>marketing_campaign[[#This Row],[AcceptedCmp2]]+marketing_campaign[[#This Row],[AcceptedCmp1]]+marketing_campaign[[#This Row],[AcceptedCmp5]]+marketing_campaign[[#This Row],[AcceptedCmp4]]+marketing_campaign[[#This Row],[AcceptedCmp3]]</f>
        <v>1</v>
      </c>
    </row>
    <row r="540" spans="1:36" x14ac:dyDescent="0.35">
      <c r="A540">
        <v>11096</v>
      </c>
      <c r="B540">
        <v>1952</v>
      </c>
      <c r="C540">
        <f t="shared" ca="1" si="16"/>
        <v>74</v>
      </c>
      <c r="D540" t="str" cm="1">
        <f t="array" aca="1" ref="D5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40" t="s">
        <v>37</v>
      </c>
      <c r="F540" t="s">
        <v>31</v>
      </c>
      <c r="G540" cm="1">
        <f t="array" ref="G540">_xlfn.IFS(marketing_campaign[[#This Row],[Marital_Status]]="Single",I540-J540+1,marketing_campaign[[#This Row],[Marital_Status]]="Together",I540+J540+2,marketing_campaign[[#This Row],[Marital_Status]]="Alone",I540-J540+1,marketing_campaign[[#This Row],[Marital_Status]]="Married",I540+J540+2,marketing_campaign[[#This Row],[Marital_Status]]="Divorced",I540+J540+1,marketing_campaign[[#This Row],[Marital_Status]]="YOLO",I540-J540+1,marketing_campaign[[#This Row],[Marital_Status]]="Absurd",I540-J540+1,marketing_campaign[[#This Row],[Marital_Status]]="Widow",I540+J540+1)</f>
        <v>3</v>
      </c>
      <c r="H540">
        <v>57247</v>
      </c>
      <c r="I540">
        <v>0</v>
      </c>
      <c r="J540">
        <v>1</v>
      </c>
      <c r="K540" s="1">
        <v>41494</v>
      </c>
      <c r="L540">
        <v>50</v>
      </c>
      <c r="M540" t="str" cm="1">
        <f t="array" ref="M540">_xlfn.IFS(AND(marketing_campaign[[#This Row],[Recency]]&gt;=0,marketing_campaign[[#This Row],[Recency]]&lt;=14),"Early Recency",AND(marketing_campaign[[#This Row],[Recency]]&gt;=15,marketing_campaign[[#This Row],[Recency]]&lt;=31),"Mid-Recency",marketing_campaign[[#This Row],[Recency]]&gt;=32,"Late Recency")</f>
        <v>Late Recency</v>
      </c>
      <c r="N540">
        <v>99</v>
      </c>
      <c r="O540">
        <v>4</v>
      </c>
      <c r="P540">
        <v>32</v>
      </c>
      <c r="Q540">
        <v>37</v>
      </c>
      <c r="R540">
        <v>54</v>
      </c>
      <c r="S540">
        <v>6</v>
      </c>
      <c r="T540">
        <f>marketing_campaign[[#This Row],[MntGoldProds]]+marketing_campaign[[#This Row],[MntSweetProducts]]+marketing_campaign[[#This Row],[MntFishProducts]]+marketing_campaign[[#This Row],[MntMeatProducts]]+marketing_campaign[[#This Row],[MntFruits]]+marketing_campaign[[#This Row],[MntWines]]</f>
        <v>232</v>
      </c>
      <c r="U540">
        <v>2</v>
      </c>
      <c r="V540">
        <v>2</v>
      </c>
      <c r="W540">
        <v>1</v>
      </c>
      <c r="X540">
        <v>7</v>
      </c>
      <c r="Y540">
        <f t="shared" si="17"/>
        <v>12</v>
      </c>
      <c r="Z540">
        <v>2</v>
      </c>
      <c r="AA540">
        <v>0</v>
      </c>
      <c r="AB540">
        <v>0</v>
      </c>
      <c r="AC540">
        <v>0</v>
      </c>
      <c r="AD540">
        <v>0</v>
      </c>
      <c r="AE540">
        <v>0</v>
      </c>
      <c r="AF540">
        <v>0</v>
      </c>
      <c r="AG540">
        <v>3</v>
      </c>
      <c r="AH540">
        <v>11</v>
      </c>
      <c r="AI540">
        <v>0</v>
      </c>
      <c r="AJ540">
        <f>marketing_campaign[[#This Row],[AcceptedCmp2]]+marketing_campaign[[#This Row],[AcceptedCmp1]]+marketing_campaign[[#This Row],[AcceptedCmp5]]+marketing_campaign[[#This Row],[AcceptedCmp4]]+marketing_campaign[[#This Row],[AcceptedCmp3]]</f>
        <v>0</v>
      </c>
    </row>
    <row r="541" spans="1:36" x14ac:dyDescent="0.35">
      <c r="A541">
        <v>304</v>
      </c>
      <c r="B541">
        <v>1981</v>
      </c>
      <c r="C541">
        <f t="shared" ca="1" si="16"/>
        <v>45</v>
      </c>
      <c r="D541" t="str" cm="1">
        <f t="array" aca="1" ref="D5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1" t="s">
        <v>34</v>
      </c>
      <c r="F541" t="s">
        <v>30</v>
      </c>
      <c r="G541" cm="1">
        <f t="array" ref="G541">_xlfn.IFS(marketing_campaign[[#This Row],[Marital_Status]]="Single",I541-J541+1,marketing_campaign[[#This Row],[Marital_Status]]="Together",I541+J541+2,marketing_campaign[[#This Row],[Marital_Status]]="Alone",I541-J541+1,marketing_campaign[[#This Row],[Marital_Status]]="Married",I541+J541+2,marketing_campaign[[#This Row],[Marital_Status]]="Divorced",I541+J541+1,marketing_campaign[[#This Row],[Marital_Status]]="YOLO",I541-J541+1,marketing_campaign[[#This Row],[Marital_Status]]="Absurd",I541-J541+1,marketing_campaign[[#This Row],[Marital_Status]]="Widow",I541+J541+1)</f>
        <v>2</v>
      </c>
      <c r="H541">
        <v>22944</v>
      </c>
      <c r="I541">
        <v>1</v>
      </c>
      <c r="J541">
        <v>0</v>
      </c>
      <c r="K541" s="1">
        <v>41631</v>
      </c>
      <c r="L541">
        <v>67</v>
      </c>
      <c r="M541" t="str" cm="1">
        <f t="array" ref="M541">_xlfn.IFS(AND(marketing_campaign[[#This Row],[Recency]]&gt;=0,marketing_campaign[[#This Row],[Recency]]&lt;=14),"Early Recency",AND(marketing_campaign[[#This Row],[Recency]]&gt;=15,marketing_campaign[[#This Row],[Recency]]&lt;=31),"Mid-Recency",marketing_campaign[[#This Row],[Recency]]&gt;=32,"Late Recency")</f>
        <v>Late Recency</v>
      </c>
      <c r="N541">
        <v>19</v>
      </c>
      <c r="O541">
        <v>3</v>
      </c>
      <c r="P541">
        <v>19</v>
      </c>
      <c r="Q541">
        <v>4</v>
      </c>
      <c r="R541">
        <v>5</v>
      </c>
      <c r="S541">
        <v>26</v>
      </c>
      <c r="T541">
        <f>marketing_campaign[[#This Row],[MntGoldProds]]+marketing_campaign[[#This Row],[MntSweetProducts]]+marketing_campaign[[#This Row],[MntFishProducts]]+marketing_campaign[[#This Row],[MntMeatProducts]]+marketing_campaign[[#This Row],[MntFruits]]+marketing_campaign[[#This Row],[MntWines]]</f>
        <v>76</v>
      </c>
      <c r="U541">
        <v>3</v>
      </c>
      <c r="V541">
        <v>3</v>
      </c>
      <c r="W541">
        <v>0</v>
      </c>
      <c r="X541">
        <v>3</v>
      </c>
      <c r="Y541">
        <f t="shared" si="17"/>
        <v>9</v>
      </c>
      <c r="Z541">
        <v>7</v>
      </c>
      <c r="AA541">
        <v>0</v>
      </c>
      <c r="AB541">
        <v>0</v>
      </c>
      <c r="AC541">
        <v>0</v>
      </c>
      <c r="AD541">
        <v>0</v>
      </c>
      <c r="AE541">
        <v>0</v>
      </c>
      <c r="AF541">
        <v>0</v>
      </c>
      <c r="AG541">
        <v>3</v>
      </c>
      <c r="AH541">
        <v>11</v>
      </c>
      <c r="AI541">
        <v>0</v>
      </c>
      <c r="AJ541">
        <f>marketing_campaign[[#This Row],[AcceptedCmp2]]+marketing_campaign[[#This Row],[AcceptedCmp1]]+marketing_campaign[[#This Row],[AcceptedCmp5]]+marketing_campaign[[#This Row],[AcceptedCmp4]]+marketing_campaign[[#This Row],[AcceptedCmp3]]</f>
        <v>0</v>
      </c>
    </row>
    <row r="542" spans="1:36" x14ac:dyDescent="0.35">
      <c r="A542">
        <v>3665</v>
      </c>
      <c r="B542">
        <v>1977</v>
      </c>
      <c r="C542">
        <f t="shared" ca="1" si="16"/>
        <v>49</v>
      </c>
      <c r="D542" t="str" cm="1">
        <f t="array" aca="1" ref="D5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2" t="s">
        <v>37</v>
      </c>
      <c r="F542" t="s">
        <v>31</v>
      </c>
      <c r="G542" cm="1">
        <f t="array" ref="G542">_xlfn.IFS(marketing_campaign[[#This Row],[Marital_Status]]="Single",I542-J542+1,marketing_campaign[[#This Row],[Marital_Status]]="Together",I542+J542+2,marketing_campaign[[#This Row],[Marital_Status]]="Alone",I542-J542+1,marketing_campaign[[#This Row],[Marital_Status]]="Married",I542+J542+2,marketing_campaign[[#This Row],[Marital_Status]]="Divorced",I542+J542+1,marketing_campaign[[#This Row],[Marital_Status]]="YOLO",I542-J542+1,marketing_campaign[[#This Row],[Marital_Status]]="Absurd",I542-J542+1,marketing_campaign[[#This Row],[Marital_Status]]="Widow",I542+J542+1)</f>
        <v>3</v>
      </c>
      <c r="H542">
        <v>25315</v>
      </c>
      <c r="I542">
        <v>1</v>
      </c>
      <c r="J542">
        <v>0</v>
      </c>
      <c r="K542" s="1">
        <v>41585</v>
      </c>
      <c r="L542">
        <v>46</v>
      </c>
      <c r="M542" t="str" cm="1">
        <f t="array" ref="M542">_xlfn.IFS(AND(marketing_campaign[[#This Row],[Recency]]&gt;=0,marketing_campaign[[#This Row],[Recency]]&lt;=14),"Early Recency",AND(marketing_campaign[[#This Row],[Recency]]&gt;=15,marketing_campaign[[#This Row],[Recency]]&lt;=31),"Mid-Recency",marketing_campaign[[#This Row],[Recency]]&gt;=32,"Late Recency")</f>
        <v>Late Recency</v>
      </c>
      <c r="N542">
        <v>1</v>
      </c>
      <c r="O542">
        <v>9</v>
      </c>
      <c r="P542">
        <v>8</v>
      </c>
      <c r="Q542">
        <v>11</v>
      </c>
      <c r="R542">
        <v>3</v>
      </c>
      <c r="S542">
        <v>22</v>
      </c>
      <c r="T542">
        <f>marketing_campaign[[#This Row],[MntGoldProds]]+marketing_campaign[[#This Row],[MntSweetProducts]]+marketing_campaign[[#This Row],[MntFishProducts]]+marketing_campaign[[#This Row],[MntMeatProducts]]+marketing_campaign[[#This Row],[MntFruits]]+marketing_campaign[[#This Row],[MntWines]]</f>
        <v>54</v>
      </c>
      <c r="U542">
        <v>3</v>
      </c>
      <c r="V542">
        <v>3</v>
      </c>
      <c r="W542">
        <v>0</v>
      </c>
      <c r="X542">
        <v>3</v>
      </c>
      <c r="Y542">
        <f t="shared" si="17"/>
        <v>9</v>
      </c>
      <c r="Z542">
        <v>8</v>
      </c>
      <c r="AA542">
        <v>0</v>
      </c>
      <c r="AB542">
        <v>0</v>
      </c>
      <c r="AC542">
        <v>0</v>
      </c>
      <c r="AD542">
        <v>0</v>
      </c>
      <c r="AE542">
        <v>0</v>
      </c>
      <c r="AF542">
        <v>0</v>
      </c>
      <c r="AG542">
        <v>3</v>
      </c>
      <c r="AH542">
        <v>11</v>
      </c>
      <c r="AI542">
        <v>0</v>
      </c>
      <c r="AJ542">
        <f>marketing_campaign[[#This Row],[AcceptedCmp2]]+marketing_campaign[[#This Row],[AcceptedCmp1]]+marketing_campaign[[#This Row],[AcceptedCmp5]]+marketing_campaign[[#This Row],[AcceptedCmp4]]+marketing_campaign[[#This Row],[AcceptedCmp3]]</f>
        <v>0</v>
      </c>
    </row>
    <row r="543" spans="1:36" x14ac:dyDescent="0.35">
      <c r="A543">
        <v>10591</v>
      </c>
      <c r="B543">
        <v>1969</v>
      </c>
      <c r="C543">
        <f t="shared" ca="1" si="16"/>
        <v>57</v>
      </c>
      <c r="D543" t="str" cm="1">
        <f t="array" aca="1" ref="D5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3" t="s">
        <v>29</v>
      </c>
      <c r="F543" t="s">
        <v>38</v>
      </c>
      <c r="G543" cm="1">
        <f t="array" ref="G543">_xlfn.IFS(marketing_campaign[[#This Row],[Marital_Status]]="Single",I543-J543+1,marketing_campaign[[#This Row],[Marital_Status]]="Together",I543+J543+2,marketing_campaign[[#This Row],[Marital_Status]]="Alone",I543-J543+1,marketing_campaign[[#This Row],[Marital_Status]]="Married",I543+J543+2,marketing_campaign[[#This Row],[Marital_Status]]="Divorced",I543+J543+1,marketing_campaign[[#This Row],[Marital_Status]]="YOLO",I543-J543+1,marketing_campaign[[#This Row],[Marital_Status]]="Absurd",I543-J543+1,marketing_campaign[[#This Row],[Marital_Status]]="Widow",I543+J543+1)</f>
        <v>2</v>
      </c>
      <c r="H543">
        <v>43638</v>
      </c>
      <c r="I543">
        <v>0</v>
      </c>
      <c r="J543">
        <v>1</v>
      </c>
      <c r="K543" s="1">
        <v>41127</v>
      </c>
      <c r="L543">
        <v>37</v>
      </c>
      <c r="M543" t="str" cm="1">
        <f t="array" ref="M543">_xlfn.IFS(AND(marketing_campaign[[#This Row],[Recency]]&gt;=0,marketing_campaign[[#This Row],[Recency]]&lt;=14),"Early Recency",AND(marketing_campaign[[#This Row],[Recency]]&gt;=15,marketing_campaign[[#This Row],[Recency]]&lt;=31),"Mid-Recency",marketing_campaign[[#This Row],[Recency]]&gt;=32,"Late Recency")</f>
        <v>Late Recency</v>
      </c>
      <c r="N543">
        <v>63</v>
      </c>
      <c r="O543">
        <v>10</v>
      </c>
      <c r="P543">
        <v>83</v>
      </c>
      <c r="Q543">
        <v>7</v>
      </c>
      <c r="R543">
        <v>19</v>
      </c>
      <c r="S543">
        <v>19</v>
      </c>
      <c r="T543">
        <f>marketing_campaign[[#This Row],[MntGoldProds]]+marketing_campaign[[#This Row],[MntSweetProducts]]+marketing_campaign[[#This Row],[MntFishProducts]]+marketing_campaign[[#This Row],[MntMeatProducts]]+marketing_campaign[[#This Row],[MntFruits]]+marketing_campaign[[#This Row],[MntWines]]</f>
        <v>201</v>
      </c>
      <c r="U543">
        <v>2</v>
      </c>
      <c r="V543">
        <v>4</v>
      </c>
      <c r="W543">
        <v>1</v>
      </c>
      <c r="X543">
        <v>4</v>
      </c>
      <c r="Y543">
        <f t="shared" si="17"/>
        <v>11</v>
      </c>
      <c r="Z543">
        <v>7</v>
      </c>
      <c r="AA543">
        <v>0</v>
      </c>
      <c r="AB543">
        <v>0</v>
      </c>
      <c r="AC543">
        <v>0</v>
      </c>
      <c r="AD543">
        <v>0</v>
      </c>
      <c r="AE543">
        <v>0</v>
      </c>
      <c r="AF543">
        <v>0</v>
      </c>
      <c r="AG543">
        <v>3</v>
      </c>
      <c r="AH543">
        <v>11</v>
      </c>
      <c r="AI543">
        <v>0</v>
      </c>
      <c r="AJ543">
        <f>marketing_campaign[[#This Row],[AcceptedCmp2]]+marketing_campaign[[#This Row],[AcceptedCmp1]]+marketing_campaign[[#This Row],[AcceptedCmp5]]+marketing_campaign[[#This Row],[AcceptedCmp4]]+marketing_campaign[[#This Row],[AcceptedCmp3]]</f>
        <v>0</v>
      </c>
    </row>
    <row r="544" spans="1:36" x14ac:dyDescent="0.35">
      <c r="A544">
        <v>5036</v>
      </c>
      <c r="B544">
        <v>1984</v>
      </c>
      <c r="C544">
        <f t="shared" ca="1" si="16"/>
        <v>42</v>
      </c>
      <c r="D544" t="str" cm="1">
        <f t="array" aca="1" ref="D5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4" t="s">
        <v>32</v>
      </c>
      <c r="F544" t="s">
        <v>30</v>
      </c>
      <c r="G544" cm="1">
        <f t="array" ref="G544">_xlfn.IFS(marketing_campaign[[#This Row],[Marital_Status]]="Single",I544-J544+1,marketing_campaign[[#This Row],[Marital_Status]]="Together",I544+J544+2,marketing_campaign[[#This Row],[Marital_Status]]="Alone",I544-J544+1,marketing_campaign[[#This Row],[Marital_Status]]="Married",I544+J544+2,marketing_campaign[[#This Row],[Marital_Status]]="Divorced",I544+J544+1,marketing_campaign[[#This Row],[Marital_Status]]="YOLO",I544-J544+1,marketing_campaign[[#This Row],[Marital_Status]]="Absurd",I544-J544+1,marketing_campaign[[#This Row],[Marital_Status]]="Widow",I544+J544+1)</f>
        <v>2</v>
      </c>
      <c r="H544">
        <v>42710</v>
      </c>
      <c r="I544">
        <v>1</v>
      </c>
      <c r="J544">
        <v>0</v>
      </c>
      <c r="K544" s="1">
        <v>41241</v>
      </c>
      <c r="L544">
        <v>38</v>
      </c>
      <c r="M544" t="str" cm="1">
        <f t="array" ref="M544">_xlfn.IFS(AND(marketing_campaign[[#This Row],[Recency]]&gt;=0,marketing_campaign[[#This Row],[Recency]]&lt;=14),"Early Recency",AND(marketing_campaign[[#This Row],[Recency]]&gt;=15,marketing_campaign[[#This Row],[Recency]]&lt;=31),"Mid-Recency",marketing_campaign[[#This Row],[Recency]]&gt;=32,"Late Recency")</f>
        <v>Late Recency</v>
      </c>
      <c r="N544">
        <v>252</v>
      </c>
      <c r="O544">
        <v>3</v>
      </c>
      <c r="P544">
        <v>42</v>
      </c>
      <c r="Q544">
        <v>4</v>
      </c>
      <c r="R544">
        <v>3</v>
      </c>
      <c r="S544">
        <v>102</v>
      </c>
      <c r="T544">
        <f>marketing_campaign[[#This Row],[MntGoldProds]]+marketing_campaign[[#This Row],[MntSweetProducts]]+marketing_campaign[[#This Row],[MntFishProducts]]+marketing_campaign[[#This Row],[MntMeatProducts]]+marketing_campaign[[#This Row],[MntFruits]]+marketing_campaign[[#This Row],[MntWines]]</f>
        <v>406</v>
      </c>
      <c r="U544">
        <v>2</v>
      </c>
      <c r="V544">
        <v>4</v>
      </c>
      <c r="W544">
        <v>5</v>
      </c>
      <c r="X544">
        <v>3</v>
      </c>
      <c r="Y544">
        <f t="shared" si="17"/>
        <v>14</v>
      </c>
      <c r="Z544">
        <v>6</v>
      </c>
      <c r="AA544">
        <v>0</v>
      </c>
      <c r="AB544">
        <v>0</v>
      </c>
      <c r="AC544">
        <v>0</v>
      </c>
      <c r="AD544">
        <v>0</v>
      </c>
      <c r="AE544">
        <v>0</v>
      </c>
      <c r="AF544">
        <v>0</v>
      </c>
      <c r="AG544">
        <v>3</v>
      </c>
      <c r="AH544">
        <v>11</v>
      </c>
      <c r="AI544">
        <v>0</v>
      </c>
      <c r="AJ544">
        <f>marketing_campaign[[#This Row],[AcceptedCmp2]]+marketing_campaign[[#This Row],[AcceptedCmp1]]+marketing_campaign[[#This Row],[AcceptedCmp5]]+marketing_campaign[[#This Row],[AcceptedCmp4]]+marketing_campaign[[#This Row],[AcceptedCmp3]]</f>
        <v>0</v>
      </c>
    </row>
    <row r="545" spans="1:36" x14ac:dyDescent="0.35">
      <c r="A545">
        <v>5547</v>
      </c>
      <c r="B545">
        <v>1982</v>
      </c>
      <c r="C545">
        <f t="shared" ca="1" si="16"/>
        <v>44</v>
      </c>
      <c r="D545" t="str" cm="1">
        <f t="array" aca="1" ref="D5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5" t="s">
        <v>32</v>
      </c>
      <c r="F545" t="s">
        <v>33</v>
      </c>
      <c r="G545" cm="1">
        <f t="array" ref="G545">_xlfn.IFS(marketing_campaign[[#This Row],[Marital_Status]]="Single",I545-J545+1,marketing_campaign[[#This Row],[Marital_Status]]="Together",I545+J545+2,marketing_campaign[[#This Row],[Marital_Status]]="Alone",I545-J545+1,marketing_campaign[[#This Row],[Marital_Status]]="Married",I545+J545+2,marketing_campaign[[#This Row],[Marital_Status]]="Divorced",I545+J545+1,marketing_campaign[[#This Row],[Marital_Status]]="YOLO",I545-J545+1,marketing_campaign[[#This Row],[Marital_Status]]="Absurd",I545-J545+1,marketing_campaign[[#This Row],[Marital_Status]]="Widow",I545+J545+1)</f>
        <v>2</v>
      </c>
      <c r="H545">
        <v>84169</v>
      </c>
      <c r="I545">
        <v>0</v>
      </c>
      <c r="J545">
        <v>0</v>
      </c>
      <c r="K545" s="1">
        <v>41493</v>
      </c>
      <c r="L545">
        <v>9</v>
      </c>
      <c r="M545" t="str" cm="1">
        <f t="array" ref="M545">_xlfn.IFS(AND(marketing_campaign[[#This Row],[Recency]]&gt;=0,marketing_campaign[[#This Row],[Recency]]&lt;=14),"Early Recency",AND(marketing_campaign[[#This Row],[Recency]]&gt;=15,marketing_campaign[[#This Row],[Recency]]&lt;=31),"Mid-Recency",marketing_campaign[[#This Row],[Recency]]&gt;=32,"Late Recency")</f>
        <v>Early Recency</v>
      </c>
      <c r="N545">
        <v>1478</v>
      </c>
      <c r="O545">
        <v>19</v>
      </c>
      <c r="P545">
        <v>403</v>
      </c>
      <c r="Q545">
        <v>0</v>
      </c>
      <c r="R545">
        <v>19</v>
      </c>
      <c r="S545">
        <v>0</v>
      </c>
      <c r="T545">
        <f>marketing_campaign[[#This Row],[MntGoldProds]]+marketing_campaign[[#This Row],[MntSweetProducts]]+marketing_campaign[[#This Row],[MntFishProducts]]+marketing_campaign[[#This Row],[MntMeatProducts]]+marketing_campaign[[#This Row],[MntFruits]]+marketing_campaign[[#This Row],[MntWines]]</f>
        <v>1919</v>
      </c>
      <c r="U545">
        <v>1</v>
      </c>
      <c r="V545">
        <v>7</v>
      </c>
      <c r="W545">
        <v>6</v>
      </c>
      <c r="X545">
        <v>6</v>
      </c>
      <c r="Y545">
        <f t="shared" si="17"/>
        <v>20</v>
      </c>
      <c r="Z545">
        <v>3</v>
      </c>
      <c r="AA545">
        <v>0</v>
      </c>
      <c r="AB545">
        <v>1</v>
      </c>
      <c r="AC545">
        <v>1</v>
      </c>
      <c r="AD545">
        <v>0</v>
      </c>
      <c r="AE545">
        <v>0</v>
      </c>
      <c r="AF545">
        <v>0</v>
      </c>
      <c r="AG545">
        <v>3</v>
      </c>
      <c r="AH545">
        <v>11</v>
      </c>
      <c r="AI545">
        <v>1</v>
      </c>
      <c r="AJ545">
        <f>marketing_campaign[[#This Row],[AcceptedCmp2]]+marketing_campaign[[#This Row],[AcceptedCmp1]]+marketing_campaign[[#This Row],[AcceptedCmp5]]+marketing_campaign[[#This Row],[AcceptedCmp4]]+marketing_campaign[[#This Row],[AcceptedCmp3]]</f>
        <v>2</v>
      </c>
    </row>
    <row r="546" spans="1:36" x14ac:dyDescent="0.35">
      <c r="A546">
        <v>7822</v>
      </c>
      <c r="B546">
        <v>1976</v>
      </c>
      <c r="C546">
        <f t="shared" ca="1" si="16"/>
        <v>50</v>
      </c>
      <c r="D546" t="str" cm="1">
        <f t="array" aca="1" ref="D5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6" t="s">
        <v>29</v>
      </c>
      <c r="F546" t="s">
        <v>31</v>
      </c>
      <c r="G546" cm="1">
        <f t="array" ref="G546">_xlfn.IFS(marketing_campaign[[#This Row],[Marital_Status]]="Single",I546-J546+1,marketing_campaign[[#This Row],[Marital_Status]]="Together",I546+J546+2,marketing_campaign[[#This Row],[Marital_Status]]="Alone",I546-J546+1,marketing_campaign[[#This Row],[Marital_Status]]="Married",I546+J546+2,marketing_campaign[[#This Row],[Marital_Status]]="Divorced",I546+J546+1,marketing_campaign[[#This Row],[Marital_Status]]="YOLO",I546-J546+1,marketing_campaign[[#This Row],[Marital_Status]]="Absurd",I546-J546+1,marketing_campaign[[#This Row],[Marital_Status]]="Widow",I546+J546+1)</f>
        <v>3</v>
      </c>
      <c r="H546">
        <v>54058</v>
      </c>
      <c r="I546">
        <v>0</v>
      </c>
      <c r="J546">
        <v>1</v>
      </c>
      <c r="K546" s="1">
        <v>41429</v>
      </c>
      <c r="L546">
        <v>56</v>
      </c>
      <c r="M546" t="str" cm="1">
        <f t="array" ref="M546">_xlfn.IFS(AND(marketing_campaign[[#This Row],[Recency]]&gt;=0,marketing_campaign[[#This Row],[Recency]]&lt;=14),"Early Recency",AND(marketing_campaign[[#This Row],[Recency]]&gt;=15,marketing_campaign[[#This Row],[Recency]]&lt;=31),"Mid-Recency",marketing_campaign[[#This Row],[Recency]]&gt;=32,"Late Recency")</f>
        <v>Late Recency</v>
      </c>
      <c r="N546">
        <v>198</v>
      </c>
      <c r="O546">
        <v>18</v>
      </c>
      <c r="P546">
        <v>252</v>
      </c>
      <c r="Q546">
        <v>32</v>
      </c>
      <c r="R546">
        <v>108</v>
      </c>
      <c r="S546">
        <v>54</v>
      </c>
      <c r="T546">
        <f>marketing_campaign[[#This Row],[MntGoldProds]]+marketing_campaign[[#This Row],[MntSweetProducts]]+marketing_campaign[[#This Row],[MntFishProducts]]+marketing_campaign[[#This Row],[MntMeatProducts]]+marketing_campaign[[#This Row],[MntFruits]]+marketing_campaign[[#This Row],[MntWines]]</f>
        <v>662</v>
      </c>
      <c r="U546">
        <v>2</v>
      </c>
      <c r="V546">
        <v>4</v>
      </c>
      <c r="W546">
        <v>6</v>
      </c>
      <c r="X546">
        <v>8</v>
      </c>
      <c r="Y546">
        <f t="shared" si="17"/>
        <v>20</v>
      </c>
      <c r="Z546">
        <v>3</v>
      </c>
      <c r="AA546">
        <v>0</v>
      </c>
      <c r="AB546">
        <v>0</v>
      </c>
      <c r="AC546">
        <v>0</v>
      </c>
      <c r="AD546">
        <v>0</v>
      </c>
      <c r="AE546">
        <v>0</v>
      </c>
      <c r="AF546">
        <v>0</v>
      </c>
      <c r="AG546">
        <v>3</v>
      </c>
      <c r="AH546">
        <v>11</v>
      </c>
      <c r="AI546">
        <v>0</v>
      </c>
      <c r="AJ546">
        <f>marketing_campaign[[#This Row],[AcceptedCmp2]]+marketing_campaign[[#This Row],[AcceptedCmp1]]+marketing_campaign[[#This Row],[AcceptedCmp5]]+marketing_campaign[[#This Row],[AcceptedCmp4]]+marketing_campaign[[#This Row],[AcceptedCmp3]]</f>
        <v>0</v>
      </c>
    </row>
    <row r="547" spans="1:36" x14ac:dyDescent="0.35">
      <c r="A547">
        <v>8541</v>
      </c>
      <c r="B547">
        <v>1990</v>
      </c>
      <c r="C547">
        <f t="shared" ca="1" si="16"/>
        <v>36</v>
      </c>
      <c r="D547" t="str" cm="1">
        <f t="array" aca="1" ref="D5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47" t="s">
        <v>37</v>
      </c>
      <c r="F547" t="s">
        <v>33</v>
      </c>
      <c r="G547" cm="1">
        <f t="array" ref="G547">_xlfn.IFS(marketing_campaign[[#This Row],[Marital_Status]]="Single",I547-J547+1,marketing_campaign[[#This Row],[Marital_Status]]="Together",I547+J547+2,marketing_campaign[[#This Row],[Marital_Status]]="Alone",I547-J547+1,marketing_campaign[[#This Row],[Marital_Status]]="Married",I547+J547+2,marketing_campaign[[#This Row],[Marital_Status]]="Divorced",I547+J547+1,marketing_campaign[[#This Row],[Marital_Status]]="YOLO",I547-J547+1,marketing_campaign[[#This Row],[Marital_Status]]="Absurd",I547-J547+1,marketing_campaign[[#This Row],[Marital_Status]]="Widow",I547+J547+1)</f>
        <v>3</v>
      </c>
      <c r="H547">
        <v>24683</v>
      </c>
      <c r="I547">
        <v>1</v>
      </c>
      <c r="J547">
        <v>0</v>
      </c>
      <c r="K547" s="1">
        <v>41706</v>
      </c>
      <c r="L547">
        <v>98</v>
      </c>
      <c r="M547" t="str" cm="1">
        <f t="array" ref="M547">_xlfn.IFS(AND(marketing_campaign[[#This Row],[Recency]]&gt;=0,marketing_campaign[[#This Row],[Recency]]&lt;=14),"Early Recency",AND(marketing_campaign[[#This Row],[Recency]]&gt;=15,marketing_campaign[[#This Row],[Recency]]&lt;=31),"Mid-Recency",marketing_campaign[[#This Row],[Recency]]&gt;=32,"Late Recency")</f>
        <v>Late Recency</v>
      </c>
      <c r="N547">
        <v>8</v>
      </c>
      <c r="O547">
        <v>4</v>
      </c>
      <c r="P547">
        <v>10</v>
      </c>
      <c r="Q547">
        <v>6</v>
      </c>
      <c r="R547">
        <v>7</v>
      </c>
      <c r="S547">
        <v>6</v>
      </c>
      <c r="T547">
        <f>marketing_campaign[[#This Row],[MntGoldProds]]+marketing_campaign[[#This Row],[MntSweetProducts]]+marketing_campaign[[#This Row],[MntFishProducts]]+marketing_campaign[[#This Row],[MntMeatProducts]]+marketing_campaign[[#This Row],[MntFruits]]+marketing_campaign[[#This Row],[MntWines]]</f>
        <v>41</v>
      </c>
      <c r="U547">
        <v>2</v>
      </c>
      <c r="V547">
        <v>2</v>
      </c>
      <c r="W547">
        <v>0</v>
      </c>
      <c r="X547">
        <v>4</v>
      </c>
      <c r="Y547">
        <f t="shared" si="17"/>
        <v>8</v>
      </c>
      <c r="Z547">
        <v>5</v>
      </c>
      <c r="AA547">
        <v>0</v>
      </c>
      <c r="AB547">
        <v>0</v>
      </c>
      <c r="AC547">
        <v>0</v>
      </c>
      <c r="AD547">
        <v>0</v>
      </c>
      <c r="AE547">
        <v>0</v>
      </c>
      <c r="AF547">
        <v>0</v>
      </c>
      <c r="AG547">
        <v>3</v>
      </c>
      <c r="AH547">
        <v>11</v>
      </c>
      <c r="AI547">
        <v>0</v>
      </c>
      <c r="AJ547">
        <f>marketing_campaign[[#This Row],[AcceptedCmp2]]+marketing_campaign[[#This Row],[AcceptedCmp1]]+marketing_campaign[[#This Row],[AcceptedCmp5]]+marketing_campaign[[#This Row],[AcceptedCmp4]]+marketing_campaign[[#This Row],[AcceptedCmp3]]</f>
        <v>0</v>
      </c>
    </row>
    <row r="548" spans="1:36" x14ac:dyDescent="0.35">
      <c r="A548">
        <v>10955</v>
      </c>
      <c r="B548">
        <v>1964</v>
      </c>
      <c r="C548">
        <f t="shared" ca="1" si="16"/>
        <v>62</v>
      </c>
      <c r="D548" t="str" cm="1">
        <f t="array" aca="1" ref="D5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48" t="s">
        <v>29</v>
      </c>
      <c r="F548" t="s">
        <v>38</v>
      </c>
      <c r="G548" cm="1">
        <f t="array" ref="G548">_xlfn.IFS(marketing_campaign[[#This Row],[Marital_Status]]="Single",I548-J548+1,marketing_campaign[[#This Row],[Marital_Status]]="Together",I548+J548+2,marketing_campaign[[#This Row],[Marital_Status]]="Alone",I548-J548+1,marketing_campaign[[#This Row],[Marital_Status]]="Married",I548+J548+2,marketing_campaign[[#This Row],[Marital_Status]]="Divorced",I548+J548+1,marketing_campaign[[#This Row],[Marital_Status]]="YOLO",I548-J548+1,marketing_campaign[[#This Row],[Marital_Status]]="Absurd",I548-J548+1,marketing_campaign[[#This Row],[Marital_Status]]="Widow",I548+J548+1)</f>
        <v>1</v>
      </c>
      <c r="H548">
        <v>85620</v>
      </c>
      <c r="I548">
        <v>0</v>
      </c>
      <c r="J548">
        <v>0</v>
      </c>
      <c r="K548" s="1">
        <v>41646</v>
      </c>
      <c r="L548">
        <v>68</v>
      </c>
      <c r="M548" t="str" cm="1">
        <f t="array" ref="M548">_xlfn.IFS(AND(marketing_campaign[[#This Row],[Recency]]&gt;=0,marketing_campaign[[#This Row],[Recency]]&lt;=14),"Early Recency",AND(marketing_campaign[[#This Row],[Recency]]&gt;=15,marketing_campaign[[#This Row],[Recency]]&lt;=31),"Mid-Recency",marketing_campaign[[#This Row],[Recency]]&gt;=32,"Late Recency")</f>
        <v>Late Recency</v>
      </c>
      <c r="N548">
        <v>416</v>
      </c>
      <c r="O548">
        <v>46</v>
      </c>
      <c r="P548">
        <v>925</v>
      </c>
      <c r="Q548">
        <v>60</v>
      </c>
      <c r="R548">
        <v>107</v>
      </c>
      <c r="S548">
        <v>46</v>
      </c>
      <c r="T548">
        <f>marketing_campaign[[#This Row],[MntGoldProds]]+marketing_campaign[[#This Row],[MntSweetProducts]]+marketing_campaign[[#This Row],[MntFishProducts]]+marketing_campaign[[#This Row],[MntMeatProducts]]+marketing_campaign[[#This Row],[MntFruits]]+marketing_campaign[[#This Row],[MntWines]]</f>
        <v>1600</v>
      </c>
      <c r="U548">
        <v>1</v>
      </c>
      <c r="V548">
        <v>3</v>
      </c>
      <c r="W548">
        <v>6</v>
      </c>
      <c r="X548">
        <v>4</v>
      </c>
      <c r="Y548">
        <f t="shared" si="17"/>
        <v>14</v>
      </c>
      <c r="Z548">
        <v>1</v>
      </c>
      <c r="AA548">
        <v>0</v>
      </c>
      <c r="AB548">
        <v>0</v>
      </c>
      <c r="AC548">
        <v>0</v>
      </c>
      <c r="AD548">
        <v>0</v>
      </c>
      <c r="AE548">
        <v>0</v>
      </c>
      <c r="AF548">
        <v>0</v>
      </c>
      <c r="AG548">
        <v>3</v>
      </c>
      <c r="AH548">
        <v>11</v>
      </c>
      <c r="AI548">
        <v>1</v>
      </c>
      <c r="AJ548">
        <f>marketing_campaign[[#This Row],[AcceptedCmp2]]+marketing_campaign[[#This Row],[AcceptedCmp1]]+marketing_campaign[[#This Row],[AcceptedCmp5]]+marketing_campaign[[#This Row],[AcceptedCmp4]]+marketing_campaign[[#This Row],[AcceptedCmp3]]</f>
        <v>0</v>
      </c>
    </row>
    <row r="549" spans="1:36" x14ac:dyDescent="0.35">
      <c r="A549">
        <v>4368</v>
      </c>
      <c r="B549">
        <v>1980</v>
      </c>
      <c r="C549">
        <f t="shared" ca="1" si="16"/>
        <v>46</v>
      </c>
      <c r="D549" t="str" cm="1">
        <f t="array" aca="1" ref="D5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49" t="s">
        <v>29</v>
      </c>
      <c r="F549" t="s">
        <v>33</v>
      </c>
      <c r="G549" cm="1">
        <f t="array" ref="G549">_xlfn.IFS(marketing_campaign[[#This Row],[Marital_Status]]="Single",I549-J549+1,marketing_campaign[[#This Row],[Marital_Status]]="Together",I549+J549+2,marketing_campaign[[#This Row],[Marital_Status]]="Alone",I549-J549+1,marketing_campaign[[#This Row],[Marital_Status]]="Married",I549+J549+2,marketing_campaign[[#This Row],[Marital_Status]]="Divorced",I549+J549+1,marketing_campaign[[#This Row],[Marital_Status]]="YOLO",I549-J549+1,marketing_campaign[[#This Row],[Marital_Status]]="Absurd",I549-J549+1,marketing_campaign[[#This Row],[Marital_Status]]="Widow",I549+J549+1)</f>
        <v>3</v>
      </c>
      <c r="H549">
        <v>47850</v>
      </c>
      <c r="I549">
        <v>1</v>
      </c>
      <c r="J549">
        <v>0</v>
      </c>
      <c r="K549" s="1">
        <v>41611</v>
      </c>
      <c r="L549">
        <v>72</v>
      </c>
      <c r="M549" t="str" cm="1">
        <f t="array" ref="M549">_xlfn.IFS(AND(marketing_campaign[[#This Row],[Recency]]&gt;=0,marketing_campaign[[#This Row],[Recency]]&lt;=14),"Early Recency",AND(marketing_campaign[[#This Row],[Recency]]&gt;=15,marketing_campaign[[#This Row],[Recency]]&lt;=31),"Mid-Recency",marketing_campaign[[#This Row],[Recency]]&gt;=32,"Late Recency")</f>
        <v>Late Recency</v>
      </c>
      <c r="N549">
        <v>42</v>
      </c>
      <c r="O549">
        <v>7</v>
      </c>
      <c r="P549">
        <v>43</v>
      </c>
      <c r="Q549">
        <v>20</v>
      </c>
      <c r="R549">
        <v>12</v>
      </c>
      <c r="S549">
        <v>10</v>
      </c>
      <c r="T549">
        <f>marketing_campaign[[#This Row],[MntGoldProds]]+marketing_campaign[[#This Row],[MntSweetProducts]]+marketing_campaign[[#This Row],[MntFishProducts]]+marketing_campaign[[#This Row],[MntMeatProducts]]+marketing_campaign[[#This Row],[MntFruits]]+marketing_campaign[[#This Row],[MntWines]]</f>
        <v>134</v>
      </c>
      <c r="U549">
        <v>1</v>
      </c>
      <c r="V549">
        <v>3</v>
      </c>
      <c r="W549">
        <v>0</v>
      </c>
      <c r="X549">
        <v>4</v>
      </c>
      <c r="Y549">
        <f t="shared" si="17"/>
        <v>8</v>
      </c>
      <c r="Z549">
        <v>6</v>
      </c>
      <c r="AA549">
        <v>0</v>
      </c>
      <c r="AB549">
        <v>0</v>
      </c>
      <c r="AC549">
        <v>0</v>
      </c>
      <c r="AD549">
        <v>0</v>
      </c>
      <c r="AE549">
        <v>0</v>
      </c>
      <c r="AF549">
        <v>0</v>
      </c>
      <c r="AG549">
        <v>3</v>
      </c>
      <c r="AH549">
        <v>11</v>
      </c>
      <c r="AI549">
        <v>0</v>
      </c>
      <c r="AJ549">
        <f>marketing_campaign[[#This Row],[AcceptedCmp2]]+marketing_campaign[[#This Row],[AcceptedCmp1]]+marketing_campaign[[#This Row],[AcceptedCmp5]]+marketing_campaign[[#This Row],[AcceptedCmp4]]+marketing_campaign[[#This Row],[AcceptedCmp3]]</f>
        <v>0</v>
      </c>
    </row>
    <row r="550" spans="1:36" x14ac:dyDescent="0.35">
      <c r="A550">
        <v>9671</v>
      </c>
      <c r="B550">
        <v>1968</v>
      </c>
      <c r="C550">
        <f t="shared" ca="1" si="16"/>
        <v>58</v>
      </c>
      <c r="D550" t="str" cm="1">
        <f t="array" aca="1" ref="D5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0" t="s">
        <v>29</v>
      </c>
      <c r="F550" t="s">
        <v>33</v>
      </c>
      <c r="G550" cm="1">
        <f t="array" ref="G550">_xlfn.IFS(marketing_campaign[[#This Row],[Marital_Status]]="Single",I550-J550+1,marketing_campaign[[#This Row],[Marital_Status]]="Together",I550+J550+2,marketing_campaign[[#This Row],[Marital_Status]]="Alone",I550-J550+1,marketing_campaign[[#This Row],[Marital_Status]]="Married",I550+J550+2,marketing_campaign[[#This Row],[Marital_Status]]="Divorced",I550+J550+1,marketing_campaign[[#This Row],[Marital_Status]]="YOLO",I550-J550+1,marketing_campaign[[#This Row],[Marital_Status]]="Absurd",I550-J550+1,marketing_campaign[[#This Row],[Marital_Status]]="Widow",I550+J550+1)</f>
        <v>4</v>
      </c>
      <c r="H550">
        <v>19514</v>
      </c>
      <c r="I550">
        <v>1</v>
      </c>
      <c r="J550">
        <v>1</v>
      </c>
      <c r="K550" s="1">
        <v>41665</v>
      </c>
      <c r="L550">
        <v>47</v>
      </c>
      <c r="M550" t="str" cm="1">
        <f t="array" ref="M550">_xlfn.IFS(AND(marketing_campaign[[#This Row],[Recency]]&gt;=0,marketing_campaign[[#This Row],[Recency]]&lt;=14),"Early Recency",AND(marketing_campaign[[#This Row],[Recency]]&gt;=15,marketing_campaign[[#This Row],[Recency]]&lt;=31),"Mid-Recency",marketing_campaign[[#This Row],[Recency]]&gt;=32,"Late Recency")</f>
        <v>Late Recency</v>
      </c>
      <c r="N550">
        <v>14</v>
      </c>
      <c r="O550">
        <v>3</v>
      </c>
      <c r="P550">
        <v>21</v>
      </c>
      <c r="Q550">
        <v>2</v>
      </c>
      <c r="R550">
        <v>1</v>
      </c>
      <c r="S550">
        <v>28</v>
      </c>
      <c r="T550">
        <f>marketing_campaign[[#This Row],[MntGoldProds]]+marketing_campaign[[#This Row],[MntSweetProducts]]+marketing_campaign[[#This Row],[MntFishProducts]]+marketing_campaign[[#This Row],[MntMeatProducts]]+marketing_campaign[[#This Row],[MntFruits]]+marketing_campaign[[#This Row],[MntWines]]</f>
        <v>69</v>
      </c>
      <c r="U550">
        <v>4</v>
      </c>
      <c r="V550">
        <v>3</v>
      </c>
      <c r="W550">
        <v>1</v>
      </c>
      <c r="X550">
        <v>2</v>
      </c>
      <c r="Y550">
        <f t="shared" si="17"/>
        <v>10</v>
      </c>
      <c r="Z550">
        <v>8</v>
      </c>
      <c r="AA550">
        <v>1</v>
      </c>
      <c r="AB550">
        <v>0</v>
      </c>
      <c r="AC550">
        <v>0</v>
      </c>
      <c r="AD550">
        <v>0</v>
      </c>
      <c r="AE550">
        <v>0</v>
      </c>
      <c r="AF550">
        <v>0</v>
      </c>
      <c r="AG550">
        <v>3</v>
      </c>
      <c r="AH550">
        <v>11</v>
      </c>
      <c r="AI550">
        <v>1</v>
      </c>
      <c r="AJ550">
        <f>marketing_campaign[[#This Row],[AcceptedCmp2]]+marketing_campaign[[#This Row],[AcceptedCmp1]]+marketing_campaign[[#This Row],[AcceptedCmp5]]+marketing_campaign[[#This Row],[AcceptedCmp4]]+marketing_campaign[[#This Row],[AcceptedCmp3]]</f>
        <v>1</v>
      </c>
    </row>
    <row r="551" spans="1:36" x14ac:dyDescent="0.35">
      <c r="A551">
        <v>2256</v>
      </c>
      <c r="B551">
        <v>1973</v>
      </c>
      <c r="C551">
        <f t="shared" ca="1" si="16"/>
        <v>53</v>
      </c>
      <c r="D551" t="str" cm="1">
        <f t="array" aca="1" ref="D5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1" t="s">
        <v>34</v>
      </c>
      <c r="F551" t="s">
        <v>33</v>
      </c>
      <c r="G551" cm="1">
        <f t="array" ref="G551">_xlfn.IFS(marketing_campaign[[#This Row],[Marital_Status]]="Single",I551-J551+1,marketing_campaign[[#This Row],[Marital_Status]]="Together",I551+J551+2,marketing_campaign[[#This Row],[Marital_Status]]="Alone",I551-J551+1,marketing_campaign[[#This Row],[Marital_Status]]="Married",I551+J551+2,marketing_campaign[[#This Row],[Marital_Status]]="Divorced",I551+J551+1,marketing_campaign[[#This Row],[Marital_Status]]="YOLO",I551-J551+1,marketing_campaign[[#This Row],[Marital_Status]]="Absurd",I551-J551+1,marketing_campaign[[#This Row],[Marital_Status]]="Widow",I551+J551+1)</f>
        <v>4</v>
      </c>
      <c r="H551">
        <v>27159</v>
      </c>
      <c r="I551">
        <v>1</v>
      </c>
      <c r="J551">
        <v>1</v>
      </c>
      <c r="K551" s="1">
        <v>41727</v>
      </c>
      <c r="L551">
        <v>33</v>
      </c>
      <c r="M551" t="str" cm="1">
        <f t="array" ref="M551">_xlfn.IFS(AND(marketing_campaign[[#This Row],[Recency]]&gt;=0,marketing_campaign[[#This Row],[Recency]]&lt;=14),"Early Recency",AND(marketing_campaign[[#This Row],[Recency]]&gt;=15,marketing_campaign[[#This Row],[Recency]]&lt;=31),"Mid-Recency",marketing_campaign[[#This Row],[Recency]]&gt;=32,"Late Recency")</f>
        <v>Late Recency</v>
      </c>
      <c r="N551">
        <v>17</v>
      </c>
      <c r="O551">
        <v>0</v>
      </c>
      <c r="P551">
        <v>3</v>
      </c>
      <c r="Q551">
        <v>0</v>
      </c>
      <c r="R551">
        <v>0</v>
      </c>
      <c r="S551">
        <v>1</v>
      </c>
      <c r="T551">
        <f>marketing_campaign[[#This Row],[MntGoldProds]]+marketing_campaign[[#This Row],[MntSweetProducts]]+marketing_campaign[[#This Row],[MntFishProducts]]+marketing_campaign[[#This Row],[MntMeatProducts]]+marketing_campaign[[#This Row],[MntFruits]]+marketing_campaign[[#This Row],[MntWines]]</f>
        <v>21</v>
      </c>
      <c r="U551">
        <v>2</v>
      </c>
      <c r="V551">
        <v>1</v>
      </c>
      <c r="W551">
        <v>0</v>
      </c>
      <c r="X551">
        <v>3</v>
      </c>
      <c r="Y551">
        <f t="shared" si="17"/>
        <v>6</v>
      </c>
      <c r="Z551">
        <v>6</v>
      </c>
      <c r="AA551">
        <v>0</v>
      </c>
      <c r="AB551">
        <v>0</v>
      </c>
      <c r="AC551">
        <v>0</v>
      </c>
      <c r="AD551">
        <v>0</v>
      </c>
      <c r="AE551">
        <v>0</v>
      </c>
      <c r="AF551">
        <v>0</v>
      </c>
      <c r="AG551">
        <v>3</v>
      </c>
      <c r="AH551">
        <v>11</v>
      </c>
      <c r="AI551">
        <v>0</v>
      </c>
      <c r="AJ551">
        <f>marketing_campaign[[#This Row],[AcceptedCmp2]]+marketing_campaign[[#This Row],[AcceptedCmp1]]+marketing_campaign[[#This Row],[AcceptedCmp5]]+marketing_campaign[[#This Row],[AcceptedCmp4]]+marketing_campaign[[#This Row],[AcceptedCmp3]]</f>
        <v>0</v>
      </c>
    </row>
    <row r="552" spans="1:36" x14ac:dyDescent="0.35">
      <c r="A552">
        <v>4279</v>
      </c>
      <c r="B552">
        <v>1963</v>
      </c>
      <c r="C552">
        <f t="shared" ca="1" si="16"/>
        <v>63</v>
      </c>
      <c r="D552" t="str" cm="1">
        <f t="array" aca="1" ref="D5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2" t="s">
        <v>37</v>
      </c>
      <c r="F552" t="s">
        <v>30</v>
      </c>
      <c r="G552" cm="1">
        <f t="array" ref="G552">_xlfn.IFS(marketing_campaign[[#This Row],[Marital_Status]]="Single",I552-J552+1,marketing_campaign[[#This Row],[Marital_Status]]="Together",I552+J552+2,marketing_campaign[[#This Row],[Marital_Status]]="Alone",I552-J552+1,marketing_campaign[[#This Row],[Marital_Status]]="Married",I552+J552+2,marketing_campaign[[#This Row],[Marital_Status]]="Divorced",I552+J552+1,marketing_campaign[[#This Row],[Marital_Status]]="YOLO",I552-J552+1,marketing_campaign[[#This Row],[Marital_Status]]="Absurd",I552-J552+1,marketing_campaign[[#This Row],[Marital_Status]]="Widow",I552+J552+1)</f>
        <v>1</v>
      </c>
      <c r="H552">
        <v>39548</v>
      </c>
      <c r="I552">
        <v>1</v>
      </c>
      <c r="J552">
        <v>1</v>
      </c>
      <c r="K552" s="1">
        <v>41729</v>
      </c>
      <c r="L552">
        <v>87</v>
      </c>
      <c r="M552" t="str" cm="1">
        <f t="array" ref="M552">_xlfn.IFS(AND(marketing_campaign[[#This Row],[Recency]]&gt;=0,marketing_campaign[[#This Row],[Recency]]&lt;=14),"Early Recency",AND(marketing_campaign[[#This Row],[Recency]]&gt;=15,marketing_campaign[[#This Row],[Recency]]&lt;=31),"Mid-Recency",marketing_campaign[[#This Row],[Recency]]&gt;=32,"Late Recency")</f>
        <v>Late Recency</v>
      </c>
      <c r="N552">
        <v>15</v>
      </c>
      <c r="O552">
        <v>4</v>
      </c>
      <c r="P552">
        <v>10</v>
      </c>
      <c r="Q552">
        <v>3</v>
      </c>
      <c r="R552">
        <v>4</v>
      </c>
      <c r="S552">
        <v>18</v>
      </c>
      <c r="T552">
        <f>marketing_campaign[[#This Row],[MntGoldProds]]+marketing_campaign[[#This Row],[MntSweetProducts]]+marketing_campaign[[#This Row],[MntFishProducts]]+marketing_campaign[[#This Row],[MntMeatProducts]]+marketing_campaign[[#This Row],[MntFruits]]+marketing_campaign[[#This Row],[MntWines]]</f>
        <v>54</v>
      </c>
      <c r="U552">
        <v>2</v>
      </c>
      <c r="V552">
        <v>1</v>
      </c>
      <c r="W552">
        <v>1</v>
      </c>
      <c r="X552">
        <v>3</v>
      </c>
      <c r="Y552">
        <f t="shared" si="17"/>
        <v>7</v>
      </c>
      <c r="Z552">
        <v>3</v>
      </c>
      <c r="AA552">
        <v>0</v>
      </c>
      <c r="AB552">
        <v>0</v>
      </c>
      <c r="AC552">
        <v>0</v>
      </c>
      <c r="AD552">
        <v>0</v>
      </c>
      <c r="AE552">
        <v>0</v>
      </c>
      <c r="AF552">
        <v>0</v>
      </c>
      <c r="AG552">
        <v>3</v>
      </c>
      <c r="AH552">
        <v>11</v>
      </c>
      <c r="AI552">
        <v>0</v>
      </c>
      <c r="AJ552">
        <f>marketing_campaign[[#This Row],[AcceptedCmp2]]+marketing_campaign[[#This Row],[AcceptedCmp1]]+marketing_campaign[[#This Row],[AcceptedCmp5]]+marketing_campaign[[#This Row],[AcceptedCmp4]]+marketing_campaign[[#This Row],[AcceptedCmp3]]</f>
        <v>0</v>
      </c>
    </row>
    <row r="553" spans="1:36" x14ac:dyDescent="0.35">
      <c r="A553">
        <v>5371</v>
      </c>
      <c r="B553">
        <v>1989</v>
      </c>
      <c r="C553">
        <f t="shared" ca="1" si="16"/>
        <v>37</v>
      </c>
      <c r="D553" t="str" cm="1">
        <f t="array" aca="1" ref="D5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53" t="s">
        <v>29</v>
      </c>
      <c r="F553" t="s">
        <v>30</v>
      </c>
      <c r="G553" cm="1">
        <f t="array" ref="G553">_xlfn.IFS(marketing_campaign[[#This Row],[Marital_Status]]="Single",I553-J553+1,marketing_campaign[[#This Row],[Marital_Status]]="Together",I553+J553+2,marketing_campaign[[#This Row],[Marital_Status]]="Alone",I553-J553+1,marketing_campaign[[#This Row],[Marital_Status]]="Married",I553+J553+2,marketing_campaign[[#This Row],[Marital_Status]]="Divorced",I553+J553+1,marketing_campaign[[#This Row],[Marital_Status]]="YOLO",I553-J553+1,marketing_campaign[[#This Row],[Marital_Status]]="Absurd",I553-J553+1,marketing_campaign[[#This Row],[Marital_Status]]="Widow",I553+J553+1)</f>
        <v>2</v>
      </c>
      <c r="H553">
        <v>21474</v>
      </c>
      <c r="I553">
        <v>1</v>
      </c>
      <c r="J553">
        <v>0</v>
      </c>
      <c r="K553" s="1">
        <v>41737</v>
      </c>
      <c r="L553">
        <v>0</v>
      </c>
      <c r="M553" t="str" cm="1">
        <f t="array" ref="M553">_xlfn.IFS(AND(marketing_campaign[[#This Row],[Recency]]&gt;=0,marketing_campaign[[#This Row],[Recency]]&lt;=14),"Early Recency",AND(marketing_campaign[[#This Row],[Recency]]&gt;=15,marketing_campaign[[#This Row],[Recency]]&lt;=31),"Mid-Recency",marketing_campaign[[#This Row],[Recency]]&gt;=32,"Late Recency")</f>
        <v>Early Recency</v>
      </c>
      <c r="N553">
        <v>6</v>
      </c>
      <c r="O553">
        <v>16</v>
      </c>
      <c r="P553">
        <v>24</v>
      </c>
      <c r="Q553">
        <v>11</v>
      </c>
      <c r="R553">
        <v>0</v>
      </c>
      <c r="S553">
        <v>34</v>
      </c>
      <c r="T553">
        <f>marketing_campaign[[#This Row],[MntGoldProds]]+marketing_campaign[[#This Row],[MntSweetProducts]]+marketing_campaign[[#This Row],[MntFishProducts]]+marketing_campaign[[#This Row],[MntMeatProducts]]+marketing_campaign[[#This Row],[MntFruits]]+marketing_campaign[[#This Row],[MntWines]]</f>
        <v>91</v>
      </c>
      <c r="U553">
        <v>2</v>
      </c>
      <c r="V553">
        <v>3</v>
      </c>
      <c r="W553">
        <v>1</v>
      </c>
      <c r="X553">
        <v>2</v>
      </c>
      <c r="Y553">
        <f t="shared" si="17"/>
        <v>8</v>
      </c>
      <c r="Z553">
        <v>7</v>
      </c>
      <c r="AA553">
        <v>1</v>
      </c>
      <c r="AB553">
        <v>0</v>
      </c>
      <c r="AC553">
        <v>0</v>
      </c>
      <c r="AD553">
        <v>0</v>
      </c>
      <c r="AE553">
        <v>0</v>
      </c>
      <c r="AF553">
        <v>0</v>
      </c>
      <c r="AG553">
        <v>3</v>
      </c>
      <c r="AH553">
        <v>11</v>
      </c>
      <c r="AI553">
        <v>1</v>
      </c>
      <c r="AJ553">
        <f>marketing_campaign[[#This Row],[AcceptedCmp2]]+marketing_campaign[[#This Row],[AcceptedCmp1]]+marketing_campaign[[#This Row],[AcceptedCmp5]]+marketing_campaign[[#This Row],[AcceptedCmp4]]+marketing_campaign[[#This Row],[AcceptedCmp3]]</f>
        <v>1</v>
      </c>
    </row>
    <row r="554" spans="1:36" x14ac:dyDescent="0.35">
      <c r="A554">
        <v>9240</v>
      </c>
      <c r="B554">
        <v>1971</v>
      </c>
      <c r="C554">
        <f t="shared" ca="1" si="16"/>
        <v>55</v>
      </c>
      <c r="D554" t="str" cm="1">
        <f t="array" aca="1" ref="D5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4" t="s">
        <v>32</v>
      </c>
      <c r="F554" t="s">
        <v>30</v>
      </c>
      <c r="G554" cm="1">
        <f t="array" ref="G554">_xlfn.IFS(marketing_campaign[[#This Row],[Marital_Status]]="Single",I554-J554+1,marketing_campaign[[#This Row],[Marital_Status]]="Together",I554+J554+2,marketing_campaign[[#This Row],[Marital_Status]]="Alone",I554-J554+1,marketing_campaign[[#This Row],[Marital_Status]]="Married",I554+J554+2,marketing_campaign[[#This Row],[Marital_Status]]="Divorced",I554+J554+1,marketing_campaign[[#This Row],[Marital_Status]]="YOLO",I554-J554+1,marketing_campaign[[#This Row],[Marital_Status]]="Absurd",I554-J554+1,marketing_campaign[[#This Row],[Marital_Status]]="Widow",I554+J554+1)</f>
        <v>0</v>
      </c>
      <c r="H554">
        <v>60504</v>
      </c>
      <c r="I554">
        <v>0</v>
      </c>
      <c r="J554">
        <v>1</v>
      </c>
      <c r="K554" s="1">
        <v>41677</v>
      </c>
      <c r="L554">
        <v>73</v>
      </c>
      <c r="M554" t="str" cm="1">
        <f t="array" ref="M554">_xlfn.IFS(AND(marketing_campaign[[#This Row],[Recency]]&gt;=0,marketing_campaign[[#This Row],[Recency]]&lt;=14),"Early Recency",AND(marketing_campaign[[#This Row],[Recency]]&gt;=15,marketing_campaign[[#This Row],[Recency]]&lt;=31),"Mid-Recency",marketing_campaign[[#This Row],[Recency]]&gt;=32,"Late Recency")</f>
        <v>Late Recency</v>
      </c>
      <c r="N554">
        <v>458</v>
      </c>
      <c r="O554">
        <v>0</v>
      </c>
      <c r="P554">
        <v>24</v>
      </c>
      <c r="Q554">
        <v>6</v>
      </c>
      <c r="R554">
        <v>4</v>
      </c>
      <c r="S554">
        <v>34</v>
      </c>
      <c r="T554">
        <f>marketing_campaign[[#This Row],[MntGoldProds]]+marketing_campaign[[#This Row],[MntSweetProducts]]+marketing_campaign[[#This Row],[MntFishProducts]]+marketing_campaign[[#This Row],[MntMeatProducts]]+marketing_campaign[[#This Row],[MntFruits]]+marketing_campaign[[#This Row],[MntWines]]</f>
        <v>526</v>
      </c>
      <c r="U554">
        <v>2</v>
      </c>
      <c r="V554">
        <v>6</v>
      </c>
      <c r="W554">
        <v>2</v>
      </c>
      <c r="X554">
        <v>8</v>
      </c>
      <c r="Y554">
        <f t="shared" si="17"/>
        <v>18</v>
      </c>
      <c r="Z554">
        <v>6</v>
      </c>
      <c r="AA554">
        <v>0</v>
      </c>
      <c r="AB554">
        <v>0</v>
      </c>
      <c r="AC554">
        <v>0</v>
      </c>
      <c r="AD554">
        <v>0</v>
      </c>
      <c r="AE554">
        <v>0</v>
      </c>
      <c r="AF554">
        <v>0</v>
      </c>
      <c r="AG554">
        <v>3</v>
      </c>
      <c r="AH554">
        <v>11</v>
      </c>
      <c r="AI554">
        <v>0</v>
      </c>
      <c r="AJ554">
        <f>marketing_campaign[[#This Row],[AcceptedCmp2]]+marketing_campaign[[#This Row],[AcceptedCmp1]]+marketing_campaign[[#This Row],[AcceptedCmp5]]+marketing_campaign[[#This Row],[AcceptedCmp4]]+marketing_campaign[[#This Row],[AcceptedCmp3]]</f>
        <v>0</v>
      </c>
    </row>
    <row r="555" spans="1:36" x14ac:dyDescent="0.35">
      <c r="A555">
        <v>9460</v>
      </c>
      <c r="B555">
        <v>1963</v>
      </c>
      <c r="C555">
        <f t="shared" ca="1" si="16"/>
        <v>63</v>
      </c>
      <c r="D555" t="str" cm="1">
        <f t="array" aca="1" ref="D5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5" t="s">
        <v>29</v>
      </c>
      <c r="F555" t="s">
        <v>33</v>
      </c>
      <c r="G555" cm="1">
        <f t="array" ref="G555">_xlfn.IFS(marketing_campaign[[#This Row],[Marital_Status]]="Single",I555-J555+1,marketing_campaign[[#This Row],[Marital_Status]]="Together",I555+J555+2,marketing_campaign[[#This Row],[Marital_Status]]="Alone",I555-J555+1,marketing_campaign[[#This Row],[Marital_Status]]="Married",I555+J555+2,marketing_campaign[[#This Row],[Marital_Status]]="Divorced",I555+J555+1,marketing_campaign[[#This Row],[Marital_Status]]="YOLO",I555-J555+1,marketing_campaign[[#This Row],[Marital_Status]]="Absurd",I555-J555+1,marketing_campaign[[#This Row],[Marital_Status]]="Widow",I555+J555+1)</f>
        <v>2</v>
      </c>
      <c r="H555">
        <v>22419</v>
      </c>
      <c r="I555">
        <v>0</v>
      </c>
      <c r="J555">
        <v>0</v>
      </c>
      <c r="K555" s="1">
        <v>41382</v>
      </c>
      <c r="L555">
        <v>74</v>
      </c>
      <c r="M555" t="str" cm="1">
        <f t="array" ref="M555">_xlfn.IFS(AND(marketing_campaign[[#This Row],[Recency]]&gt;=0,marketing_campaign[[#This Row],[Recency]]&lt;=14),"Early Recency",AND(marketing_campaign[[#This Row],[Recency]]&gt;=15,marketing_campaign[[#This Row],[Recency]]&lt;=31),"Mid-Recency",marketing_campaign[[#This Row],[Recency]]&gt;=32,"Late Recency")</f>
        <v>Late Recency</v>
      </c>
      <c r="N555">
        <v>30</v>
      </c>
      <c r="O555">
        <v>3</v>
      </c>
      <c r="P555">
        <v>47</v>
      </c>
      <c r="Q555">
        <v>19</v>
      </c>
      <c r="R555">
        <v>21</v>
      </c>
      <c r="S555">
        <v>42</v>
      </c>
      <c r="T555">
        <f>marketing_campaign[[#This Row],[MntGoldProds]]+marketing_campaign[[#This Row],[MntSweetProducts]]+marketing_campaign[[#This Row],[MntFishProducts]]+marketing_campaign[[#This Row],[MntMeatProducts]]+marketing_campaign[[#This Row],[MntFruits]]+marketing_campaign[[#This Row],[MntWines]]</f>
        <v>162</v>
      </c>
      <c r="U555">
        <v>1</v>
      </c>
      <c r="V555">
        <v>3</v>
      </c>
      <c r="W555">
        <v>2</v>
      </c>
      <c r="X555">
        <v>2</v>
      </c>
      <c r="Y555">
        <f t="shared" si="17"/>
        <v>8</v>
      </c>
      <c r="Z555">
        <v>8</v>
      </c>
      <c r="AA555">
        <v>0</v>
      </c>
      <c r="AB555">
        <v>0</v>
      </c>
      <c r="AC555">
        <v>0</v>
      </c>
      <c r="AD555">
        <v>0</v>
      </c>
      <c r="AE555">
        <v>0</v>
      </c>
      <c r="AF555">
        <v>0</v>
      </c>
      <c r="AG555">
        <v>3</v>
      </c>
      <c r="AH555">
        <v>11</v>
      </c>
      <c r="AI555">
        <v>0</v>
      </c>
      <c r="AJ555">
        <f>marketing_campaign[[#This Row],[AcceptedCmp2]]+marketing_campaign[[#This Row],[AcceptedCmp1]]+marketing_campaign[[#This Row],[AcceptedCmp5]]+marketing_campaign[[#This Row],[AcceptedCmp4]]+marketing_campaign[[#This Row],[AcceptedCmp3]]</f>
        <v>0</v>
      </c>
    </row>
    <row r="556" spans="1:36" x14ac:dyDescent="0.35">
      <c r="A556">
        <v>9504</v>
      </c>
      <c r="B556">
        <v>1949</v>
      </c>
      <c r="C556">
        <f t="shared" ca="1" si="16"/>
        <v>77</v>
      </c>
      <c r="D556" t="str" cm="1">
        <f t="array" aca="1" ref="D5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6" t="s">
        <v>34</v>
      </c>
      <c r="F556" t="s">
        <v>33</v>
      </c>
      <c r="G556" cm="1">
        <f t="array" ref="G556">_xlfn.IFS(marketing_campaign[[#This Row],[Marital_Status]]="Single",I556-J556+1,marketing_campaign[[#This Row],[Marital_Status]]="Together",I556+J556+2,marketing_campaign[[#This Row],[Marital_Status]]="Alone",I556-J556+1,marketing_campaign[[#This Row],[Marital_Status]]="Married",I556+J556+2,marketing_campaign[[#This Row],[Marital_Status]]="Divorced",I556+J556+1,marketing_campaign[[#This Row],[Marital_Status]]="YOLO",I556-J556+1,marketing_campaign[[#This Row],[Marital_Status]]="Absurd",I556-J556+1,marketing_campaign[[#This Row],[Marital_Status]]="Widow",I556+J556+1)</f>
        <v>2</v>
      </c>
      <c r="H556">
        <v>81698</v>
      </c>
      <c r="I556">
        <v>0</v>
      </c>
      <c r="J556">
        <v>0</v>
      </c>
      <c r="K556" s="1">
        <v>41584</v>
      </c>
      <c r="L556">
        <v>4</v>
      </c>
      <c r="M556" t="str" cm="1">
        <f t="array" ref="M556">_xlfn.IFS(AND(marketing_campaign[[#This Row],[Recency]]&gt;=0,marketing_campaign[[#This Row],[Recency]]&lt;=14),"Early Recency",AND(marketing_campaign[[#This Row],[Recency]]&gt;=15,marketing_campaign[[#This Row],[Recency]]&lt;=31),"Mid-Recency",marketing_campaign[[#This Row],[Recency]]&gt;=32,"Late Recency")</f>
        <v>Early Recency</v>
      </c>
      <c r="N556">
        <v>179</v>
      </c>
      <c r="O556">
        <v>28</v>
      </c>
      <c r="P556">
        <v>520</v>
      </c>
      <c r="Q556">
        <v>111</v>
      </c>
      <c r="R556">
        <v>123</v>
      </c>
      <c r="S556">
        <v>47</v>
      </c>
      <c r="T556">
        <f>marketing_campaign[[#This Row],[MntGoldProds]]+marketing_campaign[[#This Row],[MntSweetProducts]]+marketing_campaign[[#This Row],[MntFishProducts]]+marketing_campaign[[#This Row],[MntMeatProducts]]+marketing_campaign[[#This Row],[MntFruits]]+marketing_campaign[[#This Row],[MntWines]]</f>
        <v>1008</v>
      </c>
      <c r="U556">
        <v>1</v>
      </c>
      <c r="V556">
        <v>3</v>
      </c>
      <c r="W556">
        <v>8</v>
      </c>
      <c r="X556">
        <v>13</v>
      </c>
      <c r="Y556">
        <f t="shared" si="17"/>
        <v>25</v>
      </c>
      <c r="Z556">
        <v>1</v>
      </c>
      <c r="AA556">
        <v>0</v>
      </c>
      <c r="AB556">
        <v>0</v>
      </c>
      <c r="AC556">
        <v>0</v>
      </c>
      <c r="AD556">
        <v>0</v>
      </c>
      <c r="AE556">
        <v>0</v>
      </c>
      <c r="AF556">
        <v>0</v>
      </c>
      <c r="AG556">
        <v>3</v>
      </c>
      <c r="AH556">
        <v>11</v>
      </c>
      <c r="AI556">
        <v>1</v>
      </c>
      <c r="AJ556">
        <f>marketing_campaign[[#This Row],[AcceptedCmp2]]+marketing_campaign[[#This Row],[AcceptedCmp1]]+marketing_campaign[[#This Row],[AcceptedCmp5]]+marketing_campaign[[#This Row],[AcceptedCmp4]]+marketing_campaign[[#This Row],[AcceptedCmp3]]</f>
        <v>0</v>
      </c>
    </row>
    <row r="557" spans="1:36" x14ac:dyDescent="0.35">
      <c r="A557">
        <v>8692</v>
      </c>
      <c r="B557">
        <v>1952</v>
      </c>
      <c r="C557">
        <f t="shared" ca="1" si="16"/>
        <v>74</v>
      </c>
      <c r="D557" t="str" cm="1">
        <f t="array" aca="1" ref="D5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57" t="s">
        <v>29</v>
      </c>
      <c r="F557" t="s">
        <v>31</v>
      </c>
      <c r="G557" cm="1">
        <f t="array" ref="G557">_xlfn.IFS(marketing_campaign[[#This Row],[Marital_Status]]="Single",I557-J557+1,marketing_campaign[[#This Row],[Marital_Status]]="Together",I557+J557+2,marketing_campaign[[#This Row],[Marital_Status]]="Alone",I557-J557+1,marketing_campaign[[#This Row],[Marital_Status]]="Married",I557+J557+2,marketing_campaign[[#This Row],[Marital_Status]]="Divorced",I557+J557+1,marketing_campaign[[#This Row],[Marital_Status]]="YOLO",I557-J557+1,marketing_campaign[[#This Row],[Marital_Status]]="Absurd",I557-J557+1,marketing_campaign[[#This Row],[Marital_Status]]="Widow",I557+J557+1)</f>
        <v>4</v>
      </c>
      <c r="H557">
        <v>43462</v>
      </c>
      <c r="I557">
        <v>1</v>
      </c>
      <c r="J557">
        <v>1</v>
      </c>
      <c r="K557" s="1">
        <v>41164</v>
      </c>
      <c r="L557">
        <v>50</v>
      </c>
      <c r="M557" t="str" cm="1">
        <f t="array" ref="M557">_xlfn.IFS(AND(marketing_campaign[[#This Row],[Recency]]&gt;=0,marketing_campaign[[#This Row],[Recency]]&lt;=14),"Early Recency",AND(marketing_campaign[[#This Row],[Recency]]&gt;=15,marketing_campaign[[#This Row],[Recency]]&lt;=31),"Mid-Recency",marketing_campaign[[#This Row],[Recency]]&gt;=32,"Late Recency")</f>
        <v>Late Recency</v>
      </c>
      <c r="N557">
        <v>90</v>
      </c>
      <c r="O557">
        <v>17</v>
      </c>
      <c r="P557">
        <v>97</v>
      </c>
      <c r="Q557">
        <v>15</v>
      </c>
      <c r="R557">
        <v>6</v>
      </c>
      <c r="S557">
        <v>15</v>
      </c>
      <c r="T557">
        <f>marketing_campaign[[#This Row],[MntGoldProds]]+marketing_campaign[[#This Row],[MntSweetProducts]]+marketing_campaign[[#This Row],[MntFishProducts]]+marketing_campaign[[#This Row],[MntMeatProducts]]+marketing_campaign[[#This Row],[MntFruits]]+marketing_campaign[[#This Row],[MntWines]]</f>
        <v>240</v>
      </c>
      <c r="U557">
        <v>6</v>
      </c>
      <c r="V557">
        <v>4</v>
      </c>
      <c r="W557">
        <v>1</v>
      </c>
      <c r="X557">
        <v>5</v>
      </c>
      <c r="Y557">
        <f t="shared" si="17"/>
        <v>16</v>
      </c>
      <c r="Z557">
        <v>8</v>
      </c>
      <c r="AA557">
        <v>0</v>
      </c>
      <c r="AB557">
        <v>0</v>
      </c>
      <c r="AC557">
        <v>0</v>
      </c>
      <c r="AD557">
        <v>0</v>
      </c>
      <c r="AE557">
        <v>0</v>
      </c>
      <c r="AF557">
        <v>0</v>
      </c>
      <c r="AG557">
        <v>3</v>
      </c>
      <c r="AH557">
        <v>11</v>
      </c>
      <c r="AI557">
        <v>0</v>
      </c>
      <c r="AJ557">
        <f>marketing_campaign[[#This Row],[AcceptedCmp2]]+marketing_campaign[[#This Row],[AcceptedCmp1]]+marketing_campaign[[#This Row],[AcceptedCmp5]]+marketing_campaign[[#This Row],[AcceptedCmp4]]+marketing_campaign[[#This Row],[AcceptedCmp3]]</f>
        <v>0</v>
      </c>
    </row>
    <row r="558" spans="1:36" x14ac:dyDescent="0.35">
      <c r="A558">
        <v>448</v>
      </c>
      <c r="B558">
        <v>1978</v>
      </c>
      <c r="C558">
        <f t="shared" ca="1" si="16"/>
        <v>48</v>
      </c>
      <c r="D558" t="str" cm="1">
        <f t="array" aca="1" ref="D5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58" t="s">
        <v>32</v>
      </c>
      <c r="F558" t="s">
        <v>30</v>
      </c>
      <c r="G558" cm="1">
        <f t="array" ref="G558">_xlfn.IFS(marketing_campaign[[#This Row],[Marital_Status]]="Single",I558-J558+1,marketing_campaign[[#This Row],[Marital_Status]]="Together",I558+J558+2,marketing_campaign[[#This Row],[Marital_Status]]="Alone",I558-J558+1,marketing_campaign[[#This Row],[Marital_Status]]="Married",I558+J558+2,marketing_campaign[[#This Row],[Marital_Status]]="Divorced",I558+J558+1,marketing_campaign[[#This Row],[Marital_Status]]="YOLO",I558-J558+1,marketing_campaign[[#This Row],[Marital_Status]]="Absurd",I558-J558+1,marketing_campaign[[#This Row],[Marital_Status]]="Widow",I558+J558+1)</f>
        <v>2</v>
      </c>
      <c r="H558">
        <v>54880</v>
      </c>
      <c r="I558">
        <v>1</v>
      </c>
      <c r="J558">
        <v>0</v>
      </c>
      <c r="K558" s="1">
        <v>41334</v>
      </c>
      <c r="L558">
        <v>57</v>
      </c>
      <c r="M558" t="str" cm="1">
        <f t="array" ref="M558">_xlfn.IFS(AND(marketing_campaign[[#This Row],[Recency]]&gt;=0,marketing_campaign[[#This Row],[Recency]]&lt;=14),"Early Recency",AND(marketing_campaign[[#This Row],[Recency]]&gt;=15,marketing_campaign[[#This Row],[Recency]]&lt;=31),"Mid-Recency",marketing_campaign[[#This Row],[Recency]]&gt;=32,"Late Recency")</f>
        <v>Late Recency</v>
      </c>
      <c r="N558">
        <v>308</v>
      </c>
      <c r="O558">
        <v>85</v>
      </c>
      <c r="P558">
        <v>137</v>
      </c>
      <c r="Q558">
        <v>102</v>
      </c>
      <c r="R558">
        <v>45</v>
      </c>
      <c r="S558">
        <v>118</v>
      </c>
      <c r="T558">
        <f>marketing_campaign[[#This Row],[MntGoldProds]]+marketing_campaign[[#This Row],[MntSweetProducts]]+marketing_campaign[[#This Row],[MntFishProducts]]+marketing_campaign[[#This Row],[MntMeatProducts]]+marketing_campaign[[#This Row],[MntFruits]]+marketing_campaign[[#This Row],[MntWines]]</f>
        <v>795</v>
      </c>
      <c r="U558">
        <v>2</v>
      </c>
      <c r="V558">
        <v>6</v>
      </c>
      <c r="W558">
        <v>2</v>
      </c>
      <c r="X558">
        <v>11</v>
      </c>
      <c r="Y558">
        <f t="shared" si="17"/>
        <v>21</v>
      </c>
      <c r="Z558">
        <v>5</v>
      </c>
      <c r="AA558">
        <v>0</v>
      </c>
      <c r="AB558">
        <v>0</v>
      </c>
      <c r="AC558">
        <v>0</v>
      </c>
      <c r="AD558">
        <v>0</v>
      </c>
      <c r="AE558">
        <v>0</v>
      </c>
      <c r="AF558">
        <v>0</v>
      </c>
      <c r="AG558">
        <v>3</v>
      </c>
      <c r="AH558">
        <v>11</v>
      </c>
      <c r="AI558">
        <v>0</v>
      </c>
      <c r="AJ558">
        <f>marketing_campaign[[#This Row],[AcceptedCmp2]]+marketing_campaign[[#This Row],[AcceptedCmp1]]+marketing_campaign[[#This Row],[AcceptedCmp5]]+marketing_campaign[[#This Row],[AcceptedCmp4]]+marketing_campaign[[#This Row],[AcceptedCmp3]]</f>
        <v>0</v>
      </c>
    </row>
    <row r="559" spans="1:36" x14ac:dyDescent="0.35">
      <c r="A559">
        <v>8314</v>
      </c>
      <c r="B559">
        <v>1982</v>
      </c>
      <c r="C559">
        <f t="shared" ca="1" si="16"/>
        <v>44</v>
      </c>
      <c r="D559" t="str" cm="1">
        <f t="array" aca="1" ref="D5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59" t="s">
        <v>29</v>
      </c>
      <c r="F559" t="s">
        <v>33</v>
      </c>
      <c r="G559" cm="1">
        <f t="array" ref="G559">_xlfn.IFS(marketing_campaign[[#This Row],[Marital_Status]]="Single",I559-J559+1,marketing_campaign[[#This Row],[Marital_Status]]="Together",I559+J559+2,marketing_campaign[[#This Row],[Marital_Status]]="Alone",I559-J559+1,marketing_campaign[[#This Row],[Marital_Status]]="Married",I559+J559+2,marketing_campaign[[#This Row],[Marital_Status]]="Divorced",I559+J559+1,marketing_campaign[[#This Row],[Marital_Status]]="YOLO",I559-J559+1,marketing_campaign[[#This Row],[Marital_Status]]="Absurd",I559-J559+1,marketing_campaign[[#This Row],[Marital_Status]]="Widow",I559+J559+1)</f>
        <v>2</v>
      </c>
      <c r="H559">
        <v>79908</v>
      </c>
      <c r="I559">
        <v>0</v>
      </c>
      <c r="J559">
        <v>0</v>
      </c>
      <c r="K559" s="1">
        <v>41369</v>
      </c>
      <c r="L559">
        <v>30</v>
      </c>
      <c r="M559" t="str" cm="1">
        <f t="array" ref="M559">_xlfn.IFS(AND(marketing_campaign[[#This Row],[Recency]]&gt;=0,marketing_campaign[[#This Row],[Recency]]&lt;=14),"Early Recency",AND(marketing_campaign[[#This Row],[Recency]]&gt;=15,marketing_campaign[[#This Row],[Recency]]&lt;=31),"Mid-Recency",marketing_campaign[[#This Row],[Recency]]&gt;=32,"Late Recency")</f>
        <v>Mid-Recency</v>
      </c>
      <c r="N559">
        <v>557</v>
      </c>
      <c r="O559">
        <v>129</v>
      </c>
      <c r="P559">
        <v>761</v>
      </c>
      <c r="Q559">
        <v>29</v>
      </c>
      <c r="R559">
        <v>185</v>
      </c>
      <c r="S559">
        <v>111</v>
      </c>
      <c r="T559">
        <f>marketing_campaign[[#This Row],[MntGoldProds]]+marketing_campaign[[#This Row],[MntSweetProducts]]+marketing_campaign[[#This Row],[MntFishProducts]]+marketing_campaign[[#This Row],[MntMeatProducts]]+marketing_campaign[[#This Row],[MntFruits]]+marketing_campaign[[#This Row],[MntWines]]</f>
        <v>1772</v>
      </c>
      <c r="U559">
        <v>1</v>
      </c>
      <c r="V559">
        <v>5</v>
      </c>
      <c r="W559">
        <v>6</v>
      </c>
      <c r="X559">
        <v>7</v>
      </c>
      <c r="Y559">
        <f t="shared" si="17"/>
        <v>19</v>
      </c>
      <c r="Z559">
        <v>2</v>
      </c>
      <c r="AA559">
        <v>0</v>
      </c>
      <c r="AB559">
        <v>0</v>
      </c>
      <c r="AC559">
        <v>1</v>
      </c>
      <c r="AD559">
        <v>0</v>
      </c>
      <c r="AE559">
        <v>0</v>
      </c>
      <c r="AF559">
        <v>0</v>
      </c>
      <c r="AG559">
        <v>3</v>
      </c>
      <c r="AH559">
        <v>11</v>
      </c>
      <c r="AI559">
        <v>0</v>
      </c>
      <c r="AJ559">
        <f>marketing_campaign[[#This Row],[AcceptedCmp2]]+marketing_campaign[[#This Row],[AcceptedCmp1]]+marketing_campaign[[#This Row],[AcceptedCmp5]]+marketing_campaign[[#This Row],[AcceptedCmp4]]+marketing_campaign[[#This Row],[AcceptedCmp3]]</f>
        <v>1</v>
      </c>
    </row>
    <row r="560" spans="1:36" x14ac:dyDescent="0.35">
      <c r="A560">
        <v>8420</v>
      </c>
      <c r="B560">
        <v>1970</v>
      </c>
      <c r="C560">
        <f t="shared" ca="1" si="16"/>
        <v>56</v>
      </c>
      <c r="D560" t="str" cm="1">
        <f t="array" aca="1" ref="D5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0" t="s">
        <v>37</v>
      </c>
      <c r="F560" t="s">
        <v>33</v>
      </c>
      <c r="G560" cm="1">
        <f t="array" ref="G560">_xlfn.IFS(marketing_campaign[[#This Row],[Marital_Status]]="Single",I560-J560+1,marketing_campaign[[#This Row],[Marital_Status]]="Together",I560+J560+2,marketing_campaign[[#This Row],[Marital_Status]]="Alone",I560-J560+1,marketing_campaign[[#This Row],[Marital_Status]]="Married",I560+J560+2,marketing_campaign[[#This Row],[Marital_Status]]="Divorced",I560+J560+1,marketing_campaign[[#This Row],[Marital_Status]]="YOLO",I560-J560+1,marketing_campaign[[#This Row],[Marital_Status]]="Absurd",I560-J560+1,marketing_campaign[[#This Row],[Marital_Status]]="Widow",I560+J560+1)</f>
        <v>2</v>
      </c>
      <c r="H560">
        <v>15315</v>
      </c>
      <c r="I560">
        <v>0</v>
      </c>
      <c r="J560">
        <v>0</v>
      </c>
      <c r="K560" s="1">
        <v>41489</v>
      </c>
      <c r="L560">
        <v>27</v>
      </c>
      <c r="M560" t="str" cm="1">
        <f t="array" ref="M560">_xlfn.IFS(AND(marketing_campaign[[#This Row],[Recency]]&gt;=0,marketing_campaign[[#This Row],[Recency]]&lt;=14),"Early Recency",AND(marketing_campaign[[#This Row],[Recency]]&gt;=15,marketing_campaign[[#This Row],[Recency]]&lt;=31),"Mid-Recency",marketing_campaign[[#This Row],[Recency]]&gt;=32,"Late Recency")</f>
        <v>Mid-Recency</v>
      </c>
      <c r="N560">
        <v>7</v>
      </c>
      <c r="O560">
        <v>4</v>
      </c>
      <c r="P560">
        <v>13</v>
      </c>
      <c r="Q560">
        <v>15</v>
      </c>
      <c r="R560">
        <v>8</v>
      </c>
      <c r="S560">
        <v>17</v>
      </c>
      <c r="T560">
        <f>marketing_campaign[[#This Row],[MntGoldProds]]+marketing_campaign[[#This Row],[MntSweetProducts]]+marketing_campaign[[#This Row],[MntFishProducts]]+marketing_campaign[[#This Row],[MntMeatProducts]]+marketing_campaign[[#This Row],[MntFruits]]+marketing_campaign[[#This Row],[MntWines]]</f>
        <v>64</v>
      </c>
      <c r="U560">
        <v>2</v>
      </c>
      <c r="V560">
        <v>2</v>
      </c>
      <c r="W560">
        <v>0</v>
      </c>
      <c r="X560">
        <v>4</v>
      </c>
      <c r="Y560">
        <f t="shared" si="17"/>
        <v>8</v>
      </c>
      <c r="Z560">
        <v>5</v>
      </c>
      <c r="AA560">
        <v>0</v>
      </c>
      <c r="AB560">
        <v>0</v>
      </c>
      <c r="AC560">
        <v>0</v>
      </c>
      <c r="AD560">
        <v>0</v>
      </c>
      <c r="AE560">
        <v>0</v>
      </c>
      <c r="AF560">
        <v>0</v>
      </c>
      <c r="AG560">
        <v>3</v>
      </c>
      <c r="AH560">
        <v>11</v>
      </c>
      <c r="AI560">
        <v>0</v>
      </c>
      <c r="AJ560">
        <f>marketing_campaign[[#This Row],[AcceptedCmp2]]+marketing_campaign[[#This Row],[AcceptedCmp1]]+marketing_campaign[[#This Row],[AcceptedCmp5]]+marketing_campaign[[#This Row],[AcceptedCmp4]]+marketing_campaign[[#This Row],[AcceptedCmp3]]</f>
        <v>0</v>
      </c>
    </row>
    <row r="561" spans="1:36" x14ac:dyDescent="0.35">
      <c r="A561">
        <v>3174</v>
      </c>
      <c r="B561">
        <v>1959</v>
      </c>
      <c r="C561">
        <f t="shared" ca="1" si="16"/>
        <v>67</v>
      </c>
      <c r="D561" t="str" cm="1">
        <f t="array" aca="1" ref="D5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1" t="s">
        <v>29</v>
      </c>
      <c r="F561" t="s">
        <v>31</v>
      </c>
      <c r="G561" cm="1">
        <f t="array" ref="G561">_xlfn.IFS(marketing_campaign[[#This Row],[Marital_Status]]="Single",I561-J561+1,marketing_campaign[[#This Row],[Marital_Status]]="Together",I561+J561+2,marketing_campaign[[#This Row],[Marital_Status]]="Alone",I561-J561+1,marketing_campaign[[#This Row],[Marital_Status]]="Married",I561+J561+2,marketing_campaign[[#This Row],[Marital_Status]]="Divorced",I561+J561+1,marketing_campaign[[#This Row],[Marital_Status]]="YOLO",I561-J561+1,marketing_campaign[[#This Row],[Marital_Status]]="Absurd",I561-J561+1,marketing_campaign[[#This Row],[Marital_Status]]="Widow",I561+J561+1)</f>
        <v>3</v>
      </c>
      <c r="H561">
        <v>87771</v>
      </c>
      <c r="I561">
        <v>0</v>
      </c>
      <c r="J561">
        <v>1</v>
      </c>
      <c r="K561" s="1">
        <v>41416</v>
      </c>
      <c r="L561">
        <v>61</v>
      </c>
      <c r="M561" t="str" cm="1">
        <f t="array" ref="M561">_xlfn.IFS(AND(marketing_campaign[[#This Row],[Recency]]&gt;=0,marketing_campaign[[#This Row],[Recency]]&lt;=14),"Early Recency",AND(marketing_campaign[[#This Row],[Recency]]&gt;=15,marketing_campaign[[#This Row],[Recency]]&lt;=31),"Mid-Recency",marketing_campaign[[#This Row],[Recency]]&gt;=32,"Late Recency")</f>
        <v>Late Recency</v>
      </c>
      <c r="N561">
        <v>1492</v>
      </c>
      <c r="O561">
        <v>38</v>
      </c>
      <c r="P561">
        <v>287</v>
      </c>
      <c r="Q561">
        <v>50</v>
      </c>
      <c r="R561">
        <v>57</v>
      </c>
      <c r="S561">
        <v>33</v>
      </c>
      <c r="T561">
        <f>marketing_campaign[[#This Row],[MntGoldProds]]+marketing_campaign[[#This Row],[MntSweetProducts]]+marketing_campaign[[#This Row],[MntFishProducts]]+marketing_campaign[[#This Row],[MntMeatProducts]]+marketing_campaign[[#This Row],[MntFruits]]+marketing_campaign[[#This Row],[MntWines]]</f>
        <v>1957</v>
      </c>
      <c r="U561">
        <v>1</v>
      </c>
      <c r="V561">
        <v>5</v>
      </c>
      <c r="W561">
        <v>10</v>
      </c>
      <c r="X561">
        <v>4</v>
      </c>
      <c r="Y561">
        <f t="shared" si="17"/>
        <v>20</v>
      </c>
      <c r="Z561">
        <v>6</v>
      </c>
      <c r="AA561">
        <v>0</v>
      </c>
      <c r="AB561">
        <v>1</v>
      </c>
      <c r="AC561">
        <v>1</v>
      </c>
      <c r="AD561">
        <v>1</v>
      </c>
      <c r="AE561">
        <v>1</v>
      </c>
      <c r="AF561">
        <v>0</v>
      </c>
      <c r="AG561">
        <v>3</v>
      </c>
      <c r="AH561">
        <v>11</v>
      </c>
      <c r="AI561">
        <v>1</v>
      </c>
      <c r="AJ561">
        <f>marketing_campaign[[#This Row],[AcceptedCmp2]]+marketing_campaign[[#This Row],[AcceptedCmp1]]+marketing_campaign[[#This Row],[AcceptedCmp5]]+marketing_campaign[[#This Row],[AcceptedCmp4]]+marketing_campaign[[#This Row],[AcceptedCmp3]]</f>
        <v>4</v>
      </c>
    </row>
    <row r="562" spans="1:36" x14ac:dyDescent="0.35">
      <c r="A562">
        <v>7685</v>
      </c>
      <c r="B562">
        <v>1978</v>
      </c>
      <c r="C562">
        <f t="shared" ca="1" si="16"/>
        <v>48</v>
      </c>
      <c r="D562" t="str" cm="1">
        <f t="array" aca="1" ref="D5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2" t="s">
        <v>29</v>
      </c>
      <c r="F562" t="s">
        <v>33</v>
      </c>
      <c r="G562" cm="1">
        <f t="array" ref="G562">_xlfn.IFS(marketing_campaign[[#This Row],[Marital_Status]]="Single",I562-J562+1,marketing_campaign[[#This Row],[Marital_Status]]="Together",I562+J562+2,marketing_campaign[[#This Row],[Marital_Status]]="Alone",I562-J562+1,marketing_campaign[[#This Row],[Marital_Status]]="Married",I562+J562+2,marketing_campaign[[#This Row],[Marital_Status]]="Divorced",I562+J562+1,marketing_campaign[[#This Row],[Marital_Status]]="YOLO",I562-J562+1,marketing_campaign[[#This Row],[Marital_Status]]="Absurd",I562-J562+1,marketing_campaign[[#This Row],[Marital_Status]]="Widow",I562+J562+1)</f>
        <v>3</v>
      </c>
      <c r="H562">
        <v>33039</v>
      </c>
      <c r="I562">
        <v>1</v>
      </c>
      <c r="J562">
        <v>0</v>
      </c>
      <c r="K562" s="1">
        <v>41526</v>
      </c>
      <c r="L562">
        <v>4</v>
      </c>
      <c r="M562" t="str" cm="1">
        <f t="array" ref="M562">_xlfn.IFS(AND(marketing_campaign[[#This Row],[Recency]]&gt;=0,marketing_campaign[[#This Row],[Recency]]&lt;=14),"Early Recency",AND(marketing_campaign[[#This Row],[Recency]]&gt;=15,marketing_campaign[[#This Row],[Recency]]&lt;=31),"Mid-Recency",marketing_campaign[[#This Row],[Recency]]&gt;=32,"Late Recency")</f>
        <v>Early Recency</v>
      </c>
      <c r="N562">
        <v>30</v>
      </c>
      <c r="O562">
        <v>8</v>
      </c>
      <c r="P562">
        <v>12</v>
      </c>
      <c r="Q562">
        <v>8</v>
      </c>
      <c r="R562">
        <v>8</v>
      </c>
      <c r="S562">
        <v>12</v>
      </c>
      <c r="T562">
        <f>marketing_campaign[[#This Row],[MntGoldProds]]+marketing_campaign[[#This Row],[MntSweetProducts]]+marketing_campaign[[#This Row],[MntFishProducts]]+marketing_campaign[[#This Row],[MntMeatProducts]]+marketing_campaign[[#This Row],[MntFruits]]+marketing_campaign[[#This Row],[MntWines]]</f>
        <v>78</v>
      </c>
      <c r="U562">
        <v>1</v>
      </c>
      <c r="V562">
        <v>2</v>
      </c>
      <c r="W562">
        <v>0</v>
      </c>
      <c r="X562">
        <v>4</v>
      </c>
      <c r="Y562">
        <f t="shared" si="17"/>
        <v>7</v>
      </c>
      <c r="Z562">
        <v>5</v>
      </c>
      <c r="AA562">
        <v>0</v>
      </c>
      <c r="AB562">
        <v>0</v>
      </c>
      <c r="AC562">
        <v>0</v>
      </c>
      <c r="AD562">
        <v>0</v>
      </c>
      <c r="AE562">
        <v>0</v>
      </c>
      <c r="AF562">
        <v>0</v>
      </c>
      <c r="AG562">
        <v>3</v>
      </c>
      <c r="AH562">
        <v>11</v>
      </c>
      <c r="AI562">
        <v>0</v>
      </c>
      <c r="AJ562">
        <f>marketing_campaign[[#This Row],[AcceptedCmp2]]+marketing_campaign[[#This Row],[AcceptedCmp1]]+marketing_campaign[[#This Row],[AcceptedCmp5]]+marketing_campaign[[#This Row],[AcceptedCmp4]]+marketing_campaign[[#This Row],[AcceptedCmp3]]</f>
        <v>0</v>
      </c>
    </row>
    <row r="563" spans="1:36" x14ac:dyDescent="0.35">
      <c r="A563">
        <v>3179</v>
      </c>
      <c r="B563">
        <v>1980</v>
      </c>
      <c r="C563">
        <f t="shared" ca="1" si="16"/>
        <v>46</v>
      </c>
      <c r="D563" t="str" cm="1">
        <f t="array" aca="1" ref="D5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3" t="s">
        <v>29</v>
      </c>
      <c r="F563" t="s">
        <v>30</v>
      </c>
      <c r="G563" cm="1">
        <f t="array" ref="G563">_xlfn.IFS(marketing_campaign[[#This Row],[Marital_Status]]="Single",I563-J563+1,marketing_campaign[[#This Row],[Marital_Status]]="Together",I563+J563+2,marketing_campaign[[#This Row],[Marital_Status]]="Alone",I563-J563+1,marketing_campaign[[#This Row],[Marital_Status]]="Married",I563+J563+2,marketing_campaign[[#This Row],[Marital_Status]]="Divorced",I563+J563+1,marketing_campaign[[#This Row],[Marital_Status]]="YOLO",I563-J563+1,marketing_campaign[[#This Row],[Marital_Status]]="Absurd",I563-J563+1,marketing_campaign[[#This Row],[Marital_Status]]="Widow",I563+J563+1)</f>
        <v>1</v>
      </c>
      <c r="H563">
        <v>81741</v>
      </c>
      <c r="I563">
        <v>0</v>
      </c>
      <c r="J563">
        <v>0</v>
      </c>
      <c r="K563" s="1">
        <v>41441</v>
      </c>
      <c r="L563">
        <v>75</v>
      </c>
      <c r="M563" t="str" cm="1">
        <f t="array" ref="M563">_xlfn.IFS(AND(marketing_campaign[[#This Row],[Recency]]&gt;=0,marketing_campaign[[#This Row],[Recency]]&lt;=14),"Early Recency",AND(marketing_campaign[[#This Row],[Recency]]&gt;=15,marketing_campaign[[#This Row],[Recency]]&lt;=31),"Mid-Recency",marketing_campaign[[#This Row],[Recency]]&gt;=32,"Late Recency")</f>
        <v>Late Recency</v>
      </c>
      <c r="N563">
        <v>249</v>
      </c>
      <c r="O563">
        <v>153</v>
      </c>
      <c r="P563">
        <v>940</v>
      </c>
      <c r="Q563">
        <v>58</v>
      </c>
      <c r="R563">
        <v>134</v>
      </c>
      <c r="S563">
        <v>38</v>
      </c>
      <c r="T563">
        <f>marketing_campaign[[#This Row],[MntGoldProds]]+marketing_campaign[[#This Row],[MntSweetProducts]]+marketing_campaign[[#This Row],[MntFishProducts]]+marketing_campaign[[#This Row],[MntMeatProducts]]+marketing_campaign[[#This Row],[MntFruits]]+marketing_campaign[[#This Row],[MntWines]]</f>
        <v>1572</v>
      </c>
      <c r="U563">
        <v>0</v>
      </c>
      <c r="V563">
        <v>6</v>
      </c>
      <c r="W563">
        <v>6</v>
      </c>
      <c r="X563">
        <v>7</v>
      </c>
      <c r="Y563">
        <f t="shared" si="17"/>
        <v>19</v>
      </c>
      <c r="Z563">
        <v>2</v>
      </c>
      <c r="AA563">
        <v>0</v>
      </c>
      <c r="AB563">
        <v>0</v>
      </c>
      <c r="AC563">
        <v>0</v>
      </c>
      <c r="AD563">
        <v>0</v>
      </c>
      <c r="AE563">
        <v>0</v>
      </c>
      <c r="AF563">
        <v>0</v>
      </c>
      <c r="AG563">
        <v>3</v>
      </c>
      <c r="AH563">
        <v>11</v>
      </c>
      <c r="AI563">
        <v>0</v>
      </c>
      <c r="AJ563">
        <f>marketing_campaign[[#This Row],[AcceptedCmp2]]+marketing_campaign[[#This Row],[AcceptedCmp1]]+marketing_campaign[[#This Row],[AcceptedCmp5]]+marketing_campaign[[#This Row],[AcceptedCmp4]]+marketing_campaign[[#This Row],[AcceptedCmp3]]</f>
        <v>0</v>
      </c>
    </row>
    <row r="564" spans="1:36" x14ac:dyDescent="0.35">
      <c r="A564">
        <v>9780</v>
      </c>
      <c r="B564">
        <v>1971</v>
      </c>
      <c r="C564">
        <f t="shared" ca="1" si="16"/>
        <v>55</v>
      </c>
      <c r="D564" t="str" cm="1">
        <f t="array" aca="1" ref="D5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4" t="s">
        <v>34</v>
      </c>
      <c r="F564" t="s">
        <v>31</v>
      </c>
      <c r="G564" cm="1">
        <f t="array" ref="G564">_xlfn.IFS(marketing_campaign[[#This Row],[Marital_Status]]="Single",I564-J564+1,marketing_campaign[[#This Row],[Marital_Status]]="Together",I564+J564+2,marketing_campaign[[#This Row],[Marital_Status]]="Alone",I564-J564+1,marketing_campaign[[#This Row],[Marital_Status]]="Married",I564+J564+2,marketing_campaign[[#This Row],[Marital_Status]]="Divorced",I564+J564+1,marketing_campaign[[#This Row],[Marital_Status]]="YOLO",I564-J564+1,marketing_campaign[[#This Row],[Marital_Status]]="Absurd",I564-J564+1,marketing_campaign[[#This Row],[Marital_Status]]="Widow",I564+J564+1)</f>
        <v>3</v>
      </c>
      <c r="H564">
        <v>71499</v>
      </c>
      <c r="I564">
        <v>0</v>
      </c>
      <c r="J564">
        <v>1</v>
      </c>
      <c r="K564" s="1">
        <v>41450</v>
      </c>
      <c r="L564">
        <v>12</v>
      </c>
      <c r="M564" t="str" cm="1">
        <f t="array" ref="M564">_xlfn.IFS(AND(marketing_campaign[[#This Row],[Recency]]&gt;=0,marketing_campaign[[#This Row],[Recency]]&lt;=14),"Early Recency",AND(marketing_campaign[[#This Row],[Recency]]&gt;=15,marketing_campaign[[#This Row],[Recency]]&lt;=31),"Mid-Recency",marketing_campaign[[#This Row],[Recency]]&gt;=32,"Late Recency")</f>
        <v>Early Recency</v>
      </c>
      <c r="N564">
        <v>465</v>
      </c>
      <c r="O564">
        <v>25</v>
      </c>
      <c r="P564">
        <v>132</v>
      </c>
      <c r="Q564">
        <v>136</v>
      </c>
      <c r="R564">
        <v>0</v>
      </c>
      <c r="S564">
        <v>37</v>
      </c>
      <c r="T564">
        <f>marketing_campaign[[#This Row],[MntGoldProds]]+marketing_campaign[[#This Row],[MntSweetProducts]]+marketing_campaign[[#This Row],[MntFishProducts]]+marketing_campaign[[#This Row],[MntMeatProducts]]+marketing_campaign[[#This Row],[MntFruits]]+marketing_campaign[[#This Row],[MntWines]]</f>
        <v>795</v>
      </c>
      <c r="U564">
        <v>2</v>
      </c>
      <c r="V564">
        <v>8</v>
      </c>
      <c r="W564">
        <v>3</v>
      </c>
      <c r="X564">
        <v>13</v>
      </c>
      <c r="Y564">
        <f t="shared" si="17"/>
        <v>26</v>
      </c>
      <c r="Z564">
        <v>4</v>
      </c>
      <c r="AA564">
        <v>0</v>
      </c>
      <c r="AB564">
        <v>0</v>
      </c>
      <c r="AC564">
        <v>0</v>
      </c>
      <c r="AD564">
        <v>0</v>
      </c>
      <c r="AE564">
        <v>0</v>
      </c>
      <c r="AF564">
        <v>0</v>
      </c>
      <c r="AG564">
        <v>3</v>
      </c>
      <c r="AH564">
        <v>11</v>
      </c>
      <c r="AI564">
        <v>0</v>
      </c>
      <c r="AJ564">
        <f>marketing_campaign[[#This Row],[AcceptedCmp2]]+marketing_campaign[[#This Row],[AcceptedCmp1]]+marketing_campaign[[#This Row],[AcceptedCmp5]]+marketing_campaign[[#This Row],[AcceptedCmp4]]+marketing_campaign[[#This Row],[AcceptedCmp3]]</f>
        <v>0</v>
      </c>
    </row>
    <row r="565" spans="1:36" x14ac:dyDescent="0.35">
      <c r="A565">
        <v>10681</v>
      </c>
      <c r="B565">
        <v>1970</v>
      </c>
      <c r="C565">
        <f t="shared" ca="1" si="16"/>
        <v>56</v>
      </c>
      <c r="D565" t="str" cm="1">
        <f t="array" aca="1" ref="D5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65" t="s">
        <v>37</v>
      </c>
      <c r="F565" t="s">
        <v>33</v>
      </c>
      <c r="G565" cm="1">
        <f t="array" ref="G565">_xlfn.IFS(marketing_campaign[[#This Row],[Marital_Status]]="Single",I565-J565+1,marketing_campaign[[#This Row],[Marital_Status]]="Together",I565+J565+2,marketing_campaign[[#This Row],[Marital_Status]]="Alone",I565-J565+1,marketing_campaign[[#This Row],[Marital_Status]]="Married",I565+J565+2,marketing_campaign[[#This Row],[Marital_Status]]="Divorced",I565+J565+1,marketing_campaign[[#This Row],[Marital_Status]]="YOLO",I565-J565+1,marketing_campaign[[#This Row],[Marital_Status]]="Absurd",I565-J565+1,marketing_campaign[[#This Row],[Marital_Status]]="Widow",I565+J565+1)</f>
        <v>3</v>
      </c>
      <c r="H565">
        <v>62466</v>
      </c>
      <c r="I565">
        <v>0</v>
      </c>
      <c r="J565">
        <v>1</v>
      </c>
      <c r="K565" s="1">
        <v>41654</v>
      </c>
      <c r="L565">
        <v>13</v>
      </c>
      <c r="M565" t="str" cm="1">
        <f t="array" ref="M565">_xlfn.IFS(AND(marketing_campaign[[#This Row],[Recency]]&gt;=0,marketing_campaign[[#This Row],[Recency]]&lt;=14),"Early Recency",AND(marketing_campaign[[#This Row],[Recency]]&gt;=15,marketing_campaign[[#This Row],[Recency]]&lt;=31),"Mid-Recency",marketing_campaign[[#This Row],[Recency]]&gt;=32,"Late Recency")</f>
        <v>Early Recency</v>
      </c>
      <c r="N565">
        <v>129</v>
      </c>
      <c r="O565">
        <v>129</v>
      </c>
      <c r="P565">
        <v>259</v>
      </c>
      <c r="Q565">
        <v>168</v>
      </c>
      <c r="R565">
        <v>121</v>
      </c>
      <c r="S565">
        <v>83</v>
      </c>
      <c r="T565">
        <f>marketing_campaign[[#This Row],[MntGoldProds]]+marketing_campaign[[#This Row],[MntSweetProducts]]+marketing_campaign[[#This Row],[MntFishProducts]]+marketing_campaign[[#This Row],[MntMeatProducts]]+marketing_campaign[[#This Row],[MntFruits]]+marketing_campaign[[#This Row],[MntWines]]</f>
        <v>889</v>
      </c>
      <c r="U565">
        <v>5</v>
      </c>
      <c r="V565">
        <v>6</v>
      </c>
      <c r="W565">
        <v>3</v>
      </c>
      <c r="X565">
        <v>12</v>
      </c>
      <c r="Y565">
        <f t="shared" si="17"/>
        <v>26</v>
      </c>
      <c r="Z565">
        <v>4</v>
      </c>
      <c r="AA565">
        <v>0</v>
      </c>
      <c r="AB565">
        <v>0</v>
      </c>
      <c r="AC565">
        <v>0</v>
      </c>
      <c r="AD565">
        <v>0</v>
      </c>
      <c r="AE565">
        <v>0</v>
      </c>
      <c r="AF565">
        <v>0</v>
      </c>
      <c r="AG565">
        <v>3</v>
      </c>
      <c r="AH565">
        <v>11</v>
      </c>
      <c r="AI565">
        <v>0</v>
      </c>
      <c r="AJ565">
        <f>marketing_campaign[[#This Row],[AcceptedCmp2]]+marketing_campaign[[#This Row],[AcceptedCmp1]]+marketing_campaign[[#This Row],[AcceptedCmp5]]+marketing_campaign[[#This Row],[AcceptedCmp4]]+marketing_campaign[[#This Row],[AcceptedCmp3]]</f>
        <v>0</v>
      </c>
    </row>
    <row r="566" spans="1:36" x14ac:dyDescent="0.35">
      <c r="A566">
        <v>10232</v>
      </c>
      <c r="B566">
        <v>1963</v>
      </c>
      <c r="C566">
        <f t="shared" ca="1" si="16"/>
        <v>63</v>
      </c>
      <c r="D566" t="str" cm="1">
        <f t="array" aca="1" ref="D5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6" t="s">
        <v>32</v>
      </c>
      <c r="F566" t="s">
        <v>35</v>
      </c>
      <c r="G566" cm="1">
        <f t="array" ref="G566">_xlfn.IFS(marketing_campaign[[#This Row],[Marital_Status]]="Single",I566-J566+1,marketing_campaign[[#This Row],[Marital_Status]]="Together",I566+J566+2,marketing_campaign[[#This Row],[Marital_Status]]="Alone",I566-J566+1,marketing_campaign[[#This Row],[Marital_Status]]="Married",I566+J566+2,marketing_campaign[[#This Row],[Marital_Status]]="Divorced",I566+J566+1,marketing_campaign[[#This Row],[Marital_Status]]="YOLO",I566-J566+1,marketing_campaign[[#This Row],[Marital_Status]]="Absurd",I566-J566+1,marketing_campaign[[#This Row],[Marital_Status]]="Widow",I566+J566+1)</f>
        <v>2</v>
      </c>
      <c r="H566">
        <v>48799</v>
      </c>
      <c r="I566">
        <v>0</v>
      </c>
      <c r="J566">
        <v>1</v>
      </c>
      <c r="K566" s="1">
        <v>41583</v>
      </c>
      <c r="L566">
        <v>9</v>
      </c>
      <c r="M566" t="str" cm="1">
        <f t="array" ref="M566">_xlfn.IFS(AND(marketing_campaign[[#This Row],[Recency]]&gt;=0,marketing_campaign[[#This Row],[Recency]]&lt;=14),"Early Recency",AND(marketing_campaign[[#This Row],[Recency]]&gt;=15,marketing_campaign[[#This Row],[Recency]]&lt;=31),"Mid-Recency",marketing_campaign[[#This Row],[Recency]]&gt;=32,"Late Recency")</f>
        <v>Early Recency</v>
      </c>
      <c r="N566">
        <v>174</v>
      </c>
      <c r="O566">
        <v>18</v>
      </c>
      <c r="P566">
        <v>81</v>
      </c>
      <c r="Q566">
        <v>28</v>
      </c>
      <c r="R566">
        <v>6</v>
      </c>
      <c r="S566">
        <v>24</v>
      </c>
      <c r="T566">
        <f>marketing_campaign[[#This Row],[MntGoldProds]]+marketing_campaign[[#This Row],[MntSweetProducts]]+marketing_campaign[[#This Row],[MntFishProducts]]+marketing_campaign[[#This Row],[MntMeatProducts]]+marketing_campaign[[#This Row],[MntFruits]]+marketing_campaign[[#This Row],[MntWines]]</f>
        <v>331</v>
      </c>
      <c r="U566">
        <v>3</v>
      </c>
      <c r="V566">
        <v>3</v>
      </c>
      <c r="W566">
        <v>2</v>
      </c>
      <c r="X566">
        <v>7</v>
      </c>
      <c r="Y566">
        <f t="shared" si="17"/>
        <v>15</v>
      </c>
      <c r="Z566">
        <v>3</v>
      </c>
      <c r="AA566">
        <v>0</v>
      </c>
      <c r="AB566">
        <v>0</v>
      </c>
      <c r="AC566">
        <v>0</v>
      </c>
      <c r="AD566">
        <v>0</v>
      </c>
      <c r="AE566">
        <v>0</v>
      </c>
      <c r="AF566">
        <v>0</v>
      </c>
      <c r="AG566">
        <v>3</v>
      </c>
      <c r="AH566">
        <v>11</v>
      </c>
      <c r="AI566">
        <v>0</v>
      </c>
      <c r="AJ566">
        <f>marketing_campaign[[#This Row],[AcceptedCmp2]]+marketing_campaign[[#This Row],[AcceptedCmp1]]+marketing_campaign[[#This Row],[AcceptedCmp5]]+marketing_campaign[[#This Row],[AcceptedCmp4]]+marketing_campaign[[#This Row],[AcceptedCmp3]]</f>
        <v>0</v>
      </c>
    </row>
    <row r="567" spans="1:36" x14ac:dyDescent="0.35">
      <c r="A567">
        <v>4184</v>
      </c>
      <c r="B567">
        <v>1950</v>
      </c>
      <c r="C567">
        <f t="shared" ca="1" si="16"/>
        <v>76</v>
      </c>
      <c r="D567" t="str" cm="1">
        <f t="array" aca="1" ref="D5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7" t="s">
        <v>32</v>
      </c>
      <c r="F567" t="s">
        <v>31</v>
      </c>
      <c r="G567" cm="1">
        <f t="array" ref="G567">_xlfn.IFS(marketing_campaign[[#This Row],[Marital_Status]]="Single",I567-J567+1,marketing_campaign[[#This Row],[Marital_Status]]="Together",I567+J567+2,marketing_campaign[[#This Row],[Marital_Status]]="Alone",I567-J567+1,marketing_campaign[[#This Row],[Marital_Status]]="Married",I567+J567+2,marketing_campaign[[#This Row],[Marital_Status]]="Divorced",I567+J567+1,marketing_campaign[[#This Row],[Marital_Status]]="YOLO",I567-J567+1,marketing_campaign[[#This Row],[Marital_Status]]="Absurd",I567-J567+1,marketing_campaign[[#This Row],[Marital_Status]]="Widow",I567+J567+1)</f>
        <v>3</v>
      </c>
      <c r="H567">
        <v>52157</v>
      </c>
      <c r="I567">
        <v>0</v>
      </c>
      <c r="J567">
        <v>1</v>
      </c>
      <c r="K567" s="1">
        <v>41797</v>
      </c>
      <c r="L567">
        <v>48</v>
      </c>
      <c r="M567" t="str" cm="1">
        <f t="array" ref="M567">_xlfn.IFS(AND(marketing_campaign[[#This Row],[Recency]]&gt;=0,marketing_campaign[[#This Row],[Recency]]&lt;=14),"Early Recency",AND(marketing_campaign[[#This Row],[Recency]]&gt;=15,marketing_campaign[[#This Row],[Recency]]&lt;=31),"Mid-Recency",marketing_campaign[[#This Row],[Recency]]&gt;=32,"Late Recency")</f>
        <v>Late Recency</v>
      </c>
      <c r="N567">
        <v>189</v>
      </c>
      <c r="O567">
        <v>2</v>
      </c>
      <c r="P567">
        <v>29</v>
      </c>
      <c r="Q567">
        <v>3</v>
      </c>
      <c r="R567">
        <v>2</v>
      </c>
      <c r="S567">
        <v>40</v>
      </c>
      <c r="T567">
        <f>marketing_campaign[[#This Row],[MntGoldProds]]+marketing_campaign[[#This Row],[MntSweetProducts]]+marketing_campaign[[#This Row],[MntFishProducts]]+marketing_campaign[[#This Row],[MntMeatProducts]]+marketing_campaign[[#This Row],[MntFruits]]+marketing_campaign[[#This Row],[MntWines]]</f>
        <v>265</v>
      </c>
      <c r="U567">
        <v>2</v>
      </c>
      <c r="V567">
        <v>3</v>
      </c>
      <c r="W567">
        <v>2</v>
      </c>
      <c r="X567">
        <v>5</v>
      </c>
      <c r="Y567">
        <f t="shared" si="17"/>
        <v>12</v>
      </c>
      <c r="Z567">
        <v>4</v>
      </c>
      <c r="AA567">
        <v>0</v>
      </c>
      <c r="AB567">
        <v>0</v>
      </c>
      <c r="AC567">
        <v>0</v>
      </c>
      <c r="AD567">
        <v>0</v>
      </c>
      <c r="AE567">
        <v>0</v>
      </c>
      <c r="AF567">
        <v>0</v>
      </c>
      <c r="AG567">
        <v>3</v>
      </c>
      <c r="AH567">
        <v>11</v>
      </c>
      <c r="AI567">
        <v>0</v>
      </c>
      <c r="AJ567">
        <f>marketing_campaign[[#This Row],[AcceptedCmp2]]+marketing_campaign[[#This Row],[AcceptedCmp1]]+marketing_campaign[[#This Row],[AcceptedCmp5]]+marketing_campaign[[#This Row],[AcceptedCmp4]]+marketing_campaign[[#This Row],[AcceptedCmp3]]</f>
        <v>0</v>
      </c>
    </row>
    <row r="568" spans="1:36" x14ac:dyDescent="0.35">
      <c r="A568">
        <v>9120</v>
      </c>
      <c r="B568">
        <v>1962</v>
      </c>
      <c r="C568">
        <f t="shared" ca="1" si="16"/>
        <v>64</v>
      </c>
      <c r="D568" t="str" cm="1">
        <f t="array" aca="1" ref="D5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8" t="s">
        <v>29</v>
      </c>
      <c r="F568" t="s">
        <v>30</v>
      </c>
      <c r="G568" cm="1">
        <f t="array" ref="G568">_xlfn.IFS(marketing_campaign[[#This Row],[Marital_Status]]="Single",I568-J568+1,marketing_campaign[[#This Row],[Marital_Status]]="Together",I568+J568+2,marketing_campaign[[#This Row],[Marital_Status]]="Alone",I568-J568+1,marketing_campaign[[#This Row],[Marital_Status]]="Married",I568+J568+2,marketing_campaign[[#This Row],[Marital_Status]]="Divorced",I568+J568+1,marketing_campaign[[#This Row],[Marital_Status]]="YOLO",I568-J568+1,marketing_campaign[[#This Row],[Marital_Status]]="Absurd",I568-J568+1,marketing_campaign[[#This Row],[Marital_Status]]="Widow",I568+J568+1)</f>
        <v>0</v>
      </c>
      <c r="H568">
        <v>66565</v>
      </c>
      <c r="I568">
        <v>0</v>
      </c>
      <c r="J568">
        <v>1</v>
      </c>
      <c r="K568" s="1">
        <v>41248</v>
      </c>
      <c r="L568">
        <v>80</v>
      </c>
      <c r="M568" t="str" cm="1">
        <f t="array" ref="M568">_xlfn.IFS(AND(marketing_campaign[[#This Row],[Recency]]&gt;=0,marketing_campaign[[#This Row],[Recency]]&lt;=14),"Early Recency",AND(marketing_campaign[[#This Row],[Recency]]&gt;=15,marketing_campaign[[#This Row],[Recency]]&lt;=31),"Mid-Recency",marketing_campaign[[#This Row],[Recency]]&gt;=32,"Late Recency")</f>
        <v>Late Recency</v>
      </c>
      <c r="N568">
        <v>747</v>
      </c>
      <c r="O568">
        <v>10</v>
      </c>
      <c r="P568">
        <v>161</v>
      </c>
      <c r="Q568">
        <v>65</v>
      </c>
      <c r="R568">
        <v>40</v>
      </c>
      <c r="S568">
        <v>42</v>
      </c>
      <c r="T568">
        <f>marketing_campaign[[#This Row],[MntGoldProds]]+marketing_campaign[[#This Row],[MntSweetProducts]]+marketing_campaign[[#This Row],[MntFishProducts]]+marketing_campaign[[#This Row],[MntMeatProducts]]+marketing_campaign[[#This Row],[MntFruits]]+marketing_campaign[[#This Row],[MntWines]]</f>
        <v>1065</v>
      </c>
      <c r="U568">
        <v>4</v>
      </c>
      <c r="V568">
        <v>4</v>
      </c>
      <c r="W568">
        <v>2</v>
      </c>
      <c r="X568">
        <v>9</v>
      </c>
      <c r="Y568">
        <f t="shared" si="17"/>
        <v>19</v>
      </c>
      <c r="Z568">
        <v>8</v>
      </c>
      <c r="AA568">
        <v>0</v>
      </c>
      <c r="AB568">
        <v>0</v>
      </c>
      <c r="AC568">
        <v>0</v>
      </c>
      <c r="AD568">
        <v>0</v>
      </c>
      <c r="AE568">
        <v>0</v>
      </c>
      <c r="AF568">
        <v>0</v>
      </c>
      <c r="AG568">
        <v>3</v>
      </c>
      <c r="AH568">
        <v>11</v>
      </c>
      <c r="AI568">
        <v>0</v>
      </c>
      <c r="AJ568">
        <f>marketing_campaign[[#This Row],[AcceptedCmp2]]+marketing_campaign[[#This Row],[AcceptedCmp1]]+marketing_campaign[[#This Row],[AcceptedCmp5]]+marketing_campaign[[#This Row],[AcceptedCmp4]]+marketing_campaign[[#This Row],[AcceptedCmp3]]</f>
        <v>0</v>
      </c>
    </row>
    <row r="569" spans="1:36" x14ac:dyDescent="0.35">
      <c r="A569">
        <v>891</v>
      </c>
      <c r="B569">
        <v>1951</v>
      </c>
      <c r="C569">
        <f t="shared" ca="1" si="16"/>
        <v>75</v>
      </c>
      <c r="D569" t="str" cm="1">
        <f t="array" aca="1" ref="D5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69" t="s">
        <v>34</v>
      </c>
      <c r="F569" t="s">
        <v>31</v>
      </c>
      <c r="G569" cm="1">
        <f t="array" ref="G569">_xlfn.IFS(marketing_campaign[[#This Row],[Marital_Status]]="Single",I569-J569+1,marketing_campaign[[#This Row],[Marital_Status]]="Together",I569+J569+2,marketing_campaign[[#This Row],[Marital_Status]]="Alone",I569-J569+1,marketing_campaign[[#This Row],[Marital_Status]]="Married",I569+J569+2,marketing_campaign[[#This Row],[Marital_Status]]="Divorced",I569+J569+1,marketing_campaign[[#This Row],[Marital_Status]]="YOLO",I569-J569+1,marketing_campaign[[#This Row],[Marital_Status]]="Absurd",I569-J569+1,marketing_campaign[[#This Row],[Marital_Status]]="Widow",I569+J569+1)</f>
        <v>4</v>
      </c>
      <c r="H569">
        <v>29298</v>
      </c>
      <c r="I569">
        <v>1</v>
      </c>
      <c r="J569">
        <v>1</v>
      </c>
      <c r="K569" s="1">
        <v>41524</v>
      </c>
      <c r="L569">
        <v>60</v>
      </c>
      <c r="M569" t="str" cm="1">
        <f t="array" ref="M569">_xlfn.IFS(AND(marketing_campaign[[#This Row],[Recency]]&gt;=0,marketing_campaign[[#This Row],[Recency]]&lt;=14),"Early Recency",AND(marketing_campaign[[#This Row],[Recency]]&gt;=15,marketing_campaign[[#This Row],[Recency]]&lt;=31),"Mid-Recency",marketing_campaign[[#This Row],[Recency]]&gt;=32,"Late Recency")</f>
        <v>Late Recency</v>
      </c>
      <c r="N569">
        <v>6</v>
      </c>
      <c r="O569">
        <v>0</v>
      </c>
      <c r="P569">
        <v>2</v>
      </c>
      <c r="Q569">
        <v>2</v>
      </c>
      <c r="R569">
        <v>0</v>
      </c>
      <c r="S569">
        <v>1</v>
      </c>
      <c r="T569">
        <f>marketing_campaign[[#This Row],[MntGoldProds]]+marketing_campaign[[#This Row],[MntSweetProducts]]+marketing_campaign[[#This Row],[MntFishProducts]]+marketing_campaign[[#This Row],[MntMeatProducts]]+marketing_campaign[[#This Row],[MntFruits]]+marketing_campaign[[#This Row],[MntWines]]</f>
        <v>11</v>
      </c>
      <c r="U569">
        <v>1</v>
      </c>
      <c r="V569">
        <v>1</v>
      </c>
      <c r="W569">
        <v>0</v>
      </c>
      <c r="X569">
        <v>2</v>
      </c>
      <c r="Y569">
        <f t="shared" si="17"/>
        <v>4</v>
      </c>
      <c r="Z569">
        <v>5</v>
      </c>
      <c r="AA569">
        <v>0</v>
      </c>
      <c r="AB569">
        <v>0</v>
      </c>
      <c r="AC569">
        <v>0</v>
      </c>
      <c r="AD569">
        <v>0</v>
      </c>
      <c r="AE569">
        <v>0</v>
      </c>
      <c r="AF569">
        <v>0</v>
      </c>
      <c r="AG569">
        <v>3</v>
      </c>
      <c r="AH569">
        <v>11</v>
      </c>
      <c r="AI569">
        <v>0</v>
      </c>
      <c r="AJ569">
        <f>marketing_campaign[[#This Row],[AcceptedCmp2]]+marketing_campaign[[#This Row],[AcceptedCmp1]]+marketing_campaign[[#This Row],[AcceptedCmp5]]+marketing_campaign[[#This Row],[AcceptedCmp4]]+marketing_campaign[[#This Row],[AcceptedCmp3]]</f>
        <v>0</v>
      </c>
    </row>
    <row r="570" spans="1:36" x14ac:dyDescent="0.35">
      <c r="A570">
        <v>10381</v>
      </c>
      <c r="B570">
        <v>1979</v>
      </c>
      <c r="C570">
        <f t="shared" ca="1" si="16"/>
        <v>47</v>
      </c>
      <c r="D570" t="str" cm="1">
        <f t="array" aca="1" ref="D5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0" t="s">
        <v>29</v>
      </c>
      <c r="F570" t="s">
        <v>30</v>
      </c>
      <c r="G570" cm="1">
        <f t="array" ref="G570">_xlfn.IFS(marketing_campaign[[#This Row],[Marital_Status]]="Single",I570-J570+1,marketing_campaign[[#This Row],[Marital_Status]]="Together",I570+J570+2,marketing_campaign[[#This Row],[Marital_Status]]="Alone",I570-J570+1,marketing_campaign[[#This Row],[Marital_Status]]="Married",I570+J570+2,marketing_campaign[[#This Row],[Marital_Status]]="Divorced",I570+J570+1,marketing_campaign[[#This Row],[Marital_Status]]="YOLO",I570-J570+1,marketing_campaign[[#This Row],[Marital_Status]]="Absurd",I570-J570+1,marketing_campaign[[#This Row],[Marital_Status]]="Widow",I570+J570+1)</f>
        <v>0</v>
      </c>
      <c r="H570">
        <v>47691</v>
      </c>
      <c r="I570">
        <v>0</v>
      </c>
      <c r="J570">
        <v>1</v>
      </c>
      <c r="K570" s="1">
        <v>41460</v>
      </c>
      <c r="L570">
        <v>43</v>
      </c>
      <c r="M570" t="str" cm="1">
        <f t="array" ref="M570">_xlfn.IFS(AND(marketing_campaign[[#This Row],[Recency]]&gt;=0,marketing_campaign[[#This Row],[Recency]]&lt;=14),"Early Recency",AND(marketing_campaign[[#This Row],[Recency]]&gt;=15,marketing_campaign[[#This Row],[Recency]]&lt;=31),"Mid-Recency",marketing_campaign[[#This Row],[Recency]]&gt;=32,"Late Recency")</f>
        <v>Late Recency</v>
      </c>
      <c r="N570">
        <v>14</v>
      </c>
      <c r="O570">
        <v>0</v>
      </c>
      <c r="P570">
        <v>3</v>
      </c>
      <c r="Q570">
        <v>0</v>
      </c>
      <c r="R570">
        <v>0</v>
      </c>
      <c r="S570">
        <v>4</v>
      </c>
      <c r="T570">
        <f>marketing_campaign[[#This Row],[MntGoldProds]]+marketing_campaign[[#This Row],[MntSweetProducts]]+marketing_campaign[[#This Row],[MntFishProducts]]+marketing_campaign[[#This Row],[MntMeatProducts]]+marketing_campaign[[#This Row],[MntFruits]]+marketing_campaign[[#This Row],[MntWines]]</f>
        <v>21</v>
      </c>
      <c r="U570">
        <v>1</v>
      </c>
      <c r="V570">
        <v>1</v>
      </c>
      <c r="W570">
        <v>0</v>
      </c>
      <c r="X570">
        <v>2</v>
      </c>
      <c r="Y570">
        <f t="shared" si="17"/>
        <v>4</v>
      </c>
      <c r="Z570">
        <v>6</v>
      </c>
      <c r="AA570">
        <v>0</v>
      </c>
      <c r="AB570">
        <v>0</v>
      </c>
      <c r="AC570">
        <v>0</v>
      </c>
      <c r="AD570">
        <v>0</v>
      </c>
      <c r="AE570">
        <v>0</v>
      </c>
      <c r="AF570">
        <v>0</v>
      </c>
      <c r="AG570">
        <v>3</v>
      </c>
      <c r="AH570">
        <v>11</v>
      </c>
      <c r="AI570">
        <v>0</v>
      </c>
      <c r="AJ570">
        <f>marketing_campaign[[#This Row],[AcceptedCmp2]]+marketing_campaign[[#This Row],[AcceptedCmp1]]+marketing_campaign[[#This Row],[AcceptedCmp5]]+marketing_campaign[[#This Row],[AcceptedCmp4]]+marketing_campaign[[#This Row],[AcceptedCmp3]]</f>
        <v>0</v>
      </c>
    </row>
    <row r="571" spans="1:36" x14ac:dyDescent="0.35">
      <c r="A571">
        <v>3525</v>
      </c>
      <c r="B571">
        <v>1970</v>
      </c>
      <c r="C571">
        <f t="shared" ca="1" si="16"/>
        <v>56</v>
      </c>
      <c r="D571" t="str" cm="1">
        <f t="array" aca="1" ref="D5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1" t="s">
        <v>29</v>
      </c>
      <c r="F571" t="s">
        <v>31</v>
      </c>
      <c r="G571" cm="1">
        <f t="array" ref="G571">_xlfn.IFS(marketing_campaign[[#This Row],[Marital_Status]]="Single",I571-J571+1,marketing_campaign[[#This Row],[Marital_Status]]="Together",I571+J571+2,marketing_campaign[[#This Row],[Marital_Status]]="Alone",I571-J571+1,marketing_campaign[[#This Row],[Marital_Status]]="Married",I571+J571+2,marketing_campaign[[#This Row],[Marital_Status]]="Divorced",I571+J571+1,marketing_campaign[[#This Row],[Marital_Status]]="YOLO",I571-J571+1,marketing_campaign[[#This Row],[Marital_Status]]="Absurd",I571-J571+1,marketing_campaign[[#This Row],[Marital_Status]]="Widow",I571+J571+1)</f>
        <v>4</v>
      </c>
      <c r="H571">
        <v>38200</v>
      </c>
      <c r="I571">
        <v>1</v>
      </c>
      <c r="J571">
        <v>1</v>
      </c>
      <c r="K571" s="1">
        <v>41250</v>
      </c>
      <c r="L571">
        <v>19</v>
      </c>
      <c r="M571" t="str" cm="1">
        <f t="array" ref="M571">_xlfn.IFS(AND(marketing_campaign[[#This Row],[Recency]]&gt;=0,marketing_campaign[[#This Row],[Recency]]&lt;=14),"Early Recency",AND(marketing_campaign[[#This Row],[Recency]]&gt;=15,marketing_campaign[[#This Row],[Recency]]&lt;=31),"Mid-Recency",marketing_campaign[[#This Row],[Recency]]&gt;=32,"Late Recency")</f>
        <v>Mid-Recency</v>
      </c>
      <c r="N571">
        <v>12</v>
      </c>
      <c r="O571">
        <v>0</v>
      </c>
      <c r="P571">
        <v>4</v>
      </c>
      <c r="Q571">
        <v>0</v>
      </c>
      <c r="R571">
        <v>0</v>
      </c>
      <c r="S571">
        <v>1</v>
      </c>
      <c r="T571">
        <f>marketing_campaign[[#This Row],[MntGoldProds]]+marketing_campaign[[#This Row],[MntSweetProducts]]+marketing_campaign[[#This Row],[MntFishProducts]]+marketing_campaign[[#This Row],[MntMeatProducts]]+marketing_campaign[[#This Row],[MntFruits]]+marketing_campaign[[#This Row],[MntWines]]</f>
        <v>17</v>
      </c>
      <c r="U571">
        <v>1</v>
      </c>
      <c r="V571">
        <v>1</v>
      </c>
      <c r="W571">
        <v>0</v>
      </c>
      <c r="X571">
        <v>2</v>
      </c>
      <c r="Y571">
        <f t="shared" si="17"/>
        <v>4</v>
      </c>
      <c r="Z571">
        <v>7</v>
      </c>
      <c r="AA571">
        <v>0</v>
      </c>
      <c r="AB571">
        <v>0</v>
      </c>
      <c r="AC571">
        <v>0</v>
      </c>
      <c r="AD571">
        <v>0</v>
      </c>
      <c r="AE571">
        <v>0</v>
      </c>
      <c r="AF571">
        <v>0</v>
      </c>
      <c r="AG571">
        <v>3</v>
      </c>
      <c r="AH571">
        <v>11</v>
      </c>
      <c r="AI571">
        <v>0</v>
      </c>
      <c r="AJ571">
        <f>marketing_campaign[[#This Row],[AcceptedCmp2]]+marketing_campaign[[#This Row],[AcceptedCmp1]]+marketing_campaign[[#This Row],[AcceptedCmp5]]+marketing_campaign[[#This Row],[AcceptedCmp4]]+marketing_campaign[[#This Row],[AcceptedCmp3]]</f>
        <v>0</v>
      </c>
    </row>
    <row r="572" spans="1:36" x14ac:dyDescent="0.35">
      <c r="A572">
        <v>6818</v>
      </c>
      <c r="B572">
        <v>1974</v>
      </c>
      <c r="C572">
        <f t="shared" ca="1" si="16"/>
        <v>52</v>
      </c>
      <c r="D572" t="str" cm="1">
        <f t="array" aca="1" ref="D5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2" t="s">
        <v>29</v>
      </c>
      <c r="F572" t="s">
        <v>33</v>
      </c>
      <c r="G572" cm="1">
        <f t="array" ref="G572">_xlfn.IFS(marketing_campaign[[#This Row],[Marital_Status]]="Single",I572-J572+1,marketing_campaign[[#This Row],[Marital_Status]]="Together",I572+J572+2,marketing_campaign[[#This Row],[Marital_Status]]="Alone",I572-J572+1,marketing_campaign[[#This Row],[Marital_Status]]="Married",I572+J572+2,marketing_campaign[[#This Row],[Marital_Status]]="Divorced",I572+J572+1,marketing_campaign[[#This Row],[Marital_Status]]="YOLO",I572-J572+1,marketing_campaign[[#This Row],[Marital_Status]]="Absurd",I572-J572+1,marketing_campaign[[#This Row],[Marital_Status]]="Widow",I572+J572+1)</f>
        <v>3</v>
      </c>
      <c r="H572">
        <v>44989</v>
      </c>
      <c r="I572">
        <v>0</v>
      </c>
      <c r="J572">
        <v>1</v>
      </c>
      <c r="K572" s="1">
        <v>41164</v>
      </c>
      <c r="L572">
        <v>26</v>
      </c>
      <c r="M572" t="str" cm="1">
        <f t="array" ref="M572">_xlfn.IFS(AND(marketing_campaign[[#This Row],[Recency]]&gt;=0,marketing_campaign[[#This Row],[Recency]]&lt;=14),"Early Recency",AND(marketing_campaign[[#This Row],[Recency]]&gt;=15,marketing_campaign[[#This Row],[Recency]]&lt;=31),"Mid-Recency",marketing_campaign[[#This Row],[Recency]]&gt;=32,"Late Recency")</f>
        <v>Mid-Recency</v>
      </c>
      <c r="N572">
        <v>98</v>
      </c>
      <c r="O572">
        <v>0</v>
      </c>
      <c r="P572">
        <v>106</v>
      </c>
      <c r="Q572">
        <v>49</v>
      </c>
      <c r="R572">
        <v>10</v>
      </c>
      <c r="S572">
        <v>106</v>
      </c>
      <c r="T572">
        <f>marketing_campaign[[#This Row],[MntGoldProds]]+marketing_campaign[[#This Row],[MntSweetProducts]]+marketing_campaign[[#This Row],[MntFishProducts]]+marketing_campaign[[#This Row],[MntMeatProducts]]+marketing_campaign[[#This Row],[MntFruits]]+marketing_campaign[[#This Row],[MntWines]]</f>
        <v>369</v>
      </c>
      <c r="U572">
        <v>5</v>
      </c>
      <c r="V572">
        <v>5</v>
      </c>
      <c r="W572">
        <v>1</v>
      </c>
      <c r="X572">
        <v>5</v>
      </c>
      <c r="Y572">
        <f t="shared" si="17"/>
        <v>16</v>
      </c>
      <c r="Z572">
        <v>6</v>
      </c>
      <c r="AA572">
        <v>0</v>
      </c>
      <c r="AB572">
        <v>0</v>
      </c>
      <c r="AC572">
        <v>0</v>
      </c>
      <c r="AD572">
        <v>0</v>
      </c>
      <c r="AE572">
        <v>0</v>
      </c>
      <c r="AF572">
        <v>0</v>
      </c>
      <c r="AG572">
        <v>3</v>
      </c>
      <c r="AH572">
        <v>11</v>
      </c>
      <c r="AI572">
        <v>0</v>
      </c>
      <c r="AJ572">
        <f>marketing_campaign[[#This Row],[AcceptedCmp2]]+marketing_campaign[[#This Row],[AcceptedCmp1]]+marketing_campaign[[#This Row],[AcceptedCmp5]]+marketing_campaign[[#This Row],[AcceptedCmp4]]+marketing_campaign[[#This Row],[AcceptedCmp3]]</f>
        <v>0</v>
      </c>
    </row>
    <row r="573" spans="1:36" x14ac:dyDescent="0.35">
      <c r="A573">
        <v>3526</v>
      </c>
      <c r="B573">
        <v>1968</v>
      </c>
      <c r="C573">
        <f t="shared" ca="1" si="16"/>
        <v>58</v>
      </c>
      <c r="D573" t="str" cm="1">
        <f t="array" aca="1" ref="D5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3" t="s">
        <v>32</v>
      </c>
      <c r="F573" t="s">
        <v>33</v>
      </c>
      <c r="G573" cm="1">
        <f t="array" ref="G573">_xlfn.IFS(marketing_campaign[[#This Row],[Marital_Status]]="Single",I573-J573+1,marketing_campaign[[#This Row],[Marital_Status]]="Together",I573+J573+2,marketing_campaign[[#This Row],[Marital_Status]]="Alone",I573-J573+1,marketing_campaign[[#This Row],[Marital_Status]]="Married",I573+J573+2,marketing_campaign[[#This Row],[Marital_Status]]="Divorced",I573+J573+1,marketing_campaign[[#This Row],[Marital_Status]]="YOLO",I573-J573+1,marketing_campaign[[#This Row],[Marital_Status]]="Absurd",I573-J573+1,marketing_campaign[[#This Row],[Marital_Status]]="Widow",I573+J573+1)</f>
        <v>4</v>
      </c>
      <c r="H573">
        <v>38443</v>
      </c>
      <c r="I573">
        <v>1</v>
      </c>
      <c r="J573">
        <v>1</v>
      </c>
      <c r="K573" s="1">
        <v>41666</v>
      </c>
      <c r="L573">
        <v>58</v>
      </c>
      <c r="M573" t="str" cm="1">
        <f t="array" ref="M573">_xlfn.IFS(AND(marketing_campaign[[#This Row],[Recency]]&gt;=0,marketing_campaign[[#This Row],[Recency]]&lt;=14),"Early Recency",AND(marketing_campaign[[#This Row],[Recency]]&gt;=15,marketing_campaign[[#This Row],[Recency]]&lt;=31),"Mid-Recency",marketing_campaign[[#This Row],[Recency]]&gt;=32,"Late Recency")</f>
        <v>Late Recency</v>
      </c>
      <c r="N573">
        <v>32</v>
      </c>
      <c r="O573">
        <v>0</v>
      </c>
      <c r="P573">
        <v>5</v>
      </c>
      <c r="Q573">
        <v>0</v>
      </c>
      <c r="R573">
        <v>0</v>
      </c>
      <c r="S573">
        <v>1</v>
      </c>
      <c r="T573">
        <f>marketing_campaign[[#This Row],[MntGoldProds]]+marketing_campaign[[#This Row],[MntSweetProducts]]+marketing_campaign[[#This Row],[MntFishProducts]]+marketing_campaign[[#This Row],[MntMeatProducts]]+marketing_campaign[[#This Row],[MntFruits]]+marketing_campaign[[#This Row],[MntWines]]</f>
        <v>38</v>
      </c>
      <c r="U573">
        <v>2</v>
      </c>
      <c r="V573">
        <v>1</v>
      </c>
      <c r="W573">
        <v>0</v>
      </c>
      <c r="X573">
        <v>3</v>
      </c>
      <c r="Y573">
        <f t="shared" si="17"/>
        <v>6</v>
      </c>
      <c r="Z573">
        <v>7</v>
      </c>
      <c r="AA573">
        <v>0</v>
      </c>
      <c r="AB573">
        <v>0</v>
      </c>
      <c r="AC573">
        <v>0</v>
      </c>
      <c r="AD573">
        <v>0</v>
      </c>
      <c r="AE573">
        <v>0</v>
      </c>
      <c r="AF573">
        <v>0</v>
      </c>
      <c r="AG573">
        <v>3</v>
      </c>
      <c r="AH573">
        <v>11</v>
      </c>
      <c r="AI573">
        <v>0</v>
      </c>
      <c r="AJ573">
        <f>marketing_campaign[[#This Row],[AcceptedCmp2]]+marketing_campaign[[#This Row],[AcceptedCmp1]]+marketing_campaign[[#This Row],[AcceptedCmp5]]+marketing_campaign[[#This Row],[AcceptedCmp4]]+marketing_campaign[[#This Row],[AcceptedCmp3]]</f>
        <v>0</v>
      </c>
    </row>
    <row r="574" spans="1:36" x14ac:dyDescent="0.35">
      <c r="A574">
        <v>8181</v>
      </c>
      <c r="B574">
        <v>1978</v>
      </c>
      <c r="C574">
        <f t="shared" ca="1" si="16"/>
        <v>48</v>
      </c>
      <c r="D574" t="str" cm="1">
        <f t="array" aca="1" ref="D5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4" t="s">
        <v>37</v>
      </c>
      <c r="F574" t="s">
        <v>30</v>
      </c>
      <c r="G574" cm="1">
        <f t="array" ref="G574">_xlfn.IFS(marketing_campaign[[#This Row],[Marital_Status]]="Single",I574-J574+1,marketing_campaign[[#This Row],[Marital_Status]]="Together",I574+J574+2,marketing_campaign[[#This Row],[Marital_Status]]="Alone",I574-J574+1,marketing_campaign[[#This Row],[Marital_Status]]="Married",I574+J574+2,marketing_campaign[[#This Row],[Marital_Status]]="Divorced",I574+J574+1,marketing_campaign[[#This Row],[Marital_Status]]="YOLO",I574-J574+1,marketing_campaign[[#This Row],[Marital_Status]]="Absurd",I574-J574+1,marketing_campaign[[#This Row],[Marital_Status]]="Widow",I574+J574+1)</f>
        <v>2</v>
      </c>
      <c r="H574">
        <v>38593</v>
      </c>
      <c r="I574">
        <v>1</v>
      </c>
      <c r="J574">
        <v>0</v>
      </c>
      <c r="K574" s="1">
        <v>41530</v>
      </c>
      <c r="L574">
        <v>42</v>
      </c>
      <c r="M574" t="str" cm="1">
        <f t="array" ref="M574">_xlfn.IFS(AND(marketing_campaign[[#This Row],[Recency]]&gt;=0,marketing_campaign[[#This Row],[Recency]]&lt;=14),"Early Recency",AND(marketing_campaign[[#This Row],[Recency]]&gt;=15,marketing_campaign[[#This Row],[Recency]]&lt;=31),"Mid-Recency",marketing_campaign[[#This Row],[Recency]]&gt;=32,"Late Recency")</f>
        <v>Late Recency</v>
      </c>
      <c r="N574">
        <v>51</v>
      </c>
      <c r="O574">
        <v>12</v>
      </c>
      <c r="P574">
        <v>49</v>
      </c>
      <c r="Q574">
        <v>17</v>
      </c>
      <c r="R574">
        <v>24</v>
      </c>
      <c r="S574">
        <v>24</v>
      </c>
      <c r="T574">
        <f>marketing_campaign[[#This Row],[MntGoldProds]]+marketing_campaign[[#This Row],[MntSweetProducts]]+marketing_campaign[[#This Row],[MntFishProducts]]+marketing_campaign[[#This Row],[MntMeatProducts]]+marketing_campaign[[#This Row],[MntFruits]]+marketing_campaign[[#This Row],[MntWines]]</f>
        <v>177</v>
      </c>
      <c r="U574">
        <v>3</v>
      </c>
      <c r="V574">
        <v>4</v>
      </c>
      <c r="W574">
        <v>1</v>
      </c>
      <c r="X574">
        <v>3</v>
      </c>
      <c r="Y574">
        <f t="shared" si="17"/>
        <v>11</v>
      </c>
      <c r="Z574">
        <v>8</v>
      </c>
      <c r="AA574">
        <v>0</v>
      </c>
      <c r="AB574">
        <v>0</v>
      </c>
      <c r="AC574">
        <v>0</v>
      </c>
      <c r="AD574">
        <v>0</v>
      </c>
      <c r="AE574">
        <v>0</v>
      </c>
      <c r="AF574">
        <v>0</v>
      </c>
      <c r="AG574">
        <v>3</v>
      </c>
      <c r="AH574">
        <v>11</v>
      </c>
      <c r="AI574">
        <v>0</v>
      </c>
      <c r="AJ574">
        <f>marketing_campaign[[#This Row],[AcceptedCmp2]]+marketing_campaign[[#This Row],[AcceptedCmp1]]+marketing_campaign[[#This Row],[AcceptedCmp5]]+marketing_campaign[[#This Row],[AcceptedCmp4]]+marketing_campaign[[#This Row],[AcceptedCmp3]]</f>
        <v>0</v>
      </c>
    </row>
    <row r="575" spans="1:36" x14ac:dyDescent="0.35">
      <c r="A575">
        <v>1029</v>
      </c>
      <c r="B575">
        <v>1970</v>
      </c>
      <c r="C575">
        <f t="shared" ca="1" si="16"/>
        <v>56</v>
      </c>
      <c r="D575" t="str" cm="1">
        <f t="array" aca="1" ref="D5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5" t="s">
        <v>32</v>
      </c>
      <c r="F575" t="s">
        <v>31</v>
      </c>
      <c r="G575" cm="1">
        <f t="array" ref="G575">_xlfn.IFS(marketing_campaign[[#This Row],[Marital_Status]]="Single",I575-J575+1,marketing_campaign[[#This Row],[Marital_Status]]="Together",I575+J575+2,marketing_campaign[[#This Row],[Marital_Status]]="Alone",I575-J575+1,marketing_campaign[[#This Row],[Marital_Status]]="Married",I575+J575+2,marketing_campaign[[#This Row],[Marital_Status]]="Divorced",I575+J575+1,marketing_campaign[[#This Row],[Marital_Status]]="YOLO",I575-J575+1,marketing_campaign[[#This Row],[Marital_Status]]="Absurd",I575-J575+1,marketing_campaign[[#This Row],[Marital_Status]]="Widow",I575+J575+1)</f>
        <v>3</v>
      </c>
      <c r="H575">
        <v>64413</v>
      </c>
      <c r="I575">
        <v>0</v>
      </c>
      <c r="J575">
        <v>1</v>
      </c>
      <c r="K575" s="1">
        <v>41487</v>
      </c>
      <c r="L575">
        <v>27</v>
      </c>
      <c r="M575" t="str" cm="1">
        <f t="array" ref="M575">_xlfn.IFS(AND(marketing_campaign[[#This Row],[Recency]]&gt;=0,marketing_campaign[[#This Row],[Recency]]&lt;=14),"Early Recency",AND(marketing_campaign[[#This Row],[Recency]]&gt;=15,marketing_campaign[[#This Row],[Recency]]&lt;=31),"Mid-Recency",marketing_campaign[[#This Row],[Recency]]&gt;=32,"Late Recency")</f>
        <v>Mid-Recency</v>
      </c>
      <c r="N575">
        <v>200</v>
      </c>
      <c r="O575">
        <v>5</v>
      </c>
      <c r="P575">
        <v>44</v>
      </c>
      <c r="Q575">
        <v>0</v>
      </c>
      <c r="R575">
        <v>10</v>
      </c>
      <c r="S575">
        <v>20</v>
      </c>
      <c r="T575">
        <f>marketing_campaign[[#This Row],[MntGoldProds]]+marketing_campaign[[#This Row],[MntSweetProducts]]+marketing_campaign[[#This Row],[MntFishProducts]]+marketing_campaign[[#This Row],[MntMeatProducts]]+marketing_campaign[[#This Row],[MntFruits]]+marketing_campaign[[#This Row],[MntWines]]</f>
        <v>279</v>
      </c>
      <c r="U575">
        <v>1</v>
      </c>
      <c r="V575">
        <v>5</v>
      </c>
      <c r="W575">
        <v>1</v>
      </c>
      <c r="X575">
        <v>5</v>
      </c>
      <c r="Y575">
        <f t="shared" si="17"/>
        <v>12</v>
      </c>
      <c r="Z575">
        <v>5</v>
      </c>
      <c r="AA575">
        <v>0</v>
      </c>
      <c r="AB575">
        <v>0</v>
      </c>
      <c r="AC575">
        <v>0</v>
      </c>
      <c r="AD575">
        <v>0</v>
      </c>
      <c r="AE575">
        <v>0</v>
      </c>
      <c r="AF575">
        <v>0</v>
      </c>
      <c r="AG575">
        <v>3</v>
      </c>
      <c r="AH575">
        <v>11</v>
      </c>
      <c r="AI575">
        <v>0</v>
      </c>
      <c r="AJ575">
        <f>marketing_campaign[[#This Row],[AcceptedCmp2]]+marketing_campaign[[#This Row],[AcceptedCmp1]]+marketing_campaign[[#This Row],[AcceptedCmp5]]+marketing_campaign[[#This Row],[AcceptedCmp4]]+marketing_campaign[[#This Row],[AcceptedCmp3]]</f>
        <v>0</v>
      </c>
    </row>
    <row r="576" spans="1:36" x14ac:dyDescent="0.35">
      <c r="A576">
        <v>7369</v>
      </c>
      <c r="B576">
        <v>1981</v>
      </c>
      <c r="C576">
        <f t="shared" ca="1" si="16"/>
        <v>45</v>
      </c>
      <c r="D576" t="str" cm="1">
        <f t="array" aca="1" ref="D5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76" t="s">
        <v>34</v>
      </c>
      <c r="F576" t="s">
        <v>33</v>
      </c>
      <c r="G576" cm="1">
        <f t="array" ref="G576">_xlfn.IFS(marketing_campaign[[#This Row],[Marital_Status]]="Single",I576-J576+1,marketing_campaign[[#This Row],[Marital_Status]]="Together",I576+J576+2,marketing_campaign[[#This Row],[Marital_Status]]="Alone",I576-J576+1,marketing_campaign[[#This Row],[Marital_Status]]="Married",I576+J576+2,marketing_campaign[[#This Row],[Marital_Status]]="Divorced",I576+J576+1,marketing_campaign[[#This Row],[Marital_Status]]="YOLO",I576-J576+1,marketing_campaign[[#This Row],[Marital_Status]]="Absurd",I576-J576+1,marketing_campaign[[#This Row],[Marital_Status]]="Widow",I576+J576+1)</f>
        <v>3</v>
      </c>
      <c r="H576">
        <v>36959</v>
      </c>
      <c r="I576">
        <v>1</v>
      </c>
      <c r="J576">
        <v>0</v>
      </c>
      <c r="K576" s="1">
        <v>41549</v>
      </c>
      <c r="L576">
        <v>56</v>
      </c>
      <c r="M576" t="str" cm="1">
        <f t="array" ref="M576">_xlfn.IFS(AND(marketing_campaign[[#This Row],[Recency]]&gt;=0,marketing_campaign[[#This Row],[Recency]]&lt;=14),"Early Recency",AND(marketing_campaign[[#This Row],[Recency]]&gt;=15,marketing_campaign[[#This Row],[Recency]]&lt;=31),"Mid-Recency",marketing_campaign[[#This Row],[Recency]]&gt;=32,"Late Recency")</f>
        <v>Late Recency</v>
      </c>
      <c r="N576">
        <v>25</v>
      </c>
      <c r="O576">
        <v>6</v>
      </c>
      <c r="P576">
        <v>25</v>
      </c>
      <c r="Q576">
        <v>6</v>
      </c>
      <c r="R576">
        <v>0</v>
      </c>
      <c r="S576">
        <v>0</v>
      </c>
      <c r="T576">
        <f>marketing_campaign[[#This Row],[MntGoldProds]]+marketing_campaign[[#This Row],[MntSweetProducts]]+marketing_campaign[[#This Row],[MntFishProducts]]+marketing_campaign[[#This Row],[MntMeatProducts]]+marketing_campaign[[#This Row],[MntFruits]]+marketing_campaign[[#This Row],[MntWines]]</f>
        <v>62</v>
      </c>
      <c r="U576">
        <v>2</v>
      </c>
      <c r="V576">
        <v>2</v>
      </c>
      <c r="W576">
        <v>0</v>
      </c>
      <c r="X576">
        <v>3</v>
      </c>
      <c r="Y576">
        <f t="shared" si="17"/>
        <v>7</v>
      </c>
      <c r="Z576">
        <v>8</v>
      </c>
      <c r="AA576">
        <v>0</v>
      </c>
      <c r="AB576">
        <v>0</v>
      </c>
      <c r="AC576">
        <v>0</v>
      </c>
      <c r="AD576">
        <v>0</v>
      </c>
      <c r="AE576">
        <v>0</v>
      </c>
      <c r="AF576">
        <v>0</v>
      </c>
      <c r="AG576">
        <v>3</v>
      </c>
      <c r="AH576">
        <v>11</v>
      </c>
      <c r="AI576">
        <v>0</v>
      </c>
      <c r="AJ576">
        <f>marketing_campaign[[#This Row],[AcceptedCmp2]]+marketing_campaign[[#This Row],[AcceptedCmp1]]+marketing_campaign[[#This Row],[AcceptedCmp5]]+marketing_campaign[[#This Row],[AcceptedCmp4]]+marketing_campaign[[#This Row],[AcceptedCmp3]]</f>
        <v>0</v>
      </c>
    </row>
    <row r="577" spans="1:36" x14ac:dyDescent="0.35">
      <c r="A577">
        <v>2574</v>
      </c>
      <c r="B577">
        <v>1977</v>
      </c>
      <c r="C577">
        <f t="shared" ca="1" si="16"/>
        <v>49</v>
      </c>
      <c r="D577" t="str" cm="1">
        <f t="array" aca="1" ref="D5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7" t="s">
        <v>32</v>
      </c>
      <c r="F577" t="s">
        <v>33</v>
      </c>
      <c r="G577" cm="1">
        <f t="array" ref="G577">_xlfn.IFS(marketing_campaign[[#This Row],[Marital_Status]]="Single",I577-J577+1,marketing_campaign[[#This Row],[Marital_Status]]="Together",I577+J577+2,marketing_campaign[[#This Row],[Marital_Status]]="Alone",I577-J577+1,marketing_campaign[[#This Row],[Marital_Status]]="Married",I577+J577+2,marketing_campaign[[#This Row],[Marital_Status]]="Divorced",I577+J577+1,marketing_campaign[[#This Row],[Marital_Status]]="YOLO",I577-J577+1,marketing_campaign[[#This Row],[Marital_Status]]="Absurd",I577-J577+1,marketing_campaign[[#This Row],[Marital_Status]]="Widow",I577+J577+1)</f>
        <v>3</v>
      </c>
      <c r="H577">
        <v>61996</v>
      </c>
      <c r="I577">
        <v>0</v>
      </c>
      <c r="J577">
        <v>1</v>
      </c>
      <c r="K577" s="1">
        <v>41305</v>
      </c>
      <c r="L577">
        <v>27</v>
      </c>
      <c r="M577" t="str" cm="1">
        <f t="array" ref="M577">_xlfn.IFS(AND(marketing_campaign[[#This Row],[Recency]]&gt;=0,marketing_campaign[[#This Row],[Recency]]&lt;=14),"Early Recency",AND(marketing_campaign[[#This Row],[Recency]]&gt;=15,marketing_campaign[[#This Row],[Recency]]&lt;=31),"Mid-Recency",marketing_campaign[[#This Row],[Recency]]&gt;=32,"Late Recency")</f>
        <v>Mid-Recency</v>
      </c>
      <c r="N577">
        <v>1050</v>
      </c>
      <c r="O577">
        <v>12</v>
      </c>
      <c r="P577">
        <v>144</v>
      </c>
      <c r="Q577">
        <v>0</v>
      </c>
      <c r="R577">
        <v>0</v>
      </c>
      <c r="S577">
        <v>24</v>
      </c>
      <c r="T577">
        <f>marketing_campaign[[#This Row],[MntGoldProds]]+marketing_campaign[[#This Row],[MntSweetProducts]]+marketing_campaign[[#This Row],[MntFishProducts]]+marketing_campaign[[#This Row],[MntMeatProducts]]+marketing_campaign[[#This Row],[MntFruits]]+marketing_campaign[[#This Row],[MntWines]]</f>
        <v>1230</v>
      </c>
      <c r="U577">
        <v>3</v>
      </c>
      <c r="V577">
        <v>6</v>
      </c>
      <c r="W577">
        <v>4</v>
      </c>
      <c r="X577">
        <v>8</v>
      </c>
      <c r="Y577">
        <f t="shared" si="17"/>
        <v>21</v>
      </c>
      <c r="Z577">
        <v>5</v>
      </c>
      <c r="AA577">
        <v>0</v>
      </c>
      <c r="AB577">
        <v>1</v>
      </c>
      <c r="AC577">
        <v>0</v>
      </c>
      <c r="AD577">
        <v>1</v>
      </c>
      <c r="AE577">
        <v>1</v>
      </c>
      <c r="AF577">
        <v>0</v>
      </c>
      <c r="AG577">
        <v>3</v>
      </c>
      <c r="AH577">
        <v>11</v>
      </c>
      <c r="AI577">
        <v>1</v>
      </c>
      <c r="AJ577">
        <f>marketing_campaign[[#This Row],[AcceptedCmp2]]+marketing_campaign[[#This Row],[AcceptedCmp1]]+marketing_campaign[[#This Row],[AcceptedCmp5]]+marketing_campaign[[#This Row],[AcceptedCmp4]]+marketing_campaign[[#This Row],[AcceptedCmp3]]</f>
        <v>3</v>
      </c>
    </row>
    <row r="578" spans="1:36" x14ac:dyDescent="0.35">
      <c r="A578">
        <v>8159</v>
      </c>
      <c r="B578">
        <v>1968</v>
      </c>
      <c r="C578">
        <f t="shared" ref="C578:C641" ca="1" si="18">YEAR(TODAY())-B578</f>
        <v>58</v>
      </c>
      <c r="D578" t="str" cm="1">
        <f t="array" aca="1" ref="D5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8" t="s">
        <v>29</v>
      </c>
      <c r="F578" t="s">
        <v>33</v>
      </c>
      <c r="G578" cm="1">
        <f t="array" ref="G578">_xlfn.IFS(marketing_campaign[[#This Row],[Marital_Status]]="Single",I578-J578+1,marketing_campaign[[#This Row],[Marital_Status]]="Together",I578+J578+2,marketing_campaign[[#This Row],[Marital_Status]]="Alone",I578-J578+1,marketing_campaign[[#This Row],[Marital_Status]]="Married",I578+J578+2,marketing_campaign[[#This Row],[Marital_Status]]="Divorced",I578+J578+1,marketing_campaign[[#This Row],[Marital_Status]]="YOLO",I578-J578+1,marketing_campaign[[#This Row],[Marital_Status]]="Absurd",I578-J578+1,marketing_campaign[[#This Row],[Marital_Status]]="Widow",I578+J578+1)</f>
        <v>4</v>
      </c>
      <c r="H578">
        <v>51287</v>
      </c>
      <c r="I578">
        <v>1</v>
      </c>
      <c r="J578">
        <v>1</v>
      </c>
      <c r="K578" s="1">
        <v>41730</v>
      </c>
      <c r="L578">
        <v>10</v>
      </c>
      <c r="M578" t="str" cm="1">
        <f t="array" ref="M578">_xlfn.IFS(AND(marketing_campaign[[#This Row],[Recency]]&gt;=0,marketing_campaign[[#This Row],[Recency]]&lt;=14),"Early Recency",AND(marketing_campaign[[#This Row],[Recency]]&gt;=15,marketing_campaign[[#This Row],[Recency]]&lt;=31),"Mid-Recency",marketing_campaign[[#This Row],[Recency]]&gt;=32,"Late Recency")</f>
        <v>Early Recency</v>
      </c>
      <c r="N578">
        <v>117</v>
      </c>
      <c r="O578">
        <v>0</v>
      </c>
      <c r="P578">
        <v>22</v>
      </c>
      <c r="Q578">
        <v>13</v>
      </c>
      <c r="R578">
        <v>0</v>
      </c>
      <c r="S578">
        <v>30</v>
      </c>
      <c r="T578">
        <f>marketing_campaign[[#This Row],[MntGoldProds]]+marketing_campaign[[#This Row],[MntSweetProducts]]+marketing_campaign[[#This Row],[MntFishProducts]]+marketing_campaign[[#This Row],[MntMeatProducts]]+marketing_campaign[[#This Row],[MntFruits]]+marketing_campaign[[#This Row],[MntWines]]</f>
        <v>182</v>
      </c>
      <c r="U578">
        <v>3</v>
      </c>
      <c r="V578">
        <v>4</v>
      </c>
      <c r="W578">
        <v>1</v>
      </c>
      <c r="X578">
        <v>3</v>
      </c>
      <c r="Y578">
        <f t="shared" ref="Y578:Y641" si="19">U578+V578+W578+X578</f>
        <v>11</v>
      </c>
      <c r="Z578">
        <v>7</v>
      </c>
      <c r="AA578">
        <v>0</v>
      </c>
      <c r="AB578">
        <v>0</v>
      </c>
      <c r="AC578">
        <v>0</v>
      </c>
      <c r="AD578">
        <v>0</v>
      </c>
      <c r="AE578">
        <v>0</v>
      </c>
      <c r="AF578">
        <v>0</v>
      </c>
      <c r="AG578">
        <v>3</v>
      </c>
      <c r="AH578">
        <v>11</v>
      </c>
      <c r="AI578">
        <v>0</v>
      </c>
      <c r="AJ578">
        <f>marketing_campaign[[#This Row],[AcceptedCmp2]]+marketing_campaign[[#This Row],[AcceptedCmp1]]+marketing_campaign[[#This Row],[AcceptedCmp5]]+marketing_campaign[[#This Row],[AcceptedCmp4]]+marketing_campaign[[#This Row],[AcceptedCmp3]]</f>
        <v>0</v>
      </c>
    </row>
    <row r="579" spans="1:36" x14ac:dyDescent="0.35">
      <c r="A579">
        <v>1160</v>
      </c>
      <c r="B579">
        <v>1970</v>
      </c>
      <c r="C579">
        <f t="shared" ca="1" si="18"/>
        <v>56</v>
      </c>
      <c r="D579" t="str" cm="1">
        <f t="array" aca="1" ref="D5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79" t="s">
        <v>29</v>
      </c>
      <c r="F579" t="s">
        <v>33</v>
      </c>
      <c r="G579" cm="1">
        <f t="array" ref="G579">_xlfn.IFS(marketing_campaign[[#This Row],[Marital_Status]]="Single",I579-J579+1,marketing_campaign[[#This Row],[Marital_Status]]="Together",I579+J579+2,marketing_campaign[[#This Row],[Marital_Status]]="Alone",I579-J579+1,marketing_campaign[[#This Row],[Marital_Status]]="Married",I579+J579+2,marketing_campaign[[#This Row],[Marital_Status]]="Divorced",I579+J579+1,marketing_campaign[[#This Row],[Marital_Status]]="YOLO",I579-J579+1,marketing_campaign[[#This Row],[Marital_Status]]="Absurd",I579-J579+1,marketing_campaign[[#This Row],[Marital_Status]]="Widow",I579+J579+1)</f>
        <v>4</v>
      </c>
      <c r="H579">
        <v>13260</v>
      </c>
      <c r="I579">
        <v>1</v>
      </c>
      <c r="J579">
        <v>1</v>
      </c>
      <c r="K579" s="1">
        <v>41509</v>
      </c>
      <c r="L579">
        <v>48</v>
      </c>
      <c r="M579" t="str" cm="1">
        <f t="array" ref="M579">_xlfn.IFS(AND(marketing_campaign[[#This Row],[Recency]]&gt;=0,marketing_campaign[[#This Row],[Recency]]&lt;=14),"Early Recency",AND(marketing_campaign[[#This Row],[Recency]]&gt;=15,marketing_campaign[[#This Row],[Recency]]&lt;=31),"Mid-Recency",marketing_campaign[[#This Row],[Recency]]&gt;=32,"Late Recency")</f>
        <v>Late Recency</v>
      </c>
      <c r="N579">
        <v>9</v>
      </c>
      <c r="O579">
        <v>4</v>
      </c>
      <c r="P579">
        <v>17</v>
      </c>
      <c r="Q579">
        <v>10</v>
      </c>
      <c r="R579">
        <v>2</v>
      </c>
      <c r="S579">
        <v>7</v>
      </c>
      <c r="T579">
        <f>marketing_campaign[[#This Row],[MntGoldProds]]+marketing_campaign[[#This Row],[MntSweetProducts]]+marketing_campaign[[#This Row],[MntFishProducts]]+marketing_campaign[[#This Row],[MntMeatProducts]]+marketing_campaign[[#This Row],[MntFruits]]+marketing_campaign[[#This Row],[MntWines]]</f>
        <v>49</v>
      </c>
      <c r="U579">
        <v>4</v>
      </c>
      <c r="V579">
        <v>3</v>
      </c>
      <c r="W579">
        <v>0</v>
      </c>
      <c r="X579">
        <v>3</v>
      </c>
      <c r="Y579">
        <f t="shared" si="19"/>
        <v>10</v>
      </c>
      <c r="Z579">
        <v>8</v>
      </c>
      <c r="AA579">
        <v>0</v>
      </c>
      <c r="AB579">
        <v>0</v>
      </c>
      <c r="AC579">
        <v>0</v>
      </c>
      <c r="AD579">
        <v>0</v>
      </c>
      <c r="AE579">
        <v>0</v>
      </c>
      <c r="AF579">
        <v>0</v>
      </c>
      <c r="AG579">
        <v>3</v>
      </c>
      <c r="AH579">
        <v>11</v>
      </c>
      <c r="AI579">
        <v>0</v>
      </c>
      <c r="AJ579">
        <f>marketing_campaign[[#This Row],[AcceptedCmp2]]+marketing_campaign[[#This Row],[AcceptedCmp1]]+marketing_campaign[[#This Row],[AcceptedCmp5]]+marketing_campaign[[#This Row],[AcceptedCmp4]]+marketing_campaign[[#This Row],[AcceptedCmp3]]</f>
        <v>0</v>
      </c>
    </row>
    <row r="580" spans="1:36" x14ac:dyDescent="0.35">
      <c r="A580">
        <v>10242</v>
      </c>
      <c r="B580">
        <v>1966</v>
      </c>
      <c r="C580">
        <f t="shared" ca="1" si="18"/>
        <v>60</v>
      </c>
      <c r="D580" t="str" cm="1">
        <f t="array" aca="1" ref="D5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0" t="s">
        <v>32</v>
      </c>
      <c r="F580" t="s">
        <v>31</v>
      </c>
      <c r="G580" cm="1">
        <f t="array" ref="G580">_xlfn.IFS(marketing_campaign[[#This Row],[Marital_Status]]="Single",I580-J580+1,marketing_campaign[[#This Row],[Marital_Status]]="Together",I580+J580+2,marketing_campaign[[#This Row],[Marital_Status]]="Alone",I580-J580+1,marketing_campaign[[#This Row],[Marital_Status]]="Married",I580+J580+2,marketing_campaign[[#This Row],[Marital_Status]]="Divorced",I580+J580+1,marketing_campaign[[#This Row],[Marital_Status]]="YOLO",I580-J580+1,marketing_campaign[[#This Row],[Marital_Status]]="Absurd",I580-J580+1,marketing_campaign[[#This Row],[Marital_Status]]="Widow",I580+J580+1)</f>
        <v>4</v>
      </c>
      <c r="H580">
        <v>47472</v>
      </c>
      <c r="I580">
        <v>1</v>
      </c>
      <c r="J580">
        <v>1</v>
      </c>
      <c r="K580" s="1">
        <v>41533</v>
      </c>
      <c r="L580">
        <v>39</v>
      </c>
      <c r="M580" t="str" cm="1">
        <f t="array" ref="M580">_xlfn.IFS(AND(marketing_campaign[[#This Row],[Recency]]&gt;=0,marketing_campaign[[#This Row],[Recency]]&lt;=14),"Early Recency",AND(marketing_campaign[[#This Row],[Recency]]&gt;=15,marketing_campaign[[#This Row],[Recency]]&lt;=31),"Mid-Recency",marketing_campaign[[#This Row],[Recency]]&gt;=32,"Late Recency")</f>
        <v>Late Recency</v>
      </c>
      <c r="N580">
        <v>56</v>
      </c>
      <c r="O580">
        <v>0</v>
      </c>
      <c r="P580">
        <v>11</v>
      </c>
      <c r="Q580">
        <v>0</v>
      </c>
      <c r="R580">
        <v>0</v>
      </c>
      <c r="S580">
        <v>8</v>
      </c>
      <c r="T580">
        <f>marketing_campaign[[#This Row],[MntGoldProds]]+marketing_campaign[[#This Row],[MntSweetProducts]]+marketing_campaign[[#This Row],[MntFishProducts]]+marketing_campaign[[#This Row],[MntMeatProducts]]+marketing_campaign[[#This Row],[MntFruits]]+marketing_campaign[[#This Row],[MntWines]]</f>
        <v>75</v>
      </c>
      <c r="U580">
        <v>2</v>
      </c>
      <c r="V580">
        <v>2</v>
      </c>
      <c r="W580">
        <v>0</v>
      </c>
      <c r="X580">
        <v>4</v>
      </c>
      <c r="Y580">
        <f t="shared" si="19"/>
        <v>8</v>
      </c>
      <c r="Z580">
        <v>5</v>
      </c>
      <c r="AA580">
        <v>0</v>
      </c>
      <c r="AB580">
        <v>0</v>
      </c>
      <c r="AC580">
        <v>0</v>
      </c>
      <c r="AD580">
        <v>0</v>
      </c>
      <c r="AE580">
        <v>0</v>
      </c>
      <c r="AF580">
        <v>0</v>
      </c>
      <c r="AG580">
        <v>3</v>
      </c>
      <c r="AH580">
        <v>11</v>
      </c>
      <c r="AI580">
        <v>0</v>
      </c>
      <c r="AJ580">
        <f>marketing_campaign[[#This Row],[AcceptedCmp2]]+marketing_campaign[[#This Row],[AcceptedCmp1]]+marketing_campaign[[#This Row],[AcceptedCmp5]]+marketing_campaign[[#This Row],[AcceptedCmp4]]+marketing_campaign[[#This Row],[AcceptedCmp3]]</f>
        <v>0</v>
      </c>
    </row>
    <row r="581" spans="1:36" x14ac:dyDescent="0.35">
      <c r="A581">
        <v>5253</v>
      </c>
      <c r="B581">
        <v>1956</v>
      </c>
      <c r="C581">
        <f t="shared" ca="1" si="18"/>
        <v>70</v>
      </c>
      <c r="D581" t="str" cm="1">
        <f t="array" aca="1" ref="D5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1" t="s">
        <v>34</v>
      </c>
      <c r="F581" t="s">
        <v>31</v>
      </c>
      <c r="G581" cm="1">
        <f t="array" ref="G581">_xlfn.IFS(marketing_campaign[[#This Row],[Marital_Status]]="Single",I581-J581+1,marketing_campaign[[#This Row],[Marital_Status]]="Together",I581+J581+2,marketing_campaign[[#This Row],[Marital_Status]]="Alone",I581-J581+1,marketing_campaign[[#This Row],[Marital_Status]]="Married",I581+J581+2,marketing_campaign[[#This Row],[Marital_Status]]="Divorced",I581+J581+1,marketing_campaign[[#This Row],[Marital_Status]]="YOLO",I581-J581+1,marketing_campaign[[#This Row],[Marital_Status]]="Absurd",I581-J581+1,marketing_campaign[[#This Row],[Marital_Status]]="Widow",I581+J581+1)</f>
        <v>4</v>
      </c>
      <c r="H581">
        <v>54603</v>
      </c>
      <c r="I581">
        <v>1</v>
      </c>
      <c r="J581">
        <v>1</v>
      </c>
      <c r="K581" s="1">
        <v>41464</v>
      </c>
      <c r="L581">
        <v>85</v>
      </c>
      <c r="M581" t="str" cm="1">
        <f t="array" ref="M581">_xlfn.IFS(AND(marketing_campaign[[#This Row],[Recency]]&gt;=0,marketing_campaign[[#This Row],[Recency]]&lt;=14),"Early Recency",AND(marketing_campaign[[#This Row],[Recency]]&gt;=15,marketing_campaign[[#This Row],[Recency]]&lt;=31),"Mid-Recency",marketing_campaign[[#This Row],[Recency]]&gt;=32,"Late Recency")</f>
        <v>Late Recency</v>
      </c>
      <c r="N581">
        <v>145</v>
      </c>
      <c r="O581">
        <v>13</v>
      </c>
      <c r="P581">
        <v>46</v>
      </c>
      <c r="Q581">
        <v>17</v>
      </c>
      <c r="R581">
        <v>2</v>
      </c>
      <c r="S581">
        <v>4</v>
      </c>
      <c r="T581">
        <f>marketing_campaign[[#This Row],[MntGoldProds]]+marketing_campaign[[#This Row],[MntSweetProducts]]+marketing_campaign[[#This Row],[MntFishProducts]]+marketing_campaign[[#This Row],[MntMeatProducts]]+marketing_campaign[[#This Row],[MntFruits]]+marketing_campaign[[#This Row],[MntWines]]</f>
        <v>227</v>
      </c>
      <c r="U581">
        <v>6</v>
      </c>
      <c r="V581">
        <v>4</v>
      </c>
      <c r="W581">
        <v>2</v>
      </c>
      <c r="X581">
        <v>4</v>
      </c>
      <c r="Y581">
        <f t="shared" si="19"/>
        <v>16</v>
      </c>
      <c r="Z581">
        <v>7</v>
      </c>
      <c r="AA581">
        <v>0</v>
      </c>
      <c r="AB581">
        <v>0</v>
      </c>
      <c r="AC581">
        <v>0</v>
      </c>
      <c r="AD581">
        <v>0</v>
      </c>
      <c r="AE581">
        <v>0</v>
      </c>
      <c r="AF581">
        <v>0</v>
      </c>
      <c r="AG581">
        <v>3</v>
      </c>
      <c r="AH581">
        <v>11</v>
      </c>
      <c r="AI581">
        <v>0</v>
      </c>
      <c r="AJ581">
        <f>marketing_campaign[[#This Row],[AcceptedCmp2]]+marketing_campaign[[#This Row],[AcceptedCmp1]]+marketing_campaign[[#This Row],[AcceptedCmp5]]+marketing_campaign[[#This Row],[AcceptedCmp4]]+marketing_campaign[[#This Row],[AcceptedCmp3]]</f>
        <v>0</v>
      </c>
    </row>
    <row r="582" spans="1:36" x14ac:dyDescent="0.35">
      <c r="A582">
        <v>5966</v>
      </c>
      <c r="B582">
        <v>1974</v>
      </c>
      <c r="C582">
        <f t="shared" ca="1" si="18"/>
        <v>52</v>
      </c>
      <c r="D582" t="str" cm="1">
        <f t="array" aca="1" ref="D5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2" t="s">
        <v>32</v>
      </c>
      <c r="F582" t="s">
        <v>33</v>
      </c>
      <c r="G582" cm="1">
        <f t="array" ref="G582">_xlfn.IFS(marketing_campaign[[#This Row],[Marital_Status]]="Single",I582-J582+1,marketing_campaign[[#This Row],[Marital_Status]]="Together",I582+J582+2,marketing_campaign[[#This Row],[Marital_Status]]="Alone",I582-J582+1,marketing_campaign[[#This Row],[Marital_Status]]="Married",I582+J582+2,marketing_campaign[[#This Row],[Marital_Status]]="Divorced",I582+J582+1,marketing_campaign[[#This Row],[Marital_Status]]="YOLO",I582-J582+1,marketing_campaign[[#This Row],[Marital_Status]]="Absurd",I582-J582+1,marketing_campaign[[#This Row],[Marital_Status]]="Widow",I582+J582+1)</f>
        <v>4</v>
      </c>
      <c r="H582">
        <v>45207</v>
      </c>
      <c r="I582">
        <v>1</v>
      </c>
      <c r="J582">
        <v>1</v>
      </c>
      <c r="K582" s="1">
        <v>41223</v>
      </c>
      <c r="L582">
        <v>64</v>
      </c>
      <c r="M582" t="str" cm="1">
        <f t="array" ref="M582">_xlfn.IFS(AND(marketing_campaign[[#This Row],[Recency]]&gt;=0,marketing_campaign[[#This Row],[Recency]]&lt;=14),"Early Recency",AND(marketing_campaign[[#This Row],[Recency]]&gt;=15,marketing_campaign[[#This Row],[Recency]]&lt;=31),"Mid-Recency",marketing_campaign[[#This Row],[Recency]]&gt;=32,"Late Recency")</f>
        <v>Late Recency</v>
      </c>
      <c r="N582">
        <v>203</v>
      </c>
      <c r="O582">
        <v>0</v>
      </c>
      <c r="P582">
        <v>10</v>
      </c>
      <c r="Q582">
        <v>0</v>
      </c>
      <c r="R582">
        <v>0</v>
      </c>
      <c r="S582">
        <v>2</v>
      </c>
      <c r="T582">
        <f>marketing_campaign[[#This Row],[MntGoldProds]]+marketing_campaign[[#This Row],[MntSweetProducts]]+marketing_campaign[[#This Row],[MntFishProducts]]+marketing_campaign[[#This Row],[MntMeatProducts]]+marketing_campaign[[#This Row],[MntFruits]]+marketing_campaign[[#This Row],[MntWines]]</f>
        <v>215</v>
      </c>
      <c r="U582">
        <v>5</v>
      </c>
      <c r="V582">
        <v>3</v>
      </c>
      <c r="W582">
        <v>1</v>
      </c>
      <c r="X582">
        <v>6</v>
      </c>
      <c r="Y582">
        <f t="shared" si="19"/>
        <v>15</v>
      </c>
      <c r="Z582">
        <v>6</v>
      </c>
      <c r="AA582">
        <v>0</v>
      </c>
      <c r="AB582">
        <v>1</v>
      </c>
      <c r="AC582">
        <v>0</v>
      </c>
      <c r="AD582">
        <v>0</v>
      </c>
      <c r="AE582">
        <v>0</v>
      </c>
      <c r="AF582">
        <v>0</v>
      </c>
      <c r="AG582">
        <v>3</v>
      </c>
      <c r="AH582">
        <v>11</v>
      </c>
      <c r="AI582">
        <v>0</v>
      </c>
      <c r="AJ582">
        <f>marketing_campaign[[#This Row],[AcceptedCmp2]]+marketing_campaign[[#This Row],[AcceptedCmp1]]+marketing_campaign[[#This Row],[AcceptedCmp5]]+marketing_campaign[[#This Row],[AcceptedCmp4]]+marketing_campaign[[#This Row],[AcceptedCmp3]]</f>
        <v>1</v>
      </c>
    </row>
    <row r="583" spans="1:36" x14ac:dyDescent="0.35">
      <c r="A583">
        <v>5314</v>
      </c>
      <c r="B583">
        <v>1951</v>
      </c>
      <c r="C583">
        <f t="shared" ca="1" si="18"/>
        <v>75</v>
      </c>
      <c r="D583" t="str" cm="1">
        <f t="array" aca="1" ref="D5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3" t="s">
        <v>29</v>
      </c>
      <c r="F583" t="s">
        <v>31</v>
      </c>
      <c r="G583" cm="1">
        <f t="array" ref="G583">_xlfn.IFS(marketing_campaign[[#This Row],[Marital_Status]]="Single",I583-J583+1,marketing_campaign[[#This Row],[Marital_Status]]="Together",I583+J583+2,marketing_campaign[[#This Row],[Marital_Status]]="Alone",I583-J583+1,marketing_campaign[[#This Row],[Marital_Status]]="Married",I583+J583+2,marketing_campaign[[#This Row],[Marital_Status]]="Divorced",I583+J583+1,marketing_campaign[[#This Row],[Marital_Status]]="YOLO",I583-J583+1,marketing_campaign[[#This Row],[Marital_Status]]="Absurd",I583-J583+1,marketing_campaign[[#This Row],[Marital_Status]]="Widow",I583+J583+1)</f>
        <v>3</v>
      </c>
      <c r="H583">
        <v>40689</v>
      </c>
      <c r="I583">
        <v>0</v>
      </c>
      <c r="J583">
        <v>1</v>
      </c>
      <c r="K583" s="1">
        <v>41351</v>
      </c>
      <c r="L583">
        <v>69</v>
      </c>
      <c r="M583" t="str" cm="1">
        <f t="array" ref="M583">_xlfn.IFS(AND(marketing_campaign[[#This Row],[Recency]]&gt;=0,marketing_campaign[[#This Row],[Recency]]&lt;=14),"Early Recency",AND(marketing_campaign[[#This Row],[Recency]]&gt;=15,marketing_campaign[[#This Row],[Recency]]&lt;=31),"Mid-Recency",marketing_campaign[[#This Row],[Recency]]&gt;=32,"Late Recency")</f>
        <v>Late Recency</v>
      </c>
      <c r="N583">
        <v>270</v>
      </c>
      <c r="O583">
        <v>3</v>
      </c>
      <c r="P583">
        <v>27</v>
      </c>
      <c r="Q583">
        <v>39</v>
      </c>
      <c r="R583">
        <v>6</v>
      </c>
      <c r="S583">
        <v>99</v>
      </c>
      <c r="T583">
        <f>marketing_campaign[[#This Row],[MntGoldProds]]+marketing_campaign[[#This Row],[MntSweetProducts]]+marketing_campaign[[#This Row],[MntFishProducts]]+marketing_campaign[[#This Row],[MntMeatProducts]]+marketing_campaign[[#This Row],[MntFruits]]+marketing_campaign[[#This Row],[MntWines]]</f>
        <v>444</v>
      </c>
      <c r="U583">
        <v>7</v>
      </c>
      <c r="V583">
        <v>7</v>
      </c>
      <c r="W583">
        <v>1</v>
      </c>
      <c r="X583">
        <v>5</v>
      </c>
      <c r="Y583">
        <f t="shared" si="19"/>
        <v>20</v>
      </c>
      <c r="Z583">
        <v>8</v>
      </c>
      <c r="AA583">
        <v>0</v>
      </c>
      <c r="AB583">
        <v>0</v>
      </c>
      <c r="AC583">
        <v>0</v>
      </c>
      <c r="AD583">
        <v>0</v>
      </c>
      <c r="AE583">
        <v>0</v>
      </c>
      <c r="AF583">
        <v>0</v>
      </c>
      <c r="AG583">
        <v>3</v>
      </c>
      <c r="AH583">
        <v>11</v>
      </c>
      <c r="AI583">
        <v>0</v>
      </c>
      <c r="AJ583">
        <f>marketing_campaign[[#This Row],[AcceptedCmp2]]+marketing_campaign[[#This Row],[AcceptedCmp1]]+marketing_campaign[[#This Row],[AcceptedCmp5]]+marketing_campaign[[#This Row],[AcceptedCmp4]]+marketing_campaign[[#This Row],[AcceptedCmp3]]</f>
        <v>0</v>
      </c>
    </row>
    <row r="584" spans="1:36" x14ac:dyDescent="0.35">
      <c r="A584">
        <v>5081</v>
      </c>
      <c r="B584">
        <v>1967</v>
      </c>
      <c r="C584">
        <f t="shared" ca="1" si="18"/>
        <v>59</v>
      </c>
      <c r="D584" t="str" cm="1">
        <f t="array" aca="1" ref="D5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4" t="s">
        <v>37</v>
      </c>
      <c r="F584" t="s">
        <v>31</v>
      </c>
      <c r="G584" cm="1">
        <f t="array" ref="G584">_xlfn.IFS(marketing_campaign[[#This Row],[Marital_Status]]="Single",I584-J584+1,marketing_campaign[[#This Row],[Marital_Status]]="Together",I584+J584+2,marketing_campaign[[#This Row],[Marital_Status]]="Alone",I584-J584+1,marketing_campaign[[#This Row],[Marital_Status]]="Married",I584+J584+2,marketing_campaign[[#This Row],[Marital_Status]]="Divorced",I584+J584+1,marketing_campaign[[#This Row],[Marital_Status]]="YOLO",I584-J584+1,marketing_campaign[[#This Row],[Marital_Status]]="Absurd",I584-J584+1,marketing_campaign[[#This Row],[Marital_Status]]="Widow",I584+J584+1)</f>
        <v>4</v>
      </c>
      <c r="H584">
        <v>47821</v>
      </c>
      <c r="I584">
        <v>1</v>
      </c>
      <c r="J584">
        <v>1</v>
      </c>
      <c r="K584" s="1">
        <v>41567</v>
      </c>
      <c r="L584">
        <v>54</v>
      </c>
      <c r="M584" t="str" cm="1">
        <f t="array" ref="M584">_xlfn.IFS(AND(marketing_campaign[[#This Row],[Recency]]&gt;=0,marketing_campaign[[#This Row],[Recency]]&lt;=14),"Early Recency",AND(marketing_campaign[[#This Row],[Recency]]&gt;=15,marketing_campaign[[#This Row],[Recency]]&lt;=31),"Mid-Recency",marketing_campaign[[#This Row],[Recency]]&gt;=32,"Late Recency")</f>
        <v>Late Recency</v>
      </c>
      <c r="N584">
        <v>9</v>
      </c>
      <c r="O584">
        <v>0</v>
      </c>
      <c r="P584">
        <v>16</v>
      </c>
      <c r="Q584">
        <v>6</v>
      </c>
      <c r="R584">
        <v>6</v>
      </c>
      <c r="S584">
        <v>10</v>
      </c>
      <c r="T584">
        <f>marketing_campaign[[#This Row],[MntGoldProds]]+marketing_campaign[[#This Row],[MntSweetProducts]]+marketing_campaign[[#This Row],[MntFishProducts]]+marketing_campaign[[#This Row],[MntMeatProducts]]+marketing_campaign[[#This Row],[MntFruits]]+marketing_campaign[[#This Row],[MntWines]]</f>
        <v>47</v>
      </c>
      <c r="U584">
        <v>1</v>
      </c>
      <c r="V584">
        <v>1</v>
      </c>
      <c r="W584">
        <v>0</v>
      </c>
      <c r="X584">
        <v>3</v>
      </c>
      <c r="Y584">
        <f t="shared" si="19"/>
        <v>5</v>
      </c>
      <c r="Z584">
        <v>8</v>
      </c>
      <c r="AA584">
        <v>0</v>
      </c>
      <c r="AB584">
        <v>0</v>
      </c>
      <c r="AC584">
        <v>0</v>
      </c>
      <c r="AD584">
        <v>0</v>
      </c>
      <c r="AE584">
        <v>0</v>
      </c>
      <c r="AF584">
        <v>0</v>
      </c>
      <c r="AG584">
        <v>3</v>
      </c>
      <c r="AH584">
        <v>11</v>
      </c>
      <c r="AI584">
        <v>0</v>
      </c>
      <c r="AJ584">
        <f>marketing_campaign[[#This Row],[AcceptedCmp2]]+marketing_campaign[[#This Row],[AcceptedCmp1]]+marketing_campaign[[#This Row],[AcceptedCmp5]]+marketing_campaign[[#This Row],[AcceptedCmp4]]+marketing_campaign[[#This Row],[AcceptedCmp3]]</f>
        <v>0</v>
      </c>
    </row>
    <row r="585" spans="1:36" x14ac:dyDescent="0.35">
      <c r="A585">
        <v>5123</v>
      </c>
      <c r="B585">
        <v>1951</v>
      </c>
      <c r="C585">
        <f t="shared" ca="1" si="18"/>
        <v>75</v>
      </c>
      <c r="D585" t="str" cm="1">
        <f t="array" aca="1" ref="D5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5" t="s">
        <v>34</v>
      </c>
      <c r="F585" t="s">
        <v>33</v>
      </c>
      <c r="G585" cm="1">
        <f t="array" ref="G585">_xlfn.IFS(marketing_campaign[[#This Row],[Marital_Status]]="Single",I585-J585+1,marketing_campaign[[#This Row],[Marital_Status]]="Together",I585+J585+2,marketing_campaign[[#This Row],[Marital_Status]]="Alone",I585-J585+1,marketing_campaign[[#This Row],[Marital_Status]]="Married",I585+J585+2,marketing_campaign[[#This Row],[Marital_Status]]="Divorced",I585+J585+1,marketing_campaign[[#This Row],[Marital_Status]]="YOLO",I585-J585+1,marketing_campaign[[#This Row],[Marital_Status]]="Absurd",I585-J585+1,marketing_campaign[[#This Row],[Marital_Status]]="Widow",I585+J585+1)</f>
        <v>2</v>
      </c>
      <c r="H585">
        <v>27450</v>
      </c>
      <c r="I585">
        <v>0</v>
      </c>
      <c r="J585">
        <v>0</v>
      </c>
      <c r="K585" s="1">
        <v>41379</v>
      </c>
      <c r="L585">
        <v>57</v>
      </c>
      <c r="M585" t="str" cm="1">
        <f t="array" ref="M585">_xlfn.IFS(AND(marketing_campaign[[#This Row],[Recency]]&gt;=0,marketing_campaign[[#This Row],[Recency]]&lt;=14),"Early Recency",AND(marketing_campaign[[#This Row],[Recency]]&gt;=15,marketing_campaign[[#This Row],[Recency]]&lt;=31),"Mid-Recency",marketing_campaign[[#This Row],[Recency]]&gt;=32,"Late Recency")</f>
        <v>Late Recency</v>
      </c>
      <c r="N585">
        <v>37</v>
      </c>
      <c r="O585">
        <v>12</v>
      </c>
      <c r="P585">
        <v>23</v>
      </c>
      <c r="Q585">
        <v>8</v>
      </c>
      <c r="R585">
        <v>11</v>
      </c>
      <c r="S585">
        <v>52</v>
      </c>
      <c r="T585">
        <f>marketing_campaign[[#This Row],[MntGoldProds]]+marketing_campaign[[#This Row],[MntSweetProducts]]+marketing_campaign[[#This Row],[MntFishProducts]]+marketing_campaign[[#This Row],[MntMeatProducts]]+marketing_campaign[[#This Row],[MntFruits]]+marketing_campaign[[#This Row],[MntWines]]</f>
        <v>143</v>
      </c>
      <c r="U585">
        <v>1</v>
      </c>
      <c r="V585">
        <v>2</v>
      </c>
      <c r="W585">
        <v>1</v>
      </c>
      <c r="X585">
        <v>3</v>
      </c>
      <c r="Y585">
        <f t="shared" si="19"/>
        <v>7</v>
      </c>
      <c r="Z585">
        <v>7</v>
      </c>
      <c r="AA585">
        <v>0</v>
      </c>
      <c r="AB585">
        <v>0</v>
      </c>
      <c r="AC585">
        <v>0</v>
      </c>
      <c r="AD585">
        <v>0</v>
      </c>
      <c r="AE585">
        <v>0</v>
      </c>
      <c r="AF585">
        <v>0</v>
      </c>
      <c r="AG585">
        <v>3</v>
      </c>
      <c r="AH585">
        <v>11</v>
      </c>
      <c r="AI585">
        <v>0</v>
      </c>
      <c r="AJ585">
        <f>marketing_campaign[[#This Row],[AcceptedCmp2]]+marketing_campaign[[#This Row],[AcceptedCmp1]]+marketing_campaign[[#This Row],[AcceptedCmp5]]+marketing_campaign[[#This Row],[AcceptedCmp4]]+marketing_campaign[[#This Row],[AcceptedCmp3]]</f>
        <v>0</v>
      </c>
    </row>
    <row r="586" spans="1:36" x14ac:dyDescent="0.35">
      <c r="A586">
        <v>5756</v>
      </c>
      <c r="B586">
        <v>1983</v>
      </c>
      <c r="C586">
        <f t="shared" ca="1" si="18"/>
        <v>43</v>
      </c>
      <c r="D586" t="str" cm="1">
        <f t="array" aca="1" ref="D5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86" t="s">
        <v>29</v>
      </c>
      <c r="F586" t="s">
        <v>31</v>
      </c>
      <c r="G586" cm="1">
        <f t="array" ref="G586">_xlfn.IFS(marketing_campaign[[#This Row],[Marital_Status]]="Single",I586-J586+1,marketing_campaign[[#This Row],[Marital_Status]]="Together",I586+J586+2,marketing_campaign[[#This Row],[Marital_Status]]="Alone",I586-J586+1,marketing_campaign[[#This Row],[Marital_Status]]="Married",I586+J586+2,marketing_campaign[[#This Row],[Marital_Status]]="Divorced",I586+J586+1,marketing_campaign[[#This Row],[Marital_Status]]="YOLO",I586-J586+1,marketing_campaign[[#This Row],[Marital_Status]]="Absurd",I586-J586+1,marketing_campaign[[#This Row],[Marital_Status]]="Widow",I586+J586+1)</f>
        <v>3</v>
      </c>
      <c r="H586">
        <v>39453</v>
      </c>
      <c r="I586">
        <v>1</v>
      </c>
      <c r="J586">
        <v>0</v>
      </c>
      <c r="K586" s="1">
        <v>41732</v>
      </c>
      <c r="L586">
        <v>64</v>
      </c>
      <c r="M586" t="str" cm="1">
        <f t="array" ref="M586">_xlfn.IFS(AND(marketing_campaign[[#This Row],[Recency]]&gt;=0,marketing_campaign[[#This Row],[Recency]]&lt;=14),"Early Recency",AND(marketing_campaign[[#This Row],[Recency]]&gt;=15,marketing_campaign[[#This Row],[Recency]]&lt;=31),"Mid-Recency",marketing_campaign[[#This Row],[Recency]]&gt;=32,"Late Recency")</f>
        <v>Late Recency</v>
      </c>
      <c r="N586">
        <v>46</v>
      </c>
      <c r="O586">
        <v>0</v>
      </c>
      <c r="P586">
        <v>7</v>
      </c>
      <c r="Q586">
        <v>0</v>
      </c>
      <c r="R586">
        <v>0</v>
      </c>
      <c r="S586">
        <v>2</v>
      </c>
      <c r="T586">
        <f>marketing_campaign[[#This Row],[MntGoldProds]]+marketing_campaign[[#This Row],[MntSweetProducts]]+marketing_campaign[[#This Row],[MntFishProducts]]+marketing_campaign[[#This Row],[MntMeatProducts]]+marketing_campaign[[#This Row],[MntFruits]]+marketing_campaign[[#This Row],[MntWines]]</f>
        <v>55</v>
      </c>
      <c r="U586">
        <v>2</v>
      </c>
      <c r="V586">
        <v>2</v>
      </c>
      <c r="W586">
        <v>0</v>
      </c>
      <c r="X586">
        <v>3</v>
      </c>
      <c r="Y586">
        <f t="shared" si="19"/>
        <v>7</v>
      </c>
      <c r="Z586">
        <v>6</v>
      </c>
      <c r="AA586">
        <v>0</v>
      </c>
      <c r="AB586">
        <v>0</v>
      </c>
      <c r="AC586">
        <v>0</v>
      </c>
      <c r="AD586">
        <v>0</v>
      </c>
      <c r="AE586">
        <v>0</v>
      </c>
      <c r="AF586">
        <v>0</v>
      </c>
      <c r="AG586">
        <v>3</v>
      </c>
      <c r="AH586">
        <v>11</v>
      </c>
      <c r="AI586">
        <v>0</v>
      </c>
      <c r="AJ586">
        <f>marketing_campaign[[#This Row],[AcceptedCmp2]]+marketing_campaign[[#This Row],[AcceptedCmp1]]+marketing_campaign[[#This Row],[AcceptedCmp5]]+marketing_campaign[[#This Row],[AcceptedCmp4]]+marketing_campaign[[#This Row],[AcceptedCmp3]]</f>
        <v>0</v>
      </c>
    </row>
    <row r="587" spans="1:36" x14ac:dyDescent="0.35">
      <c r="A587">
        <v>8036</v>
      </c>
      <c r="B587">
        <v>1971</v>
      </c>
      <c r="C587">
        <f t="shared" ca="1" si="18"/>
        <v>55</v>
      </c>
      <c r="D587" t="str" cm="1">
        <f t="array" aca="1" ref="D5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87" t="s">
        <v>37</v>
      </c>
      <c r="F587" t="s">
        <v>31</v>
      </c>
      <c r="G587" cm="1">
        <f t="array" ref="G587">_xlfn.IFS(marketing_campaign[[#This Row],[Marital_Status]]="Single",I587-J587+1,marketing_campaign[[#This Row],[Marital_Status]]="Together",I587+J587+2,marketing_campaign[[#This Row],[Marital_Status]]="Alone",I587-J587+1,marketing_campaign[[#This Row],[Marital_Status]]="Married",I587+J587+2,marketing_campaign[[#This Row],[Marital_Status]]="Divorced",I587+J587+1,marketing_campaign[[#This Row],[Marital_Status]]="YOLO",I587-J587+1,marketing_campaign[[#This Row],[Marital_Status]]="Absurd",I587-J587+1,marketing_campaign[[#This Row],[Marital_Status]]="Widow",I587+J587+1)</f>
        <v>4</v>
      </c>
      <c r="H587">
        <v>26850</v>
      </c>
      <c r="I587">
        <v>1</v>
      </c>
      <c r="J587">
        <v>1</v>
      </c>
      <c r="K587" s="1">
        <v>41747</v>
      </c>
      <c r="L587">
        <v>10</v>
      </c>
      <c r="M587" t="str" cm="1">
        <f t="array" ref="M587">_xlfn.IFS(AND(marketing_campaign[[#This Row],[Recency]]&gt;=0,marketing_campaign[[#This Row],[Recency]]&lt;=14),"Early Recency",AND(marketing_campaign[[#This Row],[Recency]]&gt;=15,marketing_campaign[[#This Row],[Recency]]&lt;=31),"Mid-Recency",marketing_campaign[[#This Row],[Recency]]&gt;=32,"Late Recency")</f>
        <v>Early Recency</v>
      </c>
      <c r="N587">
        <v>31</v>
      </c>
      <c r="O587">
        <v>1</v>
      </c>
      <c r="P587">
        <v>13</v>
      </c>
      <c r="Q587">
        <v>7</v>
      </c>
      <c r="R587">
        <v>2</v>
      </c>
      <c r="S587">
        <v>9</v>
      </c>
      <c r="T587">
        <f>marketing_campaign[[#This Row],[MntGoldProds]]+marketing_campaign[[#This Row],[MntSweetProducts]]+marketing_campaign[[#This Row],[MntFishProducts]]+marketing_campaign[[#This Row],[MntMeatProducts]]+marketing_campaign[[#This Row],[MntFruits]]+marketing_campaign[[#This Row],[MntWines]]</f>
        <v>63</v>
      </c>
      <c r="U587">
        <v>4</v>
      </c>
      <c r="V587">
        <v>2</v>
      </c>
      <c r="W587">
        <v>1</v>
      </c>
      <c r="X587">
        <v>4</v>
      </c>
      <c r="Y587">
        <f t="shared" si="19"/>
        <v>11</v>
      </c>
      <c r="Z587">
        <v>4</v>
      </c>
      <c r="AA587">
        <v>0</v>
      </c>
      <c r="AB587">
        <v>0</v>
      </c>
      <c r="AC587">
        <v>0</v>
      </c>
      <c r="AD587">
        <v>0</v>
      </c>
      <c r="AE587">
        <v>0</v>
      </c>
      <c r="AF587">
        <v>0</v>
      </c>
      <c r="AG587">
        <v>3</v>
      </c>
      <c r="AH587">
        <v>11</v>
      </c>
      <c r="AI587">
        <v>0</v>
      </c>
      <c r="AJ587">
        <f>marketing_campaign[[#This Row],[AcceptedCmp2]]+marketing_campaign[[#This Row],[AcceptedCmp1]]+marketing_campaign[[#This Row],[AcceptedCmp5]]+marketing_campaign[[#This Row],[AcceptedCmp4]]+marketing_campaign[[#This Row],[AcceptedCmp3]]</f>
        <v>0</v>
      </c>
    </row>
    <row r="588" spans="1:36" x14ac:dyDescent="0.35">
      <c r="A588">
        <v>9058</v>
      </c>
      <c r="B588">
        <v>1955</v>
      </c>
      <c r="C588">
        <f t="shared" ca="1" si="18"/>
        <v>71</v>
      </c>
      <c r="D588" t="str" cm="1">
        <f t="array" aca="1" ref="D5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8" t="s">
        <v>29</v>
      </c>
      <c r="F588" t="s">
        <v>38</v>
      </c>
      <c r="G588" cm="1">
        <f t="array" ref="G588">_xlfn.IFS(marketing_campaign[[#This Row],[Marital_Status]]="Single",I588-J588+1,marketing_campaign[[#This Row],[Marital_Status]]="Together",I588+J588+2,marketing_campaign[[#This Row],[Marital_Status]]="Alone",I588-J588+1,marketing_campaign[[#This Row],[Marital_Status]]="Married",I588+J588+2,marketing_campaign[[#This Row],[Marital_Status]]="Divorced",I588+J588+1,marketing_campaign[[#This Row],[Marital_Status]]="YOLO",I588-J588+1,marketing_campaign[[#This Row],[Marital_Status]]="Absurd",I588-J588+1,marketing_campaign[[#This Row],[Marital_Status]]="Widow",I588+J588+1)</f>
        <v>1</v>
      </c>
      <c r="H588">
        <v>79800</v>
      </c>
      <c r="I588">
        <v>0</v>
      </c>
      <c r="J588">
        <v>0</v>
      </c>
      <c r="K588" s="1">
        <v>41175</v>
      </c>
      <c r="L588">
        <v>65</v>
      </c>
      <c r="M588" t="str" cm="1">
        <f t="array" ref="M588">_xlfn.IFS(AND(marketing_campaign[[#This Row],[Recency]]&gt;=0,marketing_campaign[[#This Row],[Recency]]&lt;=14),"Early Recency",AND(marketing_campaign[[#This Row],[Recency]]&gt;=15,marketing_campaign[[#This Row],[Recency]]&lt;=31),"Mid-Recency",marketing_campaign[[#This Row],[Recency]]&gt;=32,"Late Recency")</f>
        <v>Late Recency</v>
      </c>
      <c r="N588">
        <v>1060</v>
      </c>
      <c r="O588">
        <v>21</v>
      </c>
      <c r="P588">
        <v>530</v>
      </c>
      <c r="Q588">
        <v>32</v>
      </c>
      <c r="R588">
        <v>0</v>
      </c>
      <c r="S588">
        <v>224</v>
      </c>
      <c r="T588">
        <f>marketing_campaign[[#This Row],[MntGoldProds]]+marketing_campaign[[#This Row],[MntSweetProducts]]+marketing_campaign[[#This Row],[MntFishProducts]]+marketing_campaign[[#This Row],[MntMeatProducts]]+marketing_campaign[[#This Row],[MntFruits]]+marketing_campaign[[#This Row],[MntWines]]</f>
        <v>1867</v>
      </c>
      <c r="U588">
        <v>1</v>
      </c>
      <c r="V588">
        <v>5</v>
      </c>
      <c r="W588">
        <v>11</v>
      </c>
      <c r="X588">
        <v>5</v>
      </c>
      <c r="Y588">
        <f t="shared" si="19"/>
        <v>22</v>
      </c>
      <c r="Z588">
        <v>3</v>
      </c>
      <c r="AA588">
        <v>1</v>
      </c>
      <c r="AB588">
        <v>0</v>
      </c>
      <c r="AC588">
        <v>1</v>
      </c>
      <c r="AD588">
        <v>1</v>
      </c>
      <c r="AE588">
        <v>0</v>
      </c>
      <c r="AF588">
        <v>0</v>
      </c>
      <c r="AG588">
        <v>3</v>
      </c>
      <c r="AH588">
        <v>11</v>
      </c>
      <c r="AI588">
        <v>1</v>
      </c>
      <c r="AJ588">
        <f>marketing_campaign[[#This Row],[AcceptedCmp2]]+marketing_campaign[[#This Row],[AcceptedCmp1]]+marketing_campaign[[#This Row],[AcceptedCmp5]]+marketing_campaign[[#This Row],[AcceptedCmp4]]+marketing_campaign[[#This Row],[AcceptedCmp3]]</f>
        <v>3</v>
      </c>
    </row>
    <row r="589" spans="1:36" x14ac:dyDescent="0.35">
      <c r="A589">
        <v>5057</v>
      </c>
      <c r="B589">
        <v>1961</v>
      </c>
      <c r="C589">
        <f t="shared" ca="1" si="18"/>
        <v>65</v>
      </c>
      <c r="D589" t="str" cm="1">
        <f t="array" aca="1" ref="D5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89" t="s">
        <v>34</v>
      </c>
      <c r="F589" t="s">
        <v>33</v>
      </c>
      <c r="G589" cm="1">
        <f t="array" ref="G589">_xlfn.IFS(marketing_campaign[[#This Row],[Marital_Status]]="Single",I589-J589+1,marketing_campaign[[#This Row],[Marital_Status]]="Together",I589+J589+2,marketing_campaign[[#This Row],[Marital_Status]]="Alone",I589-J589+1,marketing_campaign[[#This Row],[Marital_Status]]="Married",I589+J589+2,marketing_campaign[[#This Row],[Marital_Status]]="Divorced",I589+J589+1,marketing_campaign[[#This Row],[Marital_Status]]="YOLO",I589-J589+1,marketing_campaign[[#This Row],[Marital_Status]]="Absurd",I589-J589+1,marketing_campaign[[#This Row],[Marital_Status]]="Widow",I589+J589+1)</f>
        <v>3</v>
      </c>
      <c r="H589">
        <v>61794</v>
      </c>
      <c r="I589">
        <v>0</v>
      </c>
      <c r="J589">
        <v>1</v>
      </c>
      <c r="K589" s="1">
        <v>41531</v>
      </c>
      <c r="L589">
        <v>74</v>
      </c>
      <c r="M589" t="str" cm="1">
        <f t="array" ref="M589">_xlfn.IFS(AND(marketing_campaign[[#This Row],[Recency]]&gt;=0,marketing_campaign[[#This Row],[Recency]]&lt;=14),"Early Recency",AND(marketing_campaign[[#This Row],[Recency]]&gt;=15,marketing_campaign[[#This Row],[Recency]]&lt;=31),"Mid-Recency",marketing_campaign[[#This Row],[Recency]]&gt;=32,"Late Recency")</f>
        <v>Late Recency</v>
      </c>
      <c r="N589">
        <v>264</v>
      </c>
      <c r="O589">
        <v>47</v>
      </c>
      <c r="P589">
        <v>188</v>
      </c>
      <c r="Q589">
        <v>54</v>
      </c>
      <c r="R589">
        <v>47</v>
      </c>
      <c r="S589">
        <v>11</v>
      </c>
      <c r="T589">
        <f>marketing_campaign[[#This Row],[MntGoldProds]]+marketing_campaign[[#This Row],[MntSweetProducts]]+marketing_campaign[[#This Row],[MntFishProducts]]+marketing_campaign[[#This Row],[MntMeatProducts]]+marketing_campaign[[#This Row],[MntFruits]]+marketing_campaign[[#This Row],[MntWines]]</f>
        <v>611</v>
      </c>
      <c r="U589">
        <v>2</v>
      </c>
      <c r="V589">
        <v>4</v>
      </c>
      <c r="W589">
        <v>4</v>
      </c>
      <c r="X589">
        <v>10</v>
      </c>
      <c r="Y589">
        <f t="shared" si="19"/>
        <v>20</v>
      </c>
      <c r="Z589">
        <v>2</v>
      </c>
      <c r="AA589">
        <v>0</v>
      </c>
      <c r="AB589">
        <v>0</v>
      </c>
      <c r="AC589">
        <v>0</v>
      </c>
      <c r="AD589">
        <v>0</v>
      </c>
      <c r="AE589">
        <v>0</v>
      </c>
      <c r="AF589">
        <v>0</v>
      </c>
      <c r="AG589">
        <v>3</v>
      </c>
      <c r="AH589">
        <v>11</v>
      </c>
      <c r="AI589">
        <v>0</v>
      </c>
      <c r="AJ589">
        <f>marketing_campaign[[#This Row],[AcceptedCmp2]]+marketing_campaign[[#This Row],[AcceptedCmp1]]+marketing_campaign[[#This Row],[AcceptedCmp5]]+marketing_campaign[[#This Row],[AcceptedCmp4]]+marketing_campaign[[#This Row],[AcceptedCmp3]]</f>
        <v>0</v>
      </c>
    </row>
    <row r="590" spans="1:36" x14ac:dyDescent="0.35">
      <c r="A590">
        <v>254</v>
      </c>
      <c r="B590">
        <v>1955</v>
      </c>
      <c r="C590">
        <f t="shared" ca="1" si="18"/>
        <v>71</v>
      </c>
      <c r="D590" t="str" cm="1">
        <f t="array" aca="1" ref="D5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90" t="s">
        <v>29</v>
      </c>
      <c r="F590" t="s">
        <v>31</v>
      </c>
      <c r="G590" cm="1">
        <f t="array" ref="G590">_xlfn.IFS(marketing_campaign[[#This Row],[Marital_Status]]="Single",I590-J590+1,marketing_campaign[[#This Row],[Marital_Status]]="Together",I590+J590+2,marketing_campaign[[#This Row],[Marital_Status]]="Alone",I590-J590+1,marketing_campaign[[#This Row],[Marital_Status]]="Married",I590+J590+2,marketing_campaign[[#This Row],[Marital_Status]]="Divorced",I590+J590+1,marketing_campaign[[#This Row],[Marital_Status]]="YOLO",I590-J590+1,marketing_campaign[[#This Row],[Marital_Status]]="Absurd",I590-J590+1,marketing_campaign[[#This Row],[Marital_Status]]="Widow",I590+J590+1)</f>
        <v>3</v>
      </c>
      <c r="H590">
        <v>53863</v>
      </c>
      <c r="I590">
        <v>0</v>
      </c>
      <c r="J590">
        <v>1</v>
      </c>
      <c r="K590" s="1">
        <v>41776</v>
      </c>
      <c r="L590">
        <v>4</v>
      </c>
      <c r="M590" t="str" cm="1">
        <f t="array" ref="M590">_xlfn.IFS(AND(marketing_campaign[[#This Row],[Recency]]&gt;=0,marketing_campaign[[#This Row],[Recency]]&lt;=14),"Early Recency",AND(marketing_campaign[[#This Row],[Recency]]&gt;=15,marketing_campaign[[#This Row],[Recency]]&lt;=31),"Mid-Recency",marketing_campaign[[#This Row],[Recency]]&gt;=32,"Late Recency")</f>
        <v>Early Recency</v>
      </c>
      <c r="N590">
        <v>399</v>
      </c>
      <c r="O590">
        <v>4</v>
      </c>
      <c r="P590">
        <v>30</v>
      </c>
      <c r="Q590">
        <v>6</v>
      </c>
      <c r="R590">
        <v>4</v>
      </c>
      <c r="S590">
        <v>30</v>
      </c>
      <c r="T590">
        <f>marketing_campaign[[#This Row],[MntGoldProds]]+marketing_campaign[[#This Row],[MntSweetProducts]]+marketing_campaign[[#This Row],[MntFishProducts]]+marketing_campaign[[#This Row],[MntMeatProducts]]+marketing_campaign[[#This Row],[MntFruits]]+marketing_campaign[[#This Row],[MntWines]]</f>
        <v>473</v>
      </c>
      <c r="U590">
        <v>3</v>
      </c>
      <c r="V590">
        <v>7</v>
      </c>
      <c r="W590">
        <v>1</v>
      </c>
      <c r="X590">
        <v>7</v>
      </c>
      <c r="Y590">
        <f t="shared" si="19"/>
        <v>18</v>
      </c>
      <c r="Z590">
        <v>7</v>
      </c>
      <c r="AA590">
        <v>0</v>
      </c>
      <c r="AB590">
        <v>1</v>
      </c>
      <c r="AC590">
        <v>0</v>
      </c>
      <c r="AD590">
        <v>0</v>
      </c>
      <c r="AE590">
        <v>0</v>
      </c>
      <c r="AF590">
        <v>0</v>
      </c>
      <c r="AG590">
        <v>3</v>
      </c>
      <c r="AH590">
        <v>11</v>
      </c>
      <c r="AI590">
        <v>0</v>
      </c>
      <c r="AJ590">
        <f>marketing_campaign[[#This Row],[AcceptedCmp2]]+marketing_campaign[[#This Row],[AcceptedCmp1]]+marketing_campaign[[#This Row],[AcceptedCmp5]]+marketing_campaign[[#This Row],[AcceptedCmp4]]+marketing_campaign[[#This Row],[AcceptedCmp3]]</f>
        <v>1</v>
      </c>
    </row>
    <row r="591" spans="1:36" x14ac:dyDescent="0.35">
      <c r="A591">
        <v>4179</v>
      </c>
      <c r="B591">
        <v>1959</v>
      </c>
      <c r="C591">
        <f t="shared" ca="1" si="18"/>
        <v>67</v>
      </c>
      <c r="D591" t="str" cm="1">
        <f t="array" aca="1" ref="D5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591" t="s">
        <v>29</v>
      </c>
      <c r="F591" t="s">
        <v>31</v>
      </c>
      <c r="G591" cm="1">
        <f t="array" ref="G591">_xlfn.IFS(marketing_campaign[[#This Row],[Marital_Status]]="Single",I591-J591+1,marketing_campaign[[#This Row],[Marital_Status]]="Together",I591+J591+2,marketing_campaign[[#This Row],[Marital_Status]]="Alone",I591-J591+1,marketing_campaign[[#This Row],[Marital_Status]]="Married",I591+J591+2,marketing_campaign[[#This Row],[Marital_Status]]="Divorced",I591+J591+1,marketing_campaign[[#This Row],[Marital_Status]]="YOLO",I591-J591+1,marketing_campaign[[#This Row],[Marital_Status]]="Absurd",I591-J591+1,marketing_campaign[[#This Row],[Marital_Status]]="Widow",I591+J591+1)</f>
        <v>2</v>
      </c>
      <c r="H591">
        <v>24221</v>
      </c>
      <c r="I591">
        <v>0</v>
      </c>
      <c r="J591">
        <v>0</v>
      </c>
      <c r="K591" s="1">
        <v>41506</v>
      </c>
      <c r="L591">
        <v>94</v>
      </c>
      <c r="M591" t="str" cm="1">
        <f t="array" ref="M591">_xlfn.IFS(AND(marketing_campaign[[#This Row],[Recency]]&gt;=0,marketing_campaign[[#This Row],[Recency]]&lt;=14),"Early Recency",AND(marketing_campaign[[#This Row],[Recency]]&gt;=15,marketing_campaign[[#This Row],[Recency]]&lt;=31),"Mid-Recency",marketing_campaign[[#This Row],[Recency]]&gt;=32,"Late Recency")</f>
        <v>Late Recency</v>
      </c>
      <c r="N591">
        <v>8</v>
      </c>
      <c r="O591">
        <v>9</v>
      </c>
      <c r="P591">
        <v>9</v>
      </c>
      <c r="Q591">
        <v>2</v>
      </c>
      <c r="R591">
        <v>5</v>
      </c>
      <c r="S591">
        <v>22</v>
      </c>
      <c r="T591">
        <f>marketing_campaign[[#This Row],[MntGoldProds]]+marketing_campaign[[#This Row],[MntSweetProducts]]+marketing_campaign[[#This Row],[MntFishProducts]]+marketing_campaign[[#This Row],[MntMeatProducts]]+marketing_campaign[[#This Row],[MntFruits]]+marketing_campaign[[#This Row],[MntWines]]</f>
        <v>55</v>
      </c>
      <c r="U591">
        <v>1</v>
      </c>
      <c r="V591">
        <v>1</v>
      </c>
      <c r="W591">
        <v>1</v>
      </c>
      <c r="X591">
        <v>3</v>
      </c>
      <c r="Y591">
        <f t="shared" si="19"/>
        <v>6</v>
      </c>
      <c r="Z591">
        <v>4</v>
      </c>
      <c r="AA591">
        <v>0</v>
      </c>
      <c r="AB591">
        <v>0</v>
      </c>
      <c r="AC591">
        <v>0</v>
      </c>
      <c r="AD591">
        <v>0</v>
      </c>
      <c r="AE591">
        <v>0</v>
      </c>
      <c r="AF591">
        <v>0</v>
      </c>
      <c r="AG591">
        <v>3</v>
      </c>
      <c r="AH591">
        <v>11</v>
      </c>
      <c r="AI591">
        <v>0</v>
      </c>
      <c r="AJ591">
        <f>marketing_campaign[[#This Row],[AcceptedCmp2]]+marketing_campaign[[#This Row],[AcceptedCmp1]]+marketing_campaign[[#This Row],[AcceptedCmp5]]+marketing_campaign[[#This Row],[AcceptedCmp4]]+marketing_campaign[[#This Row],[AcceptedCmp3]]</f>
        <v>0</v>
      </c>
    </row>
    <row r="592" spans="1:36" x14ac:dyDescent="0.35">
      <c r="A592">
        <v>3710</v>
      </c>
      <c r="B592">
        <v>1984</v>
      </c>
      <c r="C592">
        <f t="shared" ca="1" si="18"/>
        <v>42</v>
      </c>
      <c r="D592" t="str" cm="1">
        <f t="array" aca="1" ref="D5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592" t="s">
        <v>32</v>
      </c>
      <c r="F592" t="s">
        <v>30</v>
      </c>
      <c r="G592" cm="1">
        <f t="array" ref="G592">_xlfn.IFS(marketing_campaign[[#This Row],[Marital_Status]]="Single",I592-J592+1,marketing_campaign[[#This Row],[Marital_Status]]="Together",I592+J592+2,marketing_campaign[[#This Row],[Marital_Status]]="Alone",I592-J592+1,marketing_campaign[[#This Row],[Marital_Status]]="Married",I592+J592+2,marketing_campaign[[#This Row],[Marital_Status]]="Divorced",I592+J592+1,marketing_campaign[[#This Row],[Marital_Status]]="YOLO",I592-J592+1,marketing_campaign[[#This Row],[Marital_Status]]="Absurd",I592-J592+1,marketing_campaign[[#This Row],[Marital_Status]]="Widow",I592+J592+1)</f>
        <v>2</v>
      </c>
      <c r="H592">
        <v>39684</v>
      </c>
      <c r="I592">
        <v>1</v>
      </c>
      <c r="J592">
        <v>0</v>
      </c>
      <c r="K592" s="1">
        <v>41194</v>
      </c>
      <c r="L592">
        <v>41</v>
      </c>
      <c r="M592" t="str" cm="1">
        <f t="array" ref="M592">_xlfn.IFS(AND(marketing_campaign[[#This Row],[Recency]]&gt;=0,marketing_campaign[[#This Row],[Recency]]&lt;=14),"Early Recency",AND(marketing_campaign[[#This Row],[Recency]]&gt;=15,marketing_campaign[[#This Row],[Recency]]&lt;=31),"Mid-Recency",marketing_campaign[[#This Row],[Recency]]&gt;=32,"Late Recency")</f>
        <v>Late Recency</v>
      </c>
      <c r="N592">
        <v>19</v>
      </c>
      <c r="O592">
        <v>0</v>
      </c>
      <c r="P592">
        <v>35</v>
      </c>
      <c r="Q592">
        <v>6</v>
      </c>
      <c r="R592">
        <v>4</v>
      </c>
      <c r="S592">
        <v>17</v>
      </c>
      <c r="T592">
        <f>marketing_campaign[[#This Row],[MntGoldProds]]+marketing_campaign[[#This Row],[MntSweetProducts]]+marketing_campaign[[#This Row],[MntFishProducts]]+marketing_campaign[[#This Row],[MntMeatProducts]]+marketing_campaign[[#This Row],[MntFruits]]+marketing_campaign[[#This Row],[MntWines]]</f>
        <v>81</v>
      </c>
      <c r="U592">
        <v>2</v>
      </c>
      <c r="V592">
        <v>2</v>
      </c>
      <c r="W592">
        <v>1</v>
      </c>
      <c r="X592">
        <v>2</v>
      </c>
      <c r="Y592">
        <f t="shared" si="19"/>
        <v>7</v>
      </c>
      <c r="Z592">
        <v>7</v>
      </c>
      <c r="AA592">
        <v>0</v>
      </c>
      <c r="AB592">
        <v>0</v>
      </c>
      <c r="AC592">
        <v>0</v>
      </c>
      <c r="AD592">
        <v>0</v>
      </c>
      <c r="AE592">
        <v>0</v>
      </c>
      <c r="AF592">
        <v>1</v>
      </c>
      <c r="AG592">
        <v>3</v>
      </c>
      <c r="AH592">
        <v>11</v>
      </c>
      <c r="AI592">
        <v>1</v>
      </c>
      <c r="AJ592">
        <f>marketing_campaign[[#This Row],[AcceptedCmp2]]+marketing_campaign[[#This Row],[AcceptedCmp1]]+marketing_campaign[[#This Row],[AcceptedCmp5]]+marketing_campaign[[#This Row],[AcceptedCmp4]]+marketing_campaign[[#This Row],[AcceptedCmp3]]</f>
        <v>0</v>
      </c>
    </row>
    <row r="593" spans="1:36" x14ac:dyDescent="0.35">
      <c r="A593">
        <v>7627</v>
      </c>
      <c r="B593">
        <v>1975</v>
      </c>
      <c r="C593">
        <f t="shared" ca="1" si="18"/>
        <v>51</v>
      </c>
      <c r="D593" t="str" cm="1">
        <f t="array" aca="1" ref="D5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3" t="s">
        <v>34</v>
      </c>
      <c r="F593" t="s">
        <v>33</v>
      </c>
      <c r="G593" cm="1">
        <f t="array" ref="G593">_xlfn.IFS(marketing_campaign[[#This Row],[Marital_Status]]="Single",I593-J593+1,marketing_campaign[[#This Row],[Marital_Status]]="Together",I593+J593+2,marketing_campaign[[#This Row],[Marital_Status]]="Alone",I593-J593+1,marketing_campaign[[#This Row],[Marital_Status]]="Married",I593+J593+2,marketing_campaign[[#This Row],[Marital_Status]]="Divorced",I593+J593+1,marketing_campaign[[#This Row],[Marital_Status]]="YOLO",I593-J593+1,marketing_campaign[[#This Row],[Marital_Status]]="Absurd",I593-J593+1,marketing_campaign[[#This Row],[Marital_Status]]="Widow",I593+J593+1)</f>
        <v>2</v>
      </c>
      <c r="H593">
        <v>92163</v>
      </c>
      <c r="I593">
        <v>0</v>
      </c>
      <c r="J593">
        <v>0</v>
      </c>
      <c r="K593" s="1">
        <v>41255</v>
      </c>
      <c r="L593">
        <v>25</v>
      </c>
      <c r="M593" t="str" cm="1">
        <f t="array" ref="M593">_xlfn.IFS(AND(marketing_campaign[[#This Row],[Recency]]&gt;=0,marketing_campaign[[#This Row],[Recency]]&lt;=14),"Early Recency",AND(marketing_campaign[[#This Row],[Recency]]&gt;=15,marketing_campaign[[#This Row],[Recency]]&lt;=31),"Mid-Recency",marketing_campaign[[#This Row],[Recency]]&gt;=32,"Late Recency")</f>
        <v>Mid-Recency</v>
      </c>
      <c r="N593">
        <v>817</v>
      </c>
      <c r="O593">
        <v>183</v>
      </c>
      <c r="P593">
        <v>797</v>
      </c>
      <c r="Q593">
        <v>106</v>
      </c>
      <c r="R593">
        <v>163</v>
      </c>
      <c r="S593">
        <v>20</v>
      </c>
      <c r="T593">
        <f>marketing_campaign[[#This Row],[MntGoldProds]]+marketing_campaign[[#This Row],[MntSweetProducts]]+marketing_campaign[[#This Row],[MntFishProducts]]+marketing_campaign[[#This Row],[MntMeatProducts]]+marketing_campaign[[#This Row],[MntFruits]]+marketing_campaign[[#This Row],[MntWines]]</f>
        <v>2086</v>
      </c>
      <c r="U593">
        <v>0</v>
      </c>
      <c r="V593">
        <v>5</v>
      </c>
      <c r="W593">
        <v>11</v>
      </c>
      <c r="X593">
        <v>5</v>
      </c>
      <c r="Y593">
        <f t="shared" si="19"/>
        <v>21</v>
      </c>
      <c r="Z593">
        <v>2</v>
      </c>
      <c r="AA593">
        <v>0</v>
      </c>
      <c r="AB593">
        <v>0</v>
      </c>
      <c r="AC593">
        <v>1</v>
      </c>
      <c r="AD593">
        <v>1</v>
      </c>
      <c r="AE593">
        <v>0</v>
      </c>
      <c r="AF593">
        <v>0</v>
      </c>
      <c r="AG593">
        <v>3</v>
      </c>
      <c r="AH593">
        <v>11</v>
      </c>
      <c r="AI593">
        <v>1</v>
      </c>
      <c r="AJ593">
        <f>marketing_campaign[[#This Row],[AcceptedCmp2]]+marketing_campaign[[#This Row],[AcceptedCmp1]]+marketing_campaign[[#This Row],[AcceptedCmp5]]+marketing_campaign[[#This Row],[AcceptedCmp4]]+marketing_campaign[[#This Row],[AcceptedCmp3]]</f>
        <v>2</v>
      </c>
    </row>
    <row r="594" spans="1:36" x14ac:dyDescent="0.35">
      <c r="A594">
        <v>4501</v>
      </c>
      <c r="B594">
        <v>1965</v>
      </c>
      <c r="C594">
        <f t="shared" ca="1" si="18"/>
        <v>61</v>
      </c>
      <c r="D594" t="str" cm="1">
        <f t="array" aca="1" ref="D5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4" t="s">
        <v>34</v>
      </c>
      <c r="F594" t="s">
        <v>30</v>
      </c>
      <c r="G594" cm="1">
        <f t="array" ref="G594">_xlfn.IFS(marketing_campaign[[#This Row],[Marital_Status]]="Single",I594-J594+1,marketing_campaign[[#This Row],[Marital_Status]]="Together",I594+J594+2,marketing_campaign[[#This Row],[Marital_Status]]="Alone",I594-J594+1,marketing_campaign[[#This Row],[Marital_Status]]="Married",I594+J594+2,marketing_campaign[[#This Row],[Marital_Status]]="Divorced",I594+J594+1,marketing_campaign[[#This Row],[Marital_Status]]="YOLO",I594-J594+1,marketing_campaign[[#This Row],[Marital_Status]]="Absurd",I594-J594+1,marketing_campaign[[#This Row],[Marital_Status]]="Widow",I594+J594+1)</f>
        <v>1</v>
      </c>
      <c r="H594">
        <v>69882</v>
      </c>
      <c r="I594">
        <v>0</v>
      </c>
      <c r="J594">
        <v>0</v>
      </c>
      <c r="K594" s="1">
        <v>41588</v>
      </c>
      <c r="L594">
        <v>94</v>
      </c>
      <c r="M594" t="str" cm="1">
        <f t="array" ref="M594">_xlfn.IFS(AND(marketing_campaign[[#This Row],[Recency]]&gt;=0,marketing_campaign[[#This Row],[Recency]]&lt;=14),"Early Recency",AND(marketing_campaign[[#This Row],[Recency]]&gt;=15,marketing_campaign[[#This Row],[Recency]]&lt;=31),"Mid-Recency",marketing_campaign[[#This Row],[Recency]]&gt;=32,"Late Recency")</f>
        <v>Late Recency</v>
      </c>
      <c r="N594">
        <v>292</v>
      </c>
      <c r="O594">
        <v>127</v>
      </c>
      <c r="P594">
        <v>635</v>
      </c>
      <c r="Q594">
        <v>132</v>
      </c>
      <c r="R594">
        <v>127</v>
      </c>
      <c r="S594">
        <v>165</v>
      </c>
      <c r="T594">
        <f>marketing_campaign[[#This Row],[MntGoldProds]]+marketing_campaign[[#This Row],[MntSweetProducts]]+marketing_campaign[[#This Row],[MntFishProducts]]+marketing_campaign[[#This Row],[MntMeatProducts]]+marketing_campaign[[#This Row],[MntFruits]]+marketing_campaign[[#This Row],[MntWines]]</f>
        <v>1478</v>
      </c>
      <c r="U594">
        <v>1</v>
      </c>
      <c r="V594">
        <v>3</v>
      </c>
      <c r="W594">
        <v>7</v>
      </c>
      <c r="X594">
        <v>9</v>
      </c>
      <c r="Y594">
        <f t="shared" si="19"/>
        <v>20</v>
      </c>
      <c r="Z594">
        <v>1</v>
      </c>
      <c r="AA594">
        <v>0</v>
      </c>
      <c r="AB594">
        <v>0</v>
      </c>
      <c r="AC594">
        <v>0</v>
      </c>
      <c r="AD594">
        <v>0</v>
      </c>
      <c r="AE594">
        <v>0</v>
      </c>
      <c r="AF594">
        <v>0</v>
      </c>
      <c r="AG594">
        <v>3</v>
      </c>
      <c r="AH594">
        <v>11</v>
      </c>
      <c r="AI594">
        <v>0</v>
      </c>
      <c r="AJ594">
        <f>marketing_campaign[[#This Row],[AcceptedCmp2]]+marketing_campaign[[#This Row],[AcceptedCmp1]]+marketing_campaign[[#This Row],[AcceptedCmp5]]+marketing_campaign[[#This Row],[AcceptedCmp4]]+marketing_campaign[[#This Row],[AcceptedCmp3]]</f>
        <v>0</v>
      </c>
    </row>
    <row r="595" spans="1:36" x14ac:dyDescent="0.35">
      <c r="A595">
        <v>6424</v>
      </c>
      <c r="B595">
        <v>1977</v>
      </c>
      <c r="C595">
        <f t="shared" ca="1" si="18"/>
        <v>49</v>
      </c>
      <c r="D595" t="str" cm="1">
        <f t="array" aca="1" ref="D5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5" t="s">
        <v>29</v>
      </c>
      <c r="F595" t="s">
        <v>31</v>
      </c>
      <c r="G595" cm="1">
        <f t="array" ref="G595">_xlfn.IFS(marketing_campaign[[#This Row],[Marital_Status]]="Single",I595-J595+1,marketing_campaign[[#This Row],[Marital_Status]]="Together",I595+J595+2,marketing_campaign[[#This Row],[Marital_Status]]="Alone",I595-J595+1,marketing_campaign[[#This Row],[Marital_Status]]="Married",I595+J595+2,marketing_campaign[[#This Row],[Marital_Status]]="Divorced",I595+J595+1,marketing_campaign[[#This Row],[Marital_Status]]="YOLO",I595-J595+1,marketing_campaign[[#This Row],[Marital_Status]]="Absurd",I595-J595+1,marketing_campaign[[#This Row],[Marital_Status]]="Widow",I595+J595+1)</f>
        <v>3</v>
      </c>
      <c r="H595">
        <v>33178</v>
      </c>
      <c r="I595">
        <v>1</v>
      </c>
      <c r="J595">
        <v>0</v>
      </c>
      <c r="K595" s="1">
        <v>41669</v>
      </c>
      <c r="L595">
        <v>9</v>
      </c>
      <c r="M595" t="str" cm="1">
        <f t="array" ref="M595">_xlfn.IFS(AND(marketing_campaign[[#This Row],[Recency]]&gt;=0,marketing_campaign[[#This Row],[Recency]]&lt;=14),"Early Recency",AND(marketing_campaign[[#This Row],[Recency]]&gt;=15,marketing_campaign[[#This Row],[Recency]]&lt;=31),"Mid-Recency",marketing_campaign[[#This Row],[Recency]]&gt;=32,"Late Recency")</f>
        <v>Early Recency</v>
      </c>
      <c r="N595">
        <v>12</v>
      </c>
      <c r="O595">
        <v>6</v>
      </c>
      <c r="P595">
        <v>2</v>
      </c>
      <c r="Q595">
        <v>11</v>
      </c>
      <c r="R595">
        <v>2</v>
      </c>
      <c r="S595">
        <v>16</v>
      </c>
      <c r="T595">
        <f>marketing_campaign[[#This Row],[MntGoldProds]]+marketing_campaign[[#This Row],[MntSweetProducts]]+marketing_campaign[[#This Row],[MntFishProducts]]+marketing_campaign[[#This Row],[MntMeatProducts]]+marketing_campaign[[#This Row],[MntFruits]]+marketing_campaign[[#This Row],[MntWines]]</f>
        <v>49</v>
      </c>
      <c r="U595">
        <v>1</v>
      </c>
      <c r="V595">
        <v>1</v>
      </c>
      <c r="W595">
        <v>0</v>
      </c>
      <c r="X595">
        <v>3</v>
      </c>
      <c r="Y595">
        <f t="shared" si="19"/>
        <v>5</v>
      </c>
      <c r="Z595">
        <v>4</v>
      </c>
      <c r="AA595">
        <v>0</v>
      </c>
      <c r="AB595">
        <v>0</v>
      </c>
      <c r="AC595">
        <v>0</v>
      </c>
      <c r="AD595">
        <v>0</v>
      </c>
      <c r="AE595">
        <v>0</v>
      </c>
      <c r="AF595">
        <v>0</v>
      </c>
      <c r="AG595">
        <v>3</v>
      </c>
      <c r="AH595">
        <v>11</v>
      </c>
      <c r="AI595">
        <v>0</v>
      </c>
      <c r="AJ595">
        <f>marketing_campaign[[#This Row],[AcceptedCmp2]]+marketing_campaign[[#This Row],[AcceptedCmp1]]+marketing_campaign[[#This Row],[AcceptedCmp5]]+marketing_campaign[[#This Row],[AcceptedCmp4]]+marketing_campaign[[#This Row],[AcceptedCmp3]]</f>
        <v>0</v>
      </c>
    </row>
    <row r="596" spans="1:36" x14ac:dyDescent="0.35">
      <c r="A596">
        <v>3075</v>
      </c>
      <c r="B596">
        <v>1972</v>
      </c>
      <c r="C596">
        <f t="shared" ca="1" si="18"/>
        <v>54</v>
      </c>
      <c r="D596" t="str" cm="1">
        <f t="array" aca="1" ref="D5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6" t="s">
        <v>32</v>
      </c>
      <c r="F596" t="s">
        <v>33</v>
      </c>
      <c r="G596" cm="1">
        <f t="array" ref="G596">_xlfn.IFS(marketing_campaign[[#This Row],[Marital_Status]]="Single",I596-J596+1,marketing_campaign[[#This Row],[Marital_Status]]="Together",I596+J596+2,marketing_campaign[[#This Row],[Marital_Status]]="Alone",I596-J596+1,marketing_campaign[[#This Row],[Marital_Status]]="Married",I596+J596+2,marketing_campaign[[#This Row],[Marital_Status]]="Divorced",I596+J596+1,marketing_campaign[[#This Row],[Marital_Status]]="YOLO",I596-J596+1,marketing_campaign[[#This Row],[Marital_Status]]="Absurd",I596-J596+1,marketing_campaign[[#This Row],[Marital_Status]]="Widow",I596+J596+1)</f>
        <v>2</v>
      </c>
      <c r="H596">
        <v>59973</v>
      </c>
      <c r="I596">
        <v>0</v>
      </c>
      <c r="J596">
        <v>0</v>
      </c>
      <c r="K596" s="1">
        <v>41528</v>
      </c>
      <c r="L596">
        <v>47</v>
      </c>
      <c r="M596" t="str" cm="1">
        <f t="array" ref="M596">_xlfn.IFS(AND(marketing_campaign[[#This Row],[Recency]]&gt;=0,marketing_campaign[[#This Row],[Recency]]&lt;=14),"Early Recency",AND(marketing_campaign[[#This Row],[Recency]]&gt;=15,marketing_campaign[[#This Row],[Recency]]&lt;=31),"Mid-Recency",marketing_campaign[[#This Row],[Recency]]&gt;=32,"Late Recency")</f>
        <v>Late Recency</v>
      </c>
      <c r="N596">
        <v>130</v>
      </c>
      <c r="O596">
        <v>30</v>
      </c>
      <c r="P596">
        <v>168</v>
      </c>
      <c r="Q596">
        <v>20</v>
      </c>
      <c r="R596">
        <v>34</v>
      </c>
      <c r="S596">
        <v>0</v>
      </c>
      <c r="T596">
        <f>marketing_campaign[[#This Row],[MntGoldProds]]+marketing_campaign[[#This Row],[MntSweetProducts]]+marketing_campaign[[#This Row],[MntFishProducts]]+marketing_campaign[[#This Row],[MntMeatProducts]]+marketing_campaign[[#This Row],[MntFruits]]+marketing_campaign[[#This Row],[MntWines]]</f>
        <v>382</v>
      </c>
      <c r="U596">
        <v>1</v>
      </c>
      <c r="V596">
        <v>3</v>
      </c>
      <c r="W596">
        <v>4</v>
      </c>
      <c r="X596">
        <v>7</v>
      </c>
      <c r="Y596">
        <f t="shared" si="19"/>
        <v>15</v>
      </c>
      <c r="Z596">
        <v>1</v>
      </c>
      <c r="AA596">
        <v>0</v>
      </c>
      <c r="AB596">
        <v>0</v>
      </c>
      <c r="AC596">
        <v>0</v>
      </c>
      <c r="AD596">
        <v>0</v>
      </c>
      <c r="AE596">
        <v>0</v>
      </c>
      <c r="AF596">
        <v>0</v>
      </c>
      <c r="AG596">
        <v>3</v>
      </c>
      <c r="AH596">
        <v>11</v>
      </c>
      <c r="AI596">
        <v>0</v>
      </c>
      <c r="AJ596">
        <f>marketing_campaign[[#This Row],[AcceptedCmp2]]+marketing_campaign[[#This Row],[AcceptedCmp1]]+marketing_campaign[[#This Row],[AcceptedCmp5]]+marketing_campaign[[#This Row],[AcceptedCmp4]]+marketing_campaign[[#This Row],[AcceptedCmp3]]</f>
        <v>0</v>
      </c>
    </row>
    <row r="597" spans="1:36" x14ac:dyDescent="0.35">
      <c r="A597">
        <v>4992</v>
      </c>
      <c r="B597">
        <v>1975</v>
      </c>
      <c r="C597">
        <f t="shared" ca="1" si="18"/>
        <v>51</v>
      </c>
      <c r="D597" t="str" cm="1">
        <f t="array" aca="1" ref="D5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7" t="s">
        <v>34</v>
      </c>
      <c r="F597" t="s">
        <v>31</v>
      </c>
      <c r="G597" cm="1">
        <f t="array" ref="G597">_xlfn.IFS(marketing_campaign[[#This Row],[Marital_Status]]="Single",I597-J597+1,marketing_campaign[[#This Row],[Marital_Status]]="Together",I597+J597+2,marketing_campaign[[#This Row],[Marital_Status]]="Alone",I597-J597+1,marketing_campaign[[#This Row],[Marital_Status]]="Married",I597+J597+2,marketing_campaign[[#This Row],[Marital_Status]]="Divorced",I597+J597+1,marketing_campaign[[#This Row],[Marital_Status]]="YOLO",I597-J597+1,marketing_campaign[[#This Row],[Marital_Status]]="Absurd",I597-J597+1,marketing_campaign[[#This Row],[Marital_Status]]="Widow",I597+J597+1)</f>
        <v>3</v>
      </c>
      <c r="H597">
        <v>17459</v>
      </c>
      <c r="I597">
        <v>1</v>
      </c>
      <c r="J597">
        <v>0</v>
      </c>
      <c r="K597" s="1">
        <v>41536</v>
      </c>
      <c r="L597">
        <v>12</v>
      </c>
      <c r="M597" t="str" cm="1">
        <f t="array" ref="M597">_xlfn.IFS(AND(marketing_campaign[[#This Row],[Recency]]&gt;=0,marketing_campaign[[#This Row],[Recency]]&lt;=14),"Early Recency",AND(marketing_campaign[[#This Row],[Recency]]&gt;=15,marketing_campaign[[#This Row],[Recency]]&lt;=31),"Mid-Recency",marketing_campaign[[#This Row],[Recency]]&gt;=32,"Late Recency")</f>
        <v>Early Recency</v>
      </c>
      <c r="N597">
        <v>6</v>
      </c>
      <c r="O597">
        <v>4</v>
      </c>
      <c r="P597">
        <v>16</v>
      </c>
      <c r="Q597">
        <v>3</v>
      </c>
      <c r="R597">
        <v>10</v>
      </c>
      <c r="S597">
        <v>30</v>
      </c>
      <c r="T597">
        <f>marketing_campaign[[#This Row],[MntGoldProds]]+marketing_campaign[[#This Row],[MntSweetProducts]]+marketing_campaign[[#This Row],[MntFishProducts]]+marketing_campaign[[#This Row],[MntMeatProducts]]+marketing_campaign[[#This Row],[MntFruits]]+marketing_campaign[[#This Row],[MntWines]]</f>
        <v>69</v>
      </c>
      <c r="U597">
        <v>3</v>
      </c>
      <c r="V597">
        <v>3</v>
      </c>
      <c r="W597">
        <v>1</v>
      </c>
      <c r="X597">
        <v>2</v>
      </c>
      <c r="Y597">
        <f t="shared" si="19"/>
        <v>9</v>
      </c>
      <c r="Z597">
        <v>7</v>
      </c>
      <c r="AA597">
        <v>0</v>
      </c>
      <c r="AB597">
        <v>0</v>
      </c>
      <c r="AC597">
        <v>0</v>
      </c>
      <c r="AD597">
        <v>0</v>
      </c>
      <c r="AE597">
        <v>0</v>
      </c>
      <c r="AF597">
        <v>0</v>
      </c>
      <c r="AG597">
        <v>3</v>
      </c>
      <c r="AH597">
        <v>11</v>
      </c>
      <c r="AI597">
        <v>1</v>
      </c>
      <c r="AJ597">
        <f>marketing_campaign[[#This Row],[AcceptedCmp2]]+marketing_campaign[[#This Row],[AcceptedCmp1]]+marketing_campaign[[#This Row],[AcceptedCmp5]]+marketing_campaign[[#This Row],[AcceptedCmp4]]+marketing_campaign[[#This Row],[AcceptedCmp3]]</f>
        <v>0</v>
      </c>
    </row>
    <row r="598" spans="1:36" x14ac:dyDescent="0.35">
      <c r="A598">
        <v>5252</v>
      </c>
      <c r="B598">
        <v>1969</v>
      </c>
      <c r="C598">
        <f t="shared" ca="1" si="18"/>
        <v>57</v>
      </c>
      <c r="D598" t="str" cm="1">
        <f t="array" aca="1" ref="D5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8" t="s">
        <v>29</v>
      </c>
      <c r="F598" t="s">
        <v>35</v>
      </c>
      <c r="G598" cm="1">
        <f t="array" ref="G598">_xlfn.IFS(marketing_campaign[[#This Row],[Marital_Status]]="Single",I598-J598+1,marketing_campaign[[#This Row],[Marital_Status]]="Together",I598+J598+2,marketing_campaign[[#This Row],[Marital_Status]]="Alone",I598-J598+1,marketing_campaign[[#This Row],[Marital_Status]]="Married",I598+J598+2,marketing_campaign[[#This Row],[Marital_Status]]="Divorced",I598+J598+1,marketing_campaign[[#This Row],[Marital_Status]]="YOLO",I598-J598+1,marketing_campaign[[#This Row],[Marital_Status]]="Absurd",I598-J598+1,marketing_campaign[[#This Row],[Marital_Status]]="Widow",I598+J598+1)</f>
        <v>2</v>
      </c>
      <c r="H598">
        <v>23910</v>
      </c>
      <c r="I598">
        <v>1</v>
      </c>
      <c r="J598">
        <v>0</v>
      </c>
      <c r="K598" s="1">
        <v>41208</v>
      </c>
      <c r="L598">
        <v>80</v>
      </c>
      <c r="M598" t="str" cm="1">
        <f t="array" ref="M598">_xlfn.IFS(AND(marketing_campaign[[#This Row],[Recency]]&gt;=0,marketing_campaign[[#This Row],[Recency]]&lt;=14),"Early Recency",AND(marketing_campaign[[#This Row],[Recency]]&gt;=15,marketing_campaign[[#This Row],[Recency]]&lt;=31),"Mid-Recency",marketing_campaign[[#This Row],[Recency]]&gt;=32,"Late Recency")</f>
        <v>Late Recency</v>
      </c>
      <c r="N598">
        <v>16</v>
      </c>
      <c r="O598">
        <v>12</v>
      </c>
      <c r="P598">
        <v>18</v>
      </c>
      <c r="Q598">
        <v>7</v>
      </c>
      <c r="R598">
        <v>1</v>
      </c>
      <c r="S598">
        <v>13</v>
      </c>
      <c r="T598">
        <f>marketing_campaign[[#This Row],[MntGoldProds]]+marketing_campaign[[#This Row],[MntSweetProducts]]+marketing_campaign[[#This Row],[MntFishProducts]]+marketing_campaign[[#This Row],[MntMeatProducts]]+marketing_campaign[[#This Row],[MntFruits]]+marketing_campaign[[#This Row],[MntWines]]</f>
        <v>67</v>
      </c>
      <c r="U598">
        <v>1</v>
      </c>
      <c r="V598">
        <v>2</v>
      </c>
      <c r="W598">
        <v>0</v>
      </c>
      <c r="X598">
        <v>3</v>
      </c>
      <c r="Y598">
        <f t="shared" si="19"/>
        <v>6</v>
      </c>
      <c r="Z598">
        <v>7</v>
      </c>
      <c r="AA598">
        <v>0</v>
      </c>
      <c r="AB598">
        <v>0</v>
      </c>
      <c r="AC598">
        <v>0</v>
      </c>
      <c r="AD598">
        <v>0</v>
      </c>
      <c r="AE598">
        <v>0</v>
      </c>
      <c r="AF598">
        <v>0</v>
      </c>
      <c r="AG598">
        <v>3</v>
      </c>
      <c r="AH598">
        <v>11</v>
      </c>
      <c r="AI598">
        <v>0</v>
      </c>
      <c r="AJ598">
        <f>marketing_campaign[[#This Row],[AcceptedCmp2]]+marketing_campaign[[#This Row],[AcceptedCmp1]]+marketing_campaign[[#This Row],[AcceptedCmp5]]+marketing_campaign[[#This Row],[AcceptedCmp4]]+marketing_campaign[[#This Row],[AcceptedCmp3]]</f>
        <v>0</v>
      </c>
    </row>
    <row r="599" spans="1:36" x14ac:dyDescent="0.35">
      <c r="A599">
        <v>7444</v>
      </c>
      <c r="B599">
        <v>1969</v>
      </c>
      <c r="C599">
        <f t="shared" ca="1" si="18"/>
        <v>57</v>
      </c>
      <c r="D599" t="str" cm="1">
        <f t="array" aca="1" ref="D5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599" t="s">
        <v>34</v>
      </c>
      <c r="F599" t="s">
        <v>33</v>
      </c>
      <c r="G599" cm="1">
        <f t="array" ref="G599">_xlfn.IFS(marketing_campaign[[#This Row],[Marital_Status]]="Single",I599-J599+1,marketing_campaign[[#This Row],[Marital_Status]]="Together",I599+J599+2,marketing_campaign[[#This Row],[Marital_Status]]="Alone",I599-J599+1,marketing_campaign[[#This Row],[Marital_Status]]="Married",I599+J599+2,marketing_campaign[[#This Row],[Marital_Status]]="Divorced",I599+J599+1,marketing_campaign[[#This Row],[Marital_Status]]="YOLO",I599-J599+1,marketing_campaign[[#This Row],[Marital_Status]]="Absurd",I599-J599+1,marketing_campaign[[#This Row],[Marital_Status]]="Widow",I599+J599+1)</f>
        <v>4</v>
      </c>
      <c r="H599">
        <v>42169</v>
      </c>
      <c r="I599">
        <v>1</v>
      </c>
      <c r="J599">
        <v>1</v>
      </c>
      <c r="K599" s="1">
        <v>41566</v>
      </c>
      <c r="L599">
        <v>20</v>
      </c>
      <c r="M599" t="str" cm="1">
        <f t="array" ref="M599">_xlfn.IFS(AND(marketing_campaign[[#This Row],[Recency]]&gt;=0,marketing_campaign[[#This Row],[Recency]]&lt;=14),"Early Recency",AND(marketing_campaign[[#This Row],[Recency]]&gt;=15,marketing_campaign[[#This Row],[Recency]]&lt;=31),"Mid-Recency",marketing_campaign[[#This Row],[Recency]]&gt;=32,"Late Recency")</f>
        <v>Mid-Recency</v>
      </c>
      <c r="N599">
        <v>19</v>
      </c>
      <c r="O599">
        <v>0</v>
      </c>
      <c r="P599">
        <v>9</v>
      </c>
      <c r="Q599">
        <v>0</v>
      </c>
      <c r="R599">
        <v>0</v>
      </c>
      <c r="S599">
        <v>2</v>
      </c>
      <c r="T599">
        <f>marketing_campaign[[#This Row],[MntGoldProds]]+marketing_campaign[[#This Row],[MntSweetProducts]]+marketing_campaign[[#This Row],[MntFishProducts]]+marketing_campaign[[#This Row],[MntMeatProducts]]+marketing_campaign[[#This Row],[MntFruits]]+marketing_campaign[[#This Row],[MntWines]]</f>
        <v>30</v>
      </c>
      <c r="U599">
        <v>2</v>
      </c>
      <c r="V599">
        <v>1</v>
      </c>
      <c r="W599">
        <v>0</v>
      </c>
      <c r="X599">
        <v>3</v>
      </c>
      <c r="Y599">
        <f t="shared" si="19"/>
        <v>6</v>
      </c>
      <c r="Z599">
        <v>8</v>
      </c>
      <c r="AA599">
        <v>0</v>
      </c>
      <c r="AB599">
        <v>0</v>
      </c>
      <c r="AC599">
        <v>0</v>
      </c>
      <c r="AD599">
        <v>0</v>
      </c>
      <c r="AE599">
        <v>0</v>
      </c>
      <c r="AF599">
        <v>0</v>
      </c>
      <c r="AG599">
        <v>3</v>
      </c>
      <c r="AH599">
        <v>11</v>
      </c>
      <c r="AI599">
        <v>0</v>
      </c>
      <c r="AJ599">
        <f>marketing_campaign[[#This Row],[AcceptedCmp2]]+marketing_campaign[[#This Row],[AcceptedCmp1]]+marketing_campaign[[#This Row],[AcceptedCmp5]]+marketing_campaign[[#This Row],[AcceptedCmp4]]+marketing_campaign[[#This Row],[AcceptedCmp3]]</f>
        <v>0</v>
      </c>
    </row>
    <row r="600" spans="1:36" x14ac:dyDescent="0.35">
      <c r="A600">
        <v>6919</v>
      </c>
      <c r="B600">
        <v>1978</v>
      </c>
      <c r="C600">
        <f t="shared" ca="1" si="18"/>
        <v>48</v>
      </c>
      <c r="D600" t="str" cm="1">
        <f t="array" aca="1" ref="D6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00" t="s">
        <v>37</v>
      </c>
      <c r="F600" t="s">
        <v>33</v>
      </c>
      <c r="G600" cm="1">
        <f t="array" ref="G600">_xlfn.IFS(marketing_campaign[[#This Row],[Marital_Status]]="Single",I600-J600+1,marketing_campaign[[#This Row],[Marital_Status]]="Together",I600+J600+2,marketing_campaign[[#This Row],[Marital_Status]]="Alone",I600-J600+1,marketing_campaign[[#This Row],[Marital_Status]]="Married",I600+J600+2,marketing_campaign[[#This Row],[Marital_Status]]="Divorced",I600+J600+1,marketing_campaign[[#This Row],[Marital_Status]]="YOLO",I600-J600+1,marketing_campaign[[#This Row],[Marital_Status]]="Absurd",I600-J600+1,marketing_campaign[[#This Row],[Marital_Status]]="Widow",I600+J600+1)</f>
        <v>3</v>
      </c>
      <c r="H600">
        <v>26224</v>
      </c>
      <c r="I600">
        <v>1</v>
      </c>
      <c r="J600">
        <v>0</v>
      </c>
      <c r="K600" s="1">
        <v>41429</v>
      </c>
      <c r="L600">
        <v>39</v>
      </c>
      <c r="M600" t="str" cm="1">
        <f t="array" ref="M600">_xlfn.IFS(AND(marketing_campaign[[#This Row],[Recency]]&gt;=0,marketing_campaign[[#This Row],[Recency]]&lt;=14),"Early Recency",AND(marketing_campaign[[#This Row],[Recency]]&gt;=15,marketing_campaign[[#This Row],[Recency]]&lt;=31),"Mid-Recency",marketing_campaign[[#This Row],[Recency]]&gt;=32,"Late Recency")</f>
        <v>Late Recency</v>
      </c>
      <c r="N600">
        <v>4</v>
      </c>
      <c r="O600">
        <v>7</v>
      </c>
      <c r="P600">
        <v>15</v>
      </c>
      <c r="Q600">
        <v>13</v>
      </c>
      <c r="R600">
        <v>9</v>
      </c>
      <c r="S600">
        <v>15</v>
      </c>
      <c r="T600">
        <f>marketing_campaign[[#This Row],[MntGoldProds]]+marketing_campaign[[#This Row],[MntSweetProducts]]+marketing_campaign[[#This Row],[MntFishProducts]]+marketing_campaign[[#This Row],[MntMeatProducts]]+marketing_campaign[[#This Row],[MntFruits]]+marketing_campaign[[#This Row],[MntWines]]</f>
        <v>63</v>
      </c>
      <c r="U600">
        <v>3</v>
      </c>
      <c r="V600">
        <v>2</v>
      </c>
      <c r="W600">
        <v>1</v>
      </c>
      <c r="X600">
        <v>3</v>
      </c>
      <c r="Y600">
        <f t="shared" si="19"/>
        <v>9</v>
      </c>
      <c r="Z600">
        <v>6</v>
      </c>
      <c r="AA600">
        <v>0</v>
      </c>
      <c r="AB600">
        <v>0</v>
      </c>
      <c r="AC600">
        <v>0</v>
      </c>
      <c r="AD600">
        <v>0</v>
      </c>
      <c r="AE600">
        <v>0</v>
      </c>
      <c r="AF600">
        <v>0</v>
      </c>
      <c r="AG600">
        <v>3</v>
      </c>
      <c r="AH600">
        <v>11</v>
      </c>
      <c r="AI600">
        <v>0</v>
      </c>
      <c r="AJ600">
        <f>marketing_campaign[[#This Row],[AcceptedCmp2]]+marketing_campaign[[#This Row],[AcceptedCmp1]]+marketing_campaign[[#This Row],[AcceptedCmp5]]+marketing_campaign[[#This Row],[AcceptedCmp4]]+marketing_campaign[[#This Row],[AcceptedCmp3]]</f>
        <v>0</v>
      </c>
    </row>
    <row r="601" spans="1:36" x14ac:dyDescent="0.35">
      <c r="A601">
        <v>3537</v>
      </c>
      <c r="B601">
        <v>1981</v>
      </c>
      <c r="C601">
        <f t="shared" ca="1" si="18"/>
        <v>45</v>
      </c>
      <c r="D601" t="str" cm="1">
        <f t="array" aca="1" ref="D6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01" t="s">
        <v>29</v>
      </c>
      <c r="F601" t="s">
        <v>31</v>
      </c>
      <c r="G601" cm="1">
        <f t="array" ref="G601">_xlfn.IFS(marketing_campaign[[#This Row],[Marital_Status]]="Single",I601-J601+1,marketing_campaign[[#This Row],[Marital_Status]]="Together",I601+J601+2,marketing_campaign[[#This Row],[Marital_Status]]="Alone",I601-J601+1,marketing_campaign[[#This Row],[Marital_Status]]="Married",I601+J601+2,marketing_campaign[[#This Row],[Marital_Status]]="Divorced",I601+J601+1,marketing_campaign[[#This Row],[Marital_Status]]="YOLO",I601-J601+1,marketing_campaign[[#This Row],[Marital_Status]]="Absurd",I601-J601+1,marketing_campaign[[#This Row],[Marital_Status]]="Widow",I601+J601+1)</f>
        <v>3</v>
      </c>
      <c r="H601">
        <v>31089</v>
      </c>
      <c r="I601">
        <v>1</v>
      </c>
      <c r="J601">
        <v>0</v>
      </c>
      <c r="K601" s="1">
        <v>41138</v>
      </c>
      <c r="L601">
        <v>57</v>
      </c>
      <c r="M601" t="str" cm="1">
        <f t="array" ref="M601">_xlfn.IFS(AND(marketing_campaign[[#This Row],[Recency]]&gt;=0,marketing_campaign[[#This Row],[Recency]]&lt;=14),"Early Recency",AND(marketing_campaign[[#This Row],[Recency]]&gt;=15,marketing_campaign[[#This Row],[Recency]]&lt;=31),"Mid-Recency",marketing_campaign[[#This Row],[Recency]]&gt;=32,"Late Recency")</f>
        <v>Late Recency</v>
      </c>
      <c r="N601">
        <v>31</v>
      </c>
      <c r="O601">
        <v>3</v>
      </c>
      <c r="P601">
        <v>31</v>
      </c>
      <c r="Q601">
        <v>2</v>
      </c>
      <c r="R601">
        <v>8</v>
      </c>
      <c r="S601">
        <v>4</v>
      </c>
      <c r="T601">
        <f>marketing_campaign[[#This Row],[MntGoldProds]]+marketing_campaign[[#This Row],[MntSweetProducts]]+marketing_campaign[[#This Row],[MntFishProducts]]+marketing_campaign[[#This Row],[MntMeatProducts]]+marketing_campaign[[#This Row],[MntFruits]]+marketing_campaign[[#This Row],[MntWines]]</f>
        <v>79</v>
      </c>
      <c r="U601">
        <v>3</v>
      </c>
      <c r="V601">
        <v>3</v>
      </c>
      <c r="W601">
        <v>0</v>
      </c>
      <c r="X601">
        <v>4</v>
      </c>
      <c r="Y601">
        <f t="shared" si="19"/>
        <v>10</v>
      </c>
      <c r="Z601">
        <v>8</v>
      </c>
      <c r="AA601">
        <v>0</v>
      </c>
      <c r="AB601">
        <v>0</v>
      </c>
      <c r="AC601">
        <v>0</v>
      </c>
      <c r="AD601">
        <v>0</v>
      </c>
      <c r="AE601">
        <v>0</v>
      </c>
      <c r="AF601">
        <v>0</v>
      </c>
      <c r="AG601">
        <v>3</v>
      </c>
      <c r="AH601">
        <v>11</v>
      </c>
      <c r="AI601">
        <v>0</v>
      </c>
      <c r="AJ601">
        <f>marketing_campaign[[#This Row],[AcceptedCmp2]]+marketing_campaign[[#This Row],[AcceptedCmp1]]+marketing_campaign[[#This Row],[AcceptedCmp5]]+marketing_campaign[[#This Row],[AcceptedCmp4]]+marketing_campaign[[#This Row],[AcceptedCmp3]]</f>
        <v>0</v>
      </c>
    </row>
    <row r="602" spans="1:36" x14ac:dyDescent="0.35">
      <c r="A602">
        <v>10277</v>
      </c>
      <c r="B602">
        <v>1961</v>
      </c>
      <c r="C602">
        <f t="shared" ca="1" si="18"/>
        <v>65</v>
      </c>
      <c r="D602" t="str" cm="1">
        <f t="array" aca="1" ref="D6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2" t="s">
        <v>29</v>
      </c>
      <c r="F602" t="s">
        <v>30</v>
      </c>
      <c r="G602" cm="1">
        <f t="array" ref="G602">_xlfn.IFS(marketing_campaign[[#This Row],[Marital_Status]]="Single",I602-J602+1,marketing_campaign[[#This Row],[Marital_Status]]="Together",I602+J602+2,marketing_campaign[[#This Row],[Marital_Status]]="Alone",I602-J602+1,marketing_campaign[[#This Row],[Marital_Status]]="Married",I602+J602+2,marketing_campaign[[#This Row],[Marital_Status]]="Divorced",I602+J602+1,marketing_campaign[[#This Row],[Marital_Status]]="YOLO",I602-J602+1,marketing_campaign[[#This Row],[Marital_Status]]="Absurd",I602-J602+1,marketing_campaign[[#This Row],[Marital_Status]]="Widow",I602+J602+1)</f>
        <v>0</v>
      </c>
      <c r="H602">
        <v>30081</v>
      </c>
      <c r="I602">
        <v>0</v>
      </c>
      <c r="J602">
        <v>1</v>
      </c>
      <c r="K602" s="1">
        <v>41326</v>
      </c>
      <c r="L602">
        <v>27</v>
      </c>
      <c r="M602" t="str" cm="1">
        <f t="array" ref="M602">_xlfn.IFS(AND(marketing_campaign[[#This Row],[Recency]]&gt;=0,marketing_campaign[[#This Row],[Recency]]&lt;=14),"Early Recency",AND(marketing_campaign[[#This Row],[Recency]]&gt;=15,marketing_campaign[[#This Row],[Recency]]&lt;=31),"Mid-Recency",marketing_campaign[[#This Row],[Recency]]&gt;=32,"Late Recency")</f>
        <v>Mid-Recency</v>
      </c>
      <c r="N602">
        <v>36</v>
      </c>
      <c r="O602">
        <v>0</v>
      </c>
      <c r="P602">
        <v>2</v>
      </c>
      <c r="Q602">
        <v>0</v>
      </c>
      <c r="R602">
        <v>0</v>
      </c>
      <c r="S602">
        <v>4</v>
      </c>
      <c r="T602">
        <f>marketing_campaign[[#This Row],[MntGoldProds]]+marketing_campaign[[#This Row],[MntSweetProducts]]+marketing_campaign[[#This Row],[MntFishProducts]]+marketing_campaign[[#This Row],[MntMeatProducts]]+marketing_campaign[[#This Row],[MntFruits]]+marketing_campaign[[#This Row],[MntWines]]</f>
        <v>42</v>
      </c>
      <c r="U602">
        <v>1</v>
      </c>
      <c r="V602">
        <v>1</v>
      </c>
      <c r="W602">
        <v>0</v>
      </c>
      <c r="X602">
        <v>3</v>
      </c>
      <c r="Y602">
        <f t="shared" si="19"/>
        <v>5</v>
      </c>
      <c r="Z602">
        <v>7</v>
      </c>
      <c r="AA602">
        <v>0</v>
      </c>
      <c r="AB602">
        <v>0</v>
      </c>
      <c r="AC602">
        <v>0</v>
      </c>
      <c r="AD602">
        <v>0</v>
      </c>
      <c r="AE602">
        <v>0</v>
      </c>
      <c r="AF602">
        <v>0</v>
      </c>
      <c r="AG602">
        <v>3</v>
      </c>
      <c r="AH602">
        <v>11</v>
      </c>
      <c r="AI602">
        <v>0</v>
      </c>
      <c r="AJ602">
        <f>marketing_campaign[[#This Row],[AcceptedCmp2]]+marketing_campaign[[#This Row],[AcceptedCmp1]]+marketing_campaign[[#This Row],[AcceptedCmp5]]+marketing_campaign[[#This Row],[AcceptedCmp4]]+marketing_campaign[[#This Row],[AcceptedCmp3]]</f>
        <v>0</v>
      </c>
    </row>
    <row r="603" spans="1:36" x14ac:dyDescent="0.35">
      <c r="A603">
        <v>2453</v>
      </c>
      <c r="B603">
        <v>1960</v>
      </c>
      <c r="C603">
        <f t="shared" ca="1" si="18"/>
        <v>66</v>
      </c>
      <c r="D603" t="str" cm="1">
        <f t="array" aca="1" ref="D6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3" t="s">
        <v>29</v>
      </c>
      <c r="F603" t="s">
        <v>31</v>
      </c>
      <c r="G603" cm="1">
        <f t="array" ref="G603">_xlfn.IFS(marketing_campaign[[#This Row],[Marital_Status]]="Single",I603-J603+1,marketing_campaign[[#This Row],[Marital_Status]]="Together",I603+J603+2,marketing_campaign[[#This Row],[Marital_Status]]="Alone",I603-J603+1,marketing_campaign[[#This Row],[Marital_Status]]="Married",I603+J603+2,marketing_campaign[[#This Row],[Marital_Status]]="Divorced",I603+J603+1,marketing_campaign[[#This Row],[Marital_Status]]="YOLO",I603-J603+1,marketing_campaign[[#This Row],[Marital_Status]]="Absurd",I603-J603+1,marketing_campaign[[#This Row],[Marital_Status]]="Widow",I603+J603+1)</f>
        <v>3</v>
      </c>
      <c r="H603">
        <v>62807</v>
      </c>
      <c r="I603">
        <v>0</v>
      </c>
      <c r="J603">
        <v>1</v>
      </c>
      <c r="K603" s="1">
        <v>41152</v>
      </c>
      <c r="L603">
        <v>83</v>
      </c>
      <c r="M603" t="str" cm="1">
        <f t="array" ref="M603">_xlfn.IFS(AND(marketing_campaign[[#This Row],[Recency]]&gt;=0,marketing_campaign[[#This Row],[Recency]]&lt;=14),"Early Recency",AND(marketing_campaign[[#This Row],[Recency]]&gt;=15,marketing_campaign[[#This Row],[Recency]]&lt;=31),"Mid-Recency",marketing_campaign[[#This Row],[Recency]]&gt;=32,"Late Recency")</f>
        <v>Late Recency</v>
      </c>
      <c r="N603">
        <v>526</v>
      </c>
      <c r="O603">
        <v>28</v>
      </c>
      <c r="P603">
        <v>135</v>
      </c>
      <c r="Q603">
        <v>10</v>
      </c>
      <c r="R603">
        <v>21</v>
      </c>
      <c r="S603">
        <v>99</v>
      </c>
      <c r="T603">
        <f>marketing_campaign[[#This Row],[MntGoldProds]]+marketing_campaign[[#This Row],[MntSweetProducts]]+marketing_campaign[[#This Row],[MntFishProducts]]+marketing_campaign[[#This Row],[MntMeatProducts]]+marketing_campaign[[#This Row],[MntFruits]]+marketing_campaign[[#This Row],[MntWines]]</f>
        <v>819</v>
      </c>
      <c r="U603">
        <v>3</v>
      </c>
      <c r="V603">
        <v>5</v>
      </c>
      <c r="W603">
        <v>3</v>
      </c>
      <c r="X603">
        <v>12</v>
      </c>
      <c r="Y603">
        <f t="shared" si="19"/>
        <v>23</v>
      </c>
      <c r="Z603">
        <v>5</v>
      </c>
      <c r="AA603">
        <v>0</v>
      </c>
      <c r="AB603">
        <v>0</v>
      </c>
      <c r="AC603">
        <v>0</v>
      </c>
      <c r="AD603">
        <v>0</v>
      </c>
      <c r="AE603">
        <v>0</v>
      </c>
      <c r="AF603">
        <v>0</v>
      </c>
      <c r="AG603">
        <v>3</v>
      </c>
      <c r="AH603">
        <v>11</v>
      </c>
      <c r="AI603">
        <v>0</v>
      </c>
      <c r="AJ603">
        <f>marketing_campaign[[#This Row],[AcceptedCmp2]]+marketing_campaign[[#This Row],[AcceptedCmp1]]+marketing_campaign[[#This Row],[AcceptedCmp5]]+marketing_campaign[[#This Row],[AcceptedCmp4]]+marketing_campaign[[#This Row],[AcceptedCmp3]]</f>
        <v>0</v>
      </c>
    </row>
    <row r="604" spans="1:36" x14ac:dyDescent="0.35">
      <c r="A604">
        <v>7972</v>
      </c>
      <c r="B604">
        <v>1955</v>
      </c>
      <c r="C604">
        <f t="shared" ca="1" si="18"/>
        <v>71</v>
      </c>
      <c r="D604" t="str" cm="1">
        <f t="array" aca="1" ref="D6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4" t="s">
        <v>29</v>
      </c>
      <c r="F604" t="s">
        <v>30</v>
      </c>
      <c r="G604" cm="1">
        <f t="array" ref="G604">_xlfn.IFS(marketing_campaign[[#This Row],[Marital_Status]]="Single",I604-J604+1,marketing_campaign[[#This Row],[Marital_Status]]="Together",I604+J604+2,marketing_campaign[[#This Row],[Marital_Status]]="Alone",I604-J604+1,marketing_campaign[[#This Row],[Marital_Status]]="Married",I604+J604+2,marketing_campaign[[#This Row],[Marital_Status]]="Divorced",I604+J604+1,marketing_campaign[[#This Row],[Marital_Status]]="YOLO",I604-J604+1,marketing_campaign[[#This Row],[Marital_Status]]="Absurd",I604-J604+1,marketing_campaign[[#This Row],[Marital_Status]]="Widow",I604+J604+1)</f>
        <v>1</v>
      </c>
      <c r="H604">
        <v>72906</v>
      </c>
      <c r="I604">
        <v>0</v>
      </c>
      <c r="J604">
        <v>0</v>
      </c>
      <c r="K604" s="1">
        <v>41534</v>
      </c>
      <c r="L604">
        <v>79</v>
      </c>
      <c r="M604" t="str" cm="1">
        <f t="array" ref="M604">_xlfn.IFS(AND(marketing_campaign[[#This Row],[Recency]]&gt;=0,marketing_campaign[[#This Row],[Recency]]&lt;=14),"Early Recency",AND(marketing_campaign[[#This Row],[Recency]]&gt;=15,marketing_campaign[[#This Row],[Recency]]&lt;=31),"Mid-Recency",marketing_campaign[[#This Row],[Recency]]&gt;=32,"Late Recency")</f>
        <v>Late Recency</v>
      </c>
      <c r="N604">
        <v>400</v>
      </c>
      <c r="O604">
        <v>32</v>
      </c>
      <c r="P604">
        <v>519</v>
      </c>
      <c r="Q604">
        <v>71</v>
      </c>
      <c r="R604">
        <v>75</v>
      </c>
      <c r="S604">
        <v>54</v>
      </c>
      <c r="T604">
        <f>marketing_campaign[[#This Row],[MntGoldProds]]+marketing_campaign[[#This Row],[MntSweetProducts]]+marketing_campaign[[#This Row],[MntFishProducts]]+marketing_campaign[[#This Row],[MntMeatProducts]]+marketing_campaign[[#This Row],[MntFruits]]+marketing_campaign[[#This Row],[MntWines]]</f>
        <v>1151</v>
      </c>
      <c r="U604">
        <v>1</v>
      </c>
      <c r="V604">
        <v>3</v>
      </c>
      <c r="W604">
        <v>4</v>
      </c>
      <c r="X604">
        <v>9</v>
      </c>
      <c r="Y604">
        <f t="shared" si="19"/>
        <v>17</v>
      </c>
      <c r="Z604">
        <v>1</v>
      </c>
      <c r="AA604">
        <v>0</v>
      </c>
      <c r="AB604">
        <v>0</v>
      </c>
      <c r="AC604">
        <v>0</v>
      </c>
      <c r="AD604">
        <v>0</v>
      </c>
      <c r="AE604">
        <v>0</v>
      </c>
      <c r="AF604">
        <v>0</v>
      </c>
      <c r="AG604">
        <v>3</v>
      </c>
      <c r="AH604">
        <v>11</v>
      </c>
      <c r="AI604">
        <v>0</v>
      </c>
      <c r="AJ604">
        <f>marketing_campaign[[#This Row],[AcceptedCmp2]]+marketing_campaign[[#This Row],[AcceptedCmp1]]+marketing_campaign[[#This Row],[AcceptedCmp5]]+marketing_campaign[[#This Row],[AcceptedCmp4]]+marketing_campaign[[#This Row],[AcceptedCmp3]]</f>
        <v>0</v>
      </c>
    </row>
    <row r="605" spans="1:36" x14ac:dyDescent="0.35">
      <c r="A605">
        <v>895</v>
      </c>
      <c r="B605">
        <v>1948</v>
      </c>
      <c r="C605">
        <f t="shared" ca="1" si="18"/>
        <v>78</v>
      </c>
      <c r="D605" t="str" cm="1">
        <f t="array" aca="1" ref="D6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05" t="s">
        <v>32</v>
      </c>
      <c r="F605" t="s">
        <v>33</v>
      </c>
      <c r="G605" cm="1">
        <f t="array" ref="G605">_xlfn.IFS(marketing_campaign[[#This Row],[Marital_Status]]="Single",I605-J605+1,marketing_campaign[[#This Row],[Marital_Status]]="Together",I605+J605+2,marketing_campaign[[#This Row],[Marital_Status]]="Alone",I605-J605+1,marketing_campaign[[#This Row],[Marital_Status]]="Married",I605+J605+2,marketing_campaign[[#This Row],[Marital_Status]]="Divorced",I605+J605+1,marketing_campaign[[#This Row],[Marital_Status]]="YOLO",I605-J605+1,marketing_campaign[[#This Row],[Marital_Status]]="Absurd",I605-J605+1,marketing_campaign[[#This Row],[Marital_Status]]="Widow",I605+J605+1)</f>
        <v>4</v>
      </c>
      <c r="H605">
        <v>61467</v>
      </c>
      <c r="I605">
        <v>0</v>
      </c>
      <c r="J605">
        <v>2</v>
      </c>
      <c r="K605" s="1">
        <v>41252</v>
      </c>
      <c r="L605">
        <v>69</v>
      </c>
      <c r="M605" t="str" cm="1">
        <f t="array" ref="M605">_xlfn.IFS(AND(marketing_campaign[[#This Row],[Recency]]&gt;=0,marketing_campaign[[#This Row],[Recency]]&lt;=14),"Early Recency",AND(marketing_campaign[[#This Row],[Recency]]&gt;=15,marketing_campaign[[#This Row],[Recency]]&lt;=31),"Mid-Recency",marketing_campaign[[#This Row],[Recency]]&gt;=32,"Late Recency")</f>
        <v>Late Recency</v>
      </c>
      <c r="N605">
        <v>410</v>
      </c>
      <c r="O605">
        <v>16</v>
      </c>
      <c r="P605">
        <v>114</v>
      </c>
      <c r="Q605">
        <v>0</v>
      </c>
      <c r="R605">
        <v>5</v>
      </c>
      <c r="S605">
        <v>49</v>
      </c>
      <c r="T605">
        <f>marketing_campaign[[#This Row],[MntGoldProds]]+marketing_campaign[[#This Row],[MntSweetProducts]]+marketing_campaign[[#This Row],[MntFishProducts]]+marketing_campaign[[#This Row],[MntMeatProducts]]+marketing_campaign[[#This Row],[MntFruits]]+marketing_campaign[[#This Row],[MntWines]]</f>
        <v>594</v>
      </c>
      <c r="U605">
        <v>3</v>
      </c>
      <c r="V605">
        <v>5</v>
      </c>
      <c r="W605">
        <v>2</v>
      </c>
      <c r="X605">
        <v>10</v>
      </c>
      <c r="Y605">
        <f t="shared" si="19"/>
        <v>20</v>
      </c>
      <c r="Z605">
        <v>5</v>
      </c>
      <c r="AA605">
        <v>0</v>
      </c>
      <c r="AB605">
        <v>0</v>
      </c>
      <c r="AC605">
        <v>0</v>
      </c>
      <c r="AD605">
        <v>0</v>
      </c>
      <c r="AE605">
        <v>0</v>
      </c>
      <c r="AF605">
        <v>0</v>
      </c>
      <c r="AG605">
        <v>3</v>
      </c>
      <c r="AH605">
        <v>11</v>
      </c>
      <c r="AI605">
        <v>0</v>
      </c>
      <c r="AJ605">
        <f>marketing_campaign[[#This Row],[AcceptedCmp2]]+marketing_campaign[[#This Row],[AcceptedCmp1]]+marketing_campaign[[#This Row],[AcceptedCmp5]]+marketing_campaign[[#This Row],[AcceptedCmp4]]+marketing_campaign[[#This Row],[AcceptedCmp3]]</f>
        <v>0</v>
      </c>
    </row>
    <row r="606" spans="1:36" x14ac:dyDescent="0.35">
      <c r="A606">
        <v>1177</v>
      </c>
      <c r="B606">
        <v>1966</v>
      </c>
      <c r="C606">
        <f t="shared" ca="1" si="18"/>
        <v>60</v>
      </c>
      <c r="D606" t="str" cm="1">
        <f t="array" aca="1" ref="D6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06" t="s">
        <v>34</v>
      </c>
      <c r="F606" t="s">
        <v>31</v>
      </c>
      <c r="G606" cm="1">
        <f t="array" ref="G606">_xlfn.IFS(marketing_campaign[[#This Row],[Marital_Status]]="Single",I606-J606+1,marketing_campaign[[#This Row],[Marital_Status]]="Together",I606+J606+2,marketing_campaign[[#This Row],[Marital_Status]]="Alone",I606-J606+1,marketing_campaign[[#This Row],[Marital_Status]]="Married",I606+J606+2,marketing_campaign[[#This Row],[Marital_Status]]="Divorced",I606+J606+1,marketing_campaign[[#This Row],[Marital_Status]]="YOLO",I606-J606+1,marketing_campaign[[#This Row],[Marital_Status]]="Absurd",I606-J606+1,marketing_campaign[[#This Row],[Marital_Status]]="Widow",I606+J606+1)</f>
        <v>4</v>
      </c>
      <c r="H606">
        <v>49618</v>
      </c>
      <c r="I606">
        <v>1</v>
      </c>
      <c r="J606">
        <v>1</v>
      </c>
      <c r="K606" s="1">
        <v>41300</v>
      </c>
      <c r="L606">
        <v>77</v>
      </c>
      <c r="M606" t="str" cm="1">
        <f t="array" ref="M606">_xlfn.IFS(AND(marketing_campaign[[#This Row],[Recency]]&gt;=0,marketing_campaign[[#This Row],[Recency]]&lt;=14),"Early Recency",AND(marketing_campaign[[#This Row],[Recency]]&gt;=15,marketing_campaign[[#This Row],[Recency]]&lt;=31),"Mid-Recency",marketing_campaign[[#This Row],[Recency]]&gt;=32,"Late Recency")</f>
        <v>Late Recency</v>
      </c>
      <c r="N606">
        <v>80</v>
      </c>
      <c r="O606">
        <v>3</v>
      </c>
      <c r="P606">
        <v>26</v>
      </c>
      <c r="Q606">
        <v>4</v>
      </c>
      <c r="R606">
        <v>2</v>
      </c>
      <c r="S606">
        <v>14</v>
      </c>
      <c r="T606">
        <f>marketing_campaign[[#This Row],[MntGoldProds]]+marketing_campaign[[#This Row],[MntSweetProducts]]+marketing_campaign[[#This Row],[MntFishProducts]]+marketing_campaign[[#This Row],[MntMeatProducts]]+marketing_campaign[[#This Row],[MntFruits]]+marketing_campaign[[#This Row],[MntWines]]</f>
        <v>129</v>
      </c>
      <c r="U606">
        <v>4</v>
      </c>
      <c r="V606">
        <v>3</v>
      </c>
      <c r="W606">
        <v>1</v>
      </c>
      <c r="X606">
        <v>3</v>
      </c>
      <c r="Y606">
        <f t="shared" si="19"/>
        <v>11</v>
      </c>
      <c r="Z606">
        <v>7</v>
      </c>
      <c r="AA606">
        <v>0</v>
      </c>
      <c r="AB606">
        <v>0</v>
      </c>
      <c r="AC606">
        <v>0</v>
      </c>
      <c r="AD606">
        <v>0</v>
      </c>
      <c r="AE606">
        <v>0</v>
      </c>
      <c r="AF606">
        <v>0</v>
      </c>
      <c r="AG606">
        <v>3</v>
      </c>
      <c r="AH606">
        <v>11</v>
      </c>
      <c r="AI606">
        <v>0</v>
      </c>
      <c r="AJ606">
        <f>marketing_campaign[[#This Row],[AcceptedCmp2]]+marketing_campaign[[#This Row],[AcceptedCmp1]]+marketing_campaign[[#This Row],[AcceptedCmp5]]+marketing_campaign[[#This Row],[AcceptedCmp4]]+marketing_campaign[[#This Row],[AcceptedCmp3]]</f>
        <v>0</v>
      </c>
    </row>
    <row r="607" spans="1:36" x14ac:dyDescent="0.35">
      <c r="A607">
        <v>7141</v>
      </c>
      <c r="B607">
        <v>1986</v>
      </c>
      <c r="C607">
        <f t="shared" ca="1" si="18"/>
        <v>40</v>
      </c>
      <c r="D607" t="str" cm="1">
        <f t="array" aca="1" ref="D6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07" t="s">
        <v>34</v>
      </c>
      <c r="F607" t="s">
        <v>30</v>
      </c>
      <c r="G607" cm="1">
        <f t="array" ref="G607">_xlfn.IFS(marketing_campaign[[#This Row],[Marital_Status]]="Single",I607-J607+1,marketing_campaign[[#This Row],[Marital_Status]]="Together",I607+J607+2,marketing_campaign[[#This Row],[Marital_Status]]="Alone",I607-J607+1,marketing_campaign[[#This Row],[Marital_Status]]="Married",I607+J607+2,marketing_campaign[[#This Row],[Marital_Status]]="Divorced",I607+J607+1,marketing_campaign[[#This Row],[Marital_Status]]="YOLO",I607-J607+1,marketing_campaign[[#This Row],[Marital_Status]]="Absurd",I607-J607+1,marketing_campaign[[#This Row],[Marital_Status]]="Widow",I607+J607+1)</f>
        <v>2</v>
      </c>
      <c r="H607">
        <v>21888</v>
      </c>
      <c r="I607">
        <v>1</v>
      </c>
      <c r="J607">
        <v>0</v>
      </c>
      <c r="K607" s="1">
        <v>41272</v>
      </c>
      <c r="L607">
        <v>15</v>
      </c>
      <c r="M607" t="str" cm="1">
        <f t="array" ref="M607">_xlfn.IFS(AND(marketing_campaign[[#This Row],[Recency]]&gt;=0,marketing_campaign[[#This Row],[Recency]]&lt;=14),"Early Recency",AND(marketing_campaign[[#This Row],[Recency]]&gt;=15,marketing_campaign[[#This Row],[Recency]]&lt;=31),"Mid-Recency",marketing_campaign[[#This Row],[Recency]]&gt;=32,"Late Recency")</f>
        <v>Mid-Recency</v>
      </c>
      <c r="N607">
        <v>88</v>
      </c>
      <c r="O607">
        <v>10</v>
      </c>
      <c r="P607">
        <v>46</v>
      </c>
      <c r="Q607">
        <v>2</v>
      </c>
      <c r="R607">
        <v>3</v>
      </c>
      <c r="S607">
        <v>64</v>
      </c>
      <c r="T607">
        <f>marketing_campaign[[#This Row],[MntGoldProds]]+marketing_campaign[[#This Row],[MntSweetProducts]]+marketing_campaign[[#This Row],[MntFishProducts]]+marketing_campaign[[#This Row],[MntMeatProducts]]+marketing_campaign[[#This Row],[MntFruits]]+marketing_campaign[[#This Row],[MntWines]]</f>
        <v>213</v>
      </c>
      <c r="U607">
        <v>4</v>
      </c>
      <c r="V607">
        <v>5</v>
      </c>
      <c r="W607">
        <v>1</v>
      </c>
      <c r="X607">
        <v>2</v>
      </c>
      <c r="Y607">
        <f t="shared" si="19"/>
        <v>12</v>
      </c>
      <c r="Z607">
        <v>10</v>
      </c>
      <c r="AA607">
        <v>0</v>
      </c>
      <c r="AB607">
        <v>0</v>
      </c>
      <c r="AC607">
        <v>0</v>
      </c>
      <c r="AD607">
        <v>0</v>
      </c>
      <c r="AE607">
        <v>0</v>
      </c>
      <c r="AF607">
        <v>0</v>
      </c>
      <c r="AG607">
        <v>3</v>
      </c>
      <c r="AH607">
        <v>11</v>
      </c>
      <c r="AI607">
        <v>1</v>
      </c>
      <c r="AJ607">
        <f>marketing_campaign[[#This Row],[AcceptedCmp2]]+marketing_campaign[[#This Row],[AcceptedCmp1]]+marketing_campaign[[#This Row],[AcceptedCmp5]]+marketing_campaign[[#This Row],[AcceptedCmp4]]+marketing_campaign[[#This Row],[AcceptedCmp3]]</f>
        <v>0</v>
      </c>
    </row>
    <row r="608" spans="1:36" x14ac:dyDescent="0.35">
      <c r="A608">
        <v>7232</v>
      </c>
      <c r="B608">
        <v>1973</v>
      </c>
      <c r="C608">
        <f t="shared" ca="1" si="18"/>
        <v>53</v>
      </c>
      <c r="D608" t="str" cm="1">
        <f t="array" aca="1" ref="D6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08" t="s">
        <v>29</v>
      </c>
      <c r="F608" t="s">
        <v>38</v>
      </c>
      <c r="G608" cm="1">
        <f t="array" ref="G608">_xlfn.IFS(marketing_campaign[[#This Row],[Marital_Status]]="Single",I608-J608+1,marketing_campaign[[#This Row],[Marital_Status]]="Together",I608+J608+2,marketing_campaign[[#This Row],[Marital_Status]]="Alone",I608-J608+1,marketing_campaign[[#This Row],[Marital_Status]]="Married",I608+J608+2,marketing_campaign[[#This Row],[Marital_Status]]="Divorced",I608+J608+1,marketing_campaign[[#This Row],[Marital_Status]]="YOLO",I608-J608+1,marketing_campaign[[#This Row],[Marital_Status]]="Absurd",I608-J608+1,marketing_campaign[[#This Row],[Marital_Status]]="Widow",I608+J608+1)</f>
        <v>2</v>
      </c>
      <c r="H608">
        <v>42429</v>
      </c>
      <c r="I608">
        <v>0</v>
      </c>
      <c r="J608">
        <v>1</v>
      </c>
      <c r="K608" s="1">
        <v>41681</v>
      </c>
      <c r="L608">
        <v>99</v>
      </c>
      <c r="M608" t="str" cm="1">
        <f t="array" ref="M608">_xlfn.IFS(AND(marketing_campaign[[#This Row],[Recency]]&gt;=0,marketing_campaign[[#This Row],[Recency]]&lt;=14),"Early Recency",AND(marketing_campaign[[#This Row],[Recency]]&gt;=15,marketing_campaign[[#This Row],[Recency]]&lt;=31),"Mid-Recency",marketing_campaign[[#This Row],[Recency]]&gt;=32,"Late Recency")</f>
        <v>Late Recency</v>
      </c>
      <c r="N608">
        <v>55</v>
      </c>
      <c r="O608">
        <v>0</v>
      </c>
      <c r="P608">
        <v>6</v>
      </c>
      <c r="Q608">
        <v>2</v>
      </c>
      <c r="R608">
        <v>0</v>
      </c>
      <c r="S608">
        <v>4</v>
      </c>
      <c r="T608">
        <f>marketing_campaign[[#This Row],[MntGoldProds]]+marketing_campaign[[#This Row],[MntSweetProducts]]+marketing_campaign[[#This Row],[MntFishProducts]]+marketing_campaign[[#This Row],[MntMeatProducts]]+marketing_campaign[[#This Row],[MntFruits]]+marketing_campaign[[#This Row],[MntWines]]</f>
        <v>67</v>
      </c>
      <c r="U608">
        <v>2</v>
      </c>
      <c r="V608">
        <v>1</v>
      </c>
      <c r="W608">
        <v>1</v>
      </c>
      <c r="X608">
        <v>3</v>
      </c>
      <c r="Y608">
        <f t="shared" si="19"/>
        <v>7</v>
      </c>
      <c r="Z608">
        <v>5</v>
      </c>
      <c r="AA608">
        <v>0</v>
      </c>
      <c r="AB608">
        <v>0</v>
      </c>
      <c r="AC608">
        <v>0</v>
      </c>
      <c r="AD608">
        <v>0</v>
      </c>
      <c r="AE608">
        <v>0</v>
      </c>
      <c r="AF608">
        <v>0</v>
      </c>
      <c r="AG608">
        <v>3</v>
      </c>
      <c r="AH608">
        <v>11</v>
      </c>
      <c r="AI608">
        <v>0</v>
      </c>
      <c r="AJ608">
        <f>marketing_campaign[[#This Row],[AcceptedCmp2]]+marketing_campaign[[#This Row],[AcceptedCmp1]]+marketing_campaign[[#This Row],[AcceptedCmp5]]+marketing_campaign[[#This Row],[AcceptedCmp4]]+marketing_campaign[[#This Row],[AcceptedCmp3]]</f>
        <v>0</v>
      </c>
    </row>
    <row r="609" spans="1:36" x14ac:dyDescent="0.35">
      <c r="A609">
        <v>8477</v>
      </c>
      <c r="B609">
        <v>1956</v>
      </c>
      <c r="C609">
        <f t="shared" ca="1" si="18"/>
        <v>70</v>
      </c>
      <c r="D609" t="str" cm="1">
        <f t="array" aca="1" ref="D6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09" t="s">
        <v>29</v>
      </c>
      <c r="F609" t="s">
        <v>35</v>
      </c>
      <c r="G609" cm="1">
        <f t="array" ref="G609">_xlfn.IFS(marketing_campaign[[#This Row],[Marital_Status]]="Single",I609-J609+1,marketing_campaign[[#This Row],[Marital_Status]]="Together",I609+J609+2,marketing_campaign[[#This Row],[Marital_Status]]="Alone",I609-J609+1,marketing_campaign[[#This Row],[Marital_Status]]="Married",I609+J609+2,marketing_campaign[[#This Row],[Marital_Status]]="Divorced",I609+J609+1,marketing_campaign[[#This Row],[Marital_Status]]="YOLO",I609-J609+1,marketing_campaign[[#This Row],[Marital_Status]]="Absurd",I609-J609+1,marketing_campaign[[#This Row],[Marital_Status]]="Widow",I609+J609+1)</f>
        <v>4</v>
      </c>
      <c r="H609">
        <v>26150</v>
      </c>
      <c r="I609">
        <v>2</v>
      </c>
      <c r="J609">
        <v>1</v>
      </c>
      <c r="K609" s="1">
        <v>41344</v>
      </c>
      <c r="L609">
        <v>61</v>
      </c>
      <c r="M609" t="str" cm="1">
        <f t="array" ref="M609">_xlfn.IFS(AND(marketing_campaign[[#This Row],[Recency]]&gt;=0,marketing_campaign[[#This Row],[Recency]]&lt;=14),"Early Recency",AND(marketing_campaign[[#This Row],[Recency]]&gt;=15,marketing_campaign[[#This Row],[Recency]]&lt;=31),"Mid-Recency",marketing_campaign[[#This Row],[Recency]]&gt;=32,"Late Recency")</f>
        <v>Late Recency</v>
      </c>
      <c r="N609">
        <v>5</v>
      </c>
      <c r="O609">
        <v>1</v>
      </c>
      <c r="P609">
        <v>13</v>
      </c>
      <c r="Q609">
        <v>3</v>
      </c>
      <c r="R609">
        <v>5</v>
      </c>
      <c r="S609">
        <v>1</v>
      </c>
      <c r="T609">
        <f>marketing_campaign[[#This Row],[MntGoldProds]]+marketing_campaign[[#This Row],[MntSweetProducts]]+marketing_campaign[[#This Row],[MntFishProducts]]+marketing_campaign[[#This Row],[MntMeatProducts]]+marketing_campaign[[#This Row],[MntFruits]]+marketing_campaign[[#This Row],[MntWines]]</f>
        <v>28</v>
      </c>
      <c r="U609">
        <v>1</v>
      </c>
      <c r="V609">
        <v>1</v>
      </c>
      <c r="W609">
        <v>0</v>
      </c>
      <c r="X609">
        <v>3</v>
      </c>
      <c r="Y609">
        <f t="shared" si="19"/>
        <v>5</v>
      </c>
      <c r="Z609">
        <v>7</v>
      </c>
      <c r="AA609">
        <v>0</v>
      </c>
      <c r="AB609">
        <v>0</v>
      </c>
      <c r="AC609">
        <v>0</v>
      </c>
      <c r="AD609">
        <v>0</v>
      </c>
      <c r="AE609">
        <v>0</v>
      </c>
      <c r="AF609">
        <v>0</v>
      </c>
      <c r="AG609">
        <v>3</v>
      </c>
      <c r="AH609">
        <v>11</v>
      </c>
      <c r="AI609">
        <v>0</v>
      </c>
      <c r="AJ609">
        <f>marketing_campaign[[#This Row],[AcceptedCmp2]]+marketing_campaign[[#This Row],[AcceptedCmp1]]+marketing_campaign[[#This Row],[AcceptedCmp5]]+marketing_campaign[[#This Row],[AcceptedCmp4]]+marketing_campaign[[#This Row],[AcceptedCmp3]]</f>
        <v>0</v>
      </c>
    </row>
    <row r="610" spans="1:36" x14ac:dyDescent="0.35">
      <c r="A610">
        <v>2457</v>
      </c>
      <c r="B610">
        <v>1975</v>
      </c>
      <c r="C610">
        <f t="shared" ca="1" si="18"/>
        <v>51</v>
      </c>
      <c r="D610" t="str" cm="1">
        <f t="array" aca="1" ref="D6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0" t="s">
        <v>36</v>
      </c>
      <c r="F610" t="s">
        <v>33</v>
      </c>
      <c r="G610" cm="1">
        <f t="array" ref="G610">_xlfn.IFS(marketing_campaign[[#This Row],[Marital_Status]]="Single",I610-J610+1,marketing_campaign[[#This Row],[Marital_Status]]="Together",I610+J610+2,marketing_campaign[[#This Row],[Marital_Status]]="Alone",I610-J610+1,marketing_campaign[[#This Row],[Marital_Status]]="Married",I610+J610+2,marketing_campaign[[#This Row],[Marital_Status]]="Divorced",I610+J610+1,marketing_campaign[[#This Row],[Marital_Status]]="YOLO",I610-J610+1,marketing_campaign[[#This Row],[Marital_Status]]="Absurd",I610-J610+1,marketing_campaign[[#This Row],[Marital_Status]]="Widow",I610+J610+1)</f>
        <v>3</v>
      </c>
      <c r="H610">
        <v>30801</v>
      </c>
      <c r="I610">
        <v>0</v>
      </c>
      <c r="J610">
        <v>1</v>
      </c>
      <c r="K610" s="1">
        <v>41208</v>
      </c>
      <c r="L610">
        <v>23</v>
      </c>
      <c r="M610" t="str" cm="1">
        <f t="array" ref="M610">_xlfn.IFS(AND(marketing_campaign[[#This Row],[Recency]]&gt;=0,marketing_campaign[[#This Row],[Recency]]&lt;=14),"Early Recency",AND(marketing_campaign[[#This Row],[Recency]]&gt;=15,marketing_campaign[[#This Row],[Recency]]&lt;=31),"Mid-Recency",marketing_campaign[[#This Row],[Recency]]&gt;=32,"Late Recency")</f>
        <v>Mid-Recency</v>
      </c>
      <c r="N610">
        <v>8</v>
      </c>
      <c r="O610">
        <v>4</v>
      </c>
      <c r="P610">
        <v>5</v>
      </c>
      <c r="Q610">
        <v>15</v>
      </c>
      <c r="R610">
        <v>2</v>
      </c>
      <c r="S610">
        <v>11</v>
      </c>
      <c r="T610">
        <f>marketing_campaign[[#This Row],[MntGoldProds]]+marketing_campaign[[#This Row],[MntSweetProducts]]+marketing_campaign[[#This Row],[MntFishProducts]]+marketing_campaign[[#This Row],[MntMeatProducts]]+marketing_campaign[[#This Row],[MntFruits]]+marketing_campaign[[#This Row],[MntWines]]</f>
        <v>45</v>
      </c>
      <c r="U610">
        <v>2</v>
      </c>
      <c r="V610">
        <v>1</v>
      </c>
      <c r="W610">
        <v>0</v>
      </c>
      <c r="X610">
        <v>3</v>
      </c>
      <c r="Y610">
        <f t="shared" si="19"/>
        <v>6</v>
      </c>
      <c r="Z610">
        <v>7</v>
      </c>
      <c r="AA610">
        <v>0</v>
      </c>
      <c r="AB610">
        <v>0</v>
      </c>
      <c r="AC610">
        <v>0</v>
      </c>
      <c r="AD610">
        <v>0</v>
      </c>
      <c r="AE610">
        <v>0</v>
      </c>
      <c r="AF610">
        <v>0</v>
      </c>
      <c r="AG610">
        <v>3</v>
      </c>
      <c r="AH610">
        <v>11</v>
      </c>
      <c r="AI610">
        <v>0</v>
      </c>
      <c r="AJ610">
        <f>marketing_campaign[[#This Row],[AcceptedCmp2]]+marketing_campaign[[#This Row],[AcceptedCmp1]]+marketing_campaign[[#This Row],[AcceptedCmp5]]+marketing_campaign[[#This Row],[AcceptedCmp4]]+marketing_campaign[[#This Row],[AcceptedCmp3]]</f>
        <v>0</v>
      </c>
    </row>
    <row r="611" spans="1:36" x14ac:dyDescent="0.35">
      <c r="A611">
        <v>988</v>
      </c>
      <c r="B611">
        <v>1965</v>
      </c>
      <c r="C611">
        <f t="shared" ca="1" si="18"/>
        <v>61</v>
      </c>
      <c r="D611" t="str" cm="1">
        <f t="array" aca="1" ref="D6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1" t="s">
        <v>29</v>
      </c>
      <c r="F611" t="s">
        <v>33</v>
      </c>
      <c r="G611" cm="1">
        <f t="array" ref="G611">_xlfn.IFS(marketing_campaign[[#This Row],[Marital_Status]]="Single",I611-J611+1,marketing_campaign[[#This Row],[Marital_Status]]="Together",I611+J611+2,marketing_campaign[[#This Row],[Marital_Status]]="Alone",I611-J611+1,marketing_campaign[[#This Row],[Marital_Status]]="Married",I611+J611+2,marketing_campaign[[#This Row],[Marital_Status]]="Divorced",I611+J611+1,marketing_campaign[[#This Row],[Marital_Status]]="YOLO",I611-J611+1,marketing_campaign[[#This Row],[Marital_Status]]="Absurd",I611-J611+1,marketing_campaign[[#This Row],[Marital_Status]]="Widow",I611+J611+1)</f>
        <v>2</v>
      </c>
      <c r="H611">
        <v>81168</v>
      </c>
      <c r="I611">
        <v>0</v>
      </c>
      <c r="J611">
        <v>0</v>
      </c>
      <c r="K611" s="1">
        <v>41766</v>
      </c>
      <c r="L611">
        <v>84</v>
      </c>
      <c r="M611" t="str" cm="1">
        <f t="array" ref="M611">_xlfn.IFS(AND(marketing_campaign[[#This Row],[Recency]]&gt;=0,marketing_campaign[[#This Row],[Recency]]&lt;=14),"Early Recency",AND(marketing_campaign[[#This Row],[Recency]]&gt;=15,marketing_campaign[[#This Row],[Recency]]&lt;=31),"Mid-Recency",marketing_campaign[[#This Row],[Recency]]&gt;=32,"Late Recency")</f>
        <v>Late Recency</v>
      </c>
      <c r="N611">
        <v>410</v>
      </c>
      <c r="O611">
        <v>0</v>
      </c>
      <c r="P611">
        <v>592</v>
      </c>
      <c r="Q611">
        <v>147</v>
      </c>
      <c r="R611">
        <v>22</v>
      </c>
      <c r="S611">
        <v>22</v>
      </c>
      <c r="T611">
        <f>marketing_campaign[[#This Row],[MntGoldProds]]+marketing_campaign[[#This Row],[MntSweetProducts]]+marketing_campaign[[#This Row],[MntFishProducts]]+marketing_campaign[[#This Row],[MntMeatProducts]]+marketing_campaign[[#This Row],[MntFruits]]+marketing_campaign[[#This Row],[MntWines]]</f>
        <v>1193</v>
      </c>
      <c r="U611">
        <v>1</v>
      </c>
      <c r="V611">
        <v>6</v>
      </c>
      <c r="W611">
        <v>4</v>
      </c>
      <c r="X611">
        <v>7</v>
      </c>
      <c r="Y611">
        <f t="shared" si="19"/>
        <v>18</v>
      </c>
      <c r="Z611">
        <v>3</v>
      </c>
      <c r="AA611">
        <v>0</v>
      </c>
      <c r="AB611">
        <v>0</v>
      </c>
      <c r="AC611">
        <v>0</v>
      </c>
      <c r="AD611">
        <v>1</v>
      </c>
      <c r="AE611">
        <v>0</v>
      </c>
      <c r="AF611">
        <v>0</v>
      </c>
      <c r="AG611">
        <v>3</v>
      </c>
      <c r="AH611">
        <v>11</v>
      </c>
      <c r="AI611">
        <v>0</v>
      </c>
      <c r="AJ611">
        <f>marketing_campaign[[#This Row],[AcceptedCmp2]]+marketing_campaign[[#This Row],[AcceptedCmp1]]+marketing_campaign[[#This Row],[AcceptedCmp5]]+marketing_campaign[[#This Row],[AcceptedCmp4]]+marketing_campaign[[#This Row],[AcceptedCmp3]]</f>
        <v>1</v>
      </c>
    </row>
    <row r="612" spans="1:36" x14ac:dyDescent="0.35">
      <c r="A612">
        <v>7930</v>
      </c>
      <c r="B612">
        <v>1969</v>
      </c>
      <c r="C612">
        <f t="shared" ca="1" si="18"/>
        <v>57</v>
      </c>
      <c r="D612" t="str" cm="1">
        <f t="array" aca="1" ref="D6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2" t="s">
        <v>34</v>
      </c>
      <c r="F612" t="s">
        <v>30</v>
      </c>
      <c r="G612" cm="1">
        <f t="array" ref="G612">_xlfn.IFS(marketing_campaign[[#This Row],[Marital_Status]]="Single",I612-J612+1,marketing_campaign[[#This Row],[Marital_Status]]="Together",I612+J612+2,marketing_campaign[[#This Row],[Marital_Status]]="Alone",I612-J612+1,marketing_campaign[[#This Row],[Marital_Status]]="Married",I612+J612+2,marketing_campaign[[#This Row],[Marital_Status]]="Divorced",I612+J612+1,marketing_campaign[[#This Row],[Marital_Status]]="YOLO",I612-J612+1,marketing_campaign[[#This Row],[Marital_Status]]="Absurd",I612-J612+1,marketing_campaign[[#This Row],[Marital_Status]]="Widow",I612+J612+1)</f>
        <v>1</v>
      </c>
      <c r="H612">
        <v>26877</v>
      </c>
      <c r="I612">
        <v>0</v>
      </c>
      <c r="J612">
        <v>0</v>
      </c>
      <c r="K612" s="1">
        <v>41505</v>
      </c>
      <c r="L612">
        <v>74</v>
      </c>
      <c r="M612" t="str" cm="1">
        <f t="array" ref="M612">_xlfn.IFS(AND(marketing_campaign[[#This Row],[Recency]]&gt;=0,marketing_campaign[[#This Row],[Recency]]&lt;=14),"Early Recency",AND(marketing_campaign[[#This Row],[Recency]]&gt;=15,marketing_campaign[[#This Row],[Recency]]&lt;=31),"Mid-Recency",marketing_campaign[[#This Row],[Recency]]&gt;=32,"Late Recency")</f>
        <v>Late Recency</v>
      </c>
      <c r="N612">
        <v>101</v>
      </c>
      <c r="O612">
        <v>13</v>
      </c>
      <c r="P612">
        <v>76</v>
      </c>
      <c r="Q612">
        <v>20</v>
      </c>
      <c r="R612">
        <v>18</v>
      </c>
      <c r="S612">
        <v>40</v>
      </c>
      <c r="T612">
        <f>marketing_campaign[[#This Row],[MntGoldProds]]+marketing_campaign[[#This Row],[MntSweetProducts]]+marketing_campaign[[#This Row],[MntFishProducts]]+marketing_campaign[[#This Row],[MntMeatProducts]]+marketing_campaign[[#This Row],[MntFruits]]+marketing_campaign[[#This Row],[MntWines]]</f>
        <v>268</v>
      </c>
      <c r="U612">
        <v>2</v>
      </c>
      <c r="V612">
        <v>3</v>
      </c>
      <c r="W612">
        <v>1</v>
      </c>
      <c r="X612">
        <v>6</v>
      </c>
      <c r="Y612">
        <f t="shared" si="19"/>
        <v>12</v>
      </c>
      <c r="Z612">
        <v>6</v>
      </c>
      <c r="AA612">
        <v>0</v>
      </c>
      <c r="AB612">
        <v>0</v>
      </c>
      <c r="AC612">
        <v>0</v>
      </c>
      <c r="AD612">
        <v>0</v>
      </c>
      <c r="AE612">
        <v>0</v>
      </c>
      <c r="AF612">
        <v>0</v>
      </c>
      <c r="AG612">
        <v>3</v>
      </c>
      <c r="AH612">
        <v>11</v>
      </c>
      <c r="AI612">
        <v>0</v>
      </c>
      <c r="AJ612">
        <f>marketing_campaign[[#This Row],[AcceptedCmp2]]+marketing_campaign[[#This Row],[AcceptedCmp1]]+marketing_campaign[[#This Row],[AcceptedCmp5]]+marketing_campaign[[#This Row],[AcceptedCmp4]]+marketing_campaign[[#This Row],[AcceptedCmp3]]</f>
        <v>0</v>
      </c>
    </row>
    <row r="613" spans="1:36" x14ac:dyDescent="0.35">
      <c r="A613">
        <v>4587</v>
      </c>
      <c r="B613">
        <v>1944</v>
      </c>
      <c r="C613">
        <f t="shared" ca="1" si="18"/>
        <v>82</v>
      </c>
      <c r="D613" t="str" cm="1">
        <f t="array" aca="1" ref="D6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13" t="s">
        <v>34</v>
      </c>
      <c r="F613" t="s">
        <v>38</v>
      </c>
      <c r="G613" cm="1">
        <f t="array" ref="G613">_xlfn.IFS(marketing_campaign[[#This Row],[Marital_Status]]="Single",I613-J613+1,marketing_campaign[[#This Row],[Marital_Status]]="Together",I613+J613+2,marketing_campaign[[#This Row],[Marital_Status]]="Alone",I613-J613+1,marketing_campaign[[#This Row],[Marital_Status]]="Married",I613+J613+2,marketing_campaign[[#This Row],[Marital_Status]]="Divorced",I613+J613+1,marketing_campaign[[#This Row],[Marital_Status]]="YOLO",I613-J613+1,marketing_campaign[[#This Row],[Marital_Status]]="Absurd",I613-J613+1,marketing_campaign[[#This Row],[Marital_Status]]="Widow",I613+J613+1)</f>
        <v>1</v>
      </c>
      <c r="H613">
        <v>45006</v>
      </c>
      <c r="I613">
        <v>0</v>
      </c>
      <c r="J613">
        <v>0</v>
      </c>
      <c r="K613" s="1">
        <v>41473</v>
      </c>
      <c r="L613">
        <v>90</v>
      </c>
      <c r="M613" t="str" cm="1">
        <f t="array" ref="M613">_xlfn.IFS(AND(marketing_campaign[[#This Row],[Recency]]&gt;=0,marketing_campaign[[#This Row],[Recency]]&lt;=14),"Early Recency",AND(marketing_campaign[[#This Row],[Recency]]&gt;=15,marketing_campaign[[#This Row],[Recency]]&lt;=31),"Mid-Recency",marketing_campaign[[#This Row],[Recency]]&gt;=32,"Late Recency")</f>
        <v>Late Recency</v>
      </c>
      <c r="N613">
        <v>162</v>
      </c>
      <c r="O613">
        <v>25</v>
      </c>
      <c r="P613">
        <v>53</v>
      </c>
      <c r="Q613">
        <v>16</v>
      </c>
      <c r="R613">
        <v>0</v>
      </c>
      <c r="S613">
        <v>10</v>
      </c>
      <c r="T613">
        <f>marketing_campaign[[#This Row],[MntGoldProds]]+marketing_campaign[[#This Row],[MntSweetProducts]]+marketing_campaign[[#This Row],[MntFishProducts]]+marketing_campaign[[#This Row],[MntMeatProducts]]+marketing_campaign[[#This Row],[MntFruits]]+marketing_campaign[[#This Row],[MntWines]]</f>
        <v>266</v>
      </c>
      <c r="U613">
        <v>1</v>
      </c>
      <c r="V613">
        <v>3</v>
      </c>
      <c r="W613">
        <v>1</v>
      </c>
      <c r="X613">
        <v>7</v>
      </c>
      <c r="Y613">
        <f t="shared" si="19"/>
        <v>12</v>
      </c>
      <c r="Z613">
        <v>3</v>
      </c>
      <c r="AA613">
        <v>0</v>
      </c>
      <c r="AB613">
        <v>0</v>
      </c>
      <c r="AC613">
        <v>0</v>
      </c>
      <c r="AD613">
        <v>0</v>
      </c>
      <c r="AE613">
        <v>0</v>
      </c>
      <c r="AF613">
        <v>0</v>
      </c>
      <c r="AG613">
        <v>3</v>
      </c>
      <c r="AH613">
        <v>11</v>
      </c>
      <c r="AI613">
        <v>0</v>
      </c>
      <c r="AJ613">
        <f>marketing_campaign[[#This Row],[AcceptedCmp2]]+marketing_campaign[[#This Row],[AcceptedCmp1]]+marketing_campaign[[#This Row],[AcceptedCmp5]]+marketing_campaign[[#This Row],[AcceptedCmp4]]+marketing_campaign[[#This Row],[AcceptedCmp3]]</f>
        <v>0</v>
      </c>
    </row>
    <row r="614" spans="1:36" x14ac:dyDescent="0.35">
      <c r="A614">
        <v>6682</v>
      </c>
      <c r="B614">
        <v>1973</v>
      </c>
      <c r="C614">
        <f t="shared" ca="1" si="18"/>
        <v>53</v>
      </c>
      <c r="D614" t="str" cm="1">
        <f t="array" aca="1" ref="D6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4" t="s">
        <v>36</v>
      </c>
      <c r="F614" t="s">
        <v>33</v>
      </c>
      <c r="G614" cm="1">
        <f t="array" ref="G614">_xlfn.IFS(marketing_campaign[[#This Row],[Marital_Status]]="Single",I614-J614+1,marketing_campaign[[#This Row],[Marital_Status]]="Together",I614+J614+2,marketing_campaign[[#This Row],[Marital_Status]]="Alone",I614-J614+1,marketing_campaign[[#This Row],[Marital_Status]]="Married",I614+J614+2,marketing_campaign[[#This Row],[Marital_Status]]="Divorced",I614+J614+1,marketing_campaign[[#This Row],[Marital_Status]]="YOLO",I614-J614+1,marketing_campaign[[#This Row],[Marital_Status]]="Absurd",I614-J614+1,marketing_campaign[[#This Row],[Marital_Status]]="Widow",I614+J614+1)</f>
        <v>3</v>
      </c>
      <c r="H614">
        <v>18978</v>
      </c>
      <c r="I614">
        <v>1</v>
      </c>
      <c r="J614">
        <v>0</v>
      </c>
      <c r="K614" s="1">
        <v>41254</v>
      </c>
      <c r="L614">
        <v>41</v>
      </c>
      <c r="M614" t="str" cm="1">
        <f t="array" ref="M614">_xlfn.IFS(AND(marketing_campaign[[#This Row],[Recency]]&gt;=0,marketing_campaign[[#This Row],[Recency]]&lt;=14),"Early Recency",AND(marketing_campaign[[#This Row],[Recency]]&gt;=15,marketing_campaign[[#This Row],[Recency]]&lt;=31),"Mid-Recency",marketing_campaign[[#This Row],[Recency]]&gt;=32,"Late Recency")</f>
        <v>Late Recency</v>
      </c>
      <c r="N614">
        <v>2</v>
      </c>
      <c r="O614">
        <v>8</v>
      </c>
      <c r="P614">
        <v>1</v>
      </c>
      <c r="Q614">
        <v>4</v>
      </c>
      <c r="R614">
        <v>7</v>
      </c>
      <c r="S614">
        <v>15</v>
      </c>
      <c r="T614">
        <f>marketing_campaign[[#This Row],[MntGoldProds]]+marketing_campaign[[#This Row],[MntSweetProducts]]+marketing_campaign[[#This Row],[MntFishProducts]]+marketing_campaign[[#This Row],[MntMeatProducts]]+marketing_campaign[[#This Row],[MntFruits]]+marketing_campaign[[#This Row],[MntWines]]</f>
        <v>37</v>
      </c>
      <c r="U614">
        <v>1</v>
      </c>
      <c r="V614">
        <v>1</v>
      </c>
      <c r="W614">
        <v>0</v>
      </c>
      <c r="X614">
        <v>3</v>
      </c>
      <c r="Y614">
        <f t="shared" si="19"/>
        <v>5</v>
      </c>
      <c r="Z614">
        <v>8</v>
      </c>
      <c r="AA614">
        <v>0</v>
      </c>
      <c r="AB614">
        <v>0</v>
      </c>
      <c r="AC614">
        <v>0</v>
      </c>
      <c r="AD614">
        <v>0</v>
      </c>
      <c r="AE614">
        <v>0</v>
      </c>
      <c r="AF614">
        <v>0</v>
      </c>
      <c r="AG614">
        <v>3</v>
      </c>
      <c r="AH614">
        <v>11</v>
      </c>
      <c r="AI614">
        <v>0</v>
      </c>
      <c r="AJ614">
        <f>marketing_campaign[[#This Row],[AcceptedCmp2]]+marketing_campaign[[#This Row],[AcceptedCmp1]]+marketing_campaign[[#This Row],[AcceptedCmp5]]+marketing_campaign[[#This Row],[AcceptedCmp4]]+marketing_campaign[[#This Row],[AcceptedCmp3]]</f>
        <v>0</v>
      </c>
    </row>
    <row r="615" spans="1:36" x14ac:dyDescent="0.35">
      <c r="A615">
        <v>6222</v>
      </c>
      <c r="B615">
        <v>1967</v>
      </c>
      <c r="C615">
        <f t="shared" ca="1" si="18"/>
        <v>59</v>
      </c>
      <c r="D615" t="str" cm="1">
        <f t="array" aca="1" ref="D6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5" t="s">
        <v>29</v>
      </c>
      <c r="F615" t="s">
        <v>33</v>
      </c>
      <c r="G615" cm="1">
        <f t="array" ref="G615">_xlfn.IFS(marketing_campaign[[#This Row],[Marital_Status]]="Single",I615-J615+1,marketing_campaign[[#This Row],[Marital_Status]]="Together",I615+J615+2,marketing_campaign[[#This Row],[Marital_Status]]="Alone",I615-J615+1,marketing_campaign[[#This Row],[Marital_Status]]="Married",I615+J615+2,marketing_campaign[[#This Row],[Marital_Status]]="Divorced",I615+J615+1,marketing_campaign[[#This Row],[Marital_Status]]="YOLO",I615-J615+1,marketing_campaign[[#This Row],[Marital_Status]]="Absurd",I615-J615+1,marketing_campaign[[#This Row],[Marital_Status]]="Widow",I615+J615+1)</f>
        <v>5</v>
      </c>
      <c r="H615">
        <v>22574</v>
      </c>
      <c r="I615">
        <v>2</v>
      </c>
      <c r="J615">
        <v>1</v>
      </c>
      <c r="K615" s="1">
        <v>41575</v>
      </c>
      <c r="L615">
        <v>28</v>
      </c>
      <c r="M615" t="str" cm="1">
        <f t="array" ref="M615">_xlfn.IFS(AND(marketing_campaign[[#This Row],[Recency]]&gt;=0,marketing_campaign[[#This Row],[Recency]]&lt;=14),"Early Recency",AND(marketing_campaign[[#This Row],[Recency]]&gt;=15,marketing_campaign[[#This Row],[Recency]]&lt;=31),"Mid-Recency",marketing_campaign[[#This Row],[Recency]]&gt;=32,"Late Recency")</f>
        <v>Mid-Recency</v>
      </c>
      <c r="N615">
        <v>25</v>
      </c>
      <c r="O615">
        <v>0</v>
      </c>
      <c r="P615">
        <v>8</v>
      </c>
      <c r="Q615">
        <v>2</v>
      </c>
      <c r="R615">
        <v>0</v>
      </c>
      <c r="S615">
        <v>2</v>
      </c>
      <c r="T615">
        <f>marketing_campaign[[#This Row],[MntGoldProds]]+marketing_campaign[[#This Row],[MntSweetProducts]]+marketing_campaign[[#This Row],[MntFishProducts]]+marketing_campaign[[#This Row],[MntMeatProducts]]+marketing_campaign[[#This Row],[MntFruits]]+marketing_campaign[[#This Row],[MntWines]]</f>
        <v>37</v>
      </c>
      <c r="U615">
        <v>2</v>
      </c>
      <c r="V615">
        <v>2</v>
      </c>
      <c r="W615">
        <v>0</v>
      </c>
      <c r="X615">
        <v>3</v>
      </c>
      <c r="Y615">
        <f t="shared" si="19"/>
        <v>7</v>
      </c>
      <c r="Z615">
        <v>7</v>
      </c>
      <c r="AA615">
        <v>0</v>
      </c>
      <c r="AB615">
        <v>0</v>
      </c>
      <c r="AC615">
        <v>0</v>
      </c>
      <c r="AD615">
        <v>0</v>
      </c>
      <c r="AE615">
        <v>0</v>
      </c>
      <c r="AF615">
        <v>0</v>
      </c>
      <c r="AG615">
        <v>3</v>
      </c>
      <c r="AH615">
        <v>11</v>
      </c>
      <c r="AI615">
        <v>0</v>
      </c>
      <c r="AJ615">
        <f>marketing_campaign[[#This Row],[AcceptedCmp2]]+marketing_campaign[[#This Row],[AcceptedCmp1]]+marketing_campaign[[#This Row],[AcceptedCmp5]]+marketing_campaign[[#This Row],[AcceptedCmp4]]+marketing_campaign[[#This Row],[AcceptedCmp3]]</f>
        <v>0</v>
      </c>
    </row>
    <row r="616" spans="1:36" x14ac:dyDescent="0.35">
      <c r="A616">
        <v>10299</v>
      </c>
      <c r="B616">
        <v>1969</v>
      </c>
      <c r="C616">
        <f t="shared" ca="1" si="18"/>
        <v>57</v>
      </c>
      <c r="D616" t="str" cm="1">
        <f t="array" aca="1" ref="D6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6" t="s">
        <v>32</v>
      </c>
      <c r="F616" t="s">
        <v>30</v>
      </c>
      <c r="G616" cm="1">
        <f t="array" ref="G616">_xlfn.IFS(marketing_campaign[[#This Row],[Marital_Status]]="Single",I616-J616+1,marketing_campaign[[#This Row],[Marital_Status]]="Together",I616+J616+2,marketing_campaign[[#This Row],[Marital_Status]]="Alone",I616-J616+1,marketing_campaign[[#This Row],[Marital_Status]]="Married",I616+J616+2,marketing_campaign[[#This Row],[Marital_Status]]="Divorced",I616+J616+1,marketing_campaign[[#This Row],[Marital_Status]]="YOLO",I616-J616+1,marketing_campaign[[#This Row],[Marital_Status]]="Absurd",I616-J616+1,marketing_campaign[[#This Row],[Marital_Status]]="Widow",I616+J616+1)</f>
        <v>1</v>
      </c>
      <c r="H616">
        <v>48240</v>
      </c>
      <c r="I616">
        <v>0</v>
      </c>
      <c r="J616">
        <v>0</v>
      </c>
      <c r="K616" s="1">
        <v>41222</v>
      </c>
      <c r="L616">
        <v>73</v>
      </c>
      <c r="M616" t="str" cm="1">
        <f t="array" ref="M616">_xlfn.IFS(AND(marketing_campaign[[#This Row],[Recency]]&gt;=0,marketing_campaign[[#This Row],[Recency]]&lt;=14),"Early Recency",AND(marketing_campaign[[#This Row],[Recency]]&gt;=15,marketing_campaign[[#This Row],[Recency]]&lt;=31),"Mid-Recency",marketing_campaign[[#This Row],[Recency]]&gt;=32,"Late Recency")</f>
        <v>Late Recency</v>
      </c>
      <c r="N616">
        <v>389</v>
      </c>
      <c r="O616">
        <v>91</v>
      </c>
      <c r="P616">
        <v>248</v>
      </c>
      <c r="Q616">
        <v>64</v>
      </c>
      <c r="R616">
        <v>49</v>
      </c>
      <c r="S616">
        <v>41</v>
      </c>
      <c r="T616">
        <f>marketing_campaign[[#This Row],[MntGoldProds]]+marketing_campaign[[#This Row],[MntSweetProducts]]+marketing_campaign[[#This Row],[MntFishProducts]]+marketing_campaign[[#This Row],[MntMeatProducts]]+marketing_campaign[[#This Row],[MntFruits]]+marketing_campaign[[#This Row],[MntWines]]</f>
        <v>882</v>
      </c>
      <c r="U616">
        <v>3</v>
      </c>
      <c r="V616">
        <v>6</v>
      </c>
      <c r="W616">
        <v>3</v>
      </c>
      <c r="X616">
        <v>13</v>
      </c>
      <c r="Y616">
        <f t="shared" si="19"/>
        <v>25</v>
      </c>
      <c r="Z616">
        <v>5</v>
      </c>
      <c r="AA616">
        <v>0</v>
      </c>
      <c r="AB616">
        <v>0</v>
      </c>
      <c r="AC616">
        <v>0</v>
      </c>
      <c r="AD616">
        <v>0</v>
      </c>
      <c r="AE616">
        <v>0</v>
      </c>
      <c r="AF616">
        <v>0</v>
      </c>
      <c r="AG616">
        <v>3</v>
      </c>
      <c r="AH616">
        <v>11</v>
      </c>
      <c r="AI616">
        <v>1</v>
      </c>
      <c r="AJ616">
        <f>marketing_campaign[[#This Row],[AcceptedCmp2]]+marketing_campaign[[#This Row],[AcceptedCmp1]]+marketing_campaign[[#This Row],[AcceptedCmp5]]+marketing_campaign[[#This Row],[AcceptedCmp4]]+marketing_campaign[[#This Row],[AcceptedCmp3]]</f>
        <v>0</v>
      </c>
    </row>
    <row r="617" spans="1:36" x14ac:dyDescent="0.35">
      <c r="A617">
        <v>3083</v>
      </c>
      <c r="B617">
        <v>1974</v>
      </c>
      <c r="C617">
        <f t="shared" ca="1" si="18"/>
        <v>52</v>
      </c>
      <c r="D617" t="str" cm="1">
        <f t="array" aca="1" ref="D6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7" t="s">
        <v>29</v>
      </c>
      <c r="F617" t="s">
        <v>33</v>
      </c>
      <c r="G617" cm="1">
        <f t="array" ref="G617">_xlfn.IFS(marketing_campaign[[#This Row],[Marital_Status]]="Single",I617-J617+1,marketing_campaign[[#This Row],[Marital_Status]]="Together",I617+J617+2,marketing_campaign[[#This Row],[Marital_Status]]="Alone",I617-J617+1,marketing_campaign[[#This Row],[Marital_Status]]="Married",I617+J617+2,marketing_campaign[[#This Row],[Marital_Status]]="Divorced",I617+J617+1,marketing_campaign[[#This Row],[Marital_Status]]="YOLO",I617-J617+1,marketing_campaign[[#This Row],[Marital_Status]]="Absurd",I617-J617+1,marketing_campaign[[#This Row],[Marital_Status]]="Widow",I617+J617+1)</f>
        <v>4</v>
      </c>
      <c r="H617">
        <v>45837</v>
      </c>
      <c r="I617">
        <v>1</v>
      </c>
      <c r="J617">
        <v>1</v>
      </c>
      <c r="K617" s="1">
        <v>41481</v>
      </c>
      <c r="L617">
        <v>88</v>
      </c>
      <c r="M617" t="str" cm="1">
        <f t="array" ref="M617">_xlfn.IFS(AND(marketing_campaign[[#This Row],[Recency]]&gt;=0,marketing_campaign[[#This Row],[Recency]]&lt;=14),"Early Recency",AND(marketing_campaign[[#This Row],[Recency]]&gt;=15,marketing_campaign[[#This Row],[Recency]]&lt;=31),"Mid-Recency",marketing_campaign[[#This Row],[Recency]]&gt;=32,"Late Recency")</f>
        <v>Late Recency</v>
      </c>
      <c r="N617">
        <v>215</v>
      </c>
      <c r="O617">
        <v>13</v>
      </c>
      <c r="P617">
        <v>87</v>
      </c>
      <c r="Q617">
        <v>17</v>
      </c>
      <c r="R617">
        <v>17</v>
      </c>
      <c r="S617">
        <v>24</v>
      </c>
      <c r="T617">
        <f>marketing_campaign[[#This Row],[MntGoldProds]]+marketing_campaign[[#This Row],[MntSweetProducts]]+marketing_campaign[[#This Row],[MntFishProducts]]+marketing_campaign[[#This Row],[MntMeatProducts]]+marketing_campaign[[#This Row],[MntFruits]]+marketing_campaign[[#This Row],[MntWines]]</f>
        <v>373</v>
      </c>
      <c r="U617">
        <v>5</v>
      </c>
      <c r="V617">
        <v>6</v>
      </c>
      <c r="W617">
        <v>2</v>
      </c>
      <c r="X617">
        <v>5</v>
      </c>
      <c r="Y617">
        <f t="shared" si="19"/>
        <v>18</v>
      </c>
      <c r="Z617">
        <v>7</v>
      </c>
      <c r="AA617">
        <v>0</v>
      </c>
      <c r="AB617">
        <v>0</v>
      </c>
      <c r="AC617">
        <v>0</v>
      </c>
      <c r="AD617">
        <v>0</v>
      </c>
      <c r="AE617">
        <v>0</v>
      </c>
      <c r="AF617">
        <v>0</v>
      </c>
      <c r="AG617">
        <v>3</v>
      </c>
      <c r="AH617">
        <v>11</v>
      </c>
      <c r="AI617">
        <v>0</v>
      </c>
      <c r="AJ617">
        <f>marketing_campaign[[#This Row],[AcceptedCmp2]]+marketing_campaign[[#This Row],[AcceptedCmp1]]+marketing_campaign[[#This Row],[AcceptedCmp5]]+marketing_campaign[[#This Row],[AcceptedCmp4]]+marketing_campaign[[#This Row],[AcceptedCmp3]]</f>
        <v>0</v>
      </c>
    </row>
    <row r="618" spans="1:36" x14ac:dyDescent="0.35">
      <c r="A618">
        <v>8953</v>
      </c>
      <c r="B618">
        <v>1965</v>
      </c>
      <c r="C618">
        <f t="shared" ca="1" si="18"/>
        <v>61</v>
      </c>
      <c r="D618" t="str" cm="1">
        <f t="array" aca="1" ref="D6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8" t="s">
        <v>34</v>
      </c>
      <c r="F618" t="s">
        <v>30</v>
      </c>
      <c r="G618" cm="1">
        <f t="array" ref="G618">_xlfn.IFS(marketing_campaign[[#This Row],[Marital_Status]]="Single",I618-J618+1,marketing_campaign[[#This Row],[Marital_Status]]="Together",I618+J618+2,marketing_campaign[[#This Row],[Marital_Status]]="Alone",I618-J618+1,marketing_campaign[[#This Row],[Marital_Status]]="Married",I618+J618+2,marketing_campaign[[#This Row],[Marital_Status]]="Divorced",I618+J618+1,marketing_campaign[[#This Row],[Marital_Status]]="YOLO",I618-J618+1,marketing_campaign[[#This Row],[Marital_Status]]="Absurd",I618-J618+1,marketing_campaign[[#This Row],[Marital_Status]]="Widow",I618+J618+1)</f>
        <v>2</v>
      </c>
      <c r="H618">
        <v>35791</v>
      </c>
      <c r="I618">
        <v>2</v>
      </c>
      <c r="J618">
        <v>1</v>
      </c>
      <c r="K618" s="1">
        <v>41400</v>
      </c>
      <c r="L618">
        <v>94</v>
      </c>
      <c r="M618" t="str" cm="1">
        <f t="array" ref="M618">_xlfn.IFS(AND(marketing_campaign[[#This Row],[Recency]]&gt;=0,marketing_campaign[[#This Row],[Recency]]&lt;=14),"Early Recency",AND(marketing_campaign[[#This Row],[Recency]]&gt;=15,marketing_campaign[[#This Row],[Recency]]&lt;=31),"Mid-Recency",marketing_campaign[[#This Row],[Recency]]&gt;=32,"Late Recency")</f>
        <v>Late Recency</v>
      </c>
      <c r="N618">
        <v>27</v>
      </c>
      <c r="O618">
        <v>0</v>
      </c>
      <c r="P618">
        <v>5</v>
      </c>
      <c r="Q618">
        <v>0</v>
      </c>
      <c r="R618">
        <v>0</v>
      </c>
      <c r="S618">
        <v>3</v>
      </c>
      <c r="T618">
        <f>marketing_campaign[[#This Row],[MntGoldProds]]+marketing_campaign[[#This Row],[MntSweetProducts]]+marketing_campaign[[#This Row],[MntFishProducts]]+marketing_campaign[[#This Row],[MntMeatProducts]]+marketing_campaign[[#This Row],[MntFruits]]+marketing_campaign[[#This Row],[MntWines]]</f>
        <v>35</v>
      </c>
      <c r="U618">
        <v>2</v>
      </c>
      <c r="V618">
        <v>1</v>
      </c>
      <c r="W618">
        <v>0</v>
      </c>
      <c r="X618">
        <v>3</v>
      </c>
      <c r="Y618">
        <f t="shared" si="19"/>
        <v>6</v>
      </c>
      <c r="Z618">
        <v>8</v>
      </c>
      <c r="AA618">
        <v>0</v>
      </c>
      <c r="AB618">
        <v>0</v>
      </c>
      <c r="AC618">
        <v>0</v>
      </c>
      <c r="AD618">
        <v>0</v>
      </c>
      <c r="AE618">
        <v>0</v>
      </c>
      <c r="AF618">
        <v>0</v>
      </c>
      <c r="AG618">
        <v>3</v>
      </c>
      <c r="AH618">
        <v>11</v>
      </c>
      <c r="AI618">
        <v>0</v>
      </c>
      <c r="AJ618">
        <f>marketing_campaign[[#This Row],[AcceptedCmp2]]+marketing_campaign[[#This Row],[AcceptedCmp1]]+marketing_campaign[[#This Row],[AcceptedCmp5]]+marketing_campaign[[#This Row],[AcceptedCmp4]]+marketing_campaign[[#This Row],[AcceptedCmp3]]</f>
        <v>0</v>
      </c>
    </row>
    <row r="619" spans="1:36" x14ac:dyDescent="0.35">
      <c r="A619">
        <v>1503</v>
      </c>
      <c r="B619">
        <v>1976</v>
      </c>
      <c r="C619">
        <f t="shared" ca="1" si="18"/>
        <v>50</v>
      </c>
      <c r="D619" t="str" cm="1">
        <f t="array" aca="1" ref="D6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19" t="s">
        <v>32</v>
      </c>
      <c r="F619" t="s">
        <v>31</v>
      </c>
      <c r="G619" cm="1">
        <f t="array" ref="G619">_xlfn.IFS(marketing_campaign[[#This Row],[Marital_Status]]="Single",I619-J619+1,marketing_campaign[[#This Row],[Marital_Status]]="Together",I619+J619+2,marketing_campaign[[#This Row],[Marital_Status]]="Alone",I619-J619+1,marketing_campaign[[#This Row],[Marital_Status]]="Married",I619+J619+2,marketing_campaign[[#This Row],[Marital_Status]]="Divorced",I619+J619+1,marketing_campaign[[#This Row],[Marital_Status]]="YOLO",I619-J619+1,marketing_campaign[[#This Row],[Marital_Status]]="Absurd",I619-J619+1,marketing_campaign[[#This Row],[Marital_Status]]="Widow",I619+J619+1)</f>
        <v>4</v>
      </c>
      <c r="H619">
        <v>162397</v>
      </c>
      <c r="I619">
        <v>1</v>
      </c>
      <c r="J619">
        <v>1</v>
      </c>
      <c r="K619" s="1">
        <v>41428</v>
      </c>
      <c r="L619">
        <v>31</v>
      </c>
      <c r="M619" t="str" cm="1">
        <f t="array" ref="M619">_xlfn.IFS(AND(marketing_campaign[[#This Row],[Recency]]&gt;=0,marketing_campaign[[#This Row],[Recency]]&lt;=14),"Early Recency",AND(marketing_campaign[[#This Row],[Recency]]&gt;=15,marketing_campaign[[#This Row],[Recency]]&lt;=31),"Mid-Recency",marketing_campaign[[#This Row],[Recency]]&gt;=32,"Late Recency")</f>
        <v>Mid-Recency</v>
      </c>
      <c r="N619">
        <v>85</v>
      </c>
      <c r="O619">
        <v>1</v>
      </c>
      <c r="P619">
        <v>16</v>
      </c>
      <c r="Q619">
        <v>2</v>
      </c>
      <c r="R619">
        <v>1</v>
      </c>
      <c r="S619">
        <v>2</v>
      </c>
      <c r="T619">
        <f>marketing_campaign[[#This Row],[MntGoldProds]]+marketing_campaign[[#This Row],[MntSweetProducts]]+marketing_campaign[[#This Row],[MntFishProducts]]+marketing_campaign[[#This Row],[MntMeatProducts]]+marketing_campaign[[#This Row],[MntFruits]]+marketing_campaign[[#This Row],[MntWines]]</f>
        <v>107</v>
      </c>
      <c r="U619">
        <v>0</v>
      </c>
      <c r="V619">
        <v>0</v>
      </c>
      <c r="W619">
        <v>0</v>
      </c>
      <c r="X619">
        <v>1</v>
      </c>
      <c r="Y619">
        <f t="shared" si="19"/>
        <v>1</v>
      </c>
      <c r="Z619">
        <v>1</v>
      </c>
      <c r="AA619">
        <v>0</v>
      </c>
      <c r="AB619">
        <v>0</v>
      </c>
      <c r="AC619">
        <v>0</v>
      </c>
      <c r="AD619">
        <v>0</v>
      </c>
      <c r="AE619">
        <v>0</v>
      </c>
      <c r="AF619">
        <v>0</v>
      </c>
      <c r="AG619">
        <v>3</v>
      </c>
      <c r="AH619">
        <v>11</v>
      </c>
      <c r="AI619">
        <v>0</v>
      </c>
      <c r="AJ619">
        <f>marketing_campaign[[#This Row],[AcceptedCmp2]]+marketing_campaign[[#This Row],[AcceptedCmp1]]+marketing_campaign[[#This Row],[AcceptedCmp5]]+marketing_campaign[[#This Row],[AcceptedCmp4]]+marketing_campaign[[#This Row],[AcceptedCmp3]]</f>
        <v>0</v>
      </c>
    </row>
    <row r="620" spans="1:36" x14ac:dyDescent="0.35">
      <c r="A620">
        <v>8650</v>
      </c>
      <c r="B620">
        <v>1978</v>
      </c>
      <c r="C620">
        <f t="shared" ca="1" si="18"/>
        <v>48</v>
      </c>
      <c r="D620" t="str" cm="1">
        <f t="array" aca="1" ref="D6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0" t="s">
        <v>29</v>
      </c>
      <c r="F620" t="s">
        <v>38</v>
      </c>
      <c r="G620" cm="1">
        <f t="array" ref="G620">_xlfn.IFS(marketing_campaign[[#This Row],[Marital_Status]]="Single",I620-J620+1,marketing_campaign[[#This Row],[Marital_Status]]="Together",I620+J620+2,marketing_campaign[[#This Row],[Marital_Status]]="Alone",I620-J620+1,marketing_campaign[[#This Row],[Marital_Status]]="Married",I620+J620+2,marketing_campaign[[#This Row],[Marital_Status]]="Divorced",I620+J620+1,marketing_campaign[[#This Row],[Marital_Status]]="YOLO",I620-J620+1,marketing_campaign[[#This Row],[Marital_Status]]="Absurd",I620-J620+1,marketing_campaign[[#This Row],[Marital_Status]]="Widow",I620+J620+1)</f>
        <v>3</v>
      </c>
      <c r="H620">
        <v>54162</v>
      </c>
      <c r="I620">
        <v>1</v>
      </c>
      <c r="J620">
        <v>1</v>
      </c>
      <c r="K620" s="1">
        <v>41351</v>
      </c>
      <c r="L620">
        <v>31</v>
      </c>
      <c r="M620" t="str" cm="1">
        <f t="array" ref="M620">_xlfn.IFS(AND(marketing_campaign[[#This Row],[Recency]]&gt;=0,marketing_campaign[[#This Row],[Recency]]&lt;=14),"Early Recency",AND(marketing_campaign[[#This Row],[Recency]]&gt;=15,marketing_campaign[[#This Row],[Recency]]&lt;=31),"Mid-Recency",marketing_campaign[[#This Row],[Recency]]&gt;=32,"Late Recency")</f>
        <v>Mid-Recency</v>
      </c>
      <c r="N620">
        <v>5</v>
      </c>
      <c r="O620">
        <v>6</v>
      </c>
      <c r="P620">
        <v>10</v>
      </c>
      <c r="Q620">
        <v>6</v>
      </c>
      <c r="R620">
        <v>5</v>
      </c>
      <c r="S620">
        <v>10</v>
      </c>
      <c r="T620">
        <f>marketing_campaign[[#This Row],[MntGoldProds]]+marketing_campaign[[#This Row],[MntSweetProducts]]+marketing_campaign[[#This Row],[MntFishProducts]]+marketing_campaign[[#This Row],[MntMeatProducts]]+marketing_campaign[[#This Row],[MntFruits]]+marketing_campaign[[#This Row],[MntWines]]</f>
        <v>42</v>
      </c>
      <c r="U620">
        <v>1</v>
      </c>
      <c r="V620">
        <v>1</v>
      </c>
      <c r="W620">
        <v>0</v>
      </c>
      <c r="X620">
        <v>3</v>
      </c>
      <c r="Y620">
        <f t="shared" si="19"/>
        <v>5</v>
      </c>
      <c r="Z620">
        <v>4</v>
      </c>
      <c r="AA620">
        <v>0</v>
      </c>
      <c r="AB620">
        <v>0</v>
      </c>
      <c r="AC620">
        <v>0</v>
      </c>
      <c r="AD620">
        <v>0</v>
      </c>
      <c r="AE620">
        <v>0</v>
      </c>
      <c r="AF620">
        <v>0</v>
      </c>
      <c r="AG620">
        <v>3</v>
      </c>
      <c r="AH620">
        <v>11</v>
      </c>
      <c r="AI620">
        <v>0</v>
      </c>
      <c r="AJ620">
        <f>marketing_campaign[[#This Row],[AcceptedCmp2]]+marketing_campaign[[#This Row],[AcceptedCmp1]]+marketing_campaign[[#This Row],[AcceptedCmp5]]+marketing_campaign[[#This Row],[AcceptedCmp4]]+marketing_campaign[[#This Row],[AcceptedCmp3]]</f>
        <v>0</v>
      </c>
    </row>
    <row r="621" spans="1:36" x14ac:dyDescent="0.35">
      <c r="A621">
        <v>10862</v>
      </c>
      <c r="B621">
        <v>1960</v>
      </c>
      <c r="C621">
        <f t="shared" ca="1" si="18"/>
        <v>66</v>
      </c>
      <c r="D621" t="str" cm="1">
        <f t="array" aca="1" ref="D6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1" t="s">
        <v>34</v>
      </c>
      <c r="F621" t="s">
        <v>33</v>
      </c>
      <c r="G621" cm="1">
        <f t="array" ref="G621">_xlfn.IFS(marketing_campaign[[#This Row],[Marital_Status]]="Single",I621-J621+1,marketing_campaign[[#This Row],[Marital_Status]]="Together",I621+J621+2,marketing_campaign[[#This Row],[Marital_Status]]="Alone",I621-J621+1,marketing_campaign[[#This Row],[Marital_Status]]="Married",I621+J621+2,marketing_campaign[[#This Row],[Marital_Status]]="Divorced",I621+J621+1,marketing_campaign[[#This Row],[Marital_Status]]="YOLO",I621-J621+1,marketing_campaign[[#This Row],[Marital_Status]]="Absurd",I621-J621+1,marketing_campaign[[#This Row],[Marital_Status]]="Widow",I621+J621+1)</f>
        <v>3</v>
      </c>
      <c r="H621">
        <v>30522</v>
      </c>
      <c r="I621">
        <v>0</v>
      </c>
      <c r="J621">
        <v>1</v>
      </c>
      <c r="K621" s="1">
        <v>41138</v>
      </c>
      <c r="L621">
        <v>6</v>
      </c>
      <c r="M621" t="str" cm="1">
        <f t="array" ref="M621">_xlfn.IFS(AND(marketing_campaign[[#This Row],[Recency]]&gt;=0,marketing_campaign[[#This Row],[Recency]]&lt;=14),"Early Recency",AND(marketing_campaign[[#This Row],[Recency]]&gt;=15,marketing_campaign[[#This Row],[Recency]]&lt;=31),"Mid-Recency",marketing_campaign[[#This Row],[Recency]]&gt;=32,"Late Recency")</f>
        <v>Early Recency</v>
      </c>
      <c r="N621">
        <v>179</v>
      </c>
      <c r="O621">
        <v>8</v>
      </c>
      <c r="P621">
        <v>83</v>
      </c>
      <c r="Q621">
        <v>19</v>
      </c>
      <c r="R621">
        <v>11</v>
      </c>
      <c r="S621">
        <v>26</v>
      </c>
      <c r="T621">
        <f>marketing_campaign[[#This Row],[MntGoldProds]]+marketing_campaign[[#This Row],[MntSweetProducts]]+marketing_campaign[[#This Row],[MntFishProducts]]+marketing_campaign[[#This Row],[MntMeatProducts]]+marketing_campaign[[#This Row],[MntFruits]]+marketing_campaign[[#This Row],[MntWines]]</f>
        <v>326</v>
      </c>
      <c r="U621">
        <v>5</v>
      </c>
      <c r="V621">
        <v>1</v>
      </c>
      <c r="W621">
        <v>2</v>
      </c>
      <c r="X621">
        <v>9</v>
      </c>
      <c r="Y621">
        <f t="shared" si="19"/>
        <v>17</v>
      </c>
      <c r="Z621">
        <v>2</v>
      </c>
      <c r="AA621">
        <v>0</v>
      </c>
      <c r="AB621">
        <v>0</v>
      </c>
      <c r="AC621">
        <v>0</v>
      </c>
      <c r="AD621">
        <v>0</v>
      </c>
      <c r="AE621">
        <v>0</v>
      </c>
      <c r="AF621">
        <v>0</v>
      </c>
      <c r="AG621">
        <v>3</v>
      </c>
      <c r="AH621">
        <v>11</v>
      </c>
      <c r="AI621">
        <v>0</v>
      </c>
      <c r="AJ621">
        <f>marketing_campaign[[#This Row],[AcceptedCmp2]]+marketing_campaign[[#This Row],[AcceptedCmp1]]+marketing_campaign[[#This Row],[AcceptedCmp5]]+marketing_campaign[[#This Row],[AcceptedCmp4]]+marketing_campaign[[#This Row],[AcceptedCmp3]]</f>
        <v>0</v>
      </c>
    </row>
    <row r="622" spans="1:36" x14ac:dyDescent="0.35">
      <c r="A622">
        <v>2782</v>
      </c>
      <c r="B622">
        <v>1961</v>
      </c>
      <c r="C622">
        <f t="shared" ca="1" si="18"/>
        <v>65</v>
      </c>
      <c r="D622" t="str" cm="1">
        <f t="array" aca="1" ref="D6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2" t="s">
        <v>32</v>
      </c>
      <c r="F622" t="s">
        <v>33</v>
      </c>
      <c r="G622" cm="1">
        <f t="array" ref="G622">_xlfn.IFS(marketing_campaign[[#This Row],[Marital_Status]]="Single",I622-J622+1,marketing_campaign[[#This Row],[Marital_Status]]="Together",I622+J622+2,marketing_campaign[[#This Row],[Marital_Status]]="Alone",I622-J622+1,marketing_campaign[[#This Row],[Marital_Status]]="Married",I622+J622+2,marketing_campaign[[#This Row],[Marital_Status]]="Divorced",I622+J622+1,marketing_campaign[[#This Row],[Marital_Status]]="YOLO",I622-J622+1,marketing_campaign[[#This Row],[Marital_Status]]="Absurd",I622-J622+1,marketing_campaign[[#This Row],[Marital_Status]]="Widow",I622+J622+1)</f>
        <v>3</v>
      </c>
      <c r="H622">
        <v>54456</v>
      </c>
      <c r="I622">
        <v>0</v>
      </c>
      <c r="J622">
        <v>1</v>
      </c>
      <c r="K622" s="1">
        <v>41466</v>
      </c>
      <c r="L622">
        <v>23</v>
      </c>
      <c r="M622" t="str" cm="1">
        <f t="array" ref="M622">_xlfn.IFS(AND(marketing_campaign[[#This Row],[Recency]]&gt;=0,marketing_campaign[[#This Row],[Recency]]&lt;=14),"Early Recency",AND(marketing_campaign[[#This Row],[Recency]]&gt;=15,marketing_campaign[[#This Row],[Recency]]&lt;=31),"Mid-Recency",marketing_campaign[[#This Row],[Recency]]&gt;=32,"Late Recency")</f>
        <v>Mid-Recency</v>
      </c>
      <c r="N622">
        <v>352</v>
      </c>
      <c r="O622">
        <v>0</v>
      </c>
      <c r="P622">
        <v>27</v>
      </c>
      <c r="Q622">
        <v>10</v>
      </c>
      <c r="R622">
        <v>0</v>
      </c>
      <c r="S622">
        <v>15</v>
      </c>
      <c r="T622">
        <f>marketing_campaign[[#This Row],[MntGoldProds]]+marketing_campaign[[#This Row],[MntSweetProducts]]+marketing_campaign[[#This Row],[MntFishProducts]]+marketing_campaign[[#This Row],[MntMeatProducts]]+marketing_campaign[[#This Row],[MntFruits]]+marketing_campaign[[#This Row],[MntWines]]</f>
        <v>404</v>
      </c>
      <c r="U622">
        <v>3</v>
      </c>
      <c r="V622">
        <v>6</v>
      </c>
      <c r="W622">
        <v>1</v>
      </c>
      <c r="X622">
        <v>7</v>
      </c>
      <c r="Y622">
        <f t="shared" si="19"/>
        <v>17</v>
      </c>
      <c r="Z622">
        <v>6</v>
      </c>
      <c r="AA622">
        <v>0</v>
      </c>
      <c r="AB622">
        <v>0</v>
      </c>
      <c r="AC622">
        <v>0</v>
      </c>
      <c r="AD622">
        <v>0</v>
      </c>
      <c r="AE622">
        <v>0</v>
      </c>
      <c r="AF622">
        <v>0</v>
      </c>
      <c r="AG622">
        <v>3</v>
      </c>
      <c r="AH622">
        <v>11</v>
      </c>
      <c r="AI622">
        <v>0</v>
      </c>
      <c r="AJ622">
        <f>marketing_campaign[[#This Row],[AcceptedCmp2]]+marketing_campaign[[#This Row],[AcceptedCmp1]]+marketing_campaign[[#This Row],[AcceptedCmp5]]+marketing_campaign[[#This Row],[AcceptedCmp4]]+marketing_campaign[[#This Row],[AcceptedCmp3]]</f>
        <v>0</v>
      </c>
    </row>
    <row r="623" spans="1:36" x14ac:dyDescent="0.35">
      <c r="A623">
        <v>6941</v>
      </c>
      <c r="B623">
        <v>1971</v>
      </c>
      <c r="C623">
        <f t="shared" ca="1" si="18"/>
        <v>55</v>
      </c>
      <c r="D623" t="str" cm="1">
        <f t="array" aca="1" ref="D6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3" t="s">
        <v>29</v>
      </c>
      <c r="F623" t="s">
        <v>30</v>
      </c>
      <c r="G623" cm="1">
        <f t="array" ref="G623">_xlfn.IFS(marketing_campaign[[#This Row],[Marital_Status]]="Single",I623-J623+1,marketing_campaign[[#This Row],[Marital_Status]]="Together",I623+J623+2,marketing_campaign[[#This Row],[Marital_Status]]="Alone",I623-J623+1,marketing_campaign[[#This Row],[Marital_Status]]="Married",I623+J623+2,marketing_campaign[[#This Row],[Marital_Status]]="Divorced",I623+J623+1,marketing_campaign[[#This Row],[Marital_Status]]="YOLO",I623-J623+1,marketing_campaign[[#This Row],[Marital_Status]]="Absurd",I623-J623+1,marketing_campaign[[#This Row],[Marital_Status]]="Widow",I623+J623+1)</f>
        <v>1</v>
      </c>
      <c r="H623">
        <v>31632</v>
      </c>
      <c r="I623">
        <v>0</v>
      </c>
      <c r="J623">
        <v>0</v>
      </c>
      <c r="K623" s="1">
        <v>41469</v>
      </c>
      <c r="L623">
        <v>92</v>
      </c>
      <c r="M623" t="str" cm="1">
        <f t="array" ref="M623">_xlfn.IFS(AND(marketing_campaign[[#This Row],[Recency]]&gt;=0,marketing_campaign[[#This Row],[Recency]]&lt;=14),"Early Recency",AND(marketing_campaign[[#This Row],[Recency]]&gt;=15,marketing_campaign[[#This Row],[Recency]]&lt;=31),"Mid-Recency",marketing_campaign[[#This Row],[Recency]]&gt;=32,"Late Recency")</f>
        <v>Late Recency</v>
      </c>
      <c r="N623">
        <v>17</v>
      </c>
      <c r="O623">
        <v>8</v>
      </c>
      <c r="P623">
        <v>12</v>
      </c>
      <c r="Q623">
        <v>11</v>
      </c>
      <c r="R623">
        <v>15</v>
      </c>
      <c r="S623">
        <v>32</v>
      </c>
      <c r="T623">
        <f>marketing_campaign[[#This Row],[MntGoldProds]]+marketing_campaign[[#This Row],[MntSweetProducts]]+marketing_campaign[[#This Row],[MntFishProducts]]+marketing_campaign[[#This Row],[MntMeatProducts]]+marketing_campaign[[#This Row],[MntFruits]]+marketing_campaign[[#This Row],[MntWines]]</f>
        <v>95</v>
      </c>
      <c r="U623">
        <v>1</v>
      </c>
      <c r="V623">
        <v>2</v>
      </c>
      <c r="W623">
        <v>1</v>
      </c>
      <c r="X623">
        <v>2</v>
      </c>
      <c r="Y623">
        <f t="shared" si="19"/>
        <v>6</v>
      </c>
      <c r="Z623">
        <v>7</v>
      </c>
      <c r="AA623">
        <v>0</v>
      </c>
      <c r="AB623">
        <v>0</v>
      </c>
      <c r="AC623">
        <v>0</v>
      </c>
      <c r="AD623">
        <v>0</v>
      </c>
      <c r="AE623">
        <v>0</v>
      </c>
      <c r="AF623">
        <v>0</v>
      </c>
      <c r="AG623">
        <v>3</v>
      </c>
      <c r="AH623">
        <v>11</v>
      </c>
      <c r="AI623">
        <v>0</v>
      </c>
      <c r="AJ623">
        <f>marketing_campaign[[#This Row],[AcceptedCmp2]]+marketing_campaign[[#This Row],[AcceptedCmp1]]+marketing_campaign[[#This Row],[AcceptedCmp5]]+marketing_campaign[[#This Row],[AcceptedCmp4]]+marketing_campaign[[#This Row],[AcceptedCmp3]]</f>
        <v>0</v>
      </c>
    </row>
    <row r="624" spans="1:36" x14ac:dyDescent="0.35">
      <c r="A624">
        <v>10972</v>
      </c>
      <c r="B624">
        <v>1949</v>
      </c>
      <c r="C624">
        <f t="shared" ca="1" si="18"/>
        <v>77</v>
      </c>
      <c r="D624" t="str" cm="1">
        <f t="array" aca="1" ref="D6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4" t="s">
        <v>29</v>
      </c>
      <c r="F624" t="s">
        <v>38</v>
      </c>
      <c r="G624" cm="1">
        <f t="array" ref="G624">_xlfn.IFS(marketing_campaign[[#This Row],[Marital_Status]]="Single",I624-J624+1,marketing_campaign[[#This Row],[Marital_Status]]="Together",I624+J624+2,marketing_campaign[[#This Row],[Marital_Status]]="Alone",I624-J624+1,marketing_campaign[[#This Row],[Marital_Status]]="Married",I624+J624+2,marketing_campaign[[#This Row],[Marital_Status]]="Divorced",I624+J624+1,marketing_campaign[[#This Row],[Marital_Status]]="YOLO",I624-J624+1,marketing_campaign[[#This Row],[Marital_Status]]="Absurd",I624-J624+1,marketing_campaign[[#This Row],[Marital_Status]]="Widow",I624+J624+1)</f>
        <v>1</v>
      </c>
      <c r="H624">
        <v>72298</v>
      </c>
      <c r="I624">
        <v>0</v>
      </c>
      <c r="J624">
        <v>0</v>
      </c>
      <c r="K624" s="1">
        <v>41708</v>
      </c>
      <c r="L624">
        <v>52</v>
      </c>
      <c r="M624" t="str" cm="1">
        <f t="array" ref="M624">_xlfn.IFS(AND(marketing_campaign[[#This Row],[Recency]]&gt;=0,marketing_campaign[[#This Row],[Recency]]&lt;=14),"Early Recency",AND(marketing_campaign[[#This Row],[Recency]]&gt;=15,marketing_campaign[[#This Row],[Recency]]&lt;=31),"Mid-Recency",marketing_campaign[[#This Row],[Recency]]&gt;=32,"Late Recency")</f>
        <v>Late Recency</v>
      </c>
      <c r="N624">
        <v>625</v>
      </c>
      <c r="O624">
        <v>35</v>
      </c>
      <c r="P624">
        <v>169</v>
      </c>
      <c r="Q624">
        <v>58</v>
      </c>
      <c r="R624">
        <v>17</v>
      </c>
      <c r="S624">
        <v>35</v>
      </c>
      <c r="T624">
        <f>marketing_campaign[[#This Row],[MntGoldProds]]+marketing_campaign[[#This Row],[MntSweetProducts]]+marketing_campaign[[#This Row],[MntFishProducts]]+marketing_campaign[[#This Row],[MntMeatProducts]]+marketing_campaign[[#This Row],[MntFruits]]+marketing_campaign[[#This Row],[MntWines]]</f>
        <v>939</v>
      </c>
      <c r="U624">
        <v>1</v>
      </c>
      <c r="V624">
        <v>4</v>
      </c>
      <c r="W624">
        <v>3</v>
      </c>
      <c r="X624">
        <v>6</v>
      </c>
      <c r="Y624">
        <f t="shared" si="19"/>
        <v>14</v>
      </c>
      <c r="Z624">
        <v>1</v>
      </c>
      <c r="AA624">
        <v>0</v>
      </c>
      <c r="AB624">
        <v>1</v>
      </c>
      <c r="AC624">
        <v>1</v>
      </c>
      <c r="AD624">
        <v>0</v>
      </c>
      <c r="AE624">
        <v>0</v>
      </c>
      <c r="AF624">
        <v>0</v>
      </c>
      <c r="AG624">
        <v>3</v>
      </c>
      <c r="AH624">
        <v>11</v>
      </c>
      <c r="AI624">
        <v>0</v>
      </c>
      <c r="AJ624">
        <f>marketing_campaign[[#This Row],[AcceptedCmp2]]+marketing_campaign[[#This Row],[AcceptedCmp1]]+marketing_campaign[[#This Row],[AcceptedCmp5]]+marketing_campaign[[#This Row],[AcceptedCmp4]]+marketing_campaign[[#This Row],[AcceptedCmp3]]</f>
        <v>2</v>
      </c>
    </row>
    <row r="625" spans="1:36" x14ac:dyDescent="0.35">
      <c r="A625">
        <v>10708</v>
      </c>
      <c r="B625">
        <v>1978</v>
      </c>
      <c r="C625">
        <f t="shared" ca="1" si="18"/>
        <v>48</v>
      </c>
      <c r="D625" t="str" cm="1">
        <f t="array" aca="1" ref="D6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5" t="s">
        <v>37</v>
      </c>
      <c r="F625" t="s">
        <v>30</v>
      </c>
      <c r="G625" cm="1">
        <f t="array" ref="G625">_xlfn.IFS(marketing_campaign[[#This Row],[Marital_Status]]="Single",I625-J625+1,marketing_campaign[[#This Row],[Marital_Status]]="Together",I625+J625+2,marketing_campaign[[#This Row],[Marital_Status]]="Alone",I625-J625+1,marketing_campaign[[#This Row],[Marital_Status]]="Married",I625+J625+2,marketing_campaign[[#This Row],[Marital_Status]]="Divorced",I625+J625+1,marketing_campaign[[#This Row],[Marital_Status]]="YOLO",I625-J625+1,marketing_campaign[[#This Row],[Marital_Status]]="Absurd",I625-J625+1,marketing_campaign[[#This Row],[Marital_Status]]="Widow",I625+J625+1)</f>
        <v>2</v>
      </c>
      <c r="H625">
        <v>36975</v>
      </c>
      <c r="I625">
        <v>1</v>
      </c>
      <c r="J625">
        <v>0</v>
      </c>
      <c r="K625" s="1">
        <v>41636</v>
      </c>
      <c r="L625">
        <v>50</v>
      </c>
      <c r="M625" t="str" cm="1">
        <f t="array" ref="M625">_xlfn.IFS(AND(marketing_campaign[[#This Row],[Recency]]&gt;=0,marketing_campaign[[#This Row],[Recency]]&lt;=14),"Early Recency",AND(marketing_campaign[[#This Row],[Recency]]&gt;=15,marketing_campaign[[#This Row],[Recency]]&lt;=31),"Mid-Recency",marketing_campaign[[#This Row],[Recency]]&gt;=32,"Late Recency")</f>
        <v>Late Recency</v>
      </c>
      <c r="N625">
        <v>10</v>
      </c>
      <c r="O625">
        <v>6</v>
      </c>
      <c r="P625">
        <v>11</v>
      </c>
      <c r="Q625">
        <v>0</v>
      </c>
      <c r="R625">
        <v>4</v>
      </c>
      <c r="S625">
        <v>2</v>
      </c>
      <c r="T625">
        <f>marketing_campaign[[#This Row],[MntGoldProds]]+marketing_campaign[[#This Row],[MntSweetProducts]]+marketing_campaign[[#This Row],[MntFishProducts]]+marketing_campaign[[#This Row],[MntMeatProducts]]+marketing_campaign[[#This Row],[MntFruits]]+marketing_campaign[[#This Row],[MntWines]]</f>
        <v>33</v>
      </c>
      <c r="U625">
        <v>1</v>
      </c>
      <c r="V625">
        <v>1</v>
      </c>
      <c r="W625">
        <v>0</v>
      </c>
      <c r="X625">
        <v>3</v>
      </c>
      <c r="Y625">
        <f t="shared" si="19"/>
        <v>5</v>
      </c>
      <c r="Z625">
        <v>7</v>
      </c>
      <c r="AA625">
        <v>0</v>
      </c>
      <c r="AB625">
        <v>0</v>
      </c>
      <c r="AC625">
        <v>0</v>
      </c>
      <c r="AD625">
        <v>0</v>
      </c>
      <c r="AE625">
        <v>0</v>
      </c>
      <c r="AF625">
        <v>0</v>
      </c>
      <c r="AG625">
        <v>3</v>
      </c>
      <c r="AH625">
        <v>11</v>
      </c>
      <c r="AI625">
        <v>0</v>
      </c>
      <c r="AJ625">
        <f>marketing_campaign[[#This Row],[AcceptedCmp2]]+marketing_campaign[[#This Row],[AcceptedCmp1]]+marketing_campaign[[#This Row],[AcceptedCmp5]]+marketing_campaign[[#This Row],[AcceptedCmp4]]+marketing_campaign[[#This Row],[AcceptedCmp3]]</f>
        <v>0</v>
      </c>
    </row>
    <row r="626" spans="1:36" x14ac:dyDescent="0.35">
      <c r="A626">
        <v>6583</v>
      </c>
      <c r="B626">
        <v>1955</v>
      </c>
      <c r="C626">
        <f t="shared" ca="1" si="18"/>
        <v>71</v>
      </c>
      <c r="D626" t="str" cm="1">
        <f t="array" aca="1" ref="D6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6" t="s">
        <v>37</v>
      </c>
      <c r="F626" t="s">
        <v>33</v>
      </c>
      <c r="G626" cm="1">
        <f t="array" ref="G626">_xlfn.IFS(marketing_campaign[[#This Row],[Marital_Status]]="Single",I626-J626+1,marketing_campaign[[#This Row],[Marital_Status]]="Together",I626+J626+2,marketing_campaign[[#This Row],[Marital_Status]]="Alone",I626-J626+1,marketing_campaign[[#This Row],[Marital_Status]]="Married",I626+J626+2,marketing_campaign[[#This Row],[Marital_Status]]="Divorced",I626+J626+1,marketing_campaign[[#This Row],[Marital_Status]]="YOLO",I626-J626+1,marketing_campaign[[#This Row],[Marital_Status]]="Absurd",I626-J626+1,marketing_campaign[[#This Row],[Marital_Status]]="Widow",I626+J626+1)</f>
        <v>2</v>
      </c>
      <c r="H626">
        <v>72635</v>
      </c>
      <c r="I626">
        <v>0</v>
      </c>
      <c r="J626">
        <v>0</v>
      </c>
      <c r="K626" s="1">
        <v>41428</v>
      </c>
      <c r="L626">
        <v>54</v>
      </c>
      <c r="M626" t="str" cm="1">
        <f t="array" ref="M626">_xlfn.IFS(AND(marketing_campaign[[#This Row],[Recency]]&gt;=0,marketing_campaign[[#This Row],[Recency]]&lt;=14),"Early Recency",AND(marketing_campaign[[#This Row],[Recency]]&gt;=15,marketing_campaign[[#This Row],[Recency]]&lt;=31),"Mid-Recency",marketing_campaign[[#This Row],[Recency]]&gt;=32,"Late Recency")</f>
        <v>Late Recency</v>
      </c>
      <c r="N626">
        <v>390</v>
      </c>
      <c r="O626">
        <v>22</v>
      </c>
      <c r="P626">
        <v>323</v>
      </c>
      <c r="Q626">
        <v>104</v>
      </c>
      <c r="R626">
        <v>35</v>
      </c>
      <c r="S626">
        <v>107</v>
      </c>
      <c r="T626">
        <f>marketing_campaign[[#This Row],[MntGoldProds]]+marketing_campaign[[#This Row],[MntSweetProducts]]+marketing_campaign[[#This Row],[MntFishProducts]]+marketing_campaign[[#This Row],[MntMeatProducts]]+marketing_campaign[[#This Row],[MntFruits]]+marketing_campaign[[#This Row],[MntWines]]</f>
        <v>981</v>
      </c>
      <c r="U626">
        <v>1</v>
      </c>
      <c r="V626">
        <v>6</v>
      </c>
      <c r="W626">
        <v>8</v>
      </c>
      <c r="X626">
        <v>6</v>
      </c>
      <c r="Y626">
        <f t="shared" si="19"/>
        <v>21</v>
      </c>
      <c r="Z626">
        <v>3</v>
      </c>
      <c r="AA626">
        <v>0</v>
      </c>
      <c r="AB626">
        <v>0</v>
      </c>
      <c r="AC626">
        <v>0</v>
      </c>
      <c r="AD626">
        <v>1</v>
      </c>
      <c r="AE626">
        <v>0</v>
      </c>
      <c r="AF626">
        <v>0</v>
      </c>
      <c r="AG626">
        <v>3</v>
      </c>
      <c r="AH626">
        <v>11</v>
      </c>
      <c r="AI626">
        <v>0</v>
      </c>
      <c r="AJ626">
        <f>marketing_campaign[[#This Row],[AcceptedCmp2]]+marketing_campaign[[#This Row],[AcceptedCmp1]]+marketing_campaign[[#This Row],[AcceptedCmp5]]+marketing_campaign[[#This Row],[AcceptedCmp4]]+marketing_campaign[[#This Row],[AcceptedCmp3]]</f>
        <v>1</v>
      </c>
    </row>
    <row r="627" spans="1:36" x14ac:dyDescent="0.35">
      <c r="A627">
        <v>3641</v>
      </c>
      <c r="B627">
        <v>1976</v>
      </c>
      <c r="C627">
        <f t="shared" ca="1" si="18"/>
        <v>50</v>
      </c>
      <c r="D627" t="str" cm="1">
        <f t="array" aca="1" ref="D6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7" t="s">
        <v>29</v>
      </c>
      <c r="F627" t="s">
        <v>33</v>
      </c>
      <c r="G627" cm="1">
        <f t="array" ref="G627">_xlfn.IFS(marketing_campaign[[#This Row],[Marital_Status]]="Single",I627-J627+1,marketing_campaign[[#This Row],[Marital_Status]]="Together",I627+J627+2,marketing_campaign[[#This Row],[Marital_Status]]="Alone",I627-J627+1,marketing_campaign[[#This Row],[Marital_Status]]="Married",I627+J627+2,marketing_campaign[[#This Row],[Marital_Status]]="Divorced",I627+J627+1,marketing_campaign[[#This Row],[Marital_Status]]="YOLO",I627-J627+1,marketing_campaign[[#This Row],[Marital_Status]]="Absurd",I627-J627+1,marketing_campaign[[#This Row],[Marital_Status]]="Widow",I627+J627+1)</f>
        <v>3</v>
      </c>
      <c r="H627">
        <v>13624</v>
      </c>
      <c r="I627">
        <v>1</v>
      </c>
      <c r="J627">
        <v>0</v>
      </c>
      <c r="K627" s="1">
        <v>41294</v>
      </c>
      <c r="L627">
        <v>93</v>
      </c>
      <c r="M627" t="str" cm="1">
        <f t="array" ref="M627">_xlfn.IFS(AND(marketing_campaign[[#This Row],[Recency]]&gt;=0,marketing_campaign[[#This Row],[Recency]]&lt;=14),"Early Recency",AND(marketing_campaign[[#This Row],[Recency]]&gt;=15,marketing_campaign[[#This Row],[Recency]]&lt;=31),"Mid-Recency",marketing_campaign[[#This Row],[Recency]]&gt;=32,"Late Recency")</f>
        <v>Late Recency</v>
      </c>
      <c r="N627">
        <v>10</v>
      </c>
      <c r="O627">
        <v>2</v>
      </c>
      <c r="P627">
        <v>15</v>
      </c>
      <c r="Q627">
        <v>2</v>
      </c>
      <c r="R627">
        <v>1</v>
      </c>
      <c r="S627">
        <v>6</v>
      </c>
      <c r="T627">
        <f>marketing_campaign[[#This Row],[MntGoldProds]]+marketing_campaign[[#This Row],[MntSweetProducts]]+marketing_campaign[[#This Row],[MntFishProducts]]+marketing_campaign[[#This Row],[MntMeatProducts]]+marketing_campaign[[#This Row],[MntFruits]]+marketing_campaign[[#This Row],[MntWines]]</f>
        <v>36</v>
      </c>
      <c r="U627">
        <v>2</v>
      </c>
      <c r="V627">
        <v>2</v>
      </c>
      <c r="W627">
        <v>0</v>
      </c>
      <c r="X627">
        <v>3</v>
      </c>
      <c r="Y627">
        <f t="shared" si="19"/>
        <v>7</v>
      </c>
      <c r="Z627">
        <v>6</v>
      </c>
      <c r="AA627">
        <v>0</v>
      </c>
      <c r="AB627">
        <v>0</v>
      </c>
      <c r="AC627">
        <v>0</v>
      </c>
      <c r="AD627">
        <v>0</v>
      </c>
      <c r="AE627">
        <v>0</v>
      </c>
      <c r="AF627">
        <v>0</v>
      </c>
      <c r="AG627">
        <v>3</v>
      </c>
      <c r="AH627">
        <v>11</v>
      </c>
      <c r="AI627">
        <v>0</v>
      </c>
      <c r="AJ627">
        <f>marketing_campaign[[#This Row],[AcceptedCmp2]]+marketing_campaign[[#This Row],[AcceptedCmp1]]+marketing_campaign[[#This Row],[AcceptedCmp5]]+marketing_campaign[[#This Row],[AcceptedCmp4]]+marketing_campaign[[#This Row],[AcceptedCmp3]]</f>
        <v>0</v>
      </c>
    </row>
    <row r="628" spans="1:36" x14ac:dyDescent="0.35">
      <c r="A628">
        <v>10156</v>
      </c>
      <c r="B628">
        <v>1975</v>
      </c>
      <c r="C628">
        <f t="shared" ca="1" si="18"/>
        <v>51</v>
      </c>
      <c r="D628" t="str" cm="1">
        <f t="array" aca="1" ref="D6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28" t="s">
        <v>29</v>
      </c>
      <c r="F628" t="s">
        <v>30</v>
      </c>
      <c r="G628" cm="1">
        <f t="array" ref="G628">_xlfn.IFS(marketing_campaign[[#This Row],[Marital_Status]]="Single",I628-J628+1,marketing_campaign[[#This Row],[Marital_Status]]="Together",I628+J628+2,marketing_campaign[[#This Row],[Marital_Status]]="Alone",I628-J628+1,marketing_campaign[[#This Row],[Marital_Status]]="Married",I628+J628+2,marketing_campaign[[#This Row],[Marital_Status]]="Divorced",I628+J628+1,marketing_campaign[[#This Row],[Marital_Status]]="YOLO",I628-J628+1,marketing_campaign[[#This Row],[Marital_Status]]="Absurd",I628-J628+1,marketing_campaign[[#This Row],[Marital_Status]]="Widow",I628+J628+1)</f>
        <v>0</v>
      </c>
      <c r="H628">
        <v>84196</v>
      </c>
      <c r="I628">
        <v>0</v>
      </c>
      <c r="J628">
        <v>1</v>
      </c>
      <c r="K628" s="1">
        <v>41428</v>
      </c>
      <c r="L628">
        <v>56</v>
      </c>
      <c r="M628" t="str" cm="1">
        <f t="array" ref="M628">_xlfn.IFS(AND(marketing_campaign[[#This Row],[Recency]]&gt;=0,marketing_campaign[[#This Row],[Recency]]&lt;=14),"Early Recency",AND(marketing_campaign[[#This Row],[Recency]]&gt;=15,marketing_campaign[[#This Row],[Recency]]&lt;=31),"Mid-Recency",marketing_campaign[[#This Row],[Recency]]&gt;=32,"Late Recency")</f>
        <v>Late Recency</v>
      </c>
      <c r="N628">
        <v>215</v>
      </c>
      <c r="O628">
        <v>63</v>
      </c>
      <c r="P628">
        <v>507</v>
      </c>
      <c r="Q628">
        <v>231</v>
      </c>
      <c r="R628">
        <v>31</v>
      </c>
      <c r="S628">
        <v>190</v>
      </c>
      <c r="T628">
        <f>marketing_campaign[[#This Row],[MntGoldProds]]+marketing_campaign[[#This Row],[MntSweetProducts]]+marketing_campaign[[#This Row],[MntFishProducts]]+marketing_campaign[[#This Row],[MntMeatProducts]]+marketing_campaign[[#This Row],[MntFruits]]+marketing_campaign[[#This Row],[MntWines]]</f>
        <v>1237</v>
      </c>
      <c r="U628">
        <v>1</v>
      </c>
      <c r="V628">
        <v>8</v>
      </c>
      <c r="W628">
        <v>4</v>
      </c>
      <c r="X628">
        <v>7</v>
      </c>
      <c r="Y628">
        <f t="shared" si="19"/>
        <v>20</v>
      </c>
      <c r="Z628">
        <v>3</v>
      </c>
      <c r="AA628">
        <v>0</v>
      </c>
      <c r="AB628">
        <v>0</v>
      </c>
      <c r="AC628">
        <v>0</v>
      </c>
      <c r="AD628">
        <v>0</v>
      </c>
      <c r="AE628">
        <v>0</v>
      </c>
      <c r="AF628">
        <v>0</v>
      </c>
      <c r="AG628">
        <v>3</v>
      </c>
      <c r="AH628">
        <v>11</v>
      </c>
      <c r="AI628">
        <v>0</v>
      </c>
      <c r="AJ628">
        <f>marketing_campaign[[#This Row],[AcceptedCmp2]]+marketing_campaign[[#This Row],[AcceptedCmp1]]+marketing_campaign[[#This Row],[AcceptedCmp5]]+marketing_campaign[[#This Row],[AcceptedCmp4]]+marketing_campaign[[#This Row],[AcceptedCmp3]]</f>
        <v>0</v>
      </c>
    </row>
    <row r="629" spans="1:36" x14ac:dyDescent="0.35">
      <c r="A629">
        <v>4299</v>
      </c>
      <c r="B629">
        <v>1960</v>
      </c>
      <c r="C629">
        <f t="shared" ca="1" si="18"/>
        <v>66</v>
      </c>
      <c r="D629" t="str" cm="1">
        <f t="array" aca="1" ref="D6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29" t="s">
        <v>29</v>
      </c>
      <c r="F629" t="s">
        <v>31</v>
      </c>
      <c r="G629" cm="1">
        <f t="array" ref="G629">_xlfn.IFS(marketing_campaign[[#This Row],[Marital_Status]]="Single",I629-J629+1,marketing_campaign[[#This Row],[Marital_Status]]="Together",I629+J629+2,marketing_campaign[[#This Row],[Marital_Status]]="Alone",I629-J629+1,marketing_campaign[[#This Row],[Marital_Status]]="Married",I629+J629+2,marketing_campaign[[#This Row],[Marital_Status]]="Divorced",I629+J629+1,marketing_campaign[[#This Row],[Marital_Status]]="YOLO",I629-J629+1,marketing_campaign[[#This Row],[Marital_Status]]="Absurd",I629-J629+1,marketing_campaign[[#This Row],[Marital_Status]]="Widow",I629+J629+1)</f>
        <v>3</v>
      </c>
      <c r="H629">
        <v>70971</v>
      </c>
      <c r="I629">
        <v>0</v>
      </c>
      <c r="J629">
        <v>1</v>
      </c>
      <c r="K629" s="1">
        <v>41173</v>
      </c>
      <c r="L629">
        <v>28</v>
      </c>
      <c r="M629" t="str" cm="1">
        <f t="array" ref="M629">_xlfn.IFS(AND(marketing_campaign[[#This Row],[Recency]]&gt;=0,marketing_campaign[[#This Row],[Recency]]&lt;=14),"Early Recency",AND(marketing_campaign[[#This Row],[Recency]]&gt;=15,marketing_campaign[[#This Row],[Recency]]&lt;=31),"Mid-Recency",marketing_campaign[[#This Row],[Recency]]&gt;=32,"Late Recency")</f>
        <v>Mid-Recency</v>
      </c>
      <c r="N629">
        <v>1001</v>
      </c>
      <c r="O629">
        <v>17</v>
      </c>
      <c r="P629">
        <v>572</v>
      </c>
      <c r="Q629">
        <v>93</v>
      </c>
      <c r="R629">
        <v>125</v>
      </c>
      <c r="S629">
        <v>17</v>
      </c>
      <c r="T629">
        <f>marketing_campaign[[#This Row],[MntGoldProds]]+marketing_campaign[[#This Row],[MntSweetProducts]]+marketing_campaign[[#This Row],[MntFishProducts]]+marketing_campaign[[#This Row],[MntMeatProducts]]+marketing_campaign[[#This Row],[MntFruits]]+marketing_campaign[[#This Row],[MntWines]]</f>
        <v>1825</v>
      </c>
      <c r="U629">
        <v>7</v>
      </c>
      <c r="V629">
        <v>11</v>
      </c>
      <c r="W629">
        <v>11</v>
      </c>
      <c r="X629">
        <v>5</v>
      </c>
      <c r="Y629">
        <f t="shared" si="19"/>
        <v>34</v>
      </c>
      <c r="Z629">
        <v>7</v>
      </c>
      <c r="AA629">
        <v>0</v>
      </c>
      <c r="AB629">
        <v>0</v>
      </c>
      <c r="AC629">
        <v>0</v>
      </c>
      <c r="AD629">
        <v>0</v>
      </c>
      <c r="AE629">
        <v>0</v>
      </c>
      <c r="AF629">
        <v>0</v>
      </c>
      <c r="AG629">
        <v>3</v>
      </c>
      <c r="AH629">
        <v>11</v>
      </c>
      <c r="AI629">
        <v>1</v>
      </c>
      <c r="AJ629">
        <f>marketing_campaign[[#This Row],[AcceptedCmp2]]+marketing_campaign[[#This Row],[AcceptedCmp1]]+marketing_campaign[[#This Row],[AcceptedCmp5]]+marketing_campaign[[#This Row],[AcceptedCmp4]]+marketing_campaign[[#This Row],[AcceptedCmp3]]</f>
        <v>0</v>
      </c>
    </row>
    <row r="630" spans="1:36" x14ac:dyDescent="0.35">
      <c r="A630">
        <v>3469</v>
      </c>
      <c r="B630">
        <v>1977</v>
      </c>
      <c r="C630">
        <f t="shared" ca="1" si="18"/>
        <v>49</v>
      </c>
      <c r="D630" t="str" cm="1">
        <f t="array" aca="1" ref="D6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0" t="s">
        <v>32</v>
      </c>
      <c r="F630" t="s">
        <v>35</v>
      </c>
      <c r="G630" cm="1">
        <f t="array" ref="G630">_xlfn.IFS(marketing_campaign[[#This Row],[Marital_Status]]="Single",I630-J630+1,marketing_campaign[[#This Row],[Marital_Status]]="Together",I630+J630+2,marketing_campaign[[#This Row],[Marital_Status]]="Alone",I630-J630+1,marketing_campaign[[#This Row],[Marital_Status]]="Married",I630+J630+2,marketing_campaign[[#This Row],[Marital_Status]]="Divorced",I630+J630+1,marketing_campaign[[#This Row],[Marital_Status]]="YOLO",I630-J630+1,marketing_campaign[[#This Row],[Marital_Status]]="Absurd",I630-J630+1,marketing_campaign[[#This Row],[Marital_Status]]="Widow",I630+J630+1)</f>
        <v>3</v>
      </c>
      <c r="H630">
        <v>34487</v>
      </c>
      <c r="I630">
        <v>1</v>
      </c>
      <c r="J630">
        <v>1</v>
      </c>
      <c r="K630" s="1">
        <v>41158</v>
      </c>
      <c r="L630">
        <v>94</v>
      </c>
      <c r="M630" t="str" cm="1">
        <f t="array" ref="M630">_xlfn.IFS(AND(marketing_campaign[[#This Row],[Recency]]&gt;=0,marketing_campaign[[#This Row],[Recency]]&lt;=14),"Early Recency",AND(marketing_campaign[[#This Row],[Recency]]&gt;=15,marketing_campaign[[#This Row],[Recency]]&lt;=31),"Mid-Recency",marketing_campaign[[#This Row],[Recency]]&gt;=32,"Late Recency")</f>
        <v>Late Recency</v>
      </c>
      <c r="N630">
        <v>19</v>
      </c>
      <c r="O630">
        <v>18</v>
      </c>
      <c r="P630">
        <v>33</v>
      </c>
      <c r="Q630">
        <v>24</v>
      </c>
      <c r="R630">
        <v>1</v>
      </c>
      <c r="S630">
        <v>8</v>
      </c>
      <c r="T630">
        <f>marketing_campaign[[#This Row],[MntGoldProds]]+marketing_campaign[[#This Row],[MntSweetProducts]]+marketing_campaign[[#This Row],[MntFishProducts]]+marketing_campaign[[#This Row],[MntMeatProducts]]+marketing_campaign[[#This Row],[MntFruits]]+marketing_campaign[[#This Row],[MntWines]]</f>
        <v>103</v>
      </c>
      <c r="U630">
        <v>3</v>
      </c>
      <c r="V630">
        <v>3</v>
      </c>
      <c r="W630">
        <v>0</v>
      </c>
      <c r="X630">
        <v>3</v>
      </c>
      <c r="Y630">
        <f t="shared" si="19"/>
        <v>9</v>
      </c>
      <c r="Z630">
        <v>9</v>
      </c>
      <c r="AA630">
        <v>0</v>
      </c>
      <c r="AB630">
        <v>0</v>
      </c>
      <c r="AC630">
        <v>0</v>
      </c>
      <c r="AD630">
        <v>0</v>
      </c>
      <c r="AE630">
        <v>0</v>
      </c>
      <c r="AF630">
        <v>0</v>
      </c>
      <c r="AG630">
        <v>3</v>
      </c>
      <c r="AH630">
        <v>11</v>
      </c>
      <c r="AI630">
        <v>0</v>
      </c>
      <c r="AJ630">
        <f>marketing_campaign[[#This Row],[AcceptedCmp2]]+marketing_campaign[[#This Row],[AcceptedCmp1]]+marketing_campaign[[#This Row],[AcceptedCmp5]]+marketing_campaign[[#This Row],[AcceptedCmp4]]+marketing_campaign[[#This Row],[AcceptedCmp3]]</f>
        <v>0</v>
      </c>
    </row>
    <row r="631" spans="1:36" x14ac:dyDescent="0.35">
      <c r="A631">
        <v>5063</v>
      </c>
      <c r="B631">
        <v>1977</v>
      </c>
      <c r="C631">
        <f t="shared" ca="1" si="18"/>
        <v>49</v>
      </c>
      <c r="D631" t="str" cm="1">
        <f t="array" aca="1" ref="D6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1" t="s">
        <v>29</v>
      </c>
      <c r="F631" t="s">
        <v>30</v>
      </c>
      <c r="G631" cm="1">
        <f t="array" ref="G631">_xlfn.IFS(marketing_campaign[[#This Row],[Marital_Status]]="Single",I631-J631+1,marketing_campaign[[#This Row],[Marital_Status]]="Together",I631+J631+2,marketing_campaign[[#This Row],[Marital_Status]]="Alone",I631-J631+1,marketing_campaign[[#This Row],[Marital_Status]]="Married",I631+J631+2,marketing_campaign[[#This Row],[Marital_Status]]="Divorced",I631+J631+1,marketing_campaign[[#This Row],[Marital_Status]]="YOLO",I631-J631+1,marketing_campaign[[#This Row],[Marital_Status]]="Absurd",I631-J631+1,marketing_campaign[[#This Row],[Marital_Status]]="Widow",I631+J631+1)</f>
        <v>2</v>
      </c>
      <c r="H631">
        <v>28769</v>
      </c>
      <c r="I631">
        <v>1</v>
      </c>
      <c r="J631">
        <v>0</v>
      </c>
      <c r="K631" s="1">
        <v>41261</v>
      </c>
      <c r="L631">
        <v>76</v>
      </c>
      <c r="M631" t="str" cm="1">
        <f t="array" ref="M631">_xlfn.IFS(AND(marketing_campaign[[#This Row],[Recency]]&gt;=0,marketing_campaign[[#This Row],[Recency]]&lt;=14),"Early Recency",AND(marketing_campaign[[#This Row],[Recency]]&gt;=15,marketing_campaign[[#This Row],[Recency]]&lt;=31),"Mid-Recency",marketing_campaign[[#This Row],[Recency]]&gt;=32,"Late Recency")</f>
        <v>Late Recency</v>
      </c>
      <c r="N631">
        <v>41</v>
      </c>
      <c r="O631">
        <v>5</v>
      </c>
      <c r="P631">
        <v>129</v>
      </c>
      <c r="Q631">
        <v>10</v>
      </c>
      <c r="R631">
        <v>3</v>
      </c>
      <c r="S631">
        <v>3</v>
      </c>
      <c r="T631">
        <f>marketing_campaign[[#This Row],[MntGoldProds]]+marketing_campaign[[#This Row],[MntSweetProducts]]+marketing_campaign[[#This Row],[MntFishProducts]]+marketing_campaign[[#This Row],[MntMeatProducts]]+marketing_campaign[[#This Row],[MntFruits]]+marketing_campaign[[#This Row],[MntWines]]</f>
        <v>191</v>
      </c>
      <c r="U631">
        <v>3</v>
      </c>
      <c r="V631">
        <v>4</v>
      </c>
      <c r="W631">
        <v>1</v>
      </c>
      <c r="X631">
        <v>4</v>
      </c>
      <c r="Y631">
        <f t="shared" si="19"/>
        <v>12</v>
      </c>
      <c r="Z631">
        <v>9</v>
      </c>
      <c r="AA631">
        <v>0</v>
      </c>
      <c r="AB631">
        <v>0</v>
      </c>
      <c r="AC631">
        <v>0</v>
      </c>
      <c r="AD631">
        <v>0</v>
      </c>
      <c r="AE631">
        <v>0</v>
      </c>
      <c r="AF631">
        <v>0</v>
      </c>
      <c r="AG631">
        <v>3</v>
      </c>
      <c r="AH631">
        <v>11</v>
      </c>
      <c r="AI631">
        <v>0</v>
      </c>
      <c r="AJ631">
        <f>marketing_campaign[[#This Row],[AcceptedCmp2]]+marketing_campaign[[#This Row],[AcceptedCmp1]]+marketing_campaign[[#This Row],[AcceptedCmp5]]+marketing_campaign[[#This Row],[AcceptedCmp4]]+marketing_campaign[[#This Row],[AcceptedCmp3]]</f>
        <v>0</v>
      </c>
    </row>
    <row r="632" spans="1:36" x14ac:dyDescent="0.35">
      <c r="A632">
        <v>10727</v>
      </c>
      <c r="B632">
        <v>1970</v>
      </c>
      <c r="C632">
        <f t="shared" ca="1" si="18"/>
        <v>56</v>
      </c>
      <c r="D632" t="str" cm="1">
        <f t="array" aca="1" ref="D6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2" t="s">
        <v>32</v>
      </c>
      <c r="F632" t="s">
        <v>33</v>
      </c>
      <c r="G632" cm="1">
        <f t="array" ref="G632">_xlfn.IFS(marketing_campaign[[#This Row],[Marital_Status]]="Single",I632-J632+1,marketing_campaign[[#This Row],[Marital_Status]]="Together",I632+J632+2,marketing_campaign[[#This Row],[Marital_Status]]="Alone",I632-J632+1,marketing_campaign[[#This Row],[Marital_Status]]="Married",I632+J632+2,marketing_campaign[[#This Row],[Marital_Status]]="Divorced",I632+J632+1,marketing_campaign[[#This Row],[Marital_Status]]="YOLO",I632-J632+1,marketing_campaign[[#This Row],[Marital_Status]]="Absurd",I632-J632+1,marketing_campaign[[#This Row],[Marital_Status]]="Widow",I632+J632+1)</f>
        <v>3</v>
      </c>
      <c r="H632">
        <v>69084</v>
      </c>
      <c r="I632">
        <v>1</v>
      </c>
      <c r="J632">
        <v>0</v>
      </c>
      <c r="K632" s="1">
        <v>41597</v>
      </c>
      <c r="L632">
        <v>43</v>
      </c>
      <c r="M632" t="str" cm="1">
        <f t="array" ref="M632">_xlfn.IFS(AND(marketing_campaign[[#This Row],[Recency]]&gt;=0,marketing_campaign[[#This Row],[Recency]]&lt;=14),"Early Recency",AND(marketing_campaign[[#This Row],[Recency]]&gt;=15,marketing_campaign[[#This Row],[Recency]]&lt;=31),"Mid-Recency",marketing_campaign[[#This Row],[Recency]]&gt;=32,"Late Recency")</f>
        <v>Late Recency</v>
      </c>
      <c r="N632">
        <v>1181</v>
      </c>
      <c r="O632">
        <v>107</v>
      </c>
      <c r="P632">
        <v>199</v>
      </c>
      <c r="Q632">
        <v>39</v>
      </c>
      <c r="R632">
        <v>30</v>
      </c>
      <c r="S632">
        <v>30</v>
      </c>
      <c r="T632">
        <f>marketing_campaign[[#This Row],[MntGoldProds]]+marketing_campaign[[#This Row],[MntSweetProducts]]+marketing_campaign[[#This Row],[MntFishProducts]]+marketing_campaign[[#This Row],[MntMeatProducts]]+marketing_campaign[[#This Row],[MntFruits]]+marketing_campaign[[#This Row],[MntWines]]</f>
        <v>1586</v>
      </c>
      <c r="U632">
        <v>2</v>
      </c>
      <c r="V632">
        <v>7</v>
      </c>
      <c r="W632">
        <v>3</v>
      </c>
      <c r="X632">
        <v>13</v>
      </c>
      <c r="Y632">
        <f t="shared" si="19"/>
        <v>25</v>
      </c>
      <c r="Z632">
        <v>8</v>
      </c>
      <c r="AA632">
        <v>0</v>
      </c>
      <c r="AB632">
        <v>0</v>
      </c>
      <c r="AC632">
        <v>0</v>
      </c>
      <c r="AD632">
        <v>0</v>
      </c>
      <c r="AE632">
        <v>0</v>
      </c>
      <c r="AF632">
        <v>0</v>
      </c>
      <c r="AG632">
        <v>3</v>
      </c>
      <c r="AH632">
        <v>11</v>
      </c>
      <c r="AI632">
        <v>0</v>
      </c>
      <c r="AJ632">
        <f>marketing_campaign[[#This Row],[AcceptedCmp2]]+marketing_campaign[[#This Row],[AcceptedCmp1]]+marketing_campaign[[#This Row],[AcceptedCmp5]]+marketing_campaign[[#This Row],[AcceptedCmp4]]+marketing_campaign[[#This Row],[AcceptedCmp3]]</f>
        <v>0</v>
      </c>
    </row>
    <row r="633" spans="1:36" x14ac:dyDescent="0.35">
      <c r="A633">
        <v>9624</v>
      </c>
      <c r="B633">
        <v>1958</v>
      </c>
      <c r="C633">
        <f t="shared" ca="1" si="18"/>
        <v>68</v>
      </c>
      <c r="D633" t="str" cm="1">
        <f t="array" aca="1" ref="D6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3" t="s">
        <v>32</v>
      </c>
      <c r="F633" t="s">
        <v>31</v>
      </c>
      <c r="G633" cm="1">
        <f t="array" ref="G633">_xlfn.IFS(marketing_campaign[[#This Row],[Marital_Status]]="Single",I633-J633+1,marketing_campaign[[#This Row],[Marital_Status]]="Together",I633+J633+2,marketing_campaign[[#This Row],[Marital_Status]]="Alone",I633-J633+1,marketing_campaign[[#This Row],[Marital_Status]]="Married",I633+J633+2,marketing_campaign[[#This Row],[Marital_Status]]="Divorced",I633+J633+1,marketing_campaign[[#This Row],[Marital_Status]]="YOLO",I633-J633+1,marketing_campaign[[#This Row],[Marital_Status]]="Absurd",I633-J633+1,marketing_campaign[[#This Row],[Marital_Status]]="Widow",I633+J633+1)</f>
        <v>2</v>
      </c>
      <c r="H633">
        <v>65488</v>
      </c>
      <c r="I633">
        <v>0</v>
      </c>
      <c r="J633">
        <v>0</v>
      </c>
      <c r="K633" s="1">
        <v>41803</v>
      </c>
      <c r="L633">
        <v>46</v>
      </c>
      <c r="M633" t="str" cm="1">
        <f t="array" ref="M633">_xlfn.IFS(AND(marketing_campaign[[#This Row],[Recency]]&gt;=0,marketing_campaign[[#This Row],[Recency]]&lt;=14),"Early Recency",AND(marketing_campaign[[#This Row],[Recency]]&gt;=15,marketing_campaign[[#This Row],[Recency]]&lt;=31),"Mid-Recency",marketing_campaign[[#This Row],[Recency]]&gt;=32,"Late Recency")</f>
        <v>Late Recency</v>
      </c>
      <c r="N633">
        <v>603</v>
      </c>
      <c r="O633">
        <v>45</v>
      </c>
      <c r="P633">
        <v>207</v>
      </c>
      <c r="Q633">
        <v>36</v>
      </c>
      <c r="R633">
        <v>18</v>
      </c>
      <c r="S633">
        <v>54</v>
      </c>
      <c r="T633">
        <f>marketing_campaign[[#This Row],[MntGoldProds]]+marketing_campaign[[#This Row],[MntSweetProducts]]+marketing_campaign[[#This Row],[MntFishProducts]]+marketing_campaign[[#This Row],[MntMeatProducts]]+marketing_campaign[[#This Row],[MntFruits]]+marketing_campaign[[#This Row],[MntWines]]</f>
        <v>963</v>
      </c>
      <c r="U633">
        <v>1</v>
      </c>
      <c r="V633">
        <v>3</v>
      </c>
      <c r="W633">
        <v>4</v>
      </c>
      <c r="X633">
        <v>6</v>
      </c>
      <c r="Y633">
        <f t="shared" si="19"/>
        <v>14</v>
      </c>
      <c r="Z633">
        <v>1</v>
      </c>
      <c r="AA633">
        <v>0</v>
      </c>
      <c r="AB633">
        <v>0</v>
      </c>
      <c r="AC633">
        <v>0</v>
      </c>
      <c r="AD633">
        <v>0</v>
      </c>
      <c r="AE633">
        <v>0</v>
      </c>
      <c r="AF633">
        <v>0</v>
      </c>
      <c r="AG633">
        <v>3</v>
      </c>
      <c r="AH633">
        <v>11</v>
      </c>
      <c r="AI633">
        <v>0</v>
      </c>
      <c r="AJ633">
        <f>marketing_campaign[[#This Row],[AcceptedCmp2]]+marketing_campaign[[#This Row],[AcceptedCmp1]]+marketing_campaign[[#This Row],[AcceptedCmp5]]+marketing_campaign[[#This Row],[AcceptedCmp4]]+marketing_campaign[[#This Row],[AcceptedCmp3]]</f>
        <v>0</v>
      </c>
    </row>
    <row r="634" spans="1:36" x14ac:dyDescent="0.35">
      <c r="A634">
        <v>5156</v>
      </c>
      <c r="B634">
        <v>1970</v>
      </c>
      <c r="C634">
        <f t="shared" ca="1" si="18"/>
        <v>56</v>
      </c>
      <c r="D634" t="str" cm="1">
        <f t="array" aca="1" ref="D6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4" t="s">
        <v>37</v>
      </c>
      <c r="F634" t="s">
        <v>33</v>
      </c>
      <c r="G634" cm="1">
        <f t="array" ref="G634">_xlfn.IFS(marketing_campaign[[#This Row],[Marital_Status]]="Single",I634-J634+1,marketing_campaign[[#This Row],[Marital_Status]]="Together",I634+J634+2,marketing_campaign[[#This Row],[Marital_Status]]="Alone",I634-J634+1,marketing_campaign[[#This Row],[Marital_Status]]="Married",I634+J634+2,marketing_campaign[[#This Row],[Marital_Status]]="Divorced",I634+J634+1,marketing_campaign[[#This Row],[Marital_Status]]="YOLO",I634-J634+1,marketing_campaign[[#This Row],[Marital_Status]]="Absurd",I634-J634+1,marketing_campaign[[#This Row],[Marital_Status]]="Widow",I634+J634+1)</f>
        <v>3</v>
      </c>
      <c r="H634">
        <v>62466</v>
      </c>
      <c r="I634">
        <v>0</v>
      </c>
      <c r="J634">
        <v>1</v>
      </c>
      <c r="K634" s="1">
        <v>41654</v>
      </c>
      <c r="L634">
        <v>13</v>
      </c>
      <c r="M634" t="str" cm="1">
        <f t="array" ref="M634">_xlfn.IFS(AND(marketing_campaign[[#This Row],[Recency]]&gt;=0,marketing_campaign[[#This Row],[Recency]]&lt;=14),"Early Recency",AND(marketing_campaign[[#This Row],[Recency]]&gt;=15,marketing_campaign[[#This Row],[Recency]]&lt;=31),"Mid-Recency",marketing_campaign[[#This Row],[Recency]]&gt;=32,"Late Recency")</f>
        <v>Early Recency</v>
      </c>
      <c r="N634">
        <v>129</v>
      </c>
      <c r="O634">
        <v>129</v>
      </c>
      <c r="P634">
        <v>259</v>
      </c>
      <c r="Q634">
        <v>168</v>
      </c>
      <c r="R634">
        <v>121</v>
      </c>
      <c r="S634">
        <v>83</v>
      </c>
      <c r="T634">
        <f>marketing_campaign[[#This Row],[MntGoldProds]]+marketing_campaign[[#This Row],[MntSweetProducts]]+marketing_campaign[[#This Row],[MntFishProducts]]+marketing_campaign[[#This Row],[MntMeatProducts]]+marketing_campaign[[#This Row],[MntFruits]]+marketing_campaign[[#This Row],[MntWines]]</f>
        <v>889</v>
      </c>
      <c r="U634">
        <v>5</v>
      </c>
      <c r="V634">
        <v>6</v>
      </c>
      <c r="W634">
        <v>3</v>
      </c>
      <c r="X634">
        <v>12</v>
      </c>
      <c r="Y634">
        <f t="shared" si="19"/>
        <v>26</v>
      </c>
      <c r="Z634">
        <v>4</v>
      </c>
      <c r="AA634">
        <v>0</v>
      </c>
      <c r="AB634">
        <v>0</v>
      </c>
      <c r="AC634">
        <v>0</v>
      </c>
      <c r="AD634">
        <v>0</v>
      </c>
      <c r="AE634">
        <v>0</v>
      </c>
      <c r="AF634">
        <v>0</v>
      </c>
      <c r="AG634">
        <v>3</v>
      </c>
      <c r="AH634">
        <v>11</v>
      </c>
      <c r="AI634">
        <v>0</v>
      </c>
      <c r="AJ634">
        <f>marketing_campaign[[#This Row],[AcceptedCmp2]]+marketing_campaign[[#This Row],[AcceptedCmp1]]+marketing_campaign[[#This Row],[AcceptedCmp5]]+marketing_campaign[[#This Row],[AcceptedCmp4]]+marketing_campaign[[#This Row],[AcceptedCmp3]]</f>
        <v>0</v>
      </c>
    </row>
    <row r="635" spans="1:36" x14ac:dyDescent="0.35">
      <c r="A635">
        <v>4376</v>
      </c>
      <c r="B635">
        <v>1960</v>
      </c>
      <c r="C635">
        <f t="shared" ca="1" si="18"/>
        <v>66</v>
      </c>
      <c r="D635" t="str" cm="1">
        <f t="array" aca="1" ref="D6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5" t="s">
        <v>37</v>
      </c>
      <c r="F635" t="s">
        <v>30</v>
      </c>
      <c r="G635" cm="1">
        <f t="array" ref="G635">_xlfn.IFS(marketing_campaign[[#This Row],[Marital_Status]]="Single",I635-J635+1,marketing_campaign[[#This Row],[Marital_Status]]="Together",I635+J635+2,marketing_campaign[[#This Row],[Marital_Status]]="Alone",I635-J635+1,marketing_campaign[[#This Row],[Marital_Status]]="Married",I635+J635+2,marketing_campaign[[#This Row],[Marital_Status]]="Divorced",I635+J635+1,marketing_campaign[[#This Row],[Marital_Status]]="YOLO",I635-J635+1,marketing_campaign[[#This Row],[Marital_Status]]="Absurd",I635-J635+1,marketing_campaign[[#This Row],[Marital_Status]]="Widow",I635+J635+1)</f>
        <v>1</v>
      </c>
      <c r="H635">
        <v>32218</v>
      </c>
      <c r="I635">
        <v>0</v>
      </c>
      <c r="J635">
        <v>0</v>
      </c>
      <c r="K635" s="1">
        <v>41685</v>
      </c>
      <c r="L635">
        <v>27</v>
      </c>
      <c r="M635" t="str" cm="1">
        <f t="array" ref="M635">_xlfn.IFS(AND(marketing_campaign[[#This Row],[Recency]]&gt;=0,marketing_campaign[[#This Row],[Recency]]&lt;=14),"Early Recency",AND(marketing_campaign[[#This Row],[Recency]]&gt;=15,marketing_campaign[[#This Row],[Recency]]&lt;=31),"Mid-Recency",marketing_campaign[[#This Row],[Recency]]&gt;=32,"Late Recency")</f>
        <v>Mid-Recency</v>
      </c>
      <c r="N635">
        <v>10</v>
      </c>
      <c r="O635">
        <v>24</v>
      </c>
      <c r="P635">
        <v>15</v>
      </c>
      <c r="Q635">
        <v>13</v>
      </c>
      <c r="R635">
        <v>1</v>
      </c>
      <c r="S635">
        <v>30</v>
      </c>
      <c r="T635">
        <f>marketing_campaign[[#This Row],[MntGoldProds]]+marketing_campaign[[#This Row],[MntSweetProducts]]+marketing_campaign[[#This Row],[MntFishProducts]]+marketing_campaign[[#This Row],[MntMeatProducts]]+marketing_campaign[[#This Row],[MntFruits]]+marketing_campaign[[#This Row],[MntWines]]</f>
        <v>93</v>
      </c>
      <c r="U635">
        <v>1</v>
      </c>
      <c r="V635">
        <v>2</v>
      </c>
      <c r="W635">
        <v>1</v>
      </c>
      <c r="X635">
        <v>3</v>
      </c>
      <c r="Y635">
        <f t="shared" si="19"/>
        <v>7</v>
      </c>
      <c r="Z635">
        <v>7</v>
      </c>
      <c r="AA635">
        <v>1</v>
      </c>
      <c r="AB635">
        <v>0</v>
      </c>
      <c r="AC635">
        <v>0</v>
      </c>
      <c r="AD635">
        <v>0</v>
      </c>
      <c r="AE635">
        <v>0</v>
      </c>
      <c r="AF635">
        <v>0</v>
      </c>
      <c r="AG635">
        <v>3</v>
      </c>
      <c r="AH635">
        <v>11</v>
      </c>
      <c r="AI635">
        <v>1</v>
      </c>
      <c r="AJ635">
        <f>marketing_campaign[[#This Row],[AcceptedCmp2]]+marketing_campaign[[#This Row],[AcceptedCmp1]]+marketing_campaign[[#This Row],[AcceptedCmp5]]+marketing_campaign[[#This Row],[AcceptedCmp4]]+marketing_campaign[[#This Row],[AcceptedCmp3]]</f>
        <v>1</v>
      </c>
    </row>
    <row r="636" spans="1:36" x14ac:dyDescent="0.35">
      <c r="A636">
        <v>8923</v>
      </c>
      <c r="B636">
        <v>1973</v>
      </c>
      <c r="C636">
        <f t="shared" ca="1" si="18"/>
        <v>53</v>
      </c>
      <c r="D636" t="str" cm="1">
        <f t="array" aca="1" ref="D6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36" t="s">
        <v>29</v>
      </c>
      <c r="F636" t="s">
        <v>30</v>
      </c>
      <c r="G636" cm="1">
        <f t="array" ref="G636">_xlfn.IFS(marketing_campaign[[#This Row],[Marital_Status]]="Single",I636-J636+1,marketing_campaign[[#This Row],[Marital_Status]]="Together",I636+J636+2,marketing_campaign[[#This Row],[Marital_Status]]="Alone",I636-J636+1,marketing_campaign[[#This Row],[Marital_Status]]="Married",I636+J636+2,marketing_campaign[[#This Row],[Marital_Status]]="Divorced",I636+J636+1,marketing_campaign[[#This Row],[Marital_Status]]="YOLO",I636-J636+1,marketing_campaign[[#This Row],[Marital_Status]]="Absurd",I636-J636+1,marketing_campaign[[#This Row],[Marital_Status]]="Widow",I636+J636+1)</f>
        <v>1</v>
      </c>
      <c r="H636">
        <v>83917</v>
      </c>
      <c r="I636">
        <v>0</v>
      </c>
      <c r="J636">
        <v>0</v>
      </c>
      <c r="K636" s="1">
        <v>41382</v>
      </c>
      <c r="L636">
        <v>12</v>
      </c>
      <c r="M636" t="str" cm="1">
        <f t="array" ref="M636">_xlfn.IFS(AND(marketing_campaign[[#This Row],[Recency]]&gt;=0,marketing_campaign[[#This Row],[Recency]]&lt;=14),"Early Recency",AND(marketing_campaign[[#This Row],[Recency]]&gt;=15,marketing_campaign[[#This Row],[Recency]]&lt;=31),"Mid-Recency",marketing_campaign[[#This Row],[Recency]]&gt;=32,"Late Recency")</f>
        <v>Early Recency</v>
      </c>
      <c r="N636">
        <v>514</v>
      </c>
      <c r="O636">
        <v>22</v>
      </c>
      <c r="P636">
        <v>732</v>
      </c>
      <c r="Q636">
        <v>42</v>
      </c>
      <c r="R636">
        <v>198</v>
      </c>
      <c r="S636">
        <v>79</v>
      </c>
      <c r="T636">
        <f>marketing_campaign[[#This Row],[MntGoldProds]]+marketing_campaign[[#This Row],[MntSweetProducts]]+marketing_campaign[[#This Row],[MntFishProducts]]+marketing_campaign[[#This Row],[MntMeatProducts]]+marketing_campaign[[#This Row],[MntFruits]]+marketing_campaign[[#This Row],[MntWines]]</f>
        <v>1587</v>
      </c>
      <c r="U636">
        <v>1</v>
      </c>
      <c r="V636">
        <v>6</v>
      </c>
      <c r="W636">
        <v>7</v>
      </c>
      <c r="X636">
        <v>7</v>
      </c>
      <c r="Y636">
        <f t="shared" si="19"/>
        <v>21</v>
      </c>
      <c r="Z636">
        <v>3</v>
      </c>
      <c r="AA636">
        <v>0</v>
      </c>
      <c r="AB636">
        <v>0</v>
      </c>
      <c r="AC636">
        <v>0</v>
      </c>
      <c r="AD636">
        <v>0</v>
      </c>
      <c r="AE636">
        <v>0</v>
      </c>
      <c r="AF636">
        <v>0</v>
      </c>
      <c r="AG636">
        <v>3</v>
      </c>
      <c r="AH636">
        <v>11</v>
      </c>
      <c r="AI636">
        <v>1</v>
      </c>
      <c r="AJ636">
        <f>marketing_campaign[[#This Row],[AcceptedCmp2]]+marketing_campaign[[#This Row],[AcceptedCmp1]]+marketing_campaign[[#This Row],[AcceptedCmp5]]+marketing_campaign[[#This Row],[AcceptedCmp4]]+marketing_campaign[[#This Row],[AcceptedCmp3]]</f>
        <v>0</v>
      </c>
    </row>
    <row r="637" spans="1:36" x14ac:dyDescent="0.35">
      <c r="A637">
        <v>8461</v>
      </c>
      <c r="B637">
        <v>1962</v>
      </c>
      <c r="C637">
        <f t="shared" ca="1" si="18"/>
        <v>64</v>
      </c>
      <c r="D637" t="str" cm="1">
        <f t="array" aca="1" ref="D6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7" t="s">
        <v>29</v>
      </c>
      <c r="F637" t="s">
        <v>35</v>
      </c>
      <c r="G637" cm="1">
        <f t="array" ref="G637">_xlfn.IFS(marketing_campaign[[#This Row],[Marital_Status]]="Single",I637-J637+1,marketing_campaign[[#This Row],[Marital_Status]]="Together",I637+J637+2,marketing_campaign[[#This Row],[Marital_Status]]="Alone",I637-J637+1,marketing_campaign[[#This Row],[Marital_Status]]="Married",I637+J637+2,marketing_campaign[[#This Row],[Marital_Status]]="Divorced",I637+J637+1,marketing_campaign[[#This Row],[Marital_Status]]="YOLO",I637-J637+1,marketing_campaign[[#This Row],[Marital_Status]]="Absurd",I637-J637+1,marketing_campaign[[#This Row],[Marital_Status]]="Widow",I637+J637+1)</f>
        <v>4</v>
      </c>
      <c r="H637">
        <v>46102</v>
      </c>
      <c r="I637">
        <v>2</v>
      </c>
      <c r="J637">
        <v>1</v>
      </c>
      <c r="K637" s="1">
        <v>41708</v>
      </c>
      <c r="L637">
        <v>3</v>
      </c>
      <c r="M637" t="str" cm="1">
        <f t="array" ref="M637">_xlfn.IFS(AND(marketing_campaign[[#This Row],[Recency]]&gt;=0,marketing_campaign[[#This Row],[Recency]]&lt;=14),"Early Recency",AND(marketing_campaign[[#This Row],[Recency]]&gt;=15,marketing_campaign[[#This Row],[Recency]]&lt;=31),"Mid-Recency",marketing_campaign[[#This Row],[Recency]]&gt;=32,"Late Recency")</f>
        <v>Early Recency</v>
      </c>
      <c r="N637">
        <v>14</v>
      </c>
      <c r="O637">
        <v>0</v>
      </c>
      <c r="P637">
        <v>1</v>
      </c>
      <c r="Q637">
        <v>0</v>
      </c>
      <c r="R637">
        <v>0</v>
      </c>
      <c r="S637">
        <v>1</v>
      </c>
      <c r="T637">
        <f>marketing_campaign[[#This Row],[MntGoldProds]]+marketing_campaign[[#This Row],[MntSweetProducts]]+marketing_campaign[[#This Row],[MntFishProducts]]+marketing_campaign[[#This Row],[MntMeatProducts]]+marketing_campaign[[#This Row],[MntFruits]]+marketing_campaign[[#This Row],[MntWines]]</f>
        <v>16</v>
      </c>
      <c r="U637">
        <v>1</v>
      </c>
      <c r="V637">
        <v>1</v>
      </c>
      <c r="W637">
        <v>0</v>
      </c>
      <c r="X637">
        <v>2</v>
      </c>
      <c r="Y637">
        <f t="shared" si="19"/>
        <v>4</v>
      </c>
      <c r="Z637">
        <v>7</v>
      </c>
      <c r="AA637">
        <v>0</v>
      </c>
      <c r="AB637">
        <v>0</v>
      </c>
      <c r="AC637">
        <v>0</v>
      </c>
      <c r="AD637">
        <v>0</v>
      </c>
      <c r="AE637">
        <v>0</v>
      </c>
      <c r="AF637">
        <v>0</v>
      </c>
      <c r="AG637">
        <v>3</v>
      </c>
      <c r="AH637">
        <v>11</v>
      </c>
      <c r="AI637">
        <v>0</v>
      </c>
      <c r="AJ637">
        <f>marketing_campaign[[#This Row],[AcceptedCmp2]]+marketing_campaign[[#This Row],[AcceptedCmp1]]+marketing_campaign[[#This Row],[AcceptedCmp5]]+marketing_campaign[[#This Row],[AcceptedCmp4]]+marketing_campaign[[#This Row],[AcceptedCmp3]]</f>
        <v>0</v>
      </c>
    </row>
    <row r="638" spans="1:36" x14ac:dyDescent="0.35">
      <c r="A638">
        <v>6945</v>
      </c>
      <c r="B638">
        <v>1952</v>
      </c>
      <c r="C638">
        <f t="shared" ca="1" si="18"/>
        <v>74</v>
      </c>
      <c r="D638" t="str" cm="1">
        <f t="array" aca="1" ref="D6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8" t="s">
        <v>29</v>
      </c>
      <c r="F638" t="s">
        <v>30</v>
      </c>
      <c r="G638" cm="1">
        <f t="array" ref="G638">_xlfn.IFS(marketing_campaign[[#This Row],[Marital_Status]]="Single",I638-J638+1,marketing_campaign[[#This Row],[Marital_Status]]="Together",I638+J638+2,marketing_campaign[[#This Row],[Marital_Status]]="Alone",I638-J638+1,marketing_campaign[[#This Row],[Marital_Status]]="Married",I638+J638+2,marketing_campaign[[#This Row],[Marital_Status]]="Divorced",I638+J638+1,marketing_campaign[[#This Row],[Marital_Status]]="YOLO",I638-J638+1,marketing_campaign[[#This Row],[Marital_Status]]="Absurd",I638-J638+1,marketing_campaign[[#This Row],[Marital_Status]]="Widow",I638+J638+1)</f>
        <v>1</v>
      </c>
      <c r="H638">
        <v>84574</v>
      </c>
      <c r="I638">
        <v>0</v>
      </c>
      <c r="J638">
        <v>0</v>
      </c>
      <c r="K638" s="1">
        <v>41429</v>
      </c>
      <c r="L638">
        <v>72</v>
      </c>
      <c r="M638" t="str" cm="1">
        <f t="array" ref="M638">_xlfn.IFS(AND(marketing_campaign[[#This Row],[Recency]]&gt;=0,marketing_campaign[[#This Row],[Recency]]&lt;=14),"Early Recency",AND(marketing_campaign[[#This Row],[Recency]]&gt;=15,marketing_campaign[[#This Row],[Recency]]&lt;=31),"Mid-Recency",marketing_campaign[[#This Row],[Recency]]&gt;=32,"Late Recency")</f>
        <v>Late Recency</v>
      </c>
      <c r="N638">
        <v>387</v>
      </c>
      <c r="O638">
        <v>20</v>
      </c>
      <c r="P638">
        <v>713</v>
      </c>
      <c r="Q638">
        <v>38</v>
      </c>
      <c r="R638">
        <v>54</v>
      </c>
      <c r="S638">
        <v>163</v>
      </c>
      <c r="T638">
        <f>marketing_campaign[[#This Row],[MntGoldProds]]+marketing_campaign[[#This Row],[MntSweetProducts]]+marketing_campaign[[#This Row],[MntFishProducts]]+marketing_campaign[[#This Row],[MntMeatProducts]]+marketing_campaign[[#This Row],[MntFruits]]+marketing_campaign[[#This Row],[MntWines]]</f>
        <v>1375</v>
      </c>
      <c r="U638">
        <v>1</v>
      </c>
      <c r="V638">
        <v>9</v>
      </c>
      <c r="W638">
        <v>11</v>
      </c>
      <c r="X638">
        <v>11</v>
      </c>
      <c r="Y638">
        <f t="shared" si="19"/>
        <v>32</v>
      </c>
      <c r="Z638">
        <v>5</v>
      </c>
      <c r="AA638">
        <v>0</v>
      </c>
      <c r="AB638">
        <v>0</v>
      </c>
      <c r="AC638">
        <v>0</v>
      </c>
      <c r="AD638">
        <v>0</v>
      </c>
      <c r="AE638">
        <v>0</v>
      </c>
      <c r="AF638">
        <v>0</v>
      </c>
      <c r="AG638">
        <v>3</v>
      </c>
      <c r="AH638">
        <v>11</v>
      </c>
      <c r="AI638">
        <v>0</v>
      </c>
      <c r="AJ638">
        <f>marketing_campaign[[#This Row],[AcceptedCmp2]]+marketing_campaign[[#This Row],[AcceptedCmp1]]+marketing_campaign[[#This Row],[AcceptedCmp5]]+marketing_campaign[[#This Row],[AcceptedCmp4]]+marketing_campaign[[#This Row],[AcceptedCmp3]]</f>
        <v>0</v>
      </c>
    </row>
    <row r="639" spans="1:36" x14ac:dyDescent="0.35">
      <c r="A639">
        <v>944</v>
      </c>
      <c r="B639">
        <v>1962</v>
      </c>
      <c r="C639">
        <f t="shared" ca="1" si="18"/>
        <v>64</v>
      </c>
      <c r="D639" t="str" cm="1">
        <f t="array" aca="1" ref="D6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39" t="s">
        <v>29</v>
      </c>
      <c r="F639" t="s">
        <v>33</v>
      </c>
      <c r="G639" cm="1">
        <f t="array" ref="G639">_xlfn.IFS(marketing_campaign[[#This Row],[Marital_Status]]="Single",I639-J639+1,marketing_campaign[[#This Row],[Marital_Status]]="Together",I639+J639+2,marketing_campaign[[#This Row],[Marital_Status]]="Alone",I639-J639+1,marketing_campaign[[#This Row],[Marital_Status]]="Married",I639+J639+2,marketing_campaign[[#This Row],[Marital_Status]]="Divorced",I639+J639+1,marketing_campaign[[#This Row],[Marital_Status]]="YOLO",I639-J639+1,marketing_campaign[[#This Row],[Marital_Status]]="Absurd",I639-J639+1,marketing_campaign[[#This Row],[Marital_Status]]="Widow",I639+J639+1)</f>
        <v>3</v>
      </c>
      <c r="H639">
        <v>56181</v>
      </c>
      <c r="I639">
        <v>0</v>
      </c>
      <c r="J639">
        <v>1</v>
      </c>
      <c r="K639" s="1">
        <v>41282</v>
      </c>
      <c r="L639">
        <v>6</v>
      </c>
      <c r="M639" t="str" cm="1">
        <f t="array" ref="M639">_xlfn.IFS(AND(marketing_campaign[[#This Row],[Recency]]&gt;=0,marketing_campaign[[#This Row],[Recency]]&lt;=14),"Early Recency",AND(marketing_campaign[[#This Row],[Recency]]&gt;=15,marketing_campaign[[#This Row],[Recency]]&lt;=31),"Mid-Recency",marketing_campaign[[#This Row],[Recency]]&gt;=32,"Late Recency")</f>
        <v>Early Recency</v>
      </c>
      <c r="N639">
        <v>121</v>
      </c>
      <c r="O639">
        <v>103</v>
      </c>
      <c r="P639">
        <v>69</v>
      </c>
      <c r="Q639">
        <v>8</v>
      </c>
      <c r="R639">
        <v>44</v>
      </c>
      <c r="S639">
        <v>48</v>
      </c>
      <c r="T639">
        <f>marketing_campaign[[#This Row],[MntGoldProds]]+marketing_campaign[[#This Row],[MntSweetProducts]]+marketing_campaign[[#This Row],[MntFishProducts]]+marketing_campaign[[#This Row],[MntMeatProducts]]+marketing_campaign[[#This Row],[MntFruits]]+marketing_campaign[[#This Row],[MntWines]]</f>
        <v>393</v>
      </c>
      <c r="U639">
        <v>1</v>
      </c>
      <c r="V639">
        <v>4</v>
      </c>
      <c r="W639">
        <v>2</v>
      </c>
      <c r="X639">
        <v>7</v>
      </c>
      <c r="Y639">
        <f t="shared" si="19"/>
        <v>14</v>
      </c>
      <c r="Z639">
        <v>4</v>
      </c>
      <c r="AA639">
        <v>0</v>
      </c>
      <c r="AB639">
        <v>0</v>
      </c>
      <c r="AC639">
        <v>0</v>
      </c>
      <c r="AD639">
        <v>0</v>
      </c>
      <c r="AE639">
        <v>0</v>
      </c>
      <c r="AF639">
        <v>0</v>
      </c>
      <c r="AG639">
        <v>3</v>
      </c>
      <c r="AH639">
        <v>11</v>
      </c>
      <c r="AI639">
        <v>0</v>
      </c>
      <c r="AJ639">
        <f>marketing_campaign[[#This Row],[AcceptedCmp2]]+marketing_campaign[[#This Row],[AcceptedCmp1]]+marketing_campaign[[#This Row],[AcceptedCmp5]]+marketing_campaign[[#This Row],[AcceptedCmp4]]+marketing_campaign[[#This Row],[AcceptedCmp3]]</f>
        <v>0</v>
      </c>
    </row>
    <row r="640" spans="1:36" x14ac:dyDescent="0.35">
      <c r="A640">
        <v>1907</v>
      </c>
      <c r="B640">
        <v>1950</v>
      </c>
      <c r="C640">
        <f t="shared" ca="1" si="18"/>
        <v>76</v>
      </c>
      <c r="D640" t="str" cm="1">
        <f t="array" aca="1" ref="D6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0" t="s">
        <v>34</v>
      </c>
      <c r="F640" t="s">
        <v>35</v>
      </c>
      <c r="G640" cm="1">
        <f t="array" ref="G640">_xlfn.IFS(marketing_campaign[[#This Row],[Marital_Status]]="Single",I640-J640+1,marketing_campaign[[#This Row],[Marital_Status]]="Together",I640+J640+2,marketing_campaign[[#This Row],[Marital_Status]]="Alone",I640-J640+1,marketing_campaign[[#This Row],[Marital_Status]]="Married",I640+J640+2,marketing_campaign[[#This Row],[Marital_Status]]="Divorced",I640+J640+1,marketing_campaign[[#This Row],[Marital_Status]]="YOLO",I640-J640+1,marketing_campaign[[#This Row],[Marital_Status]]="Absurd",I640-J640+1,marketing_campaign[[#This Row],[Marital_Status]]="Widow",I640+J640+1)</f>
        <v>2</v>
      </c>
      <c r="H640">
        <v>63120</v>
      </c>
      <c r="I640">
        <v>0</v>
      </c>
      <c r="J640">
        <v>1</v>
      </c>
      <c r="K640" s="1">
        <v>41180</v>
      </c>
      <c r="L640">
        <v>53</v>
      </c>
      <c r="M640" t="str" cm="1">
        <f t="array" ref="M640">_xlfn.IFS(AND(marketing_campaign[[#This Row],[Recency]]&gt;=0,marketing_campaign[[#This Row],[Recency]]&lt;=14),"Early Recency",AND(marketing_campaign[[#This Row],[Recency]]&gt;=15,marketing_campaign[[#This Row],[Recency]]&lt;=31),"Mid-Recency",marketing_campaign[[#This Row],[Recency]]&gt;=32,"Late Recency")</f>
        <v>Late Recency</v>
      </c>
      <c r="N640">
        <v>965</v>
      </c>
      <c r="O640">
        <v>69</v>
      </c>
      <c r="P640">
        <v>279</v>
      </c>
      <c r="Q640">
        <v>54</v>
      </c>
      <c r="R640">
        <v>41</v>
      </c>
      <c r="S640">
        <v>69</v>
      </c>
      <c r="T640">
        <f>marketing_campaign[[#This Row],[MntGoldProds]]+marketing_campaign[[#This Row],[MntSweetProducts]]+marketing_campaign[[#This Row],[MntFishProducts]]+marketing_campaign[[#This Row],[MntMeatProducts]]+marketing_campaign[[#This Row],[MntFruits]]+marketing_campaign[[#This Row],[MntWines]]</f>
        <v>1477</v>
      </c>
      <c r="U640">
        <v>5</v>
      </c>
      <c r="V640">
        <v>8</v>
      </c>
      <c r="W640">
        <v>4</v>
      </c>
      <c r="X640">
        <v>9</v>
      </c>
      <c r="Y640">
        <f t="shared" si="19"/>
        <v>26</v>
      </c>
      <c r="Z640">
        <v>7</v>
      </c>
      <c r="AA640">
        <v>0</v>
      </c>
      <c r="AB640">
        <v>0</v>
      </c>
      <c r="AC640">
        <v>0</v>
      </c>
      <c r="AD640">
        <v>0</v>
      </c>
      <c r="AE640">
        <v>0</v>
      </c>
      <c r="AF640">
        <v>0</v>
      </c>
      <c r="AG640">
        <v>3</v>
      </c>
      <c r="AH640">
        <v>11</v>
      </c>
      <c r="AI640">
        <v>1</v>
      </c>
      <c r="AJ640">
        <f>marketing_campaign[[#This Row],[AcceptedCmp2]]+marketing_campaign[[#This Row],[AcceptedCmp1]]+marketing_campaign[[#This Row],[AcceptedCmp5]]+marketing_campaign[[#This Row],[AcceptedCmp4]]+marketing_campaign[[#This Row],[AcceptedCmp3]]</f>
        <v>0</v>
      </c>
    </row>
    <row r="641" spans="1:36" x14ac:dyDescent="0.35">
      <c r="A641">
        <v>701</v>
      </c>
      <c r="B641">
        <v>1971</v>
      </c>
      <c r="C641">
        <f t="shared" ca="1" si="18"/>
        <v>55</v>
      </c>
      <c r="D641" t="str" cm="1">
        <f t="array" aca="1" ref="D6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1" t="s">
        <v>29</v>
      </c>
      <c r="F641" t="s">
        <v>33</v>
      </c>
      <c r="G641" cm="1">
        <f t="array" ref="G641">_xlfn.IFS(marketing_campaign[[#This Row],[Marital_Status]]="Single",I641-J641+1,marketing_campaign[[#This Row],[Marital_Status]]="Together",I641+J641+2,marketing_campaign[[#This Row],[Marital_Status]]="Alone",I641-J641+1,marketing_campaign[[#This Row],[Marital_Status]]="Married",I641+J641+2,marketing_campaign[[#This Row],[Marital_Status]]="Divorced",I641+J641+1,marketing_campaign[[#This Row],[Marital_Status]]="YOLO",I641-J641+1,marketing_campaign[[#This Row],[Marital_Status]]="Absurd",I641-J641+1,marketing_campaign[[#This Row],[Marital_Status]]="Widow",I641+J641+1)</f>
        <v>3</v>
      </c>
      <c r="H641">
        <v>73691</v>
      </c>
      <c r="I641">
        <v>0</v>
      </c>
      <c r="J641">
        <v>1</v>
      </c>
      <c r="K641" s="1">
        <v>41584</v>
      </c>
      <c r="L641">
        <v>58</v>
      </c>
      <c r="M641" t="str" cm="1">
        <f t="array" ref="M641">_xlfn.IFS(AND(marketing_campaign[[#This Row],[Recency]]&gt;=0,marketing_campaign[[#This Row],[Recency]]&lt;=14),"Early Recency",AND(marketing_campaign[[#This Row],[Recency]]&gt;=15,marketing_campaign[[#This Row],[Recency]]&lt;=31),"Mid-Recency",marketing_campaign[[#This Row],[Recency]]&gt;=32,"Late Recency")</f>
        <v>Late Recency</v>
      </c>
      <c r="N641">
        <v>707</v>
      </c>
      <c r="O641">
        <v>21</v>
      </c>
      <c r="P641">
        <v>250</v>
      </c>
      <c r="Q641">
        <v>85</v>
      </c>
      <c r="R641">
        <v>43</v>
      </c>
      <c r="S641">
        <v>73</v>
      </c>
      <c r="T641">
        <f>marketing_campaign[[#This Row],[MntGoldProds]]+marketing_campaign[[#This Row],[MntSweetProducts]]+marketing_campaign[[#This Row],[MntFishProducts]]+marketing_campaign[[#This Row],[MntMeatProducts]]+marketing_campaign[[#This Row],[MntFruits]]+marketing_campaign[[#This Row],[MntWines]]</f>
        <v>1179</v>
      </c>
      <c r="U641">
        <v>2</v>
      </c>
      <c r="V641">
        <v>6</v>
      </c>
      <c r="W641">
        <v>2</v>
      </c>
      <c r="X641">
        <v>8</v>
      </c>
      <c r="Y641">
        <f t="shared" si="19"/>
        <v>18</v>
      </c>
      <c r="Z641">
        <v>2</v>
      </c>
      <c r="AA641">
        <v>1</v>
      </c>
      <c r="AB641">
        <v>0</v>
      </c>
      <c r="AC641">
        <v>0</v>
      </c>
      <c r="AD641">
        <v>0</v>
      </c>
      <c r="AE641">
        <v>0</v>
      </c>
      <c r="AF641">
        <v>0</v>
      </c>
      <c r="AG641">
        <v>3</v>
      </c>
      <c r="AH641">
        <v>11</v>
      </c>
      <c r="AI641">
        <v>0</v>
      </c>
      <c r="AJ641">
        <f>marketing_campaign[[#This Row],[AcceptedCmp2]]+marketing_campaign[[#This Row],[AcceptedCmp1]]+marketing_campaign[[#This Row],[AcceptedCmp5]]+marketing_campaign[[#This Row],[AcceptedCmp4]]+marketing_campaign[[#This Row],[AcceptedCmp3]]</f>
        <v>1</v>
      </c>
    </row>
    <row r="642" spans="1:36" x14ac:dyDescent="0.35">
      <c r="A642">
        <v>3856</v>
      </c>
      <c r="B642">
        <v>1960</v>
      </c>
      <c r="C642">
        <f t="shared" ref="C642:C705" ca="1" si="20">YEAR(TODAY())-B642</f>
        <v>66</v>
      </c>
      <c r="D642" t="str" cm="1">
        <f t="array" aca="1" ref="D6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2" t="s">
        <v>29</v>
      </c>
      <c r="F642" t="s">
        <v>31</v>
      </c>
      <c r="G642" cm="1">
        <f t="array" ref="G642">_xlfn.IFS(marketing_campaign[[#This Row],[Marital_Status]]="Single",I642-J642+1,marketing_campaign[[#This Row],[Marital_Status]]="Together",I642+J642+2,marketing_campaign[[#This Row],[Marital_Status]]="Alone",I642-J642+1,marketing_campaign[[#This Row],[Marital_Status]]="Married",I642+J642+2,marketing_campaign[[#This Row],[Marital_Status]]="Divorced",I642+J642+1,marketing_campaign[[#This Row],[Marital_Status]]="YOLO",I642-J642+1,marketing_campaign[[#This Row],[Marital_Status]]="Absurd",I642-J642+1,marketing_campaign[[#This Row],[Marital_Status]]="Widow",I642+J642+1)</f>
        <v>3</v>
      </c>
      <c r="H642">
        <v>63381</v>
      </c>
      <c r="I642">
        <v>0</v>
      </c>
      <c r="J642">
        <v>1</v>
      </c>
      <c r="K642" s="1">
        <v>41187</v>
      </c>
      <c r="L642">
        <v>78</v>
      </c>
      <c r="M642" t="str" cm="1">
        <f t="array" ref="M642">_xlfn.IFS(AND(marketing_campaign[[#This Row],[Recency]]&gt;=0,marketing_campaign[[#This Row],[Recency]]&lt;=14),"Early Recency",AND(marketing_campaign[[#This Row],[Recency]]&gt;=15,marketing_campaign[[#This Row],[Recency]]&lt;=31),"Mid-Recency",marketing_campaign[[#This Row],[Recency]]&gt;=32,"Late Recency")</f>
        <v>Late Recency</v>
      </c>
      <c r="N642">
        <v>571</v>
      </c>
      <c r="O642">
        <v>50</v>
      </c>
      <c r="P642">
        <v>142</v>
      </c>
      <c r="Q642">
        <v>33</v>
      </c>
      <c r="R642">
        <v>50</v>
      </c>
      <c r="S642">
        <v>159</v>
      </c>
      <c r="T642">
        <f>marketing_campaign[[#This Row],[MntGoldProds]]+marketing_campaign[[#This Row],[MntSweetProducts]]+marketing_campaign[[#This Row],[MntFishProducts]]+marketing_campaign[[#This Row],[MntMeatProducts]]+marketing_campaign[[#This Row],[MntFruits]]+marketing_campaign[[#This Row],[MntWines]]</f>
        <v>1005</v>
      </c>
      <c r="U642">
        <v>4</v>
      </c>
      <c r="V642">
        <v>4</v>
      </c>
      <c r="W642">
        <v>5</v>
      </c>
      <c r="X642">
        <v>13</v>
      </c>
      <c r="Y642">
        <f t="shared" ref="Y642:Y705" si="21">U642+V642+W642+X642</f>
        <v>26</v>
      </c>
      <c r="Z642">
        <v>2</v>
      </c>
      <c r="AA642">
        <v>0</v>
      </c>
      <c r="AB642">
        <v>0</v>
      </c>
      <c r="AC642">
        <v>0</v>
      </c>
      <c r="AD642">
        <v>0</v>
      </c>
      <c r="AE642">
        <v>0</v>
      </c>
      <c r="AF642">
        <v>0</v>
      </c>
      <c r="AG642">
        <v>3</v>
      </c>
      <c r="AH642">
        <v>11</v>
      </c>
      <c r="AI642">
        <v>0</v>
      </c>
      <c r="AJ642">
        <f>marketing_campaign[[#This Row],[AcceptedCmp2]]+marketing_campaign[[#This Row],[AcceptedCmp1]]+marketing_campaign[[#This Row],[AcceptedCmp5]]+marketing_campaign[[#This Row],[AcceptedCmp4]]+marketing_campaign[[#This Row],[AcceptedCmp3]]</f>
        <v>0</v>
      </c>
    </row>
    <row r="643" spans="1:36" x14ac:dyDescent="0.35">
      <c r="A643">
        <v>4149</v>
      </c>
      <c r="B643">
        <v>1948</v>
      </c>
      <c r="C643">
        <f t="shared" ca="1" si="20"/>
        <v>78</v>
      </c>
      <c r="D643" t="str" cm="1">
        <f t="array" aca="1" ref="D6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43" t="s">
        <v>32</v>
      </c>
      <c r="F643" t="s">
        <v>31</v>
      </c>
      <c r="G643" cm="1">
        <f t="array" ref="G643">_xlfn.IFS(marketing_campaign[[#This Row],[Marital_Status]]="Single",I643-J643+1,marketing_campaign[[#This Row],[Marital_Status]]="Together",I643+J643+2,marketing_campaign[[#This Row],[Marital_Status]]="Alone",I643-J643+1,marketing_campaign[[#This Row],[Marital_Status]]="Married",I643+J643+2,marketing_campaign[[#This Row],[Marital_Status]]="Divorced",I643+J643+1,marketing_campaign[[#This Row],[Marital_Status]]="YOLO",I643-J643+1,marketing_campaign[[#This Row],[Marital_Status]]="Absurd",I643-J643+1,marketing_campaign[[#This Row],[Marital_Status]]="Widow",I643+J643+1)</f>
        <v>2</v>
      </c>
      <c r="H643">
        <v>76140</v>
      </c>
      <c r="I643">
        <v>0</v>
      </c>
      <c r="J643">
        <v>0</v>
      </c>
      <c r="K643" s="1">
        <v>41772</v>
      </c>
      <c r="L643">
        <v>57</v>
      </c>
      <c r="M643" t="str" cm="1">
        <f t="array" ref="M643">_xlfn.IFS(AND(marketing_campaign[[#This Row],[Recency]]&gt;=0,marketing_campaign[[#This Row],[Recency]]&lt;=14),"Early Recency",AND(marketing_campaign[[#This Row],[Recency]]&gt;=15,marketing_campaign[[#This Row],[Recency]]&lt;=31),"Mid-Recency",marketing_campaign[[#This Row],[Recency]]&gt;=32,"Late Recency")</f>
        <v>Late Recency</v>
      </c>
      <c r="N643">
        <v>586</v>
      </c>
      <c r="O643">
        <v>66</v>
      </c>
      <c r="P643">
        <v>653</v>
      </c>
      <c r="Q643">
        <v>17</v>
      </c>
      <c r="R643">
        <v>0</v>
      </c>
      <c r="S643">
        <v>26</v>
      </c>
      <c r="T643">
        <f>marketing_campaign[[#This Row],[MntGoldProds]]+marketing_campaign[[#This Row],[MntSweetProducts]]+marketing_campaign[[#This Row],[MntFishProducts]]+marketing_campaign[[#This Row],[MntMeatProducts]]+marketing_campaign[[#This Row],[MntFruits]]+marketing_campaign[[#This Row],[MntWines]]</f>
        <v>1348</v>
      </c>
      <c r="U643">
        <v>1</v>
      </c>
      <c r="V643">
        <v>5</v>
      </c>
      <c r="W643">
        <v>9</v>
      </c>
      <c r="X643">
        <v>6</v>
      </c>
      <c r="Y643">
        <f t="shared" si="21"/>
        <v>21</v>
      </c>
      <c r="Z643">
        <v>2</v>
      </c>
      <c r="AA643">
        <v>0</v>
      </c>
      <c r="AB643">
        <v>0</v>
      </c>
      <c r="AC643">
        <v>0</v>
      </c>
      <c r="AD643">
        <v>0</v>
      </c>
      <c r="AE643">
        <v>0</v>
      </c>
      <c r="AF643">
        <v>0</v>
      </c>
      <c r="AG643">
        <v>3</v>
      </c>
      <c r="AH643">
        <v>11</v>
      </c>
      <c r="AI643">
        <v>0</v>
      </c>
      <c r="AJ643">
        <f>marketing_campaign[[#This Row],[AcceptedCmp2]]+marketing_campaign[[#This Row],[AcceptedCmp1]]+marketing_campaign[[#This Row],[AcceptedCmp5]]+marketing_campaign[[#This Row],[AcceptedCmp4]]+marketing_campaign[[#This Row],[AcceptedCmp3]]</f>
        <v>0</v>
      </c>
    </row>
    <row r="644" spans="1:36" x14ac:dyDescent="0.35">
      <c r="A644">
        <v>2131</v>
      </c>
      <c r="B644">
        <v>1959</v>
      </c>
      <c r="C644">
        <f t="shared" ca="1" si="20"/>
        <v>67</v>
      </c>
      <c r="D644" t="str" cm="1">
        <f t="array" aca="1" ref="D6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4" t="s">
        <v>32</v>
      </c>
      <c r="F644" t="s">
        <v>35</v>
      </c>
      <c r="G644" cm="1">
        <f t="array" ref="G644">_xlfn.IFS(marketing_campaign[[#This Row],[Marital_Status]]="Single",I644-J644+1,marketing_campaign[[#This Row],[Marital_Status]]="Together",I644+J644+2,marketing_campaign[[#This Row],[Marital_Status]]="Alone",I644-J644+1,marketing_campaign[[#This Row],[Marital_Status]]="Married",I644+J644+2,marketing_campaign[[#This Row],[Marital_Status]]="Divorced",I644+J644+1,marketing_campaign[[#This Row],[Marital_Status]]="YOLO",I644-J644+1,marketing_campaign[[#This Row],[Marital_Status]]="Absurd",I644-J644+1,marketing_campaign[[#This Row],[Marital_Status]]="Widow",I644+J644+1)</f>
        <v>2</v>
      </c>
      <c r="H644">
        <v>62859</v>
      </c>
      <c r="I644">
        <v>0</v>
      </c>
      <c r="J644">
        <v>1</v>
      </c>
      <c r="K644" s="1">
        <v>41273</v>
      </c>
      <c r="L644">
        <v>37</v>
      </c>
      <c r="M644" t="str" cm="1">
        <f t="array" ref="M644">_xlfn.IFS(AND(marketing_campaign[[#This Row],[Recency]]&gt;=0,marketing_campaign[[#This Row],[Recency]]&lt;=14),"Early Recency",AND(marketing_campaign[[#This Row],[Recency]]&gt;=15,marketing_campaign[[#This Row],[Recency]]&lt;=31),"Mid-Recency",marketing_campaign[[#This Row],[Recency]]&gt;=32,"Late Recency")</f>
        <v>Late Recency</v>
      </c>
      <c r="N644">
        <v>1063</v>
      </c>
      <c r="O644">
        <v>89</v>
      </c>
      <c r="P644">
        <v>102</v>
      </c>
      <c r="Q644">
        <v>16</v>
      </c>
      <c r="R644">
        <v>12</v>
      </c>
      <c r="S644">
        <v>25</v>
      </c>
      <c r="T644">
        <f>marketing_campaign[[#This Row],[MntGoldProds]]+marketing_campaign[[#This Row],[MntSweetProducts]]+marketing_campaign[[#This Row],[MntFishProducts]]+marketing_campaign[[#This Row],[MntMeatProducts]]+marketing_campaign[[#This Row],[MntFruits]]+marketing_campaign[[#This Row],[MntWines]]</f>
        <v>1307</v>
      </c>
      <c r="U644">
        <v>4</v>
      </c>
      <c r="V644">
        <v>9</v>
      </c>
      <c r="W644">
        <v>4</v>
      </c>
      <c r="X644">
        <v>6</v>
      </c>
      <c r="Y644">
        <f t="shared" si="21"/>
        <v>23</v>
      </c>
      <c r="Z644">
        <v>6</v>
      </c>
      <c r="AA644">
        <v>0</v>
      </c>
      <c r="AB644">
        <v>0</v>
      </c>
      <c r="AC644">
        <v>0</v>
      </c>
      <c r="AD644">
        <v>0</v>
      </c>
      <c r="AE644">
        <v>0</v>
      </c>
      <c r="AF644">
        <v>0</v>
      </c>
      <c r="AG644">
        <v>3</v>
      </c>
      <c r="AH644">
        <v>11</v>
      </c>
      <c r="AI644">
        <v>0</v>
      </c>
      <c r="AJ644">
        <f>marketing_campaign[[#This Row],[AcceptedCmp2]]+marketing_campaign[[#This Row],[AcceptedCmp1]]+marketing_campaign[[#This Row],[AcceptedCmp5]]+marketing_campaign[[#This Row],[AcceptedCmp4]]+marketing_campaign[[#This Row],[AcceptedCmp3]]</f>
        <v>0</v>
      </c>
    </row>
    <row r="645" spans="1:36" x14ac:dyDescent="0.35">
      <c r="A645">
        <v>2942</v>
      </c>
      <c r="B645">
        <v>1964</v>
      </c>
      <c r="C645">
        <f t="shared" ca="1" si="20"/>
        <v>62</v>
      </c>
      <c r="D645" t="str" cm="1">
        <f t="array" aca="1" ref="D6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45" t="s">
        <v>29</v>
      </c>
      <c r="F645" t="s">
        <v>30</v>
      </c>
      <c r="G645" cm="1">
        <f t="array" ref="G645">_xlfn.IFS(marketing_campaign[[#This Row],[Marital_Status]]="Single",I645-J645+1,marketing_campaign[[#This Row],[Marital_Status]]="Together",I645+J645+2,marketing_campaign[[#This Row],[Marital_Status]]="Alone",I645-J645+1,marketing_campaign[[#This Row],[Marital_Status]]="Married",I645+J645+2,marketing_campaign[[#This Row],[Marital_Status]]="Divorced",I645+J645+1,marketing_campaign[[#This Row],[Marital_Status]]="YOLO",I645-J645+1,marketing_campaign[[#This Row],[Marital_Status]]="Absurd",I645-J645+1,marketing_campaign[[#This Row],[Marital_Status]]="Widow",I645+J645+1)</f>
        <v>0</v>
      </c>
      <c r="H645">
        <v>45906</v>
      </c>
      <c r="I645">
        <v>0</v>
      </c>
      <c r="J645">
        <v>1</v>
      </c>
      <c r="K645" s="1">
        <v>41401</v>
      </c>
      <c r="L645">
        <v>20</v>
      </c>
      <c r="M645" t="str" cm="1">
        <f t="array" ref="M645">_xlfn.IFS(AND(marketing_campaign[[#This Row],[Recency]]&gt;=0,marketing_campaign[[#This Row],[Recency]]&lt;=14),"Early Recency",AND(marketing_campaign[[#This Row],[Recency]]&gt;=15,marketing_campaign[[#This Row],[Recency]]&lt;=31),"Mid-Recency",marketing_campaign[[#This Row],[Recency]]&gt;=32,"Late Recency")</f>
        <v>Mid-Recency</v>
      </c>
      <c r="N645">
        <v>305</v>
      </c>
      <c r="O645">
        <v>3</v>
      </c>
      <c r="P645">
        <v>27</v>
      </c>
      <c r="Q645">
        <v>4</v>
      </c>
      <c r="R645">
        <v>3</v>
      </c>
      <c r="S645">
        <v>144</v>
      </c>
      <c r="T645">
        <f>marketing_campaign[[#This Row],[MntGoldProds]]+marketing_campaign[[#This Row],[MntSweetProducts]]+marketing_campaign[[#This Row],[MntFishProducts]]+marketing_campaign[[#This Row],[MntMeatProducts]]+marketing_campaign[[#This Row],[MntFruits]]+marketing_campaign[[#This Row],[MntWines]]</f>
        <v>486</v>
      </c>
      <c r="U645">
        <v>2</v>
      </c>
      <c r="V645">
        <v>5</v>
      </c>
      <c r="W645">
        <v>4</v>
      </c>
      <c r="X645">
        <v>4</v>
      </c>
      <c r="Y645">
        <f t="shared" si="21"/>
        <v>15</v>
      </c>
      <c r="Z645">
        <v>5</v>
      </c>
      <c r="AA645">
        <v>1</v>
      </c>
      <c r="AB645">
        <v>0</v>
      </c>
      <c r="AC645">
        <v>0</v>
      </c>
      <c r="AD645">
        <v>0</v>
      </c>
      <c r="AE645">
        <v>0</v>
      </c>
      <c r="AF645">
        <v>0</v>
      </c>
      <c r="AG645">
        <v>3</v>
      </c>
      <c r="AH645">
        <v>11</v>
      </c>
      <c r="AI645">
        <v>0</v>
      </c>
      <c r="AJ645">
        <f>marketing_campaign[[#This Row],[AcceptedCmp2]]+marketing_campaign[[#This Row],[AcceptedCmp1]]+marketing_campaign[[#This Row],[AcceptedCmp5]]+marketing_campaign[[#This Row],[AcceptedCmp4]]+marketing_campaign[[#This Row],[AcceptedCmp3]]</f>
        <v>1</v>
      </c>
    </row>
    <row r="646" spans="1:36" x14ac:dyDescent="0.35">
      <c r="A646">
        <v>1173</v>
      </c>
      <c r="B646">
        <v>1947</v>
      </c>
      <c r="C646">
        <f t="shared" ca="1" si="20"/>
        <v>79</v>
      </c>
      <c r="D646" t="str" cm="1">
        <f t="array" aca="1" ref="D6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46" t="s">
        <v>34</v>
      </c>
      <c r="F646" t="s">
        <v>31</v>
      </c>
      <c r="G646" cm="1">
        <f t="array" ref="G646">_xlfn.IFS(marketing_campaign[[#This Row],[Marital_Status]]="Single",I646-J646+1,marketing_campaign[[#This Row],[Marital_Status]]="Together",I646+J646+2,marketing_campaign[[#This Row],[Marital_Status]]="Alone",I646-J646+1,marketing_campaign[[#This Row],[Marital_Status]]="Married",I646+J646+2,marketing_campaign[[#This Row],[Marital_Status]]="Divorced",I646+J646+1,marketing_campaign[[#This Row],[Marital_Status]]="YOLO",I646-J646+1,marketing_campaign[[#This Row],[Marital_Status]]="Absurd",I646-J646+1,marketing_campaign[[#This Row],[Marital_Status]]="Widow",I646+J646+1)</f>
        <v>2</v>
      </c>
      <c r="H646">
        <v>77632</v>
      </c>
      <c r="I646">
        <v>0</v>
      </c>
      <c r="J646">
        <v>0</v>
      </c>
      <c r="K646" s="1">
        <v>41343</v>
      </c>
      <c r="L646">
        <v>73</v>
      </c>
      <c r="M646" t="str" cm="1">
        <f t="array" ref="M646">_xlfn.IFS(AND(marketing_campaign[[#This Row],[Recency]]&gt;=0,marketing_campaign[[#This Row],[Recency]]&lt;=14),"Early Recency",AND(marketing_campaign[[#This Row],[Recency]]&gt;=15,marketing_campaign[[#This Row],[Recency]]&lt;=31),"Mid-Recency",marketing_campaign[[#This Row],[Recency]]&gt;=32,"Late Recency")</f>
        <v>Late Recency</v>
      </c>
      <c r="N646">
        <v>1200</v>
      </c>
      <c r="O646">
        <v>105</v>
      </c>
      <c r="P646">
        <v>758</v>
      </c>
      <c r="Q646">
        <v>0</v>
      </c>
      <c r="R646">
        <v>42</v>
      </c>
      <c r="S646">
        <v>147</v>
      </c>
      <c r="T646">
        <f>marketing_campaign[[#This Row],[MntGoldProds]]+marketing_campaign[[#This Row],[MntSweetProducts]]+marketing_campaign[[#This Row],[MntFishProducts]]+marketing_campaign[[#This Row],[MntMeatProducts]]+marketing_campaign[[#This Row],[MntFruits]]+marketing_campaign[[#This Row],[MntWines]]</f>
        <v>2252</v>
      </c>
      <c r="U646">
        <v>1</v>
      </c>
      <c r="V646">
        <v>4</v>
      </c>
      <c r="W646">
        <v>2</v>
      </c>
      <c r="X646">
        <v>6</v>
      </c>
      <c r="Y646">
        <f t="shared" si="21"/>
        <v>13</v>
      </c>
      <c r="Z646">
        <v>2</v>
      </c>
      <c r="AA646">
        <v>0</v>
      </c>
      <c r="AB646">
        <v>1</v>
      </c>
      <c r="AC646">
        <v>1</v>
      </c>
      <c r="AD646">
        <v>0</v>
      </c>
      <c r="AE646">
        <v>0</v>
      </c>
      <c r="AF646">
        <v>0</v>
      </c>
      <c r="AG646">
        <v>3</v>
      </c>
      <c r="AH646">
        <v>11</v>
      </c>
      <c r="AI646">
        <v>1</v>
      </c>
      <c r="AJ646">
        <f>marketing_campaign[[#This Row],[AcceptedCmp2]]+marketing_campaign[[#This Row],[AcceptedCmp1]]+marketing_campaign[[#This Row],[AcceptedCmp5]]+marketing_campaign[[#This Row],[AcceptedCmp4]]+marketing_campaign[[#This Row],[AcceptedCmp3]]</f>
        <v>2</v>
      </c>
    </row>
    <row r="647" spans="1:36" x14ac:dyDescent="0.35">
      <c r="A647">
        <v>4381</v>
      </c>
      <c r="B647">
        <v>1971</v>
      </c>
      <c r="C647">
        <f t="shared" ca="1" si="20"/>
        <v>55</v>
      </c>
      <c r="D647" t="str" cm="1">
        <f t="array" aca="1" ref="D6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7" t="s">
        <v>32</v>
      </c>
      <c r="F647" t="s">
        <v>33</v>
      </c>
      <c r="G647" cm="1">
        <f t="array" ref="G647">_xlfn.IFS(marketing_campaign[[#This Row],[Marital_Status]]="Single",I647-J647+1,marketing_campaign[[#This Row],[Marital_Status]]="Together",I647+J647+2,marketing_campaign[[#This Row],[Marital_Status]]="Alone",I647-J647+1,marketing_campaign[[#This Row],[Marital_Status]]="Married",I647+J647+2,marketing_campaign[[#This Row],[Marital_Status]]="Divorced",I647+J647+1,marketing_campaign[[#This Row],[Marital_Status]]="YOLO",I647-J647+1,marketing_campaign[[#This Row],[Marital_Status]]="Absurd",I647-J647+1,marketing_campaign[[#This Row],[Marital_Status]]="Widow",I647+J647+1)</f>
        <v>4</v>
      </c>
      <c r="H647">
        <v>46463</v>
      </c>
      <c r="I647">
        <v>1</v>
      </c>
      <c r="J647">
        <v>1</v>
      </c>
      <c r="K647" s="1">
        <v>41504</v>
      </c>
      <c r="L647">
        <v>56</v>
      </c>
      <c r="M647" t="str" cm="1">
        <f t="array" ref="M647">_xlfn.IFS(AND(marketing_campaign[[#This Row],[Recency]]&gt;=0,marketing_campaign[[#This Row],[Recency]]&lt;=14),"Early Recency",AND(marketing_campaign[[#This Row],[Recency]]&gt;=15,marketing_campaign[[#This Row],[Recency]]&lt;=31),"Mid-Recency",marketing_campaign[[#This Row],[Recency]]&gt;=32,"Late Recency")</f>
        <v>Late Recency</v>
      </c>
      <c r="N647">
        <v>163</v>
      </c>
      <c r="O647">
        <v>2</v>
      </c>
      <c r="P647">
        <v>40</v>
      </c>
      <c r="Q647">
        <v>8</v>
      </c>
      <c r="R647">
        <v>11</v>
      </c>
      <c r="S647">
        <v>11</v>
      </c>
      <c r="T647">
        <f>marketing_campaign[[#This Row],[MntGoldProds]]+marketing_campaign[[#This Row],[MntSweetProducts]]+marketing_campaign[[#This Row],[MntFishProducts]]+marketing_campaign[[#This Row],[MntMeatProducts]]+marketing_campaign[[#This Row],[MntFruits]]+marketing_campaign[[#This Row],[MntWines]]</f>
        <v>235</v>
      </c>
      <c r="U647">
        <v>7</v>
      </c>
      <c r="V647">
        <v>3</v>
      </c>
      <c r="W647">
        <v>1</v>
      </c>
      <c r="X647">
        <v>6</v>
      </c>
      <c r="Y647">
        <f t="shared" si="21"/>
        <v>17</v>
      </c>
      <c r="Z647">
        <v>6</v>
      </c>
      <c r="AA647">
        <v>0</v>
      </c>
      <c r="AB647">
        <v>0</v>
      </c>
      <c r="AC647">
        <v>0</v>
      </c>
      <c r="AD647">
        <v>0</v>
      </c>
      <c r="AE647">
        <v>0</v>
      </c>
      <c r="AF647">
        <v>0</v>
      </c>
      <c r="AG647">
        <v>3</v>
      </c>
      <c r="AH647">
        <v>11</v>
      </c>
      <c r="AI647">
        <v>0</v>
      </c>
      <c r="AJ647">
        <f>marketing_campaign[[#This Row],[AcceptedCmp2]]+marketing_campaign[[#This Row],[AcceptedCmp1]]+marketing_campaign[[#This Row],[AcceptedCmp5]]+marketing_campaign[[#This Row],[AcceptedCmp4]]+marketing_campaign[[#This Row],[AcceptedCmp3]]</f>
        <v>0</v>
      </c>
    </row>
    <row r="648" spans="1:36" x14ac:dyDescent="0.35">
      <c r="A648">
        <v>4611</v>
      </c>
      <c r="B648">
        <v>1970</v>
      </c>
      <c r="C648">
        <f t="shared" ca="1" si="20"/>
        <v>56</v>
      </c>
      <c r="D648" t="str" cm="1">
        <f t="array" aca="1" ref="D6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8" t="s">
        <v>29</v>
      </c>
      <c r="F648" t="s">
        <v>31</v>
      </c>
      <c r="G648" cm="1">
        <f t="array" ref="G648">_xlfn.IFS(marketing_campaign[[#This Row],[Marital_Status]]="Single",I648-J648+1,marketing_campaign[[#This Row],[Marital_Status]]="Together",I648+J648+2,marketing_campaign[[#This Row],[Marital_Status]]="Alone",I648-J648+1,marketing_campaign[[#This Row],[Marital_Status]]="Married",I648+J648+2,marketing_campaign[[#This Row],[Marital_Status]]="Divorced",I648+J648+1,marketing_campaign[[#This Row],[Marital_Status]]="YOLO",I648-J648+1,marketing_campaign[[#This Row],[Marital_Status]]="Absurd",I648-J648+1,marketing_campaign[[#This Row],[Marital_Status]]="Widow",I648+J648+1)</f>
        <v>2</v>
      </c>
      <c r="H648">
        <v>105471</v>
      </c>
      <c r="I648">
        <v>0</v>
      </c>
      <c r="J648">
        <v>0</v>
      </c>
      <c r="K648" s="1">
        <v>41295</v>
      </c>
      <c r="L648">
        <v>36</v>
      </c>
      <c r="M648" t="str" cm="1">
        <f t="array" ref="M648">_xlfn.IFS(AND(marketing_campaign[[#This Row],[Recency]]&gt;=0,marketing_campaign[[#This Row],[Recency]]&lt;=14),"Early Recency",AND(marketing_campaign[[#This Row],[Recency]]&gt;=15,marketing_campaign[[#This Row],[Recency]]&lt;=31),"Mid-Recency",marketing_campaign[[#This Row],[Recency]]&gt;=32,"Late Recency")</f>
        <v>Late Recency</v>
      </c>
      <c r="N648">
        <v>1009</v>
      </c>
      <c r="O648">
        <v>181</v>
      </c>
      <c r="P648">
        <v>104</v>
      </c>
      <c r="Q648">
        <v>202</v>
      </c>
      <c r="R648">
        <v>21</v>
      </c>
      <c r="S648">
        <v>207</v>
      </c>
      <c r="T648">
        <f>marketing_campaign[[#This Row],[MntGoldProds]]+marketing_campaign[[#This Row],[MntSweetProducts]]+marketing_campaign[[#This Row],[MntFishProducts]]+marketing_campaign[[#This Row],[MntMeatProducts]]+marketing_campaign[[#This Row],[MntFruits]]+marketing_campaign[[#This Row],[MntWines]]</f>
        <v>1724</v>
      </c>
      <c r="U648">
        <v>0</v>
      </c>
      <c r="V648">
        <v>9</v>
      </c>
      <c r="W648">
        <v>8</v>
      </c>
      <c r="X648">
        <v>13</v>
      </c>
      <c r="Y648">
        <f t="shared" si="21"/>
        <v>30</v>
      </c>
      <c r="Z648">
        <v>3</v>
      </c>
      <c r="AA648">
        <v>0</v>
      </c>
      <c r="AB648">
        <v>0</v>
      </c>
      <c r="AC648">
        <v>1</v>
      </c>
      <c r="AD648">
        <v>1</v>
      </c>
      <c r="AE648">
        <v>0</v>
      </c>
      <c r="AF648">
        <v>0</v>
      </c>
      <c r="AG648">
        <v>3</v>
      </c>
      <c r="AH648">
        <v>11</v>
      </c>
      <c r="AI648">
        <v>1</v>
      </c>
      <c r="AJ648">
        <f>marketing_campaign[[#This Row],[AcceptedCmp2]]+marketing_campaign[[#This Row],[AcceptedCmp1]]+marketing_campaign[[#This Row],[AcceptedCmp5]]+marketing_campaign[[#This Row],[AcceptedCmp4]]+marketing_campaign[[#This Row],[AcceptedCmp3]]</f>
        <v>2</v>
      </c>
    </row>
    <row r="649" spans="1:36" x14ac:dyDescent="0.35">
      <c r="A649">
        <v>3376</v>
      </c>
      <c r="B649">
        <v>1970</v>
      </c>
      <c r="C649">
        <f t="shared" ca="1" si="20"/>
        <v>56</v>
      </c>
      <c r="D649" t="str" cm="1">
        <f t="array" aca="1" ref="D6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49" t="s">
        <v>34</v>
      </c>
      <c r="F649" t="s">
        <v>35</v>
      </c>
      <c r="G649" cm="1">
        <f t="array" ref="G649">_xlfn.IFS(marketing_campaign[[#This Row],[Marital_Status]]="Single",I649-J649+1,marketing_campaign[[#This Row],[Marital_Status]]="Together",I649+J649+2,marketing_campaign[[#This Row],[Marital_Status]]="Alone",I649-J649+1,marketing_campaign[[#This Row],[Marital_Status]]="Married",I649+J649+2,marketing_campaign[[#This Row],[Marital_Status]]="Divorced",I649+J649+1,marketing_campaign[[#This Row],[Marital_Status]]="YOLO",I649-J649+1,marketing_campaign[[#This Row],[Marital_Status]]="Absurd",I649-J649+1,marketing_campaign[[#This Row],[Marital_Status]]="Widow",I649+J649+1)</f>
        <v>2</v>
      </c>
      <c r="H649">
        <v>55282</v>
      </c>
      <c r="I649">
        <v>1</v>
      </c>
      <c r="J649">
        <v>0</v>
      </c>
      <c r="K649" s="1">
        <v>41621</v>
      </c>
      <c r="L649">
        <v>9</v>
      </c>
      <c r="M649" t="str" cm="1">
        <f t="array" ref="M649">_xlfn.IFS(AND(marketing_campaign[[#This Row],[Recency]]&gt;=0,marketing_campaign[[#This Row],[Recency]]&lt;=14),"Early Recency",AND(marketing_campaign[[#This Row],[Recency]]&gt;=15,marketing_campaign[[#This Row],[Recency]]&lt;=31),"Mid-Recency",marketing_campaign[[#This Row],[Recency]]&gt;=32,"Late Recency")</f>
        <v>Early Recency</v>
      </c>
      <c r="N649">
        <v>125</v>
      </c>
      <c r="O649">
        <v>6</v>
      </c>
      <c r="P649">
        <v>73</v>
      </c>
      <c r="Q649">
        <v>8</v>
      </c>
      <c r="R649">
        <v>4</v>
      </c>
      <c r="S649">
        <v>19</v>
      </c>
      <c r="T649">
        <f>marketing_campaign[[#This Row],[MntGoldProds]]+marketing_campaign[[#This Row],[MntSweetProducts]]+marketing_campaign[[#This Row],[MntFishProducts]]+marketing_campaign[[#This Row],[MntMeatProducts]]+marketing_campaign[[#This Row],[MntFruits]]+marketing_campaign[[#This Row],[MntWines]]</f>
        <v>235</v>
      </c>
      <c r="U649">
        <v>1</v>
      </c>
      <c r="V649">
        <v>3</v>
      </c>
      <c r="W649">
        <v>1</v>
      </c>
      <c r="X649">
        <v>6</v>
      </c>
      <c r="Y649">
        <f t="shared" si="21"/>
        <v>11</v>
      </c>
      <c r="Z649">
        <v>4</v>
      </c>
      <c r="AA649">
        <v>0</v>
      </c>
      <c r="AB649">
        <v>0</v>
      </c>
      <c r="AC649">
        <v>0</v>
      </c>
      <c r="AD649">
        <v>0</v>
      </c>
      <c r="AE649">
        <v>0</v>
      </c>
      <c r="AF649">
        <v>0</v>
      </c>
      <c r="AG649">
        <v>3</v>
      </c>
      <c r="AH649">
        <v>11</v>
      </c>
      <c r="AI649">
        <v>0</v>
      </c>
      <c r="AJ649">
        <f>marketing_campaign[[#This Row],[AcceptedCmp2]]+marketing_campaign[[#This Row],[AcceptedCmp1]]+marketing_campaign[[#This Row],[AcceptedCmp5]]+marketing_campaign[[#This Row],[AcceptedCmp4]]+marketing_campaign[[#This Row],[AcceptedCmp3]]</f>
        <v>0</v>
      </c>
    </row>
    <row r="650" spans="1:36" x14ac:dyDescent="0.35">
      <c r="A650">
        <v>4679</v>
      </c>
      <c r="B650">
        <v>1977</v>
      </c>
      <c r="C650">
        <f t="shared" ca="1" si="20"/>
        <v>49</v>
      </c>
      <c r="D650" t="str" cm="1">
        <f t="array" aca="1" ref="D6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50" t="s">
        <v>34</v>
      </c>
      <c r="F650" t="s">
        <v>33</v>
      </c>
      <c r="G650" cm="1">
        <f t="array" ref="G650">_xlfn.IFS(marketing_campaign[[#This Row],[Marital_Status]]="Single",I650-J650+1,marketing_campaign[[#This Row],[Marital_Status]]="Together",I650+J650+2,marketing_campaign[[#This Row],[Marital_Status]]="Alone",I650-J650+1,marketing_campaign[[#This Row],[Marital_Status]]="Married",I650+J650+2,marketing_campaign[[#This Row],[Marital_Status]]="Divorced",I650+J650+1,marketing_campaign[[#This Row],[Marital_Status]]="YOLO",I650-J650+1,marketing_campaign[[#This Row],[Marital_Status]]="Absurd",I650-J650+1,marketing_campaign[[#This Row],[Marital_Status]]="Widow",I650+J650+1)</f>
        <v>3</v>
      </c>
      <c r="H650">
        <v>78710</v>
      </c>
      <c r="I650">
        <v>0</v>
      </c>
      <c r="J650">
        <v>1</v>
      </c>
      <c r="K650" s="1">
        <v>41782</v>
      </c>
      <c r="L650">
        <v>42</v>
      </c>
      <c r="M650" t="str" cm="1">
        <f t="array" ref="M650">_xlfn.IFS(AND(marketing_campaign[[#This Row],[Recency]]&gt;=0,marketing_campaign[[#This Row],[Recency]]&lt;=14),"Early Recency",AND(marketing_campaign[[#This Row],[Recency]]&gt;=15,marketing_campaign[[#This Row],[Recency]]&lt;=31),"Mid-Recency",marketing_campaign[[#This Row],[Recency]]&gt;=32,"Late Recency")</f>
        <v>Late Recency</v>
      </c>
      <c r="N650">
        <v>721</v>
      </c>
      <c r="O650">
        <v>0</v>
      </c>
      <c r="P650">
        <v>152</v>
      </c>
      <c r="Q650">
        <v>119</v>
      </c>
      <c r="R650">
        <v>50</v>
      </c>
      <c r="S650">
        <v>50</v>
      </c>
      <c r="T650">
        <f>marketing_campaign[[#This Row],[MntGoldProds]]+marketing_campaign[[#This Row],[MntSweetProducts]]+marketing_campaign[[#This Row],[MntFishProducts]]+marketing_campaign[[#This Row],[MntMeatProducts]]+marketing_campaign[[#This Row],[MntFruits]]+marketing_campaign[[#This Row],[MntWines]]</f>
        <v>1092</v>
      </c>
      <c r="U650">
        <v>3</v>
      </c>
      <c r="V650">
        <v>7</v>
      </c>
      <c r="W650">
        <v>6</v>
      </c>
      <c r="X650">
        <v>12</v>
      </c>
      <c r="Y650">
        <f t="shared" si="21"/>
        <v>28</v>
      </c>
      <c r="Z650">
        <v>4</v>
      </c>
      <c r="AA650">
        <v>0</v>
      </c>
      <c r="AB650">
        <v>0</v>
      </c>
      <c r="AC650">
        <v>0</v>
      </c>
      <c r="AD650">
        <v>0</v>
      </c>
      <c r="AE650">
        <v>0</v>
      </c>
      <c r="AF650">
        <v>0</v>
      </c>
      <c r="AG650">
        <v>3</v>
      </c>
      <c r="AH650">
        <v>11</v>
      </c>
      <c r="AI650">
        <v>0</v>
      </c>
      <c r="AJ650">
        <f>marketing_campaign[[#This Row],[AcceptedCmp2]]+marketing_campaign[[#This Row],[AcceptedCmp1]]+marketing_campaign[[#This Row],[AcceptedCmp5]]+marketing_campaign[[#This Row],[AcceptedCmp4]]+marketing_campaign[[#This Row],[AcceptedCmp3]]</f>
        <v>0</v>
      </c>
    </row>
    <row r="651" spans="1:36" x14ac:dyDescent="0.35">
      <c r="A651">
        <v>10928</v>
      </c>
      <c r="B651">
        <v>1958</v>
      </c>
      <c r="C651">
        <f t="shared" ca="1" si="20"/>
        <v>68</v>
      </c>
      <c r="D651" t="str" cm="1">
        <f t="array" aca="1" ref="D6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1" t="s">
        <v>29</v>
      </c>
      <c r="F651" t="s">
        <v>31</v>
      </c>
      <c r="G651" cm="1">
        <f t="array" ref="G651">_xlfn.IFS(marketing_campaign[[#This Row],[Marital_Status]]="Single",I651-J651+1,marketing_campaign[[#This Row],[Marital_Status]]="Together",I651+J651+2,marketing_campaign[[#This Row],[Marital_Status]]="Alone",I651-J651+1,marketing_campaign[[#This Row],[Marital_Status]]="Married",I651+J651+2,marketing_campaign[[#This Row],[Marital_Status]]="Divorced",I651+J651+1,marketing_campaign[[#This Row],[Marital_Status]]="YOLO",I651-J651+1,marketing_campaign[[#This Row],[Marital_Status]]="Absurd",I651-J651+1,marketing_campaign[[#This Row],[Marital_Status]]="Widow",I651+J651+1)</f>
        <v>3</v>
      </c>
      <c r="H651">
        <v>66886</v>
      </c>
      <c r="I651">
        <v>0</v>
      </c>
      <c r="J651">
        <v>1</v>
      </c>
      <c r="K651" s="1">
        <v>41533</v>
      </c>
      <c r="L651">
        <v>28</v>
      </c>
      <c r="M651" t="str" cm="1">
        <f t="array" ref="M651">_xlfn.IFS(AND(marketing_campaign[[#This Row],[Recency]]&gt;=0,marketing_campaign[[#This Row],[Recency]]&lt;=14),"Early Recency",AND(marketing_campaign[[#This Row],[Recency]]&gt;=15,marketing_campaign[[#This Row],[Recency]]&lt;=31),"Mid-Recency",marketing_campaign[[#This Row],[Recency]]&gt;=32,"Late Recency")</f>
        <v>Mid-Recency</v>
      </c>
      <c r="N651">
        <v>315</v>
      </c>
      <c r="O651">
        <v>4</v>
      </c>
      <c r="P651">
        <v>62</v>
      </c>
      <c r="Q651">
        <v>41</v>
      </c>
      <c r="R651">
        <v>31</v>
      </c>
      <c r="S651">
        <v>146</v>
      </c>
      <c r="T651">
        <f>marketing_campaign[[#This Row],[MntGoldProds]]+marketing_campaign[[#This Row],[MntSweetProducts]]+marketing_campaign[[#This Row],[MntFishProducts]]+marketing_campaign[[#This Row],[MntMeatProducts]]+marketing_campaign[[#This Row],[MntFruits]]+marketing_campaign[[#This Row],[MntWines]]</f>
        <v>599</v>
      </c>
      <c r="U651">
        <v>2</v>
      </c>
      <c r="V651">
        <v>7</v>
      </c>
      <c r="W651">
        <v>1</v>
      </c>
      <c r="X651">
        <v>7</v>
      </c>
      <c r="Y651">
        <f t="shared" si="21"/>
        <v>17</v>
      </c>
      <c r="Z651">
        <v>5</v>
      </c>
      <c r="AA651">
        <v>0</v>
      </c>
      <c r="AB651">
        <v>0</v>
      </c>
      <c r="AC651">
        <v>0</v>
      </c>
      <c r="AD651">
        <v>0</v>
      </c>
      <c r="AE651">
        <v>0</v>
      </c>
      <c r="AF651">
        <v>0</v>
      </c>
      <c r="AG651">
        <v>3</v>
      </c>
      <c r="AH651">
        <v>11</v>
      </c>
      <c r="AI651">
        <v>0</v>
      </c>
      <c r="AJ651">
        <f>marketing_campaign[[#This Row],[AcceptedCmp2]]+marketing_campaign[[#This Row],[AcceptedCmp1]]+marketing_campaign[[#This Row],[AcceptedCmp5]]+marketing_campaign[[#This Row],[AcceptedCmp4]]+marketing_campaign[[#This Row],[AcceptedCmp3]]</f>
        <v>0</v>
      </c>
    </row>
    <row r="652" spans="1:36" x14ac:dyDescent="0.35">
      <c r="A652">
        <v>4248</v>
      </c>
      <c r="B652">
        <v>1960</v>
      </c>
      <c r="C652">
        <f t="shared" ca="1" si="20"/>
        <v>66</v>
      </c>
      <c r="D652" t="str" cm="1">
        <f t="array" aca="1" ref="D6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2" t="s">
        <v>34</v>
      </c>
      <c r="F652" t="s">
        <v>30</v>
      </c>
      <c r="G652" cm="1">
        <f t="array" ref="G652">_xlfn.IFS(marketing_campaign[[#This Row],[Marital_Status]]="Single",I652-J652+1,marketing_campaign[[#This Row],[Marital_Status]]="Together",I652+J652+2,marketing_campaign[[#This Row],[Marital_Status]]="Alone",I652-J652+1,marketing_campaign[[#This Row],[Marital_Status]]="Married",I652+J652+2,marketing_campaign[[#This Row],[Marital_Status]]="Divorced",I652+J652+1,marketing_campaign[[#This Row],[Marital_Status]]="YOLO",I652-J652+1,marketing_campaign[[#This Row],[Marital_Status]]="Absurd",I652-J652+1,marketing_campaign[[#This Row],[Marital_Status]]="Widow",I652+J652+1)</f>
        <v>1</v>
      </c>
      <c r="H652">
        <v>98777</v>
      </c>
      <c r="I652">
        <v>0</v>
      </c>
      <c r="J652">
        <v>0</v>
      </c>
      <c r="K652" s="1">
        <v>41687</v>
      </c>
      <c r="L652">
        <v>23</v>
      </c>
      <c r="M652" t="str" cm="1">
        <f t="array" ref="M652">_xlfn.IFS(AND(marketing_campaign[[#This Row],[Recency]]&gt;=0,marketing_campaign[[#This Row],[Recency]]&lt;=14),"Early Recency",AND(marketing_campaign[[#This Row],[Recency]]&gt;=15,marketing_campaign[[#This Row],[Recency]]&lt;=31),"Mid-Recency",marketing_campaign[[#This Row],[Recency]]&gt;=32,"Late Recency")</f>
        <v>Mid-Recency</v>
      </c>
      <c r="N652">
        <v>1000</v>
      </c>
      <c r="O652">
        <v>19</v>
      </c>
      <c r="P652">
        <v>711</v>
      </c>
      <c r="Q652">
        <v>125</v>
      </c>
      <c r="R652">
        <v>115</v>
      </c>
      <c r="S652">
        <v>38</v>
      </c>
      <c r="T652">
        <f>marketing_campaign[[#This Row],[MntGoldProds]]+marketing_campaign[[#This Row],[MntSweetProducts]]+marketing_campaign[[#This Row],[MntFishProducts]]+marketing_campaign[[#This Row],[MntMeatProducts]]+marketing_campaign[[#This Row],[MntFruits]]+marketing_campaign[[#This Row],[MntWines]]</f>
        <v>2008</v>
      </c>
      <c r="U652">
        <v>0</v>
      </c>
      <c r="V652">
        <v>4</v>
      </c>
      <c r="W652">
        <v>6</v>
      </c>
      <c r="X652">
        <v>9</v>
      </c>
      <c r="Y652">
        <f t="shared" si="21"/>
        <v>19</v>
      </c>
      <c r="Z652">
        <v>1</v>
      </c>
      <c r="AA652">
        <v>0</v>
      </c>
      <c r="AB652">
        <v>1</v>
      </c>
      <c r="AC652">
        <v>0</v>
      </c>
      <c r="AD652">
        <v>0</v>
      </c>
      <c r="AE652">
        <v>0</v>
      </c>
      <c r="AF652">
        <v>0</v>
      </c>
      <c r="AG652">
        <v>3</v>
      </c>
      <c r="AH652">
        <v>11</v>
      </c>
      <c r="AI652">
        <v>0</v>
      </c>
      <c r="AJ652">
        <f>marketing_campaign[[#This Row],[AcceptedCmp2]]+marketing_campaign[[#This Row],[AcceptedCmp1]]+marketing_campaign[[#This Row],[AcceptedCmp5]]+marketing_campaign[[#This Row],[AcceptedCmp4]]+marketing_campaign[[#This Row],[AcceptedCmp3]]</f>
        <v>1</v>
      </c>
    </row>
    <row r="653" spans="1:36" x14ac:dyDescent="0.35">
      <c r="A653">
        <v>6728</v>
      </c>
      <c r="B653">
        <v>1985</v>
      </c>
      <c r="C653">
        <f t="shared" ca="1" si="20"/>
        <v>41</v>
      </c>
      <c r="D653" t="str" cm="1">
        <f t="array" aca="1" ref="D6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53" t="s">
        <v>29</v>
      </c>
      <c r="F653" t="s">
        <v>31</v>
      </c>
      <c r="G653" cm="1">
        <f t="array" ref="G653">_xlfn.IFS(marketing_campaign[[#This Row],[Marital_Status]]="Single",I653-J653+1,marketing_campaign[[#This Row],[Marital_Status]]="Together",I653+J653+2,marketing_campaign[[#This Row],[Marital_Status]]="Alone",I653-J653+1,marketing_campaign[[#This Row],[Marital_Status]]="Married",I653+J653+2,marketing_campaign[[#This Row],[Marital_Status]]="Divorced",I653+J653+1,marketing_campaign[[#This Row],[Marital_Status]]="YOLO",I653-J653+1,marketing_campaign[[#This Row],[Marital_Status]]="Absurd",I653-J653+1,marketing_campaign[[#This Row],[Marital_Status]]="Widow",I653+J653+1)</f>
        <v>3</v>
      </c>
      <c r="H653">
        <v>29103</v>
      </c>
      <c r="I653">
        <v>1</v>
      </c>
      <c r="J653">
        <v>0</v>
      </c>
      <c r="K653" s="1">
        <v>41148</v>
      </c>
      <c r="L653">
        <v>38</v>
      </c>
      <c r="M653" t="str" cm="1">
        <f t="array" ref="M653">_xlfn.IFS(AND(marketing_campaign[[#This Row],[Recency]]&gt;=0,marketing_campaign[[#This Row],[Recency]]&lt;=14),"Early Recency",AND(marketing_campaign[[#This Row],[Recency]]&gt;=15,marketing_campaign[[#This Row],[Recency]]&lt;=31),"Mid-Recency",marketing_campaign[[#This Row],[Recency]]&gt;=32,"Late Recency")</f>
        <v>Late Recency</v>
      </c>
      <c r="N653">
        <v>16</v>
      </c>
      <c r="O653">
        <v>0</v>
      </c>
      <c r="P653">
        <v>17</v>
      </c>
      <c r="Q653">
        <v>6</v>
      </c>
      <c r="R653">
        <v>3</v>
      </c>
      <c r="S653">
        <v>6</v>
      </c>
      <c r="T653">
        <f>marketing_campaign[[#This Row],[MntGoldProds]]+marketing_campaign[[#This Row],[MntSweetProducts]]+marketing_campaign[[#This Row],[MntFishProducts]]+marketing_campaign[[#This Row],[MntMeatProducts]]+marketing_campaign[[#This Row],[MntFruits]]+marketing_campaign[[#This Row],[MntWines]]</f>
        <v>48</v>
      </c>
      <c r="U653">
        <v>2</v>
      </c>
      <c r="V653">
        <v>1</v>
      </c>
      <c r="W653">
        <v>0</v>
      </c>
      <c r="X653">
        <v>3</v>
      </c>
      <c r="Y653">
        <f t="shared" si="21"/>
        <v>6</v>
      </c>
      <c r="Z653">
        <v>9</v>
      </c>
      <c r="AA653">
        <v>0</v>
      </c>
      <c r="AB653">
        <v>0</v>
      </c>
      <c r="AC653">
        <v>0</v>
      </c>
      <c r="AD653">
        <v>0</v>
      </c>
      <c r="AE653">
        <v>0</v>
      </c>
      <c r="AF653">
        <v>0</v>
      </c>
      <c r="AG653">
        <v>3</v>
      </c>
      <c r="AH653">
        <v>11</v>
      </c>
      <c r="AI653">
        <v>0</v>
      </c>
      <c r="AJ653">
        <f>marketing_campaign[[#This Row],[AcceptedCmp2]]+marketing_campaign[[#This Row],[AcceptedCmp1]]+marketing_campaign[[#This Row],[AcceptedCmp5]]+marketing_campaign[[#This Row],[AcceptedCmp4]]+marketing_campaign[[#This Row],[AcceptedCmp3]]</f>
        <v>0</v>
      </c>
    </row>
    <row r="654" spans="1:36" x14ac:dyDescent="0.35">
      <c r="A654">
        <v>6661</v>
      </c>
      <c r="B654">
        <v>1974</v>
      </c>
      <c r="C654">
        <f t="shared" ca="1" si="20"/>
        <v>52</v>
      </c>
      <c r="D654" t="str" cm="1">
        <f t="array" aca="1" ref="D6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54" t="s">
        <v>29</v>
      </c>
      <c r="F654" t="s">
        <v>33</v>
      </c>
      <c r="G654" cm="1">
        <f t="array" ref="G654">_xlfn.IFS(marketing_campaign[[#This Row],[Marital_Status]]="Single",I654-J654+1,marketing_campaign[[#This Row],[Marital_Status]]="Together",I654+J654+2,marketing_campaign[[#This Row],[Marital_Status]]="Alone",I654-J654+1,marketing_campaign[[#This Row],[Marital_Status]]="Married",I654+J654+2,marketing_campaign[[#This Row],[Marital_Status]]="Divorced",I654+J654+1,marketing_campaign[[#This Row],[Marital_Status]]="YOLO",I654-J654+1,marketing_campaign[[#This Row],[Marital_Status]]="Absurd",I654-J654+1,marketing_campaign[[#This Row],[Marital_Status]]="Widow",I654+J654+1)</f>
        <v>3</v>
      </c>
      <c r="H654">
        <v>67445</v>
      </c>
      <c r="I654">
        <v>0</v>
      </c>
      <c r="J654">
        <v>1</v>
      </c>
      <c r="K654" s="1">
        <v>41133</v>
      </c>
      <c r="L654">
        <v>63</v>
      </c>
      <c r="M654" t="str" cm="1">
        <f t="array" ref="M654">_xlfn.IFS(AND(marketing_campaign[[#This Row],[Recency]]&gt;=0,marketing_campaign[[#This Row],[Recency]]&lt;=14),"Early Recency",AND(marketing_campaign[[#This Row],[Recency]]&gt;=15,marketing_campaign[[#This Row],[Recency]]&lt;=31),"Mid-Recency",marketing_campaign[[#This Row],[Recency]]&gt;=32,"Late Recency")</f>
        <v>Late Recency</v>
      </c>
      <c r="N654">
        <v>757</v>
      </c>
      <c r="O654">
        <v>80</v>
      </c>
      <c r="P654">
        <v>217</v>
      </c>
      <c r="Q654">
        <v>29</v>
      </c>
      <c r="R654">
        <v>80</v>
      </c>
      <c r="S654">
        <v>11</v>
      </c>
      <c r="T654">
        <f>marketing_campaign[[#This Row],[MntGoldProds]]+marketing_campaign[[#This Row],[MntSweetProducts]]+marketing_campaign[[#This Row],[MntFishProducts]]+marketing_campaign[[#This Row],[MntMeatProducts]]+marketing_campaign[[#This Row],[MntFruits]]+marketing_campaign[[#This Row],[MntWines]]</f>
        <v>1174</v>
      </c>
      <c r="U654">
        <v>5</v>
      </c>
      <c r="V654">
        <v>9</v>
      </c>
      <c r="W654">
        <v>6</v>
      </c>
      <c r="X654">
        <v>12</v>
      </c>
      <c r="Y654">
        <f t="shared" si="21"/>
        <v>32</v>
      </c>
      <c r="Z654">
        <v>6</v>
      </c>
      <c r="AA654">
        <v>0</v>
      </c>
      <c r="AB654">
        <v>0</v>
      </c>
      <c r="AC654">
        <v>0</v>
      </c>
      <c r="AD654">
        <v>0</v>
      </c>
      <c r="AE654">
        <v>0</v>
      </c>
      <c r="AF654">
        <v>0</v>
      </c>
      <c r="AG654">
        <v>3</v>
      </c>
      <c r="AH654">
        <v>11</v>
      </c>
      <c r="AI654">
        <v>0</v>
      </c>
      <c r="AJ654">
        <f>marketing_campaign[[#This Row],[AcceptedCmp2]]+marketing_campaign[[#This Row],[AcceptedCmp1]]+marketing_campaign[[#This Row],[AcceptedCmp5]]+marketing_campaign[[#This Row],[AcceptedCmp4]]+marketing_campaign[[#This Row],[AcceptedCmp3]]</f>
        <v>0</v>
      </c>
    </row>
    <row r="655" spans="1:36" x14ac:dyDescent="0.35">
      <c r="A655">
        <v>4725</v>
      </c>
      <c r="B655">
        <v>1950</v>
      </c>
      <c r="C655">
        <f t="shared" ca="1" si="20"/>
        <v>76</v>
      </c>
      <c r="D655" t="str" cm="1">
        <f t="array" aca="1" ref="D6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5" t="s">
        <v>32</v>
      </c>
      <c r="F655" t="s">
        <v>31</v>
      </c>
      <c r="G655" cm="1">
        <f t="array" ref="G655">_xlfn.IFS(marketing_campaign[[#This Row],[Marital_Status]]="Single",I655-J655+1,marketing_campaign[[#This Row],[Marital_Status]]="Together",I655+J655+2,marketing_campaign[[#This Row],[Marital_Status]]="Alone",I655-J655+1,marketing_campaign[[#This Row],[Marital_Status]]="Married",I655+J655+2,marketing_campaign[[#This Row],[Marital_Status]]="Divorced",I655+J655+1,marketing_campaign[[#This Row],[Marital_Status]]="YOLO",I655-J655+1,marketing_campaign[[#This Row],[Marital_Status]]="Absurd",I655-J655+1,marketing_campaign[[#This Row],[Marital_Status]]="Widow",I655+J655+1)</f>
        <v>3</v>
      </c>
      <c r="H655">
        <v>50616</v>
      </c>
      <c r="I655">
        <v>0</v>
      </c>
      <c r="J655">
        <v>1</v>
      </c>
      <c r="K655" s="1">
        <v>41742</v>
      </c>
      <c r="L655">
        <v>71</v>
      </c>
      <c r="M655" t="str" cm="1">
        <f t="array" ref="M655">_xlfn.IFS(AND(marketing_campaign[[#This Row],[Recency]]&gt;=0,marketing_campaign[[#This Row],[Recency]]&lt;=14),"Early Recency",AND(marketing_campaign[[#This Row],[Recency]]&gt;=15,marketing_campaign[[#This Row],[Recency]]&lt;=31),"Mid-Recency",marketing_campaign[[#This Row],[Recency]]&gt;=32,"Late Recency")</f>
        <v>Late Recency</v>
      </c>
      <c r="N655">
        <v>30</v>
      </c>
      <c r="O655">
        <v>2</v>
      </c>
      <c r="P655">
        <v>25</v>
      </c>
      <c r="Q655">
        <v>0</v>
      </c>
      <c r="R655">
        <v>1</v>
      </c>
      <c r="S655">
        <v>9</v>
      </c>
      <c r="T655">
        <f>marketing_campaign[[#This Row],[MntGoldProds]]+marketing_campaign[[#This Row],[MntSweetProducts]]+marketing_campaign[[#This Row],[MntFishProducts]]+marketing_campaign[[#This Row],[MntMeatProducts]]+marketing_campaign[[#This Row],[MntFruits]]+marketing_campaign[[#This Row],[MntWines]]</f>
        <v>67</v>
      </c>
      <c r="U655">
        <v>1</v>
      </c>
      <c r="V655">
        <v>1</v>
      </c>
      <c r="W655">
        <v>1</v>
      </c>
      <c r="X655">
        <v>4</v>
      </c>
      <c r="Y655">
        <f t="shared" si="21"/>
        <v>7</v>
      </c>
      <c r="Z655">
        <v>2</v>
      </c>
      <c r="AA655">
        <v>0</v>
      </c>
      <c r="AB655">
        <v>0</v>
      </c>
      <c r="AC655">
        <v>0</v>
      </c>
      <c r="AD655">
        <v>0</v>
      </c>
      <c r="AE655">
        <v>0</v>
      </c>
      <c r="AF655">
        <v>0</v>
      </c>
      <c r="AG655">
        <v>3</v>
      </c>
      <c r="AH655">
        <v>11</v>
      </c>
      <c r="AI655">
        <v>0</v>
      </c>
      <c r="AJ655">
        <f>marketing_campaign[[#This Row],[AcceptedCmp2]]+marketing_campaign[[#This Row],[AcceptedCmp1]]+marketing_campaign[[#This Row],[AcceptedCmp5]]+marketing_campaign[[#This Row],[AcceptedCmp4]]+marketing_campaign[[#This Row],[AcceptedCmp3]]</f>
        <v>0</v>
      </c>
    </row>
    <row r="656" spans="1:36" x14ac:dyDescent="0.35">
      <c r="A656">
        <v>3277</v>
      </c>
      <c r="B656">
        <v>1955</v>
      </c>
      <c r="C656">
        <f t="shared" ca="1" si="20"/>
        <v>71</v>
      </c>
      <c r="D656" t="str" cm="1">
        <f t="array" aca="1" ref="D6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6" t="s">
        <v>29</v>
      </c>
      <c r="F656" t="s">
        <v>35</v>
      </c>
      <c r="G656" cm="1">
        <f t="array" ref="G656">_xlfn.IFS(marketing_campaign[[#This Row],[Marital_Status]]="Single",I656-J656+1,marketing_campaign[[#This Row],[Marital_Status]]="Together",I656+J656+2,marketing_campaign[[#This Row],[Marital_Status]]="Alone",I656-J656+1,marketing_campaign[[#This Row],[Marital_Status]]="Married",I656+J656+2,marketing_campaign[[#This Row],[Marital_Status]]="Divorced",I656+J656+1,marketing_campaign[[#This Row],[Marital_Status]]="YOLO",I656-J656+1,marketing_campaign[[#This Row],[Marital_Status]]="Absurd",I656-J656+1,marketing_campaign[[#This Row],[Marital_Status]]="Widow",I656+J656+1)</f>
        <v>2</v>
      </c>
      <c r="H656">
        <v>49431</v>
      </c>
      <c r="I656">
        <v>0</v>
      </c>
      <c r="J656">
        <v>1</v>
      </c>
      <c r="K656" s="1">
        <v>41124</v>
      </c>
      <c r="L656">
        <v>9</v>
      </c>
      <c r="M656" t="str" cm="1">
        <f t="array" ref="M656">_xlfn.IFS(AND(marketing_campaign[[#This Row],[Recency]]&gt;=0,marketing_campaign[[#This Row],[Recency]]&lt;=14),"Early Recency",AND(marketing_campaign[[#This Row],[Recency]]&gt;=15,marketing_campaign[[#This Row],[Recency]]&lt;=31),"Mid-Recency",marketing_campaign[[#This Row],[Recency]]&gt;=32,"Late Recency")</f>
        <v>Early Recency</v>
      </c>
      <c r="N656">
        <v>219</v>
      </c>
      <c r="O656">
        <v>3</v>
      </c>
      <c r="P656">
        <v>100</v>
      </c>
      <c r="Q656">
        <v>26</v>
      </c>
      <c r="R656">
        <v>0</v>
      </c>
      <c r="S656">
        <v>17</v>
      </c>
      <c r="T656">
        <f>marketing_campaign[[#This Row],[MntGoldProds]]+marketing_campaign[[#This Row],[MntSweetProducts]]+marketing_campaign[[#This Row],[MntFishProducts]]+marketing_campaign[[#This Row],[MntMeatProducts]]+marketing_campaign[[#This Row],[MntFruits]]+marketing_campaign[[#This Row],[MntWines]]</f>
        <v>365</v>
      </c>
      <c r="U656">
        <v>2</v>
      </c>
      <c r="V656">
        <v>7</v>
      </c>
      <c r="W656">
        <v>1</v>
      </c>
      <c r="X656">
        <v>5</v>
      </c>
      <c r="Y656">
        <f t="shared" si="21"/>
        <v>15</v>
      </c>
      <c r="Z656">
        <v>8</v>
      </c>
      <c r="AA656">
        <v>0</v>
      </c>
      <c r="AB656">
        <v>0</v>
      </c>
      <c r="AC656">
        <v>0</v>
      </c>
      <c r="AD656">
        <v>0</v>
      </c>
      <c r="AE656">
        <v>0</v>
      </c>
      <c r="AF656">
        <v>0</v>
      </c>
      <c r="AG656">
        <v>3</v>
      </c>
      <c r="AH656">
        <v>11</v>
      </c>
      <c r="AI656">
        <v>0</v>
      </c>
      <c r="AJ656">
        <f>marketing_campaign[[#This Row],[AcceptedCmp2]]+marketing_campaign[[#This Row],[AcceptedCmp1]]+marketing_campaign[[#This Row],[AcceptedCmp5]]+marketing_campaign[[#This Row],[AcceptedCmp4]]+marketing_campaign[[#This Row],[AcceptedCmp3]]</f>
        <v>0</v>
      </c>
    </row>
    <row r="657" spans="1:36" x14ac:dyDescent="0.35">
      <c r="A657">
        <v>5555</v>
      </c>
      <c r="B657">
        <v>1975</v>
      </c>
      <c r="C657">
        <f t="shared" ca="1" si="20"/>
        <v>51</v>
      </c>
      <c r="D657" t="str" cm="1">
        <f t="array" aca="1" ref="D6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57" t="s">
        <v>29</v>
      </c>
      <c r="F657" t="s">
        <v>35</v>
      </c>
      <c r="G657" cm="1">
        <f t="array" ref="G657">_xlfn.IFS(marketing_campaign[[#This Row],[Marital_Status]]="Single",I657-J657+1,marketing_campaign[[#This Row],[Marital_Status]]="Together",I657+J657+2,marketing_campaign[[#This Row],[Marital_Status]]="Alone",I657-J657+1,marketing_campaign[[#This Row],[Marital_Status]]="Married",I657+J657+2,marketing_campaign[[#This Row],[Marital_Status]]="Divorced",I657+J657+1,marketing_campaign[[#This Row],[Marital_Status]]="YOLO",I657-J657+1,marketing_campaign[[#This Row],[Marital_Status]]="Absurd",I657-J657+1,marketing_campaign[[#This Row],[Marital_Status]]="Widow",I657+J657+1)</f>
        <v>1</v>
      </c>
      <c r="H657">
        <v>153924</v>
      </c>
      <c r="I657">
        <v>0</v>
      </c>
      <c r="J657">
        <v>0</v>
      </c>
      <c r="K657" s="1">
        <v>41677</v>
      </c>
      <c r="L657">
        <v>81</v>
      </c>
      <c r="M657" t="str" cm="1">
        <f t="array" ref="M657">_xlfn.IFS(AND(marketing_campaign[[#This Row],[Recency]]&gt;=0,marketing_campaign[[#This Row],[Recency]]&lt;=14),"Early Recency",AND(marketing_campaign[[#This Row],[Recency]]&gt;=15,marketing_campaign[[#This Row],[Recency]]&lt;=31),"Mid-Recency",marketing_campaign[[#This Row],[Recency]]&gt;=32,"Late Recency")</f>
        <v>Late Recency</v>
      </c>
      <c r="N657">
        <v>1</v>
      </c>
      <c r="O657">
        <v>1</v>
      </c>
      <c r="P657">
        <v>1</v>
      </c>
      <c r="Q657">
        <v>1</v>
      </c>
      <c r="R657">
        <v>1</v>
      </c>
      <c r="S657">
        <v>1</v>
      </c>
      <c r="T657">
        <f>marketing_campaign[[#This Row],[MntGoldProds]]+marketing_campaign[[#This Row],[MntSweetProducts]]+marketing_campaign[[#This Row],[MntFishProducts]]+marketing_campaign[[#This Row],[MntMeatProducts]]+marketing_campaign[[#This Row],[MntFruits]]+marketing_campaign[[#This Row],[MntWines]]</f>
        <v>6</v>
      </c>
      <c r="U657">
        <v>0</v>
      </c>
      <c r="V657">
        <v>0</v>
      </c>
      <c r="W657">
        <v>0</v>
      </c>
      <c r="X657">
        <v>0</v>
      </c>
      <c r="Y657">
        <f t="shared" si="21"/>
        <v>0</v>
      </c>
      <c r="Z657">
        <v>0</v>
      </c>
      <c r="AA657">
        <v>0</v>
      </c>
      <c r="AB657">
        <v>0</v>
      </c>
      <c r="AC657">
        <v>0</v>
      </c>
      <c r="AD657">
        <v>0</v>
      </c>
      <c r="AE657">
        <v>0</v>
      </c>
      <c r="AF657">
        <v>0</v>
      </c>
      <c r="AG657">
        <v>3</v>
      </c>
      <c r="AH657">
        <v>11</v>
      </c>
      <c r="AI657">
        <v>0</v>
      </c>
      <c r="AJ657">
        <f>marketing_campaign[[#This Row],[AcceptedCmp2]]+marketing_campaign[[#This Row],[AcceptedCmp1]]+marketing_campaign[[#This Row],[AcceptedCmp5]]+marketing_campaign[[#This Row],[AcceptedCmp4]]+marketing_campaign[[#This Row],[AcceptedCmp3]]</f>
        <v>0</v>
      </c>
    </row>
    <row r="658" spans="1:36" x14ac:dyDescent="0.35">
      <c r="A658">
        <v>2564</v>
      </c>
      <c r="B658">
        <v>1953</v>
      </c>
      <c r="C658">
        <f t="shared" ca="1" si="20"/>
        <v>73</v>
      </c>
      <c r="D658" t="str" cm="1">
        <f t="array" aca="1" ref="D6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8" t="s">
        <v>29</v>
      </c>
      <c r="F658" t="s">
        <v>31</v>
      </c>
      <c r="G658" cm="1">
        <f t="array" ref="G658">_xlfn.IFS(marketing_campaign[[#This Row],[Marital_Status]]="Single",I658-J658+1,marketing_campaign[[#This Row],[Marital_Status]]="Together",I658+J658+2,marketing_campaign[[#This Row],[Marital_Status]]="Alone",I658-J658+1,marketing_campaign[[#This Row],[Marital_Status]]="Married",I658+J658+2,marketing_campaign[[#This Row],[Marital_Status]]="Divorced",I658+J658+1,marketing_campaign[[#This Row],[Marital_Status]]="YOLO",I658-J658+1,marketing_campaign[[#This Row],[Marital_Status]]="Absurd",I658-J658+1,marketing_campaign[[#This Row],[Marital_Status]]="Widow",I658+J658+1)</f>
        <v>3</v>
      </c>
      <c r="H658">
        <v>61278</v>
      </c>
      <c r="I658">
        <v>0</v>
      </c>
      <c r="J658">
        <v>1</v>
      </c>
      <c r="K658" s="1">
        <v>41643</v>
      </c>
      <c r="L658">
        <v>87</v>
      </c>
      <c r="M658" t="str" cm="1">
        <f t="array" ref="M658">_xlfn.IFS(AND(marketing_campaign[[#This Row],[Recency]]&gt;=0,marketing_campaign[[#This Row],[Recency]]&lt;=14),"Early Recency",AND(marketing_campaign[[#This Row],[Recency]]&gt;=15,marketing_campaign[[#This Row],[Recency]]&lt;=31),"Mid-Recency",marketing_campaign[[#This Row],[Recency]]&gt;=32,"Late Recency")</f>
        <v>Late Recency</v>
      </c>
      <c r="N658">
        <v>111</v>
      </c>
      <c r="O658">
        <v>3</v>
      </c>
      <c r="P658">
        <v>28</v>
      </c>
      <c r="Q658">
        <v>2</v>
      </c>
      <c r="R658">
        <v>6</v>
      </c>
      <c r="S658">
        <v>15</v>
      </c>
      <c r="T658">
        <f>marketing_campaign[[#This Row],[MntGoldProds]]+marketing_campaign[[#This Row],[MntSweetProducts]]+marketing_campaign[[#This Row],[MntFishProducts]]+marketing_campaign[[#This Row],[MntMeatProducts]]+marketing_campaign[[#This Row],[MntFruits]]+marketing_campaign[[#This Row],[MntWines]]</f>
        <v>165</v>
      </c>
      <c r="U658">
        <v>2</v>
      </c>
      <c r="V658">
        <v>3</v>
      </c>
      <c r="W658">
        <v>1</v>
      </c>
      <c r="X658">
        <v>4</v>
      </c>
      <c r="Y658">
        <f t="shared" si="21"/>
        <v>10</v>
      </c>
      <c r="Z658">
        <v>6</v>
      </c>
      <c r="AA658">
        <v>0</v>
      </c>
      <c r="AB658">
        <v>0</v>
      </c>
      <c r="AC658">
        <v>0</v>
      </c>
      <c r="AD658">
        <v>0</v>
      </c>
      <c r="AE658">
        <v>0</v>
      </c>
      <c r="AF658">
        <v>0</v>
      </c>
      <c r="AG658">
        <v>3</v>
      </c>
      <c r="AH658">
        <v>11</v>
      </c>
      <c r="AI658">
        <v>0</v>
      </c>
      <c r="AJ658">
        <f>marketing_campaign[[#This Row],[AcceptedCmp2]]+marketing_campaign[[#This Row],[AcceptedCmp1]]+marketing_campaign[[#This Row],[AcceptedCmp5]]+marketing_campaign[[#This Row],[AcceptedCmp4]]+marketing_campaign[[#This Row],[AcceptedCmp3]]</f>
        <v>0</v>
      </c>
    </row>
    <row r="659" spans="1:36" x14ac:dyDescent="0.35">
      <c r="A659">
        <v>946</v>
      </c>
      <c r="B659">
        <v>1958</v>
      </c>
      <c r="C659">
        <f t="shared" ca="1" si="20"/>
        <v>68</v>
      </c>
      <c r="D659" t="str" cm="1">
        <f t="array" aca="1" ref="D6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59" t="s">
        <v>37</v>
      </c>
      <c r="F659" t="s">
        <v>31</v>
      </c>
      <c r="G659" cm="1">
        <f t="array" ref="G659">_xlfn.IFS(marketing_campaign[[#This Row],[Marital_Status]]="Single",I659-J659+1,marketing_campaign[[#This Row],[Marital_Status]]="Together",I659+J659+2,marketing_campaign[[#This Row],[Marital_Status]]="Alone",I659-J659+1,marketing_campaign[[#This Row],[Marital_Status]]="Married",I659+J659+2,marketing_campaign[[#This Row],[Marital_Status]]="Divorced",I659+J659+1,marketing_campaign[[#This Row],[Marital_Status]]="YOLO",I659-J659+1,marketing_campaign[[#This Row],[Marital_Status]]="Absurd",I659-J659+1,marketing_campaign[[#This Row],[Marital_Status]]="Widow",I659+J659+1)</f>
        <v>2</v>
      </c>
      <c r="H659">
        <v>26490</v>
      </c>
      <c r="I659">
        <v>0</v>
      </c>
      <c r="J659">
        <v>0</v>
      </c>
      <c r="K659" s="1">
        <v>41174</v>
      </c>
      <c r="L659">
        <v>92</v>
      </c>
      <c r="M659" t="str" cm="1">
        <f t="array" ref="M659">_xlfn.IFS(AND(marketing_campaign[[#This Row],[Recency]]&gt;=0,marketing_campaign[[#This Row],[Recency]]&lt;=14),"Early Recency",AND(marketing_campaign[[#This Row],[Recency]]&gt;=15,marketing_campaign[[#This Row],[Recency]]&lt;=31),"Mid-Recency",marketing_campaign[[#This Row],[Recency]]&gt;=32,"Late Recency")</f>
        <v>Late Recency</v>
      </c>
      <c r="N659">
        <v>45</v>
      </c>
      <c r="O659">
        <v>47</v>
      </c>
      <c r="P659">
        <v>52</v>
      </c>
      <c r="Q659">
        <v>21</v>
      </c>
      <c r="R659">
        <v>20</v>
      </c>
      <c r="S659">
        <v>25</v>
      </c>
      <c r="T659">
        <f>marketing_campaign[[#This Row],[MntGoldProds]]+marketing_campaign[[#This Row],[MntSweetProducts]]+marketing_campaign[[#This Row],[MntFishProducts]]+marketing_campaign[[#This Row],[MntMeatProducts]]+marketing_campaign[[#This Row],[MntFruits]]+marketing_campaign[[#This Row],[MntWines]]</f>
        <v>210</v>
      </c>
      <c r="U659">
        <v>2</v>
      </c>
      <c r="V659">
        <v>3</v>
      </c>
      <c r="W659">
        <v>1</v>
      </c>
      <c r="X659">
        <v>5</v>
      </c>
      <c r="Y659">
        <f t="shared" si="21"/>
        <v>11</v>
      </c>
      <c r="Z659">
        <v>6</v>
      </c>
      <c r="AA659">
        <v>0</v>
      </c>
      <c r="AB659">
        <v>0</v>
      </c>
      <c r="AC659">
        <v>0</v>
      </c>
      <c r="AD659">
        <v>0</v>
      </c>
      <c r="AE659">
        <v>0</v>
      </c>
      <c r="AF659">
        <v>0</v>
      </c>
      <c r="AG659">
        <v>3</v>
      </c>
      <c r="AH659">
        <v>11</v>
      </c>
      <c r="AI659">
        <v>0</v>
      </c>
      <c r="AJ659">
        <f>marketing_campaign[[#This Row],[AcceptedCmp2]]+marketing_campaign[[#This Row],[AcceptedCmp1]]+marketing_campaign[[#This Row],[AcceptedCmp5]]+marketing_campaign[[#This Row],[AcceptedCmp4]]+marketing_campaign[[#This Row],[AcceptedCmp3]]</f>
        <v>0</v>
      </c>
    </row>
    <row r="660" spans="1:36" x14ac:dyDescent="0.35">
      <c r="A660">
        <v>3867</v>
      </c>
      <c r="B660">
        <v>1947</v>
      </c>
      <c r="C660">
        <f t="shared" ca="1" si="20"/>
        <v>79</v>
      </c>
      <c r="D660" t="str" cm="1">
        <f t="array" aca="1" ref="D6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660" t="s">
        <v>32</v>
      </c>
      <c r="F660" t="s">
        <v>31</v>
      </c>
      <c r="G660" cm="1">
        <f t="array" ref="G660">_xlfn.IFS(marketing_campaign[[#This Row],[Marital_Status]]="Single",I660-J660+1,marketing_campaign[[#This Row],[Marital_Status]]="Together",I660+J660+2,marketing_campaign[[#This Row],[Marital_Status]]="Alone",I660-J660+1,marketing_campaign[[#This Row],[Marital_Status]]="Married",I660+J660+2,marketing_campaign[[#This Row],[Marital_Status]]="Divorced",I660+J660+1,marketing_campaign[[#This Row],[Marital_Status]]="YOLO",I660-J660+1,marketing_campaign[[#This Row],[Marital_Status]]="Absurd",I660-J660+1,marketing_campaign[[#This Row],[Marital_Status]]="Widow",I660+J660+1)</f>
        <v>3</v>
      </c>
      <c r="H660">
        <v>73059</v>
      </c>
      <c r="I660">
        <v>0</v>
      </c>
      <c r="J660">
        <v>1</v>
      </c>
      <c r="K660" s="1">
        <v>41517</v>
      </c>
      <c r="L660">
        <v>36</v>
      </c>
      <c r="M660" t="str" cm="1">
        <f t="array" ref="M660">_xlfn.IFS(AND(marketing_campaign[[#This Row],[Recency]]&gt;=0,marketing_campaign[[#This Row],[Recency]]&lt;=14),"Early Recency",AND(marketing_campaign[[#This Row],[Recency]]&gt;=15,marketing_campaign[[#This Row],[Recency]]&lt;=31),"Mid-Recency",marketing_campaign[[#This Row],[Recency]]&gt;=32,"Late Recency")</f>
        <v>Late Recency</v>
      </c>
      <c r="N660">
        <v>410</v>
      </c>
      <c r="O660">
        <v>112</v>
      </c>
      <c r="P660">
        <v>420</v>
      </c>
      <c r="Q660">
        <v>0</v>
      </c>
      <c r="R660">
        <v>82</v>
      </c>
      <c r="S660">
        <v>71</v>
      </c>
      <c r="T660">
        <f>marketing_campaign[[#This Row],[MntGoldProds]]+marketing_campaign[[#This Row],[MntSweetProducts]]+marketing_campaign[[#This Row],[MntFishProducts]]+marketing_campaign[[#This Row],[MntMeatProducts]]+marketing_campaign[[#This Row],[MntFruits]]+marketing_campaign[[#This Row],[MntWines]]</f>
        <v>1095</v>
      </c>
      <c r="U660">
        <v>1</v>
      </c>
      <c r="V660">
        <v>9</v>
      </c>
      <c r="W660">
        <v>3</v>
      </c>
      <c r="X660">
        <v>13</v>
      </c>
      <c r="Y660">
        <f t="shared" si="21"/>
        <v>26</v>
      </c>
      <c r="Z660">
        <v>4</v>
      </c>
      <c r="AA660">
        <v>0</v>
      </c>
      <c r="AB660">
        <v>0</v>
      </c>
      <c r="AC660">
        <v>0</v>
      </c>
      <c r="AD660">
        <v>0</v>
      </c>
      <c r="AE660">
        <v>0</v>
      </c>
      <c r="AF660">
        <v>0</v>
      </c>
      <c r="AG660">
        <v>3</v>
      </c>
      <c r="AH660">
        <v>11</v>
      </c>
      <c r="AI660">
        <v>0</v>
      </c>
      <c r="AJ660">
        <f>marketing_campaign[[#This Row],[AcceptedCmp2]]+marketing_campaign[[#This Row],[AcceptedCmp1]]+marketing_campaign[[#This Row],[AcceptedCmp5]]+marketing_campaign[[#This Row],[AcceptedCmp4]]+marketing_campaign[[#This Row],[AcceptedCmp3]]</f>
        <v>0</v>
      </c>
    </row>
    <row r="661" spans="1:36" x14ac:dyDescent="0.35">
      <c r="A661">
        <v>6940</v>
      </c>
      <c r="B661">
        <v>1966</v>
      </c>
      <c r="C661">
        <f t="shared" ca="1" si="20"/>
        <v>60</v>
      </c>
      <c r="D661" t="str" cm="1">
        <f t="array" aca="1" ref="D6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1" t="s">
        <v>32</v>
      </c>
      <c r="F661" t="s">
        <v>30</v>
      </c>
      <c r="G661" cm="1">
        <f t="array" ref="G661">_xlfn.IFS(marketing_campaign[[#This Row],[Marital_Status]]="Single",I661-J661+1,marketing_campaign[[#This Row],[Marital_Status]]="Together",I661+J661+2,marketing_campaign[[#This Row],[Marital_Status]]="Alone",I661-J661+1,marketing_campaign[[#This Row],[Marital_Status]]="Married",I661+J661+2,marketing_campaign[[#This Row],[Marital_Status]]="Divorced",I661+J661+1,marketing_campaign[[#This Row],[Marital_Status]]="YOLO",I661-J661+1,marketing_campaign[[#This Row],[Marital_Status]]="Absurd",I661-J661+1,marketing_campaign[[#This Row],[Marital_Status]]="Widow",I661+J661+1)</f>
        <v>0</v>
      </c>
      <c r="H661">
        <v>46734</v>
      </c>
      <c r="I661">
        <v>1</v>
      </c>
      <c r="J661">
        <v>2</v>
      </c>
      <c r="K661" s="1">
        <v>41568</v>
      </c>
      <c r="L661">
        <v>86</v>
      </c>
      <c r="M661" t="str" cm="1">
        <f t="array" ref="M661">_xlfn.IFS(AND(marketing_campaign[[#This Row],[Recency]]&gt;=0,marketing_campaign[[#This Row],[Recency]]&lt;=14),"Early Recency",AND(marketing_campaign[[#This Row],[Recency]]&gt;=15,marketing_campaign[[#This Row],[Recency]]&lt;=31),"Mid-Recency",marketing_campaign[[#This Row],[Recency]]&gt;=32,"Late Recency")</f>
        <v>Late Recency</v>
      </c>
      <c r="N661">
        <v>100</v>
      </c>
      <c r="O661">
        <v>1</v>
      </c>
      <c r="P661">
        <v>39</v>
      </c>
      <c r="Q661">
        <v>6</v>
      </c>
      <c r="R661">
        <v>1</v>
      </c>
      <c r="S661">
        <v>76</v>
      </c>
      <c r="T661">
        <f>marketing_campaign[[#This Row],[MntGoldProds]]+marketing_campaign[[#This Row],[MntSweetProducts]]+marketing_campaign[[#This Row],[MntFishProducts]]+marketing_campaign[[#This Row],[MntMeatProducts]]+marketing_campaign[[#This Row],[MntFruits]]+marketing_campaign[[#This Row],[MntWines]]</f>
        <v>223</v>
      </c>
      <c r="U661">
        <v>4</v>
      </c>
      <c r="V661">
        <v>3</v>
      </c>
      <c r="W661">
        <v>2</v>
      </c>
      <c r="X661">
        <v>3</v>
      </c>
      <c r="Y661">
        <f t="shared" si="21"/>
        <v>12</v>
      </c>
      <c r="Z661">
        <v>6</v>
      </c>
      <c r="AA661">
        <v>1</v>
      </c>
      <c r="AB661">
        <v>0</v>
      </c>
      <c r="AC661">
        <v>0</v>
      </c>
      <c r="AD661">
        <v>0</v>
      </c>
      <c r="AE661">
        <v>0</v>
      </c>
      <c r="AF661">
        <v>0</v>
      </c>
      <c r="AG661">
        <v>3</v>
      </c>
      <c r="AH661">
        <v>11</v>
      </c>
      <c r="AI661">
        <v>0</v>
      </c>
      <c r="AJ661">
        <f>marketing_campaign[[#This Row],[AcceptedCmp2]]+marketing_campaign[[#This Row],[AcceptedCmp1]]+marketing_campaign[[#This Row],[AcceptedCmp5]]+marketing_campaign[[#This Row],[AcceptedCmp4]]+marketing_campaign[[#This Row],[AcceptedCmp3]]</f>
        <v>1</v>
      </c>
    </row>
    <row r="662" spans="1:36" x14ac:dyDescent="0.35">
      <c r="A662">
        <v>55</v>
      </c>
      <c r="B662">
        <v>1963</v>
      </c>
      <c r="C662">
        <f t="shared" ca="1" si="20"/>
        <v>63</v>
      </c>
      <c r="D662" t="str" cm="1">
        <f t="array" aca="1" ref="D6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62" t="s">
        <v>29</v>
      </c>
      <c r="F662" t="s">
        <v>31</v>
      </c>
      <c r="G662" cm="1">
        <f t="array" ref="G662">_xlfn.IFS(marketing_campaign[[#This Row],[Marital_Status]]="Single",I662-J662+1,marketing_campaign[[#This Row],[Marital_Status]]="Together",I662+J662+2,marketing_campaign[[#This Row],[Marital_Status]]="Alone",I662-J662+1,marketing_campaign[[#This Row],[Marital_Status]]="Married",I662+J662+2,marketing_campaign[[#This Row],[Marital_Status]]="Divorced",I662+J662+1,marketing_campaign[[#This Row],[Marital_Status]]="YOLO",I662-J662+1,marketing_campaign[[#This Row],[Marital_Status]]="Absurd",I662-J662+1,marketing_campaign[[#This Row],[Marital_Status]]="Widow",I662+J662+1)</f>
        <v>3</v>
      </c>
      <c r="H662">
        <v>56253</v>
      </c>
      <c r="I662">
        <v>0</v>
      </c>
      <c r="J662">
        <v>1</v>
      </c>
      <c r="K662" s="1">
        <v>41250</v>
      </c>
      <c r="L662">
        <v>83</v>
      </c>
      <c r="M662" t="str" cm="1">
        <f t="array" ref="M662">_xlfn.IFS(AND(marketing_campaign[[#This Row],[Recency]]&gt;=0,marketing_campaign[[#This Row],[Recency]]&lt;=14),"Early Recency",AND(marketing_campaign[[#This Row],[Recency]]&gt;=15,marketing_campaign[[#This Row],[Recency]]&lt;=31),"Mid-Recency",marketing_campaign[[#This Row],[Recency]]&gt;=32,"Late Recency")</f>
        <v>Late Recency</v>
      </c>
      <c r="N662">
        <v>509</v>
      </c>
      <c r="O662">
        <v>0</v>
      </c>
      <c r="P662">
        <v>65</v>
      </c>
      <c r="Q662">
        <v>7</v>
      </c>
      <c r="R662">
        <v>11</v>
      </c>
      <c r="S662">
        <v>5</v>
      </c>
      <c r="T662">
        <f>marketing_campaign[[#This Row],[MntGoldProds]]+marketing_campaign[[#This Row],[MntSweetProducts]]+marketing_campaign[[#This Row],[MntFishProducts]]+marketing_campaign[[#This Row],[MntMeatProducts]]+marketing_campaign[[#This Row],[MntFruits]]+marketing_campaign[[#This Row],[MntWines]]</f>
        <v>597</v>
      </c>
      <c r="U662">
        <v>4</v>
      </c>
      <c r="V662">
        <v>7</v>
      </c>
      <c r="W662">
        <v>2</v>
      </c>
      <c r="X662">
        <v>9</v>
      </c>
      <c r="Y662">
        <f t="shared" si="21"/>
        <v>22</v>
      </c>
      <c r="Z662">
        <v>6</v>
      </c>
      <c r="AA662">
        <v>0</v>
      </c>
      <c r="AB662">
        <v>0</v>
      </c>
      <c r="AC662">
        <v>0</v>
      </c>
      <c r="AD662">
        <v>0</v>
      </c>
      <c r="AE662">
        <v>0</v>
      </c>
      <c r="AF662">
        <v>0</v>
      </c>
      <c r="AG662">
        <v>3</v>
      </c>
      <c r="AH662">
        <v>11</v>
      </c>
      <c r="AI662">
        <v>0</v>
      </c>
      <c r="AJ662">
        <f>marketing_campaign[[#This Row],[AcceptedCmp2]]+marketing_campaign[[#This Row],[AcceptedCmp1]]+marketing_campaign[[#This Row],[AcceptedCmp5]]+marketing_campaign[[#This Row],[AcceptedCmp4]]+marketing_campaign[[#This Row],[AcceptedCmp3]]</f>
        <v>0</v>
      </c>
    </row>
    <row r="663" spans="1:36" x14ac:dyDescent="0.35">
      <c r="A663">
        <v>7093</v>
      </c>
      <c r="B663">
        <v>1985</v>
      </c>
      <c r="C663">
        <f t="shared" ca="1" si="20"/>
        <v>41</v>
      </c>
      <c r="D663" t="str" cm="1">
        <f t="array" aca="1" ref="D6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63" t="s">
        <v>29</v>
      </c>
      <c r="F663" t="s">
        <v>33</v>
      </c>
      <c r="G663" cm="1">
        <f t="array" ref="G663">_xlfn.IFS(marketing_campaign[[#This Row],[Marital_Status]]="Single",I663-J663+1,marketing_campaign[[#This Row],[Marital_Status]]="Together",I663+J663+2,marketing_campaign[[#This Row],[Marital_Status]]="Alone",I663-J663+1,marketing_campaign[[#This Row],[Marital_Status]]="Married",I663+J663+2,marketing_campaign[[#This Row],[Marital_Status]]="Divorced",I663+J663+1,marketing_campaign[[#This Row],[Marital_Status]]="YOLO",I663-J663+1,marketing_campaign[[#This Row],[Marital_Status]]="Absurd",I663-J663+1,marketing_campaign[[#This Row],[Marital_Status]]="Widow",I663+J663+1)</f>
        <v>3</v>
      </c>
      <c r="H663">
        <v>19986</v>
      </c>
      <c r="I663">
        <v>1</v>
      </c>
      <c r="J663">
        <v>0</v>
      </c>
      <c r="K663" s="1">
        <v>41592</v>
      </c>
      <c r="L663">
        <v>74</v>
      </c>
      <c r="M663" t="str" cm="1">
        <f t="array" ref="M663">_xlfn.IFS(AND(marketing_campaign[[#This Row],[Recency]]&gt;=0,marketing_campaign[[#This Row],[Recency]]&lt;=14),"Early Recency",AND(marketing_campaign[[#This Row],[Recency]]&gt;=15,marketing_campaign[[#This Row],[Recency]]&lt;=31),"Mid-Recency",marketing_campaign[[#This Row],[Recency]]&gt;=32,"Late Recency")</f>
        <v>Late Recency</v>
      </c>
      <c r="N663">
        <v>3</v>
      </c>
      <c r="O663">
        <v>6</v>
      </c>
      <c r="P663">
        <v>5</v>
      </c>
      <c r="Q663">
        <v>0</v>
      </c>
      <c r="R663">
        <v>2</v>
      </c>
      <c r="S663">
        <v>6</v>
      </c>
      <c r="T663">
        <f>marketing_campaign[[#This Row],[MntGoldProds]]+marketing_campaign[[#This Row],[MntSweetProducts]]+marketing_campaign[[#This Row],[MntFishProducts]]+marketing_campaign[[#This Row],[MntMeatProducts]]+marketing_campaign[[#This Row],[MntFruits]]+marketing_campaign[[#This Row],[MntWines]]</f>
        <v>22</v>
      </c>
      <c r="U663">
        <v>1</v>
      </c>
      <c r="V663">
        <v>0</v>
      </c>
      <c r="W663">
        <v>0</v>
      </c>
      <c r="X663">
        <v>3</v>
      </c>
      <c r="Y663">
        <f t="shared" si="21"/>
        <v>4</v>
      </c>
      <c r="Z663">
        <v>7</v>
      </c>
      <c r="AA663">
        <v>0</v>
      </c>
      <c r="AB663">
        <v>0</v>
      </c>
      <c r="AC663">
        <v>0</v>
      </c>
      <c r="AD663">
        <v>0</v>
      </c>
      <c r="AE663">
        <v>0</v>
      </c>
      <c r="AF663">
        <v>0</v>
      </c>
      <c r="AG663">
        <v>3</v>
      </c>
      <c r="AH663">
        <v>11</v>
      </c>
      <c r="AI663">
        <v>0</v>
      </c>
      <c r="AJ663">
        <f>marketing_campaign[[#This Row],[AcceptedCmp2]]+marketing_campaign[[#This Row],[AcceptedCmp1]]+marketing_campaign[[#This Row],[AcceptedCmp5]]+marketing_campaign[[#This Row],[AcceptedCmp4]]+marketing_campaign[[#This Row],[AcceptedCmp3]]</f>
        <v>0</v>
      </c>
    </row>
    <row r="664" spans="1:36" x14ac:dyDescent="0.35">
      <c r="A664">
        <v>5084</v>
      </c>
      <c r="B664">
        <v>1975</v>
      </c>
      <c r="C664">
        <f t="shared" ca="1" si="20"/>
        <v>51</v>
      </c>
      <c r="D664" t="str" cm="1">
        <f t="array" aca="1" ref="D6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4" t="s">
        <v>29</v>
      </c>
      <c r="F664" t="s">
        <v>38</v>
      </c>
      <c r="G664" cm="1">
        <f t="array" ref="G664">_xlfn.IFS(marketing_campaign[[#This Row],[Marital_Status]]="Single",I664-J664+1,marketing_campaign[[#This Row],[Marital_Status]]="Together",I664+J664+2,marketing_campaign[[#This Row],[Marital_Status]]="Alone",I664-J664+1,marketing_campaign[[#This Row],[Marital_Status]]="Married",I664+J664+2,marketing_campaign[[#This Row],[Marital_Status]]="Divorced",I664+J664+1,marketing_campaign[[#This Row],[Marital_Status]]="YOLO",I664-J664+1,marketing_campaign[[#This Row],[Marital_Status]]="Absurd",I664-J664+1,marketing_campaign[[#This Row],[Marital_Status]]="Widow",I664+J664+1)</f>
        <v>2</v>
      </c>
      <c r="H664">
        <v>58330</v>
      </c>
      <c r="I664">
        <v>0</v>
      </c>
      <c r="J664">
        <v>1</v>
      </c>
      <c r="K664" s="1">
        <v>41633</v>
      </c>
      <c r="L664">
        <v>87</v>
      </c>
      <c r="M664" t="str" cm="1">
        <f t="array" ref="M664">_xlfn.IFS(AND(marketing_campaign[[#This Row],[Recency]]&gt;=0,marketing_campaign[[#This Row],[Recency]]&lt;=14),"Early Recency",AND(marketing_campaign[[#This Row],[Recency]]&gt;=15,marketing_campaign[[#This Row],[Recency]]&lt;=31),"Mid-Recency",marketing_campaign[[#This Row],[Recency]]&gt;=32,"Late Recency")</f>
        <v>Late Recency</v>
      </c>
      <c r="N664">
        <v>445</v>
      </c>
      <c r="O664">
        <v>53</v>
      </c>
      <c r="P664">
        <v>213</v>
      </c>
      <c r="Q664">
        <v>104</v>
      </c>
      <c r="R664">
        <v>98</v>
      </c>
      <c r="S664">
        <v>151</v>
      </c>
      <c r="T664">
        <f>marketing_campaign[[#This Row],[MntGoldProds]]+marketing_campaign[[#This Row],[MntSweetProducts]]+marketing_campaign[[#This Row],[MntFishProducts]]+marketing_campaign[[#This Row],[MntMeatProducts]]+marketing_campaign[[#This Row],[MntFruits]]+marketing_campaign[[#This Row],[MntWines]]</f>
        <v>1064</v>
      </c>
      <c r="U664">
        <v>1</v>
      </c>
      <c r="V664">
        <v>6</v>
      </c>
      <c r="W664">
        <v>4</v>
      </c>
      <c r="X664">
        <v>13</v>
      </c>
      <c r="Y664">
        <f t="shared" si="21"/>
        <v>24</v>
      </c>
      <c r="Z664">
        <v>4</v>
      </c>
      <c r="AA664">
        <v>0</v>
      </c>
      <c r="AB664">
        <v>0</v>
      </c>
      <c r="AC664">
        <v>0</v>
      </c>
      <c r="AD664">
        <v>0</v>
      </c>
      <c r="AE664">
        <v>0</v>
      </c>
      <c r="AF664">
        <v>0</v>
      </c>
      <c r="AG664">
        <v>3</v>
      </c>
      <c r="AH664">
        <v>11</v>
      </c>
      <c r="AI664">
        <v>0</v>
      </c>
      <c r="AJ664">
        <f>marketing_campaign[[#This Row],[AcceptedCmp2]]+marketing_campaign[[#This Row],[AcceptedCmp1]]+marketing_campaign[[#This Row],[AcceptedCmp5]]+marketing_campaign[[#This Row],[AcceptedCmp4]]+marketing_campaign[[#This Row],[AcceptedCmp3]]</f>
        <v>0</v>
      </c>
    </row>
    <row r="665" spans="1:36" x14ac:dyDescent="0.35">
      <c r="A665">
        <v>1777</v>
      </c>
      <c r="B665">
        <v>1980</v>
      </c>
      <c r="C665">
        <f t="shared" ca="1" si="20"/>
        <v>46</v>
      </c>
      <c r="D665" t="str" cm="1">
        <f t="array" aca="1" ref="D6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5" t="s">
        <v>36</v>
      </c>
      <c r="F665" t="s">
        <v>33</v>
      </c>
      <c r="G665" cm="1">
        <f t="array" ref="G665">_xlfn.IFS(marketing_campaign[[#This Row],[Marital_Status]]="Single",I665-J665+1,marketing_campaign[[#This Row],[Marital_Status]]="Together",I665+J665+2,marketing_campaign[[#This Row],[Marital_Status]]="Alone",I665-J665+1,marketing_campaign[[#This Row],[Marital_Status]]="Married",I665+J665+2,marketing_campaign[[#This Row],[Marital_Status]]="Divorced",I665+J665+1,marketing_campaign[[#This Row],[Marital_Status]]="YOLO",I665-J665+1,marketing_campaign[[#This Row],[Marital_Status]]="Absurd",I665-J665+1,marketing_campaign[[#This Row],[Marital_Status]]="Widow",I665+J665+1)</f>
        <v>2</v>
      </c>
      <c r="H665">
        <v>25965</v>
      </c>
      <c r="I665">
        <v>0</v>
      </c>
      <c r="J665">
        <v>0</v>
      </c>
      <c r="K665" s="1">
        <v>41159</v>
      </c>
      <c r="L665">
        <v>29</v>
      </c>
      <c r="M665" t="str" cm="1">
        <f t="array" ref="M665">_xlfn.IFS(AND(marketing_campaign[[#This Row],[Recency]]&gt;=0,marketing_campaign[[#This Row],[Recency]]&lt;=14),"Early Recency",AND(marketing_campaign[[#This Row],[Recency]]&gt;=15,marketing_campaign[[#This Row],[Recency]]&lt;=31),"Mid-Recency",marketing_campaign[[#This Row],[Recency]]&gt;=32,"Late Recency")</f>
        <v>Mid-Recency</v>
      </c>
      <c r="N665">
        <v>2</v>
      </c>
      <c r="O665">
        <v>2</v>
      </c>
      <c r="P665">
        <v>11</v>
      </c>
      <c r="Q665">
        <v>41</v>
      </c>
      <c r="R665">
        <v>7</v>
      </c>
      <c r="S665">
        <v>11</v>
      </c>
      <c r="T665">
        <f>marketing_campaign[[#This Row],[MntGoldProds]]+marketing_campaign[[#This Row],[MntSweetProducts]]+marketing_campaign[[#This Row],[MntFishProducts]]+marketing_campaign[[#This Row],[MntMeatProducts]]+marketing_campaign[[#This Row],[MntFruits]]+marketing_campaign[[#This Row],[MntWines]]</f>
        <v>74</v>
      </c>
      <c r="U665">
        <v>1</v>
      </c>
      <c r="V665">
        <v>2</v>
      </c>
      <c r="W665">
        <v>0</v>
      </c>
      <c r="X665">
        <v>3</v>
      </c>
      <c r="Y665">
        <f t="shared" si="21"/>
        <v>6</v>
      </c>
      <c r="Z665">
        <v>8</v>
      </c>
      <c r="AA665">
        <v>0</v>
      </c>
      <c r="AB665">
        <v>0</v>
      </c>
      <c r="AC665">
        <v>0</v>
      </c>
      <c r="AD665">
        <v>0</v>
      </c>
      <c r="AE665">
        <v>0</v>
      </c>
      <c r="AF665">
        <v>0</v>
      </c>
      <c r="AG665">
        <v>3</v>
      </c>
      <c r="AH665">
        <v>11</v>
      </c>
      <c r="AI665">
        <v>0</v>
      </c>
      <c r="AJ665">
        <f>marketing_campaign[[#This Row],[AcceptedCmp2]]+marketing_campaign[[#This Row],[AcceptedCmp1]]+marketing_campaign[[#This Row],[AcceptedCmp5]]+marketing_campaign[[#This Row],[AcceptedCmp4]]+marketing_campaign[[#This Row],[AcceptedCmp3]]</f>
        <v>0</v>
      </c>
    </row>
    <row r="666" spans="1:36" x14ac:dyDescent="0.35">
      <c r="A666">
        <v>8162</v>
      </c>
      <c r="B666">
        <v>1956</v>
      </c>
      <c r="C666">
        <f t="shared" ca="1" si="20"/>
        <v>70</v>
      </c>
      <c r="D666" t="str" cm="1">
        <f t="array" aca="1" ref="D6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66" t="s">
        <v>34</v>
      </c>
      <c r="F666" t="s">
        <v>31</v>
      </c>
      <c r="G666" cm="1">
        <f t="array" ref="G666">_xlfn.IFS(marketing_campaign[[#This Row],[Marital_Status]]="Single",I666-J666+1,marketing_campaign[[#This Row],[Marital_Status]]="Together",I666+J666+2,marketing_campaign[[#This Row],[Marital_Status]]="Alone",I666-J666+1,marketing_campaign[[#This Row],[Marital_Status]]="Married",I666+J666+2,marketing_campaign[[#This Row],[Marital_Status]]="Divorced",I666+J666+1,marketing_campaign[[#This Row],[Marital_Status]]="YOLO",I666-J666+1,marketing_campaign[[#This Row],[Marital_Status]]="Absurd",I666-J666+1,marketing_campaign[[#This Row],[Marital_Status]]="Widow",I666+J666+1)</f>
        <v>2</v>
      </c>
      <c r="H666">
        <v>14661</v>
      </c>
      <c r="I666">
        <v>0</v>
      </c>
      <c r="J666">
        <v>0</v>
      </c>
      <c r="K666" s="1">
        <v>41275</v>
      </c>
      <c r="L666">
        <v>88</v>
      </c>
      <c r="M666" t="str" cm="1">
        <f t="array" ref="M666">_xlfn.IFS(AND(marketing_campaign[[#This Row],[Recency]]&gt;=0,marketing_campaign[[#This Row],[Recency]]&lt;=14),"Early Recency",AND(marketing_campaign[[#This Row],[Recency]]&gt;=15,marketing_campaign[[#This Row],[Recency]]&lt;=31),"Mid-Recency",marketing_campaign[[#This Row],[Recency]]&gt;=32,"Late Recency")</f>
        <v>Late Recency</v>
      </c>
      <c r="N666">
        <v>4</v>
      </c>
      <c r="O666">
        <v>1</v>
      </c>
      <c r="P666">
        <v>11</v>
      </c>
      <c r="Q666">
        <v>6</v>
      </c>
      <c r="R666">
        <v>2</v>
      </c>
      <c r="S666">
        <v>2</v>
      </c>
      <c r="T666">
        <f>marketing_campaign[[#This Row],[MntGoldProds]]+marketing_campaign[[#This Row],[MntSweetProducts]]+marketing_campaign[[#This Row],[MntFishProducts]]+marketing_campaign[[#This Row],[MntMeatProducts]]+marketing_campaign[[#This Row],[MntFruits]]+marketing_campaign[[#This Row],[MntWines]]</f>
        <v>26</v>
      </c>
      <c r="U666">
        <v>1</v>
      </c>
      <c r="V666">
        <v>1</v>
      </c>
      <c r="W666">
        <v>0</v>
      </c>
      <c r="X666">
        <v>3</v>
      </c>
      <c r="Y666">
        <f t="shared" si="21"/>
        <v>5</v>
      </c>
      <c r="Z666">
        <v>6</v>
      </c>
      <c r="AA666">
        <v>0</v>
      </c>
      <c r="AB666">
        <v>0</v>
      </c>
      <c r="AC666">
        <v>0</v>
      </c>
      <c r="AD666">
        <v>0</v>
      </c>
      <c r="AE666">
        <v>0</v>
      </c>
      <c r="AF666">
        <v>0</v>
      </c>
      <c r="AG666">
        <v>3</v>
      </c>
      <c r="AH666">
        <v>11</v>
      </c>
      <c r="AI666">
        <v>0</v>
      </c>
      <c r="AJ666">
        <f>marketing_campaign[[#This Row],[AcceptedCmp2]]+marketing_campaign[[#This Row],[AcceptedCmp1]]+marketing_campaign[[#This Row],[AcceptedCmp5]]+marketing_campaign[[#This Row],[AcceptedCmp4]]+marketing_campaign[[#This Row],[AcceptedCmp3]]</f>
        <v>0</v>
      </c>
    </row>
    <row r="667" spans="1:36" x14ac:dyDescent="0.35">
      <c r="A667">
        <v>10826</v>
      </c>
      <c r="B667">
        <v>1959</v>
      </c>
      <c r="C667">
        <f t="shared" ca="1" si="20"/>
        <v>67</v>
      </c>
      <c r="D667" t="str" cm="1">
        <f t="array" aca="1" ref="D6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67" t="s">
        <v>29</v>
      </c>
      <c r="F667" t="s">
        <v>33</v>
      </c>
      <c r="G667" cm="1">
        <f t="array" ref="G667">_xlfn.IFS(marketing_campaign[[#This Row],[Marital_Status]]="Single",I667-J667+1,marketing_campaign[[#This Row],[Marital_Status]]="Together",I667+J667+2,marketing_campaign[[#This Row],[Marital_Status]]="Alone",I667-J667+1,marketing_campaign[[#This Row],[Marital_Status]]="Married",I667+J667+2,marketing_campaign[[#This Row],[Marital_Status]]="Divorced",I667+J667+1,marketing_campaign[[#This Row],[Marital_Status]]="YOLO",I667-J667+1,marketing_campaign[[#This Row],[Marital_Status]]="Absurd",I667-J667+1,marketing_campaign[[#This Row],[Marital_Status]]="Widow",I667+J667+1)</f>
        <v>2</v>
      </c>
      <c r="H667">
        <v>18690</v>
      </c>
      <c r="I667">
        <v>0</v>
      </c>
      <c r="J667">
        <v>0</v>
      </c>
      <c r="K667" s="1">
        <v>41271</v>
      </c>
      <c r="L667">
        <v>77</v>
      </c>
      <c r="M667" t="str" cm="1">
        <f t="array" ref="M667">_xlfn.IFS(AND(marketing_campaign[[#This Row],[Recency]]&gt;=0,marketing_campaign[[#This Row],[Recency]]&lt;=14),"Early Recency",AND(marketing_campaign[[#This Row],[Recency]]&gt;=15,marketing_campaign[[#This Row],[Recency]]&lt;=31),"Mid-Recency",marketing_campaign[[#This Row],[Recency]]&gt;=32,"Late Recency")</f>
        <v>Late Recency</v>
      </c>
      <c r="N667">
        <v>6</v>
      </c>
      <c r="O667">
        <v>1</v>
      </c>
      <c r="P667">
        <v>7</v>
      </c>
      <c r="Q667">
        <v>23</v>
      </c>
      <c r="R667">
        <v>4</v>
      </c>
      <c r="S667">
        <v>19</v>
      </c>
      <c r="T667">
        <f>marketing_campaign[[#This Row],[MntGoldProds]]+marketing_campaign[[#This Row],[MntSweetProducts]]+marketing_campaign[[#This Row],[MntFishProducts]]+marketing_campaign[[#This Row],[MntMeatProducts]]+marketing_campaign[[#This Row],[MntFruits]]+marketing_campaign[[#This Row],[MntWines]]</f>
        <v>60</v>
      </c>
      <c r="U667">
        <v>1</v>
      </c>
      <c r="V667">
        <v>1</v>
      </c>
      <c r="W667">
        <v>1</v>
      </c>
      <c r="X667">
        <v>2</v>
      </c>
      <c r="Y667">
        <f t="shared" si="21"/>
        <v>5</v>
      </c>
      <c r="Z667">
        <v>8</v>
      </c>
      <c r="AA667">
        <v>0</v>
      </c>
      <c r="AB667">
        <v>0</v>
      </c>
      <c r="AC667">
        <v>0</v>
      </c>
      <c r="AD667">
        <v>0</v>
      </c>
      <c r="AE667">
        <v>0</v>
      </c>
      <c r="AF667">
        <v>0</v>
      </c>
      <c r="AG667">
        <v>3</v>
      </c>
      <c r="AH667">
        <v>11</v>
      </c>
      <c r="AI667">
        <v>0</v>
      </c>
      <c r="AJ667">
        <f>marketing_campaign[[#This Row],[AcceptedCmp2]]+marketing_campaign[[#This Row],[AcceptedCmp1]]+marketing_campaign[[#This Row],[AcceptedCmp5]]+marketing_campaign[[#This Row],[AcceptedCmp4]]+marketing_campaign[[#This Row],[AcceptedCmp3]]</f>
        <v>0</v>
      </c>
    </row>
    <row r="668" spans="1:36" x14ac:dyDescent="0.35">
      <c r="A668">
        <v>8754</v>
      </c>
      <c r="B668">
        <v>1974</v>
      </c>
      <c r="C668">
        <f t="shared" ca="1" si="20"/>
        <v>52</v>
      </c>
      <c r="D668" t="str" cm="1">
        <f t="array" aca="1" ref="D6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68" t="s">
        <v>32</v>
      </c>
      <c r="F668" t="s">
        <v>31</v>
      </c>
      <c r="G668" cm="1">
        <f t="array" ref="G668">_xlfn.IFS(marketing_campaign[[#This Row],[Marital_Status]]="Single",I668-J668+1,marketing_campaign[[#This Row],[Marital_Status]]="Together",I668+J668+2,marketing_campaign[[#This Row],[Marital_Status]]="Alone",I668-J668+1,marketing_campaign[[#This Row],[Marital_Status]]="Married",I668+J668+2,marketing_campaign[[#This Row],[Marital_Status]]="Divorced",I668+J668+1,marketing_campaign[[#This Row],[Marital_Status]]="YOLO",I668-J668+1,marketing_campaign[[#This Row],[Marital_Status]]="Absurd",I668-J668+1,marketing_campaign[[#This Row],[Marital_Status]]="Widow",I668+J668+1)</f>
        <v>3</v>
      </c>
      <c r="H668">
        <v>45068</v>
      </c>
      <c r="I668">
        <v>0</v>
      </c>
      <c r="J668">
        <v>1</v>
      </c>
      <c r="K668" s="1">
        <v>41410</v>
      </c>
      <c r="L668">
        <v>25</v>
      </c>
      <c r="M668" t="str" cm="1">
        <f t="array" ref="M668">_xlfn.IFS(AND(marketing_campaign[[#This Row],[Recency]]&gt;=0,marketing_campaign[[#This Row],[Recency]]&lt;=14),"Early Recency",AND(marketing_campaign[[#This Row],[Recency]]&gt;=15,marketing_campaign[[#This Row],[Recency]]&lt;=31),"Mid-Recency",marketing_campaign[[#This Row],[Recency]]&gt;=32,"Late Recency")</f>
        <v>Mid-Recency</v>
      </c>
      <c r="N668">
        <v>14</v>
      </c>
      <c r="O668">
        <v>0</v>
      </c>
      <c r="P668">
        <v>3</v>
      </c>
      <c r="Q668">
        <v>0</v>
      </c>
      <c r="R668">
        <v>0</v>
      </c>
      <c r="S668">
        <v>3</v>
      </c>
      <c r="T668">
        <f>marketing_campaign[[#This Row],[MntGoldProds]]+marketing_campaign[[#This Row],[MntSweetProducts]]+marketing_campaign[[#This Row],[MntFishProducts]]+marketing_campaign[[#This Row],[MntMeatProducts]]+marketing_campaign[[#This Row],[MntFruits]]+marketing_campaign[[#This Row],[MntWines]]</f>
        <v>20</v>
      </c>
      <c r="U668">
        <v>1</v>
      </c>
      <c r="V668">
        <v>1</v>
      </c>
      <c r="W668">
        <v>0</v>
      </c>
      <c r="X668">
        <v>2</v>
      </c>
      <c r="Y668">
        <f t="shared" si="21"/>
        <v>4</v>
      </c>
      <c r="Z668">
        <v>7</v>
      </c>
      <c r="AA668">
        <v>0</v>
      </c>
      <c r="AB668">
        <v>0</v>
      </c>
      <c r="AC668">
        <v>0</v>
      </c>
      <c r="AD668">
        <v>0</v>
      </c>
      <c r="AE668">
        <v>0</v>
      </c>
      <c r="AF668">
        <v>0</v>
      </c>
      <c r="AG668">
        <v>3</v>
      </c>
      <c r="AH668">
        <v>11</v>
      </c>
      <c r="AI668">
        <v>0</v>
      </c>
      <c r="AJ668">
        <f>marketing_campaign[[#This Row],[AcceptedCmp2]]+marketing_campaign[[#This Row],[AcceptedCmp1]]+marketing_campaign[[#This Row],[AcceptedCmp5]]+marketing_campaign[[#This Row],[AcceptedCmp4]]+marketing_campaign[[#This Row],[AcceptedCmp3]]</f>
        <v>0</v>
      </c>
    </row>
    <row r="669" spans="1:36" x14ac:dyDescent="0.35">
      <c r="A669">
        <v>1987</v>
      </c>
      <c r="B669">
        <v>1987</v>
      </c>
      <c r="C669">
        <f t="shared" ca="1" si="20"/>
        <v>39</v>
      </c>
      <c r="D669" t="str" cm="1">
        <f t="array" aca="1" ref="D6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69" t="s">
        <v>36</v>
      </c>
      <c r="F669" t="s">
        <v>30</v>
      </c>
      <c r="G669" cm="1">
        <f t="array" ref="G669">_xlfn.IFS(marketing_campaign[[#This Row],[Marital_Status]]="Single",I669-J669+1,marketing_campaign[[#This Row],[Marital_Status]]="Together",I669+J669+2,marketing_campaign[[#This Row],[Marital_Status]]="Alone",I669-J669+1,marketing_campaign[[#This Row],[Marital_Status]]="Married",I669+J669+2,marketing_campaign[[#This Row],[Marital_Status]]="Divorced",I669+J669+1,marketing_campaign[[#This Row],[Marital_Status]]="YOLO",I669-J669+1,marketing_campaign[[#This Row],[Marital_Status]]="Absurd",I669-J669+1,marketing_campaign[[#This Row],[Marital_Status]]="Widow",I669+J669+1)</f>
        <v>2</v>
      </c>
      <c r="H669">
        <v>21063</v>
      </c>
      <c r="I669">
        <v>1</v>
      </c>
      <c r="J669">
        <v>0</v>
      </c>
      <c r="K669" s="1">
        <v>41542</v>
      </c>
      <c r="L669">
        <v>34</v>
      </c>
      <c r="M669" t="str" cm="1">
        <f t="array" ref="M669">_xlfn.IFS(AND(marketing_campaign[[#This Row],[Recency]]&gt;=0,marketing_campaign[[#This Row],[Recency]]&lt;=14),"Early Recency",AND(marketing_campaign[[#This Row],[Recency]]&gt;=15,marketing_campaign[[#This Row],[Recency]]&lt;=31),"Mid-Recency",marketing_campaign[[#This Row],[Recency]]&gt;=32,"Late Recency")</f>
        <v>Late Recency</v>
      </c>
      <c r="N669">
        <v>1</v>
      </c>
      <c r="O669">
        <v>10</v>
      </c>
      <c r="P669">
        <v>11</v>
      </c>
      <c r="Q669">
        <v>19</v>
      </c>
      <c r="R669">
        <v>3</v>
      </c>
      <c r="S669">
        <v>15</v>
      </c>
      <c r="T669">
        <f>marketing_campaign[[#This Row],[MntGoldProds]]+marketing_campaign[[#This Row],[MntSweetProducts]]+marketing_campaign[[#This Row],[MntFishProducts]]+marketing_campaign[[#This Row],[MntMeatProducts]]+marketing_campaign[[#This Row],[MntFruits]]+marketing_campaign[[#This Row],[MntWines]]</f>
        <v>59</v>
      </c>
      <c r="U669">
        <v>2</v>
      </c>
      <c r="V669">
        <v>2</v>
      </c>
      <c r="W669">
        <v>0</v>
      </c>
      <c r="X669">
        <v>3</v>
      </c>
      <c r="Y669">
        <f t="shared" si="21"/>
        <v>7</v>
      </c>
      <c r="Z669">
        <v>6</v>
      </c>
      <c r="AA669">
        <v>0</v>
      </c>
      <c r="AB669">
        <v>0</v>
      </c>
      <c r="AC669">
        <v>0</v>
      </c>
      <c r="AD669">
        <v>0</v>
      </c>
      <c r="AE669">
        <v>0</v>
      </c>
      <c r="AF669">
        <v>0</v>
      </c>
      <c r="AG669">
        <v>3</v>
      </c>
      <c r="AH669">
        <v>11</v>
      </c>
      <c r="AI669">
        <v>0</v>
      </c>
      <c r="AJ669">
        <f>marketing_campaign[[#This Row],[AcceptedCmp2]]+marketing_campaign[[#This Row],[AcceptedCmp1]]+marketing_campaign[[#This Row],[AcceptedCmp5]]+marketing_campaign[[#This Row],[AcceptedCmp4]]+marketing_campaign[[#This Row],[AcceptedCmp3]]</f>
        <v>0</v>
      </c>
    </row>
    <row r="670" spans="1:36" x14ac:dyDescent="0.35">
      <c r="A670">
        <v>11007</v>
      </c>
      <c r="B670">
        <v>1968</v>
      </c>
      <c r="C670">
        <f t="shared" ca="1" si="20"/>
        <v>58</v>
      </c>
      <c r="D670" t="str" cm="1">
        <f t="array" aca="1" ref="D6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0" t="s">
        <v>32</v>
      </c>
      <c r="F670" t="s">
        <v>33</v>
      </c>
      <c r="G670" cm="1">
        <f t="array" ref="G670">_xlfn.IFS(marketing_campaign[[#This Row],[Marital_Status]]="Single",I670-J670+1,marketing_campaign[[#This Row],[Marital_Status]]="Together",I670+J670+2,marketing_campaign[[#This Row],[Marital_Status]]="Alone",I670-J670+1,marketing_campaign[[#This Row],[Marital_Status]]="Married",I670+J670+2,marketing_campaign[[#This Row],[Marital_Status]]="Divorced",I670+J670+1,marketing_campaign[[#This Row],[Marital_Status]]="YOLO",I670-J670+1,marketing_campaign[[#This Row],[Marital_Status]]="Absurd",I670-J670+1,marketing_campaign[[#This Row],[Marital_Status]]="Widow",I670+J670+1)</f>
        <v>3</v>
      </c>
      <c r="H670">
        <v>29187</v>
      </c>
      <c r="I670">
        <v>1</v>
      </c>
      <c r="J670">
        <v>0</v>
      </c>
      <c r="K670" s="1">
        <v>41403</v>
      </c>
      <c r="L670">
        <v>43</v>
      </c>
      <c r="M670" t="str" cm="1">
        <f t="array" ref="M670">_xlfn.IFS(AND(marketing_campaign[[#This Row],[Recency]]&gt;=0,marketing_campaign[[#This Row],[Recency]]&lt;=14),"Early Recency",AND(marketing_campaign[[#This Row],[Recency]]&gt;=15,marketing_campaign[[#This Row],[Recency]]&lt;=31),"Mid-Recency",marketing_campaign[[#This Row],[Recency]]&gt;=32,"Late Recency")</f>
        <v>Late Recency</v>
      </c>
      <c r="N670">
        <v>26</v>
      </c>
      <c r="O670">
        <v>0</v>
      </c>
      <c r="P670">
        <v>6</v>
      </c>
      <c r="Q670">
        <v>0</v>
      </c>
      <c r="R670">
        <v>0</v>
      </c>
      <c r="S670">
        <v>2</v>
      </c>
      <c r="T670">
        <f>marketing_campaign[[#This Row],[MntGoldProds]]+marketing_campaign[[#This Row],[MntSweetProducts]]+marketing_campaign[[#This Row],[MntFishProducts]]+marketing_campaign[[#This Row],[MntMeatProducts]]+marketing_campaign[[#This Row],[MntFruits]]+marketing_campaign[[#This Row],[MntWines]]</f>
        <v>34</v>
      </c>
      <c r="U670">
        <v>1</v>
      </c>
      <c r="V670">
        <v>1</v>
      </c>
      <c r="W670">
        <v>0</v>
      </c>
      <c r="X670">
        <v>3</v>
      </c>
      <c r="Y670">
        <f t="shared" si="21"/>
        <v>5</v>
      </c>
      <c r="Z670">
        <v>8</v>
      </c>
      <c r="AA670">
        <v>0</v>
      </c>
      <c r="AB670">
        <v>0</v>
      </c>
      <c r="AC670">
        <v>0</v>
      </c>
      <c r="AD670">
        <v>0</v>
      </c>
      <c r="AE670">
        <v>0</v>
      </c>
      <c r="AF670">
        <v>0</v>
      </c>
      <c r="AG670">
        <v>3</v>
      </c>
      <c r="AH670">
        <v>11</v>
      </c>
      <c r="AI670">
        <v>0</v>
      </c>
      <c r="AJ670">
        <f>marketing_campaign[[#This Row],[AcceptedCmp2]]+marketing_campaign[[#This Row],[AcceptedCmp1]]+marketing_campaign[[#This Row],[AcceptedCmp5]]+marketing_campaign[[#This Row],[AcceptedCmp4]]+marketing_campaign[[#This Row],[AcceptedCmp3]]</f>
        <v>0</v>
      </c>
    </row>
    <row r="671" spans="1:36" x14ac:dyDescent="0.35">
      <c r="A671">
        <v>7426</v>
      </c>
      <c r="B671">
        <v>1971</v>
      </c>
      <c r="C671">
        <f t="shared" ca="1" si="20"/>
        <v>55</v>
      </c>
      <c r="D671" t="str" cm="1">
        <f t="array" aca="1" ref="D6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1" t="s">
        <v>37</v>
      </c>
      <c r="F671" t="s">
        <v>33</v>
      </c>
      <c r="G671" cm="1">
        <f t="array" ref="G671">_xlfn.IFS(marketing_campaign[[#This Row],[Marital_Status]]="Single",I671-J671+1,marketing_campaign[[#This Row],[Marital_Status]]="Together",I671+J671+2,marketing_campaign[[#This Row],[Marital_Status]]="Alone",I671-J671+1,marketing_campaign[[#This Row],[Marital_Status]]="Married",I671+J671+2,marketing_campaign[[#This Row],[Marital_Status]]="Divorced",I671+J671+1,marketing_campaign[[#This Row],[Marital_Status]]="YOLO",I671-J671+1,marketing_campaign[[#This Row],[Marital_Status]]="Absurd",I671-J671+1,marketing_campaign[[#This Row],[Marital_Status]]="Widow",I671+J671+1)</f>
        <v>4</v>
      </c>
      <c r="H671">
        <v>54690</v>
      </c>
      <c r="I671">
        <v>1</v>
      </c>
      <c r="J671">
        <v>1</v>
      </c>
      <c r="K671" s="1">
        <v>41585</v>
      </c>
      <c r="L671">
        <v>76</v>
      </c>
      <c r="M671" t="str" cm="1">
        <f t="array" ref="M671">_xlfn.IFS(AND(marketing_campaign[[#This Row],[Recency]]&gt;=0,marketing_campaign[[#This Row],[Recency]]&lt;=14),"Early Recency",AND(marketing_campaign[[#This Row],[Recency]]&gt;=15,marketing_campaign[[#This Row],[Recency]]&lt;=31),"Mid-Recency",marketing_campaign[[#This Row],[Recency]]&gt;=32,"Late Recency")</f>
        <v>Late Recency</v>
      </c>
      <c r="N671">
        <v>111</v>
      </c>
      <c r="O671">
        <v>16</v>
      </c>
      <c r="P671">
        <v>37</v>
      </c>
      <c r="Q671">
        <v>7</v>
      </c>
      <c r="R671">
        <v>9</v>
      </c>
      <c r="S671">
        <v>18</v>
      </c>
      <c r="T671">
        <f>marketing_campaign[[#This Row],[MntGoldProds]]+marketing_campaign[[#This Row],[MntSweetProducts]]+marketing_campaign[[#This Row],[MntFishProducts]]+marketing_campaign[[#This Row],[MntMeatProducts]]+marketing_campaign[[#This Row],[MntFruits]]+marketing_campaign[[#This Row],[MntWines]]</f>
        <v>198</v>
      </c>
      <c r="U671">
        <v>3</v>
      </c>
      <c r="V671">
        <v>3</v>
      </c>
      <c r="W671">
        <v>1</v>
      </c>
      <c r="X671">
        <v>5</v>
      </c>
      <c r="Y671">
        <f t="shared" si="21"/>
        <v>12</v>
      </c>
      <c r="Z671">
        <v>3</v>
      </c>
      <c r="AA671">
        <v>0</v>
      </c>
      <c r="AB671">
        <v>0</v>
      </c>
      <c r="AC671">
        <v>0</v>
      </c>
      <c r="AD671">
        <v>0</v>
      </c>
      <c r="AE671">
        <v>0</v>
      </c>
      <c r="AF671">
        <v>0</v>
      </c>
      <c r="AG671">
        <v>3</v>
      </c>
      <c r="AH671">
        <v>11</v>
      </c>
      <c r="AI671">
        <v>0</v>
      </c>
      <c r="AJ671">
        <f>marketing_campaign[[#This Row],[AcceptedCmp2]]+marketing_campaign[[#This Row],[AcceptedCmp1]]+marketing_campaign[[#This Row],[AcceptedCmp5]]+marketing_campaign[[#This Row],[AcceptedCmp4]]+marketing_campaign[[#This Row],[AcceptedCmp3]]</f>
        <v>0</v>
      </c>
    </row>
    <row r="672" spans="1:36" x14ac:dyDescent="0.35">
      <c r="A672">
        <v>9153</v>
      </c>
      <c r="B672">
        <v>1964</v>
      </c>
      <c r="C672">
        <f t="shared" ca="1" si="20"/>
        <v>62</v>
      </c>
      <c r="D672" t="str" cm="1">
        <f t="array" aca="1" ref="D6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72" t="s">
        <v>32</v>
      </c>
      <c r="F672" t="s">
        <v>33</v>
      </c>
      <c r="G672" cm="1">
        <f t="array" ref="G672">_xlfn.IFS(marketing_campaign[[#This Row],[Marital_Status]]="Single",I672-J672+1,marketing_campaign[[#This Row],[Marital_Status]]="Together",I672+J672+2,marketing_campaign[[#This Row],[Marital_Status]]="Alone",I672-J672+1,marketing_campaign[[#This Row],[Marital_Status]]="Married",I672+J672+2,marketing_campaign[[#This Row],[Marital_Status]]="Divorced",I672+J672+1,marketing_campaign[[#This Row],[Marital_Status]]="YOLO",I672-J672+1,marketing_campaign[[#This Row],[Marital_Status]]="Absurd",I672-J672+1,marketing_campaign[[#This Row],[Marital_Status]]="Widow",I672+J672+1)</f>
        <v>3</v>
      </c>
      <c r="H672">
        <v>59304</v>
      </c>
      <c r="I672">
        <v>0</v>
      </c>
      <c r="J672">
        <v>1</v>
      </c>
      <c r="K672" s="1">
        <v>41484</v>
      </c>
      <c r="L672">
        <v>81</v>
      </c>
      <c r="M672" t="str" cm="1">
        <f t="array" ref="M672">_xlfn.IFS(AND(marketing_campaign[[#This Row],[Recency]]&gt;=0,marketing_campaign[[#This Row],[Recency]]&lt;=14),"Early Recency",AND(marketing_campaign[[#This Row],[Recency]]&gt;=15,marketing_campaign[[#This Row],[Recency]]&lt;=31),"Mid-Recency",marketing_campaign[[#This Row],[Recency]]&gt;=32,"Late Recency")</f>
        <v>Late Recency</v>
      </c>
      <c r="N672">
        <v>418</v>
      </c>
      <c r="O672">
        <v>61</v>
      </c>
      <c r="P672">
        <v>428</v>
      </c>
      <c r="Q672">
        <v>80</v>
      </c>
      <c r="R672">
        <v>51</v>
      </c>
      <c r="S672">
        <v>10</v>
      </c>
      <c r="T672">
        <f>marketing_campaign[[#This Row],[MntGoldProds]]+marketing_campaign[[#This Row],[MntSweetProducts]]+marketing_campaign[[#This Row],[MntFishProducts]]+marketing_campaign[[#This Row],[MntMeatProducts]]+marketing_campaign[[#This Row],[MntFruits]]+marketing_campaign[[#This Row],[MntWines]]</f>
        <v>1048</v>
      </c>
      <c r="U672">
        <v>3</v>
      </c>
      <c r="V672">
        <v>7</v>
      </c>
      <c r="W672">
        <v>8</v>
      </c>
      <c r="X672">
        <v>10</v>
      </c>
      <c r="Y672">
        <f t="shared" si="21"/>
        <v>28</v>
      </c>
      <c r="Z672">
        <v>5</v>
      </c>
      <c r="AA672">
        <v>0</v>
      </c>
      <c r="AB672">
        <v>0</v>
      </c>
      <c r="AC672">
        <v>0</v>
      </c>
      <c r="AD672">
        <v>0</v>
      </c>
      <c r="AE672">
        <v>0</v>
      </c>
      <c r="AF672">
        <v>0</v>
      </c>
      <c r="AG672">
        <v>3</v>
      </c>
      <c r="AH672">
        <v>11</v>
      </c>
      <c r="AI672">
        <v>0</v>
      </c>
      <c r="AJ672">
        <f>marketing_campaign[[#This Row],[AcceptedCmp2]]+marketing_campaign[[#This Row],[AcceptedCmp1]]+marketing_campaign[[#This Row],[AcceptedCmp5]]+marketing_campaign[[#This Row],[AcceptedCmp4]]+marketing_campaign[[#This Row],[AcceptedCmp3]]</f>
        <v>0</v>
      </c>
    </row>
    <row r="673" spans="1:36" x14ac:dyDescent="0.35">
      <c r="A673">
        <v>10379</v>
      </c>
      <c r="B673">
        <v>1962</v>
      </c>
      <c r="C673">
        <f t="shared" ca="1" si="20"/>
        <v>64</v>
      </c>
      <c r="D673" t="str" cm="1">
        <f t="array" aca="1" ref="D6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73" t="s">
        <v>34</v>
      </c>
      <c r="F673" t="s">
        <v>30</v>
      </c>
      <c r="G673" cm="1">
        <f t="array" ref="G673">_xlfn.IFS(marketing_campaign[[#This Row],[Marital_Status]]="Single",I673-J673+1,marketing_campaign[[#This Row],[Marital_Status]]="Together",I673+J673+2,marketing_campaign[[#This Row],[Marital_Status]]="Alone",I673-J673+1,marketing_campaign[[#This Row],[Marital_Status]]="Married",I673+J673+2,marketing_campaign[[#This Row],[Marital_Status]]="Divorced",I673+J673+1,marketing_campaign[[#This Row],[Marital_Status]]="YOLO",I673-J673+1,marketing_campaign[[#This Row],[Marital_Status]]="Absurd",I673-J673+1,marketing_campaign[[#This Row],[Marital_Status]]="Widow",I673+J673+1)</f>
        <v>-1</v>
      </c>
      <c r="H673">
        <v>59247</v>
      </c>
      <c r="I673">
        <v>0</v>
      </c>
      <c r="J673">
        <v>2</v>
      </c>
      <c r="K673" s="1">
        <v>41586</v>
      </c>
      <c r="L673">
        <v>87</v>
      </c>
      <c r="M673" t="str" cm="1">
        <f t="array" ref="M673">_xlfn.IFS(AND(marketing_campaign[[#This Row],[Recency]]&gt;=0,marketing_campaign[[#This Row],[Recency]]&lt;=14),"Early Recency",AND(marketing_campaign[[#This Row],[Recency]]&gt;=15,marketing_campaign[[#This Row],[Recency]]&lt;=31),"Mid-Recency",marketing_campaign[[#This Row],[Recency]]&gt;=32,"Late Recency")</f>
        <v>Late Recency</v>
      </c>
      <c r="N673">
        <v>327</v>
      </c>
      <c r="O673">
        <v>9</v>
      </c>
      <c r="P673">
        <v>122</v>
      </c>
      <c r="Q673">
        <v>19</v>
      </c>
      <c r="R673">
        <v>14</v>
      </c>
      <c r="S673">
        <v>83</v>
      </c>
      <c r="T673">
        <f>marketing_campaign[[#This Row],[MntGoldProds]]+marketing_campaign[[#This Row],[MntSweetProducts]]+marketing_campaign[[#This Row],[MntFishProducts]]+marketing_campaign[[#This Row],[MntMeatProducts]]+marketing_campaign[[#This Row],[MntFruits]]+marketing_campaign[[#This Row],[MntWines]]</f>
        <v>574</v>
      </c>
      <c r="U673">
        <v>5</v>
      </c>
      <c r="V673">
        <v>5</v>
      </c>
      <c r="W673">
        <v>2</v>
      </c>
      <c r="X673">
        <v>9</v>
      </c>
      <c r="Y673">
        <f t="shared" si="21"/>
        <v>21</v>
      </c>
      <c r="Z673">
        <v>6</v>
      </c>
      <c r="AA673">
        <v>0</v>
      </c>
      <c r="AB673">
        <v>0</v>
      </c>
      <c r="AC673">
        <v>0</v>
      </c>
      <c r="AD673">
        <v>0</v>
      </c>
      <c r="AE673">
        <v>0</v>
      </c>
      <c r="AF673">
        <v>0</v>
      </c>
      <c r="AG673">
        <v>3</v>
      </c>
      <c r="AH673">
        <v>11</v>
      </c>
      <c r="AI673">
        <v>0</v>
      </c>
      <c r="AJ673">
        <f>marketing_campaign[[#This Row],[AcceptedCmp2]]+marketing_campaign[[#This Row],[AcceptedCmp1]]+marketing_campaign[[#This Row],[AcceptedCmp5]]+marketing_campaign[[#This Row],[AcceptedCmp4]]+marketing_campaign[[#This Row],[AcceptedCmp3]]</f>
        <v>0</v>
      </c>
    </row>
    <row r="674" spans="1:36" x14ac:dyDescent="0.35">
      <c r="A674">
        <v>9204</v>
      </c>
      <c r="B674">
        <v>1970</v>
      </c>
      <c r="C674">
        <f t="shared" ca="1" si="20"/>
        <v>56</v>
      </c>
      <c r="D674" t="str" cm="1">
        <f t="array" aca="1" ref="D6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4" t="s">
        <v>29</v>
      </c>
      <c r="F674" t="s">
        <v>38</v>
      </c>
      <c r="G674" cm="1">
        <f t="array" ref="G674">_xlfn.IFS(marketing_campaign[[#This Row],[Marital_Status]]="Single",I674-J674+1,marketing_campaign[[#This Row],[Marital_Status]]="Together",I674+J674+2,marketing_campaign[[#This Row],[Marital_Status]]="Alone",I674-J674+1,marketing_campaign[[#This Row],[Marital_Status]]="Married",I674+J674+2,marketing_campaign[[#This Row],[Marital_Status]]="Divorced",I674+J674+1,marketing_campaign[[#This Row],[Marital_Status]]="YOLO",I674-J674+1,marketing_campaign[[#This Row],[Marital_Status]]="Absurd",I674-J674+1,marketing_campaign[[#This Row],[Marital_Status]]="Widow",I674+J674+1)</f>
        <v>2</v>
      </c>
      <c r="H674">
        <v>66731</v>
      </c>
      <c r="I674">
        <v>0</v>
      </c>
      <c r="J674">
        <v>1</v>
      </c>
      <c r="K674" s="1">
        <v>41164</v>
      </c>
      <c r="L674">
        <v>33</v>
      </c>
      <c r="M674" t="str" cm="1">
        <f t="array" ref="M674">_xlfn.IFS(AND(marketing_campaign[[#This Row],[Recency]]&gt;=0,marketing_campaign[[#This Row],[Recency]]&lt;=14),"Early Recency",AND(marketing_campaign[[#This Row],[Recency]]&gt;=15,marketing_campaign[[#This Row],[Recency]]&lt;=31),"Mid-Recency",marketing_campaign[[#This Row],[Recency]]&gt;=32,"Late Recency")</f>
        <v>Late Recency</v>
      </c>
      <c r="N674">
        <v>371</v>
      </c>
      <c r="O674">
        <v>159</v>
      </c>
      <c r="P674">
        <v>194</v>
      </c>
      <c r="Q674">
        <v>58</v>
      </c>
      <c r="R674">
        <v>106</v>
      </c>
      <c r="S674">
        <v>141</v>
      </c>
      <c r="T674">
        <f>marketing_campaign[[#This Row],[MntGoldProds]]+marketing_campaign[[#This Row],[MntSweetProducts]]+marketing_campaign[[#This Row],[MntFishProducts]]+marketing_campaign[[#This Row],[MntMeatProducts]]+marketing_campaign[[#This Row],[MntFruits]]+marketing_campaign[[#This Row],[MntWines]]</f>
        <v>1029</v>
      </c>
      <c r="U674">
        <v>4</v>
      </c>
      <c r="V674">
        <v>4</v>
      </c>
      <c r="W674">
        <v>3</v>
      </c>
      <c r="X674">
        <v>6</v>
      </c>
      <c r="Y674">
        <f t="shared" si="21"/>
        <v>17</v>
      </c>
      <c r="Z674">
        <v>3</v>
      </c>
      <c r="AA674">
        <v>0</v>
      </c>
      <c r="AB674">
        <v>0</v>
      </c>
      <c r="AC674">
        <v>0</v>
      </c>
      <c r="AD674">
        <v>0</v>
      </c>
      <c r="AE674">
        <v>0</v>
      </c>
      <c r="AF674">
        <v>0</v>
      </c>
      <c r="AG674">
        <v>3</v>
      </c>
      <c r="AH674">
        <v>11</v>
      </c>
      <c r="AI674">
        <v>0</v>
      </c>
      <c r="AJ674">
        <f>marketing_campaign[[#This Row],[AcceptedCmp2]]+marketing_campaign[[#This Row],[AcceptedCmp1]]+marketing_campaign[[#This Row],[AcceptedCmp5]]+marketing_campaign[[#This Row],[AcceptedCmp4]]+marketing_campaign[[#This Row],[AcceptedCmp3]]</f>
        <v>0</v>
      </c>
    </row>
    <row r="675" spans="1:36" x14ac:dyDescent="0.35">
      <c r="A675">
        <v>3197</v>
      </c>
      <c r="B675">
        <v>1980</v>
      </c>
      <c r="C675">
        <f t="shared" ca="1" si="20"/>
        <v>46</v>
      </c>
      <c r="D675" t="str" cm="1">
        <f t="array" aca="1" ref="D6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5" t="s">
        <v>29</v>
      </c>
      <c r="F675" t="s">
        <v>33</v>
      </c>
      <c r="G675" cm="1">
        <f t="array" ref="G675">_xlfn.IFS(marketing_campaign[[#This Row],[Marital_Status]]="Single",I675-J675+1,marketing_campaign[[#This Row],[Marital_Status]]="Together",I675+J675+2,marketing_campaign[[#This Row],[Marital_Status]]="Alone",I675-J675+1,marketing_campaign[[#This Row],[Marital_Status]]="Married",I675+J675+2,marketing_campaign[[#This Row],[Marital_Status]]="Divorced",I675+J675+1,marketing_campaign[[#This Row],[Marital_Status]]="YOLO",I675-J675+1,marketing_campaign[[#This Row],[Marital_Status]]="Absurd",I675-J675+1,marketing_campaign[[#This Row],[Marital_Status]]="Widow",I675+J675+1)</f>
        <v>3</v>
      </c>
      <c r="H675">
        <v>77353</v>
      </c>
      <c r="I675">
        <v>0</v>
      </c>
      <c r="J675">
        <v>1</v>
      </c>
      <c r="K675" s="1">
        <v>41624</v>
      </c>
      <c r="L675">
        <v>38</v>
      </c>
      <c r="M675" t="str" cm="1">
        <f t="array" ref="M675">_xlfn.IFS(AND(marketing_campaign[[#This Row],[Recency]]&gt;=0,marketing_campaign[[#This Row],[Recency]]&lt;=14),"Early Recency",AND(marketing_campaign[[#This Row],[Recency]]&gt;=15,marketing_campaign[[#This Row],[Recency]]&lt;=31),"Mid-Recency",marketing_campaign[[#This Row],[Recency]]&gt;=32,"Late Recency")</f>
        <v>Late Recency</v>
      </c>
      <c r="N675">
        <v>275</v>
      </c>
      <c r="O675">
        <v>59</v>
      </c>
      <c r="P675">
        <v>107</v>
      </c>
      <c r="Q675">
        <v>69</v>
      </c>
      <c r="R675">
        <v>101</v>
      </c>
      <c r="S675">
        <v>59</v>
      </c>
      <c r="T675">
        <f>marketing_campaign[[#This Row],[MntGoldProds]]+marketing_campaign[[#This Row],[MntSweetProducts]]+marketing_campaign[[#This Row],[MntFishProducts]]+marketing_campaign[[#This Row],[MntMeatProducts]]+marketing_campaign[[#This Row],[MntFruits]]+marketing_campaign[[#This Row],[MntWines]]</f>
        <v>670</v>
      </c>
      <c r="U675">
        <v>2</v>
      </c>
      <c r="V675">
        <v>6</v>
      </c>
      <c r="W675">
        <v>4</v>
      </c>
      <c r="X675">
        <v>8</v>
      </c>
      <c r="Y675">
        <f t="shared" si="21"/>
        <v>20</v>
      </c>
      <c r="Z675">
        <v>4</v>
      </c>
      <c r="AA675">
        <v>0</v>
      </c>
      <c r="AB675">
        <v>0</v>
      </c>
      <c r="AC675">
        <v>0</v>
      </c>
      <c r="AD675">
        <v>0</v>
      </c>
      <c r="AE675">
        <v>0</v>
      </c>
      <c r="AF675">
        <v>0</v>
      </c>
      <c r="AG675">
        <v>3</v>
      </c>
      <c r="AH675">
        <v>11</v>
      </c>
      <c r="AI675">
        <v>0</v>
      </c>
      <c r="AJ675">
        <f>marketing_campaign[[#This Row],[AcceptedCmp2]]+marketing_campaign[[#This Row],[AcceptedCmp1]]+marketing_campaign[[#This Row],[AcceptedCmp5]]+marketing_campaign[[#This Row],[AcceptedCmp4]]+marketing_campaign[[#This Row],[AcceptedCmp3]]</f>
        <v>0</v>
      </c>
    </row>
    <row r="676" spans="1:36" x14ac:dyDescent="0.35">
      <c r="A676">
        <v>2920</v>
      </c>
      <c r="B676">
        <v>1975</v>
      </c>
      <c r="C676">
        <f t="shared" ca="1" si="20"/>
        <v>51</v>
      </c>
      <c r="D676" t="str" cm="1">
        <f t="array" aca="1" ref="D6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6" t="s">
        <v>32</v>
      </c>
      <c r="F676" t="s">
        <v>30</v>
      </c>
      <c r="G676" cm="1">
        <f t="array" ref="G676">_xlfn.IFS(marketing_campaign[[#This Row],[Marital_Status]]="Single",I676-J676+1,marketing_campaign[[#This Row],[Marital_Status]]="Together",I676+J676+2,marketing_campaign[[#This Row],[Marital_Status]]="Alone",I676-J676+1,marketing_campaign[[#This Row],[Marital_Status]]="Married",I676+J676+2,marketing_campaign[[#This Row],[Marital_Status]]="Divorced",I676+J676+1,marketing_campaign[[#This Row],[Marital_Status]]="YOLO",I676-J676+1,marketing_campaign[[#This Row],[Marital_Status]]="Absurd",I676-J676+1,marketing_campaign[[#This Row],[Marital_Status]]="Widow",I676+J676+1)</f>
        <v>0</v>
      </c>
      <c r="H676">
        <v>52614</v>
      </c>
      <c r="I676">
        <v>0</v>
      </c>
      <c r="J676">
        <v>1</v>
      </c>
      <c r="K676" s="1">
        <v>41244</v>
      </c>
      <c r="L676">
        <v>63</v>
      </c>
      <c r="M676" t="str" cm="1">
        <f t="array" ref="M676">_xlfn.IFS(AND(marketing_campaign[[#This Row],[Recency]]&gt;=0,marketing_campaign[[#This Row],[Recency]]&lt;=14),"Early Recency",AND(marketing_campaign[[#This Row],[Recency]]&gt;=15,marketing_campaign[[#This Row],[Recency]]&lt;=31),"Mid-Recency",marketing_campaign[[#This Row],[Recency]]&gt;=32,"Late Recency")</f>
        <v>Late Recency</v>
      </c>
      <c r="N676">
        <v>789</v>
      </c>
      <c r="O676">
        <v>0</v>
      </c>
      <c r="P676">
        <v>142</v>
      </c>
      <c r="Q676">
        <v>12</v>
      </c>
      <c r="R676">
        <v>9</v>
      </c>
      <c r="S676">
        <v>38</v>
      </c>
      <c r="T676">
        <f>marketing_campaign[[#This Row],[MntGoldProds]]+marketing_campaign[[#This Row],[MntSweetProducts]]+marketing_campaign[[#This Row],[MntFishProducts]]+marketing_campaign[[#This Row],[MntMeatProducts]]+marketing_campaign[[#This Row],[MntFruits]]+marketing_campaign[[#This Row],[MntWines]]</f>
        <v>990</v>
      </c>
      <c r="U676">
        <v>2</v>
      </c>
      <c r="V676">
        <v>2</v>
      </c>
      <c r="W676">
        <v>4</v>
      </c>
      <c r="X676">
        <v>8</v>
      </c>
      <c r="Y676">
        <f t="shared" si="21"/>
        <v>16</v>
      </c>
      <c r="Z676">
        <v>8</v>
      </c>
      <c r="AA676">
        <v>0</v>
      </c>
      <c r="AB676">
        <v>0</v>
      </c>
      <c r="AC676">
        <v>0</v>
      </c>
      <c r="AD676">
        <v>0</v>
      </c>
      <c r="AE676">
        <v>0</v>
      </c>
      <c r="AF676">
        <v>0</v>
      </c>
      <c r="AG676">
        <v>3</v>
      </c>
      <c r="AH676">
        <v>11</v>
      </c>
      <c r="AI676">
        <v>0</v>
      </c>
      <c r="AJ676">
        <f>marketing_campaign[[#This Row],[AcceptedCmp2]]+marketing_campaign[[#This Row],[AcceptedCmp1]]+marketing_campaign[[#This Row],[AcceptedCmp5]]+marketing_campaign[[#This Row],[AcceptedCmp4]]+marketing_campaign[[#This Row],[AcceptedCmp3]]</f>
        <v>0</v>
      </c>
    </row>
    <row r="677" spans="1:36" x14ac:dyDescent="0.35">
      <c r="A677">
        <v>6961</v>
      </c>
      <c r="B677">
        <v>1974</v>
      </c>
      <c r="C677">
        <f t="shared" ca="1" si="20"/>
        <v>52</v>
      </c>
      <c r="D677" t="str" cm="1">
        <f t="array" aca="1" ref="D6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7" t="s">
        <v>29</v>
      </c>
      <c r="F677" t="s">
        <v>33</v>
      </c>
      <c r="G677" cm="1">
        <f t="array" ref="G677">_xlfn.IFS(marketing_campaign[[#This Row],[Marital_Status]]="Single",I677-J677+1,marketing_campaign[[#This Row],[Marital_Status]]="Together",I677+J677+2,marketing_campaign[[#This Row],[Marital_Status]]="Alone",I677-J677+1,marketing_campaign[[#This Row],[Marital_Status]]="Married",I677+J677+2,marketing_campaign[[#This Row],[Marital_Status]]="Divorced",I677+J677+1,marketing_campaign[[#This Row],[Marital_Status]]="YOLO",I677-J677+1,marketing_campaign[[#This Row],[Marital_Status]]="Absurd",I677-J677+1,marketing_campaign[[#This Row],[Marital_Status]]="Widow",I677+J677+1)</f>
        <v>4</v>
      </c>
      <c r="H677">
        <v>26751</v>
      </c>
      <c r="I677">
        <v>2</v>
      </c>
      <c r="J677">
        <v>0</v>
      </c>
      <c r="K677" s="1">
        <v>41781</v>
      </c>
      <c r="L677">
        <v>26</v>
      </c>
      <c r="M677" t="str" cm="1">
        <f t="array" ref="M677">_xlfn.IFS(AND(marketing_campaign[[#This Row],[Recency]]&gt;=0,marketing_campaign[[#This Row],[Recency]]&lt;=14),"Early Recency",AND(marketing_campaign[[#This Row],[Recency]]&gt;=15,marketing_campaign[[#This Row],[Recency]]&lt;=31),"Mid-Recency",marketing_campaign[[#This Row],[Recency]]&gt;=32,"Late Recency")</f>
        <v>Mid-Recency</v>
      </c>
      <c r="N677">
        <v>1</v>
      </c>
      <c r="O677">
        <v>1</v>
      </c>
      <c r="P677">
        <v>5</v>
      </c>
      <c r="Q677">
        <v>0</v>
      </c>
      <c r="R677">
        <v>3</v>
      </c>
      <c r="S677">
        <v>1</v>
      </c>
      <c r="T677">
        <f>marketing_campaign[[#This Row],[MntGoldProds]]+marketing_campaign[[#This Row],[MntSweetProducts]]+marketing_campaign[[#This Row],[MntFishProducts]]+marketing_campaign[[#This Row],[MntMeatProducts]]+marketing_campaign[[#This Row],[MntFruits]]+marketing_campaign[[#This Row],[MntWines]]</f>
        <v>11</v>
      </c>
      <c r="U677">
        <v>1</v>
      </c>
      <c r="V677">
        <v>1</v>
      </c>
      <c r="W677">
        <v>0</v>
      </c>
      <c r="X677">
        <v>2</v>
      </c>
      <c r="Y677">
        <f t="shared" si="21"/>
        <v>4</v>
      </c>
      <c r="Z677">
        <v>8</v>
      </c>
      <c r="AA677">
        <v>0</v>
      </c>
      <c r="AB677">
        <v>0</v>
      </c>
      <c r="AC677">
        <v>0</v>
      </c>
      <c r="AD677">
        <v>0</v>
      </c>
      <c r="AE677">
        <v>0</v>
      </c>
      <c r="AF677">
        <v>0</v>
      </c>
      <c r="AG677">
        <v>3</v>
      </c>
      <c r="AH677">
        <v>11</v>
      </c>
      <c r="AI677">
        <v>0</v>
      </c>
      <c r="AJ677">
        <f>marketing_campaign[[#This Row],[AcceptedCmp2]]+marketing_campaign[[#This Row],[AcceptedCmp1]]+marketing_campaign[[#This Row],[AcceptedCmp5]]+marketing_campaign[[#This Row],[AcceptedCmp4]]+marketing_campaign[[#This Row],[AcceptedCmp3]]</f>
        <v>0</v>
      </c>
    </row>
    <row r="678" spans="1:36" x14ac:dyDescent="0.35">
      <c r="A678">
        <v>4673</v>
      </c>
      <c r="B678">
        <v>1963</v>
      </c>
      <c r="C678">
        <f t="shared" ca="1" si="20"/>
        <v>63</v>
      </c>
      <c r="D678" t="str" cm="1">
        <f t="array" aca="1" ref="D6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78" t="s">
        <v>32</v>
      </c>
      <c r="F678" t="s">
        <v>33</v>
      </c>
      <c r="G678" cm="1">
        <f t="array" ref="G678">_xlfn.IFS(marketing_campaign[[#This Row],[Marital_Status]]="Single",I678-J678+1,marketing_campaign[[#This Row],[Marital_Status]]="Together",I678+J678+2,marketing_campaign[[#This Row],[Marital_Status]]="Alone",I678-J678+1,marketing_campaign[[#This Row],[Marital_Status]]="Married",I678+J678+2,marketing_campaign[[#This Row],[Marital_Status]]="Divorced",I678+J678+1,marketing_campaign[[#This Row],[Marital_Status]]="YOLO",I678-J678+1,marketing_campaign[[#This Row],[Marital_Status]]="Absurd",I678-J678+1,marketing_campaign[[#This Row],[Marital_Status]]="Widow",I678+J678+1)</f>
        <v>3</v>
      </c>
      <c r="H678">
        <v>81300</v>
      </c>
      <c r="I678">
        <v>0</v>
      </c>
      <c r="J678">
        <v>1</v>
      </c>
      <c r="K678" s="1">
        <v>41212</v>
      </c>
      <c r="L678">
        <v>17</v>
      </c>
      <c r="M678" t="str" cm="1">
        <f t="array" ref="M678">_xlfn.IFS(AND(marketing_campaign[[#This Row],[Recency]]&gt;=0,marketing_campaign[[#This Row],[Recency]]&lt;=14),"Early Recency",AND(marketing_campaign[[#This Row],[Recency]]&gt;=15,marketing_campaign[[#This Row],[Recency]]&lt;=31),"Mid-Recency",marketing_campaign[[#This Row],[Recency]]&gt;=32,"Late Recency")</f>
        <v>Mid-Recency</v>
      </c>
      <c r="N678">
        <v>1004</v>
      </c>
      <c r="O678">
        <v>12</v>
      </c>
      <c r="P678">
        <v>145</v>
      </c>
      <c r="Q678">
        <v>32</v>
      </c>
      <c r="R678">
        <v>12</v>
      </c>
      <c r="S678">
        <v>36</v>
      </c>
      <c r="T678">
        <f>marketing_campaign[[#This Row],[MntGoldProds]]+marketing_campaign[[#This Row],[MntSweetProducts]]+marketing_campaign[[#This Row],[MntFishProducts]]+marketing_campaign[[#This Row],[MntMeatProducts]]+marketing_campaign[[#This Row],[MntFruits]]+marketing_campaign[[#This Row],[MntWines]]</f>
        <v>1241</v>
      </c>
      <c r="U678">
        <v>3</v>
      </c>
      <c r="V678">
        <v>10</v>
      </c>
      <c r="W678">
        <v>3</v>
      </c>
      <c r="X678">
        <v>5</v>
      </c>
      <c r="Y678">
        <f t="shared" si="21"/>
        <v>21</v>
      </c>
      <c r="Z678">
        <v>5</v>
      </c>
      <c r="AA678">
        <v>0</v>
      </c>
      <c r="AB678">
        <v>0</v>
      </c>
      <c r="AC678">
        <v>0</v>
      </c>
      <c r="AD678">
        <v>1</v>
      </c>
      <c r="AE678">
        <v>0</v>
      </c>
      <c r="AF678">
        <v>0</v>
      </c>
      <c r="AG678">
        <v>3</v>
      </c>
      <c r="AH678">
        <v>11</v>
      </c>
      <c r="AI678">
        <v>1</v>
      </c>
      <c r="AJ678">
        <f>marketing_campaign[[#This Row],[AcceptedCmp2]]+marketing_campaign[[#This Row],[AcceptedCmp1]]+marketing_campaign[[#This Row],[AcceptedCmp5]]+marketing_campaign[[#This Row],[AcceptedCmp4]]+marketing_campaign[[#This Row],[AcceptedCmp3]]</f>
        <v>1</v>
      </c>
    </row>
    <row r="679" spans="1:36" x14ac:dyDescent="0.35">
      <c r="A679">
        <v>9937</v>
      </c>
      <c r="B679">
        <v>1979</v>
      </c>
      <c r="C679">
        <f t="shared" ca="1" si="20"/>
        <v>47</v>
      </c>
      <c r="D679" t="str" cm="1">
        <f t="array" aca="1" ref="D6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79" t="s">
        <v>29</v>
      </c>
      <c r="F679" t="s">
        <v>30</v>
      </c>
      <c r="G679" cm="1">
        <f t="array" ref="G679">_xlfn.IFS(marketing_campaign[[#This Row],[Marital_Status]]="Single",I679-J679+1,marketing_campaign[[#This Row],[Marital_Status]]="Together",I679+J679+2,marketing_campaign[[#This Row],[Marital_Status]]="Alone",I679-J679+1,marketing_campaign[[#This Row],[Marital_Status]]="Married",I679+J679+2,marketing_campaign[[#This Row],[Marital_Status]]="Divorced",I679+J679+1,marketing_campaign[[#This Row],[Marital_Status]]="YOLO",I679-J679+1,marketing_campaign[[#This Row],[Marital_Status]]="Absurd",I679-J679+1,marketing_campaign[[#This Row],[Marital_Status]]="Widow",I679+J679+1)</f>
        <v>1</v>
      </c>
      <c r="H679">
        <v>70337</v>
      </c>
      <c r="I679">
        <v>0</v>
      </c>
      <c r="J679">
        <v>0</v>
      </c>
      <c r="K679" s="1">
        <v>41641</v>
      </c>
      <c r="L679">
        <v>75</v>
      </c>
      <c r="M679" t="str" cm="1">
        <f t="array" ref="M679">_xlfn.IFS(AND(marketing_campaign[[#This Row],[Recency]]&gt;=0,marketing_campaign[[#This Row],[Recency]]&lt;=14),"Early Recency",AND(marketing_campaign[[#This Row],[Recency]]&gt;=15,marketing_campaign[[#This Row],[Recency]]&lt;=31),"Mid-Recency",marketing_campaign[[#This Row],[Recency]]&gt;=32,"Late Recency")</f>
        <v>Late Recency</v>
      </c>
      <c r="N679">
        <v>187</v>
      </c>
      <c r="O679">
        <v>81</v>
      </c>
      <c r="P679">
        <v>149</v>
      </c>
      <c r="Q679">
        <v>25</v>
      </c>
      <c r="R679">
        <v>43</v>
      </c>
      <c r="S679">
        <v>91</v>
      </c>
      <c r="T679">
        <f>marketing_campaign[[#This Row],[MntGoldProds]]+marketing_campaign[[#This Row],[MntSweetProducts]]+marketing_campaign[[#This Row],[MntFishProducts]]+marketing_campaign[[#This Row],[MntMeatProducts]]+marketing_campaign[[#This Row],[MntFruits]]+marketing_campaign[[#This Row],[MntWines]]</f>
        <v>576</v>
      </c>
      <c r="U679">
        <v>1</v>
      </c>
      <c r="V679">
        <v>2</v>
      </c>
      <c r="W679">
        <v>2</v>
      </c>
      <c r="X679">
        <v>12</v>
      </c>
      <c r="Y679">
        <f t="shared" si="21"/>
        <v>17</v>
      </c>
      <c r="Z679">
        <v>1</v>
      </c>
      <c r="AA679">
        <v>0</v>
      </c>
      <c r="AB679">
        <v>0</v>
      </c>
      <c r="AC679">
        <v>0</v>
      </c>
      <c r="AD679">
        <v>0</v>
      </c>
      <c r="AE679">
        <v>0</v>
      </c>
      <c r="AF679">
        <v>0</v>
      </c>
      <c r="AG679">
        <v>3</v>
      </c>
      <c r="AH679">
        <v>11</v>
      </c>
      <c r="AI679">
        <v>0</v>
      </c>
      <c r="AJ679">
        <f>marketing_campaign[[#This Row],[AcceptedCmp2]]+marketing_campaign[[#This Row],[AcceptedCmp1]]+marketing_campaign[[#This Row],[AcceptedCmp5]]+marketing_campaign[[#This Row],[AcceptedCmp4]]+marketing_campaign[[#This Row],[AcceptedCmp3]]</f>
        <v>0</v>
      </c>
    </row>
    <row r="680" spans="1:36" x14ac:dyDescent="0.35">
      <c r="A680">
        <v>8779</v>
      </c>
      <c r="B680">
        <v>1985</v>
      </c>
      <c r="C680">
        <f t="shared" ca="1" si="20"/>
        <v>41</v>
      </c>
      <c r="D680" t="str" cm="1">
        <f t="array" aca="1" ref="D6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80" t="s">
        <v>37</v>
      </c>
      <c r="F680" t="s">
        <v>33</v>
      </c>
      <c r="G680" cm="1">
        <f t="array" ref="G680">_xlfn.IFS(marketing_campaign[[#This Row],[Marital_Status]]="Single",I680-J680+1,marketing_campaign[[#This Row],[Marital_Status]]="Together",I680+J680+2,marketing_campaign[[#This Row],[Marital_Status]]="Alone",I680-J680+1,marketing_campaign[[#This Row],[Marital_Status]]="Married",I680+J680+2,marketing_campaign[[#This Row],[Marital_Status]]="Divorced",I680+J680+1,marketing_campaign[[#This Row],[Marital_Status]]="YOLO",I680-J680+1,marketing_campaign[[#This Row],[Marital_Status]]="Absurd",I680-J680+1,marketing_campaign[[#This Row],[Marital_Status]]="Widow",I680+J680+1)</f>
        <v>3</v>
      </c>
      <c r="H680">
        <v>36145</v>
      </c>
      <c r="I680">
        <v>1</v>
      </c>
      <c r="J680">
        <v>0</v>
      </c>
      <c r="K680" s="1">
        <v>41441</v>
      </c>
      <c r="L680">
        <v>13</v>
      </c>
      <c r="M680" t="str" cm="1">
        <f t="array" ref="M680">_xlfn.IFS(AND(marketing_campaign[[#This Row],[Recency]]&gt;=0,marketing_campaign[[#This Row],[Recency]]&lt;=14),"Early Recency",AND(marketing_campaign[[#This Row],[Recency]]&gt;=15,marketing_campaign[[#This Row],[Recency]]&lt;=31),"Mid-Recency",marketing_campaign[[#This Row],[Recency]]&gt;=32,"Late Recency")</f>
        <v>Early Recency</v>
      </c>
      <c r="N680">
        <v>56</v>
      </c>
      <c r="O680">
        <v>4</v>
      </c>
      <c r="P680">
        <v>76</v>
      </c>
      <c r="Q680">
        <v>17</v>
      </c>
      <c r="R680">
        <v>1</v>
      </c>
      <c r="S680">
        <v>18</v>
      </c>
      <c r="T680">
        <f>marketing_campaign[[#This Row],[MntGoldProds]]+marketing_campaign[[#This Row],[MntSweetProducts]]+marketing_campaign[[#This Row],[MntFishProducts]]+marketing_campaign[[#This Row],[MntMeatProducts]]+marketing_campaign[[#This Row],[MntFruits]]+marketing_campaign[[#This Row],[MntWines]]</f>
        <v>172</v>
      </c>
      <c r="U680">
        <v>4</v>
      </c>
      <c r="V680">
        <v>4</v>
      </c>
      <c r="W680">
        <v>1</v>
      </c>
      <c r="X680">
        <v>3</v>
      </c>
      <c r="Y680">
        <f t="shared" si="21"/>
        <v>12</v>
      </c>
      <c r="Z680">
        <v>9</v>
      </c>
      <c r="AA680">
        <v>1</v>
      </c>
      <c r="AB680">
        <v>0</v>
      </c>
      <c r="AC680">
        <v>0</v>
      </c>
      <c r="AD680">
        <v>0</v>
      </c>
      <c r="AE680">
        <v>0</v>
      </c>
      <c r="AF680">
        <v>0</v>
      </c>
      <c r="AG680">
        <v>3</v>
      </c>
      <c r="AH680">
        <v>11</v>
      </c>
      <c r="AI680">
        <v>1</v>
      </c>
      <c r="AJ680">
        <f>marketing_campaign[[#This Row],[AcceptedCmp2]]+marketing_campaign[[#This Row],[AcceptedCmp1]]+marketing_campaign[[#This Row],[AcceptedCmp5]]+marketing_campaign[[#This Row],[AcceptedCmp4]]+marketing_campaign[[#This Row],[AcceptedCmp3]]</f>
        <v>1</v>
      </c>
    </row>
    <row r="681" spans="1:36" x14ac:dyDescent="0.35">
      <c r="A681">
        <v>9596</v>
      </c>
      <c r="B681">
        <v>1980</v>
      </c>
      <c r="C681">
        <f t="shared" ca="1" si="20"/>
        <v>46</v>
      </c>
      <c r="D681" t="str" cm="1">
        <f t="array" aca="1" ref="D6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1" t="s">
        <v>32</v>
      </c>
      <c r="F681" t="s">
        <v>30</v>
      </c>
      <c r="G681" cm="1">
        <f t="array" ref="G681">_xlfn.IFS(marketing_campaign[[#This Row],[Marital_Status]]="Single",I681-J681+1,marketing_campaign[[#This Row],[Marital_Status]]="Together",I681+J681+2,marketing_campaign[[#This Row],[Marital_Status]]="Alone",I681-J681+1,marketing_campaign[[#This Row],[Marital_Status]]="Married",I681+J681+2,marketing_campaign[[#This Row],[Marital_Status]]="Divorced",I681+J681+1,marketing_campaign[[#This Row],[Marital_Status]]="YOLO",I681-J681+1,marketing_campaign[[#This Row],[Marital_Status]]="Absurd",I681-J681+1,marketing_campaign[[#This Row],[Marital_Status]]="Widow",I681+J681+1)</f>
        <v>1</v>
      </c>
      <c r="H681">
        <v>65295</v>
      </c>
      <c r="I681">
        <v>0</v>
      </c>
      <c r="J681">
        <v>0</v>
      </c>
      <c r="K681" s="1">
        <v>41631</v>
      </c>
      <c r="L681">
        <v>19</v>
      </c>
      <c r="M681" t="str" cm="1">
        <f t="array" ref="M681">_xlfn.IFS(AND(marketing_campaign[[#This Row],[Recency]]&gt;=0,marketing_campaign[[#This Row],[Recency]]&lt;=14),"Early Recency",AND(marketing_campaign[[#This Row],[Recency]]&gt;=15,marketing_campaign[[#This Row],[Recency]]&lt;=31),"Mid-Recency",marketing_campaign[[#This Row],[Recency]]&gt;=32,"Late Recency")</f>
        <v>Mid-Recency</v>
      </c>
      <c r="N681">
        <v>365</v>
      </c>
      <c r="O681">
        <v>32</v>
      </c>
      <c r="P681">
        <v>117</v>
      </c>
      <c r="Q681">
        <v>34</v>
      </c>
      <c r="R681">
        <v>110</v>
      </c>
      <c r="S681">
        <v>6</v>
      </c>
      <c r="T681">
        <f>marketing_campaign[[#This Row],[MntGoldProds]]+marketing_campaign[[#This Row],[MntSweetProducts]]+marketing_campaign[[#This Row],[MntFishProducts]]+marketing_campaign[[#This Row],[MntMeatProducts]]+marketing_campaign[[#This Row],[MntFruits]]+marketing_campaign[[#This Row],[MntWines]]</f>
        <v>664</v>
      </c>
      <c r="U681">
        <v>1</v>
      </c>
      <c r="V681">
        <v>3</v>
      </c>
      <c r="W681">
        <v>3</v>
      </c>
      <c r="X681">
        <v>13</v>
      </c>
      <c r="Y681">
        <f t="shared" si="21"/>
        <v>20</v>
      </c>
      <c r="Z681">
        <v>2</v>
      </c>
      <c r="AA681">
        <v>0</v>
      </c>
      <c r="AB681">
        <v>0</v>
      </c>
      <c r="AC681">
        <v>0</v>
      </c>
      <c r="AD681">
        <v>0</v>
      </c>
      <c r="AE681">
        <v>0</v>
      </c>
      <c r="AF681">
        <v>0</v>
      </c>
      <c r="AG681">
        <v>3</v>
      </c>
      <c r="AH681">
        <v>11</v>
      </c>
      <c r="AI681">
        <v>0</v>
      </c>
      <c r="AJ681">
        <f>marketing_campaign[[#This Row],[AcceptedCmp2]]+marketing_campaign[[#This Row],[AcceptedCmp1]]+marketing_campaign[[#This Row],[AcceptedCmp5]]+marketing_campaign[[#This Row],[AcceptedCmp4]]+marketing_campaign[[#This Row],[AcceptedCmp3]]</f>
        <v>0</v>
      </c>
    </row>
    <row r="682" spans="1:36" x14ac:dyDescent="0.35">
      <c r="A682">
        <v>2891</v>
      </c>
      <c r="B682">
        <v>1963</v>
      </c>
      <c r="C682">
        <f t="shared" ca="1" si="20"/>
        <v>63</v>
      </c>
      <c r="D682" t="str" cm="1">
        <f t="array" aca="1" ref="D6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82" t="s">
        <v>29</v>
      </c>
      <c r="F682" t="s">
        <v>35</v>
      </c>
      <c r="G682" cm="1">
        <f t="array" ref="G682">_xlfn.IFS(marketing_campaign[[#This Row],[Marital_Status]]="Single",I682-J682+1,marketing_campaign[[#This Row],[Marital_Status]]="Together",I682+J682+2,marketing_campaign[[#This Row],[Marital_Status]]="Alone",I682-J682+1,marketing_campaign[[#This Row],[Marital_Status]]="Married",I682+J682+2,marketing_campaign[[#This Row],[Marital_Status]]="Divorced",I682+J682+1,marketing_campaign[[#This Row],[Marital_Status]]="YOLO",I682-J682+1,marketing_campaign[[#This Row],[Marital_Status]]="Absurd",I682-J682+1,marketing_campaign[[#This Row],[Marital_Status]]="Widow",I682+J682+1)</f>
        <v>2</v>
      </c>
      <c r="H682">
        <v>68118</v>
      </c>
      <c r="I682">
        <v>0</v>
      </c>
      <c r="J682">
        <v>1</v>
      </c>
      <c r="K682" s="1">
        <v>41565</v>
      </c>
      <c r="L682">
        <v>51</v>
      </c>
      <c r="M682" t="str" cm="1">
        <f t="array" ref="M682">_xlfn.IFS(AND(marketing_campaign[[#This Row],[Recency]]&gt;=0,marketing_campaign[[#This Row],[Recency]]&lt;=14),"Early Recency",AND(marketing_campaign[[#This Row],[Recency]]&gt;=15,marketing_campaign[[#This Row],[Recency]]&lt;=31),"Mid-Recency",marketing_campaign[[#This Row],[Recency]]&gt;=32,"Late Recency")</f>
        <v>Late Recency</v>
      </c>
      <c r="N682">
        <v>595</v>
      </c>
      <c r="O682">
        <v>23</v>
      </c>
      <c r="P682">
        <v>123</v>
      </c>
      <c r="Q682">
        <v>10</v>
      </c>
      <c r="R682">
        <v>23</v>
      </c>
      <c r="S682">
        <v>154</v>
      </c>
      <c r="T682">
        <f>marketing_campaign[[#This Row],[MntGoldProds]]+marketing_campaign[[#This Row],[MntSweetProducts]]+marketing_campaign[[#This Row],[MntFishProducts]]+marketing_campaign[[#This Row],[MntMeatProducts]]+marketing_campaign[[#This Row],[MntFruits]]+marketing_campaign[[#This Row],[MntWines]]</f>
        <v>928</v>
      </c>
      <c r="U682">
        <v>2</v>
      </c>
      <c r="V682">
        <v>8</v>
      </c>
      <c r="W682">
        <v>9</v>
      </c>
      <c r="X682">
        <v>4</v>
      </c>
      <c r="Y682">
        <f t="shared" si="21"/>
        <v>23</v>
      </c>
      <c r="Z682">
        <v>6</v>
      </c>
      <c r="AA682">
        <v>0</v>
      </c>
      <c r="AB682">
        <v>0</v>
      </c>
      <c r="AC682">
        <v>0</v>
      </c>
      <c r="AD682">
        <v>0</v>
      </c>
      <c r="AE682">
        <v>0</v>
      </c>
      <c r="AF682">
        <v>0</v>
      </c>
      <c r="AG682">
        <v>3</v>
      </c>
      <c r="AH682">
        <v>11</v>
      </c>
      <c r="AI682">
        <v>0</v>
      </c>
      <c r="AJ682">
        <f>marketing_campaign[[#This Row],[AcceptedCmp2]]+marketing_campaign[[#This Row],[AcceptedCmp1]]+marketing_campaign[[#This Row],[AcceptedCmp5]]+marketing_campaign[[#This Row],[AcceptedCmp4]]+marketing_campaign[[#This Row],[AcceptedCmp3]]</f>
        <v>0</v>
      </c>
    </row>
    <row r="683" spans="1:36" x14ac:dyDescent="0.35">
      <c r="A683">
        <v>4910</v>
      </c>
      <c r="B683">
        <v>1967</v>
      </c>
      <c r="C683">
        <f t="shared" ca="1" si="20"/>
        <v>59</v>
      </c>
      <c r="D683" t="str" cm="1">
        <f t="array" aca="1" ref="D6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3" t="s">
        <v>29</v>
      </c>
      <c r="F683" t="s">
        <v>35</v>
      </c>
      <c r="G683" cm="1">
        <f t="array" ref="G683">_xlfn.IFS(marketing_campaign[[#This Row],[Marital_Status]]="Single",I683-J683+1,marketing_campaign[[#This Row],[Marital_Status]]="Together",I683+J683+2,marketing_campaign[[#This Row],[Marital_Status]]="Alone",I683-J683+1,marketing_campaign[[#This Row],[Marital_Status]]="Married",I683+J683+2,marketing_campaign[[#This Row],[Marital_Status]]="Divorced",I683+J683+1,marketing_campaign[[#This Row],[Marital_Status]]="YOLO",I683-J683+1,marketing_campaign[[#This Row],[Marital_Status]]="Absurd",I683-J683+1,marketing_campaign[[#This Row],[Marital_Status]]="Widow",I683+J683+1)</f>
        <v>1</v>
      </c>
      <c r="H683">
        <v>68743</v>
      </c>
      <c r="I683">
        <v>0</v>
      </c>
      <c r="J683">
        <v>0</v>
      </c>
      <c r="K683" s="1">
        <v>41151</v>
      </c>
      <c r="L683">
        <v>81</v>
      </c>
      <c r="M683" t="str" cm="1">
        <f t="array" ref="M683">_xlfn.IFS(AND(marketing_campaign[[#This Row],[Recency]]&gt;=0,marketing_campaign[[#This Row],[Recency]]&lt;=14),"Early Recency",AND(marketing_campaign[[#This Row],[Recency]]&gt;=15,marketing_campaign[[#This Row],[Recency]]&lt;=31),"Mid-Recency",marketing_campaign[[#This Row],[Recency]]&gt;=32,"Late Recency")</f>
        <v>Late Recency</v>
      </c>
      <c r="N683">
        <v>1132</v>
      </c>
      <c r="O683">
        <v>134</v>
      </c>
      <c r="P683">
        <v>384</v>
      </c>
      <c r="Q683">
        <v>175</v>
      </c>
      <c r="R683">
        <v>134</v>
      </c>
      <c r="S683">
        <v>115</v>
      </c>
      <c r="T683">
        <f>marketing_campaign[[#This Row],[MntGoldProds]]+marketing_campaign[[#This Row],[MntSweetProducts]]+marketing_campaign[[#This Row],[MntFishProducts]]+marketing_campaign[[#This Row],[MntMeatProducts]]+marketing_campaign[[#This Row],[MntFruits]]+marketing_campaign[[#This Row],[MntWines]]</f>
        <v>2074</v>
      </c>
      <c r="U683">
        <v>1</v>
      </c>
      <c r="V683">
        <v>11</v>
      </c>
      <c r="W683">
        <v>5</v>
      </c>
      <c r="X683">
        <v>13</v>
      </c>
      <c r="Y683">
        <f t="shared" si="21"/>
        <v>30</v>
      </c>
      <c r="Z683">
        <v>7</v>
      </c>
      <c r="AA683">
        <v>0</v>
      </c>
      <c r="AB683">
        <v>0</v>
      </c>
      <c r="AC683">
        <v>0</v>
      </c>
      <c r="AD683">
        <v>0</v>
      </c>
      <c r="AE683">
        <v>0</v>
      </c>
      <c r="AF683">
        <v>0</v>
      </c>
      <c r="AG683">
        <v>3</v>
      </c>
      <c r="AH683">
        <v>11</v>
      </c>
      <c r="AI683">
        <v>0</v>
      </c>
      <c r="AJ683">
        <f>marketing_campaign[[#This Row],[AcceptedCmp2]]+marketing_campaign[[#This Row],[AcceptedCmp1]]+marketing_campaign[[#This Row],[AcceptedCmp5]]+marketing_campaign[[#This Row],[AcceptedCmp4]]+marketing_campaign[[#This Row],[AcceptedCmp3]]</f>
        <v>0</v>
      </c>
    </row>
    <row r="684" spans="1:36" x14ac:dyDescent="0.35">
      <c r="A684">
        <v>75</v>
      </c>
      <c r="B684">
        <v>1982</v>
      </c>
      <c r="C684">
        <f t="shared" ca="1" si="20"/>
        <v>44</v>
      </c>
      <c r="D684" t="str" cm="1">
        <f t="array" aca="1" ref="D6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84" t="s">
        <v>37</v>
      </c>
      <c r="F684" t="s">
        <v>31</v>
      </c>
      <c r="G684" cm="1">
        <f t="array" ref="G684">_xlfn.IFS(marketing_campaign[[#This Row],[Marital_Status]]="Single",I684-J684+1,marketing_campaign[[#This Row],[Marital_Status]]="Together",I684+J684+2,marketing_campaign[[#This Row],[Marital_Status]]="Alone",I684-J684+1,marketing_campaign[[#This Row],[Marital_Status]]="Married",I684+J684+2,marketing_campaign[[#This Row],[Marital_Status]]="Divorced",I684+J684+1,marketing_campaign[[#This Row],[Marital_Status]]="YOLO",I684-J684+1,marketing_campaign[[#This Row],[Marital_Status]]="Absurd",I684-J684+1,marketing_campaign[[#This Row],[Marital_Status]]="Widow",I684+J684+1)</f>
        <v>2</v>
      </c>
      <c r="H684">
        <v>41039</v>
      </c>
      <c r="I684">
        <v>0</v>
      </c>
      <c r="J684">
        <v>0</v>
      </c>
      <c r="K684" s="1">
        <v>41480</v>
      </c>
      <c r="L684">
        <v>32</v>
      </c>
      <c r="M684" t="str" cm="1">
        <f t="array" ref="M684">_xlfn.IFS(AND(marketing_campaign[[#This Row],[Recency]]&gt;=0,marketing_campaign[[#This Row],[Recency]]&lt;=14),"Early Recency",AND(marketing_campaign[[#This Row],[Recency]]&gt;=15,marketing_campaign[[#This Row],[Recency]]&lt;=31),"Mid-Recency",marketing_campaign[[#This Row],[Recency]]&gt;=32,"Late Recency")</f>
        <v>Late Recency</v>
      </c>
      <c r="N684">
        <v>34</v>
      </c>
      <c r="O684">
        <v>11</v>
      </c>
      <c r="P684">
        <v>137</v>
      </c>
      <c r="Q684">
        <v>179</v>
      </c>
      <c r="R684">
        <v>61</v>
      </c>
      <c r="S684">
        <v>45</v>
      </c>
      <c r="T684">
        <f>marketing_campaign[[#This Row],[MntGoldProds]]+marketing_campaign[[#This Row],[MntSweetProducts]]+marketing_campaign[[#This Row],[MntFishProducts]]+marketing_campaign[[#This Row],[MntMeatProducts]]+marketing_campaign[[#This Row],[MntFruits]]+marketing_campaign[[#This Row],[MntWines]]</f>
        <v>467</v>
      </c>
      <c r="U684">
        <v>1</v>
      </c>
      <c r="V684">
        <v>8</v>
      </c>
      <c r="W684">
        <v>1</v>
      </c>
      <c r="X684">
        <v>5</v>
      </c>
      <c r="Y684">
        <f t="shared" si="21"/>
        <v>15</v>
      </c>
      <c r="Z684">
        <v>8</v>
      </c>
      <c r="AA684">
        <v>0</v>
      </c>
      <c r="AB684">
        <v>0</v>
      </c>
      <c r="AC684">
        <v>0</v>
      </c>
      <c r="AD684">
        <v>0</v>
      </c>
      <c r="AE684">
        <v>0</v>
      </c>
      <c r="AF684">
        <v>0</v>
      </c>
      <c r="AG684">
        <v>3</v>
      </c>
      <c r="AH684">
        <v>11</v>
      </c>
      <c r="AI684">
        <v>0</v>
      </c>
      <c r="AJ684">
        <f>marketing_campaign[[#This Row],[AcceptedCmp2]]+marketing_campaign[[#This Row],[AcceptedCmp1]]+marketing_campaign[[#This Row],[AcceptedCmp5]]+marketing_campaign[[#This Row],[AcceptedCmp4]]+marketing_campaign[[#This Row],[AcceptedCmp3]]</f>
        <v>0</v>
      </c>
    </row>
    <row r="685" spans="1:36" x14ac:dyDescent="0.35">
      <c r="A685">
        <v>10120</v>
      </c>
      <c r="B685">
        <v>1955</v>
      </c>
      <c r="C685">
        <f t="shared" ca="1" si="20"/>
        <v>71</v>
      </c>
      <c r="D685" t="str" cm="1">
        <f t="array" aca="1" ref="D6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85" t="s">
        <v>29</v>
      </c>
      <c r="F685" t="s">
        <v>31</v>
      </c>
      <c r="G685" cm="1">
        <f t="array" ref="G685">_xlfn.IFS(marketing_campaign[[#This Row],[Marital_Status]]="Single",I685-J685+1,marketing_campaign[[#This Row],[Marital_Status]]="Together",I685+J685+2,marketing_campaign[[#This Row],[Marital_Status]]="Alone",I685-J685+1,marketing_campaign[[#This Row],[Marital_Status]]="Married",I685+J685+2,marketing_campaign[[#This Row],[Marital_Status]]="Divorced",I685+J685+1,marketing_campaign[[#This Row],[Marital_Status]]="YOLO",I685-J685+1,marketing_campaign[[#This Row],[Marital_Status]]="Absurd",I685-J685+1,marketing_campaign[[#This Row],[Marital_Status]]="Widow",I685+J685+1)</f>
        <v>3</v>
      </c>
      <c r="H685">
        <v>38946</v>
      </c>
      <c r="I685">
        <v>0</v>
      </c>
      <c r="J685">
        <v>1</v>
      </c>
      <c r="K685" s="1">
        <v>41571</v>
      </c>
      <c r="L685">
        <v>84</v>
      </c>
      <c r="M685" t="str" cm="1">
        <f t="array" ref="M685">_xlfn.IFS(AND(marketing_campaign[[#This Row],[Recency]]&gt;=0,marketing_campaign[[#This Row],[Recency]]&lt;=14),"Early Recency",AND(marketing_campaign[[#This Row],[Recency]]&gt;=15,marketing_campaign[[#This Row],[Recency]]&lt;=31),"Mid-Recency",marketing_campaign[[#This Row],[Recency]]&gt;=32,"Late Recency")</f>
        <v>Late Recency</v>
      </c>
      <c r="N685">
        <v>116</v>
      </c>
      <c r="O685">
        <v>6</v>
      </c>
      <c r="P685">
        <v>82</v>
      </c>
      <c r="Q685">
        <v>6</v>
      </c>
      <c r="R685">
        <v>6</v>
      </c>
      <c r="S685">
        <v>41</v>
      </c>
      <c r="T685">
        <f>marketing_campaign[[#This Row],[MntGoldProds]]+marketing_campaign[[#This Row],[MntSweetProducts]]+marketing_campaign[[#This Row],[MntFishProducts]]+marketing_campaign[[#This Row],[MntMeatProducts]]+marketing_campaign[[#This Row],[MntFruits]]+marketing_campaign[[#This Row],[MntWines]]</f>
        <v>257</v>
      </c>
      <c r="U685">
        <v>2</v>
      </c>
      <c r="V685">
        <v>3</v>
      </c>
      <c r="W685">
        <v>1</v>
      </c>
      <c r="X685">
        <v>6</v>
      </c>
      <c r="Y685">
        <f t="shared" si="21"/>
        <v>12</v>
      </c>
      <c r="Z685">
        <v>5</v>
      </c>
      <c r="AA685">
        <v>0</v>
      </c>
      <c r="AB685">
        <v>0</v>
      </c>
      <c r="AC685">
        <v>0</v>
      </c>
      <c r="AD685">
        <v>0</v>
      </c>
      <c r="AE685">
        <v>0</v>
      </c>
      <c r="AF685">
        <v>0</v>
      </c>
      <c r="AG685">
        <v>3</v>
      </c>
      <c r="AH685">
        <v>11</v>
      </c>
      <c r="AI685">
        <v>0</v>
      </c>
      <c r="AJ685">
        <f>marketing_campaign[[#This Row],[AcceptedCmp2]]+marketing_campaign[[#This Row],[AcceptedCmp1]]+marketing_campaign[[#This Row],[AcceptedCmp5]]+marketing_campaign[[#This Row],[AcceptedCmp4]]+marketing_campaign[[#This Row],[AcceptedCmp3]]</f>
        <v>0</v>
      </c>
    </row>
    <row r="686" spans="1:36" x14ac:dyDescent="0.35">
      <c r="A686">
        <v>6327</v>
      </c>
      <c r="B686">
        <v>1967</v>
      </c>
      <c r="C686">
        <f t="shared" ca="1" si="20"/>
        <v>59</v>
      </c>
      <c r="D686" t="str" cm="1">
        <f t="array" aca="1" ref="D6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6" t="s">
        <v>29</v>
      </c>
      <c r="F686" t="s">
        <v>31</v>
      </c>
      <c r="G686" cm="1">
        <f t="array" ref="G686">_xlfn.IFS(marketing_campaign[[#This Row],[Marital_Status]]="Single",I686-J686+1,marketing_campaign[[#This Row],[Marital_Status]]="Together",I686+J686+2,marketing_campaign[[#This Row],[Marital_Status]]="Alone",I686-J686+1,marketing_campaign[[#This Row],[Marital_Status]]="Married",I686+J686+2,marketing_campaign[[#This Row],[Marital_Status]]="Divorced",I686+J686+1,marketing_campaign[[#This Row],[Marital_Status]]="YOLO",I686-J686+1,marketing_campaign[[#This Row],[Marital_Status]]="Absurd",I686-J686+1,marketing_campaign[[#This Row],[Marital_Status]]="Widow",I686+J686+1)</f>
        <v>2</v>
      </c>
      <c r="H686">
        <v>65777</v>
      </c>
      <c r="I686">
        <v>0</v>
      </c>
      <c r="J686">
        <v>0</v>
      </c>
      <c r="K686" s="1">
        <v>41627</v>
      </c>
      <c r="L686">
        <v>87</v>
      </c>
      <c r="M686" t="str" cm="1">
        <f t="array" ref="M686">_xlfn.IFS(AND(marketing_campaign[[#This Row],[Recency]]&gt;=0,marketing_campaign[[#This Row],[Recency]]&lt;=14),"Early Recency",AND(marketing_campaign[[#This Row],[Recency]]&gt;=15,marketing_campaign[[#This Row],[Recency]]&lt;=31),"Mid-Recency",marketing_campaign[[#This Row],[Recency]]&gt;=32,"Late Recency")</f>
        <v>Late Recency</v>
      </c>
      <c r="N686">
        <v>565</v>
      </c>
      <c r="O686">
        <v>32</v>
      </c>
      <c r="P686">
        <v>435</v>
      </c>
      <c r="Q686">
        <v>28</v>
      </c>
      <c r="R686">
        <v>32</v>
      </c>
      <c r="S686">
        <v>54</v>
      </c>
      <c r="T686">
        <f>marketing_campaign[[#This Row],[MntGoldProds]]+marketing_campaign[[#This Row],[MntSweetProducts]]+marketing_campaign[[#This Row],[MntFishProducts]]+marketing_campaign[[#This Row],[MntMeatProducts]]+marketing_campaign[[#This Row],[MntFruits]]+marketing_campaign[[#This Row],[MntWines]]</f>
        <v>1146</v>
      </c>
      <c r="U686">
        <v>1</v>
      </c>
      <c r="V686">
        <v>2</v>
      </c>
      <c r="W686">
        <v>8</v>
      </c>
      <c r="X686">
        <v>6</v>
      </c>
      <c r="Y686">
        <f t="shared" si="21"/>
        <v>17</v>
      </c>
      <c r="Z686">
        <v>1</v>
      </c>
      <c r="AA686">
        <v>0</v>
      </c>
      <c r="AB686">
        <v>0</v>
      </c>
      <c r="AC686">
        <v>0</v>
      </c>
      <c r="AD686">
        <v>0</v>
      </c>
      <c r="AE686">
        <v>0</v>
      </c>
      <c r="AF686">
        <v>0</v>
      </c>
      <c r="AG686">
        <v>3</v>
      </c>
      <c r="AH686">
        <v>11</v>
      </c>
      <c r="AI686">
        <v>0</v>
      </c>
      <c r="AJ686">
        <f>marketing_campaign[[#This Row],[AcceptedCmp2]]+marketing_campaign[[#This Row],[AcceptedCmp1]]+marketing_campaign[[#This Row],[AcceptedCmp5]]+marketing_campaign[[#This Row],[AcceptedCmp4]]+marketing_campaign[[#This Row],[AcceptedCmp3]]</f>
        <v>0</v>
      </c>
    </row>
    <row r="687" spans="1:36" x14ac:dyDescent="0.35">
      <c r="A687">
        <v>10142</v>
      </c>
      <c r="B687">
        <v>1976</v>
      </c>
      <c r="C687">
        <f t="shared" ca="1" si="20"/>
        <v>50</v>
      </c>
      <c r="D687" t="str" cm="1">
        <f t="array" aca="1" ref="D6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7" t="s">
        <v>32</v>
      </c>
      <c r="F687" t="s">
        <v>35</v>
      </c>
      <c r="G687" cm="1">
        <f t="array" ref="G687">_xlfn.IFS(marketing_campaign[[#This Row],[Marital_Status]]="Single",I687-J687+1,marketing_campaign[[#This Row],[Marital_Status]]="Together",I687+J687+2,marketing_campaign[[#This Row],[Marital_Status]]="Alone",I687-J687+1,marketing_campaign[[#This Row],[Marital_Status]]="Married",I687+J687+2,marketing_campaign[[#This Row],[Marital_Status]]="Divorced",I687+J687+1,marketing_campaign[[#This Row],[Marital_Status]]="YOLO",I687-J687+1,marketing_campaign[[#This Row],[Marital_Status]]="Absurd",I687-J687+1,marketing_campaign[[#This Row],[Marital_Status]]="Widow",I687+J687+1)</f>
        <v>2</v>
      </c>
      <c r="H687">
        <v>66476</v>
      </c>
      <c r="I687">
        <v>0</v>
      </c>
      <c r="J687">
        <v>1</v>
      </c>
      <c r="K687" s="1">
        <v>41340</v>
      </c>
      <c r="L687">
        <v>99</v>
      </c>
      <c r="M687" t="str" cm="1">
        <f t="array" ref="M687">_xlfn.IFS(AND(marketing_campaign[[#This Row],[Recency]]&gt;=0,marketing_campaign[[#This Row],[Recency]]&lt;=14),"Early Recency",AND(marketing_campaign[[#This Row],[Recency]]&gt;=15,marketing_campaign[[#This Row],[Recency]]&lt;=31),"Mid-Recency",marketing_campaign[[#This Row],[Recency]]&gt;=32,"Late Recency")</f>
        <v>Late Recency</v>
      </c>
      <c r="N687">
        <v>372</v>
      </c>
      <c r="O687">
        <v>18</v>
      </c>
      <c r="P687">
        <v>126</v>
      </c>
      <c r="Q687">
        <v>47</v>
      </c>
      <c r="R687">
        <v>48</v>
      </c>
      <c r="S687">
        <v>78</v>
      </c>
      <c r="T687">
        <f>marketing_campaign[[#This Row],[MntGoldProds]]+marketing_campaign[[#This Row],[MntSweetProducts]]+marketing_campaign[[#This Row],[MntFishProducts]]+marketing_campaign[[#This Row],[MntMeatProducts]]+marketing_campaign[[#This Row],[MntFruits]]+marketing_campaign[[#This Row],[MntWines]]</f>
        <v>689</v>
      </c>
      <c r="U687">
        <v>2</v>
      </c>
      <c r="V687">
        <v>5</v>
      </c>
      <c r="W687">
        <v>2</v>
      </c>
      <c r="X687">
        <v>11</v>
      </c>
      <c r="Y687">
        <f t="shared" si="21"/>
        <v>20</v>
      </c>
      <c r="Z687">
        <v>4</v>
      </c>
      <c r="AA687">
        <v>0</v>
      </c>
      <c r="AB687">
        <v>0</v>
      </c>
      <c r="AC687">
        <v>0</v>
      </c>
      <c r="AD687">
        <v>0</v>
      </c>
      <c r="AE687">
        <v>0</v>
      </c>
      <c r="AF687">
        <v>0</v>
      </c>
      <c r="AG687">
        <v>3</v>
      </c>
      <c r="AH687">
        <v>11</v>
      </c>
      <c r="AI687">
        <v>0</v>
      </c>
      <c r="AJ687">
        <f>marketing_campaign[[#This Row],[AcceptedCmp2]]+marketing_campaign[[#This Row],[AcceptedCmp1]]+marketing_campaign[[#This Row],[AcceptedCmp5]]+marketing_campaign[[#This Row],[AcceptedCmp4]]+marketing_campaign[[#This Row],[AcceptedCmp3]]</f>
        <v>0</v>
      </c>
    </row>
    <row r="688" spans="1:36" x14ac:dyDescent="0.35">
      <c r="A688">
        <v>9826</v>
      </c>
      <c r="B688">
        <v>1972</v>
      </c>
      <c r="C688">
        <f t="shared" ca="1" si="20"/>
        <v>54</v>
      </c>
      <c r="D688" t="str" cm="1">
        <f t="array" aca="1" ref="D6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88" t="s">
        <v>32</v>
      </c>
      <c r="F688" t="s">
        <v>30</v>
      </c>
      <c r="G688" cm="1">
        <f t="array" ref="G688">_xlfn.IFS(marketing_campaign[[#This Row],[Marital_Status]]="Single",I688-J688+1,marketing_campaign[[#This Row],[Marital_Status]]="Together",I688+J688+2,marketing_campaign[[#This Row],[Marital_Status]]="Alone",I688-J688+1,marketing_campaign[[#This Row],[Marital_Status]]="Married",I688+J688+2,marketing_campaign[[#This Row],[Marital_Status]]="Divorced",I688+J688+1,marketing_campaign[[#This Row],[Marital_Status]]="YOLO",I688-J688+1,marketing_campaign[[#This Row],[Marital_Status]]="Absurd",I688-J688+1,marketing_campaign[[#This Row],[Marital_Status]]="Widow",I688+J688+1)</f>
        <v>1</v>
      </c>
      <c r="H688">
        <v>86857</v>
      </c>
      <c r="I688">
        <v>0</v>
      </c>
      <c r="J688">
        <v>0</v>
      </c>
      <c r="K688" s="1">
        <v>41164</v>
      </c>
      <c r="L688">
        <v>96</v>
      </c>
      <c r="M688" t="str" cm="1">
        <f t="array" ref="M688">_xlfn.IFS(AND(marketing_campaign[[#This Row],[Recency]]&gt;=0,marketing_campaign[[#This Row],[Recency]]&lt;=14),"Early Recency",AND(marketing_campaign[[#This Row],[Recency]]&gt;=15,marketing_campaign[[#This Row],[Recency]]&lt;=31),"Mid-Recency",marketing_campaign[[#This Row],[Recency]]&gt;=32,"Late Recency")</f>
        <v>Late Recency</v>
      </c>
      <c r="N688">
        <v>899</v>
      </c>
      <c r="O688">
        <v>102</v>
      </c>
      <c r="P688">
        <v>838</v>
      </c>
      <c r="Q688">
        <v>133</v>
      </c>
      <c r="R688">
        <v>102</v>
      </c>
      <c r="S688">
        <v>40</v>
      </c>
      <c r="T688">
        <f>marketing_campaign[[#This Row],[MntGoldProds]]+marketing_campaign[[#This Row],[MntSweetProducts]]+marketing_campaign[[#This Row],[MntFishProducts]]+marketing_campaign[[#This Row],[MntMeatProducts]]+marketing_campaign[[#This Row],[MntFruits]]+marketing_campaign[[#This Row],[MntWines]]</f>
        <v>2114</v>
      </c>
      <c r="U688">
        <v>1</v>
      </c>
      <c r="V688">
        <v>5</v>
      </c>
      <c r="W688">
        <v>6</v>
      </c>
      <c r="X688">
        <v>10</v>
      </c>
      <c r="Y688">
        <f t="shared" si="21"/>
        <v>22</v>
      </c>
      <c r="Z688">
        <v>2</v>
      </c>
      <c r="AA688">
        <v>0</v>
      </c>
      <c r="AB688">
        <v>0</v>
      </c>
      <c r="AC688">
        <v>0</v>
      </c>
      <c r="AD688">
        <v>0</v>
      </c>
      <c r="AE688">
        <v>0</v>
      </c>
      <c r="AF688">
        <v>0</v>
      </c>
      <c r="AG688">
        <v>3</v>
      </c>
      <c r="AH688">
        <v>11</v>
      </c>
      <c r="AI688">
        <v>1</v>
      </c>
      <c r="AJ688">
        <f>marketing_campaign[[#This Row],[AcceptedCmp2]]+marketing_campaign[[#This Row],[AcceptedCmp1]]+marketing_campaign[[#This Row],[AcceptedCmp5]]+marketing_campaign[[#This Row],[AcceptedCmp4]]+marketing_campaign[[#This Row],[AcceptedCmp3]]</f>
        <v>0</v>
      </c>
    </row>
    <row r="689" spans="1:36" x14ac:dyDescent="0.35">
      <c r="A689">
        <v>1501</v>
      </c>
      <c r="B689">
        <v>1982</v>
      </c>
      <c r="C689">
        <f t="shared" ca="1" si="20"/>
        <v>44</v>
      </c>
      <c r="D689" t="str" cm="1">
        <f t="array" aca="1" ref="D6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89" t="s">
        <v>32</v>
      </c>
      <c r="F689" t="s">
        <v>33</v>
      </c>
      <c r="G689" cm="1">
        <f t="array" ref="G689">_xlfn.IFS(marketing_campaign[[#This Row],[Marital_Status]]="Single",I689-J689+1,marketing_campaign[[#This Row],[Marital_Status]]="Together",I689+J689+2,marketing_campaign[[#This Row],[Marital_Status]]="Alone",I689-J689+1,marketing_campaign[[#This Row],[Marital_Status]]="Married",I689+J689+2,marketing_campaign[[#This Row],[Marital_Status]]="Divorced",I689+J689+1,marketing_campaign[[#This Row],[Marital_Status]]="YOLO",I689-J689+1,marketing_campaign[[#This Row],[Marital_Status]]="Absurd",I689-J689+1,marketing_campaign[[#This Row],[Marital_Status]]="Widow",I689+J689+1)</f>
        <v>2</v>
      </c>
      <c r="H689">
        <v>160803</v>
      </c>
      <c r="I689">
        <v>0</v>
      </c>
      <c r="J689">
        <v>0</v>
      </c>
      <c r="K689" s="1">
        <v>41125</v>
      </c>
      <c r="L689">
        <v>21</v>
      </c>
      <c r="M689" t="str" cm="1">
        <f t="array" ref="M689">_xlfn.IFS(AND(marketing_campaign[[#This Row],[Recency]]&gt;=0,marketing_campaign[[#This Row],[Recency]]&lt;=14),"Early Recency",AND(marketing_campaign[[#This Row],[Recency]]&gt;=15,marketing_campaign[[#This Row],[Recency]]&lt;=31),"Mid-Recency",marketing_campaign[[#This Row],[Recency]]&gt;=32,"Late Recency")</f>
        <v>Mid-Recency</v>
      </c>
      <c r="N689">
        <v>55</v>
      </c>
      <c r="O689">
        <v>16</v>
      </c>
      <c r="P689">
        <v>1622</v>
      </c>
      <c r="Q689">
        <v>17</v>
      </c>
      <c r="R689">
        <v>3</v>
      </c>
      <c r="S689">
        <v>4</v>
      </c>
      <c r="T689">
        <f>marketing_campaign[[#This Row],[MntGoldProds]]+marketing_campaign[[#This Row],[MntSweetProducts]]+marketing_campaign[[#This Row],[MntFishProducts]]+marketing_campaign[[#This Row],[MntMeatProducts]]+marketing_campaign[[#This Row],[MntFruits]]+marketing_campaign[[#This Row],[MntWines]]</f>
        <v>1717</v>
      </c>
      <c r="U689">
        <v>15</v>
      </c>
      <c r="V689">
        <v>0</v>
      </c>
      <c r="W689">
        <v>28</v>
      </c>
      <c r="X689">
        <v>1</v>
      </c>
      <c r="Y689">
        <f t="shared" si="21"/>
        <v>44</v>
      </c>
      <c r="Z689">
        <v>0</v>
      </c>
      <c r="AA689">
        <v>0</v>
      </c>
      <c r="AB689">
        <v>0</v>
      </c>
      <c r="AC689">
        <v>0</v>
      </c>
      <c r="AD689">
        <v>0</v>
      </c>
      <c r="AE689">
        <v>0</v>
      </c>
      <c r="AF689">
        <v>0</v>
      </c>
      <c r="AG689">
        <v>3</v>
      </c>
      <c r="AH689">
        <v>11</v>
      </c>
      <c r="AI689">
        <v>0</v>
      </c>
      <c r="AJ689">
        <f>marketing_campaign[[#This Row],[AcceptedCmp2]]+marketing_campaign[[#This Row],[AcceptedCmp1]]+marketing_campaign[[#This Row],[AcceptedCmp5]]+marketing_campaign[[#This Row],[AcceptedCmp4]]+marketing_campaign[[#This Row],[AcceptedCmp3]]</f>
        <v>0</v>
      </c>
    </row>
    <row r="690" spans="1:36" x14ac:dyDescent="0.35">
      <c r="A690">
        <v>10767</v>
      </c>
      <c r="B690">
        <v>1989</v>
      </c>
      <c r="C690">
        <f t="shared" ca="1" si="20"/>
        <v>37</v>
      </c>
      <c r="D690" t="str" cm="1">
        <f t="array" aca="1" ref="D6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90" t="s">
        <v>32</v>
      </c>
      <c r="F690" t="s">
        <v>31</v>
      </c>
      <c r="G690" cm="1">
        <f t="array" ref="G690">_xlfn.IFS(marketing_campaign[[#This Row],[Marital_Status]]="Single",I690-J690+1,marketing_campaign[[#This Row],[Marital_Status]]="Together",I690+J690+2,marketing_campaign[[#This Row],[Marital_Status]]="Alone",I690-J690+1,marketing_campaign[[#This Row],[Marital_Status]]="Married",I690+J690+2,marketing_campaign[[#This Row],[Marital_Status]]="Divorced",I690+J690+1,marketing_campaign[[#This Row],[Marital_Status]]="YOLO",I690-J690+1,marketing_campaign[[#This Row],[Marital_Status]]="Absurd",I690-J690+1,marketing_campaign[[#This Row],[Marital_Status]]="Widow",I690+J690+1)</f>
        <v>2</v>
      </c>
      <c r="H690">
        <v>77845</v>
      </c>
      <c r="I690">
        <v>0</v>
      </c>
      <c r="J690">
        <v>0</v>
      </c>
      <c r="K690" s="1">
        <v>41775</v>
      </c>
      <c r="L690">
        <v>40</v>
      </c>
      <c r="M690" t="str" cm="1">
        <f t="array" ref="M690">_xlfn.IFS(AND(marketing_campaign[[#This Row],[Recency]]&gt;=0,marketing_campaign[[#This Row],[Recency]]&lt;=14),"Early Recency",AND(marketing_campaign[[#This Row],[Recency]]&gt;=15,marketing_campaign[[#This Row],[Recency]]&lt;=31),"Mid-Recency",marketing_campaign[[#This Row],[Recency]]&gt;=32,"Late Recency")</f>
        <v>Late Recency</v>
      </c>
      <c r="N690">
        <v>760</v>
      </c>
      <c r="O690">
        <v>40</v>
      </c>
      <c r="P690">
        <v>480</v>
      </c>
      <c r="Q690">
        <v>0</v>
      </c>
      <c r="R690">
        <v>40</v>
      </c>
      <c r="S690">
        <v>26</v>
      </c>
      <c r="T690">
        <f>marketing_campaign[[#This Row],[MntGoldProds]]+marketing_campaign[[#This Row],[MntSweetProducts]]+marketing_campaign[[#This Row],[MntFishProducts]]+marketing_campaign[[#This Row],[MntMeatProducts]]+marketing_campaign[[#This Row],[MntFruits]]+marketing_campaign[[#This Row],[MntWines]]</f>
        <v>1346</v>
      </c>
      <c r="U690">
        <v>1</v>
      </c>
      <c r="V690">
        <v>3</v>
      </c>
      <c r="W690">
        <v>5</v>
      </c>
      <c r="X690">
        <v>12</v>
      </c>
      <c r="Y690">
        <f t="shared" si="21"/>
        <v>21</v>
      </c>
      <c r="Z690">
        <v>1</v>
      </c>
      <c r="AA690">
        <v>0</v>
      </c>
      <c r="AB690">
        <v>0</v>
      </c>
      <c r="AC690">
        <v>1</v>
      </c>
      <c r="AD690">
        <v>1</v>
      </c>
      <c r="AE690">
        <v>0</v>
      </c>
      <c r="AF690">
        <v>0</v>
      </c>
      <c r="AG690">
        <v>3</v>
      </c>
      <c r="AH690">
        <v>11</v>
      </c>
      <c r="AI690">
        <v>0</v>
      </c>
      <c r="AJ690">
        <f>marketing_campaign[[#This Row],[AcceptedCmp2]]+marketing_campaign[[#This Row],[AcceptedCmp1]]+marketing_campaign[[#This Row],[AcceptedCmp5]]+marketing_campaign[[#This Row],[AcceptedCmp4]]+marketing_campaign[[#This Row],[AcceptedCmp3]]</f>
        <v>2</v>
      </c>
    </row>
    <row r="691" spans="1:36" x14ac:dyDescent="0.35">
      <c r="A691">
        <v>7279</v>
      </c>
      <c r="B691">
        <v>1969</v>
      </c>
      <c r="C691">
        <f t="shared" ca="1" si="20"/>
        <v>57</v>
      </c>
      <c r="D691" t="str" cm="1">
        <f t="array" aca="1" ref="D6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91" t="s">
        <v>32</v>
      </c>
      <c r="F691" t="s">
        <v>31</v>
      </c>
      <c r="G691" cm="1">
        <f t="array" ref="G691">_xlfn.IFS(marketing_campaign[[#This Row],[Marital_Status]]="Single",I691-J691+1,marketing_campaign[[#This Row],[Marital_Status]]="Together",I691+J691+2,marketing_campaign[[#This Row],[Marital_Status]]="Alone",I691-J691+1,marketing_campaign[[#This Row],[Marital_Status]]="Married",I691+J691+2,marketing_campaign[[#This Row],[Marital_Status]]="Divorced",I691+J691+1,marketing_campaign[[#This Row],[Marital_Status]]="YOLO",I691-J691+1,marketing_campaign[[#This Row],[Marital_Status]]="Absurd",I691-J691+1,marketing_campaign[[#This Row],[Marital_Status]]="Widow",I691+J691+1)</f>
        <v>2</v>
      </c>
      <c r="H691">
        <v>69476</v>
      </c>
      <c r="I691">
        <v>0</v>
      </c>
      <c r="J691">
        <v>0</v>
      </c>
      <c r="K691" s="1">
        <v>41547</v>
      </c>
      <c r="L691">
        <v>3</v>
      </c>
      <c r="M691" t="str" cm="1">
        <f t="array" ref="M691">_xlfn.IFS(AND(marketing_campaign[[#This Row],[Recency]]&gt;=0,marketing_campaign[[#This Row],[Recency]]&lt;=14),"Early Recency",AND(marketing_campaign[[#This Row],[Recency]]&gt;=15,marketing_campaign[[#This Row],[Recency]]&lt;=31),"Mid-Recency",marketing_campaign[[#This Row],[Recency]]&gt;=32,"Late Recency")</f>
        <v>Early Recency</v>
      </c>
      <c r="N691">
        <v>260</v>
      </c>
      <c r="O691">
        <v>86</v>
      </c>
      <c r="P691">
        <v>559</v>
      </c>
      <c r="Q691">
        <v>63</v>
      </c>
      <c r="R691">
        <v>9</v>
      </c>
      <c r="S691">
        <v>67</v>
      </c>
      <c r="T691">
        <f>marketing_campaign[[#This Row],[MntGoldProds]]+marketing_campaign[[#This Row],[MntSweetProducts]]+marketing_campaign[[#This Row],[MntFishProducts]]+marketing_campaign[[#This Row],[MntMeatProducts]]+marketing_campaign[[#This Row],[MntFruits]]+marketing_campaign[[#This Row],[MntWines]]</f>
        <v>1044</v>
      </c>
      <c r="U691">
        <v>1</v>
      </c>
      <c r="V691">
        <v>4</v>
      </c>
      <c r="W691">
        <v>6</v>
      </c>
      <c r="X691">
        <v>4</v>
      </c>
      <c r="Y691">
        <f t="shared" si="21"/>
        <v>15</v>
      </c>
      <c r="Z691">
        <v>2</v>
      </c>
      <c r="AA691">
        <v>0</v>
      </c>
      <c r="AB691">
        <v>0</v>
      </c>
      <c r="AC691">
        <v>0</v>
      </c>
      <c r="AD691">
        <v>0</v>
      </c>
      <c r="AE691">
        <v>0</v>
      </c>
      <c r="AF691">
        <v>0</v>
      </c>
      <c r="AG691">
        <v>3</v>
      </c>
      <c r="AH691">
        <v>11</v>
      </c>
      <c r="AI691">
        <v>0</v>
      </c>
      <c r="AJ691">
        <f>marketing_campaign[[#This Row],[AcceptedCmp2]]+marketing_campaign[[#This Row],[AcceptedCmp1]]+marketing_campaign[[#This Row],[AcceptedCmp5]]+marketing_campaign[[#This Row],[AcceptedCmp4]]+marketing_campaign[[#This Row],[AcceptedCmp3]]</f>
        <v>0</v>
      </c>
    </row>
    <row r="692" spans="1:36" x14ac:dyDescent="0.35">
      <c r="A692">
        <v>7230</v>
      </c>
      <c r="B692">
        <v>1960</v>
      </c>
      <c r="C692">
        <f t="shared" ca="1" si="20"/>
        <v>66</v>
      </c>
      <c r="D692" t="str" cm="1">
        <f t="array" aca="1" ref="D6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2" t="s">
        <v>32</v>
      </c>
      <c r="F692" t="s">
        <v>35</v>
      </c>
      <c r="G692" cm="1">
        <f t="array" ref="G692">_xlfn.IFS(marketing_campaign[[#This Row],[Marital_Status]]="Single",I692-J692+1,marketing_campaign[[#This Row],[Marital_Status]]="Together",I692+J692+2,marketing_campaign[[#This Row],[Marital_Status]]="Alone",I692-J692+1,marketing_campaign[[#This Row],[Marital_Status]]="Married",I692+J692+2,marketing_campaign[[#This Row],[Marital_Status]]="Divorced",I692+J692+1,marketing_campaign[[#This Row],[Marital_Status]]="YOLO",I692-J692+1,marketing_campaign[[#This Row],[Marital_Status]]="Absurd",I692-J692+1,marketing_campaign[[#This Row],[Marital_Status]]="Widow",I692+J692+1)</f>
        <v>2</v>
      </c>
      <c r="H692">
        <v>50611</v>
      </c>
      <c r="I692">
        <v>0</v>
      </c>
      <c r="J692">
        <v>1</v>
      </c>
      <c r="K692" s="1">
        <v>41186</v>
      </c>
      <c r="L692">
        <v>98</v>
      </c>
      <c r="M692" t="str" cm="1">
        <f t="array" ref="M692">_xlfn.IFS(AND(marketing_campaign[[#This Row],[Recency]]&gt;=0,marketing_campaign[[#This Row],[Recency]]&lt;=14),"Early Recency",AND(marketing_campaign[[#This Row],[Recency]]&gt;=15,marketing_campaign[[#This Row],[Recency]]&lt;=31),"Mid-Recency",marketing_campaign[[#This Row],[Recency]]&gt;=32,"Late Recency")</f>
        <v>Late Recency</v>
      </c>
      <c r="N692">
        <v>459</v>
      </c>
      <c r="O692">
        <v>0</v>
      </c>
      <c r="P692">
        <v>24</v>
      </c>
      <c r="Q692">
        <v>6</v>
      </c>
      <c r="R692">
        <v>0</v>
      </c>
      <c r="S692">
        <v>4</v>
      </c>
      <c r="T692">
        <f>marketing_campaign[[#This Row],[MntGoldProds]]+marketing_campaign[[#This Row],[MntSweetProducts]]+marketing_campaign[[#This Row],[MntFishProducts]]+marketing_campaign[[#This Row],[MntMeatProducts]]+marketing_campaign[[#This Row],[MntFruits]]+marketing_campaign[[#This Row],[MntWines]]</f>
        <v>493</v>
      </c>
      <c r="U692">
        <v>6</v>
      </c>
      <c r="V692">
        <v>4</v>
      </c>
      <c r="W692">
        <v>5</v>
      </c>
      <c r="X692">
        <v>7</v>
      </c>
      <c r="Y692">
        <f t="shared" si="21"/>
        <v>22</v>
      </c>
      <c r="Z692">
        <v>6</v>
      </c>
      <c r="AA692">
        <v>0</v>
      </c>
      <c r="AB692">
        <v>1</v>
      </c>
      <c r="AC692">
        <v>0</v>
      </c>
      <c r="AD692">
        <v>0</v>
      </c>
      <c r="AE692">
        <v>0</v>
      </c>
      <c r="AF692">
        <v>0</v>
      </c>
      <c r="AG692">
        <v>3</v>
      </c>
      <c r="AH692">
        <v>11</v>
      </c>
      <c r="AI692">
        <v>1</v>
      </c>
      <c r="AJ692">
        <f>marketing_campaign[[#This Row],[AcceptedCmp2]]+marketing_campaign[[#This Row],[AcceptedCmp1]]+marketing_campaign[[#This Row],[AcceptedCmp5]]+marketing_campaign[[#This Row],[AcceptedCmp4]]+marketing_campaign[[#This Row],[AcceptedCmp3]]</f>
        <v>1</v>
      </c>
    </row>
    <row r="693" spans="1:36" x14ac:dyDescent="0.35">
      <c r="A693">
        <v>143</v>
      </c>
      <c r="B693">
        <v>1970</v>
      </c>
      <c r="C693">
        <f t="shared" ca="1" si="20"/>
        <v>56</v>
      </c>
      <c r="D693" t="str" cm="1">
        <f t="array" aca="1" ref="D6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693" t="s">
        <v>29</v>
      </c>
      <c r="F693" t="s">
        <v>30</v>
      </c>
      <c r="G693" cm="1">
        <f t="array" ref="G693">_xlfn.IFS(marketing_campaign[[#This Row],[Marital_Status]]="Single",I693-J693+1,marketing_campaign[[#This Row],[Marital_Status]]="Together",I693+J693+2,marketing_campaign[[#This Row],[Marital_Status]]="Alone",I693-J693+1,marketing_campaign[[#This Row],[Marital_Status]]="Married",I693+J693+2,marketing_campaign[[#This Row],[Marital_Status]]="Divorced",I693+J693+1,marketing_campaign[[#This Row],[Marital_Status]]="YOLO",I693-J693+1,marketing_campaign[[#This Row],[Marital_Status]]="Absurd",I693-J693+1,marketing_campaign[[#This Row],[Marital_Status]]="Widow",I693+J693+1)</f>
        <v>1</v>
      </c>
      <c r="H693">
        <v>61209</v>
      </c>
      <c r="I693">
        <v>0</v>
      </c>
      <c r="J693">
        <v>0</v>
      </c>
      <c r="K693" s="1">
        <v>41511</v>
      </c>
      <c r="L693">
        <v>73</v>
      </c>
      <c r="M693" t="str" cm="1">
        <f t="array" ref="M693">_xlfn.IFS(AND(marketing_campaign[[#This Row],[Recency]]&gt;=0,marketing_campaign[[#This Row],[Recency]]&lt;=14),"Early Recency",AND(marketing_campaign[[#This Row],[Recency]]&gt;=15,marketing_campaign[[#This Row],[Recency]]&lt;=31),"Mid-Recency",marketing_campaign[[#This Row],[Recency]]&gt;=32,"Late Recency")</f>
        <v>Late Recency</v>
      </c>
      <c r="N693">
        <v>466</v>
      </c>
      <c r="O693">
        <v>0</v>
      </c>
      <c r="P693">
        <v>224</v>
      </c>
      <c r="Q693">
        <v>119</v>
      </c>
      <c r="R693">
        <v>49</v>
      </c>
      <c r="S693">
        <v>99</v>
      </c>
      <c r="T693">
        <f>marketing_campaign[[#This Row],[MntGoldProds]]+marketing_campaign[[#This Row],[MntSweetProducts]]+marketing_campaign[[#This Row],[MntFishProducts]]+marketing_campaign[[#This Row],[MntMeatProducts]]+marketing_campaign[[#This Row],[MntFruits]]+marketing_campaign[[#This Row],[MntWines]]</f>
        <v>957</v>
      </c>
      <c r="U693">
        <v>1</v>
      </c>
      <c r="V693">
        <v>5</v>
      </c>
      <c r="W693">
        <v>3</v>
      </c>
      <c r="X693">
        <v>4</v>
      </c>
      <c r="Y693">
        <f t="shared" si="21"/>
        <v>13</v>
      </c>
      <c r="Z693">
        <v>2</v>
      </c>
      <c r="AA693">
        <v>0</v>
      </c>
      <c r="AB693">
        <v>0</v>
      </c>
      <c r="AC693">
        <v>0</v>
      </c>
      <c r="AD693">
        <v>0</v>
      </c>
      <c r="AE693">
        <v>0</v>
      </c>
      <c r="AF693">
        <v>0</v>
      </c>
      <c r="AG693">
        <v>3</v>
      </c>
      <c r="AH693">
        <v>11</v>
      </c>
      <c r="AI693">
        <v>0</v>
      </c>
      <c r="AJ693">
        <f>marketing_campaign[[#This Row],[AcceptedCmp2]]+marketing_campaign[[#This Row],[AcceptedCmp1]]+marketing_campaign[[#This Row],[AcceptedCmp5]]+marketing_campaign[[#This Row],[AcceptedCmp4]]+marketing_campaign[[#This Row],[AcceptedCmp3]]</f>
        <v>0</v>
      </c>
    </row>
    <row r="694" spans="1:36" x14ac:dyDescent="0.35">
      <c r="A694">
        <v>450</v>
      </c>
      <c r="B694">
        <v>1958</v>
      </c>
      <c r="C694">
        <f t="shared" ca="1" si="20"/>
        <v>68</v>
      </c>
      <c r="D694" t="str" cm="1">
        <f t="array" aca="1" ref="D6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4" t="s">
        <v>34</v>
      </c>
      <c r="F694" t="s">
        <v>31</v>
      </c>
      <c r="G694" cm="1">
        <f t="array" ref="G694">_xlfn.IFS(marketing_campaign[[#This Row],[Marital_Status]]="Single",I694-J694+1,marketing_campaign[[#This Row],[Marital_Status]]="Together",I694+J694+2,marketing_campaign[[#This Row],[Marital_Status]]="Alone",I694-J694+1,marketing_campaign[[#This Row],[Marital_Status]]="Married",I694+J694+2,marketing_campaign[[#This Row],[Marital_Status]]="Divorced",I694+J694+1,marketing_campaign[[#This Row],[Marital_Status]]="YOLO",I694-J694+1,marketing_campaign[[#This Row],[Marital_Status]]="Absurd",I694-J694+1,marketing_campaign[[#This Row],[Marital_Status]]="Widow",I694+J694+1)</f>
        <v>3</v>
      </c>
      <c r="H694">
        <v>42315</v>
      </c>
      <c r="I694">
        <v>0</v>
      </c>
      <c r="J694">
        <v>1</v>
      </c>
      <c r="K694" s="1">
        <v>41467</v>
      </c>
      <c r="L694">
        <v>90</v>
      </c>
      <c r="M694" t="str" cm="1">
        <f t="array" ref="M694">_xlfn.IFS(AND(marketing_campaign[[#This Row],[Recency]]&gt;=0,marketing_campaign[[#This Row],[Recency]]&lt;=14),"Early Recency",AND(marketing_campaign[[#This Row],[Recency]]&gt;=15,marketing_campaign[[#This Row],[Recency]]&lt;=31),"Mid-Recency",marketing_campaign[[#This Row],[Recency]]&gt;=32,"Late Recency")</f>
        <v>Late Recency</v>
      </c>
      <c r="N694">
        <v>67</v>
      </c>
      <c r="O694">
        <v>15</v>
      </c>
      <c r="P694">
        <v>80</v>
      </c>
      <c r="Q694">
        <v>17</v>
      </c>
      <c r="R694">
        <v>11</v>
      </c>
      <c r="S694">
        <v>80</v>
      </c>
      <c r="T694">
        <f>marketing_campaign[[#This Row],[MntGoldProds]]+marketing_campaign[[#This Row],[MntSweetProducts]]+marketing_campaign[[#This Row],[MntFishProducts]]+marketing_campaign[[#This Row],[MntMeatProducts]]+marketing_campaign[[#This Row],[MntFruits]]+marketing_campaign[[#This Row],[MntWines]]</f>
        <v>270</v>
      </c>
      <c r="U694">
        <v>3</v>
      </c>
      <c r="V694">
        <v>1</v>
      </c>
      <c r="W694">
        <v>4</v>
      </c>
      <c r="X694">
        <v>4</v>
      </c>
      <c r="Y694">
        <f t="shared" si="21"/>
        <v>12</v>
      </c>
      <c r="Z694">
        <v>3</v>
      </c>
      <c r="AA694">
        <v>0</v>
      </c>
      <c r="AB694">
        <v>0</v>
      </c>
      <c r="AC694">
        <v>0</v>
      </c>
      <c r="AD694">
        <v>0</v>
      </c>
      <c r="AE694">
        <v>0</v>
      </c>
      <c r="AF694">
        <v>0</v>
      </c>
      <c r="AG694">
        <v>3</v>
      </c>
      <c r="AH694">
        <v>11</v>
      </c>
      <c r="AI694">
        <v>0</v>
      </c>
      <c r="AJ694">
        <f>marketing_campaign[[#This Row],[AcceptedCmp2]]+marketing_campaign[[#This Row],[AcceptedCmp1]]+marketing_campaign[[#This Row],[AcceptedCmp5]]+marketing_campaign[[#This Row],[AcceptedCmp4]]+marketing_campaign[[#This Row],[AcceptedCmp3]]</f>
        <v>0</v>
      </c>
    </row>
    <row r="695" spans="1:36" x14ac:dyDescent="0.35">
      <c r="A695">
        <v>9316</v>
      </c>
      <c r="B695">
        <v>1952</v>
      </c>
      <c r="C695">
        <f t="shared" ca="1" si="20"/>
        <v>74</v>
      </c>
      <c r="D695" t="str" cm="1">
        <f t="array" aca="1" ref="D6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5" t="s">
        <v>36</v>
      </c>
      <c r="F695" t="s">
        <v>31</v>
      </c>
      <c r="G695" cm="1">
        <f t="array" ref="G695">_xlfn.IFS(marketing_campaign[[#This Row],[Marital_Status]]="Single",I695-J695+1,marketing_campaign[[#This Row],[Marital_Status]]="Together",I695+J695+2,marketing_campaign[[#This Row],[Marital_Status]]="Alone",I695-J695+1,marketing_campaign[[#This Row],[Marital_Status]]="Married",I695+J695+2,marketing_campaign[[#This Row],[Marital_Status]]="Divorced",I695+J695+1,marketing_campaign[[#This Row],[Marital_Status]]="YOLO",I695-J695+1,marketing_campaign[[#This Row],[Marital_Status]]="Absurd",I695-J695+1,marketing_campaign[[#This Row],[Marital_Status]]="Widow",I695+J695+1)</f>
        <v>2</v>
      </c>
      <c r="H695">
        <v>13084</v>
      </c>
      <c r="I695">
        <v>0</v>
      </c>
      <c r="J695">
        <v>0</v>
      </c>
      <c r="K695" s="1">
        <v>41580</v>
      </c>
      <c r="L695">
        <v>29</v>
      </c>
      <c r="M695" t="str" cm="1">
        <f t="array" ref="M695">_xlfn.IFS(AND(marketing_campaign[[#This Row],[Recency]]&gt;=0,marketing_campaign[[#This Row],[Recency]]&lt;=14),"Early Recency",AND(marketing_campaign[[#This Row],[Recency]]&gt;=15,marketing_campaign[[#This Row],[Recency]]&lt;=31),"Mid-Recency",marketing_campaign[[#This Row],[Recency]]&gt;=32,"Late Recency")</f>
        <v>Mid-Recency</v>
      </c>
      <c r="N695">
        <v>2</v>
      </c>
      <c r="O695">
        <v>0</v>
      </c>
      <c r="P695">
        <v>7</v>
      </c>
      <c r="Q695">
        <v>3</v>
      </c>
      <c r="R695">
        <v>7</v>
      </c>
      <c r="S695">
        <v>10</v>
      </c>
      <c r="T695">
        <f>marketing_campaign[[#This Row],[MntGoldProds]]+marketing_campaign[[#This Row],[MntSweetProducts]]+marketing_campaign[[#This Row],[MntFishProducts]]+marketing_campaign[[#This Row],[MntMeatProducts]]+marketing_campaign[[#This Row],[MntFruits]]+marketing_campaign[[#This Row],[MntWines]]</f>
        <v>29</v>
      </c>
      <c r="U695">
        <v>1</v>
      </c>
      <c r="V695">
        <v>1</v>
      </c>
      <c r="W695">
        <v>0</v>
      </c>
      <c r="X695">
        <v>3</v>
      </c>
      <c r="Y695">
        <f t="shared" si="21"/>
        <v>5</v>
      </c>
      <c r="Z695">
        <v>6</v>
      </c>
      <c r="AA695">
        <v>0</v>
      </c>
      <c r="AB695">
        <v>0</v>
      </c>
      <c r="AC695">
        <v>0</v>
      </c>
      <c r="AD695">
        <v>0</v>
      </c>
      <c r="AE695">
        <v>0</v>
      </c>
      <c r="AF695">
        <v>0</v>
      </c>
      <c r="AG695">
        <v>3</v>
      </c>
      <c r="AH695">
        <v>11</v>
      </c>
      <c r="AI695">
        <v>0</v>
      </c>
      <c r="AJ695">
        <f>marketing_campaign[[#This Row],[AcceptedCmp2]]+marketing_campaign[[#This Row],[AcceptedCmp1]]+marketing_campaign[[#This Row],[AcceptedCmp5]]+marketing_campaign[[#This Row],[AcceptedCmp4]]+marketing_campaign[[#This Row],[AcceptedCmp3]]</f>
        <v>0</v>
      </c>
    </row>
    <row r="696" spans="1:36" x14ac:dyDescent="0.35">
      <c r="A696">
        <v>6379</v>
      </c>
      <c r="B696">
        <v>1949</v>
      </c>
      <c r="C696">
        <f t="shared" ca="1" si="20"/>
        <v>77</v>
      </c>
      <c r="D696" t="str" cm="1">
        <f t="array" aca="1" ref="D6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6" t="s">
        <v>34</v>
      </c>
      <c r="F696" t="s">
        <v>38</v>
      </c>
      <c r="G696" cm="1">
        <f t="array" ref="G696">_xlfn.IFS(marketing_campaign[[#This Row],[Marital_Status]]="Single",I696-J696+1,marketing_campaign[[#This Row],[Marital_Status]]="Together",I696+J696+2,marketing_campaign[[#This Row],[Marital_Status]]="Alone",I696-J696+1,marketing_campaign[[#This Row],[Marital_Status]]="Married",I696+J696+2,marketing_campaign[[#This Row],[Marital_Status]]="Divorced",I696+J696+1,marketing_campaign[[#This Row],[Marital_Status]]="YOLO",I696-J696+1,marketing_campaign[[#This Row],[Marital_Status]]="Absurd",I696-J696+1,marketing_campaign[[#This Row],[Marital_Status]]="Widow",I696+J696+1)</f>
        <v>3</v>
      </c>
      <c r="H696">
        <v>47570</v>
      </c>
      <c r="I696">
        <v>1</v>
      </c>
      <c r="J696">
        <v>1</v>
      </c>
      <c r="K696" s="1">
        <v>41423</v>
      </c>
      <c r="L696">
        <v>3</v>
      </c>
      <c r="M696" t="str" cm="1">
        <f t="array" ref="M696">_xlfn.IFS(AND(marketing_campaign[[#This Row],[Recency]]&gt;=0,marketing_campaign[[#This Row],[Recency]]&lt;=14),"Early Recency",AND(marketing_campaign[[#This Row],[Recency]]&gt;=15,marketing_campaign[[#This Row],[Recency]]&lt;=31),"Mid-Recency",marketing_campaign[[#This Row],[Recency]]&gt;=32,"Late Recency")</f>
        <v>Early Recency</v>
      </c>
      <c r="N696">
        <v>67</v>
      </c>
      <c r="O696">
        <v>1</v>
      </c>
      <c r="P696">
        <v>20</v>
      </c>
      <c r="Q696">
        <v>0</v>
      </c>
      <c r="R696">
        <v>2</v>
      </c>
      <c r="S696">
        <v>31</v>
      </c>
      <c r="T696">
        <f>marketing_campaign[[#This Row],[MntGoldProds]]+marketing_campaign[[#This Row],[MntSweetProducts]]+marketing_campaign[[#This Row],[MntFishProducts]]+marketing_campaign[[#This Row],[MntMeatProducts]]+marketing_campaign[[#This Row],[MntFruits]]+marketing_campaign[[#This Row],[MntWines]]</f>
        <v>121</v>
      </c>
      <c r="U696">
        <v>3</v>
      </c>
      <c r="V696">
        <v>2</v>
      </c>
      <c r="W696">
        <v>2</v>
      </c>
      <c r="X696">
        <v>2</v>
      </c>
      <c r="Y696">
        <f t="shared" si="21"/>
        <v>9</v>
      </c>
      <c r="Z696">
        <v>7</v>
      </c>
      <c r="AA696">
        <v>0</v>
      </c>
      <c r="AB696">
        <v>0</v>
      </c>
      <c r="AC696">
        <v>0</v>
      </c>
      <c r="AD696">
        <v>0</v>
      </c>
      <c r="AE696">
        <v>0</v>
      </c>
      <c r="AF696">
        <v>0</v>
      </c>
      <c r="AG696">
        <v>3</v>
      </c>
      <c r="AH696">
        <v>11</v>
      </c>
      <c r="AI696">
        <v>1</v>
      </c>
      <c r="AJ696">
        <f>marketing_campaign[[#This Row],[AcceptedCmp2]]+marketing_campaign[[#This Row],[AcceptedCmp1]]+marketing_campaign[[#This Row],[AcceptedCmp5]]+marketing_campaign[[#This Row],[AcceptedCmp4]]+marketing_campaign[[#This Row],[AcceptedCmp3]]</f>
        <v>0</v>
      </c>
    </row>
    <row r="697" spans="1:36" x14ac:dyDescent="0.35">
      <c r="A697">
        <v>9239</v>
      </c>
      <c r="B697">
        <v>1961</v>
      </c>
      <c r="C697">
        <f t="shared" ca="1" si="20"/>
        <v>65</v>
      </c>
      <c r="D697" t="str" cm="1">
        <f t="array" aca="1" ref="D6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7" t="s">
        <v>34</v>
      </c>
      <c r="F697" t="s">
        <v>33</v>
      </c>
      <c r="G697" cm="1">
        <f t="array" ref="G697">_xlfn.IFS(marketing_campaign[[#This Row],[Marital_Status]]="Single",I697-J697+1,marketing_campaign[[#This Row],[Marital_Status]]="Together",I697+J697+2,marketing_campaign[[#This Row],[Marital_Status]]="Alone",I697-J697+1,marketing_campaign[[#This Row],[Marital_Status]]="Married",I697+J697+2,marketing_campaign[[#This Row],[Marital_Status]]="Divorced",I697+J697+1,marketing_campaign[[#This Row],[Marital_Status]]="YOLO",I697-J697+1,marketing_campaign[[#This Row],[Marital_Status]]="Absurd",I697-J697+1,marketing_campaign[[#This Row],[Marital_Status]]="Widow",I697+J697+1)</f>
        <v>4</v>
      </c>
      <c r="H697">
        <v>61923</v>
      </c>
      <c r="I697">
        <v>0</v>
      </c>
      <c r="J697">
        <v>2</v>
      </c>
      <c r="K697" s="1">
        <v>41481</v>
      </c>
      <c r="L697">
        <v>94</v>
      </c>
      <c r="M697" t="str" cm="1">
        <f t="array" ref="M697">_xlfn.IFS(AND(marketing_campaign[[#This Row],[Recency]]&gt;=0,marketing_campaign[[#This Row],[Recency]]&lt;=14),"Early Recency",AND(marketing_campaign[[#This Row],[Recency]]&gt;=15,marketing_campaign[[#This Row],[Recency]]&lt;=31),"Mid-Recency",marketing_campaign[[#This Row],[Recency]]&gt;=32,"Late Recency")</f>
        <v>Late Recency</v>
      </c>
      <c r="N697">
        <v>92</v>
      </c>
      <c r="O697">
        <v>4</v>
      </c>
      <c r="P697">
        <v>18</v>
      </c>
      <c r="Q697">
        <v>3</v>
      </c>
      <c r="R697">
        <v>3</v>
      </c>
      <c r="S697">
        <v>6</v>
      </c>
      <c r="T697">
        <f>marketing_campaign[[#This Row],[MntGoldProds]]+marketing_campaign[[#This Row],[MntSweetProducts]]+marketing_campaign[[#This Row],[MntFishProducts]]+marketing_campaign[[#This Row],[MntMeatProducts]]+marketing_campaign[[#This Row],[MntFruits]]+marketing_campaign[[#This Row],[MntWines]]</f>
        <v>126</v>
      </c>
      <c r="U697">
        <v>1</v>
      </c>
      <c r="V697">
        <v>2</v>
      </c>
      <c r="W697">
        <v>1</v>
      </c>
      <c r="X697">
        <v>4</v>
      </c>
      <c r="Y697">
        <f t="shared" si="21"/>
        <v>8</v>
      </c>
      <c r="Z697">
        <v>3</v>
      </c>
      <c r="AA697">
        <v>0</v>
      </c>
      <c r="AB697">
        <v>0</v>
      </c>
      <c r="AC697">
        <v>0</v>
      </c>
      <c r="AD697">
        <v>0</v>
      </c>
      <c r="AE697">
        <v>0</v>
      </c>
      <c r="AF697">
        <v>0</v>
      </c>
      <c r="AG697">
        <v>3</v>
      </c>
      <c r="AH697">
        <v>11</v>
      </c>
      <c r="AI697">
        <v>0</v>
      </c>
      <c r="AJ697">
        <f>marketing_campaign[[#This Row],[AcceptedCmp2]]+marketing_campaign[[#This Row],[AcceptedCmp1]]+marketing_campaign[[#This Row],[AcceptedCmp5]]+marketing_campaign[[#This Row],[AcceptedCmp4]]+marketing_campaign[[#This Row],[AcceptedCmp3]]</f>
        <v>0</v>
      </c>
    </row>
    <row r="698" spans="1:36" x14ac:dyDescent="0.35">
      <c r="A698">
        <v>8315</v>
      </c>
      <c r="B698">
        <v>1995</v>
      </c>
      <c r="C698">
        <f t="shared" ca="1" si="20"/>
        <v>31</v>
      </c>
      <c r="D698" t="str" cm="1">
        <f t="array" aca="1" ref="D6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698" t="s">
        <v>29</v>
      </c>
      <c r="F698" t="s">
        <v>30</v>
      </c>
      <c r="G698" cm="1">
        <f t="array" ref="G698">_xlfn.IFS(marketing_campaign[[#This Row],[Marital_Status]]="Single",I698-J698+1,marketing_campaign[[#This Row],[Marital_Status]]="Together",I698+J698+2,marketing_campaign[[#This Row],[Marital_Status]]="Alone",I698-J698+1,marketing_campaign[[#This Row],[Marital_Status]]="Married",I698+J698+2,marketing_campaign[[#This Row],[Marital_Status]]="Divorced",I698+J698+1,marketing_campaign[[#This Row],[Marital_Status]]="YOLO",I698-J698+1,marketing_campaign[[#This Row],[Marital_Status]]="Absurd",I698-J698+1,marketing_campaign[[#This Row],[Marital_Status]]="Widow",I698+J698+1)</f>
        <v>1</v>
      </c>
      <c r="H698">
        <v>34824</v>
      </c>
      <c r="I698">
        <v>0</v>
      </c>
      <c r="J698">
        <v>0</v>
      </c>
      <c r="K698" s="1">
        <v>41724</v>
      </c>
      <c r="L698">
        <v>65</v>
      </c>
      <c r="M698" t="str" cm="1">
        <f t="array" ref="M698">_xlfn.IFS(AND(marketing_campaign[[#This Row],[Recency]]&gt;=0,marketing_campaign[[#This Row],[Recency]]&lt;=14),"Early Recency",AND(marketing_campaign[[#This Row],[Recency]]&gt;=15,marketing_campaign[[#This Row],[Recency]]&lt;=31),"Mid-Recency",marketing_campaign[[#This Row],[Recency]]&gt;=32,"Late Recency")</f>
        <v>Late Recency</v>
      </c>
      <c r="N698">
        <v>4</v>
      </c>
      <c r="O698">
        <v>2</v>
      </c>
      <c r="P698">
        <v>11</v>
      </c>
      <c r="Q698">
        <v>2</v>
      </c>
      <c r="R698">
        <v>0</v>
      </c>
      <c r="S698">
        <v>4</v>
      </c>
      <c r="T698">
        <f>marketing_campaign[[#This Row],[MntGoldProds]]+marketing_campaign[[#This Row],[MntSweetProducts]]+marketing_campaign[[#This Row],[MntFishProducts]]+marketing_campaign[[#This Row],[MntMeatProducts]]+marketing_campaign[[#This Row],[MntFruits]]+marketing_campaign[[#This Row],[MntWines]]</f>
        <v>23</v>
      </c>
      <c r="U698">
        <v>1</v>
      </c>
      <c r="V698">
        <v>1</v>
      </c>
      <c r="W698">
        <v>0</v>
      </c>
      <c r="X698">
        <v>2</v>
      </c>
      <c r="Y698">
        <f t="shared" si="21"/>
        <v>4</v>
      </c>
      <c r="Z698">
        <v>6</v>
      </c>
      <c r="AA698">
        <v>0</v>
      </c>
      <c r="AB698">
        <v>0</v>
      </c>
      <c r="AC698">
        <v>0</v>
      </c>
      <c r="AD698">
        <v>0</v>
      </c>
      <c r="AE698">
        <v>0</v>
      </c>
      <c r="AF698">
        <v>0</v>
      </c>
      <c r="AG698">
        <v>3</v>
      </c>
      <c r="AH698">
        <v>11</v>
      </c>
      <c r="AI698">
        <v>0</v>
      </c>
      <c r="AJ698">
        <f>marketing_campaign[[#This Row],[AcceptedCmp2]]+marketing_campaign[[#This Row],[AcceptedCmp1]]+marketing_campaign[[#This Row],[AcceptedCmp5]]+marketing_campaign[[#This Row],[AcceptedCmp4]]+marketing_campaign[[#This Row],[AcceptedCmp3]]</f>
        <v>0</v>
      </c>
    </row>
    <row r="699" spans="1:36" x14ac:dyDescent="0.35">
      <c r="A699">
        <v>2868</v>
      </c>
      <c r="B699">
        <v>1949</v>
      </c>
      <c r="C699">
        <f t="shared" ca="1" si="20"/>
        <v>77</v>
      </c>
      <c r="D699" t="str" cm="1">
        <f t="array" aca="1" ref="D6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699" t="s">
        <v>32</v>
      </c>
      <c r="F699" t="s">
        <v>30</v>
      </c>
      <c r="G699" cm="1">
        <f t="array" ref="G699">_xlfn.IFS(marketing_campaign[[#This Row],[Marital_Status]]="Single",I699-J699+1,marketing_campaign[[#This Row],[Marital_Status]]="Together",I699+J699+2,marketing_campaign[[#This Row],[Marital_Status]]="Alone",I699-J699+1,marketing_campaign[[#This Row],[Marital_Status]]="Married",I699+J699+2,marketing_campaign[[#This Row],[Marital_Status]]="Divorced",I699+J699+1,marketing_campaign[[#This Row],[Marital_Status]]="YOLO",I699-J699+1,marketing_campaign[[#This Row],[Marital_Status]]="Absurd",I699-J699+1,marketing_campaign[[#This Row],[Marital_Status]]="Widow",I699+J699+1)</f>
        <v>1</v>
      </c>
      <c r="H699">
        <v>26518</v>
      </c>
      <c r="I699">
        <v>1</v>
      </c>
      <c r="J699">
        <v>1</v>
      </c>
      <c r="K699" s="1">
        <v>41372</v>
      </c>
      <c r="L699">
        <v>33</v>
      </c>
      <c r="M699" t="str" cm="1">
        <f t="array" ref="M699">_xlfn.IFS(AND(marketing_campaign[[#This Row],[Recency]]&gt;=0,marketing_campaign[[#This Row],[Recency]]&lt;=14),"Early Recency",AND(marketing_campaign[[#This Row],[Recency]]&gt;=15,marketing_campaign[[#This Row],[Recency]]&lt;=31),"Mid-Recency",marketing_campaign[[#This Row],[Recency]]&gt;=32,"Late Recency")</f>
        <v>Late Recency</v>
      </c>
      <c r="N699">
        <v>20</v>
      </c>
      <c r="O699">
        <v>1</v>
      </c>
      <c r="P699">
        <v>28</v>
      </c>
      <c r="Q699">
        <v>3</v>
      </c>
      <c r="R699">
        <v>3</v>
      </c>
      <c r="S699">
        <v>2</v>
      </c>
      <c r="T699">
        <f>marketing_campaign[[#This Row],[MntGoldProds]]+marketing_campaign[[#This Row],[MntSweetProducts]]+marketing_campaign[[#This Row],[MntFishProducts]]+marketing_campaign[[#This Row],[MntMeatProducts]]+marketing_campaign[[#This Row],[MntFruits]]+marketing_campaign[[#This Row],[MntWines]]</f>
        <v>57</v>
      </c>
      <c r="U699">
        <v>3</v>
      </c>
      <c r="V699">
        <v>2</v>
      </c>
      <c r="W699">
        <v>0</v>
      </c>
      <c r="X699">
        <v>3</v>
      </c>
      <c r="Y699">
        <f t="shared" si="21"/>
        <v>8</v>
      </c>
      <c r="Z699">
        <v>8</v>
      </c>
      <c r="AA699">
        <v>0</v>
      </c>
      <c r="AB699">
        <v>0</v>
      </c>
      <c r="AC699">
        <v>0</v>
      </c>
      <c r="AD699">
        <v>0</v>
      </c>
      <c r="AE699">
        <v>0</v>
      </c>
      <c r="AF699">
        <v>0</v>
      </c>
      <c r="AG699">
        <v>3</v>
      </c>
      <c r="AH699">
        <v>11</v>
      </c>
      <c r="AI699">
        <v>1</v>
      </c>
      <c r="AJ699">
        <f>marketing_campaign[[#This Row],[AcceptedCmp2]]+marketing_campaign[[#This Row],[AcceptedCmp1]]+marketing_campaign[[#This Row],[AcceptedCmp5]]+marketing_campaign[[#This Row],[AcceptedCmp4]]+marketing_campaign[[#This Row],[AcceptedCmp3]]</f>
        <v>0</v>
      </c>
    </row>
    <row r="700" spans="1:36" x14ac:dyDescent="0.35">
      <c r="A700">
        <v>10888</v>
      </c>
      <c r="B700">
        <v>1961</v>
      </c>
      <c r="C700">
        <f t="shared" ca="1" si="20"/>
        <v>65</v>
      </c>
      <c r="D700" t="str" cm="1">
        <f t="array" aca="1" ref="D7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0" t="s">
        <v>29</v>
      </c>
      <c r="F700" t="s">
        <v>30</v>
      </c>
      <c r="G700" cm="1">
        <f t="array" ref="G700">_xlfn.IFS(marketing_campaign[[#This Row],[Marital_Status]]="Single",I700-J700+1,marketing_campaign[[#This Row],[Marital_Status]]="Together",I700+J700+2,marketing_campaign[[#This Row],[Marital_Status]]="Alone",I700-J700+1,marketing_campaign[[#This Row],[Marital_Status]]="Married",I700+J700+2,marketing_campaign[[#This Row],[Marital_Status]]="Divorced",I700+J700+1,marketing_campaign[[#This Row],[Marital_Status]]="YOLO",I700-J700+1,marketing_campaign[[#This Row],[Marital_Status]]="Absurd",I700-J700+1,marketing_campaign[[#This Row],[Marital_Status]]="Widow",I700+J700+1)</f>
        <v>1</v>
      </c>
      <c r="H700">
        <v>45938</v>
      </c>
      <c r="I700">
        <v>0</v>
      </c>
      <c r="J700">
        <v>0</v>
      </c>
      <c r="K700" s="1">
        <v>41581</v>
      </c>
      <c r="L700">
        <v>46</v>
      </c>
      <c r="M700" t="str" cm="1">
        <f t="array" ref="M700">_xlfn.IFS(AND(marketing_campaign[[#This Row],[Recency]]&gt;=0,marketing_campaign[[#This Row],[Recency]]&lt;=14),"Early Recency",AND(marketing_campaign[[#This Row],[Recency]]&gt;=15,marketing_campaign[[#This Row],[Recency]]&lt;=31),"Mid-Recency",marketing_campaign[[#This Row],[Recency]]&gt;=32,"Late Recency")</f>
        <v>Late Recency</v>
      </c>
      <c r="N700">
        <v>273</v>
      </c>
      <c r="O700">
        <v>11</v>
      </c>
      <c r="P700">
        <v>178</v>
      </c>
      <c r="Q700">
        <v>62</v>
      </c>
      <c r="R700">
        <v>83</v>
      </c>
      <c r="S700">
        <v>29</v>
      </c>
      <c r="T700">
        <f>marketing_campaign[[#This Row],[MntGoldProds]]+marketing_campaign[[#This Row],[MntSweetProducts]]+marketing_campaign[[#This Row],[MntFishProducts]]+marketing_campaign[[#This Row],[MntMeatProducts]]+marketing_campaign[[#This Row],[MntFruits]]+marketing_campaign[[#This Row],[MntWines]]</f>
        <v>636</v>
      </c>
      <c r="U700">
        <v>2</v>
      </c>
      <c r="V700">
        <v>8</v>
      </c>
      <c r="W700">
        <v>4</v>
      </c>
      <c r="X700">
        <v>6</v>
      </c>
      <c r="Y700">
        <f t="shared" si="21"/>
        <v>20</v>
      </c>
      <c r="Z700">
        <v>6</v>
      </c>
      <c r="AA700">
        <v>0</v>
      </c>
      <c r="AB700">
        <v>0</v>
      </c>
      <c r="AC700">
        <v>0</v>
      </c>
      <c r="AD700">
        <v>0</v>
      </c>
      <c r="AE700">
        <v>0</v>
      </c>
      <c r="AF700">
        <v>0</v>
      </c>
      <c r="AG700">
        <v>3</v>
      </c>
      <c r="AH700">
        <v>11</v>
      </c>
      <c r="AI700">
        <v>0</v>
      </c>
      <c r="AJ700">
        <f>marketing_campaign[[#This Row],[AcceptedCmp2]]+marketing_campaign[[#This Row],[AcceptedCmp1]]+marketing_campaign[[#This Row],[AcceptedCmp5]]+marketing_campaign[[#This Row],[AcceptedCmp4]]+marketing_campaign[[#This Row],[AcceptedCmp3]]</f>
        <v>0</v>
      </c>
    </row>
    <row r="701" spans="1:36" x14ac:dyDescent="0.35">
      <c r="A701">
        <v>1277</v>
      </c>
      <c r="B701">
        <v>1960</v>
      </c>
      <c r="C701">
        <f t="shared" ca="1" si="20"/>
        <v>66</v>
      </c>
      <c r="D701" t="str" cm="1">
        <f t="array" aca="1" ref="D7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1" t="s">
        <v>29</v>
      </c>
      <c r="F701" t="s">
        <v>31</v>
      </c>
      <c r="G701" cm="1">
        <f t="array" ref="G701">_xlfn.IFS(marketing_campaign[[#This Row],[Marital_Status]]="Single",I701-J701+1,marketing_campaign[[#This Row],[Marital_Status]]="Together",I701+J701+2,marketing_campaign[[#This Row],[Marital_Status]]="Alone",I701-J701+1,marketing_campaign[[#This Row],[Marital_Status]]="Married",I701+J701+2,marketing_campaign[[#This Row],[Marital_Status]]="Divorced",I701+J701+1,marketing_campaign[[#This Row],[Marital_Status]]="YOLO",I701-J701+1,marketing_campaign[[#This Row],[Marital_Status]]="Absurd",I701-J701+1,marketing_campaign[[#This Row],[Marital_Status]]="Widow",I701+J701+1)</f>
        <v>2</v>
      </c>
      <c r="H701">
        <v>78468</v>
      </c>
      <c r="I701">
        <v>0</v>
      </c>
      <c r="J701">
        <v>0</v>
      </c>
      <c r="K701" s="1">
        <v>41738</v>
      </c>
      <c r="L701">
        <v>29</v>
      </c>
      <c r="M701" t="str" cm="1">
        <f t="array" ref="M701">_xlfn.IFS(AND(marketing_campaign[[#This Row],[Recency]]&gt;=0,marketing_campaign[[#This Row],[Recency]]&lt;=14),"Early Recency",AND(marketing_campaign[[#This Row],[Recency]]&gt;=15,marketing_campaign[[#This Row],[Recency]]&lt;=31),"Mid-Recency",marketing_campaign[[#This Row],[Recency]]&gt;=32,"Late Recency")</f>
        <v>Mid-Recency</v>
      </c>
      <c r="N701">
        <v>434</v>
      </c>
      <c r="O701">
        <v>22</v>
      </c>
      <c r="P701">
        <v>388</v>
      </c>
      <c r="Q701">
        <v>104</v>
      </c>
      <c r="R701">
        <v>22</v>
      </c>
      <c r="S701">
        <v>34</v>
      </c>
      <c r="T701">
        <f>marketing_campaign[[#This Row],[MntGoldProds]]+marketing_campaign[[#This Row],[MntSweetProducts]]+marketing_campaign[[#This Row],[MntFishProducts]]+marketing_campaign[[#This Row],[MntMeatProducts]]+marketing_campaign[[#This Row],[MntFruits]]+marketing_campaign[[#This Row],[MntWines]]</f>
        <v>1004</v>
      </c>
      <c r="U701">
        <v>1</v>
      </c>
      <c r="V701">
        <v>10</v>
      </c>
      <c r="W701">
        <v>7</v>
      </c>
      <c r="X701">
        <v>10</v>
      </c>
      <c r="Y701">
        <f t="shared" si="21"/>
        <v>28</v>
      </c>
      <c r="Z701">
        <v>4</v>
      </c>
      <c r="AA701">
        <v>0</v>
      </c>
      <c r="AB701">
        <v>0</v>
      </c>
      <c r="AC701">
        <v>0</v>
      </c>
      <c r="AD701">
        <v>1</v>
      </c>
      <c r="AE701">
        <v>0</v>
      </c>
      <c r="AF701">
        <v>0</v>
      </c>
      <c r="AG701">
        <v>3</v>
      </c>
      <c r="AH701">
        <v>11</v>
      </c>
      <c r="AI701">
        <v>0</v>
      </c>
      <c r="AJ701">
        <f>marketing_campaign[[#This Row],[AcceptedCmp2]]+marketing_campaign[[#This Row],[AcceptedCmp1]]+marketing_campaign[[#This Row],[AcceptedCmp5]]+marketing_campaign[[#This Row],[AcceptedCmp4]]+marketing_campaign[[#This Row],[AcceptedCmp3]]</f>
        <v>1</v>
      </c>
    </row>
    <row r="702" spans="1:36" x14ac:dyDescent="0.35">
      <c r="A702">
        <v>9977</v>
      </c>
      <c r="B702">
        <v>1973</v>
      </c>
      <c r="C702">
        <f t="shared" ca="1" si="20"/>
        <v>53</v>
      </c>
      <c r="D702" t="str" cm="1">
        <f t="array" aca="1" ref="D7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2" t="s">
        <v>29</v>
      </c>
      <c r="F702" t="s">
        <v>35</v>
      </c>
      <c r="G702" cm="1">
        <f t="array" ref="G702">_xlfn.IFS(marketing_campaign[[#This Row],[Marital_Status]]="Single",I702-J702+1,marketing_campaign[[#This Row],[Marital_Status]]="Together",I702+J702+2,marketing_campaign[[#This Row],[Marital_Status]]="Alone",I702-J702+1,marketing_campaign[[#This Row],[Marital_Status]]="Married",I702+J702+2,marketing_campaign[[#This Row],[Marital_Status]]="Divorced",I702+J702+1,marketing_campaign[[#This Row],[Marital_Status]]="YOLO",I702-J702+1,marketing_campaign[[#This Row],[Marital_Status]]="Absurd",I702-J702+1,marketing_campaign[[#This Row],[Marital_Status]]="Widow",I702+J702+1)</f>
        <v>2</v>
      </c>
      <c r="H702">
        <v>78901</v>
      </c>
      <c r="I702">
        <v>0</v>
      </c>
      <c r="J702">
        <v>1</v>
      </c>
      <c r="K702" s="1">
        <v>41534</v>
      </c>
      <c r="L702">
        <v>99</v>
      </c>
      <c r="M702" t="str" cm="1">
        <f t="array" ref="M702">_xlfn.IFS(AND(marketing_campaign[[#This Row],[Recency]]&gt;=0,marketing_campaign[[#This Row],[Recency]]&lt;=14),"Early Recency",AND(marketing_campaign[[#This Row],[Recency]]&gt;=15,marketing_campaign[[#This Row],[Recency]]&lt;=31),"Mid-Recency",marketing_campaign[[#This Row],[Recency]]&gt;=32,"Late Recency")</f>
        <v>Late Recency</v>
      </c>
      <c r="N702">
        <v>321</v>
      </c>
      <c r="O702">
        <v>11</v>
      </c>
      <c r="P702">
        <v>309</v>
      </c>
      <c r="Q702">
        <v>33</v>
      </c>
      <c r="R702">
        <v>26</v>
      </c>
      <c r="S702">
        <v>34</v>
      </c>
      <c r="T702">
        <f>marketing_campaign[[#This Row],[MntGoldProds]]+marketing_campaign[[#This Row],[MntSweetProducts]]+marketing_campaign[[#This Row],[MntFishProducts]]+marketing_campaign[[#This Row],[MntMeatProducts]]+marketing_campaign[[#This Row],[MntFruits]]+marketing_campaign[[#This Row],[MntWines]]</f>
        <v>734</v>
      </c>
      <c r="U702">
        <v>3</v>
      </c>
      <c r="V702">
        <v>9</v>
      </c>
      <c r="W702">
        <v>3</v>
      </c>
      <c r="X702">
        <v>5</v>
      </c>
      <c r="Y702">
        <f t="shared" si="21"/>
        <v>20</v>
      </c>
      <c r="Z702">
        <v>4</v>
      </c>
      <c r="AA702">
        <v>0</v>
      </c>
      <c r="AB702">
        <v>0</v>
      </c>
      <c r="AC702">
        <v>0</v>
      </c>
      <c r="AD702">
        <v>0</v>
      </c>
      <c r="AE702">
        <v>0</v>
      </c>
      <c r="AF702">
        <v>0</v>
      </c>
      <c r="AG702">
        <v>3</v>
      </c>
      <c r="AH702">
        <v>11</v>
      </c>
      <c r="AI702">
        <v>0</v>
      </c>
      <c r="AJ702">
        <f>marketing_campaign[[#This Row],[AcceptedCmp2]]+marketing_campaign[[#This Row],[AcceptedCmp1]]+marketing_campaign[[#This Row],[AcceptedCmp5]]+marketing_campaign[[#This Row],[AcceptedCmp4]]+marketing_campaign[[#This Row],[AcceptedCmp3]]</f>
        <v>0</v>
      </c>
    </row>
    <row r="703" spans="1:36" x14ac:dyDescent="0.35">
      <c r="A703">
        <v>10196</v>
      </c>
      <c r="B703">
        <v>1978</v>
      </c>
      <c r="C703">
        <f t="shared" ca="1" si="20"/>
        <v>48</v>
      </c>
      <c r="D703" t="str" cm="1">
        <f t="array" aca="1" ref="D7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3" t="s">
        <v>29</v>
      </c>
      <c r="F703" t="s">
        <v>33</v>
      </c>
      <c r="G703" cm="1">
        <f t="array" ref="G703">_xlfn.IFS(marketing_campaign[[#This Row],[Marital_Status]]="Single",I703-J703+1,marketing_campaign[[#This Row],[Marital_Status]]="Together",I703+J703+2,marketing_campaign[[#This Row],[Marital_Status]]="Alone",I703-J703+1,marketing_campaign[[#This Row],[Marital_Status]]="Married",I703+J703+2,marketing_campaign[[#This Row],[Marital_Status]]="Divorced",I703+J703+1,marketing_campaign[[#This Row],[Marital_Status]]="YOLO",I703-J703+1,marketing_campaign[[#This Row],[Marital_Status]]="Absurd",I703-J703+1,marketing_campaign[[#This Row],[Marital_Status]]="Widow",I703+J703+1)</f>
        <v>4</v>
      </c>
      <c r="H703">
        <v>71427</v>
      </c>
      <c r="I703">
        <v>2</v>
      </c>
      <c r="J703">
        <v>0</v>
      </c>
      <c r="K703" s="1">
        <v>41710</v>
      </c>
      <c r="L703">
        <v>26</v>
      </c>
      <c r="M703" t="str" cm="1">
        <f t="array" ref="M703">_xlfn.IFS(AND(marketing_campaign[[#This Row],[Recency]]&gt;=0,marketing_campaign[[#This Row],[Recency]]&lt;=14),"Early Recency",AND(marketing_campaign[[#This Row],[Recency]]&gt;=15,marketing_campaign[[#This Row],[Recency]]&lt;=31),"Mid-Recency",marketing_campaign[[#This Row],[Recency]]&gt;=32,"Late Recency")</f>
        <v>Mid-Recency</v>
      </c>
      <c r="N703">
        <v>212</v>
      </c>
      <c r="O703">
        <v>123</v>
      </c>
      <c r="P703">
        <v>177</v>
      </c>
      <c r="Q703">
        <v>15</v>
      </c>
      <c r="R703">
        <v>64</v>
      </c>
      <c r="S703">
        <v>23</v>
      </c>
      <c r="T703">
        <f>marketing_campaign[[#This Row],[MntGoldProds]]+marketing_campaign[[#This Row],[MntSweetProducts]]+marketing_campaign[[#This Row],[MntFishProducts]]+marketing_campaign[[#This Row],[MntMeatProducts]]+marketing_campaign[[#This Row],[MntFruits]]+marketing_campaign[[#This Row],[MntWines]]</f>
        <v>614</v>
      </c>
      <c r="U703">
        <v>2</v>
      </c>
      <c r="V703">
        <v>8</v>
      </c>
      <c r="W703">
        <v>2</v>
      </c>
      <c r="X703">
        <v>8</v>
      </c>
      <c r="Y703">
        <f t="shared" si="21"/>
        <v>20</v>
      </c>
      <c r="Z703">
        <v>4</v>
      </c>
      <c r="AA703">
        <v>0</v>
      </c>
      <c r="AB703">
        <v>0</v>
      </c>
      <c r="AC703">
        <v>0</v>
      </c>
      <c r="AD703">
        <v>0</v>
      </c>
      <c r="AE703">
        <v>0</v>
      </c>
      <c r="AF703">
        <v>0</v>
      </c>
      <c r="AG703">
        <v>3</v>
      </c>
      <c r="AH703">
        <v>11</v>
      </c>
      <c r="AI703">
        <v>0</v>
      </c>
      <c r="AJ703">
        <f>marketing_campaign[[#This Row],[AcceptedCmp2]]+marketing_campaign[[#This Row],[AcceptedCmp1]]+marketing_campaign[[#This Row],[AcceptedCmp5]]+marketing_campaign[[#This Row],[AcceptedCmp4]]+marketing_campaign[[#This Row],[AcceptedCmp3]]</f>
        <v>0</v>
      </c>
    </row>
    <row r="704" spans="1:36" x14ac:dyDescent="0.35">
      <c r="A704">
        <v>6384</v>
      </c>
      <c r="B704">
        <v>1978</v>
      </c>
      <c r="C704">
        <f t="shared" ca="1" si="20"/>
        <v>48</v>
      </c>
      <c r="D704" t="str" cm="1">
        <f t="array" aca="1" ref="D7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4" t="s">
        <v>29</v>
      </c>
      <c r="F704" t="s">
        <v>35</v>
      </c>
      <c r="G704" cm="1">
        <f t="array" ref="G704">_xlfn.IFS(marketing_campaign[[#This Row],[Marital_Status]]="Single",I704-J704+1,marketing_campaign[[#This Row],[Marital_Status]]="Together",I704+J704+2,marketing_campaign[[#This Row],[Marital_Status]]="Alone",I704-J704+1,marketing_campaign[[#This Row],[Marital_Status]]="Married",I704+J704+2,marketing_campaign[[#This Row],[Marital_Status]]="Divorced",I704+J704+1,marketing_campaign[[#This Row],[Marital_Status]]="YOLO",I704-J704+1,marketing_campaign[[#This Row],[Marital_Status]]="Absurd",I704-J704+1,marketing_campaign[[#This Row],[Marital_Status]]="Widow",I704+J704+1)</f>
        <v>2</v>
      </c>
      <c r="H704">
        <v>71022</v>
      </c>
      <c r="I704">
        <v>0</v>
      </c>
      <c r="J704">
        <v>1</v>
      </c>
      <c r="K704" s="1">
        <v>41681</v>
      </c>
      <c r="L704">
        <v>30</v>
      </c>
      <c r="M704" t="str" cm="1">
        <f t="array" ref="M704">_xlfn.IFS(AND(marketing_campaign[[#This Row],[Recency]]&gt;=0,marketing_campaign[[#This Row],[Recency]]&lt;=14),"Early Recency",AND(marketing_campaign[[#This Row],[Recency]]&gt;=15,marketing_campaign[[#This Row],[Recency]]&lt;=31),"Mid-Recency",marketing_campaign[[#This Row],[Recency]]&gt;=32,"Late Recency")</f>
        <v>Mid-Recency</v>
      </c>
      <c r="N704">
        <v>909</v>
      </c>
      <c r="O704">
        <v>12</v>
      </c>
      <c r="P704">
        <v>278</v>
      </c>
      <c r="Q704">
        <v>0</v>
      </c>
      <c r="R704">
        <v>12</v>
      </c>
      <c r="S704">
        <v>242</v>
      </c>
      <c r="T704">
        <f>marketing_campaign[[#This Row],[MntGoldProds]]+marketing_campaign[[#This Row],[MntSweetProducts]]+marketing_campaign[[#This Row],[MntFishProducts]]+marketing_campaign[[#This Row],[MntMeatProducts]]+marketing_campaign[[#This Row],[MntFruits]]+marketing_campaign[[#This Row],[MntWines]]</f>
        <v>1453</v>
      </c>
      <c r="U704">
        <v>3</v>
      </c>
      <c r="V704">
        <v>5</v>
      </c>
      <c r="W704">
        <v>2</v>
      </c>
      <c r="X704">
        <v>11</v>
      </c>
      <c r="Y704">
        <f t="shared" si="21"/>
        <v>21</v>
      </c>
      <c r="Z704">
        <v>8</v>
      </c>
      <c r="AA704">
        <v>1</v>
      </c>
      <c r="AB704">
        <v>0</v>
      </c>
      <c r="AC704">
        <v>0</v>
      </c>
      <c r="AD704">
        <v>0</v>
      </c>
      <c r="AE704">
        <v>0</v>
      </c>
      <c r="AF704">
        <v>0</v>
      </c>
      <c r="AG704">
        <v>3</v>
      </c>
      <c r="AH704">
        <v>11</v>
      </c>
      <c r="AI704">
        <v>0</v>
      </c>
      <c r="AJ704">
        <f>marketing_campaign[[#This Row],[AcceptedCmp2]]+marketing_campaign[[#This Row],[AcceptedCmp1]]+marketing_campaign[[#This Row],[AcceptedCmp5]]+marketing_campaign[[#This Row],[AcceptedCmp4]]+marketing_campaign[[#This Row],[AcceptedCmp3]]</f>
        <v>1</v>
      </c>
    </row>
    <row r="705" spans="1:36" x14ac:dyDescent="0.35">
      <c r="A705">
        <v>8029</v>
      </c>
      <c r="B705">
        <v>1988</v>
      </c>
      <c r="C705">
        <f t="shared" ca="1" si="20"/>
        <v>38</v>
      </c>
      <c r="D705" t="str" cm="1">
        <f t="array" aca="1" ref="D7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05" t="s">
        <v>34</v>
      </c>
      <c r="F705" t="s">
        <v>30</v>
      </c>
      <c r="G705" cm="1">
        <f t="array" ref="G705">_xlfn.IFS(marketing_campaign[[#This Row],[Marital_Status]]="Single",I705-J705+1,marketing_campaign[[#This Row],[Marital_Status]]="Together",I705+J705+2,marketing_campaign[[#This Row],[Marital_Status]]="Alone",I705-J705+1,marketing_campaign[[#This Row],[Marital_Status]]="Married",I705+J705+2,marketing_campaign[[#This Row],[Marital_Status]]="Divorced",I705+J705+1,marketing_campaign[[#This Row],[Marital_Status]]="YOLO",I705-J705+1,marketing_campaign[[#This Row],[Marital_Status]]="Absurd",I705-J705+1,marketing_campaign[[#This Row],[Marital_Status]]="Widow",I705+J705+1)</f>
        <v>1</v>
      </c>
      <c r="H705">
        <v>90247</v>
      </c>
      <c r="I705">
        <v>0</v>
      </c>
      <c r="J705">
        <v>0</v>
      </c>
      <c r="K705" s="1">
        <v>41758</v>
      </c>
      <c r="L705">
        <v>27</v>
      </c>
      <c r="M705" t="str" cm="1">
        <f t="array" ref="M705">_xlfn.IFS(AND(marketing_campaign[[#This Row],[Recency]]&gt;=0,marketing_campaign[[#This Row],[Recency]]&lt;=14),"Early Recency",AND(marketing_campaign[[#This Row],[Recency]]&gt;=15,marketing_campaign[[#This Row],[Recency]]&lt;=31),"Mid-Recency",marketing_campaign[[#This Row],[Recency]]&gt;=32,"Late Recency")</f>
        <v>Mid-Recency</v>
      </c>
      <c r="N705">
        <v>1184</v>
      </c>
      <c r="O705">
        <v>32</v>
      </c>
      <c r="P705">
        <v>352</v>
      </c>
      <c r="Q705">
        <v>21</v>
      </c>
      <c r="R705">
        <v>16</v>
      </c>
      <c r="S705">
        <v>16</v>
      </c>
      <c r="T705">
        <f>marketing_campaign[[#This Row],[MntGoldProds]]+marketing_campaign[[#This Row],[MntSweetProducts]]+marketing_campaign[[#This Row],[MntFishProducts]]+marketing_campaign[[#This Row],[MntMeatProducts]]+marketing_campaign[[#This Row],[MntFruits]]+marketing_campaign[[#This Row],[MntWines]]</f>
        <v>1621</v>
      </c>
      <c r="U705">
        <v>1</v>
      </c>
      <c r="V705">
        <v>3</v>
      </c>
      <c r="W705">
        <v>4</v>
      </c>
      <c r="X705">
        <v>7</v>
      </c>
      <c r="Y705">
        <f t="shared" si="21"/>
        <v>15</v>
      </c>
      <c r="Z705">
        <v>1</v>
      </c>
      <c r="AA705">
        <v>0</v>
      </c>
      <c r="AB705">
        <v>1</v>
      </c>
      <c r="AC705">
        <v>1</v>
      </c>
      <c r="AD705">
        <v>1</v>
      </c>
      <c r="AE705">
        <v>0</v>
      </c>
      <c r="AF705">
        <v>0</v>
      </c>
      <c r="AG705">
        <v>3</v>
      </c>
      <c r="AH705">
        <v>11</v>
      </c>
      <c r="AI705">
        <v>1</v>
      </c>
      <c r="AJ705">
        <f>marketing_campaign[[#This Row],[AcceptedCmp2]]+marketing_campaign[[#This Row],[AcceptedCmp1]]+marketing_campaign[[#This Row],[AcceptedCmp5]]+marketing_campaign[[#This Row],[AcceptedCmp4]]+marketing_campaign[[#This Row],[AcceptedCmp3]]</f>
        <v>3</v>
      </c>
    </row>
    <row r="706" spans="1:36" x14ac:dyDescent="0.35">
      <c r="A706">
        <v>968</v>
      </c>
      <c r="B706">
        <v>1968</v>
      </c>
      <c r="C706">
        <f t="shared" ref="C706:C769" ca="1" si="22">YEAR(TODAY())-B706</f>
        <v>58</v>
      </c>
      <c r="D706" t="str" cm="1">
        <f t="array" aca="1" ref="D7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6" t="s">
        <v>34</v>
      </c>
      <c r="F706" t="s">
        <v>35</v>
      </c>
      <c r="G706" cm="1">
        <f t="array" ref="G706">_xlfn.IFS(marketing_campaign[[#This Row],[Marital_Status]]="Single",I706-J706+1,marketing_campaign[[#This Row],[Marital_Status]]="Together",I706+J706+2,marketing_campaign[[#This Row],[Marital_Status]]="Alone",I706-J706+1,marketing_campaign[[#This Row],[Marital_Status]]="Married",I706+J706+2,marketing_campaign[[#This Row],[Marital_Status]]="Divorced",I706+J706+1,marketing_campaign[[#This Row],[Marital_Status]]="YOLO",I706-J706+1,marketing_campaign[[#This Row],[Marital_Status]]="Absurd",I706-J706+1,marketing_campaign[[#This Row],[Marital_Status]]="Widow",I706+J706+1)</f>
        <v>2</v>
      </c>
      <c r="H706">
        <v>41335</v>
      </c>
      <c r="I706">
        <v>1</v>
      </c>
      <c r="J706">
        <v>0</v>
      </c>
      <c r="K706" s="1">
        <v>41634</v>
      </c>
      <c r="L706">
        <v>24</v>
      </c>
      <c r="M706" t="str" cm="1">
        <f t="array" ref="M706">_xlfn.IFS(AND(marketing_campaign[[#This Row],[Recency]]&gt;=0,marketing_campaign[[#This Row],[Recency]]&lt;=14),"Early Recency",AND(marketing_campaign[[#This Row],[Recency]]&gt;=15,marketing_campaign[[#This Row],[Recency]]&lt;=31),"Mid-Recency",marketing_campaign[[#This Row],[Recency]]&gt;=32,"Late Recency")</f>
        <v>Mid-Recency</v>
      </c>
      <c r="N706">
        <v>112</v>
      </c>
      <c r="O706">
        <v>19</v>
      </c>
      <c r="P706">
        <v>21</v>
      </c>
      <c r="Q706">
        <v>16</v>
      </c>
      <c r="R706">
        <v>14</v>
      </c>
      <c r="S706">
        <v>5</v>
      </c>
      <c r="T706">
        <f>marketing_campaign[[#This Row],[MntGoldProds]]+marketing_campaign[[#This Row],[MntSweetProducts]]+marketing_campaign[[#This Row],[MntFishProducts]]+marketing_campaign[[#This Row],[MntMeatProducts]]+marketing_campaign[[#This Row],[MntFruits]]+marketing_campaign[[#This Row],[MntWines]]</f>
        <v>187</v>
      </c>
      <c r="U706">
        <v>3</v>
      </c>
      <c r="V706">
        <v>4</v>
      </c>
      <c r="W706">
        <v>1</v>
      </c>
      <c r="X706">
        <v>4</v>
      </c>
      <c r="Y706">
        <f t="shared" ref="Y706:Y769" si="23">U706+V706+W706+X706</f>
        <v>12</v>
      </c>
      <c r="Z706">
        <v>7</v>
      </c>
      <c r="AA706">
        <v>0</v>
      </c>
      <c r="AB706">
        <v>0</v>
      </c>
      <c r="AC706">
        <v>0</v>
      </c>
      <c r="AD706">
        <v>0</v>
      </c>
      <c r="AE706">
        <v>0</v>
      </c>
      <c r="AF706">
        <v>0</v>
      </c>
      <c r="AG706">
        <v>3</v>
      </c>
      <c r="AH706">
        <v>11</v>
      </c>
      <c r="AI706">
        <v>0</v>
      </c>
      <c r="AJ706">
        <f>marketing_campaign[[#This Row],[AcceptedCmp2]]+marketing_campaign[[#This Row],[AcceptedCmp1]]+marketing_campaign[[#This Row],[AcceptedCmp5]]+marketing_campaign[[#This Row],[AcceptedCmp4]]+marketing_campaign[[#This Row],[AcceptedCmp3]]</f>
        <v>0</v>
      </c>
    </row>
    <row r="707" spans="1:36" x14ac:dyDescent="0.35">
      <c r="A707">
        <v>6988</v>
      </c>
      <c r="B707">
        <v>1986</v>
      </c>
      <c r="C707">
        <f t="shared" ca="1" si="22"/>
        <v>40</v>
      </c>
      <c r="D707" t="str" cm="1">
        <f t="array" aca="1" ref="D7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07" t="s">
        <v>29</v>
      </c>
      <c r="F707" t="s">
        <v>33</v>
      </c>
      <c r="G707" cm="1">
        <f t="array" ref="G707">_xlfn.IFS(marketing_campaign[[#This Row],[Marital_Status]]="Single",I707-J707+1,marketing_campaign[[#This Row],[Marital_Status]]="Together",I707+J707+2,marketing_campaign[[#This Row],[Marital_Status]]="Alone",I707-J707+1,marketing_campaign[[#This Row],[Marital_Status]]="Married",I707+J707+2,marketing_campaign[[#This Row],[Marital_Status]]="Divorced",I707+J707+1,marketing_campaign[[#This Row],[Marital_Status]]="YOLO",I707-J707+1,marketing_campaign[[#This Row],[Marital_Status]]="Absurd",I707-J707+1,marketing_campaign[[#This Row],[Marital_Status]]="Widow",I707+J707+1)</f>
        <v>3</v>
      </c>
      <c r="H707">
        <v>71952</v>
      </c>
      <c r="I707">
        <v>1</v>
      </c>
      <c r="J707">
        <v>0</v>
      </c>
      <c r="K707" s="1">
        <v>41284</v>
      </c>
      <c r="L707">
        <v>93</v>
      </c>
      <c r="M707" t="str" cm="1">
        <f t="array" ref="M707">_xlfn.IFS(AND(marketing_campaign[[#This Row],[Recency]]&gt;=0,marketing_campaign[[#This Row],[Recency]]&lt;=14),"Early Recency",AND(marketing_campaign[[#This Row],[Recency]]&gt;=15,marketing_campaign[[#This Row],[Recency]]&lt;=31),"Mid-Recency",marketing_campaign[[#This Row],[Recency]]&gt;=32,"Late Recency")</f>
        <v>Late Recency</v>
      </c>
      <c r="N707">
        <v>656</v>
      </c>
      <c r="O707">
        <v>80</v>
      </c>
      <c r="P707">
        <v>455</v>
      </c>
      <c r="Q707">
        <v>52</v>
      </c>
      <c r="R707">
        <v>107</v>
      </c>
      <c r="S707">
        <v>93</v>
      </c>
      <c r="T707">
        <f>marketing_campaign[[#This Row],[MntGoldProds]]+marketing_campaign[[#This Row],[MntSweetProducts]]+marketing_campaign[[#This Row],[MntFishProducts]]+marketing_campaign[[#This Row],[MntMeatProducts]]+marketing_campaign[[#This Row],[MntFruits]]+marketing_campaign[[#This Row],[MntWines]]</f>
        <v>1443</v>
      </c>
      <c r="U707">
        <v>2</v>
      </c>
      <c r="V707">
        <v>8</v>
      </c>
      <c r="W707">
        <v>4</v>
      </c>
      <c r="X707">
        <v>8</v>
      </c>
      <c r="Y707">
        <f t="shared" si="23"/>
        <v>22</v>
      </c>
      <c r="Z707">
        <v>4</v>
      </c>
      <c r="AA707">
        <v>1</v>
      </c>
      <c r="AB707">
        <v>0</v>
      </c>
      <c r="AC707">
        <v>1</v>
      </c>
      <c r="AD707">
        <v>0</v>
      </c>
      <c r="AE707">
        <v>0</v>
      </c>
      <c r="AF707">
        <v>0</v>
      </c>
      <c r="AG707">
        <v>3</v>
      </c>
      <c r="AH707">
        <v>11</v>
      </c>
      <c r="AI707">
        <v>0</v>
      </c>
      <c r="AJ707">
        <f>marketing_campaign[[#This Row],[AcceptedCmp2]]+marketing_campaign[[#This Row],[AcceptedCmp1]]+marketing_campaign[[#This Row],[AcceptedCmp5]]+marketing_campaign[[#This Row],[AcceptedCmp4]]+marketing_campaign[[#This Row],[AcceptedCmp3]]</f>
        <v>2</v>
      </c>
    </row>
    <row r="708" spans="1:36" x14ac:dyDescent="0.35">
      <c r="A708">
        <v>4472</v>
      </c>
      <c r="B708">
        <v>1970</v>
      </c>
      <c r="C708">
        <f t="shared" ca="1" si="22"/>
        <v>56</v>
      </c>
      <c r="D708" t="str" cm="1">
        <f t="array" aca="1" ref="D7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08" t="s">
        <v>32</v>
      </c>
      <c r="F708" t="s">
        <v>35</v>
      </c>
      <c r="G708" cm="1">
        <f t="array" ref="G708">_xlfn.IFS(marketing_campaign[[#This Row],[Marital_Status]]="Single",I708-J708+1,marketing_campaign[[#This Row],[Marital_Status]]="Together",I708+J708+2,marketing_campaign[[#This Row],[Marital_Status]]="Alone",I708-J708+1,marketing_campaign[[#This Row],[Marital_Status]]="Married",I708+J708+2,marketing_campaign[[#This Row],[Marital_Status]]="Divorced",I708+J708+1,marketing_campaign[[#This Row],[Marital_Status]]="YOLO",I708-J708+1,marketing_campaign[[#This Row],[Marital_Status]]="Absurd",I708-J708+1,marketing_campaign[[#This Row],[Marital_Status]]="Widow",I708+J708+1)</f>
        <v>2</v>
      </c>
      <c r="H708">
        <v>35682</v>
      </c>
      <c r="I708">
        <v>1</v>
      </c>
      <c r="J708">
        <v>0</v>
      </c>
      <c r="K708" s="1">
        <v>41817</v>
      </c>
      <c r="L708">
        <v>34</v>
      </c>
      <c r="M708" t="str" cm="1">
        <f t="array" ref="M708">_xlfn.IFS(AND(marketing_campaign[[#This Row],[Recency]]&gt;=0,marketing_campaign[[#This Row],[Recency]]&lt;=14),"Early Recency",AND(marketing_campaign[[#This Row],[Recency]]&gt;=15,marketing_campaign[[#This Row],[Recency]]&lt;=31),"Mid-Recency",marketing_campaign[[#This Row],[Recency]]&gt;=32,"Late Recency")</f>
        <v>Late Recency</v>
      </c>
      <c r="N708">
        <v>23</v>
      </c>
      <c r="O708">
        <v>0</v>
      </c>
      <c r="P708">
        <v>8</v>
      </c>
      <c r="Q708">
        <v>6</v>
      </c>
      <c r="R708">
        <v>2</v>
      </c>
      <c r="S708">
        <v>18</v>
      </c>
      <c r="T708">
        <f>marketing_campaign[[#This Row],[MntGoldProds]]+marketing_campaign[[#This Row],[MntSweetProducts]]+marketing_campaign[[#This Row],[MntFishProducts]]+marketing_campaign[[#This Row],[MntMeatProducts]]+marketing_campaign[[#This Row],[MntFruits]]+marketing_campaign[[#This Row],[MntWines]]</f>
        <v>57</v>
      </c>
      <c r="U708">
        <v>1</v>
      </c>
      <c r="V708">
        <v>1</v>
      </c>
      <c r="W708">
        <v>1</v>
      </c>
      <c r="X708">
        <v>3</v>
      </c>
      <c r="Y708">
        <f t="shared" si="23"/>
        <v>6</v>
      </c>
      <c r="Z708">
        <v>2</v>
      </c>
      <c r="AA708">
        <v>0</v>
      </c>
      <c r="AB708">
        <v>0</v>
      </c>
      <c r="AC708">
        <v>0</v>
      </c>
      <c r="AD708">
        <v>0</v>
      </c>
      <c r="AE708">
        <v>0</v>
      </c>
      <c r="AF708">
        <v>0</v>
      </c>
      <c r="AG708">
        <v>3</v>
      </c>
      <c r="AH708">
        <v>11</v>
      </c>
      <c r="AI708">
        <v>0</v>
      </c>
      <c r="AJ708">
        <f>marketing_campaign[[#This Row],[AcceptedCmp2]]+marketing_campaign[[#This Row],[AcceptedCmp1]]+marketing_campaign[[#This Row],[AcceptedCmp5]]+marketing_campaign[[#This Row],[AcceptedCmp4]]+marketing_campaign[[#This Row],[AcceptedCmp3]]</f>
        <v>0</v>
      </c>
    </row>
    <row r="709" spans="1:36" x14ac:dyDescent="0.35">
      <c r="A709">
        <v>6991</v>
      </c>
      <c r="B709">
        <v>1951</v>
      </c>
      <c r="C709">
        <f t="shared" ca="1" si="22"/>
        <v>75</v>
      </c>
      <c r="D709" t="str" cm="1">
        <f t="array" aca="1" ref="D7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09" t="s">
        <v>29</v>
      </c>
      <c r="F709" t="s">
        <v>35</v>
      </c>
      <c r="G709" cm="1">
        <f t="array" ref="G709">_xlfn.IFS(marketing_campaign[[#This Row],[Marital_Status]]="Single",I709-J709+1,marketing_campaign[[#This Row],[Marital_Status]]="Together",I709+J709+2,marketing_campaign[[#This Row],[Marital_Status]]="Alone",I709-J709+1,marketing_campaign[[#This Row],[Marital_Status]]="Married",I709+J709+2,marketing_campaign[[#This Row],[Marital_Status]]="Divorced",I709+J709+1,marketing_campaign[[#This Row],[Marital_Status]]="YOLO",I709-J709+1,marketing_campaign[[#This Row],[Marital_Status]]="Absurd",I709-J709+1,marketing_campaign[[#This Row],[Marital_Status]]="Widow",I709+J709+1)</f>
        <v>2</v>
      </c>
      <c r="H709">
        <v>43185</v>
      </c>
      <c r="I709">
        <v>0</v>
      </c>
      <c r="J709">
        <v>1</v>
      </c>
      <c r="K709" s="1">
        <v>41374</v>
      </c>
      <c r="L709">
        <v>88</v>
      </c>
      <c r="M709" t="str" cm="1">
        <f t="array" ref="M709">_xlfn.IFS(AND(marketing_campaign[[#This Row],[Recency]]&gt;=0,marketing_campaign[[#This Row],[Recency]]&lt;=14),"Early Recency",AND(marketing_campaign[[#This Row],[Recency]]&gt;=15,marketing_campaign[[#This Row],[Recency]]&lt;=31),"Mid-Recency",marketing_campaign[[#This Row],[Recency]]&gt;=32,"Late Recency")</f>
        <v>Late Recency</v>
      </c>
      <c r="N709">
        <v>537</v>
      </c>
      <c r="O709">
        <v>6</v>
      </c>
      <c r="P709">
        <v>42</v>
      </c>
      <c r="Q709">
        <v>16</v>
      </c>
      <c r="R709">
        <v>6</v>
      </c>
      <c r="S709">
        <v>30</v>
      </c>
      <c r="T709">
        <f>marketing_campaign[[#This Row],[MntGoldProds]]+marketing_campaign[[#This Row],[MntSweetProducts]]+marketing_campaign[[#This Row],[MntFishProducts]]+marketing_campaign[[#This Row],[MntMeatProducts]]+marketing_campaign[[#This Row],[MntFruits]]+marketing_campaign[[#This Row],[MntWines]]</f>
        <v>637</v>
      </c>
      <c r="U709">
        <v>2</v>
      </c>
      <c r="V709">
        <v>9</v>
      </c>
      <c r="W709">
        <v>3</v>
      </c>
      <c r="X709">
        <v>6</v>
      </c>
      <c r="Y709">
        <f t="shared" si="23"/>
        <v>20</v>
      </c>
      <c r="Z709">
        <v>8</v>
      </c>
      <c r="AA709">
        <v>0</v>
      </c>
      <c r="AB709">
        <v>0</v>
      </c>
      <c r="AC709">
        <v>0</v>
      </c>
      <c r="AD709">
        <v>0</v>
      </c>
      <c r="AE709">
        <v>0</v>
      </c>
      <c r="AF709">
        <v>0</v>
      </c>
      <c r="AG709">
        <v>3</v>
      </c>
      <c r="AH709">
        <v>11</v>
      </c>
      <c r="AI709">
        <v>0</v>
      </c>
      <c r="AJ709">
        <f>marketing_campaign[[#This Row],[AcceptedCmp2]]+marketing_campaign[[#This Row],[AcceptedCmp1]]+marketing_campaign[[#This Row],[AcceptedCmp5]]+marketing_campaign[[#This Row],[AcceptedCmp4]]+marketing_campaign[[#This Row],[AcceptedCmp3]]</f>
        <v>0</v>
      </c>
    </row>
    <row r="710" spans="1:36" x14ac:dyDescent="0.35">
      <c r="A710">
        <v>3336</v>
      </c>
      <c r="B710">
        <v>1948</v>
      </c>
      <c r="C710">
        <f t="shared" ca="1" si="22"/>
        <v>78</v>
      </c>
      <c r="D710" t="str" cm="1">
        <f t="array" aca="1" ref="D7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710" t="s">
        <v>32</v>
      </c>
      <c r="F710" t="s">
        <v>31</v>
      </c>
      <c r="G710" cm="1">
        <f t="array" ref="G710">_xlfn.IFS(marketing_campaign[[#This Row],[Marital_Status]]="Single",I710-J710+1,marketing_campaign[[#This Row],[Marital_Status]]="Together",I710+J710+2,marketing_campaign[[#This Row],[Marital_Status]]="Alone",I710-J710+1,marketing_campaign[[#This Row],[Marital_Status]]="Married",I710+J710+2,marketing_campaign[[#This Row],[Marital_Status]]="Divorced",I710+J710+1,marketing_campaign[[#This Row],[Marital_Status]]="YOLO",I710-J710+1,marketing_campaign[[#This Row],[Marital_Status]]="Absurd",I710-J710+1,marketing_campaign[[#This Row],[Marital_Status]]="Widow",I710+J710+1)</f>
        <v>3</v>
      </c>
      <c r="H710">
        <v>66375</v>
      </c>
      <c r="I710">
        <v>0</v>
      </c>
      <c r="J710">
        <v>1</v>
      </c>
      <c r="K710" s="1">
        <v>41599</v>
      </c>
      <c r="L710">
        <v>96</v>
      </c>
      <c r="M710" t="str" cm="1">
        <f t="array" ref="M710">_xlfn.IFS(AND(marketing_campaign[[#This Row],[Recency]]&gt;=0,marketing_campaign[[#This Row],[Recency]]&lt;=14),"Early Recency",AND(marketing_campaign[[#This Row],[Recency]]&gt;=15,marketing_campaign[[#This Row],[Recency]]&lt;=31),"Mid-Recency",marketing_campaign[[#This Row],[Recency]]&gt;=32,"Late Recency")</f>
        <v>Late Recency</v>
      </c>
      <c r="N710">
        <v>712</v>
      </c>
      <c r="O710">
        <v>0</v>
      </c>
      <c r="P710">
        <v>45</v>
      </c>
      <c r="Q710">
        <v>0</v>
      </c>
      <c r="R710">
        <v>0</v>
      </c>
      <c r="S710">
        <v>191</v>
      </c>
      <c r="T710">
        <f>marketing_campaign[[#This Row],[MntGoldProds]]+marketing_campaign[[#This Row],[MntSweetProducts]]+marketing_campaign[[#This Row],[MntFishProducts]]+marketing_campaign[[#This Row],[MntMeatProducts]]+marketing_campaign[[#This Row],[MntFruits]]+marketing_campaign[[#This Row],[MntWines]]</f>
        <v>948</v>
      </c>
      <c r="U710">
        <v>3</v>
      </c>
      <c r="V710">
        <v>2</v>
      </c>
      <c r="W710">
        <v>4</v>
      </c>
      <c r="X710">
        <v>5</v>
      </c>
      <c r="Y710">
        <f t="shared" si="23"/>
        <v>14</v>
      </c>
      <c r="Z710">
        <v>7</v>
      </c>
      <c r="AA710">
        <v>1</v>
      </c>
      <c r="AB710">
        <v>0</v>
      </c>
      <c r="AC710">
        <v>0</v>
      </c>
      <c r="AD710">
        <v>0</v>
      </c>
      <c r="AE710">
        <v>0</v>
      </c>
      <c r="AF710">
        <v>0</v>
      </c>
      <c r="AG710">
        <v>3</v>
      </c>
      <c r="AH710">
        <v>11</v>
      </c>
      <c r="AI710">
        <v>0</v>
      </c>
      <c r="AJ710">
        <f>marketing_campaign[[#This Row],[AcceptedCmp2]]+marketing_campaign[[#This Row],[AcceptedCmp1]]+marketing_campaign[[#This Row],[AcceptedCmp5]]+marketing_campaign[[#This Row],[AcceptedCmp4]]+marketing_campaign[[#This Row],[AcceptedCmp3]]</f>
        <v>1</v>
      </c>
    </row>
    <row r="711" spans="1:36" x14ac:dyDescent="0.35">
      <c r="A711">
        <v>4301</v>
      </c>
      <c r="B711">
        <v>1971</v>
      </c>
      <c r="C711">
        <f t="shared" ca="1" si="22"/>
        <v>55</v>
      </c>
      <c r="D711" t="str" cm="1">
        <f t="array" aca="1" ref="D7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1" t="s">
        <v>34</v>
      </c>
      <c r="F711" t="s">
        <v>33</v>
      </c>
      <c r="G711" cm="1">
        <f t="array" ref="G711">_xlfn.IFS(marketing_campaign[[#This Row],[Marital_Status]]="Single",I711-J711+1,marketing_campaign[[#This Row],[Marital_Status]]="Together",I711+J711+2,marketing_campaign[[#This Row],[Marital_Status]]="Alone",I711-J711+1,marketing_campaign[[#This Row],[Marital_Status]]="Married",I711+J711+2,marketing_campaign[[#This Row],[Marital_Status]]="Divorced",I711+J711+1,marketing_campaign[[#This Row],[Marital_Status]]="YOLO",I711-J711+1,marketing_campaign[[#This Row],[Marital_Status]]="Absurd",I711-J711+1,marketing_campaign[[#This Row],[Marital_Status]]="Widow",I711+J711+1)</f>
        <v>3</v>
      </c>
      <c r="H711">
        <v>35178</v>
      </c>
      <c r="I711">
        <v>1</v>
      </c>
      <c r="J711">
        <v>0</v>
      </c>
      <c r="K711" s="1">
        <v>41284</v>
      </c>
      <c r="L711">
        <v>10</v>
      </c>
      <c r="M711" t="str" cm="1">
        <f t="array" ref="M711">_xlfn.IFS(AND(marketing_campaign[[#This Row],[Recency]]&gt;=0,marketing_campaign[[#This Row],[Recency]]&lt;=14),"Early Recency",AND(marketing_campaign[[#This Row],[Recency]]&gt;=15,marketing_campaign[[#This Row],[Recency]]&lt;=31),"Mid-Recency",marketing_campaign[[#This Row],[Recency]]&gt;=32,"Late Recency")</f>
        <v>Early Recency</v>
      </c>
      <c r="N711">
        <v>23</v>
      </c>
      <c r="O711">
        <v>1</v>
      </c>
      <c r="P711">
        <v>13</v>
      </c>
      <c r="Q711">
        <v>2</v>
      </c>
      <c r="R711">
        <v>2</v>
      </c>
      <c r="S711">
        <v>18</v>
      </c>
      <c r="T711">
        <f>marketing_campaign[[#This Row],[MntGoldProds]]+marketing_campaign[[#This Row],[MntSweetProducts]]+marketing_campaign[[#This Row],[MntFishProducts]]+marketing_campaign[[#This Row],[MntMeatProducts]]+marketing_campaign[[#This Row],[MntFruits]]+marketing_campaign[[#This Row],[MntWines]]</f>
        <v>59</v>
      </c>
      <c r="U711">
        <v>1</v>
      </c>
      <c r="V711">
        <v>1</v>
      </c>
      <c r="W711">
        <v>1</v>
      </c>
      <c r="X711">
        <v>2</v>
      </c>
      <c r="Y711">
        <f t="shared" si="23"/>
        <v>5</v>
      </c>
      <c r="Z711">
        <v>7</v>
      </c>
      <c r="AA711">
        <v>1</v>
      </c>
      <c r="AB711">
        <v>0</v>
      </c>
      <c r="AC711">
        <v>0</v>
      </c>
      <c r="AD711">
        <v>0</v>
      </c>
      <c r="AE711">
        <v>0</v>
      </c>
      <c r="AF711">
        <v>0</v>
      </c>
      <c r="AG711">
        <v>3</v>
      </c>
      <c r="AH711">
        <v>11</v>
      </c>
      <c r="AI711">
        <v>1</v>
      </c>
      <c r="AJ711">
        <f>marketing_campaign[[#This Row],[AcceptedCmp2]]+marketing_campaign[[#This Row],[AcceptedCmp1]]+marketing_campaign[[#This Row],[AcceptedCmp5]]+marketing_campaign[[#This Row],[AcceptedCmp4]]+marketing_campaign[[#This Row],[AcceptedCmp3]]</f>
        <v>1</v>
      </c>
    </row>
    <row r="712" spans="1:36" x14ac:dyDescent="0.35">
      <c r="A712">
        <v>1940</v>
      </c>
      <c r="B712">
        <v>1986</v>
      </c>
      <c r="C712">
        <f t="shared" ca="1" si="22"/>
        <v>40</v>
      </c>
      <c r="D712" t="str" cm="1">
        <f t="array" aca="1" ref="D7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12" t="s">
        <v>29</v>
      </c>
      <c r="F712" t="s">
        <v>33</v>
      </c>
      <c r="G712" cm="1">
        <f t="array" ref="G712">_xlfn.IFS(marketing_campaign[[#This Row],[Marital_Status]]="Single",I712-J712+1,marketing_campaign[[#This Row],[Marital_Status]]="Together",I712+J712+2,marketing_campaign[[#This Row],[Marital_Status]]="Alone",I712-J712+1,marketing_campaign[[#This Row],[Marital_Status]]="Married",I712+J712+2,marketing_campaign[[#This Row],[Marital_Status]]="Divorced",I712+J712+1,marketing_campaign[[#This Row],[Marital_Status]]="YOLO",I712-J712+1,marketing_campaign[[#This Row],[Marital_Status]]="Absurd",I712-J712+1,marketing_campaign[[#This Row],[Marital_Status]]="Widow",I712+J712+1)</f>
        <v>3</v>
      </c>
      <c r="H712">
        <v>25252</v>
      </c>
      <c r="I712">
        <v>1</v>
      </c>
      <c r="J712">
        <v>0</v>
      </c>
      <c r="K712" s="1">
        <v>41467</v>
      </c>
      <c r="L712">
        <v>26</v>
      </c>
      <c r="M712" t="str" cm="1">
        <f t="array" ref="M712">_xlfn.IFS(AND(marketing_campaign[[#This Row],[Recency]]&gt;=0,marketing_campaign[[#This Row],[Recency]]&lt;=14),"Early Recency",AND(marketing_campaign[[#This Row],[Recency]]&gt;=15,marketing_campaign[[#This Row],[Recency]]&lt;=31),"Mid-Recency",marketing_campaign[[#This Row],[Recency]]&gt;=32,"Late Recency")</f>
        <v>Mid-Recency</v>
      </c>
      <c r="N712">
        <v>1</v>
      </c>
      <c r="O712">
        <v>3</v>
      </c>
      <c r="P712">
        <v>4</v>
      </c>
      <c r="Q712">
        <v>2</v>
      </c>
      <c r="R712">
        <v>2</v>
      </c>
      <c r="S712">
        <v>6</v>
      </c>
      <c r="T712">
        <f>marketing_campaign[[#This Row],[MntGoldProds]]+marketing_campaign[[#This Row],[MntSweetProducts]]+marketing_campaign[[#This Row],[MntFishProducts]]+marketing_campaign[[#This Row],[MntMeatProducts]]+marketing_campaign[[#This Row],[MntFruits]]+marketing_campaign[[#This Row],[MntWines]]</f>
        <v>18</v>
      </c>
      <c r="U712">
        <v>1</v>
      </c>
      <c r="V712">
        <v>1</v>
      </c>
      <c r="W712">
        <v>0</v>
      </c>
      <c r="X712">
        <v>2</v>
      </c>
      <c r="Y712">
        <f t="shared" si="23"/>
        <v>4</v>
      </c>
      <c r="Z712">
        <v>8</v>
      </c>
      <c r="AA712">
        <v>0</v>
      </c>
      <c r="AB712">
        <v>0</v>
      </c>
      <c r="AC712">
        <v>0</v>
      </c>
      <c r="AD712">
        <v>0</v>
      </c>
      <c r="AE712">
        <v>0</v>
      </c>
      <c r="AF712">
        <v>0</v>
      </c>
      <c r="AG712">
        <v>3</v>
      </c>
      <c r="AH712">
        <v>11</v>
      </c>
      <c r="AI712">
        <v>0</v>
      </c>
      <c r="AJ712">
        <f>marketing_campaign[[#This Row],[AcceptedCmp2]]+marketing_campaign[[#This Row],[AcceptedCmp1]]+marketing_campaign[[#This Row],[AcceptedCmp5]]+marketing_campaign[[#This Row],[AcceptedCmp4]]+marketing_campaign[[#This Row],[AcceptedCmp3]]</f>
        <v>0</v>
      </c>
    </row>
    <row r="713" spans="1:36" x14ac:dyDescent="0.35">
      <c r="A713">
        <v>1272</v>
      </c>
      <c r="B713">
        <v>1965</v>
      </c>
      <c r="C713">
        <f t="shared" ca="1" si="22"/>
        <v>61</v>
      </c>
      <c r="D713" t="str" cm="1">
        <f t="array" aca="1" ref="D7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3" t="s">
        <v>34</v>
      </c>
      <c r="F713" t="s">
        <v>30</v>
      </c>
      <c r="G713" cm="1">
        <f t="array" ref="G713">_xlfn.IFS(marketing_campaign[[#This Row],[Marital_Status]]="Single",I713-J713+1,marketing_campaign[[#This Row],[Marital_Status]]="Together",I713+J713+2,marketing_campaign[[#This Row],[Marital_Status]]="Alone",I713-J713+1,marketing_campaign[[#This Row],[Marital_Status]]="Married",I713+J713+2,marketing_campaign[[#This Row],[Marital_Status]]="Divorced",I713+J713+1,marketing_campaign[[#This Row],[Marital_Status]]="YOLO",I713-J713+1,marketing_campaign[[#This Row],[Marital_Status]]="Absurd",I713-J713+1,marketing_campaign[[#This Row],[Marital_Status]]="Widow",I713+J713+1)</f>
        <v>0</v>
      </c>
      <c r="H713">
        <v>55250</v>
      </c>
      <c r="I713">
        <v>0</v>
      </c>
      <c r="J713">
        <v>1</v>
      </c>
      <c r="K713" s="1">
        <v>41203</v>
      </c>
      <c r="L713">
        <v>49</v>
      </c>
      <c r="M713" t="str" cm="1">
        <f t="array" ref="M713">_xlfn.IFS(AND(marketing_campaign[[#This Row],[Recency]]&gt;=0,marketing_campaign[[#This Row],[Recency]]&lt;=14),"Early Recency",AND(marketing_campaign[[#This Row],[Recency]]&gt;=15,marketing_campaign[[#This Row],[Recency]]&lt;=31),"Mid-Recency",marketing_campaign[[#This Row],[Recency]]&gt;=32,"Late Recency")</f>
        <v>Late Recency</v>
      </c>
      <c r="N713">
        <v>664</v>
      </c>
      <c r="O713">
        <v>58</v>
      </c>
      <c r="P713">
        <v>83</v>
      </c>
      <c r="Q713">
        <v>32</v>
      </c>
      <c r="R713">
        <v>0</v>
      </c>
      <c r="S713">
        <v>66</v>
      </c>
      <c r="T713">
        <f>marketing_campaign[[#This Row],[MntGoldProds]]+marketing_campaign[[#This Row],[MntSweetProducts]]+marketing_campaign[[#This Row],[MntFishProducts]]+marketing_campaign[[#This Row],[MntMeatProducts]]+marketing_campaign[[#This Row],[MntFruits]]+marketing_campaign[[#This Row],[MntWines]]</f>
        <v>903</v>
      </c>
      <c r="U713">
        <v>4</v>
      </c>
      <c r="V713">
        <v>7</v>
      </c>
      <c r="W713">
        <v>5</v>
      </c>
      <c r="X713">
        <v>10</v>
      </c>
      <c r="Y713">
        <f t="shared" si="23"/>
        <v>26</v>
      </c>
      <c r="Z713">
        <v>5</v>
      </c>
      <c r="AA713">
        <v>0</v>
      </c>
      <c r="AB713">
        <v>0</v>
      </c>
      <c r="AC713">
        <v>0</v>
      </c>
      <c r="AD713">
        <v>0</v>
      </c>
      <c r="AE713">
        <v>0</v>
      </c>
      <c r="AF713">
        <v>0</v>
      </c>
      <c r="AG713">
        <v>3</v>
      </c>
      <c r="AH713">
        <v>11</v>
      </c>
      <c r="AI713">
        <v>0</v>
      </c>
      <c r="AJ713">
        <f>marketing_campaign[[#This Row],[AcceptedCmp2]]+marketing_campaign[[#This Row],[AcceptedCmp1]]+marketing_campaign[[#This Row],[AcceptedCmp5]]+marketing_campaign[[#This Row],[AcceptedCmp4]]+marketing_campaign[[#This Row],[AcceptedCmp3]]</f>
        <v>0</v>
      </c>
    </row>
    <row r="714" spans="1:36" x14ac:dyDescent="0.35">
      <c r="A714">
        <v>1388</v>
      </c>
      <c r="B714">
        <v>1975</v>
      </c>
      <c r="C714">
        <f t="shared" ca="1" si="22"/>
        <v>51</v>
      </c>
      <c r="D714" t="str" cm="1">
        <f t="array" aca="1" ref="D7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4" t="s">
        <v>29</v>
      </c>
      <c r="F714" t="s">
        <v>30</v>
      </c>
      <c r="G714" cm="1">
        <f t="array" ref="G714">_xlfn.IFS(marketing_campaign[[#This Row],[Marital_Status]]="Single",I714-J714+1,marketing_campaign[[#This Row],[Marital_Status]]="Together",I714+J714+2,marketing_campaign[[#This Row],[Marital_Status]]="Alone",I714-J714+1,marketing_campaign[[#This Row],[Marital_Status]]="Married",I714+J714+2,marketing_campaign[[#This Row],[Marital_Status]]="Divorced",I714+J714+1,marketing_campaign[[#This Row],[Marital_Status]]="YOLO",I714-J714+1,marketing_campaign[[#This Row],[Marital_Status]]="Absurd",I714-J714+1,marketing_campaign[[#This Row],[Marital_Status]]="Widow",I714+J714+1)</f>
        <v>2</v>
      </c>
      <c r="H714">
        <v>33249</v>
      </c>
      <c r="I714">
        <v>1</v>
      </c>
      <c r="J714">
        <v>0</v>
      </c>
      <c r="K714" s="1">
        <v>41325</v>
      </c>
      <c r="L714">
        <v>11</v>
      </c>
      <c r="M714" t="str" cm="1">
        <f t="array" ref="M714">_xlfn.IFS(AND(marketing_campaign[[#This Row],[Recency]]&gt;=0,marketing_campaign[[#This Row],[Recency]]&lt;=14),"Early Recency",AND(marketing_campaign[[#This Row],[Recency]]&gt;=15,marketing_campaign[[#This Row],[Recency]]&lt;=31),"Mid-Recency",marketing_campaign[[#This Row],[Recency]]&gt;=32,"Late Recency")</f>
        <v>Early Recency</v>
      </c>
      <c r="N714">
        <v>6</v>
      </c>
      <c r="O714">
        <v>10</v>
      </c>
      <c r="P714">
        <v>21</v>
      </c>
      <c r="Q714">
        <v>19</v>
      </c>
      <c r="R714">
        <v>14</v>
      </c>
      <c r="S714">
        <v>42</v>
      </c>
      <c r="T714">
        <f>marketing_campaign[[#This Row],[MntGoldProds]]+marketing_campaign[[#This Row],[MntSweetProducts]]+marketing_campaign[[#This Row],[MntFishProducts]]+marketing_campaign[[#This Row],[MntMeatProducts]]+marketing_campaign[[#This Row],[MntFruits]]+marketing_campaign[[#This Row],[MntWines]]</f>
        <v>112</v>
      </c>
      <c r="U714">
        <v>2</v>
      </c>
      <c r="V714">
        <v>2</v>
      </c>
      <c r="W714">
        <v>1</v>
      </c>
      <c r="X714">
        <v>3</v>
      </c>
      <c r="Y714">
        <f t="shared" si="23"/>
        <v>8</v>
      </c>
      <c r="Z714">
        <v>6</v>
      </c>
      <c r="AA714">
        <v>0</v>
      </c>
      <c r="AB714">
        <v>0</v>
      </c>
      <c r="AC714">
        <v>0</v>
      </c>
      <c r="AD714">
        <v>0</v>
      </c>
      <c r="AE714">
        <v>0</v>
      </c>
      <c r="AF714">
        <v>0</v>
      </c>
      <c r="AG714">
        <v>3</v>
      </c>
      <c r="AH714">
        <v>11</v>
      </c>
      <c r="AI714">
        <v>0</v>
      </c>
      <c r="AJ714">
        <f>marketing_campaign[[#This Row],[AcceptedCmp2]]+marketing_campaign[[#This Row],[AcceptedCmp1]]+marketing_campaign[[#This Row],[AcceptedCmp5]]+marketing_campaign[[#This Row],[AcceptedCmp4]]+marketing_campaign[[#This Row],[AcceptedCmp3]]</f>
        <v>0</v>
      </c>
    </row>
    <row r="715" spans="1:36" x14ac:dyDescent="0.35">
      <c r="A715">
        <v>1044</v>
      </c>
      <c r="B715">
        <v>1953</v>
      </c>
      <c r="C715">
        <f t="shared" ca="1" si="22"/>
        <v>73</v>
      </c>
      <c r="D715" t="str" cm="1">
        <f t="array" aca="1" ref="D7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15" t="s">
        <v>29</v>
      </c>
      <c r="F715" t="s">
        <v>31</v>
      </c>
      <c r="G715" cm="1">
        <f t="array" ref="G715">_xlfn.IFS(marketing_campaign[[#This Row],[Marital_Status]]="Single",I715-J715+1,marketing_campaign[[#This Row],[Marital_Status]]="Together",I715+J715+2,marketing_campaign[[#This Row],[Marital_Status]]="Alone",I715-J715+1,marketing_campaign[[#This Row],[Marital_Status]]="Married",I715+J715+2,marketing_campaign[[#This Row],[Marital_Status]]="Divorced",I715+J715+1,marketing_campaign[[#This Row],[Marital_Status]]="YOLO",I715-J715+1,marketing_campaign[[#This Row],[Marital_Status]]="Absurd",I715-J715+1,marketing_campaign[[#This Row],[Marital_Status]]="Widow",I715+J715+1)</f>
        <v>2</v>
      </c>
      <c r="H715">
        <v>58398</v>
      </c>
      <c r="I715">
        <v>0</v>
      </c>
      <c r="J715">
        <v>0</v>
      </c>
      <c r="K715" s="1">
        <v>41408</v>
      </c>
      <c r="L715">
        <v>44</v>
      </c>
      <c r="M715" t="str" cm="1">
        <f t="array" ref="M715">_xlfn.IFS(AND(marketing_campaign[[#This Row],[Recency]]&gt;=0,marketing_campaign[[#This Row],[Recency]]&lt;=14),"Early Recency",AND(marketing_campaign[[#This Row],[Recency]]&gt;=15,marketing_campaign[[#This Row],[Recency]]&lt;=31),"Mid-Recency",marketing_campaign[[#This Row],[Recency]]&gt;=32,"Late Recency")</f>
        <v>Late Recency</v>
      </c>
      <c r="N715">
        <v>299</v>
      </c>
      <c r="O715">
        <v>5</v>
      </c>
      <c r="P715">
        <v>201</v>
      </c>
      <c r="Q715">
        <v>21</v>
      </c>
      <c r="R715">
        <v>21</v>
      </c>
      <c r="S715">
        <v>49</v>
      </c>
      <c r="T715">
        <f>marketing_campaign[[#This Row],[MntGoldProds]]+marketing_campaign[[#This Row],[MntSweetProducts]]+marketing_campaign[[#This Row],[MntFishProducts]]+marketing_campaign[[#This Row],[MntMeatProducts]]+marketing_campaign[[#This Row],[MntFruits]]+marketing_campaign[[#This Row],[MntWines]]</f>
        <v>596</v>
      </c>
      <c r="U715">
        <v>3</v>
      </c>
      <c r="V715">
        <v>5</v>
      </c>
      <c r="W715">
        <v>4</v>
      </c>
      <c r="X715">
        <v>8</v>
      </c>
      <c r="Y715">
        <f t="shared" si="23"/>
        <v>20</v>
      </c>
      <c r="Z715">
        <v>4</v>
      </c>
      <c r="AA715">
        <v>0</v>
      </c>
      <c r="AB715">
        <v>0</v>
      </c>
      <c r="AC715">
        <v>0</v>
      </c>
      <c r="AD715">
        <v>0</v>
      </c>
      <c r="AE715">
        <v>0</v>
      </c>
      <c r="AF715">
        <v>0</v>
      </c>
      <c r="AG715">
        <v>3</v>
      </c>
      <c r="AH715">
        <v>11</v>
      </c>
      <c r="AI715">
        <v>0</v>
      </c>
      <c r="AJ715">
        <f>marketing_campaign[[#This Row],[AcceptedCmp2]]+marketing_campaign[[#This Row],[AcceptedCmp1]]+marketing_campaign[[#This Row],[AcceptedCmp5]]+marketing_campaign[[#This Row],[AcceptedCmp4]]+marketing_campaign[[#This Row],[AcceptedCmp3]]</f>
        <v>0</v>
      </c>
    </row>
    <row r="716" spans="1:36" x14ac:dyDescent="0.35">
      <c r="A716">
        <v>6969</v>
      </c>
      <c r="B716">
        <v>1982</v>
      </c>
      <c r="C716">
        <f t="shared" ca="1" si="22"/>
        <v>44</v>
      </c>
      <c r="D716" t="str" cm="1">
        <f t="array" aca="1" ref="D7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16" t="s">
        <v>29</v>
      </c>
      <c r="F716" t="s">
        <v>31</v>
      </c>
      <c r="G716" cm="1">
        <f t="array" ref="G716">_xlfn.IFS(marketing_campaign[[#This Row],[Marital_Status]]="Single",I716-J716+1,marketing_campaign[[#This Row],[Marital_Status]]="Together",I716+J716+2,marketing_campaign[[#This Row],[Marital_Status]]="Alone",I716-J716+1,marketing_campaign[[#This Row],[Marital_Status]]="Married",I716+J716+2,marketing_campaign[[#This Row],[Marital_Status]]="Divorced",I716+J716+1,marketing_campaign[[#This Row],[Marital_Status]]="YOLO",I716-J716+1,marketing_campaign[[#This Row],[Marital_Status]]="Absurd",I716-J716+1,marketing_campaign[[#This Row],[Marital_Status]]="Widow",I716+J716+1)</f>
        <v>3</v>
      </c>
      <c r="H716">
        <v>50272</v>
      </c>
      <c r="I716">
        <v>1</v>
      </c>
      <c r="J716">
        <v>0</v>
      </c>
      <c r="K716" s="1">
        <v>41493</v>
      </c>
      <c r="L716">
        <v>75</v>
      </c>
      <c r="M716" t="str" cm="1">
        <f t="array" ref="M716">_xlfn.IFS(AND(marketing_campaign[[#This Row],[Recency]]&gt;=0,marketing_campaign[[#This Row],[Recency]]&lt;=14),"Early Recency",AND(marketing_campaign[[#This Row],[Recency]]&gt;=15,marketing_campaign[[#This Row],[Recency]]&lt;=31),"Mid-Recency",marketing_campaign[[#This Row],[Recency]]&gt;=32,"Late Recency")</f>
        <v>Late Recency</v>
      </c>
      <c r="N716">
        <v>99</v>
      </c>
      <c r="O716">
        <v>13</v>
      </c>
      <c r="P716">
        <v>66</v>
      </c>
      <c r="Q716">
        <v>43</v>
      </c>
      <c r="R716">
        <v>8</v>
      </c>
      <c r="S716">
        <v>4</v>
      </c>
      <c r="T716">
        <f>marketing_campaign[[#This Row],[MntGoldProds]]+marketing_campaign[[#This Row],[MntSweetProducts]]+marketing_campaign[[#This Row],[MntFishProducts]]+marketing_campaign[[#This Row],[MntMeatProducts]]+marketing_campaign[[#This Row],[MntFruits]]+marketing_campaign[[#This Row],[MntWines]]</f>
        <v>233</v>
      </c>
      <c r="U716">
        <v>3</v>
      </c>
      <c r="V716">
        <v>4</v>
      </c>
      <c r="W716">
        <v>1</v>
      </c>
      <c r="X716">
        <v>5</v>
      </c>
      <c r="Y716">
        <f t="shared" si="23"/>
        <v>13</v>
      </c>
      <c r="Z716">
        <v>7</v>
      </c>
      <c r="AA716">
        <v>0</v>
      </c>
      <c r="AB716">
        <v>0</v>
      </c>
      <c r="AC716">
        <v>0</v>
      </c>
      <c r="AD716">
        <v>0</v>
      </c>
      <c r="AE716">
        <v>0</v>
      </c>
      <c r="AF716">
        <v>0</v>
      </c>
      <c r="AG716">
        <v>3</v>
      </c>
      <c r="AH716">
        <v>11</v>
      </c>
      <c r="AI716">
        <v>0</v>
      </c>
      <c r="AJ716">
        <f>marketing_campaign[[#This Row],[AcceptedCmp2]]+marketing_campaign[[#This Row],[AcceptedCmp1]]+marketing_campaign[[#This Row],[AcceptedCmp5]]+marketing_campaign[[#This Row],[AcceptedCmp4]]+marketing_campaign[[#This Row],[AcceptedCmp3]]</f>
        <v>0</v>
      </c>
    </row>
    <row r="717" spans="1:36" x14ac:dyDescent="0.35">
      <c r="A717">
        <v>10479</v>
      </c>
      <c r="B717">
        <v>1975</v>
      </c>
      <c r="C717">
        <f t="shared" ca="1" si="22"/>
        <v>51</v>
      </c>
      <c r="D717" t="str" cm="1">
        <f t="array" aca="1" ref="D7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7" t="s">
        <v>32</v>
      </c>
      <c r="F717" t="s">
        <v>33</v>
      </c>
      <c r="G717" cm="1">
        <f t="array" ref="G717">_xlfn.IFS(marketing_campaign[[#This Row],[Marital_Status]]="Single",I717-J717+1,marketing_campaign[[#This Row],[Marital_Status]]="Together",I717+J717+2,marketing_campaign[[#This Row],[Marital_Status]]="Alone",I717-J717+1,marketing_campaign[[#This Row],[Marital_Status]]="Married",I717+J717+2,marketing_campaign[[#This Row],[Marital_Status]]="Divorced",I717+J717+1,marketing_campaign[[#This Row],[Marital_Status]]="YOLO",I717-J717+1,marketing_campaign[[#This Row],[Marital_Status]]="Absurd",I717-J717+1,marketing_campaign[[#This Row],[Marital_Status]]="Widow",I717+J717+1)</f>
        <v>2</v>
      </c>
      <c r="H717">
        <v>76618</v>
      </c>
      <c r="I717">
        <v>0</v>
      </c>
      <c r="J717">
        <v>0</v>
      </c>
      <c r="K717" s="1">
        <v>41250</v>
      </c>
      <c r="L717">
        <v>64</v>
      </c>
      <c r="M717" t="str" cm="1">
        <f t="array" ref="M717">_xlfn.IFS(AND(marketing_campaign[[#This Row],[Recency]]&gt;=0,marketing_campaign[[#This Row],[Recency]]&lt;=14),"Early Recency",AND(marketing_campaign[[#This Row],[Recency]]&gt;=15,marketing_campaign[[#This Row],[Recency]]&lt;=31),"Mid-Recency",marketing_campaign[[#This Row],[Recency]]&gt;=32,"Late Recency")</f>
        <v>Late Recency</v>
      </c>
      <c r="N717">
        <v>749</v>
      </c>
      <c r="O717">
        <v>40</v>
      </c>
      <c r="P717">
        <v>294</v>
      </c>
      <c r="Q717">
        <v>121</v>
      </c>
      <c r="R717">
        <v>160</v>
      </c>
      <c r="S717">
        <v>147</v>
      </c>
      <c r="T717">
        <f>marketing_campaign[[#This Row],[MntGoldProds]]+marketing_campaign[[#This Row],[MntSweetProducts]]+marketing_campaign[[#This Row],[MntFishProducts]]+marketing_campaign[[#This Row],[MntMeatProducts]]+marketing_campaign[[#This Row],[MntFruits]]+marketing_campaign[[#This Row],[MntWines]]</f>
        <v>1511</v>
      </c>
      <c r="U717">
        <v>1</v>
      </c>
      <c r="V717">
        <v>3</v>
      </c>
      <c r="W717">
        <v>2</v>
      </c>
      <c r="X717">
        <v>5</v>
      </c>
      <c r="Y717">
        <f t="shared" si="23"/>
        <v>11</v>
      </c>
      <c r="Z717">
        <v>1</v>
      </c>
      <c r="AA717">
        <v>0</v>
      </c>
      <c r="AB717">
        <v>0</v>
      </c>
      <c r="AC717">
        <v>0</v>
      </c>
      <c r="AD717">
        <v>0</v>
      </c>
      <c r="AE717">
        <v>0</v>
      </c>
      <c r="AF717">
        <v>0</v>
      </c>
      <c r="AG717">
        <v>3</v>
      </c>
      <c r="AH717">
        <v>11</v>
      </c>
      <c r="AI717">
        <v>0</v>
      </c>
      <c r="AJ717">
        <f>marketing_campaign[[#This Row],[AcceptedCmp2]]+marketing_campaign[[#This Row],[AcceptedCmp1]]+marketing_campaign[[#This Row],[AcceptedCmp5]]+marketing_campaign[[#This Row],[AcceptedCmp4]]+marketing_campaign[[#This Row],[AcceptedCmp3]]</f>
        <v>0</v>
      </c>
    </row>
    <row r="718" spans="1:36" x14ac:dyDescent="0.35">
      <c r="A718">
        <v>3619</v>
      </c>
      <c r="B718">
        <v>1960</v>
      </c>
      <c r="C718">
        <f t="shared" ca="1" si="22"/>
        <v>66</v>
      </c>
      <c r="D718" t="str" cm="1">
        <f t="array" aca="1" ref="D7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18" t="s">
        <v>37</v>
      </c>
      <c r="F718" t="s">
        <v>35</v>
      </c>
      <c r="G718" cm="1">
        <f t="array" ref="G718">_xlfn.IFS(marketing_campaign[[#This Row],[Marital_Status]]="Single",I718-J718+1,marketing_campaign[[#This Row],[Marital_Status]]="Together",I718+J718+2,marketing_campaign[[#This Row],[Marital_Status]]="Alone",I718-J718+1,marketing_campaign[[#This Row],[Marital_Status]]="Married",I718+J718+2,marketing_campaign[[#This Row],[Marital_Status]]="Divorced",I718+J718+1,marketing_campaign[[#This Row],[Marital_Status]]="YOLO",I718-J718+1,marketing_campaign[[#This Row],[Marital_Status]]="Absurd",I718-J718+1,marketing_campaign[[#This Row],[Marital_Status]]="Widow",I718+J718+1)</f>
        <v>1</v>
      </c>
      <c r="H718">
        <v>87305</v>
      </c>
      <c r="I718">
        <v>0</v>
      </c>
      <c r="J718">
        <v>0</v>
      </c>
      <c r="K718" s="1">
        <v>41175</v>
      </c>
      <c r="L718">
        <v>19</v>
      </c>
      <c r="M718" t="str" cm="1">
        <f t="array" ref="M718">_xlfn.IFS(AND(marketing_campaign[[#This Row],[Recency]]&gt;=0,marketing_campaign[[#This Row],[Recency]]&lt;=14),"Early Recency",AND(marketing_campaign[[#This Row],[Recency]]&gt;=15,marketing_campaign[[#This Row],[Recency]]&lt;=31),"Mid-Recency",marketing_campaign[[#This Row],[Recency]]&gt;=32,"Late Recency")</f>
        <v>Mid-Recency</v>
      </c>
      <c r="N718">
        <v>345</v>
      </c>
      <c r="O718">
        <v>25</v>
      </c>
      <c r="P718">
        <v>501</v>
      </c>
      <c r="Q718">
        <v>63</v>
      </c>
      <c r="R718">
        <v>138</v>
      </c>
      <c r="S718">
        <v>80</v>
      </c>
      <c r="T718">
        <f>marketing_campaign[[#This Row],[MntGoldProds]]+marketing_campaign[[#This Row],[MntSweetProducts]]+marketing_campaign[[#This Row],[MntFishProducts]]+marketing_campaign[[#This Row],[MntMeatProducts]]+marketing_campaign[[#This Row],[MntFruits]]+marketing_campaign[[#This Row],[MntWines]]</f>
        <v>1152</v>
      </c>
      <c r="U718">
        <v>1</v>
      </c>
      <c r="V718">
        <v>5</v>
      </c>
      <c r="W718">
        <v>3</v>
      </c>
      <c r="X718">
        <v>8</v>
      </c>
      <c r="Y718">
        <f t="shared" si="23"/>
        <v>17</v>
      </c>
      <c r="Z718">
        <v>2</v>
      </c>
      <c r="AA718">
        <v>0</v>
      </c>
      <c r="AB718">
        <v>0</v>
      </c>
      <c r="AC718">
        <v>1</v>
      </c>
      <c r="AD718">
        <v>0</v>
      </c>
      <c r="AE718">
        <v>0</v>
      </c>
      <c r="AF718">
        <v>0</v>
      </c>
      <c r="AG718">
        <v>3</v>
      </c>
      <c r="AH718">
        <v>11</v>
      </c>
      <c r="AI718">
        <v>1</v>
      </c>
      <c r="AJ718">
        <f>marketing_campaign[[#This Row],[AcceptedCmp2]]+marketing_campaign[[#This Row],[AcceptedCmp1]]+marketing_campaign[[#This Row],[AcceptedCmp5]]+marketing_campaign[[#This Row],[AcceptedCmp4]]+marketing_campaign[[#This Row],[AcceptedCmp3]]</f>
        <v>1</v>
      </c>
    </row>
    <row r="719" spans="1:36" x14ac:dyDescent="0.35">
      <c r="A719">
        <v>1715</v>
      </c>
      <c r="B719">
        <v>1978</v>
      </c>
      <c r="C719">
        <f t="shared" ca="1" si="22"/>
        <v>48</v>
      </c>
      <c r="D719" t="str" cm="1">
        <f t="array" aca="1" ref="D7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19" t="s">
        <v>29</v>
      </c>
      <c r="F719" t="s">
        <v>31</v>
      </c>
      <c r="G719" cm="1">
        <f t="array" ref="G719">_xlfn.IFS(marketing_campaign[[#This Row],[Marital_Status]]="Single",I719-J719+1,marketing_campaign[[#This Row],[Marital_Status]]="Together",I719+J719+2,marketing_campaign[[#This Row],[Marital_Status]]="Alone",I719-J719+1,marketing_campaign[[#This Row],[Marital_Status]]="Married",I719+J719+2,marketing_campaign[[#This Row],[Marital_Status]]="Divorced",I719+J719+1,marketing_campaign[[#This Row],[Marital_Status]]="YOLO",I719-J719+1,marketing_campaign[[#This Row],[Marital_Status]]="Absurd",I719-J719+1,marketing_campaign[[#This Row],[Marital_Status]]="Widow",I719+J719+1)</f>
        <v>3</v>
      </c>
      <c r="H719">
        <v>25851</v>
      </c>
      <c r="I719">
        <v>1</v>
      </c>
      <c r="J719">
        <v>0</v>
      </c>
      <c r="K719" s="1">
        <v>41316</v>
      </c>
      <c r="L719">
        <v>45</v>
      </c>
      <c r="M719" t="str" cm="1">
        <f t="array" ref="M719">_xlfn.IFS(AND(marketing_campaign[[#This Row],[Recency]]&gt;=0,marketing_campaign[[#This Row],[Recency]]&lt;=14),"Early Recency",AND(marketing_campaign[[#This Row],[Recency]]&gt;=15,marketing_campaign[[#This Row],[Recency]]&lt;=31),"Mid-Recency",marketing_campaign[[#This Row],[Recency]]&gt;=32,"Late Recency")</f>
        <v>Late Recency</v>
      </c>
      <c r="N719">
        <v>9</v>
      </c>
      <c r="O719">
        <v>4</v>
      </c>
      <c r="P719">
        <v>18</v>
      </c>
      <c r="Q719">
        <v>7</v>
      </c>
      <c r="R719">
        <v>5</v>
      </c>
      <c r="S719">
        <v>5</v>
      </c>
      <c r="T719">
        <f>marketing_campaign[[#This Row],[MntGoldProds]]+marketing_campaign[[#This Row],[MntSweetProducts]]+marketing_campaign[[#This Row],[MntFishProducts]]+marketing_campaign[[#This Row],[MntMeatProducts]]+marketing_campaign[[#This Row],[MntFruits]]+marketing_campaign[[#This Row],[MntWines]]</f>
        <v>48</v>
      </c>
      <c r="U719">
        <v>2</v>
      </c>
      <c r="V719">
        <v>2</v>
      </c>
      <c r="W719">
        <v>0</v>
      </c>
      <c r="X719">
        <v>3</v>
      </c>
      <c r="Y719">
        <f t="shared" si="23"/>
        <v>7</v>
      </c>
      <c r="Z719">
        <v>7</v>
      </c>
      <c r="AA719">
        <v>0</v>
      </c>
      <c r="AB719">
        <v>0</v>
      </c>
      <c r="AC719">
        <v>0</v>
      </c>
      <c r="AD719">
        <v>0</v>
      </c>
      <c r="AE719">
        <v>0</v>
      </c>
      <c r="AF719">
        <v>0</v>
      </c>
      <c r="AG719">
        <v>3</v>
      </c>
      <c r="AH719">
        <v>11</v>
      </c>
      <c r="AI719">
        <v>0</v>
      </c>
      <c r="AJ719">
        <f>marketing_campaign[[#This Row],[AcceptedCmp2]]+marketing_campaign[[#This Row],[AcceptedCmp1]]+marketing_campaign[[#This Row],[AcceptedCmp5]]+marketing_campaign[[#This Row],[AcceptedCmp4]]+marketing_campaign[[#This Row],[AcceptedCmp3]]</f>
        <v>0</v>
      </c>
    </row>
    <row r="720" spans="1:36" x14ac:dyDescent="0.35">
      <c r="A720">
        <v>10159</v>
      </c>
      <c r="B720">
        <v>1970</v>
      </c>
      <c r="C720">
        <f t="shared" ca="1" si="22"/>
        <v>56</v>
      </c>
      <c r="D720" t="str" cm="1">
        <f t="array" aca="1" ref="D7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0" t="s">
        <v>29</v>
      </c>
      <c r="F720" t="s">
        <v>35</v>
      </c>
      <c r="G720" cm="1">
        <f t="array" ref="G720">_xlfn.IFS(marketing_campaign[[#This Row],[Marital_Status]]="Single",I720-J720+1,marketing_campaign[[#This Row],[Marital_Status]]="Together",I720+J720+2,marketing_campaign[[#This Row],[Marital_Status]]="Alone",I720-J720+1,marketing_campaign[[#This Row],[Marital_Status]]="Married",I720+J720+2,marketing_campaign[[#This Row],[Marital_Status]]="Divorced",I720+J720+1,marketing_campaign[[#This Row],[Marital_Status]]="YOLO",I720-J720+1,marketing_campaign[[#This Row],[Marital_Status]]="Absurd",I720-J720+1,marketing_campaign[[#This Row],[Marital_Status]]="Widow",I720+J720+1)</f>
        <v>2</v>
      </c>
      <c r="H720">
        <v>58710</v>
      </c>
      <c r="I720">
        <v>0</v>
      </c>
      <c r="J720">
        <v>1</v>
      </c>
      <c r="K720" s="1">
        <v>41364</v>
      </c>
      <c r="L720">
        <v>77</v>
      </c>
      <c r="M720" t="str" cm="1">
        <f t="array" ref="M720">_xlfn.IFS(AND(marketing_campaign[[#This Row],[Recency]]&gt;=0,marketing_campaign[[#This Row],[Recency]]&lt;=14),"Early Recency",AND(marketing_campaign[[#This Row],[Recency]]&gt;=15,marketing_campaign[[#This Row],[Recency]]&lt;=31),"Mid-Recency",marketing_campaign[[#This Row],[Recency]]&gt;=32,"Late Recency")</f>
        <v>Late Recency</v>
      </c>
      <c r="N720">
        <v>440</v>
      </c>
      <c r="O720">
        <v>81</v>
      </c>
      <c r="P720">
        <v>368</v>
      </c>
      <c r="Q720">
        <v>0</v>
      </c>
      <c r="R720">
        <v>122</v>
      </c>
      <c r="S720">
        <v>174</v>
      </c>
      <c r="T720">
        <f>marketing_campaign[[#This Row],[MntGoldProds]]+marketing_campaign[[#This Row],[MntSweetProducts]]+marketing_campaign[[#This Row],[MntFishProducts]]+marketing_campaign[[#This Row],[MntMeatProducts]]+marketing_campaign[[#This Row],[MntFruits]]+marketing_campaign[[#This Row],[MntWines]]</f>
        <v>1185</v>
      </c>
      <c r="U720">
        <v>6</v>
      </c>
      <c r="V720">
        <v>11</v>
      </c>
      <c r="W720">
        <v>5</v>
      </c>
      <c r="X720">
        <v>9</v>
      </c>
      <c r="Y720">
        <f t="shared" si="23"/>
        <v>31</v>
      </c>
      <c r="Z720">
        <v>6</v>
      </c>
      <c r="AA720">
        <v>0</v>
      </c>
      <c r="AB720">
        <v>0</v>
      </c>
      <c r="AC720">
        <v>0</v>
      </c>
      <c r="AD720">
        <v>0</v>
      </c>
      <c r="AE720">
        <v>0</v>
      </c>
      <c r="AF720">
        <v>0</v>
      </c>
      <c r="AG720">
        <v>3</v>
      </c>
      <c r="AH720">
        <v>11</v>
      </c>
      <c r="AI720">
        <v>0</v>
      </c>
      <c r="AJ720">
        <f>marketing_campaign[[#This Row],[AcceptedCmp2]]+marketing_campaign[[#This Row],[AcceptedCmp1]]+marketing_campaign[[#This Row],[AcceptedCmp5]]+marketing_campaign[[#This Row],[AcceptedCmp4]]+marketing_campaign[[#This Row],[AcceptedCmp3]]</f>
        <v>0</v>
      </c>
    </row>
    <row r="721" spans="1:36" x14ac:dyDescent="0.35">
      <c r="A721">
        <v>1463</v>
      </c>
      <c r="B721">
        <v>1958</v>
      </c>
      <c r="C721">
        <f t="shared" ca="1" si="22"/>
        <v>68</v>
      </c>
      <c r="D721" t="str" cm="1">
        <f t="array" aca="1" ref="D7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1" t="s">
        <v>29</v>
      </c>
      <c r="F721" t="s">
        <v>30</v>
      </c>
      <c r="G721" cm="1">
        <f t="array" ref="G721">_xlfn.IFS(marketing_campaign[[#This Row],[Marital_Status]]="Single",I721-J721+1,marketing_campaign[[#This Row],[Marital_Status]]="Together",I721+J721+2,marketing_campaign[[#This Row],[Marital_Status]]="Alone",I721-J721+1,marketing_campaign[[#This Row],[Marital_Status]]="Married",I721+J721+2,marketing_campaign[[#This Row],[Marital_Status]]="Divorced",I721+J721+1,marketing_campaign[[#This Row],[Marital_Status]]="YOLO",I721-J721+1,marketing_campaign[[#This Row],[Marital_Status]]="Absurd",I721-J721+1,marketing_campaign[[#This Row],[Marital_Status]]="Widow",I721+J721+1)</f>
        <v>1</v>
      </c>
      <c r="H721">
        <v>45160</v>
      </c>
      <c r="I721">
        <v>1</v>
      </c>
      <c r="J721">
        <v>1</v>
      </c>
      <c r="K721" s="1">
        <v>41727</v>
      </c>
      <c r="L721">
        <v>9</v>
      </c>
      <c r="M721" t="str" cm="1">
        <f t="array" ref="M721">_xlfn.IFS(AND(marketing_campaign[[#This Row],[Recency]]&gt;=0,marketing_campaign[[#This Row],[Recency]]&lt;=14),"Early Recency",AND(marketing_campaign[[#This Row],[Recency]]&gt;=15,marketing_campaign[[#This Row],[Recency]]&lt;=31),"Mid-Recency",marketing_campaign[[#This Row],[Recency]]&gt;=32,"Late Recency")</f>
        <v>Early Recency</v>
      </c>
      <c r="N721">
        <v>8</v>
      </c>
      <c r="O721">
        <v>2</v>
      </c>
      <c r="P721">
        <v>5</v>
      </c>
      <c r="Q721">
        <v>3</v>
      </c>
      <c r="R721">
        <v>0</v>
      </c>
      <c r="S721">
        <v>3</v>
      </c>
      <c r="T721">
        <f>marketing_campaign[[#This Row],[MntGoldProds]]+marketing_campaign[[#This Row],[MntSweetProducts]]+marketing_campaign[[#This Row],[MntFishProducts]]+marketing_campaign[[#This Row],[MntMeatProducts]]+marketing_campaign[[#This Row],[MntFruits]]+marketing_campaign[[#This Row],[MntWines]]</f>
        <v>21</v>
      </c>
      <c r="U721">
        <v>1</v>
      </c>
      <c r="V721">
        <v>1</v>
      </c>
      <c r="W721">
        <v>0</v>
      </c>
      <c r="X721">
        <v>2</v>
      </c>
      <c r="Y721">
        <f t="shared" si="23"/>
        <v>4</v>
      </c>
      <c r="Z721">
        <v>7</v>
      </c>
      <c r="AA721">
        <v>0</v>
      </c>
      <c r="AB721">
        <v>0</v>
      </c>
      <c r="AC721">
        <v>0</v>
      </c>
      <c r="AD721">
        <v>0</v>
      </c>
      <c r="AE721">
        <v>0</v>
      </c>
      <c r="AF721">
        <v>0</v>
      </c>
      <c r="AG721">
        <v>3</v>
      </c>
      <c r="AH721">
        <v>11</v>
      </c>
      <c r="AI721">
        <v>0</v>
      </c>
      <c r="AJ721">
        <f>marketing_campaign[[#This Row],[AcceptedCmp2]]+marketing_campaign[[#This Row],[AcceptedCmp1]]+marketing_campaign[[#This Row],[AcceptedCmp5]]+marketing_campaign[[#This Row],[AcceptedCmp4]]+marketing_campaign[[#This Row],[AcceptedCmp3]]</f>
        <v>0</v>
      </c>
    </row>
    <row r="722" spans="1:36" x14ac:dyDescent="0.35">
      <c r="A722">
        <v>5114</v>
      </c>
      <c r="B722">
        <v>1965</v>
      </c>
      <c r="C722">
        <f t="shared" ca="1" si="22"/>
        <v>61</v>
      </c>
      <c r="D722" t="str" cm="1">
        <f t="array" aca="1" ref="D7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2" t="s">
        <v>34</v>
      </c>
      <c r="F722" t="s">
        <v>33</v>
      </c>
      <c r="G722" cm="1">
        <f t="array" ref="G722">_xlfn.IFS(marketing_campaign[[#This Row],[Marital_Status]]="Single",I722-J722+1,marketing_campaign[[#This Row],[Marital_Status]]="Together",I722+J722+2,marketing_campaign[[#This Row],[Marital_Status]]="Alone",I722-J722+1,marketing_campaign[[#This Row],[Marital_Status]]="Married",I722+J722+2,marketing_campaign[[#This Row],[Marital_Status]]="Divorced",I722+J722+1,marketing_campaign[[#This Row],[Marital_Status]]="YOLO",I722-J722+1,marketing_campaign[[#This Row],[Marital_Status]]="Absurd",I722-J722+1,marketing_campaign[[#This Row],[Marital_Status]]="Widow",I722+J722+1)</f>
        <v>3</v>
      </c>
      <c r="H722">
        <v>74806</v>
      </c>
      <c r="I722">
        <v>0</v>
      </c>
      <c r="J722">
        <v>1</v>
      </c>
      <c r="K722" s="1">
        <v>41262</v>
      </c>
      <c r="L722">
        <v>1</v>
      </c>
      <c r="M722" t="str" cm="1">
        <f t="array" ref="M722">_xlfn.IFS(AND(marketing_campaign[[#This Row],[Recency]]&gt;=0,marketing_campaign[[#This Row],[Recency]]&lt;=14),"Early Recency",AND(marketing_campaign[[#This Row],[Recency]]&gt;=15,marketing_campaign[[#This Row],[Recency]]&lt;=31),"Mid-Recency",marketing_campaign[[#This Row],[Recency]]&gt;=32,"Late Recency")</f>
        <v>Early Recency</v>
      </c>
      <c r="N722">
        <v>670</v>
      </c>
      <c r="O722">
        <v>9</v>
      </c>
      <c r="P722">
        <v>249</v>
      </c>
      <c r="Q722">
        <v>0</v>
      </c>
      <c r="R722">
        <v>28</v>
      </c>
      <c r="S722">
        <v>9</v>
      </c>
      <c r="T722">
        <f>marketing_campaign[[#This Row],[MntGoldProds]]+marketing_campaign[[#This Row],[MntSweetProducts]]+marketing_campaign[[#This Row],[MntFishProducts]]+marketing_campaign[[#This Row],[MntMeatProducts]]+marketing_campaign[[#This Row],[MntFruits]]+marketing_campaign[[#This Row],[MntWines]]</f>
        <v>965</v>
      </c>
      <c r="U722">
        <v>2</v>
      </c>
      <c r="V722">
        <v>5</v>
      </c>
      <c r="W722">
        <v>4</v>
      </c>
      <c r="X722">
        <v>5</v>
      </c>
      <c r="Y722">
        <f t="shared" si="23"/>
        <v>16</v>
      </c>
      <c r="Z722">
        <v>4</v>
      </c>
      <c r="AA722">
        <v>0</v>
      </c>
      <c r="AB722">
        <v>0</v>
      </c>
      <c r="AC722">
        <v>0</v>
      </c>
      <c r="AD722">
        <v>0</v>
      </c>
      <c r="AE722">
        <v>0</v>
      </c>
      <c r="AF722">
        <v>0</v>
      </c>
      <c r="AG722">
        <v>3</v>
      </c>
      <c r="AH722">
        <v>11</v>
      </c>
      <c r="AI722">
        <v>0</v>
      </c>
      <c r="AJ722">
        <f>marketing_campaign[[#This Row],[AcceptedCmp2]]+marketing_campaign[[#This Row],[AcceptedCmp1]]+marketing_campaign[[#This Row],[AcceptedCmp5]]+marketing_campaign[[#This Row],[AcceptedCmp4]]+marketing_campaign[[#This Row],[AcceptedCmp3]]</f>
        <v>0</v>
      </c>
    </row>
    <row r="723" spans="1:36" x14ac:dyDescent="0.35">
      <c r="A723">
        <v>4990</v>
      </c>
      <c r="B723">
        <v>1954</v>
      </c>
      <c r="C723">
        <f t="shared" ca="1" si="22"/>
        <v>72</v>
      </c>
      <c r="D723" t="str" cm="1">
        <f t="array" aca="1" ref="D7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3" t="s">
        <v>29</v>
      </c>
      <c r="F723" t="s">
        <v>33</v>
      </c>
      <c r="G723" cm="1">
        <f t="array" ref="G723">_xlfn.IFS(marketing_campaign[[#This Row],[Marital_Status]]="Single",I723-J723+1,marketing_campaign[[#This Row],[Marital_Status]]="Together",I723+J723+2,marketing_campaign[[#This Row],[Marital_Status]]="Alone",I723-J723+1,marketing_campaign[[#This Row],[Marital_Status]]="Married",I723+J723+2,marketing_campaign[[#This Row],[Marital_Status]]="Divorced",I723+J723+1,marketing_campaign[[#This Row],[Marital_Status]]="YOLO",I723-J723+1,marketing_campaign[[#This Row],[Marital_Status]]="Absurd",I723-J723+1,marketing_campaign[[#This Row],[Marital_Status]]="Widow",I723+J723+1)</f>
        <v>2</v>
      </c>
      <c r="H723">
        <v>59111</v>
      </c>
      <c r="I723">
        <v>0</v>
      </c>
      <c r="J723">
        <v>0</v>
      </c>
      <c r="K723" s="1">
        <v>41396</v>
      </c>
      <c r="L723">
        <v>90</v>
      </c>
      <c r="M723" t="str" cm="1">
        <f t="array" ref="M723">_xlfn.IFS(AND(marketing_campaign[[#This Row],[Recency]]&gt;=0,marketing_campaign[[#This Row],[Recency]]&lt;=14),"Early Recency",AND(marketing_campaign[[#This Row],[Recency]]&gt;=15,marketing_campaign[[#This Row],[Recency]]&lt;=31),"Mid-Recency",marketing_campaign[[#This Row],[Recency]]&gt;=32,"Late Recency")</f>
        <v>Late Recency</v>
      </c>
      <c r="N723">
        <v>524</v>
      </c>
      <c r="O723">
        <v>0</v>
      </c>
      <c r="P723">
        <v>134</v>
      </c>
      <c r="Q723">
        <v>28</v>
      </c>
      <c r="R723">
        <v>28</v>
      </c>
      <c r="S723">
        <v>155</v>
      </c>
      <c r="T723">
        <f>marketing_campaign[[#This Row],[MntGoldProds]]+marketing_campaign[[#This Row],[MntSweetProducts]]+marketing_campaign[[#This Row],[MntFishProducts]]+marketing_campaign[[#This Row],[MntMeatProducts]]+marketing_campaign[[#This Row],[MntFruits]]+marketing_campaign[[#This Row],[MntWines]]</f>
        <v>869</v>
      </c>
      <c r="U723">
        <v>1</v>
      </c>
      <c r="V723">
        <v>11</v>
      </c>
      <c r="W723">
        <v>1</v>
      </c>
      <c r="X723">
        <v>8</v>
      </c>
      <c r="Y723">
        <f t="shared" si="23"/>
        <v>21</v>
      </c>
      <c r="Z723">
        <v>7</v>
      </c>
      <c r="AA723">
        <v>0</v>
      </c>
      <c r="AB723">
        <v>0</v>
      </c>
      <c r="AC723">
        <v>0</v>
      </c>
      <c r="AD723">
        <v>0</v>
      </c>
      <c r="AE723">
        <v>0</v>
      </c>
      <c r="AF723">
        <v>0</v>
      </c>
      <c r="AG723">
        <v>3</v>
      </c>
      <c r="AH723">
        <v>11</v>
      </c>
      <c r="AI723">
        <v>0</v>
      </c>
      <c r="AJ723">
        <f>marketing_campaign[[#This Row],[AcceptedCmp2]]+marketing_campaign[[#This Row],[AcceptedCmp1]]+marketing_campaign[[#This Row],[AcceptedCmp5]]+marketing_campaign[[#This Row],[AcceptedCmp4]]+marketing_campaign[[#This Row],[AcceptedCmp3]]</f>
        <v>0</v>
      </c>
    </row>
    <row r="724" spans="1:36" x14ac:dyDescent="0.35">
      <c r="A724">
        <v>4329</v>
      </c>
      <c r="B724">
        <v>1984</v>
      </c>
      <c r="C724">
        <f t="shared" ca="1" si="22"/>
        <v>42</v>
      </c>
      <c r="D724" t="str" cm="1">
        <f t="array" aca="1" ref="D7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24" t="s">
        <v>32</v>
      </c>
      <c r="F724" t="s">
        <v>33</v>
      </c>
      <c r="G724" cm="1">
        <f t="array" ref="G724">_xlfn.IFS(marketing_campaign[[#This Row],[Marital_Status]]="Single",I724-J724+1,marketing_campaign[[#This Row],[Marital_Status]]="Together",I724+J724+2,marketing_campaign[[#This Row],[Marital_Status]]="Alone",I724-J724+1,marketing_campaign[[#This Row],[Marital_Status]]="Married",I724+J724+2,marketing_campaign[[#This Row],[Marital_Status]]="Divorced",I724+J724+1,marketing_campaign[[#This Row],[Marital_Status]]="YOLO",I724-J724+1,marketing_campaign[[#This Row],[Marital_Status]]="Absurd",I724-J724+1,marketing_campaign[[#This Row],[Marital_Status]]="Widow",I724+J724+1)</f>
        <v>3</v>
      </c>
      <c r="H724">
        <v>18988</v>
      </c>
      <c r="I724">
        <v>1</v>
      </c>
      <c r="J724">
        <v>0</v>
      </c>
      <c r="K724" s="1">
        <v>41782</v>
      </c>
      <c r="L724">
        <v>43</v>
      </c>
      <c r="M724" t="str" cm="1">
        <f t="array" ref="M724">_xlfn.IFS(AND(marketing_campaign[[#This Row],[Recency]]&gt;=0,marketing_campaign[[#This Row],[Recency]]&lt;=14),"Early Recency",AND(marketing_campaign[[#This Row],[Recency]]&gt;=15,marketing_campaign[[#This Row],[Recency]]&lt;=31),"Mid-Recency",marketing_campaign[[#This Row],[Recency]]&gt;=32,"Late Recency")</f>
        <v>Late Recency</v>
      </c>
      <c r="N724">
        <v>6</v>
      </c>
      <c r="O724">
        <v>0</v>
      </c>
      <c r="P724">
        <v>6</v>
      </c>
      <c r="Q724">
        <v>2</v>
      </c>
      <c r="R724">
        <v>1</v>
      </c>
      <c r="S724">
        <v>1</v>
      </c>
      <c r="T724">
        <f>marketing_campaign[[#This Row],[MntGoldProds]]+marketing_campaign[[#This Row],[MntSweetProducts]]+marketing_campaign[[#This Row],[MntFishProducts]]+marketing_campaign[[#This Row],[MntMeatProducts]]+marketing_campaign[[#This Row],[MntFruits]]+marketing_campaign[[#This Row],[MntWines]]</f>
        <v>16</v>
      </c>
      <c r="U724">
        <v>2</v>
      </c>
      <c r="V724">
        <v>1</v>
      </c>
      <c r="W724">
        <v>0</v>
      </c>
      <c r="X724">
        <v>3</v>
      </c>
      <c r="Y724">
        <f t="shared" si="23"/>
        <v>6</v>
      </c>
      <c r="Z724">
        <v>7</v>
      </c>
      <c r="AA724">
        <v>0</v>
      </c>
      <c r="AB724">
        <v>0</v>
      </c>
      <c r="AC724">
        <v>0</v>
      </c>
      <c r="AD724">
        <v>0</v>
      </c>
      <c r="AE724">
        <v>0</v>
      </c>
      <c r="AF724">
        <v>0</v>
      </c>
      <c r="AG724">
        <v>3</v>
      </c>
      <c r="AH724">
        <v>11</v>
      </c>
      <c r="AI724">
        <v>0</v>
      </c>
      <c r="AJ724">
        <f>marketing_campaign[[#This Row],[AcceptedCmp2]]+marketing_campaign[[#This Row],[AcceptedCmp1]]+marketing_campaign[[#This Row],[AcceptedCmp5]]+marketing_campaign[[#This Row],[AcceptedCmp4]]+marketing_campaign[[#This Row],[AcceptedCmp3]]</f>
        <v>0</v>
      </c>
    </row>
    <row r="725" spans="1:36" x14ac:dyDescent="0.35">
      <c r="A725">
        <v>10936</v>
      </c>
      <c r="B725">
        <v>1965</v>
      </c>
      <c r="C725">
        <f t="shared" ca="1" si="22"/>
        <v>61</v>
      </c>
      <c r="D725" t="str" cm="1">
        <f t="array" aca="1" ref="D7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5" t="s">
        <v>29</v>
      </c>
      <c r="F725" t="s">
        <v>33</v>
      </c>
      <c r="G725" cm="1">
        <f t="array" ref="G725">_xlfn.IFS(marketing_campaign[[#This Row],[Marital_Status]]="Single",I725-J725+1,marketing_campaign[[#This Row],[Marital_Status]]="Together",I725+J725+2,marketing_campaign[[#This Row],[Marital_Status]]="Alone",I725-J725+1,marketing_campaign[[#This Row],[Marital_Status]]="Married",I725+J725+2,marketing_campaign[[#This Row],[Marital_Status]]="Divorced",I725+J725+1,marketing_campaign[[#This Row],[Marital_Status]]="YOLO",I725-J725+1,marketing_campaign[[#This Row],[Marital_Status]]="Absurd",I725-J725+1,marketing_campaign[[#This Row],[Marital_Status]]="Widow",I725+J725+1)</f>
        <v>2</v>
      </c>
      <c r="H725">
        <v>72190</v>
      </c>
      <c r="I725">
        <v>0</v>
      </c>
      <c r="J725">
        <v>0</v>
      </c>
      <c r="K725" s="1">
        <v>41318</v>
      </c>
      <c r="L725">
        <v>79</v>
      </c>
      <c r="M725" t="str" cm="1">
        <f t="array" ref="M725">_xlfn.IFS(AND(marketing_campaign[[#This Row],[Recency]]&gt;=0,marketing_campaign[[#This Row],[Recency]]&lt;=14),"Early Recency",AND(marketing_campaign[[#This Row],[Recency]]&gt;=15,marketing_campaign[[#This Row],[Recency]]&lt;=31),"Mid-Recency",marketing_campaign[[#This Row],[Recency]]&gt;=32,"Late Recency")</f>
        <v>Late Recency</v>
      </c>
      <c r="N725">
        <v>597</v>
      </c>
      <c r="O725">
        <v>166</v>
      </c>
      <c r="P725">
        <v>597</v>
      </c>
      <c r="Q725">
        <v>172</v>
      </c>
      <c r="R725">
        <v>166</v>
      </c>
      <c r="S725">
        <v>249</v>
      </c>
      <c r="T725">
        <f>marketing_campaign[[#This Row],[MntGoldProds]]+marketing_campaign[[#This Row],[MntSweetProducts]]+marketing_campaign[[#This Row],[MntFishProducts]]+marketing_campaign[[#This Row],[MntMeatProducts]]+marketing_campaign[[#This Row],[MntFruits]]+marketing_campaign[[#This Row],[MntWines]]</f>
        <v>1947</v>
      </c>
      <c r="U725">
        <v>1</v>
      </c>
      <c r="V725">
        <v>5</v>
      </c>
      <c r="W725">
        <v>6</v>
      </c>
      <c r="X725">
        <v>4</v>
      </c>
      <c r="Y725">
        <f t="shared" si="23"/>
        <v>16</v>
      </c>
      <c r="Z725">
        <v>3</v>
      </c>
      <c r="AA725">
        <v>0</v>
      </c>
      <c r="AB725">
        <v>0</v>
      </c>
      <c r="AC725">
        <v>0</v>
      </c>
      <c r="AD725">
        <v>0</v>
      </c>
      <c r="AE725">
        <v>0</v>
      </c>
      <c r="AF725">
        <v>0</v>
      </c>
      <c r="AG725">
        <v>3</v>
      </c>
      <c r="AH725">
        <v>11</v>
      </c>
      <c r="AI725">
        <v>0</v>
      </c>
      <c r="AJ725">
        <f>marketing_campaign[[#This Row],[AcceptedCmp2]]+marketing_campaign[[#This Row],[AcceptedCmp1]]+marketing_campaign[[#This Row],[AcceptedCmp5]]+marketing_campaign[[#This Row],[AcceptedCmp4]]+marketing_campaign[[#This Row],[AcceptedCmp3]]</f>
        <v>0</v>
      </c>
    </row>
    <row r="726" spans="1:36" x14ac:dyDescent="0.35">
      <c r="A726">
        <v>4692</v>
      </c>
      <c r="B726">
        <v>1976</v>
      </c>
      <c r="C726">
        <f t="shared" ca="1" si="22"/>
        <v>50</v>
      </c>
      <c r="D726" t="str" cm="1">
        <f t="array" aca="1" ref="D7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6" t="s">
        <v>29</v>
      </c>
      <c r="F726" t="s">
        <v>33</v>
      </c>
      <c r="G726" cm="1">
        <f t="array" ref="G726">_xlfn.IFS(marketing_campaign[[#This Row],[Marital_Status]]="Single",I726-J726+1,marketing_campaign[[#This Row],[Marital_Status]]="Together",I726+J726+2,marketing_campaign[[#This Row],[Marital_Status]]="Alone",I726-J726+1,marketing_campaign[[#This Row],[Marital_Status]]="Married",I726+J726+2,marketing_campaign[[#This Row],[Marital_Status]]="Divorced",I726+J726+1,marketing_campaign[[#This Row],[Marital_Status]]="YOLO",I726-J726+1,marketing_campaign[[#This Row],[Marital_Status]]="Absurd",I726-J726+1,marketing_campaign[[#This Row],[Marital_Status]]="Widow",I726+J726+1)</f>
        <v>3</v>
      </c>
      <c r="H726">
        <v>7500</v>
      </c>
      <c r="I726">
        <v>1</v>
      </c>
      <c r="J726">
        <v>0</v>
      </c>
      <c r="K726" s="1">
        <v>41122</v>
      </c>
      <c r="L726">
        <v>19</v>
      </c>
      <c r="M726" t="str" cm="1">
        <f t="array" ref="M726">_xlfn.IFS(AND(marketing_campaign[[#This Row],[Recency]]&gt;=0,marketing_campaign[[#This Row],[Recency]]&lt;=14),"Early Recency",AND(marketing_campaign[[#This Row],[Recency]]&gt;=15,marketing_campaign[[#This Row],[Recency]]&lt;=31),"Mid-Recency",marketing_campaign[[#This Row],[Recency]]&gt;=32,"Late Recency")</f>
        <v>Mid-Recency</v>
      </c>
      <c r="N726">
        <v>7</v>
      </c>
      <c r="O726">
        <v>0</v>
      </c>
      <c r="P726">
        <v>12</v>
      </c>
      <c r="Q726">
        <v>13</v>
      </c>
      <c r="R726">
        <v>7</v>
      </c>
      <c r="S726">
        <v>32</v>
      </c>
      <c r="T726">
        <f>marketing_campaign[[#This Row],[MntGoldProds]]+marketing_campaign[[#This Row],[MntSweetProducts]]+marketing_campaign[[#This Row],[MntFishProducts]]+marketing_campaign[[#This Row],[MntMeatProducts]]+marketing_campaign[[#This Row],[MntFruits]]+marketing_campaign[[#This Row],[MntWines]]</f>
        <v>71</v>
      </c>
      <c r="U726">
        <v>5</v>
      </c>
      <c r="V726">
        <v>4</v>
      </c>
      <c r="W726">
        <v>1</v>
      </c>
      <c r="X726">
        <v>2</v>
      </c>
      <c r="Y726">
        <f t="shared" si="23"/>
        <v>12</v>
      </c>
      <c r="Z726">
        <v>9</v>
      </c>
      <c r="AA726">
        <v>1</v>
      </c>
      <c r="AB726">
        <v>0</v>
      </c>
      <c r="AC726">
        <v>0</v>
      </c>
      <c r="AD726">
        <v>0</v>
      </c>
      <c r="AE726">
        <v>0</v>
      </c>
      <c r="AF726">
        <v>0</v>
      </c>
      <c r="AG726">
        <v>3</v>
      </c>
      <c r="AH726">
        <v>11</v>
      </c>
      <c r="AI726">
        <v>1</v>
      </c>
      <c r="AJ726">
        <f>marketing_campaign[[#This Row],[AcceptedCmp2]]+marketing_campaign[[#This Row],[AcceptedCmp1]]+marketing_campaign[[#This Row],[AcceptedCmp5]]+marketing_campaign[[#This Row],[AcceptedCmp4]]+marketing_campaign[[#This Row],[AcceptedCmp3]]</f>
        <v>1</v>
      </c>
    </row>
    <row r="727" spans="1:36" x14ac:dyDescent="0.35">
      <c r="A727">
        <v>7212</v>
      </c>
      <c r="B727">
        <v>1966</v>
      </c>
      <c r="C727">
        <f t="shared" ca="1" si="22"/>
        <v>60</v>
      </c>
      <c r="D727" t="str" cm="1">
        <f t="array" aca="1" ref="D7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7" t="s">
        <v>29</v>
      </c>
      <c r="F727" t="s">
        <v>33</v>
      </c>
      <c r="G727" cm="1">
        <f t="array" ref="G727">_xlfn.IFS(marketing_campaign[[#This Row],[Marital_Status]]="Single",I727-J727+1,marketing_campaign[[#This Row],[Marital_Status]]="Together",I727+J727+2,marketing_campaign[[#This Row],[Marital_Status]]="Alone",I727-J727+1,marketing_campaign[[#This Row],[Marital_Status]]="Married",I727+J727+2,marketing_campaign[[#This Row],[Marital_Status]]="Divorced",I727+J727+1,marketing_campaign[[#This Row],[Marital_Status]]="YOLO",I727-J727+1,marketing_campaign[[#This Row],[Marital_Status]]="Absurd",I727-J727+1,marketing_campaign[[#This Row],[Marital_Status]]="Widow",I727+J727+1)</f>
        <v>3</v>
      </c>
      <c r="H727">
        <v>44794</v>
      </c>
      <c r="I727">
        <v>0</v>
      </c>
      <c r="J727">
        <v>1</v>
      </c>
      <c r="K727" s="1">
        <v>41798</v>
      </c>
      <c r="L727">
        <v>99</v>
      </c>
      <c r="M727" t="str" cm="1">
        <f t="array" ref="M727">_xlfn.IFS(AND(marketing_campaign[[#This Row],[Recency]]&gt;=0,marketing_campaign[[#This Row],[Recency]]&lt;=14),"Early Recency",AND(marketing_campaign[[#This Row],[Recency]]&gt;=15,marketing_campaign[[#This Row],[Recency]]&lt;=31),"Mid-Recency",marketing_campaign[[#This Row],[Recency]]&gt;=32,"Late Recency")</f>
        <v>Late Recency</v>
      </c>
      <c r="N727">
        <v>54</v>
      </c>
      <c r="O727">
        <v>0</v>
      </c>
      <c r="P727">
        <v>7</v>
      </c>
      <c r="Q727">
        <v>0</v>
      </c>
      <c r="R727">
        <v>0</v>
      </c>
      <c r="S727">
        <v>4</v>
      </c>
      <c r="T727">
        <f>marketing_campaign[[#This Row],[MntGoldProds]]+marketing_campaign[[#This Row],[MntSweetProducts]]+marketing_campaign[[#This Row],[MntFishProducts]]+marketing_campaign[[#This Row],[MntMeatProducts]]+marketing_campaign[[#This Row],[MntFruits]]+marketing_campaign[[#This Row],[MntWines]]</f>
        <v>65</v>
      </c>
      <c r="U727">
        <v>1</v>
      </c>
      <c r="V727">
        <v>2</v>
      </c>
      <c r="W727">
        <v>0</v>
      </c>
      <c r="X727">
        <v>3</v>
      </c>
      <c r="Y727">
        <f t="shared" si="23"/>
        <v>6</v>
      </c>
      <c r="Z727">
        <v>6</v>
      </c>
      <c r="AA727">
        <v>0</v>
      </c>
      <c r="AB727">
        <v>0</v>
      </c>
      <c r="AC727">
        <v>0</v>
      </c>
      <c r="AD727">
        <v>0</v>
      </c>
      <c r="AE727">
        <v>0</v>
      </c>
      <c r="AF727">
        <v>0</v>
      </c>
      <c r="AG727">
        <v>3</v>
      </c>
      <c r="AH727">
        <v>11</v>
      </c>
      <c r="AI727">
        <v>0</v>
      </c>
      <c r="AJ727">
        <f>marketing_campaign[[#This Row],[AcceptedCmp2]]+marketing_campaign[[#This Row],[AcceptedCmp1]]+marketing_campaign[[#This Row],[AcceptedCmp5]]+marketing_campaign[[#This Row],[AcceptedCmp4]]+marketing_campaign[[#This Row],[AcceptedCmp3]]</f>
        <v>0</v>
      </c>
    </row>
    <row r="728" spans="1:36" x14ac:dyDescent="0.35">
      <c r="A728">
        <v>6086</v>
      </c>
      <c r="B728">
        <v>1955</v>
      </c>
      <c r="C728">
        <f t="shared" ca="1" si="22"/>
        <v>71</v>
      </c>
      <c r="D728" t="str" cm="1">
        <f t="array" aca="1" ref="D7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28" t="s">
        <v>29</v>
      </c>
      <c r="F728" t="s">
        <v>33</v>
      </c>
      <c r="G728" cm="1">
        <f t="array" ref="G728">_xlfn.IFS(marketing_campaign[[#This Row],[Marital_Status]]="Single",I728-J728+1,marketing_campaign[[#This Row],[Marital_Status]]="Together",I728+J728+2,marketing_campaign[[#This Row],[Marital_Status]]="Alone",I728-J728+1,marketing_campaign[[#This Row],[Marital_Status]]="Married",I728+J728+2,marketing_campaign[[#This Row],[Marital_Status]]="Divorced",I728+J728+1,marketing_campaign[[#This Row],[Marital_Status]]="YOLO",I728-J728+1,marketing_campaign[[#This Row],[Marital_Status]]="Absurd",I728-J728+1,marketing_campaign[[#This Row],[Marital_Status]]="Widow",I728+J728+1)</f>
        <v>2</v>
      </c>
      <c r="H728">
        <v>80395</v>
      </c>
      <c r="I728">
        <v>0</v>
      </c>
      <c r="J728">
        <v>0</v>
      </c>
      <c r="K728" s="1">
        <v>41601</v>
      </c>
      <c r="L728">
        <v>62</v>
      </c>
      <c r="M728" t="str" cm="1">
        <f t="array" ref="M728">_xlfn.IFS(AND(marketing_campaign[[#This Row],[Recency]]&gt;=0,marketing_campaign[[#This Row],[Recency]]&lt;=14),"Early Recency",AND(marketing_campaign[[#This Row],[Recency]]&gt;=15,marketing_campaign[[#This Row],[Recency]]&lt;=31),"Mid-Recency",marketing_campaign[[#This Row],[Recency]]&gt;=32,"Late Recency")</f>
        <v>Late Recency</v>
      </c>
      <c r="N728">
        <v>445</v>
      </c>
      <c r="O728">
        <v>25</v>
      </c>
      <c r="P728">
        <v>706</v>
      </c>
      <c r="Q728">
        <v>80</v>
      </c>
      <c r="R728">
        <v>76</v>
      </c>
      <c r="S728">
        <v>48</v>
      </c>
      <c r="T728">
        <f>marketing_campaign[[#This Row],[MntGoldProds]]+marketing_campaign[[#This Row],[MntSweetProducts]]+marketing_campaign[[#This Row],[MntFishProducts]]+marketing_campaign[[#This Row],[MntMeatProducts]]+marketing_campaign[[#This Row],[MntFruits]]+marketing_campaign[[#This Row],[MntWines]]</f>
        <v>1380</v>
      </c>
      <c r="U728">
        <v>1</v>
      </c>
      <c r="V728">
        <v>6</v>
      </c>
      <c r="W728">
        <v>5</v>
      </c>
      <c r="X728">
        <v>12</v>
      </c>
      <c r="Y728">
        <f t="shared" si="23"/>
        <v>24</v>
      </c>
      <c r="Z728">
        <v>2</v>
      </c>
      <c r="AA728">
        <v>0</v>
      </c>
      <c r="AB728">
        <v>0</v>
      </c>
      <c r="AC728">
        <v>0</v>
      </c>
      <c r="AD728">
        <v>1</v>
      </c>
      <c r="AE728">
        <v>0</v>
      </c>
      <c r="AF728">
        <v>0</v>
      </c>
      <c r="AG728">
        <v>3</v>
      </c>
      <c r="AH728">
        <v>11</v>
      </c>
      <c r="AI728">
        <v>0</v>
      </c>
      <c r="AJ728">
        <f>marketing_campaign[[#This Row],[AcceptedCmp2]]+marketing_campaign[[#This Row],[AcceptedCmp1]]+marketing_campaign[[#This Row],[AcceptedCmp5]]+marketing_campaign[[#This Row],[AcceptedCmp4]]+marketing_campaign[[#This Row],[AcceptedCmp3]]</f>
        <v>1</v>
      </c>
    </row>
    <row r="729" spans="1:36" x14ac:dyDescent="0.35">
      <c r="A729">
        <v>437</v>
      </c>
      <c r="B729">
        <v>1976</v>
      </c>
      <c r="C729">
        <f t="shared" ca="1" si="22"/>
        <v>50</v>
      </c>
      <c r="D729" t="str" cm="1">
        <f t="array" aca="1" ref="D7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29" t="s">
        <v>34</v>
      </c>
      <c r="F729" t="s">
        <v>35</v>
      </c>
      <c r="G729" cm="1">
        <f t="array" ref="G729">_xlfn.IFS(marketing_campaign[[#This Row],[Marital_Status]]="Single",I729-J729+1,marketing_campaign[[#This Row],[Marital_Status]]="Together",I729+J729+2,marketing_campaign[[#This Row],[Marital_Status]]="Alone",I729-J729+1,marketing_campaign[[#This Row],[Marital_Status]]="Married",I729+J729+2,marketing_campaign[[#This Row],[Marital_Status]]="Divorced",I729+J729+1,marketing_campaign[[#This Row],[Marital_Status]]="YOLO",I729-J729+1,marketing_campaign[[#This Row],[Marital_Status]]="Absurd",I729-J729+1,marketing_campaign[[#This Row],[Marital_Status]]="Widow",I729+J729+1)</f>
        <v>1</v>
      </c>
      <c r="H729">
        <v>75012</v>
      </c>
      <c r="I729">
        <v>0</v>
      </c>
      <c r="J729">
        <v>0</v>
      </c>
      <c r="K729" s="1">
        <v>41664</v>
      </c>
      <c r="L729">
        <v>41</v>
      </c>
      <c r="M729" t="str" cm="1">
        <f t="array" ref="M729">_xlfn.IFS(AND(marketing_campaign[[#This Row],[Recency]]&gt;=0,marketing_campaign[[#This Row],[Recency]]&lt;=14),"Early Recency",AND(marketing_campaign[[#This Row],[Recency]]&gt;=15,marketing_campaign[[#This Row],[Recency]]&lt;=31),"Mid-Recency",marketing_campaign[[#This Row],[Recency]]&gt;=32,"Late Recency")</f>
        <v>Late Recency</v>
      </c>
      <c r="N729">
        <v>294</v>
      </c>
      <c r="O729">
        <v>142</v>
      </c>
      <c r="P729">
        <v>218</v>
      </c>
      <c r="Q729">
        <v>164</v>
      </c>
      <c r="R729">
        <v>58</v>
      </c>
      <c r="S729">
        <v>151</v>
      </c>
      <c r="T729">
        <f>marketing_campaign[[#This Row],[MntGoldProds]]+marketing_campaign[[#This Row],[MntSweetProducts]]+marketing_campaign[[#This Row],[MntFishProducts]]+marketing_campaign[[#This Row],[MntMeatProducts]]+marketing_campaign[[#This Row],[MntFruits]]+marketing_campaign[[#This Row],[MntWines]]</f>
        <v>1027</v>
      </c>
      <c r="U729">
        <v>1</v>
      </c>
      <c r="V729">
        <v>3</v>
      </c>
      <c r="W729">
        <v>8</v>
      </c>
      <c r="X729">
        <v>11</v>
      </c>
      <c r="Y729">
        <f t="shared" si="23"/>
        <v>23</v>
      </c>
      <c r="Z729">
        <v>1</v>
      </c>
      <c r="AA729">
        <v>0</v>
      </c>
      <c r="AB729">
        <v>0</v>
      </c>
      <c r="AC729">
        <v>0</v>
      </c>
      <c r="AD729">
        <v>0</v>
      </c>
      <c r="AE729">
        <v>0</v>
      </c>
      <c r="AF729">
        <v>0</v>
      </c>
      <c r="AG729">
        <v>3</v>
      </c>
      <c r="AH729">
        <v>11</v>
      </c>
      <c r="AI729">
        <v>0</v>
      </c>
      <c r="AJ729">
        <f>marketing_campaign[[#This Row],[AcceptedCmp2]]+marketing_campaign[[#This Row],[AcceptedCmp1]]+marketing_campaign[[#This Row],[AcceptedCmp5]]+marketing_campaign[[#This Row],[AcceptedCmp4]]+marketing_campaign[[#This Row],[AcceptedCmp3]]</f>
        <v>0</v>
      </c>
    </row>
    <row r="730" spans="1:36" x14ac:dyDescent="0.35">
      <c r="A730">
        <v>11171</v>
      </c>
      <c r="B730">
        <v>1965</v>
      </c>
      <c r="C730">
        <f t="shared" ca="1" si="22"/>
        <v>61</v>
      </c>
      <c r="D730" t="str" cm="1">
        <f t="array" aca="1" ref="D7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0" t="s">
        <v>34</v>
      </c>
      <c r="F730" t="s">
        <v>33</v>
      </c>
      <c r="G730" cm="1">
        <f t="array" ref="G730">_xlfn.IFS(marketing_campaign[[#This Row],[Marital_Status]]="Single",I730-J730+1,marketing_campaign[[#This Row],[Marital_Status]]="Together",I730+J730+2,marketing_campaign[[#This Row],[Marital_Status]]="Alone",I730-J730+1,marketing_campaign[[#This Row],[Marital_Status]]="Married",I730+J730+2,marketing_campaign[[#This Row],[Marital_Status]]="Divorced",I730+J730+1,marketing_campaign[[#This Row],[Marital_Status]]="YOLO",I730-J730+1,marketing_campaign[[#This Row],[Marital_Status]]="Absurd",I730-J730+1,marketing_campaign[[#This Row],[Marital_Status]]="Widow",I730+J730+1)</f>
        <v>5</v>
      </c>
      <c r="H730">
        <v>56962</v>
      </c>
      <c r="I730">
        <v>2</v>
      </c>
      <c r="J730">
        <v>1</v>
      </c>
      <c r="K730" s="1">
        <v>41558</v>
      </c>
      <c r="L730">
        <v>60</v>
      </c>
      <c r="M730" t="str" cm="1">
        <f t="array" ref="M730">_xlfn.IFS(AND(marketing_campaign[[#This Row],[Recency]]&gt;=0,marketing_campaign[[#This Row],[Recency]]&lt;=14),"Early Recency",AND(marketing_campaign[[#This Row],[Recency]]&gt;=15,marketing_campaign[[#This Row],[Recency]]&lt;=31),"Mid-Recency",marketing_campaign[[#This Row],[Recency]]&gt;=32,"Late Recency")</f>
        <v>Late Recency</v>
      </c>
      <c r="N730">
        <v>292</v>
      </c>
      <c r="O730">
        <v>3</v>
      </c>
      <c r="P730">
        <v>77</v>
      </c>
      <c r="Q730">
        <v>10</v>
      </c>
      <c r="R730">
        <v>3</v>
      </c>
      <c r="S730">
        <v>26</v>
      </c>
      <c r="T730">
        <f>marketing_campaign[[#This Row],[MntGoldProds]]+marketing_campaign[[#This Row],[MntSweetProducts]]+marketing_campaign[[#This Row],[MntFishProducts]]+marketing_campaign[[#This Row],[MntMeatProducts]]+marketing_campaign[[#This Row],[MntFruits]]+marketing_campaign[[#This Row],[MntWines]]</f>
        <v>411</v>
      </c>
      <c r="U730">
        <v>7</v>
      </c>
      <c r="V730">
        <v>6</v>
      </c>
      <c r="W730">
        <v>3</v>
      </c>
      <c r="X730">
        <v>5</v>
      </c>
      <c r="Y730">
        <f t="shared" si="23"/>
        <v>21</v>
      </c>
      <c r="Z730">
        <v>7</v>
      </c>
      <c r="AA730">
        <v>0</v>
      </c>
      <c r="AB730">
        <v>0</v>
      </c>
      <c r="AC730">
        <v>0</v>
      </c>
      <c r="AD730">
        <v>0</v>
      </c>
      <c r="AE730">
        <v>0</v>
      </c>
      <c r="AF730">
        <v>0</v>
      </c>
      <c r="AG730">
        <v>3</v>
      </c>
      <c r="AH730">
        <v>11</v>
      </c>
      <c r="AI730">
        <v>0</v>
      </c>
      <c r="AJ730">
        <f>marketing_campaign[[#This Row],[AcceptedCmp2]]+marketing_campaign[[#This Row],[AcceptedCmp1]]+marketing_campaign[[#This Row],[AcceptedCmp5]]+marketing_campaign[[#This Row],[AcceptedCmp4]]+marketing_campaign[[#This Row],[AcceptedCmp3]]</f>
        <v>0</v>
      </c>
    </row>
    <row r="731" spans="1:36" x14ac:dyDescent="0.35">
      <c r="A731">
        <v>11101</v>
      </c>
      <c r="B731">
        <v>1991</v>
      </c>
      <c r="C731">
        <f t="shared" ca="1" si="22"/>
        <v>35</v>
      </c>
      <c r="D731" t="str" cm="1">
        <f t="array" aca="1" ref="D7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31" t="s">
        <v>29</v>
      </c>
      <c r="F731" t="s">
        <v>31</v>
      </c>
      <c r="G731" cm="1">
        <f t="array" ref="G731">_xlfn.IFS(marketing_campaign[[#This Row],[Marital_Status]]="Single",I731-J731+1,marketing_campaign[[#This Row],[Marital_Status]]="Together",I731+J731+2,marketing_campaign[[#This Row],[Marital_Status]]="Alone",I731-J731+1,marketing_campaign[[#This Row],[Marital_Status]]="Married",I731+J731+2,marketing_campaign[[#This Row],[Marital_Status]]="Divorced",I731+J731+1,marketing_campaign[[#This Row],[Marital_Status]]="YOLO",I731-J731+1,marketing_campaign[[#This Row],[Marital_Status]]="Absurd",I731-J731+1,marketing_campaign[[#This Row],[Marital_Status]]="Widow",I731+J731+1)</f>
        <v>2</v>
      </c>
      <c r="H731">
        <v>89891</v>
      </c>
      <c r="I731">
        <v>0</v>
      </c>
      <c r="J731">
        <v>0</v>
      </c>
      <c r="K731" s="1">
        <v>41379</v>
      </c>
      <c r="L731">
        <v>17</v>
      </c>
      <c r="M731" t="str" cm="1">
        <f t="array" ref="M731">_xlfn.IFS(AND(marketing_campaign[[#This Row],[Recency]]&gt;=0,marketing_campaign[[#This Row],[Recency]]&lt;=14),"Early Recency",AND(marketing_campaign[[#This Row],[Recency]]&gt;=15,marketing_campaign[[#This Row],[Recency]]&lt;=31),"Mid-Recency",marketing_campaign[[#This Row],[Recency]]&gt;=32,"Late Recency")</f>
        <v>Mid-Recency</v>
      </c>
      <c r="N731">
        <v>412</v>
      </c>
      <c r="O731">
        <v>22</v>
      </c>
      <c r="P731">
        <v>132</v>
      </c>
      <c r="Q731">
        <v>59</v>
      </c>
      <c r="R731">
        <v>28</v>
      </c>
      <c r="S731">
        <v>183</v>
      </c>
      <c r="T731">
        <f>marketing_campaign[[#This Row],[MntGoldProds]]+marketing_campaign[[#This Row],[MntSweetProducts]]+marketing_campaign[[#This Row],[MntFishProducts]]+marketing_campaign[[#This Row],[MntMeatProducts]]+marketing_campaign[[#This Row],[MntFruits]]+marketing_campaign[[#This Row],[MntWines]]</f>
        <v>836</v>
      </c>
      <c r="U731">
        <v>1</v>
      </c>
      <c r="V731">
        <v>11</v>
      </c>
      <c r="W731">
        <v>6</v>
      </c>
      <c r="X731">
        <v>8</v>
      </c>
      <c r="Y731">
        <f t="shared" si="23"/>
        <v>26</v>
      </c>
      <c r="Z731">
        <v>4</v>
      </c>
      <c r="AA731">
        <v>0</v>
      </c>
      <c r="AB731">
        <v>0</v>
      </c>
      <c r="AC731">
        <v>1</v>
      </c>
      <c r="AD731">
        <v>0</v>
      </c>
      <c r="AE731">
        <v>0</v>
      </c>
      <c r="AF731">
        <v>0</v>
      </c>
      <c r="AG731">
        <v>3</v>
      </c>
      <c r="AH731">
        <v>11</v>
      </c>
      <c r="AI731">
        <v>0</v>
      </c>
      <c r="AJ731">
        <f>marketing_campaign[[#This Row],[AcceptedCmp2]]+marketing_campaign[[#This Row],[AcceptedCmp1]]+marketing_campaign[[#This Row],[AcceptedCmp5]]+marketing_campaign[[#This Row],[AcceptedCmp4]]+marketing_campaign[[#This Row],[AcceptedCmp3]]</f>
        <v>1</v>
      </c>
    </row>
    <row r="732" spans="1:36" x14ac:dyDescent="0.35">
      <c r="A732">
        <v>5329</v>
      </c>
      <c r="B732">
        <v>1949</v>
      </c>
      <c r="C732">
        <f t="shared" ca="1" si="22"/>
        <v>77</v>
      </c>
      <c r="D732" t="str" cm="1">
        <f t="array" aca="1" ref="D7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2" t="s">
        <v>32</v>
      </c>
      <c r="F732" t="s">
        <v>35</v>
      </c>
      <c r="G732" cm="1">
        <f t="array" ref="G732">_xlfn.IFS(marketing_campaign[[#This Row],[Marital_Status]]="Single",I732-J732+1,marketing_campaign[[#This Row],[Marital_Status]]="Together",I732+J732+2,marketing_campaign[[#This Row],[Marital_Status]]="Alone",I732-J732+1,marketing_campaign[[#This Row],[Marital_Status]]="Married",I732+J732+2,marketing_campaign[[#This Row],[Marital_Status]]="Divorced",I732+J732+1,marketing_campaign[[#This Row],[Marital_Status]]="YOLO",I732-J732+1,marketing_campaign[[#This Row],[Marital_Status]]="Absurd",I732-J732+1,marketing_campaign[[#This Row],[Marital_Status]]="Widow",I732+J732+1)</f>
        <v>3</v>
      </c>
      <c r="H732">
        <v>35946</v>
      </c>
      <c r="I732">
        <v>1</v>
      </c>
      <c r="J732">
        <v>1</v>
      </c>
      <c r="K732" s="1">
        <v>41544</v>
      </c>
      <c r="L732">
        <v>24</v>
      </c>
      <c r="M732" t="str" cm="1">
        <f t="array" ref="M732">_xlfn.IFS(AND(marketing_campaign[[#This Row],[Recency]]&gt;=0,marketing_campaign[[#This Row],[Recency]]&lt;=14),"Early Recency",AND(marketing_campaign[[#This Row],[Recency]]&gt;=15,marketing_campaign[[#This Row],[Recency]]&lt;=31),"Mid-Recency",marketing_campaign[[#This Row],[Recency]]&gt;=32,"Late Recency")</f>
        <v>Mid-Recency</v>
      </c>
      <c r="N732">
        <v>8</v>
      </c>
      <c r="O732">
        <v>0</v>
      </c>
      <c r="P732">
        <v>3</v>
      </c>
      <c r="Q732">
        <v>0</v>
      </c>
      <c r="R732">
        <v>0</v>
      </c>
      <c r="S732">
        <v>0</v>
      </c>
      <c r="T732">
        <f>marketing_campaign[[#This Row],[MntGoldProds]]+marketing_campaign[[#This Row],[MntSweetProducts]]+marketing_campaign[[#This Row],[MntFishProducts]]+marketing_campaign[[#This Row],[MntMeatProducts]]+marketing_campaign[[#This Row],[MntFruits]]+marketing_campaign[[#This Row],[MntWines]]</f>
        <v>11</v>
      </c>
      <c r="U732">
        <v>1</v>
      </c>
      <c r="V732">
        <v>0</v>
      </c>
      <c r="W732">
        <v>0</v>
      </c>
      <c r="X732">
        <v>3</v>
      </c>
      <c r="Y732">
        <f t="shared" si="23"/>
        <v>4</v>
      </c>
      <c r="Z732">
        <v>5</v>
      </c>
      <c r="AA732">
        <v>0</v>
      </c>
      <c r="AB732">
        <v>0</v>
      </c>
      <c r="AC732">
        <v>0</v>
      </c>
      <c r="AD732">
        <v>0</v>
      </c>
      <c r="AE732">
        <v>0</v>
      </c>
      <c r="AF732">
        <v>0</v>
      </c>
      <c r="AG732">
        <v>3</v>
      </c>
      <c r="AH732">
        <v>11</v>
      </c>
      <c r="AI732">
        <v>0</v>
      </c>
      <c r="AJ732">
        <f>marketing_campaign[[#This Row],[AcceptedCmp2]]+marketing_campaign[[#This Row],[AcceptedCmp1]]+marketing_campaign[[#This Row],[AcceptedCmp5]]+marketing_campaign[[#This Row],[AcceptedCmp4]]+marketing_campaign[[#This Row],[AcceptedCmp3]]</f>
        <v>0</v>
      </c>
    </row>
    <row r="733" spans="1:36" x14ac:dyDescent="0.35">
      <c r="A733">
        <v>610</v>
      </c>
      <c r="B733">
        <v>1953</v>
      </c>
      <c r="C733">
        <f t="shared" ca="1" si="22"/>
        <v>73</v>
      </c>
      <c r="D733" t="str" cm="1">
        <f t="array" aca="1" ref="D7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3" t="s">
        <v>32</v>
      </c>
      <c r="F733" t="s">
        <v>31</v>
      </c>
      <c r="G733" cm="1">
        <f t="array" ref="G733">_xlfn.IFS(marketing_campaign[[#This Row],[Marital_Status]]="Single",I733-J733+1,marketing_campaign[[#This Row],[Marital_Status]]="Together",I733+J733+2,marketing_campaign[[#This Row],[Marital_Status]]="Alone",I733-J733+1,marketing_campaign[[#This Row],[Marital_Status]]="Married",I733+J733+2,marketing_campaign[[#This Row],[Marital_Status]]="Divorced",I733+J733+1,marketing_campaign[[#This Row],[Marital_Status]]="YOLO",I733-J733+1,marketing_campaign[[#This Row],[Marital_Status]]="Absurd",I733-J733+1,marketing_campaign[[#This Row],[Marital_Status]]="Widow",I733+J733+1)</f>
        <v>4</v>
      </c>
      <c r="H733">
        <v>53593</v>
      </c>
      <c r="I733">
        <v>1</v>
      </c>
      <c r="J733">
        <v>1</v>
      </c>
      <c r="K733" s="1">
        <v>41128</v>
      </c>
      <c r="L733">
        <v>60</v>
      </c>
      <c r="M733" t="str" cm="1">
        <f t="array" ref="M733">_xlfn.IFS(AND(marketing_campaign[[#This Row],[Recency]]&gt;=0,marketing_campaign[[#This Row],[Recency]]&lt;=14),"Early Recency",AND(marketing_campaign[[#This Row],[Recency]]&gt;=15,marketing_campaign[[#This Row],[Recency]]&lt;=31),"Mid-Recency",marketing_campaign[[#This Row],[Recency]]&gt;=32,"Late Recency")</f>
        <v>Late Recency</v>
      </c>
      <c r="N733">
        <v>349</v>
      </c>
      <c r="O733">
        <v>4</v>
      </c>
      <c r="P733">
        <v>78</v>
      </c>
      <c r="Q733">
        <v>6</v>
      </c>
      <c r="R733">
        <v>0</v>
      </c>
      <c r="S733">
        <v>43</v>
      </c>
      <c r="T733">
        <f>marketing_campaign[[#This Row],[MntGoldProds]]+marketing_campaign[[#This Row],[MntSweetProducts]]+marketing_campaign[[#This Row],[MntFishProducts]]+marketing_campaign[[#This Row],[MntMeatProducts]]+marketing_campaign[[#This Row],[MntFruits]]+marketing_campaign[[#This Row],[MntWines]]</f>
        <v>480</v>
      </c>
      <c r="U733">
        <v>8</v>
      </c>
      <c r="V733">
        <v>7</v>
      </c>
      <c r="W733">
        <v>2</v>
      </c>
      <c r="X733">
        <v>6</v>
      </c>
      <c r="Y733">
        <f t="shared" si="23"/>
        <v>23</v>
      </c>
      <c r="Z733">
        <v>8</v>
      </c>
      <c r="AA733">
        <v>0</v>
      </c>
      <c r="AB733">
        <v>0</v>
      </c>
      <c r="AC733">
        <v>0</v>
      </c>
      <c r="AD733">
        <v>0</v>
      </c>
      <c r="AE733">
        <v>0</v>
      </c>
      <c r="AF733">
        <v>0</v>
      </c>
      <c r="AG733">
        <v>3</v>
      </c>
      <c r="AH733">
        <v>11</v>
      </c>
      <c r="AI733">
        <v>0</v>
      </c>
      <c r="AJ733">
        <f>marketing_campaign[[#This Row],[AcceptedCmp2]]+marketing_campaign[[#This Row],[AcceptedCmp1]]+marketing_campaign[[#This Row],[AcceptedCmp5]]+marketing_campaign[[#This Row],[AcceptedCmp4]]+marketing_campaign[[#This Row],[AcceptedCmp3]]</f>
        <v>0</v>
      </c>
    </row>
    <row r="734" spans="1:36" x14ac:dyDescent="0.35">
      <c r="A734">
        <v>9384</v>
      </c>
      <c r="B734">
        <v>1978</v>
      </c>
      <c r="C734">
        <f t="shared" ca="1" si="22"/>
        <v>48</v>
      </c>
      <c r="D734" t="str" cm="1">
        <f t="array" aca="1" ref="D7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4" t="s">
        <v>29</v>
      </c>
      <c r="F734" t="s">
        <v>33</v>
      </c>
      <c r="G734" cm="1">
        <f t="array" ref="G734">_xlfn.IFS(marketing_campaign[[#This Row],[Marital_Status]]="Single",I734-J734+1,marketing_campaign[[#This Row],[Marital_Status]]="Together",I734+J734+2,marketing_campaign[[#This Row],[Marital_Status]]="Alone",I734-J734+1,marketing_campaign[[#This Row],[Marital_Status]]="Married",I734+J734+2,marketing_campaign[[#This Row],[Marital_Status]]="Divorced",I734+J734+1,marketing_campaign[[#This Row],[Marital_Status]]="YOLO",I734-J734+1,marketing_campaign[[#This Row],[Marital_Status]]="Absurd",I734-J734+1,marketing_campaign[[#This Row],[Marital_Status]]="Widow",I734+J734+1)</f>
        <v>4</v>
      </c>
      <c r="H734">
        <v>66373</v>
      </c>
      <c r="I734">
        <v>1</v>
      </c>
      <c r="J734">
        <v>1</v>
      </c>
      <c r="K734" s="1">
        <v>41437</v>
      </c>
      <c r="L734">
        <v>57</v>
      </c>
      <c r="M734" t="str" cm="1">
        <f t="array" ref="M734">_xlfn.IFS(AND(marketing_campaign[[#This Row],[Recency]]&gt;=0,marketing_campaign[[#This Row],[Recency]]&lt;=14),"Early Recency",AND(marketing_campaign[[#This Row],[Recency]]&gt;=15,marketing_campaign[[#This Row],[Recency]]&lt;=31),"Mid-Recency",marketing_campaign[[#This Row],[Recency]]&gt;=32,"Late Recency")</f>
        <v>Late Recency</v>
      </c>
      <c r="N734">
        <v>328</v>
      </c>
      <c r="O734">
        <v>9</v>
      </c>
      <c r="P734">
        <v>124</v>
      </c>
      <c r="Q734">
        <v>12</v>
      </c>
      <c r="R734">
        <v>24</v>
      </c>
      <c r="S734">
        <v>109</v>
      </c>
      <c r="T734">
        <f>marketing_campaign[[#This Row],[MntGoldProds]]+marketing_campaign[[#This Row],[MntSweetProducts]]+marketing_campaign[[#This Row],[MntFishProducts]]+marketing_campaign[[#This Row],[MntMeatProducts]]+marketing_campaign[[#This Row],[MntFruits]]+marketing_campaign[[#This Row],[MntWines]]</f>
        <v>606</v>
      </c>
      <c r="U734">
        <v>7</v>
      </c>
      <c r="V734">
        <v>4</v>
      </c>
      <c r="W734">
        <v>2</v>
      </c>
      <c r="X734">
        <v>10</v>
      </c>
      <c r="Y734">
        <f t="shared" si="23"/>
        <v>23</v>
      </c>
      <c r="Z734">
        <v>3</v>
      </c>
      <c r="AA734">
        <v>0</v>
      </c>
      <c r="AB734">
        <v>0</v>
      </c>
      <c r="AC734">
        <v>0</v>
      </c>
      <c r="AD734">
        <v>0</v>
      </c>
      <c r="AE734">
        <v>0</v>
      </c>
      <c r="AF734">
        <v>0</v>
      </c>
      <c r="AG734">
        <v>3</v>
      </c>
      <c r="AH734">
        <v>11</v>
      </c>
      <c r="AI734">
        <v>0</v>
      </c>
      <c r="AJ734">
        <f>marketing_campaign[[#This Row],[AcceptedCmp2]]+marketing_campaign[[#This Row],[AcceptedCmp1]]+marketing_campaign[[#This Row],[AcceptedCmp5]]+marketing_campaign[[#This Row],[AcceptedCmp4]]+marketing_campaign[[#This Row],[AcceptedCmp3]]</f>
        <v>0</v>
      </c>
    </row>
    <row r="735" spans="1:36" x14ac:dyDescent="0.35">
      <c r="A735">
        <v>5956</v>
      </c>
      <c r="B735">
        <v>1948</v>
      </c>
      <c r="C735">
        <f t="shared" ca="1" si="22"/>
        <v>78</v>
      </c>
      <c r="D735" t="str" cm="1">
        <f t="array" aca="1" ref="D7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735" t="s">
        <v>32</v>
      </c>
      <c r="F735" t="s">
        <v>35</v>
      </c>
      <c r="G735" cm="1">
        <f t="array" ref="G735">_xlfn.IFS(marketing_campaign[[#This Row],[Marital_Status]]="Single",I735-J735+1,marketing_campaign[[#This Row],[Marital_Status]]="Together",I735+J735+2,marketing_campaign[[#This Row],[Marital_Status]]="Alone",I735-J735+1,marketing_campaign[[#This Row],[Marital_Status]]="Married",I735+J735+2,marketing_campaign[[#This Row],[Marital_Status]]="Divorced",I735+J735+1,marketing_campaign[[#This Row],[Marital_Status]]="YOLO",I735-J735+1,marketing_campaign[[#This Row],[Marital_Status]]="Absurd",I735-J735+1,marketing_campaign[[#This Row],[Marital_Status]]="Widow",I735+J735+1)</f>
        <v>4</v>
      </c>
      <c r="H735">
        <v>45072</v>
      </c>
      <c r="I735">
        <v>1</v>
      </c>
      <c r="J735">
        <v>2</v>
      </c>
      <c r="K735" s="1">
        <v>41563</v>
      </c>
      <c r="L735">
        <v>74</v>
      </c>
      <c r="M735" t="str" cm="1">
        <f t="array" ref="M735">_xlfn.IFS(AND(marketing_campaign[[#This Row],[Recency]]&gt;=0,marketing_campaign[[#This Row],[Recency]]&lt;=14),"Early Recency",AND(marketing_campaign[[#This Row],[Recency]]&gt;=15,marketing_campaign[[#This Row],[Recency]]&lt;=31),"Mid-Recency",marketing_campaign[[#This Row],[Recency]]&gt;=32,"Late Recency")</f>
        <v>Late Recency</v>
      </c>
      <c r="N735">
        <v>144</v>
      </c>
      <c r="O735">
        <v>2</v>
      </c>
      <c r="P735">
        <v>99</v>
      </c>
      <c r="Q735">
        <v>7</v>
      </c>
      <c r="R735">
        <v>2</v>
      </c>
      <c r="S735">
        <v>30</v>
      </c>
      <c r="T735">
        <f>marketing_campaign[[#This Row],[MntGoldProds]]+marketing_campaign[[#This Row],[MntSweetProducts]]+marketing_campaign[[#This Row],[MntFishProducts]]+marketing_campaign[[#This Row],[MntMeatProducts]]+marketing_campaign[[#This Row],[MntFruits]]+marketing_campaign[[#This Row],[MntWines]]</f>
        <v>284</v>
      </c>
      <c r="U735">
        <v>5</v>
      </c>
      <c r="V735">
        <v>6</v>
      </c>
      <c r="W735">
        <v>1</v>
      </c>
      <c r="X735">
        <v>4</v>
      </c>
      <c r="Y735">
        <f t="shared" si="23"/>
        <v>16</v>
      </c>
      <c r="Z735">
        <v>8</v>
      </c>
      <c r="AA735">
        <v>0</v>
      </c>
      <c r="AB735">
        <v>0</v>
      </c>
      <c r="AC735">
        <v>0</v>
      </c>
      <c r="AD735">
        <v>0</v>
      </c>
      <c r="AE735">
        <v>0</v>
      </c>
      <c r="AF735">
        <v>0</v>
      </c>
      <c r="AG735">
        <v>3</v>
      </c>
      <c r="AH735">
        <v>11</v>
      </c>
      <c r="AI735">
        <v>0</v>
      </c>
      <c r="AJ735">
        <f>marketing_campaign[[#This Row],[AcceptedCmp2]]+marketing_campaign[[#This Row],[AcceptedCmp1]]+marketing_campaign[[#This Row],[AcceptedCmp5]]+marketing_campaign[[#This Row],[AcceptedCmp4]]+marketing_campaign[[#This Row],[AcceptedCmp3]]</f>
        <v>0</v>
      </c>
    </row>
    <row r="736" spans="1:36" x14ac:dyDescent="0.35">
      <c r="A736">
        <v>10430</v>
      </c>
      <c r="B736">
        <v>1973</v>
      </c>
      <c r="C736">
        <f t="shared" ca="1" si="22"/>
        <v>53</v>
      </c>
      <c r="D736" t="str" cm="1">
        <f t="array" aca="1" ref="D7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6" t="s">
        <v>29</v>
      </c>
      <c r="F736" t="s">
        <v>35</v>
      </c>
      <c r="G736" cm="1">
        <f t="array" ref="G736">_xlfn.IFS(marketing_campaign[[#This Row],[Marital_Status]]="Single",I736-J736+1,marketing_campaign[[#This Row],[Marital_Status]]="Together",I736+J736+2,marketing_campaign[[#This Row],[Marital_Status]]="Alone",I736-J736+1,marketing_campaign[[#This Row],[Marital_Status]]="Married",I736+J736+2,marketing_campaign[[#This Row],[Marital_Status]]="Divorced",I736+J736+1,marketing_campaign[[#This Row],[Marital_Status]]="YOLO",I736-J736+1,marketing_campaign[[#This Row],[Marital_Status]]="Absurd",I736-J736+1,marketing_campaign[[#This Row],[Marital_Status]]="Widow",I736+J736+1)</f>
        <v>3</v>
      </c>
      <c r="H736">
        <v>89694</v>
      </c>
      <c r="I736">
        <v>1</v>
      </c>
      <c r="J736">
        <v>1</v>
      </c>
      <c r="K736" s="1">
        <v>41556</v>
      </c>
      <c r="L736">
        <v>22</v>
      </c>
      <c r="M736" t="str" cm="1">
        <f t="array" ref="M736">_xlfn.IFS(AND(marketing_campaign[[#This Row],[Recency]]&gt;=0,marketing_campaign[[#This Row],[Recency]]&lt;=14),"Early Recency",AND(marketing_campaign[[#This Row],[Recency]]&gt;=15,marketing_campaign[[#This Row],[Recency]]&lt;=31),"Mid-Recency",marketing_campaign[[#This Row],[Recency]]&gt;=32,"Late Recency")</f>
        <v>Mid-Recency</v>
      </c>
      <c r="N736">
        <v>1126</v>
      </c>
      <c r="O736">
        <v>28</v>
      </c>
      <c r="P736">
        <v>211</v>
      </c>
      <c r="Q736">
        <v>37</v>
      </c>
      <c r="R736">
        <v>28</v>
      </c>
      <c r="S736">
        <v>42</v>
      </c>
      <c r="T736">
        <f>marketing_campaign[[#This Row],[MntGoldProds]]+marketing_campaign[[#This Row],[MntSweetProducts]]+marketing_campaign[[#This Row],[MntFishProducts]]+marketing_campaign[[#This Row],[MntMeatProducts]]+marketing_campaign[[#This Row],[MntFruits]]+marketing_campaign[[#This Row],[MntWines]]</f>
        <v>1472</v>
      </c>
      <c r="U736">
        <v>3</v>
      </c>
      <c r="V736">
        <v>4</v>
      </c>
      <c r="W736">
        <v>3</v>
      </c>
      <c r="X736">
        <v>4</v>
      </c>
      <c r="Y736">
        <f t="shared" si="23"/>
        <v>14</v>
      </c>
      <c r="Z736">
        <v>5</v>
      </c>
      <c r="AA736">
        <v>0</v>
      </c>
      <c r="AB736">
        <v>1</v>
      </c>
      <c r="AC736">
        <v>1</v>
      </c>
      <c r="AD736">
        <v>1</v>
      </c>
      <c r="AE736">
        <v>0</v>
      </c>
      <c r="AF736">
        <v>0</v>
      </c>
      <c r="AG736">
        <v>3</v>
      </c>
      <c r="AH736">
        <v>11</v>
      </c>
      <c r="AI736">
        <v>0</v>
      </c>
      <c r="AJ736">
        <f>marketing_campaign[[#This Row],[AcceptedCmp2]]+marketing_campaign[[#This Row],[AcceptedCmp1]]+marketing_campaign[[#This Row],[AcceptedCmp5]]+marketing_campaign[[#This Row],[AcceptedCmp4]]+marketing_campaign[[#This Row],[AcceptedCmp3]]</f>
        <v>3</v>
      </c>
    </row>
    <row r="737" spans="1:36" x14ac:dyDescent="0.35">
      <c r="A737">
        <v>7875</v>
      </c>
      <c r="B737">
        <v>1949</v>
      </c>
      <c r="C737">
        <f t="shared" ca="1" si="22"/>
        <v>77</v>
      </c>
      <c r="D737" t="str" cm="1">
        <f t="array" aca="1" ref="D7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7" t="s">
        <v>29</v>
      </c>
      <c r="F737" t="s">
        <v>33</v>
      </c>
      <c r="G737" cm="1">
        <f t="array" ref="G737">_xlfn.IFS(marketing_campaign[[#This Row],[Marital_Status]]="Single",I737-J737+1,marketing_campaign[[#This Row],[Marital_Status]]="Together",I737+J737+2,marketing_campaign[[#This Row],[Marital_Status]]="Alone",I737-J737+1,marketing_campaign[[#This Row],[Marital_Status]]="Married",I737+J737+2,marketing_campaign[[#This Row],[Marital_Status]]="Divorced",I737+J737+1,marketing_campaign[[#This Row],[Marital_Status]]="YOLO",I737-J737+1,marketing_campaign[[#This Row],[Marital_Status]]="Absurd",I737-J737+1,marketing_campaign[[#This Row],[Marital_Status]]="Widow",I737+J737+1)</f>
        <v>2</v>
      </c>
      <c r="H737">
        <v>72025</v>
      </c>
      <c r="I737">
        <v>0</v>
      </c>
      <c r="J737">
        <v>0</v>
      </c>
      <c r="K737" s="1">
        <v>41758</v>
      </c>
      <c r="L737">
        <v>46</v>
      </c>
      <c r="M737" t="str" cm="1">
        <f t="array" ref="M737">_xlfn.IFS(AND(marketing_campaign[[#This Row],[Recency]]&gt;=0,marketing_campaign[[#This Row],[Recency]]&lt;=14),"Early Recency",AND(marketing_campaign[[#This Row],[Recency]]&gt;=15,marketing_campaign[[#This Row],[Recency]]&lt;=31),"Mid-Recency",marketing_campaign[[#This Row],[Recency]]&gt;=32,"Late Recency")</f>
        <v>Late Recency</v>
      </c>
      <c r="N737">
        <v>967</v>
      </c>
      <c r="O737">
        <v>0</v>
      </c>
      <c r="P737">
        <v>617</v>
      </c>
      <c r="Q737">
        <v>43</v>
      </c>
      <c r="R737">
        <v>50</v>
      </c>
      <c r="S737">
        <v>0</v>
      </c>
      <c r="T737">
        <f>marketing_campaign[[#This Row],[MntGoldProds]]+marketing_campaign[[#This Row],[MntSweetProducts]]+marketing_campaign[[#This Row],[MntFishProducts]]+marketing_campaign[[#This Row],[MntMeatProducts]]+marketing_campaign[[#This Row],[MntFruits]]+marketing_campaign[[#This Row],[MntWines]]</f>
        <v>1677</v>
      </c>
      <c r="U737">
        <v>1</v>
      </c>
      <c r="V737">
        <v>4</v>
      </c>
      <c r="W737">
        <v>8</v>
      </c>
      <c r="X737">
        <v>13</v>
      </c>
      <c r="Y737">
        <f t="shared" si="23"/>
        <v>26</v>
      </c>
      <c r="Z737">
        <v>2</v>
      </c>
      <c r="AA737">
        <v>0</v>
      </c>
      <c r="AB737">
        <v>1</v>
      </c>
      <c r="AC737">
        <v>1</v>
      </c>
      <c r="AD737">
        <v>1</v>
      </c>
      <c r="AE737">
        <v>0</v>
      </c>
      <c r="AF737">
        <v>0</v>
      </c>
      <c r="AG737">
        <v>3</v>
      </c>
      <c r="AH737">
        <v>11</v>
      </c>
      <c r="AI737">
        <v>1</v>
      </c>
      <c r="AJ737">
        <f>marketing_campaign[[#This Row],[AcceptedCmp2]]+marketing_campaign[[#This Row],[AcceptedCmp1]]+marketing_campaign[[#This Row],[AcceptedCmp5]]+marketing_campaign[[#This Row],[AcceptedCmp4]]+marketing_campaign[[#This Row],[AcceptedCmp3]]</f>
        <v>3</v>
      </c>
    </row>
    <row r="738" spans="1:36" x14ac:dyDescent="0.35">
      <c r="A738">
        <v>7072</v>
      </c>
      <c r="B738">
        <v>1973</v>
      </c>
      <c r="C738">
        <f t="shared" ca="1" si="22"/>
        <v>53</v>
      </c>
      <c r="D738" t="str" cm="1">
        <f t="array" aca="1" ref="D7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38" t="s">
        <v>29</v>
      </c>
      <c r="F738" t="s">
        <v>33</v>
      </c>
      <c r="G738" cm="1">
        <f t="array" ref="G738">_xlfn.IFS(marketing_campaign[[#This Row],[Marital_Status]]="Single",I738-J738+1,marketing_campaign[[#This Row],[Marital_Status]]="Together",I738+J738+2,marketing_campaign[[#This Row],[Marital_Status]]="Alone",I738-J738+1,marketing_campaign[[#This Row],[Marital_Status]]="Married",I738+J738+2,marketing_campaign[[#This Row],[Marital_Status]]="Divorced",I738+J738+1,marketing_campaign[[#This Row],[Marital_Status]]="YOLO",I738-J738+1,marketing_campaign[[#This Row],[Marital_Status]]="Absurd",I738-J738+1,marketing_campaign[[#This Row],[Marital_Status]]="Widow",I738+J738+1)</f>
        <v>3</v>
      </c>
      <c r="H738">
        <v>67432</v>
      </c>
      <c r="I738">
        <v>0</v>
      </c>
      <c r="J738">
        <v>1</v>
      </c>
      <c r="K738" s="1">
        <v>41362</v>
      </c>
      <c r="L738">
        <v>69</v>
      </c>
      <c r="M738" t="str" cm="1">
        <f t="array" ref="M738">_xlfn.IFS(AND(marketing_campaign[[#This Row],[Recency]]&gt;=0,marketing_campaign[[#This Row],[Recency]]&lt;=14),"Early Recency",AND(marketing_campaign[[#This Row],[Recency]]&gt;=15,marketing_campaign[[#This Row],[Recency]]&lt;=31),"Mid-Recency",marketing_campaign[[#This Row],[Recency]]&gt;=32,"Late Recency")</f>
        <v>Late Recency</v>
      </c>
      <c r="N738">
        <v>432</v>
      </c>
      <c r="O738">
        <v>79</v>
      </c>
      <c r="P738">
        <v>341</v>
      </c>
      <c r="Q738">
        <v>177</v>
      </c>
      <c r="R738">
        <v>136</v>
      </c>
      <c r="S738">
        <v>170</v>
      </c>
      <c r="T738">
        <f>marketing_campaign[[#This Row],[MntGoldProds]]+marketing_campaign[[#This Row],[MntSweetProducts]]+marketing_campaign[[#This Row],[MntFishProducts]]+marketing_campaign[[#This Row],[MntMeatProducts]]+marketing_campaign[[#This Row],[MntFruits]]+marketing_campaign[[#This Row],[MntWines]]</f>
        <v>1335</v>
      </c>
      <c r="U738">
        <v>2</v>
      </c>
      <c r="V738">
        <v>8</v>
      </c>
      <c r="W738">
        <v>5</v>
      </c>
      <c r="X738">
        <v>4</v>
      </c>
      <c r="Y738">
        <f t="shared" si="23"/>
        <v>19</v>
      </c>
      <c r="Z738">
        <v>4</v>
      </c>
      <c r="AA738">
        <v>0</v>
      </c>
      <c r="AB738">
        <v>0</v>
      </c>
      <c r="AC738">
        <v>0</v>
      </c>
      <c r="AD738">
        <v>0</v>
      </c>
      <c r="AE738">
        <v>0</v>
      </c>
      <c r="AF738">
        <v>0</v>
      </c>
      <c r="AG738">
        <v>3</v>
      </c>
      <c r="AH738">
        <v>11</v>
      </c>
      <c r="AI738">
        <v>0</v>
      </c>
      <c r="AJ738">
        <f>marketing_campaign[[#This Row],[AcceptedCmp2]]+marketing_campaign[[#This Row],[AcceptedCmp1]]+marketing_campaign[[#This Row],[AcceptedCmp5]]+marketing_campaign[[#This Row],[AcceptedCmp4]]+marketing_campaign[[#This Row],[AcceptedCmp3]]</f>
        <v>0</v>
      </c>
    </row>
    <row r="739" spans="1:36" x14ac:dyDescent="0.35">
      <c r="A739">
        <v>6255</v>
      </c>
      <c r="B739">
        <v>1952</v>
      </c>
      <c r="C739">
        <f t="shared" ca="1" si="22"/>
        <v>74</v>
      </c>
      <c r="D739" t="str" cm="1">
        <f t="array" aca="1" ref="D7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39" t="s">
        <v>34</v>
      </c>
      <c r="F739" t="s">
        <v>31</v>
      </c>
      <c r="G739" cm="1">
        <f t="array" ref="G739">_xlfn.IFS(marketing_campaign[[#This Row],[Marital_Status]]="Single",I739-J739+1,marketing_campaign[[#This Row],[Marital_Status]]="Together",I739+J739+2,marketing_campaign[[#This Row],[Marital_Status]]="Alone",I739-J739+1,marketing_campaign[[#This Row],[Marital_Status]]="Married",I739+J739+2,marketing_campaign[[#This Row],[Marital_Status]]="Divorced",I739+J739+1,marketing_campaign[[#This Row],[Marital_Status]]="YOLO",I739-J739+1,marketing_campaign[[#This Row],[Marital_Status]]="Absurd",I739-J739+1,marketing_campaign[[#This Row],[Marital_Status]]="Widow",I739+J739+1)</f>
        <v>3</v>
      </c>
      <c r="H739">
        <v>70545</v>
      </c>
      <c r="I739">
        <v>0</v>
      </c>
      <c r="J739">
        <v>1</v>
      </c>
      <c r="K739" s="1">
        <v>41793</v>
      </c>
      <c r="L739">
        <v>29</v>
      </c>
      <c r="M739" t="str" cm="1">
        <f t="array" ref="M739">_xlfn.IFS(AND(marketing_campaign[[#This Row],[Recency]]&gt;=0,marketing_campaign[[#This Row],[Recency]]&lt;=14),"Early Recency",AND(marketing_campaign[[#This Row],[Recency]]&gt;=15,marketing_campaign[[#This Row],[Recency]]&lt;=31),"Mid-Recency",marketing_campaign[[#This Row],[Recency]]&gt;=32,"Late Recency")</f>
        <v>Mid-Recency</v>
      </c>
      <c r="N739">
        <v>138</v>
      </c>
      <c r="O739">
        <v>39</v>
      </c>
      <c r="P739">
        <v>63</v>
      </c>
      <c r="Q739">
        <v>55</v>
      </c>
      <c r="R739">
        <v>18</v>
      </c>
      <c r="S739">
        <v>21</v>
      </c>
      <c r="T739">
        <f>marketing_campaign[[#This Row],[MntGoldProds]]+marketing_campaign[[#This Row],[MntSweetProducts]]+marketing_campaign[[#This Row],[MntFishProducts]]+marketing_campaign[[#This Row],[MntMeatProducts]]+marketing_campaign[[#This Row],[MntFruits]]+marketing_campaign[[#This Row],[MntWines]]</f>
        <v>334</v>
      </c>
      <c r="U739">
        <v>1</v>
      </c>
      <c r="V739">
        <v>4</v>
      </c>
      <c r="W739">
        <v>1</v>
      </c>
      <c r="X739">
        <v>7</v>
      </c>
      <c r="Y739">
        <f t="shared" si="23"/>
        <v>13</v>
      </c>
      <c r="Z739">
        <v>2</v>
      </c>
      <c r="AA739">
        <v>0</v>
      </c>
      <c r="AB739">
        <v>0</v>
      </c>
      <c r="AC739">
        <v>0</v>
      </c>
      <c r="AD739">
        <v>0</v>
      </c>
      <c r="AE739">
        <v>0</v>
      </c>
      <c r="AF739">
        <v>0</v>
      </c>
      <c r="AG739">
        <v>3</v>
      </c>
      <c r="AH739">
        <v>11</v>
      </c>
      <c r="AI739">
        <v>0</v>
      </c>
      <c r="AJ739">
        <f>marketing_campaign[[#This Row],[AcceptedCmp2]]+marketing_campaign[[#This Row],[AcceptedCmp1]]+marketing_campaign[[#This Row],[AcceptedCmp5]]+marketing_campaign[[#This Row],[AcceptedCmp4]]+marketing_campaign[[#This Row],[AcceptedCmp3]]</f>
        <v>0</v>
      </c>
    </row>
    <row r="740" spans="1:36" x14ac:dyDescent="0.35">
      <c r="A740">
        <v>6516</v>
      </c>
      <c r="B740">
        <v>1989</v>
      </c>
      <c r="C740">
        <f t="shared" ca="1" si="22"/>
        <v>37</v>
      </c>
      <c r="D740" t="str" cm="1">
        <f t="array" aca="1" ref="D7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40" t="s">
        <v>36</v>
      </c>
      <c r="F740" t="s">
        <v>33</v>
      </c>
      <c r="G740" cm="1">
        <f t="array" ref="G740">_xlfn.IFS(marketing_campaign[[#This Row],[Marital_Status]]="Single",I740-J740+1,marketing_campaign[[#This Row],[Marital_Status]]="Together",I740+J740+2,marketing_campaign[[#This Row],[Marital_Status]]="Alone",I740-J740+1,marketing_campaign[[#This Row],[Marital_Status]]="Married",I740+J740+2,marketing_campaign[[#This Row],[Marital_Status]]="Divorced",I740+J740+1,marketing_campaign[[#This Row],[Marital_Status]]="YOLO",I740-J740+1,marketing_campaign[[#This Row],[Marital_Status]]="Absurd",I740-J740+1,marketing_campaign[[#This Row],[Marital_Status]]="Widow",I740+J740+1)</f>
        <v>3</v>
      </c>
      <c r="H740">
        <v>17487</v>
      </c>
      <c r="I740">
        <v>1</v>
      </c>
      <c r="J740">
        <v>0</v>
      </c>
      <c r="K740" s="1">
        <v>41351</v>
      </c>
      <c r="L740">
        <v>37</v>
      </c>
      <c r="M740" t="str" cm="1">
        <f t="array" ref="M740">_xlfn.IFS(AND(marketing_campaign[[#This Row],[Recency]]&gt;=0,marketing_campaign[[#This Row],[Recency]]&lt;=14),"Early Recency",AND(marketing_campaign[[#This Row],[Recency]]&gt;=15,marketing_campaign[[#This Row],[Recency]]&lt;=31),"Mid-Recency",marketing_campaign[[#This Row],[Recency]]&gt;=32,"Late Recency")</f>
        <v>Late Recency</v>
      </c>
      <c r="N740">
        <v>0</v>
      </c>
      <c r="O740">
        <v>0</v>
      </c>
      <c r="P740">
        <v>1</v>
      </c>
      <c r="Q740">
        <v>7</v>
      </c>
      <c r="R740">
        <v>4</v>
      </c>
      <c r="S740">
        <v>6</v>
      </c>
      <c r="T740">
        <f>marketing_campaign[[#This Row],[MntGoldProds]]+marketing_campaign[[#This Row],[MntSweetProducts]]+marketing_campaign[[#This Row],[MntFishProducts]]+marketing_campaign[[#This Row],[MntMeatProducts]]+marketing_campaign[[#This Row],[MntFruits]]+marketing_campaign[[#This Row],[MntWines]]</f>
        <v>18</v>
      </c>
      <c r="U740">
        <v>1</v>
      </c>
      <c r="V740">
        <v>1</v>
      </c>
      <c r="W740">
        <v>0</v>
      </c>
      <c r="X740">
        <v>2</v>
      </c>
      <c r="Y740">
        <f t="shared" si="23"/>
        <v>4</v>
      </c>
      <c r="Z740">
        <v>7</v>
      </c>
      <c r="AA740">
        <v>0</v>
      </c>
      <c r="AB740">
        <v>0</v>
      </c>
      <c r="AC740">
        <v>0</v>
      </c>
      <c r="AD740">
        <v>0</v>
      </c>
      <c r="AE740">
        <v>0</v>
      </c>
      <c r="AF740">
        <v>0</v>
      </c>
      <c r="AG740">
        <v>3</v>
      </c>
      <c r="AH740">
        <v>11</v>
      </c>
      <c r="AI740">
        <v>0</v>
      </c>
      <c r="AJ740">
        <f>marketing_campaign[[#This Row],[AcceptedCmp2]]+marketing_campaign[[#This Row],[AcceptedCmp1]]+marketing_campaign[[#This Row],[AcceptedCmp5]]+marketing_campaign[[#This Row],[AcceptedCmp4]]+marketing_campaign[[#This Row],[AcceptedCmp3]]</f>
        <v>0</v>
      </c>
    </row>
    <row r="741" spans="1:36" x14ac:dyDescent="0.35">
      <c r="A741">
        <v>5564</v>
      </c>
      <c r="B741">
        <v>1969</v>
      </c>
      <c r="C741">
        <f t="shared" ca="1" si="22"/>
        <v>57</v>
      </c>
      <c r="D741" t="str" cm="1">
        <f t="array" aca="1" ref="D7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41" t="s">
        <v>29</v>
      </c>
      <c r="F741" t="s">
        <v>31</v>
      </c>
      <c r="G741" cm="1">
        <f t="array" ref="G741">_xlfn.IFS(marketing_campaign[[#This Row],[Marital_Status]]="Single",I741-J741+1,marketing_campaign[[#This Row],[Marital_Status]]="Together",I741+J741+2,marketing_campaign[[#This Row],[Marital_Status]]="Alone",I741-J741+1,marketing_campaign[[#This Row],[Marital_Status]]="Married",I741+J741+2,marketing_campaign[[#This Row],[Marital_Status]]="Divorced",I741+J741+1,marketing_campaign[[#This Row],[Marital_Status]]="YOLO",I741-J741+1,marketing_campaign[[#This Row],[Marital_Status]]="Absurd",I741-J741+1,marketing_campaign[[#This Row],[Marital_Status]]="Widow",I741+J741+1)</f>
        <v>3</v>
      </c>
      <c r="H741">
        <v>62882</v>
      </c>
      <c r="I741">
        <v>0</v>
      </c>
      <c r="J741">
        <v>1</v>
      </c>
      <c r="K741" s="1">
        <v>41130</v>
      </c>
      <c r="L741">
        <v>26</v>
      </c>
      <c r="M741" t="str" cm="1">
        <f t="array" ref="M741">_xlfn.IFS(AND(marketing_campaign[[#This Row],[Recency]]&gt;=0,marketing_campaign[[#This Row],[Recency]]&lt;=14),"Early Recency",AND(marketing_campaign[[#This Row],[Recency]]&gt;=15,marketing_campaign[[#This Row],[Recency]]&lt;=31),"Mid-Recency",marketing_campaign[[#This Row],[Recency]]&gt;=32,"Late Recency")</f>
        <v>Mid-Recency</v>
      </c>
      <c r="N741">
        <v>509</v>
      </c>
      <c r="O741">
        <v>133</v>
      </c>
      <c r="P741">
        <v>497</v>
      </c>
      <c r="Q741">
        <v>78</v>
      </c>
      <c r="R741">
        <v>24</v>
      </c>
      <c r="S741">
        <v>97</v>
      </c>
      <c r="T741">
        <f>marketing_campaign[[#This Row],[MntGoldProds]]+marketing_campaign[[#This Row],[MntSweetProducts]]+marketing_campaign[[#This Row],[MntFishProducts]]+marketing_campaign[[#This Row],[MntMeatProducts]]+marketing_campaign[[#This Row],[MntFruits]]+marketing_campaign[[#This Row],[MntWines]]</f>
        <v>1338</v>
      </c>
      <c r="U741">
        <v>2</v>
      </c>
      <c r="V741">
        <v>7</v>
      </c>
      <c r="W741">
        <v>5</v>
      </c>
      <c r="X741">
        <v>6</v>
      </c>
      <c r="Y741">
        <f t="shared" si="23"/>
        <v>20</v>
      </c>
      <c r="Z741">
        <v>4</v>
      </c>
      <c r="AA741">
        <v>0</v>
      </c>
      <c r="AB741">
        <v>0</v>
      </c>
      <c r="AC741">
        <v>0</v>
      </c>
      <c r="AD741">
        <v>0</v>
      </c>
      <c r="AE741">
        <v>0</v>
      </c>
      <c r="AF741">
        <v>0</v>
      </c>
      <c r="AG741">
        <v>3</v>
      </c>
      <c r="AH741">
        <v>11</v>
      </c>
      <c r="AI741">
        <v>0</v>
      </c>
      <c r="AJ741">
        <f>marketing_campaign[[#This Row],[AcceptedCmp2]]+marketing_campaign[[#This Row],[AcceptedCmp1]]+marketing_campaign[[#This Row],[AcceptedCmp5]]+marketing_campaign[[#This Row],[AcceptedCmp4]]+marketing_campaign[[#This Row],[AcceptedCmp3]]</f>
        <v>0</v>
      </c>
    </row>
    <row r="742" spans="1:36" x14ac:dyDescent="0.35">
      <c r="A742">
        <v>5682</v>
      </c>
      <c r="B742">
        <v>1953</v>
      </c>
      <c r="C742">
        <f t="shared" ca="1" si="22"/>
        <v>73</v>
      </c>
      <c r="D742" t="str" cm="1">
        <f t="array" aca="1" ref="D7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2" t="s">
        <v>32</v>
      </c>
      <c r="F742" t="s">
        <v>30</v>
      </c>
      <c r="G742" cm="1">
        <f t="array" ref="G742">_xlfn.IFS(marketing_campaign[[#This Row],[Marital_Status]]="Single",I742-J742+1,marketing_campaign[[#This Row],[Marital_Status]]="Together",I742+J742+2,marketing_campaign[[#This Row],[Marital_Status]]="Alone",I742-J742+1,marketing_campaign[[#This Row],[Marital_Status]]="Married",I742+J742+2,marketing_campaign[[#This Row],[Marital_Status]]="Divorced",I742+J742+1,marketing_campaign[[#This Row],[Marital_Status]]="YOLO",I742-J742+1,marketing_campaign[[#This Row],[Marital_Status]]="Absurd",I742-J742+1,marketing_campaign[[#This Row],[Marital_Status]]="Widow",I742+J742+1)</f>
        <v>0</v>
      </c>
      <c r="H742">
        <v>64108</v>
      </c>
      <c r="I742">
        <v>0</v>
      </c>
      <c r="J742">
        <v>1</v>
      </c>
      <c r="K742" s="1">
        <v>41356</v>
      </c>
      <c r="L742">
        <v>8</v>
      </c>
      <c r="M742" t="str" cm="1">
        <f t="array" ref="M742">_xlfn.IFS(AND(marketing_campaign[[#This Row],[Recency]]&gt;=0,marketing_campaign[[#This Row],[Recency]]&lt;=14),"Early Recency",AND(marketing_campaign[[#This Row],[Recency]]&gt;=15,marketing_campaign[[#This Row],[Recency]]&lt;=31),"Mid-Recency",marketing_campaign[[#This Row],[Recency]]&gt;=32,"Late Recency")</f>
        <v>Early Recency</v>
      </c>
      <c r="N742">
        <v>948</v>
      </c>
      <c r="O742">
        <v>10</v>
      </c>
      <c r="P742">
        <v>86</v>
      </c>
      <c r="Q742">
        <v>13</v>
      </c>
      <c r="R742">
        <v>21</v>
      </c>
      <c r="S742">
        <v>21</v>
      </c>
      <c r="T742">
        <f>marketing_campaign[[#This Row],[MntGoldProds]]+marketing_campaign[[#This Row],[MntSweetProducts]]+marketing_campaign[[#This Row],[MntFishProducts]]+marketing_campaign[[#This Row],[MntMeatProducts]]+marketing_campaign[[#This Row],[MntFruits]]+marketing_campaign[[#This Row],[MntWines]]</f>
        <v>1099</v>
      </c>
      <c r="U742">
        <v>4</v>
      </c>
      <c r="V742">
        <v>6</v>
      </c>
      <c r="W742">
        <v>9</v>
      </c>
      <c r="X742">
        <v>11</v>
      </c>
      <c r="Y742">
        <f t="shared" si="23"/>
        <v>30</v>
      </c>
      <c r="Z742">
        <v>5</v>
      </c>
      <c r="AA742">
        <v>0</v>
      </c>
      <c r="AB742">
        <v>0</v>
      </c>
      <c r="AC742">
        <v>0</v>
      </c>
      <c r="AD742">
        <v>0</v>
      </c>
      <c r="AE742">
        <v>0</v>
      </c>
      <c r="AF742">
        <v>0</v>
      </c>
      <c r="AG742">
        <v>3</v>
      </c>
      <c r="AH742">
        <v>11</v>
      </c>
      <c r="AI742">
        <v>0</v>
      </c>
      <c r="AJ742">
        <f>marketing_campaign[[#This Row],[AcceptedCmp2]]+marketing_campaign[[#This Row],[AcceptedCmp1]]+marketing_campaign[[#This Row],[AcceptedCmp5]]+marketing_campaign[[#This Row],[AcceptedCmp4]]+marketing_campaign[[#This Row],[AcceptedCmp3]]</f>
        <v>0</v>
      </c>
    </row>
    <row r="743" spans="1:36" x14ac:dyDescent="0.35">
      <c r="A743">
        <v>7458</v>
      </c>
      <c r="B743">
        <v>1956</v>
      </c>
      <c r="C743">
        <f t="shared" ca="1" si="22"/>
        <v>70</v>
      </c>
      <c r="D743" t="str" cm="1">
        <f t="array" aca="1" ref="D7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3" t="s">
        <v>34</v>
      </c>
      <c r="F743" t="s">
        <v>31</v>
      </c>
      <c r="G743" cm="1">
        <f t="array" ref="G743">_xlfn.IFS(marketing_campaign[[#This Row],[Marital_Status]]="Single",I743-J743+1,marketing_campaign[[#This Row],[Marital_Status]]="Together",I743+J743+2,marketing_campaign[[#This Row],[Marital_Status]]="Alone",I743-J743+1,marketing_campaign[[#This Row],[Marital_Status]]="Married",I743+J743+2,marketing_campaign[[#This Row],[Marital_Status]]="Divorced",I743+J743+1,marketing_campaign[[#This Row],[Marital_Status]]="YOLO",I743-J743+1,marketing_campaign[[#This Row],[Marital_Status]]="Absurd",I743-J743+1,marketing_campaign[[#This Row],[Marital_Status]]="Widow",I743+J743+1)</f>
        <v>4</v>
      </c>
      <c r="H743">
        <v>34941</v>
      </c>
      <c r="I743">
        <v>1</v>
      </c>
      <c r="J743">
        <v>1</v>
      </c>
      <c r="K743" s="1">
        <v>41339</v>
      </c>
      <c r="L743">
        <v>26</v>
      </c>
      <c r="M743" t="str" cm="1">
        <f t="array" ref="M743">_xlfn.IFS(AND(marketing_campaign[[#This Row],[Recency]]&gt;=0,marketing_campaign[[#This Row],[Recency]]&lt;=14),"Early Recency",AND(marketing_campaign[[#This Row],[Recency]]&gt;=15,marketing_campaign[[#This Row],[Recency]]&lt;=31),"Mid-Recency",marketing_campaign[[#This Row],[Recency]]&gt;=32,"Late Recency")</f>
        <v>Mid-Recency</v>
      </c>
      <c r="N743">
        <v>39</v>
      </c>
      <c r="O743">
        <v>2</v>
      </c>
      <c r="P743">
        <v>25</v>
      </c>
      <c r="Q743">
        <v>4</v>
      </c>
      <c r="R743">
        <v>3</v>
      </c>
      <c r="S743">
        <v>24</v>
      </c>
      <c r="T743">
        <f>marketing_campaign[[#This Row],[MntGoldProds]]+marketing_campaign[[#This Row],[MntSweetProducts]]+marketing_campaign[[#This Row],[MntFishProducts]]+marketing_campaign[[#This Row],[MntMeatProducts]]+marketing_campaign[[#This Row],[MntFruits]]+marketing_campaign[[#This Row],[MntWines]]</f>
        <v>97</v>
      </c>
      <c r="U743">
        <v>2</v>
      </c>
      <c r="V743">
        <v>3</v>
      </c>
      <c r="W743">
        <v>0</v>
      </c>
      <c r="X743">
        <v>3</v>
      </c>
      <c r="Y743">
        <f t="shared" si="23"/>
        <v>8</v>
      </c>
      <c r="Z743">
        <v>8</v>
      </c>
      <c r="AA743">
        <v>0</v>
      </c>
      <c r="AB743">
        <v>0</v>
      </c>
      <c r="AC743">
        <v>0</v>
      </c>
      <c r="AD743">
        <v>0</v>
      </c>
      <c r="AE743">
        <v>0</v>
      </c>
      <c r="AF743">
        <v>0</v>
      </c>
      <c r="AG743">
        <v>3</v>
      </c>
      <c r="AH743">
        <v>11</v>
      </c>
      <c r="AI743">
        <v>0</v>
      </c>
      <c r="AJ743">
        <f>marketing_campaign[[#This Row],[AcceptedCmp2]]+marketing_campaign[[#This Row],[AcceptedCmp1]]+marketing_campaign[[#This Row],[AcceptedCmp5]]+marketing_campaign[[#This Row],[AcceptedCmp4]]+marketing_campaign[[#This Row],[AcceptedCmp3]]</f>
        <v>0</v>
      </c>
    </row>
    <row r="744" spans="1:36" x14ac:dyDescent="0.35">
      <c r="A744">
        <v>5237</v>
      </c>
      <c r="B744">
        <v>1950</v>
      </c>
      <c r="C744">
        <f t="shared" ca="1" si="22"/>
        <v>76</v>
      </c>
      <c r="D744" t="str" cm="1">
        <f t="array" aca="1" ref="D7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4" t="s">
        <v>32</v>
      </c>
      <c r="F744" t="s">
        <v>30</v>
      </c>
      <c r="G744" cm="1">
        <f t="array" ref="G744">_xlfn.IFS(marketing_campaign[[#This Row],[Marital_Status]]="Single",I744-J744+1,marketing_campaign[[#This Row],[Marital_Status]]="Together",I744+J744+2,marketing_campaign[[#This Row],[Marital_Status]]="Alone",I744-J744+1,marketing_campaign[[#This Row],[Marital_Status]]="Married",I744+J744+2,marketing_campaign[[#This Row],[Marital_Status]]="Divorced",I744+J744+1,marketing_campaign[[#This Row],[Marital_Status]]="YOLO",I744-J744+1,marketing_campaign[[#This Row],[Marital_Status]]="Absurd",I744-J744+1,marketing_campaign[[#This Row],[Marital_Status]]="Widow",I744+J744+1)</f>
        <v>0</v>
      </c>
      <c r="H744">
        <v>48767</v>
      </c>
      <c r="I744">
        <v>1</v>
      </c>
      <c r="J744">
        <v>2</v>
      </c>
      <c r="K744" s="1">
        <v>41640</v>
      </c>
      <c r="L744">
        <v>79</v>
      </c>
      <c r="M744" t="str" cm="1">
        <f t="array" ref="M744">_xlfn.IFS(AND(marketing_campaign[[#This Row],[Recency]]&gt;=0,marketing_campaign[[#This Row],[Recency]]&lt;=14),"Early Recency",AND(marketing_campaign[[#This Row],[Recency]]&gt;=15,marketing_campaign[[#This Row],[Recency]]&lt;=31),"Mid-Recency",marketing_campaign[[#This Row],[Recency]]&gt;=32,"Late Recency")</f>
        <v>Late Recency</v>
      </c>
      <c r="N744">
        <v>28</v>
      </c>
      <c r="O744">
        <v>1</v>
      </c>
      <c r="P744">
        <v>21</v>
      </c>
      <c r="Q744">
        <v>3</v>
      </c>
      <c r="R744">
        <v>0</v>
      </c>
      <c r="S744">
        <v>10</v>
      </c>
      <c r="T744">
        <f>marketing_campaign[[#This Row],[MntGoldProds]]+marketing_campaign[[#This Row],[MntSweetProducts]]+marketing_campaign[[#This Row],[MntFishProducts]]+marketing_campaign[[#This Row],[MntMeatProducts]]+marketing_campaign[[#This Row],[MntFruits]]+marketing_campaign[[#This Row],[MntWines]]</f>
        <v>63</v>
      </c>
      <c r="U744">
        <v>3</v>
      </c>
      <c r="V744">
        <v>2</v>
      </c>
      <c r="W744">
        <v>1</v>
      </c>
      <c r="X744">
        <v>3</v>
      </c>
      <c r="Y744">
        <f t="shared" si="23"/>
        <v>9</v>
      </c>
      <c r="Z744">
        <v>5</v>
      </c>
      <c r="AA744">
        <v>0</v>
      </c>
      <c r="AB744">
        <v>0</v>
      </c>
      <c r="AC744">
        <v>0</v>
      </c>
      <c r="AD744">
        <v>0</v>
      </c>
      <c r="AE744">
        <v>0</v>
      </c>
      <c r="AF744">
        <v>0</v>
      </c>
      <c r="AG744">
        <v>3</v>
      </c>
      <c r="AH744">
        <v>11</v>
      </c>
      <c r="AI744">
        <v>0</v>
      </c>
      <c r="AJ744">
        <f>marketing_campaign[[#This Row],[AcceptedCmp2]]+marketing_campaign[[#This Row],[AcceptedCmp1]]+marketing_campaign[[#This Row],[AcceptedCmp5]]+marketing_campaign[[#This Row],[AcceptedCmp4]]+marketing_campaign[[#This Row],[AcceptedCmp3]]</f>
        <v>0</v>
      </c>
    </row>
    <row r="745" spans="1:36" x14ac:dyDescent="0.35">
      <c r="A745">
        <v>7761</v>
      </c>
      <c r="B745">
        <v>1978</v>
      </c>
      <c r="C745">
        <f t="shared" ca="1" si="22"/>
        <v>48</v>
      </c>
      <c r="D745" t="str" cm="1">
        <f t="array" aca="1" ref="D7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45" t="s">
        <v>37</v>
      </c>
      <c r="F745" t="s">
        <v>31</v>
      </c>
      <c r="G745" cm="1">
        <f t="array" ref="G745">_xlfn.IFS(marketing_campaign[[#This Row],[Marital_Status]]="Single",I745-J745+1,marketing_campaign[[#This Row],[Marital_Status]]="Together",I745+J745+2,marketing_campaign[[#This Row],[Marital_Status]]="Alone",I745-J745+1,marketing_campaign[[#This Row],[Marital_Status]]="Married",I745+J745+2,marketing_campaign[[#This Row],[Marital_Status]]="Divorced",I745+J745+1,marketing_campaign[[#This Row],[Marital_Status]]="YOLO",I745-J745+1,marketing_campaign[[#This Row],[Marital_Status]]="Absurd",I745-J745+1,marketing_campaign[[#This Row],[Marital_Status]]="Widow",I745+J745+1)</f>
        <v>3</v>
      </c>
      <c r="H745">
        <v>38702</v>
      </c>
      <c r="I745">
        <v>1</v>
      </c>
      <c r="J745">
        <v>0</v>
      </c>
      <c r="K745" s="1">
        <v>41487</v>
      </c>
      <c r="L745">
        <v>71</v>
      </c>
      <c r="M745" t="str" cm="1">
        <f t="array" ref="M745">_xlfn.IFS(AND(marketing_campaign[[#This Row],[Recency]]&gt;=0,marketing_campaign[[#This Row],[Recency]]&lt;=14),"Early Recency",AND(marketing_campaign[[#This Row],[Recency]]&gt;=15,marketing_campaign[[#This Row],[Recency]]&lt;=31),"Mid-Recency",marketing_campaign[[#This Row],[Recency]]&gt;=32,"Late Recency")</f>
        <v>Late Recency</v>
      </c>
      <c r="N745">
        <v>13</v>
      </c>
      <c r="O745">
        <v>11</v>
      </c>
      <c r="P745">
        <v>24</v>
      </c>
      <c r="Q745">
        <v>13</v>
      </c>
      <c r="R745">
        <v>8</v>
      </c>
      <c r="S745">
        <v>40</v>
      </c>
      <c r="T745">
        <f>marketing_campaign[[#This Row],[MntGoldProds]]+marketing_campaign[[#This Row],[MntSweetProducts]]+marketing_campaign[[#This Row],[MntFishProducts]]+marketing_campaign[[#This Row],[MntMeatProducts]]+marketing_campaign[[#This Row],[MntFruits]]+marketing_campaign[[#This Row],[MntWines]]</f>
        <v>109</v>
      </c>
      <c r="U745">
        <v>2</v>
      </c>
      <c r="V745">
        <v>3</v>
      </c>
      <c r="W745">
        <v>0</v>
      </c>
      <c r="X745">
        <v>4</v>
      </c>
      <c r="Y745">
        <f t="shared" si="23"/>
        <v>9</v>
      </c>
      <c r="Z745">
        <v>6</v>
      </c>
      <c r="AA745">
        <v>0</v>
      </c>
      <c r="AB745">
        <v>0</v>
      </c>
      <c r="AC745">
        <v>0</v>
      </c>
      <c r="AD745">
        <v>0</v>
      </c>
      <c r="AE745">
        <v>0</v>
      </c>
      <c r="AF745">
        <v>0</v>
      </c>
      <c r="AG745">
        <v>3</v>
      </c>
      <c r="AH745">
        <v>11</v>
      </c>
      <c r="AI745">
        <v>0</v>
      </c>
      <c r="AJ745">
        <f>marketing_campaign[[#This Row],[AcceptedCmp2]]+marketing_campaign[[#This Row],[AcceptedCmp1]]+marketing_campaign[[#This Row],[AcceptedCmp5]]+marketing_campaign[[#This Row],[AcceptedCmp4]]+marketing_campaign[[#This Row],[AcceptedCmp3]]</f>
        <v>0</v>
      </c>
    </row>
    <row r="746" spans="1:36" x14ac:dyDescent="0.35">
      <c r="A746">
        <v>5278</v>
      </c>
      <c r="B746">
        <v>1964</v>
      </c>
      <c r="C746">
        <f t="shared" ca="1" si="22"/>
        <v>62</v>
      </c>
      <c r="D746" t="str" cm="1">
        <f t="array" aca="1" ref="D7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6" t="s">
        <v>29</v>
      </c>
      <c r="F746" t="s">
        <v>33</v>
      </c>
      <c r="G746" cm="1">
        <f t="array" ref="G746">_xlfn.IFS(marketing_campaign[[#This Row],[Marital_Status]]="Single",I746-J746+1,marketing_campaign[[#This Row],[Marital_Status]]="Together",I746+J746+2,marketing_campaign[[#This Row],[Marital_Status]]="Alone",I746-J746+1,marketing_campaign[[#This Row],[Marital_Status]]="Married",I746+J746+2,marketing_campaign[[#This Row],[Marital_Status]]="Divorced",I746+J746+1,marketing_campaign[[#This Row],[Marital_Status]]="YOLO",I746-J746+1,marketing_campaign[[#This Row],[Marital_Status]]="Absurd",I746-J746+1,marketing_campaign[[#This Row],[Marital_Status]]="Widow",I746+J746+1)</f>
        <v>2</v>
      </c>
      <c r="H746">
        <v>82224</v>
      </c>
      <c r="I746">
        <v>0</v>
      </c>
      <c r="J746">
        <v>0</v>
      </c>
      <c r="K746" s="1">
        <v>41664</v>
      </c>
      <c r="L746">
        <v>83</v>
      </c>
      <c r="M746" t="str" cm="1">
        <f t="array" ref="M746">_xlfn.IFS(AND(marketing_campaign[[#This Row],[Recency]]&gt;=0,marketing_campaign[[#This Row],[Recency]]&lt;=14),"Early Recency",AND(marketing_campaign[[#This Row],[Recency]]&gt;=15,marketing_campaign[[#This Row],[Recency]]&lt;=31),"Mid-Recency",marketing_campaign[[#This Row],[Recency]]&gt;=32,"Late Recency")</f>
        <v>Late Recency</v>
      </c>
      <c r="N746">
        <v>307</v>
      </c>
      <c r="O746">
        <v>26</v>
      </c>
      <c r="P746">
        <v>360</v>
      </c>
      <c r="Q746">
        <v>138</v>
      </c>
      <c r="R746">
        <v>31</v>
      </c>
      <c r="S746">
        <v>40</v>
      </c>
      <c r="T746">
        <f>marketing_campaign[[#This Row],[MntGoldProds]]+marketing_campaign[[#This Row],[MntSweetProducts]]+marketing_campaign[[#This Row],[MntFishProducts]]+marketing_campaign[[#This Row],[MntMeatProducts]]+marketing_campaign[[#This Row],[MntFruits]]+marketing_campaign[[#This Row],[MntWines]]</f>
        <v>902</v>
      </c>
      <c r="U746">
        <v>1</v>
      </c>
      <c r="V746">
        <v>6</v>
      </c>
      <c r="W746">
        <v>9</v>
      </c>
      <c r="X746">
        <v>5</v>
      </c>
      <c r="Y746">
        <f t="shared" si="23"/>
        <v>21</v>
      </c>
      <c r="Z746">
        <v>3</v>
      </c>
      <c r="AA746">
        <v>0</v>
      </c>
      <c r="AB746">
        <v>0</v>
      </c>
      <c r="AC746">
        <v>0</v>
      </c>
      <c r="AD746">
        <v>1</v>
      </c>
      <c r="AE746">
        <v>0</v>
      </c>
      <c r="AF746">
        <v>0</v>
      </c>
      <c r="AG746">
        <v>3</v>
      </c>
      <c r="AH746">
        <v>11</v>
      </c>
      <c r="AI746">
        <v>0</v>
      </c>
      <c r="AJ746">
        <f>marketing_campaign[[#This Row],[AcceptedCmp2]]+marketing_campaign[[#This Row],[AcceptedCmp1]]+marketing_campaign[[#This Row],[AcceptedCmp5]]+marketing_campaign[[#This Row],[AcceptedCmp4]]+marketing_campaign[[#This Row],[AcceptedCmp3]]</f>
        <v>1</v>
      </c>
    </row>
    <row r="747" spans="1:36" x14ac:dyDescent="0.35">
      <c r="A747">
        <v>3560</v>
      </c>
      <c r="B747">
        <v>1952</v>
      </c>
      <c r="C747">
        <f t="shared" ca="1" si="22"/>
        <v>74</v>
      </c>
      <c r="D747" t="str" cm="1">
        <f t="array" aca="1" ref="D7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47" t="s">
        <v>29</v>
      </c>
      <c r="F747" t="s">
        <v>31</v>
      </c>
      <c r="G747" cm="1">
        <f t="array" ref="G747">_xlfn.IFS(marketing_campaign[[#This Row],[Marital_Status]]="Single",I747-J747+1,marketing_campaign[[#This Row],[Marital_Status]]="Together",I747+J747+2,marketing_campaign[[#This Row],[Marital_Status]]="Alone",I747-J747+1,marketing_campaign[[#This Row],[Marital_Status]]="Married",I747+J747+2,marketing_campaign[[#This Row],[Marital_Status]]="Divorced",I747+J747+1,marketing_campaign[[#This Row],[Marital_Status]]="YOLO",I747-J747+1,marketing_campaign[[#This Row],[Marital_Status]]="Absurd",I747-J747+1,marketing_campaign[[#This Row],[Marital_Status]]="Widow",I747+J747+1)</f>
        <v>2</v>
      </c>
      <c r="H747">
        <v>83844</v>
      </c>
      <c r="I747">
        <v>0</v>
      </c>
      <c r="J747">
        <v>0</v>
      </c>
      <c r="K747" s="1">
        <v>41406</v>
      </c>
      <c r="L747">
        <v>57</v>
      </c>
      <c r="M747" t="str" cm="1">
        <f t="array" ref="M747">_xlfn.IFS(AND(marketing_campaign[[#This Row],[Recency]]&gt;=0,marketing_campaign[[#This Row],[Recency]]&lt;=14),"Early Recency",AND(marketing_campaign[[#This Row],[Recency]]&gt;=15,marketing_campaign[[#This Row],[Recency]]&lt;=31),"Mid-Recency",marketing_campaign[[#This Row],[Recency]]&gt;=32,"Late Recency")</f>
        <v>Late Recency</v>
      </c>
      <c r="N747">
        <v>901</v>
      </c>
      <c r="O747">
        <v>31</v>
      </c>
      <c r="P747">
        <v>345</v>
      </c>
      <c r="Q747">
        <v>75</v>
      </c>
      <c r="R747">
        <v>31</v>
      </c>
      <c r="S747">
        <v>191</v>
      </c>
      <c r="T747">
        <f>marketing_campaign[[#This Row],[MntGoldProds]]+marketing_campaign[[#This Row],[MntSweetProducts]]+marketing_campaign[[#This Row],[MntFishProducts]]+marketing_campaign[[#This Row],[MntMeatProducts]]+marketing_campaign[[#This Row],[MntFruits]]+marketing_campaign[[#This Row],[MntWines]]</f>
        <v>1574</v>
      </c>
      <c r="U747">
        <v>1</v>
      </c>
      <c r="V747">
        <v>4</v>
      </c>
      <c r="W747">
        <v>4</v>
      </c>
      <c r="X747">
        <v>11</v>
      </c>
      <c r="Y747">
        <f t="shared" si="23"/>
        <v>20</v>
      </c>
      <c r="Z747">
        <v>1</v>
      </c>
      <c r="AA747">
        <v>0</v>
      </c>
      <c r="AB747">
        <v>0</v>
      </c>
      <c r="AC747">
        <v>1</v>
      </c>
      <c r="AD747">
        <v>0</v>
      </c>
      <c r="AE747">
        <v>0</v>
      </c>
      <c r="AF747">
        <v>0</v>
      </c>
      <c r="AG747">
        <v>3</v>
      </c>
      <c r="AH747">
        <v>11</v>
      </c>
      <c r="AI747">
        <v>0</v>
      </c>
      <c r="AJ747">
        <f>marketing_campaign[[#This Row],[AcceptedCmp2]]+marketing_campaign[[#This Row],[AcceptedCmp1]]+marketing_campaign[[#This Row],[AcceptedCmp5]]+marketing_campaign[[#This Row],[AcceptedCmp4]]+marketing_campaign[[#This Row],[AcceptedCmp3]]</f>
        <v>1</v>
      </c>
    </row>
    <row r="748" spans="1:36" x14ac:dyDescent="0.35">
      <c r="A748">
        <v>7235</v>
      </c>
      <c r="B748">
        <v>1975</v>
      </c>
      <c r="C748">
        <f t="shared" ca="1" si="22"/>
        <v>51</v>
      </c>
      <c r="D748" t="str" cm="1">
        <f t="array" aca="1" ref="D7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48" t="s">
        <v>37</v>
      </c>
      <c r="F748" t="s">
        <v>33</v>
      </c>
      <c r="G748" cm="1">
        <f t="array" ref="G748">_xlfn.IFS(marketing_campaign[[#This Row],[Marital_Status]]="Single",I748-J748+1,marketing_campaign[[#This Row],[Marital_Status]]="Together",I748+J748+2,marketing_campaign[[#This Row],[Marital_Status]]="Alone",I748-J748+1,marketing_campaign[[#This Row],[Marital_Status]]="Married",I748+J748+2,marketing_campaign[[#This Row],[Marital_Status]]="Divorced",I748+J748+1,marketing_campaign[[#This Row],[Marital_Status]]="YOLO",I748-J748+1,marketing_campaign[[#This Row],[Marital_Status]]="Absurd",I748-J748+1,marketing_campaign[[#This Row],[Marital_Status]]="Widow",I748+J748+1)</f>
        <v>3</v>
      </c>
      <c r="H748">
        <v>17003</v>
      </c>
      <c r="I748">
        <v>1</v>
      </c>
      <c r="J748">
        <v>0</v>
      </c>
      <c r="K748" s="1">
        <v>41617</v>
      </c>
      <c r="L748">
        <v>37</v>
      </c>
      <c r="M748" t="str" cm="1">
        <f t="array" ref="M748">_xlfn.IFS(AND(marketing_campaign[[#This Row],[Recency]]&gt;=0,marketing_campaign[[#This Row],[Recency]]&lt;=14),"Early Recency",AND(marketing_campaign[[#This Row],[Recency]]&gt;=15,marketing_campaign[[#This Row],[Recency]]&lt;=31),"Mid-Recency",marketing_campaign[[#This Row],[Recency]]&gt;=32,"Late Recency")</f>
        <v>Late Recency</v>
      </c>
      <c r="N748">
        <v>2</v>
      </c>
      <c r="O748">
        <v>5</v>
      </c>
      <c r="P748">
        <v>12</v>
      </c>
      <c r="Q748">
        <v>4</v>
      </c>
      <c r="R748">
        <v>8</v>
      </c>
      <c r="S748">
        <v>7</v>
      </c>
      <c r="T748">
        <f>marketing_campaign[[#This Row],[MntGoldProds]]+marketing_campaign[[#This Row],[MntSweetProducts]]+marketing_campaign[[#This Row],[MntFishProducts]]+marketing_campaign[[#This Row],[MntMeatProducts]]+marketing_campaign[[#This Row],[MntFruits]]+marketing_campaign[[#This Row],[MntWines]]</f>
        <v>38</v>
      </c>
      <c r="U748">
        <v>3</v>
      </c>
      <c r="V748">
        <v>2</v>
      </c>
      <c r="W748">
        <v>0</v>
      </c>
      <c r="X748">
        <v>4</v>
      </c>
      <c r="Y748">
        <f t="shared" si="23"/>
        <v>9</v>
      </c>
      <c r="Z748">
        <v>5</v>
      </c>
      <c r="AA748">
        <v>0</v>
      </c>
      <c r="AB748">
        <v>0</v>
      </c>
      <c r="AC748">
        <v>0</v>
      </c>
      <c r="AD748">
        <v>0</v>
      </c>
      <c r="AE748">
        <v>0</v>
      </c>
      <c r="AF748">
        <v>0</v>
      </c>
      <c r="AG748">
        <v>3</v>
      </c>
      <c r="AH748">
        <v>11</v>
      </c>
      <c r="AI748">
        <v>0</v>
      </c>
      <c r="AJ748">
        <f>marketing_campaign[[#This Row],[AcceptedCmp2]]+marketing_campaign[[#This Row],[AcceptedCmp1]]+marketing_campaign[[#This Row],[AcceptedCmp5]]+marketing_campaign[[#This Row],[AcceptedCmp4]]+marketing_campaign[[#This Row],[AcceptedCmp3]]</f>
        <v>0</v>
      </c>
    </row>
    <row r="749" spans="1:36" x14ac:dyDescent="0.35">
      <c r="A749">
        <v>10548</v>
      </c>
      <c r="B749">
        <v>1995</v>
      </c>
      <c r="C749">
        <f t="shared" ca="1" si="22"/>
        <v>31</v>
      </c>
      <c r="D749" t="str" cm="1">
        <f t="array" aca="1" ref="D7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49" t="s">
        <v>29</v>
      </c>
      <c r="F749" t="s">
        <v>30</v>
      </c>
      <c r="G749" cm="1">
        <f t="array" ref="G749">_xlfn.IFS(marketing_campaign[[#This Row],[Marital_Status]]="Single",I749-J749+1,marketing_campaign[[#This Row],[Marital_Status]]="Together",I749+J749+2,marketing_campaign[[#This Row],[Marital_Status]]="Alone",I749-J749+1,marketing_campaign[[#This Row],[Marital_Status]]="Married",I749+J749+2,marketing_campaign[[#This Row],[Marital_Status]]="Divorced",I749+J749+1,marketing_campaign[[#This Row],[Marital_Status]]="YOLO",I749-J749+1,marketing_campaign[[#This Row],[Marital_Status]]="Absurd",I749-J749+1,marketing_campaign[[#This Row],[Marital_Status]]="Widow",I749+J749+1)</f>
        <v>1</v>
      </c>
      <c r="H749">
        <v>71163</v>
      </c>
      <c r="I749">
        <v>0</v>
      </c>
      <c r="J749">
        <v>0</v>
      </c>
      <c r="K749" s="1">
        <v>41707</v>
      </c>
      <c r="L749">
        <v>30</v>
      </c>
      <c r="M749" t="str" cm="1">
        <f t="array" ref="M749">_xlfn.IFS(AND(marketing_campaign[[#This Row],[Recency]]&gt;=0,marketing_campaign[[#This Row],[Recency]]&lt;=14),"Early Recency",AND(marketing_campaign[[#This Row],[Recency]]&gt;=15,marketing_campaign[[#This Row],[Recency]]&lt;=31),"Mid-Recency",marketing_campaign[[#This Row],[Recency]]&gt;=32,"Late Recency")</f>
        <v>Mid-Recency</v>
      </c>
      <c r="N749">
        <v>283</v>
      </c>
      <c r="O749">
        <v>17</v>
      </c>
      <c r="P749">
        <v>372</v>
      </c>
      <c r="Q749">
        <v>138</v>
      </c>
      <c r="R749">
        <v>106</v>
      </c>
      <c r="S749">
        <v>44</v>
      </c>
      <c r="T749">
        <f>marketing_campaign[[#This Row],[MntGoldProds]]+marketing_campaign[[#This Row],[MntSweetProducts]]+marketing_campaign[[#This Row],[MntFishProducts]]+marketing_campaign[[#This Row],[MntMeatProducts]]+marketing_campaign[[#This Row],[MntFruits]]+marketing_campaign[[#This Row],[MntWines]]</f>
        <v>960</v>
      </c>
      <c r="U749">
        <v>1</v>
      </c>
      <c r="V749">
        <v>3</v>
      </c>
      <c r="W749">
        <v>8</v>
      </c>
      <c r="X749">
        <v>12</v>
      </c>
      <c r="Y749">
        <f t="shared" si="23"/>
        <v>24</v>
      </c>
      <c r="Z749">
        <v>1</v>
      </c>
      <c r="AA749">
        <v>0</v>
      </c>
      <c r="AB749">
        <v>0</v>
      </c>
      <c r="AC749">
        <v>0</v>
      </c>
      <c r="AD749">
        <v>0</v>
      </c>
      <c r="AE749">
        <v>0</v>
      </c>
      <c r="AF749">
        <v>0</v>
      </c>
      <c r="AG749">
        <v>3</v>
      </c>
      <c r="AH749">
        <v>11</v>
      </c>
      <c r="AI749">
        <v>0</v>
      </c>
      <c r="AJ749">
        <f>marketing_campaign[[#This Row],[AcceptedCmp2]]+marketing_campaign[[#This Row],[AcceptedCmp1]]+marketing_campaign[[#This Row],[AcceptedCmp5]]+marketing_campaign[[#This Row],[AcceptedCmp4]]+marketing_campaign[[#This Row],[AcceptedCmp3]]</f>
        <v>0</v>
      </c>
    </row>
    <row r="750" spans="1:36" x14ac:dyDescent="0.35">
      <c r="A750">
        <v>2281</v>
      </c>
      <c r="B750">
        <v>1970</v>
      </c>
      <c r="C750">
        <f t="shared" ca="1" si="22"/>
        <v>56</v>
      </c>
      <c r="D750" t="str" cm="1">
        <f t="array" aca="1" ref="D7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0" t="s">
        <v>29</v>
      </c>
      <c r="F750" t="s">
        <v>30</v>
      </c>
      <c r="G750" cm="1">
        <f t="array" ref="G750">_xlfn.IFS(marketing_campaign[[#This Row],[Marital_Status]]="Single",I750-J750+1,marketing_campaign[[#This Row],[Marital_Status]]="Together",I750+J750+2,marketing_campaign[[#This Row],[Marital_Status]]="Alone",I750-J750+1,marketing_campaign[[#This Row],[Marital_Status]]="Married",I750+J750+2,marketing_campaign[[#This Row],[Marital_Status]]="Divorced",I750+J750+1,marketing_campaign[[#This Row],[Marital_Status]]="YOLO",I750-J750+1,marketing_campaign[[#This Row],[Marital_Status]]="Absurd",I750-J750+1,marketing_campaign[[#This Row],[Marital_Status]]="Widow",I750+J750+1)</f>
        <v>2</v>
      </c>
      <c r="H750">
        <v>33697</v>
      </c>
      <c r="I750">
        <v>1</v>
      </c>
      <c r="J750">
        <v>0</v>
      </c>
      <c r="K750" s="1">
        <v>41532</v>
      </c>
      <c r="L750">
        <v>34</v>
      </c>
      <c r="M750" t="str" cm="1">
        <f t="array" ref="M750">_xlfn.IFS(AND(marketing_campaign[[#This Row],[Recency]]&gt;=0,marketing_campaign[[#This Row],[Recency]]&lt;=14),"Early Recency",AND(marketing_campaign[[#This Row],[Recency]]&gt;=15,marketing_campaign[[#This Row],[Recency]]&lt;=31),"Mid-Recency",marketing_campaign[[#This Row],[Recency]]&gt;=32,"Late Recency")</f>
        <v>Late Recency</v>
      </c>
      <c r="N750">
        <v>4</v>
      </c>
      <c r="O750">
        <v>3</v>
      </c>
      <c r="P750">
        <v>7</v>
      </c>
      <c r="Q750">
        <v>0</v>
      </c>
      <c r="R750">
        <v>3</v>
      </c>
      <c r="S750">
        <v>11</v>
      </c>
      <c r="T750">
        <f>marketing_campaign[[#This Row],[MntGoldProds]]+marketing_campaign[[#This Row],[MntSweetProducts]]+marketing_campaign[[#This Row],[MntFishProducts]]+marketing_campaign[[#This Row],[MntMeatProducts]]+marketing_campaign[[#This Row],[MntFruits]]+marketing_campaign[[#This Row],[MntWines]]</f>
        <v>28</v>
      </c>
      <c r="U750">
        <v>1</v>
      </c>
      <c r="V750">
        <v>1</v>
      </c>
      <c r="W750">
        <v>0</v>
      </c>
      <c r="X750">
        <v>2</v>
      </c>
      <c r="Y750">
        <f t="shared" si="23"/>
        <v>4</v>
      </c>
      <c r="Z750">
        <v>7</v>
      </c>
      <c r="AA750">
        <v>1</v>
      </c>
      <c r="AB750">
        <v>0</v>
      </c>
      <c r="AC750">
        <v>0</v>
      </c>
      <c r="AD750">
        <v>0</v>
      </c>
      <c r="AE750">
        <v>0</v>
      </c>
      <c r="AF750">
        <v>0</v>
      </c>
      <c r="AG750">
        <v>3</v>
      </c>
      <c r="AH750">
        <v>11</v>
      </c>
      <c r="AI750">
        <v>0</v>
      </c>
      <c r="AJ750">
        <f>marketing_campaign[[#This Row],[AcceptedCmp2]]+marketing_campaign[[#This Row],[AcceptedCmp1]]+marketing_campaign[[#This Row],[AcceptedCmp5]]+marketing_campaign[[#This Row],[AcceptedCmp4]]+marketing_campaign[[#This Row],[AcceptedCmp3]]</f>
        <v>1</v>
      </c>
    </row>
    <row r="751" spans="1:36" x14ac:dyDescent="0.35">
      <c r="A751">
        <v>4073</v>
      </c>
      <c r="B751">
        <v>1954</v>
      </c>
      <c r="C751">
        <f t="shared" ca="1" si="22"/>
        <v>72</v>
      </c>
      <c r="D751" t="str" cm="1">
        <f t="array" aca="1" ref="D7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51" t="s">
        <v>37</v>
      </c>
      <c r="F751" t="s">
        <v>33</v>
      </c>
      <c r="G751" cm="1">
        <f t="array" ref="G751">_xlfn.IFS(marketing_campaign[[#This Row],[Marital_Status]]="Single",I751-J751+1,marketing_campaign[[#This Row],[Marital_Status]]="Together",I751+J751+2,marketing_campaign[[#This Row],[Marital_Status]]="Alone",I751-J751+1,marketing_campaign[[#This Row],[Marital_Status]]="Married",I751+J751+2,marketing_campaign[[#This Row],[Marital_Status]]="Divorced",I751+J751+1,marketing_campaign[[#This Row],[Marital_Status]]="YOLO",I751-J751+1,marketing_campaign[[#This Row],[Marital_Status]]="Absurd",I751-J751+1,marketing_campaign[[#This Row],[Marital_Status]]="Widow",I751+J751+1)</f>
        <v>2</v>
      </c>
      <c r="H751">
        <v>63564</v>
      </c>
      <c r="I751">
        <v>0</v>
      </c>
      <c r="J751">
        <v>0</v>
      </c>
      <c r="K751" s="1">
        <v>41668</v>
      </c>
      <c r="L751">
        <v>0</v>
      </c>
      <c r="M751" t="str" cm="1">
        <f t="array" ref="M751">_xlfn.IFS(AND(marketing_campaign[[#This Row],[Recency]]&gt;=0,marketing_campaign[[#This Row],[Recency]]&lt;=14),"Early Recency",AND(marketing_campaign[[#This Row],[Recency]]&gt;=15,marketing_campaign[[#This Row],[Recency]]&lt;=31),"Mid-Recency",marketing_campaign[[#This Row],[Recency]]&gt;=32,"Late Recency")</f>
        <v>Early Recency</v>
      </c>
      <c r="N751">
        <v>769</v>
      </c>
      <c r="O751">
        <v>80</v>
      </c>
      <c r="P751">
        <v>252</v>
      </c>
      <c r="Q751">
        <v>15</v>
      </c>
      <c r="R751">
        <v>34</v>
      </c>
      <c r="S751">
        <v>65</v>
      </c>
      <c r="T751">
        <f>marketing_campaign[[#This Row],[MntGoldProds]]+marketing_campaign[[#This Row],[MntSweetProducts]]+marketing_campaign[[#This Row],[MntFishProducts]]+marketing_campaign[[#This Row],[MntMeatProducts]]+marketing_campaign[[#This Row],[MntFruits]]+marketing_campaign[[#This Row],[MntWines]]</f>
        <v>1215</v>
      </c>
      <c r="U751">
        <v>1</v>
      </c>
      <c r="V751">
        <v>10</v>
      </c>
      <c r="W751">
        <v>10</v>
      </c>
      <c r="X751">
        <v>7</v>
      </c>
      <c r="Y751">
        <f t="shared" si="23"/>
        <v>28</v>
      </c>
      <c r="Z751">
        <v>6</v>
      </c>
      <c r="AA751">
        <v>1</v>
      </c>
      <c r="AB751">
        <v>0</v>
      </c>
      <c r="AC751">
        <v>0</v>
      </c>
      <c r="AD751">
        <v>0</v>
      </c>
      <c r="AE751">
        <v>0</v>
      </c>
      <c r="AF751">
        <v>0</v>
      </c>
      <c r="AG751">
        <v>3</v>
      </c>
      <c r="AH751">
        <v>11</v>
      </c>
      <c r="AI751">
        <v>1</v>
      </c>
      <c r="AJ751">
        <f>marketing_campaign[[#This Row],[AcceptedCmp2]]+marketing_campaign[[#This Row],[AcceptedCmp1]]+marketing_campaign[[#This Row],[AcceptedCmp5]]+marketing_campaign[[#This Row],[AcceptedCmp4]]+marketing_campaign[[#This Row],[AcceptedCmp3]]</f>
        <v>1</v>
      </c>
    </row>
    <row r="752" spans="1:36" x14ac:dyDescent="0.35">
      <c r="A752">
        <v>6974</v>
      </c>
      <c r="B752">
        <v>1972</v>
      </c>
      <c r="C752">
        <f t="shared" ca="1" si="22"/>
        <v>54</v>
      </c>
      <c r="D752" t="str" cm="1">
        <f t="array" aca="1" ref="D7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2" t="s">
        <v>32</v>
      </c>
      <c r="F752" t="s">
        <v>31</v>
      </c>
      <c r="G752" cm="1">
        <f t="array" ref="G752">_xlfn.IFS(marketing_campaign[[#This Row],[Marital_Status]]="Single",I752-J752+1,marketing_campaign[[#This Row],[Marital_Status]]="Together",I752+J752+2,marketing_campaign[[#This Row],[Marital_Status]]="Alone",I752-J752+1,marketing_campaign[[#This Row],[Marital_Status]]="Married",I752+J752+2,marketing_campaign[[#This Row],[Marital_Status]]="Divorced",I752+J752+1,marketing_campaign[[#This Row],[Marital_Status]]="YOLO",I752-J752+1,marketing_campaign[[#This Row],[Marital_Status]]="Absurd",I752-J752+1,marketing_campaign[[#This Row],[Marital_Status]]="Widow",I752+J752+1)</f>
        <v>2</v>
      </c>
      <c r="H752">
        <v>83443</v>
      </c>
      <c r="I752">
        <v>0</v>
      </c>
      <c r="J752">
        <v>0</v>
      </c>
      <c r="K752" s="1">
        <v>41639</v>
      </c>
      <c r="L752">
        <v>89</v>
      </c>
      <c r="M752" t="str" cm="1">
        <f t="array" ref="M752">_xlfn.IFS(AND(marketing_campaign[[#This Row],[Recency]]&gt;=0,marketing_campaign[[#This Row],[Recency]]&lt;=14),"Early Recency",AND(marketing_campaign[[#This Row],[Recency]]&gt;=15,marketing_campaign[[#This Row],[Recency]]&lt;=31),"Mid-Recency",marketing_campaign[[#This Row],[Recency]]&gt;=32,"Late Recency")</f>
        <v>Late Recency</v>
      </c>
      <c r="N752">
        <v>518</v>
      </c>
      <c r="O752">
        <v>42</v>
      </c>
      <c r="P752">
        <v>742</v>
      </c>
      <c r="Q752">
        <v>55</v>
      </c>
      <c r="R752">
        <v>56</v>
      </c>
      <c r="S752">
        <v>84</v>
      </c>
      <c r="T752">
        <f>marketing_campaign[[#This Row],[MntGoldProds]]+marketing_campaign[[#This Row],[MntSweetProducts]]+marketing_campaign[[#This Row],[MntFishProducts]]+marketing_campaign[[#This Row],[MntMeatProducts]]+marketing_campaign[[#This Row],[MntFruits]]+marketing_campaign[[#This Row],[MntWines]]</f>
        <v>1497</v>
      </c>
      <c r="U752">
        <v>1</v>
      </c>
      <c r="V752">
        <v>6</v>
      </c>
      <c r="W752">
        <v>10</v>
      </c>
      <c r="X752">
        <v>5</v>
      </c>
      <c r="Y752">
        <f t="shared" si="23"/>
        <v>22</v>
      </c>
      <c r="Z752">
        <v>2</v>
      </c>
      <c r="AA752">
        <v>0</v>
      </c>
      <c r="AB752">
        <v>0</v>
      </c>
      <c r="AC752">
        <v>0</v>
      </c>
      <c r="AD752">
        <v>0</v>
      </c>
      <c r="AE752">
        <v>0</v>
      </c>
      <c r="AF752">
        <v>0</v>
      </c>
      <c r="AG752">
        <v>3</v>
      </c>
      <c r="AH752">
        <v>11</v>
      </c>
      <c r="AI752">
        <v>0</v>
      </c>
      <c r="AJ752">
        <f>marketing_campaign[[#This Row],[AcceptedCmp2]]+marketing_campaign[[#This Row],[AcceptedCmp1]]+marketing_campaign[[#This Row],[AcceptedCmp5]]+marketing_campaign[[#This Row],[AcceptedCmp4]]+marketing_campaign[[#This Row],[AcceptedCmp3]]</f>
        <v>0</v>
      </c>
    </row>
    <row r="753" spans="1:36" x14ac:dyDescent="0.35">
      <c r="A753">
        <v>7938</v>
      </c>
      <c r="B753">
        <v>1958</v>
      </c>
      <c r="C753">
        <f t="shared" ca="1" si="22"/>
        <v>68</v>
      </c>
      <c r="D753" t="str" cm="1">
        <f t="array" aca="1" ref="D7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53" t="s">
        <v>32</v>
      </c>
      <c r="F753" t="s">
        <v>31</v>
      </c>
      <c r="G753" cm="1">
        <f t="array" ref="G753">_xlfn.IFS(marketing_campaign[[#This Row],[Marital_Status]]="Single",I753-J753+1,marketing_campaign[[#This Row],[Marital_Status]]="Together",I753+J753+2,marketing_campaign[[#This Row],[Marital_Status]]="Alone",I753-J753+1,marketing_campaign[[#This Row],[Marital_Status]]="Married",I753+J753+2,marketing_campaign[[#This Row],[Marital_Status]]="Divorced",I753+J753+1,marketing_campaign[[#This Row],[Marital_Status]]="YOLO",I753-J753+1,marketing_campaign[[#This Row],[Marital_Status]]="Absurd",I753-J753+1,marketing_campaign[[#This Row],[Marital_Status]]="Widow",I753+J753+1)</f>
        <v>3</v>
      </c>
      <c r="H753">
        <v>51518</v>
      </c>
      <c r="I753">
        <v>0</v>
      </c>
      <c r="J753">
        <v>1</v>
      </c>
      <c r="K753" s="1">
        <v>41550</v>
      </c>
      <c r="L753">
        <v>92</v>
      </c>
      <c r="M753" t="str" cm="1">
        <f t="array" ref="M753">_xlfn.IFS(AND(marketing_campaign[[#This Row],[Recency]]&gt;=0,marketing_campaign[[#This Row],[Recency]]&lt;=14),"Early Recency",AND(marketing_campaign[[#This Row],[Recency]]&gt;=15,marketing_campaign[[#This Row],[Recency]]&lt;=31),"Mid-Recency",marketing_campaign[[#This Row],[Recency]]&gt;=32,"Late Recency")</f>
        <v>Late Recency</v>
      </c>
      <c r="N753">
        <v>350</v>
      </c>
      <c r="O753">
        <v>8</v>
      </c>
      <c r="P753">
        <v>66</v>
      </c>
      <c r="Q753">
        <v>17</v>
      </c>
      <c r="R753">
        <v>4</v>
      </c>
      <c r="S753">
        <v>4</v>
      </c>
      <c r="T753">
        <f>marketing_campaign[[#This Row],[MntGoldProds]]+marketing_campaign[[#This Row],[MntSweetProducts]]+marketing_campaign[[#This Row],[MntFishProducts]]+marketing_campaign[[#This Row],[MntMeatProducts]]+marketing_campaign[[#This Row],[MntFruits]]+marketing_campaign[[#This Row],[MntWines]]</f>
        <v>449</v>
      </c>
      <c r="U753">
        <v>2</v>
      </c>
      <c r="V753">
        <v>3</v>
      </c>
      <c r="W753">
        <v>2</v>
      </c>
      <c r="X753">
        <v>10</v>
      </c>
      <c r="Y753">
        <f t="shared" si="23"/>
        <v>17</v>
      </c>
      <c r="Z753">
        <v>3</v>
      </c>
      <c r="AA753">
        <v>0</v>
      </c>
      <c r="AB753">
        <v>0</v>
      </c>
      <c r="AC753">
        <v>0</v>
      </c>
      <c r="AD753">
        <v>0</v>
      </c>
      <c r="AE753">
        <v>0</v>
      </c>
      <c r="AF753">
        <v>0</v>
      </c>
      <c r="AG753">
        <v>3</v>
      </c>
      <c r="AH753">
        <v>11</v>
      </c>
      <c r="AI753">
        <v>0</v>
      </c>
      <c r="AJ753">
        <f>marketing_campaign[[#This Row],[AcceptedCmp2]]+marketing_campaign[[#This Row],[AcceptedCmp1]]+marketing_campaign[[#This Row],[AcceptedCmp5]]+marketing_campaign[[#This Row],[AcceptedCmp4]]+marketing_campaign[[#This Row],[AcceptedCmp3]]</f>
        <v>0</v>
      </c>
    </row>
    <row r="754" spans="1:36" x14ac:dyDescent="0.35">
      <c r="A754">
        <v>7094</v>
      </c>
      <c r="B754">
        <v>1975</v>
      </c>
      <c r="C754">
        <f t="shared" ca="1" si="22"/>
        <v>51</v>
      </c>
      <c r="D754" t="str" cm="1">
        <f t="array" aca="1" ref="D7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4" t="s">
        <v>29</v>
      </c>
      <c r="F754" t="s">
        <v>38</v>
      </c>
      <c r="G754" cm="1">
        <f t="array" ref="G754">_xlfn.IFS(marketing_campaign[[#This Row],[Marital_Status]]="Single",I754-J754+1,marketing_campaign[[#This Row],[Marital_Status]]="Together",I754+J754+2,marketing_campaign[[#This Row],[Marital_Status]]="Alone",I754-J754+1,marketing_campaign[[#This Row],[Marital_Status]]="Married",I754+J754+2,marketing_campaign[[#This Row],[Marital_Status]]="Divorced",I754+J754+1,marketing_campaign[[#This Row],[Marital_Status]]="YOLO",I754-J754+1,marketing_campaign[[#This Row],[Marital_Status]]="Absurd",I754-J754+1,marketing_campaign[[#This Row],[Marital_Status]]="Widow",I754+J754+1)</f>
        <v>2</v>
      </c>
      <c r="H754">
        <v>58330</v>
      </c>
      <c r="I754">
        <v>0</v>
      </c>
      <c r="J754">
        <v>1</v>
      </c>
      <c r="K754" s="1">
        <v>41633</v>
      </c>
      <c r="L754">
        <v>87</v>
      </c>
      <c r="M754" t="str" cm="1">
        <f t="array" ref="M754">_xlfn.IFS(AND(marketing_campaign[[#This Row],[Recency]]&gt;=0,marketing_campaign[[#This Row],[Recency]]&lt;=14),"Early Recency",AND(marketing_campaign[[#This Row],[Recency]]&gt;=15,marketing_campaign[[#This Row],[Recency]]&lt;=31),"Mid-Recency",marketing_campaign[[#This Row],[Recency]]&gt;=32,"Late Recency")</f>
        <v>Late Recency</v>
      </c>
      <c r="N754">
        <v>445</v>
      </c>
      <c r="O754">
        <v>53</v>
      </c>
      <c r="P754">
        <v>213</v>
      </c>
      <c r="Q754">
        <v>104</v>
      </c>
      <c r="R754">
        <v>98</v>
      </c>
      <c r="S754">
        <v>151</v>
      </c>
      <c r="T754">
        <f>marketing_campaign[[#This Row],[MntGoldProds]]+marketing_campaign[[#This Row],[MntSweetProducts]]+marketing_campaign[[#This Row],[MntFishProducts]]+marketing_campaign[[#This Row],[MntMeatProducts]]+marketing_campaign[[#This Row],[MntFruits]]+marketing_campaign[[#This Row],[MntWines]]</f>
        <v>1064</v>
      </c>
      <c r="U754">
        <v>1</v>
      </c>
      <c r="V754">
        <v>6</v>
      </c>
      <c r="W754">
        <v>4</v>
      </c>
      <c r="X754">
        <v>13</v>
      </c>
      <c r="Y754">
        <f t="shared" si="23"/>
        <v>24</v>
      </c>
      <c r="Z754">
        <v>4</v>
      </c>
      <c r="AA754">
        <v>0</v>
      </c>
      <c r="AB754">
        <v>0</v>
      </c>
      <c r="AC754">
        <v>0</v>
      </c>
      <c r="AD754">
        <v>0</v>
      </c>
      <c r="AE754">
        <v>0</v>
      </c>
      <c r="AF754">
        <v>0</v>
      </c>
      <c r="AG754">
        <v>3</v>
      </c>
      <c r="AH754">
        <v>11</v>
      </c>
      <c r="AI754">
        <v>0</v>
      </c>
      <c r="AJ754">
        <f>marketing_campaign[[#This Row],[AcceptedCmp2]]+marketing_campaign[[#This Row],[AcceptedCmp1]]+marketing_campaign[[#This Row],[AcceptedCmp5]]+marketing_campaign[[#This Row],[AcceptedCmp4]]+marketing_campaign[[#This Row],[AcceptedCmp3]]</f>
        <v>0</v>
      </c>
    </row>
    <row r="755" spans="1:36" x14ac:dyDescent="0.35">
      <c r="A755">
        <v>3667</v>
      </c>
      <c r="B755">
        <v>1969</v>
      </c>
      <c r="C755">
        <f t="shared" ca="1" si="22"/>
        <v>57</v>
      </c>
      <c r="D755" t="str" cm="1">
        <f t="array" aca="1" ref="D7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5" t="s">
        <v>29</v>
      </c>
      <c r="F755" t="s">
        <v>33</v>
      </c>
      <c r="G755" cm="1">
        <f t="array" ref="G755">_xlfn.IFS(marketing_campaign[[#This Row],[Marital_Status]]="Single",I755-J755+1,marketing_campaign[[#This Row],[Marital_Status]]="Together",I755+J755+2,marketing_campaign[[#This Row],[Marital_Status]]="Alone",I755-J755+1,marketing_campaign[[#This Row],[Marital_Status]]="Married",I755+J755+2,marketing_campaign[[#This Row],[Marital_Status]]="Divorced",I755+J755+1,marketing_campaign[[#This Row],[Marital_Status]]="YOLO",I755-J755+1,marketing_campaign[[#This Row],[Marital_Status]]="Absurd",I755-J755+1,marketing_campaign[[#This Row],[Marital_Status]]="Widow",I755+J755+1)</f>
        <v>2</v>
      </c>
      <c r="H755">
        <v>80952</v>
      </c>
      <c r="I755">
        <v>0</v>
      </c>
      <c r="J755">
        <v>0</v>
      </c>
      <c r="K755" s="1">
        <v>41333</v>
      </c>
      <c r="L755">
        <v>20</v>
      </c>
      <c r="M755" t="str" cm="1">
        <f t="array" ref="M755">_xlfn.IFS(AND(marketing_campaign[[#This Row],[Recency]]&gt;=0,marketing_campaign[[#This Row],[Recency]]&lt;=14),"Early Recency",AND(marketing_campaign[[#This Row],[Recency]]&gt;=15,marketing_campaign[[#This Row],[Recency]]&lt;=31),"Mid-Recency",marketing_campaign[[#This Row],[Recency]]&gt;=32,"Late Recency")</f>
        <v>Mid-Recency</v>
      </c>
      <c r="N755">
        <v>778</v>
      </c>
      <c r="O755">
        <v>178</v>
      </c>
      <c r="P755">
        <v>689</v>
      </c>
      <c r="Q755">
        <v>41</v>
      </c>
      <c r="R755">
        <v>27</v>
      </c>
      <c r="S755">
        <v>44</v>
      </c>
      <c r="T755">
        <f>marketing_campaign[[#This Row],[MntGoldProds]]+marketing_campaign[[#This Row],[MntSweetProducts]]+marketing_campaign[[#This Row],[MntFishProducts]]+marketing_campaign[[#This Row],[MntMeatProducts]]+marketing_campaign[[#This Row],[MntFruits]]+marketing_campaign[[#This Row],[MntWines]]</f>
        <v>1757</v>
      </c>
      <c r="U755">
        <v>1</v>
      </c>
      <c r="V755">
        <v>8</v>
      </c>
      <c r="W755">
        <v>5</v>
      </c>
      <c r="X755">
        <v>11</v>
      </c>
      <c r="Y755">
        <f t="shared" si="23"/>
        <v>25</v>
      </c>
      <c r="Z755">
        <v>8</v>
      </c>
      <c r="AA755">
        <v>0</v>
      </c>
      <c r="AB755">
        <v>1</v>
      </c>
      <c r="AC755">
        <v>1</v>
      </c>
      <c r="AD755">
        <v>1</v>
      </c>
      <c r="AE755">
        <v>0</v>
      </c>
      <c r="AF755">
        <v>0</v>
      </c>
      <c r="AG755">
        <v>3</v>
      </c>
      <c r="AH755">
        <v>11</v>
      </c>
      <c r="AI755">
        <v>1</v>
      </c>
      <c r="AJ755">
        <f>marketing_campaign[[#This Row],[AcceptedCmp2]]+marketing_campaign[[#This Row],[AcceptedCmp1]]+marketing_campaign[[#This Row],[AcceptedCmp5]]+marketing_campaign[[#This Row],[AcceptedCmp4]]+marketing_campaign[[#This Row],[AcceptedCmp3]]</f>
        <v>3</v>
      </c>
    </row>
    <row r="756" spans="1:36" x14ac:dyDescent="0.35">
      <c r="A756">
        <v>7723</v>
      </c>
      <c r="B756">
        <v>1979</v>
      </c>
      <c r="C756">
        <f t="shared" ca="1" si="22"/>
        <v>47</v>
      </c>
      <c r="D756" t="str" cm="1">
        <f t="array" aca="1" ref="D7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6" t="s">
        <v>29</v>
      </c>
      <c r="F756" t="s">
        <v>31</v>
      </c>
      <c r="G756" cm="1">
        <f t="array" ref="G756">_xlfn.IFS(marketing_campaign[[#This Row],[Marital_Status]]="Single",I756-J756+1,marketing_campaign[[#This Row],[Marital_Status]]="Together",I756+J756+2,marketing_campaign[[#This Row],[Marital_Status]]="Alone",I756-J756+1,marketing_campaign[[#This Row],[Marital_Status]]="Married",I756+J756+2,marketing_campaign[[#This Row],[Marital_Status]]="Divorced",I756+J756+1,marketing_campaign[[#This Row],[Marital_Status]]="YOLO",I756-J756+1,marketing_campaign[[#This Row],[Marital_Status]]="Absurd",I756-J756+1,marketing_campaign[[#This Row],[Marital_Status]]="Widow",I756+J756+1)</f>
        <v>2</v>
      </c>
      <c r="H756">
        <v>75507</v>
      </c>
      <c r="I756">
        <v>0</v>
      </c>
      <c r="J756">
        <v>0</v>
      </c>
      <c r="K756" s="1">
        <v>41761</v>
      </c>
      <c r="L756">
        <v>56</v>
      </c>
      <c r="M756" t="str" cm="1">
        <f t="array" ref="M756">_xlfn.IFS(AND(marketing_campaign[[#This Row],[Recency]]&gt;=0,marketing_campaign[[#This Row],[Recency]]&lt;=14),"Early Recency",AND(marketing_campaign[[#This Row],[Recency]]&gt;=15,marketing_campaign[[#This Row],[Recency]]&lt;=31),"Mid-Recency",marketing_campaign[[#This Row],[Recency]]&gt;=32,"Late Recency")</f>
        <v>Late Recency</v>
      </c>
      <c r="N756">
        <v>709</v>
      </c>
      <c r="O756">
        <v>93</v>
      </c>
      <c r="P756">
        <v>374</v>
      </c>
      <c r="Q756">
        <v>104</v>
      </c>
      <c r="R756">
        <v>80</v>
      </c>
      <c r="S756">
        <v>80</v>
      </c>
      <c r="T756">
        <f>marketing_campaign[[#This Row],[MntGoldProds]]+marketing_campaign[[#This Row],[MntSweetProducts]]+marketing_campaign[[#This Row],[MntFishProducts]]+marketing_campaign[[#This Row],[MntMeatProducts]]+marketing_campaign[[#This Row],[MntFruits]]+marketing_campaign[[#This Row],[MntWines]]</f>
        <v>1440</v>
      </c>
      <c r="U756">
        <v>1</v>
      </c>
      <c r="V756">
        <v>8</v>
      </c>
      <c r="W756">
        <v>6</v>
      </c>
      <c r="X756">
        <v>6</v>
      </c>
      <c r="Y756">
        <f t="shared" si="23"/>
        <v>21</v>
      </c>
      <c r="Z756">
        <v>3</v>
      </c>
      <c r="AA756">
        <v>0</v>
      </c>
      <c r="AB756">
        <v>0</v>
      </c>
      <c r="AC756">
        <v>0</v>
      </c>
      <c r="AD756">
        <v>0</v>
      </c>
      <c r="AE756">
        <v>0</v>
      </c>
      <c r="AF756">
        <v>0</v>
      </c>
      <c r="AG756">
        <v>3</v>
      </c>
      <c r="AH756">
        <v>11</v>
      </c>
      <c r="AI756">
        <v>0</v>
      </c>
      <c r="AJ756">
        <f>marketing_campaign[[#This Row],[AcceptedCmp2]]+marketing_campaign[[#This Row],[AcceptedCmp1]]+marketing_campaign[[#This Row],[AcceptedCmp5]]+marketing_campaign[[#This Row],[AcceptedCmp4]]+marketing_campaign[[#This Row],[AcceptedCmp3]]</f>
        <v>0</v>
      </c>
    </row>
    <row r="757" spans="1:36" x14ac:dyDescent="0.35">
      <c r="A757">
        <v>3870</v>
      </c>
      <c r="B757">
        <v>1978</v>
      </c>
      <c r="C757">
        <f t="shared" ca="1" si="22"/>
        <v>48</v>
      </c>
      <c r="D757" t="str" cm="1">
        <f t="array" aca="1" ref="D7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7" t="s">
        <v>37</v>
      </c>
      <c r="F757" t="s">
        <v>31</v>
      </c>
      <c r="G757" cm="1">
        <f t="array" ref="G757">_xlfn.IFS(marketing_campaign[[#This Row],[Marital_Status]]="Single",I757-J757+1,marketing_campaign[[#This Row],[Marital_Status]]="Together",I757+J757+2,marketing_campaign[[#This Row],[Marital_Status]]="Alone",I757-J757+1,marketing_campaign[[#This Row],[Marital_Status]]="Married",I757+J757+2,marketing_campaign[[#This Row],[Marital_Status]]="Divorced",I757+J757+1,marketing_campaign[[#This Row],[Marital_Status]]="YOLO",I757-J757+1,marketing_campaign[[#This Row],[Marital_Status]]="Absurd",I757-J757+1,marketing_campaign[[#This Row],[Marital_Status]]="Widow",I757+J757+1)</f>
        <v>2</v>
      </c>
      <c r="H757">
        <v>63855</v>
      </c>
      <c r="I757">
        <v>0</v>
      </c>
      <c r="J757">
        <v>0</v>
      </c>
      <c r="K757" s="1">
        <v>41314</v>
      </c>
      <c r="L757">
        <v>28</v>
      </c>
      <c r="M757" t="str" cm="1">
        <f t="array" ref="M757">_xlfn.IFS(AND(marketing_campaign[[#This Row],[Recency]]&gt;=0,marketing_campaign[[#This Row],[Recency]]&lt;=14),"Early Recency",AND(marketing_campaign[[#This Row],[Recency]]&gt;=15,marketing_campaign[[#This Row],[Recency]]&lt;=31),"Mid-Recency",marketing_campaign[[#This Row],[Recency]]&gt;=32,"Late Recency")</f>
        <v>Mid-Recency</v>
      </c>
      <c r="N757">
        <v>359</v>
      </c>
      <c r="O757">
        <v>35</v>
      </c>
      <c r="P757">
        <v>314</v>
      </c>
      <c r="Q757">
        <v>93</v>
      </c>
      <c r="R757">
        <v>116</v>
      </c>
      <c r="S757">
        <v>89</v>
      </c>
      <c r="T757">
        <f>marketing_campaign[[#This Row],[MntGoldProds]]+marketing_campaign[[#This Row],[MntSweetProducts]]+marketing_campaign[[#This Row],[MntFishProducts]]+marketing_campaign[[#This Row],[MntMeatProducts]]+marketing_campaign[[#This Row],[MntFruits]]+marketing_campaign[[#This Row],[MntWines]]</f>
        <v>1006</v>
      </c>
      <c r="U757">
        <v>1</v>
      </c>
      <c r="V757">
        <v>7</v>
      </c>
      <c r="W757">
        <v>3</v>
      </c>
      <c r="X757">
        <v>13</v>
      </c>
      <c r="Y757">
        <f t="shared" si="23"/>
        <v>24</v>
      </c>
      <c r="Z757">
        <v>4</v>
      </c>
      <c r="AA757">
        <v>0</v>
      </c>
      <c r="AB757">
        <v>0</v>
      </c>
      <c r="AC757">
        <v>0</v>
      </c>
      <c r="AD757">
        <v>0</v>
      </c>
      <c r="AE757">
        <v>0</v>
      </c>
      <c r="AF757">
        <v>0</v>
      </c>
      <c r="AG757">
        <v>3</v>
      </c>
      <c r="AH757">
        <v>11</v>
      </c>
      <c r="AI757">
        <v>0</v>
      </c>
      <c r="AJ757">
        <f>marketing_campaign[[#This Row],[AcceptedCmp2]]+marketing_campaign[[#This Row],[AcceptedCmp1]]+marketing_campaign[[#This Row],[AcceptedCmp5]]+marketing_campaign[[#This Row],[AcceptedCmp4]]+marketing_campaign[[#This Row],[AcceptedCmp3]]</f>
        <v>0</v>
      </c>
    </row>
    <row r="758" spans="1:36" x14ac:dyDescent="0.35">
      <c r="A758">
        <v>4012</v>
      </c>
      <c r="B758">
        <v>1972</v>
      </c>
      <c r="C758">
        <f t="shared" ca="1" si="22"/>
        <v>54</v>
      </c>
      <c r="D758" t="str" cm="1">
        <f t="array" aca="1" ref="D7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58" t="s">
        <v>32</v>
      </c>
      <c r="F758" t="s">
        <v>31</v>
      </c>
      <c r="G758" cm="1">
        <f t="array" ref="G758">_xlfn.IFS(marketing_campaign[[#This Row],[Marital_Status]]="Single",I758-J758+1,marketing_campaign[[#This Row],[Marital_Status]]="Together",I758+J758+2,marketing_campaign[[#This Row],[Marital_Status]]="Alone",I758-J758+1,marketing_campaign[[#This Row],[Marital_Status]]="Married",I758+J758+2,marketing_campaign[[#This Row],[Marital_Status]]="Divorced",I758+J758+1,marketing_campaign[[#This Row],[Marital_Status]]="YOLO",I758-J758+1,marketing_campaign[[#This Row],[Marital_Status]]="Absurd",I758-J758+1,marketing_campaign[[#This Row],[Marital_Status]]="Widow",I758+J758+1)</f>
        <v>3</v>
      </c>
      <c r="H758">
        <v>62220</v>
      </c>
      <c r="I758">
        <v>0</v>
      </c>
      <c r="J758">
        <v>1</v>
      </c>
      <c r="K758" s="1">
        <v>41132</v>
      </c>
      <c r="L758">
        <v>55</v>
      </c>
      <c r="M758" t="str" cm="1">
        <f t="array" ref="M758">_xlfn.IFS(AND(marketing_campaign[[#This Row],[Recency]]&gt;=0,marketing_campaign[[#This Row],[Recency]]&lt;=14),"Early Recency",AND(marketing_campaign[[#This Row],[Recency]]&gt;=15,marketing_campaign[[#This Row],[Recency]]&lt;=31),"Mid-Recency",marketing_campaign[[#This Row],[Recency]]&gt;=32,"Late Recency")</f>
        <v>Late Recency</v>
      </c>
      <c r="N758">
        <v>799</v>
      </c>
      <c r="O758">
        <v>12</v>
      </c>
      <c r="P758">
        <v>375</v>
      </c>
      <c r="Q758">
        <v>16</v>
      </c>
      <c r="R758">
        <v>12</v>
      </c>
      <c r="S758">
        <v>12</v>
      </c>
      <c r="T758">
        <f>marketing_campaign[[#This Row],[MntGoldProds]]+marketing_campaign[[#This Row],[MntSweetProducts]]+marketing_campaign[[#This Row],[MntFishProducts]]+marketing_campaign[[#This Row],[MntMeatProducts]]+marketing_campaign[[#This Row],[MntFruits]]+marketing_campaign[[#This Row],[MntWines]]</f>
        <v>1226</v>
      </c>
      <c r="U758">
        <v>5</v>
      </c>
      <c r="V758">
        <v>7</v>
      </c>
      <c r="W758">
        <v>6</v>
      </c>
      <c r="X758">
        <v>5</v>
      </c>
      <c r="Y758">
        <f t="shared" si="23"/>
        <v>23</v>
      </c>
      <c r="Z758">
        <v>6</v>
      </c>
      <c r="AA758">
        <v>0</v>
      </c>
      <c r="AB758">
        <v>0</v>
      </c>
      <c r="AC758">
        <v>0</v>
      </c>
      <c r="AD758">
        <v>0</v>
      </c>
      <c r="AE758">
        <v>0</v>
      </c>
      <c r="AF758">
        <v>0</v>
      </c>
      <c r="AG758">
        <v>3</v>
      </c>
      <c r="AH758">
        <v>11</v>
      </c>
      <c r="AI758">
        <v>1</v>
      </c>
      <c r="AJ758">
        <f>marketing_campaign[[#This Row],[AcceptedCmp2]]+marketing_campaign[[#This Row],[AcceptedCmp1]]+marketing_campaign[[#This Row],[AcceptedCmp5]]+marketing_campaign[[#This Row],[AcceptedCmp4]]+marketing_campaign[[#This Row],[AcceptedCmp3]]</f>
        <v>0</v>
      </c>
    </row>
    <row r="759" spans="1:36" x14ac:dyDescent="0.35">
      <c r="A759">
        <v>5909</v>
      </c>
      <c r="B759">
        <v>1964</v>
      </c>
      <c r="C759">
        <f t="shared" ca="1" si="22"/>
        <v>62</v>
      </c>
      <c r="D759" t="str" cm="1">
        <f t="array" aca="1" ref="D7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59" t="s">
        <v>29</v>
      </c>
      <c r="F759" t="s">
        <v>33</v>
      </c>
      <c r="G759" cm="1">
        <f t="array" ref="G759">_xlfn.IFS(marketing_campaign[[#This Row],[Marital_Status]]="Single",I759-J759+1,marketing_campaign[[#This Row],[Marital_Status]]="Together",I759+J759+2,marketing_campaign[[#This Row],[Marital_Status]]="Alone",I759-J759+1,marketing_campaign[[#This Row],[Marital_Status]]="Married",I759+J759+2,marketing_campaign[[#This Row],[Marital_Status]]="Divorced",I759+J759+1,marketing_campaign[[#This Row],[Marital_Status]]="YOLO",I759-J759+1,marketing_campaign[[#This Row],[Marital_Status]]="Absurd",I759-J759+1,marketing_campaign[[#This Row],[Marital_Status]]="Widow",I759+J759+1)</f>
        <v>3</v>
      </c>
      <c r="H759">
        <v>58512</v>
      </c>
      <c r="I759">
        <v>0</v>
      </c>
      <c r="J759">
        <v>1</v>
      </c>
      <c r="K759" s="1">
        <v>41536</v>
      </c>
      <c r="L759">
        <v>25</v>
      </c>
      <c r="M759" t="str" cm="1">
        <f t="array" ref="M759">_xlfn.IFS(AND(marketing_campaign[[#This Row],[Recency]]&gt;=0,marketing_campaign[[#This Row],[Recency]]&lt;=14),"Early Recency",AND(marketing_campaign[[#This Row],[Recency]]&gt;=15,marketing_campaign[[#This Row],[Recency]]&lt;=31),"Mid-Recency",marketing_campaign[[#This Row],[Recency]]&gt;=32,"Late Recency")</f>
        <v>Mid-Recency</v>
      </c>
      <c r="N759">
        <v>895</v>
      </c>
      <c r="O759">
        <v>10</v>
      </c>
      <c r="P759">
        <v>101</v>
      </c>
      <c r="Q759">
        <v>13</v>
      </c>
      <c r="R759">
        <v>0</v>
      </c>
      <c r="S759">
        <v>152</v>
      </c>
      <c r="T759">
        <f>marketing_campaign[[#This Row],[MntGoldProds]]+marketing_campaign[[#This Row],[MntSweetProducts]]+marketing_campaign[[#This Row],[MntFishProducts]]+marketing_campaign[[#This Row],[MntMeatProducts]]+marketing_campaign[[#This Row],[MntFruits]]+marketing_campaign[[#This Row],[MntWines]]</f>
        <v>1171</v>
      </c>
      <c r="U759">
        <v>5</v>
      </c>
      <c r="V759">
        <v>3</v>
      </c>
      <c r="W759">
        <v>4</v>
      </c>
      <c r="X759">
        <v>8</v>
      </c>
      <c r="Y759">
        <f t="shared" si="23"/>
        <v>20</v>
      </c>
      <c r="Z759">
        <v>8</v>
      </c>
      <c r="AA759">
        <v>0</v>
      </c>
      <c r="AB759">
        <v>0</v>
      </c>
      <c r="AC759">
        <v>0</v>
      </c>
      <c r="AD759">
        <v>0</v>
      </c>
      <c r="AE759">
        <v>0</v>
      </c>
      <c r="AF759">
        <v>0</v>
      </c>
      <c r="AG759">
        <v>3</v>
      </c>
      <c r="AH759">
        <v>11</v>
      </c>
      <c r="AI759">
        <v>0</v>
      </c>
      <c r="AJ759">
        <f>marketing_campaign[[#This Row],[AcceptedCmp2]]+marketing_campaign[[#This Row],[AcceptedCmp1]]+marketing_campaign[[#This Row],[AcceptedCmp5]]+marketing_campaign[[#This Row],[AcceptedCmp4]]+marketing_campaign[[#This Row],[AcceptedCmp3]]</f>
        <v>0</v>
      </c>
    </row>
    <row r="760" spans="1:36" x14ac:dyDescent="0.35">
      <c r="A760">
        <v>10470</v>
      </c>
      <c r="B760">
        <v>1979</v>
      </c>
      <c r="C760">
        <f t="shared" ca="1" si="22"/>
        <v>47</v>
      </c>
      <c r="D760" t="str" cm="1">
        <f t="array" aca="1" ref="D7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0" t="s">
        <v>34</v>
      </c>
      <c r="F760" t="s">
        <v>33</v>
      </c>
      <c r="G760" cm="1">
        <f t="array" ref="G760">_xlfn.IFS(marketing_campaign[[#This Row],[Marital_Status]]="Single",I760-J760+1,marketing_campaign[[#This Row],[Marital_Status]]="Together",I760+J760+2,marketing_campaign[[#This Row],[Marital_Status]]="Alone",I760-J760+1,marketing_campaign[[#This Row],[Marital_Status]]="Married",I760+J760+2,marketing_campaign[[#This Row],[Marital_Status]]="Divorced",I760+J760+1,marketing_campaign[[#This Row],[Marital_Status]]="YOLO",I760-J760+1,marketing_campaign[[#This Row],[Marital_Status]]="Absurd",I760-J760+1,marketing_campaign[[#This Row],[Marital_Status]]="Widow",I760+J760+1)</f>
        <v>3</v>
      </c>
      <c r="H760">
        <v>40662</v>
      </c>
      <c r="I760">
        <v>1</v>
      </c>
      <c r="J760">
        <v>0</v>
      </c>
      <c r="K760" s="1">
        <v>41348</v>
      </c>
      <c r="L760">
        <v>0</v>
      </c>
      <c r="M760" t="str" cm="1">
        <f t="array" ref="M760">_xlfn.IFS(AND(marketing_campaign[[#This Row],[Recency]]&gt;=0,marketing_campaign[[#This Row],[Recency]]&lt;=14),"Early Recency",AND(marketing_campaign[[#This Row],[Recency]]&gt;=15,marketing_campaign[[#This Row],[Recency]]&lt;=31),"Mid-Recency",marketing_campaign[[#This Row],[Recency]]&gt;=32,"Late Recency")</f>
        <v>Early Recency</v>
      </c>
      <c r="N760">
        <v>40</v>
      </c>
      <c r="O760">
        <v>2</v>
      </c>
      <c r="P760">
        <v>23</v>
      </c>
      <c r="Q760">
        <v>0</v>
      </c>
      <c r="R760">
        <v>4</v>
      </c>
      <c r="S760">
        <v>23</v>
      </c>
      <c r="T760">
        <f>marketing_campaign[[#This Row],[MntGoldProds]]+marketing_campaign[[#This Row],[MntSweetProducts]]+marketing_campaign[[#This Row],[MntFishProducts]]+marketing_campaign[[#This Row],[MntMeatProducts]]+marketing_campaign[[#This Row],[MntFruits]]+marketing_campaign[[#This Row],[MntWines]]</f>
        <v>92</v>
      </c>
      <c r="U760">
        <v>2</v>
      </c>
      <c r="V760">
        <v>2</v>
      </c>
      <c r="W760">
        <v>1</v>
      </c>
      <c r="X760">
        <v>3</v>
      </c>
      <c r="Y760">
        <f t="shared" si="23"/>
        <v>8</v>
      </c>
      <c r="Z760">
        <v>4</v>
      </c>
      <c r="AA760">
        <v>0</v>
      </c>
      <c r="AB760">
        <v>0</v>
      </c>
      <c r="AC760">
        <v>0</v>
      </c>
      <c r="AD760">
        <v>0</v>
      </c>
      <c r="AE760">
        <v>0</v>
      </c>
      <c r="AF760">
        <v>0</v>
      </c>
      <c r="AG760">
        <v>3</v>
      </c>
      <c r="AH760">
        <v>11</v>
      </c>
      <c r="AI760">
        <v>0</v>
      </c>
      <c r="AJ760">
        <f>marketing_campaign[[#This Row],[AcceptedCmp2]]+marketing_campaign[[#This Row],[AcceptedCmp1]]+marketing_campaign[[#This Row],[AcceptedCmp5]]+marketing_campaign[[#This Row],[AcceptedCmp4]]+marketing_campaign[[#This Row],[AcceptedCmp3]]</f>
        <v>0</v>
      </c>
    </row>
    <row r="761" spans="1:36" x14ac:dyDescent="0.35">
      <c r="A761">
        <v>6488</v>
      </c>
      <c r="B761">
        <v>1959</v>
      </c>
      <c r="C761">
        <f t="shared" ca="1" si="22"/>
        <v>67</v>
      </c>
      <c r="D761" t="str" cm="1">
        <f t="array" aca="1" ref="D7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1" t="s">
        <v>32</v>
      </c>
      <c r="F761" t="s">
        <v>33</v>
      </c>
      <c r="G761" cm="1">
        <f t="array" ref="G761">_xlfn.IFS(marketing_campaign[[#This Row],[Marital_Status]]="Single",I761-J761+1,marketing_campaign[[#This Row],[Marital_Status]]="Together",I761+J761+2,marketing_campaign[[#This Row],[Marital_Status]]="Alone",I761-J761+1,marketing_campaign[[#This Row],[Marital_Status]]="Married",I761+J761+2,marketing_campaign[[#This Row],[Marital_Status]]="Divorced",I761+J761+1,marketing_campaign[[#This Row],[Marital_Status]]="YOLO",I761-J761+1,marketing_campaign[[#This Row],[Marital_Status]]="Absurd",I761-J761+1,marketing_campaign[[#This Row],[Marital_Status]]="Widow",I761+J761+1)</f>
        <v>3</v>
      </c>
      <c r="H761">
        <v>38829</v>
      </c>
      <c r="I761">
        <v>0</v>
      </c>
      <c r="J761">
        <v>1</v>
      </c>
      <c r="K761" s="1">
        <v>41735</v>
      </c>
      <c r="L761">
        <v>86</v>
      </c>
      <c r="M761" t="str" cm="1">
        <f t="array" ref="M761">_xlfn.IFS(AND(marketing_campaign[[#This Row],[Recency]]&gt;=0,marketing_campaign[[#This Row],[Recency]]&lt;=14),"Early Recency",AND(marketing_campaign[[#This Row],[Recency]]&gt;=15,marketing_campaign[[#This Row],[Recency]]&lt;=31),"Mid-Recency",marketing_campaign[[#This Row],[Recency]]&gt;=32,"Late Recency")</f>
        <v>Late Recency</v>
      </c>
      <c r="N761">
        <v>76</v>
      </c>
      <c r="O761">
        <v>0</v>
      </c>
      <c r="P761">
        <v>7</v>
      </c>
      <c r="Q761">
        <v>0</v>
      </c>
      <c r="R761">
        <v>0</v>
      </c>
      <c r="S761">
        <v>16</v>
      </c>
      <c r="T761">
        <f>marketing_campaign[[#This Row],[MntGoldProds]]+marketing_campaign[[#This Row],[MntSweetProducts]]+marketing_campaign[[#This Row],[MntFishProducts]]+marketing_campaign[[#This Row],[MntMeatProducts]]+marketing_campaign[[#This Row],[MntFruits]]+marketing_campaign[[#This Row],[MntWines]]</f>
        <v>99</v>
      </c>
      <c r="U761">
        <v>1</v>
      </c>
      <c r="V761">
        <v>3</v>
      </c>
      <c r="W761">
        <v>2</v>
      </c>
      <c r="X761">
        <v>2</v>
      </c>
      <c r="Y761">
        <f t="shared" si="23"/>
        <v>8</v>
      </c>
      <c r="Z761">
        <v>5</v>
      </c>
      <c r="AA761">
        <v>0</v>
      </c>
      <c r="AB761">
        <v>0</v>
      </c>
      <c r="AC761">
        <v>0</v>
      </c>
      <c r="AD761">
        <v>0</v>
      </c>
      <c r="AE761">
        <v>0</v>
      </c>
      <c r="AF761">
        <v>0</v>
      </c>
      <c r="AG761">
        <v>3</v>
      </c>
      <c r="AH761">
        <v>11</v>
      </c>
      <c r="AI761">
        <v>0</v>
      </c>
      <c r="AJ761">
        <f>marketing_campaign[[#This Row],[AcceptedCmp2]]+marketing_campaign[[#This Row],[AcceptedCmp1]]+marketing_campaign[[#This Row],[AcceptedCmp5]]+marketing_campaign[[#This Row],[AcceptedCmp4]]+marketing_campaign[[#This Row],[AcceptedCmp3]]</f>
        <v>0</v>
      </c>
    </row>
    <row r="762" spans="1:36" x14ac:dyDescent="0.35">
      <c r="A762">
        <v>10270</v>
      </c>
      <c r="B762">
        <v>1981</v>
      </c>
      <c r="C762">
        <f t="shared" ca="1" si="22"/>
        <v>45</v>
      </c>
      <c r="D762" t="str" cm="1">
        <f t="array" aca="1" ref="D7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62" t="s">
        <v>37</v>
      </c>
      <c r="F762" t="s">
        <v>33</v>
      </c>
      <c r="G762" cm="1">
        <f t="array" ref="G762">_xlfn.IFS(marketing_campaign[[#This Row],[Marital_Status]]="Single",I762-J762+1,marketing_campaign[[#This Row],[Marital_Status]]="Together",I762+J762+2,marketing_campaign[[#This Row],[Marital_Status]]="Alone",I762-J762+1,marketing_campaign[[#This Row],[Marital_Status]]="Married",I762+J762+2,marketing_campaign[[#This Row],[Marital_Status]]="Divorced",I762+J762+1,marketing_campaign[[#This Row],[Marital_Status]]="YOLO",I762-J762+1,marketing_campaign[[#This Row],[Marital_Status]]="Absurd",I762-J762+1,marketing_campaign[[#This Row],[Marital_Status]]="Widow",I762+J762+1)</f>
        <v>3</v>
      </c>
      <c r="H762">
        <v>35523</v>
      </c>
      <c r="I762">
        <v>1</v>
      </c>
      <c r="J762">
        <v>0</v>
      </c>
      <c r="K762" s="1">
        <v>41550</v>
      </c>
      <c r="L762">
        <v>8</v>
      </c>
      <c r="M762" t="str" cm="1">
        <f t="array" ref="M762">_xlfn.IFS(AND(marketing_campaign[[#This Row],[Recency]]&gt;=0,marketing_campaign[[#This Row],[Recency]]&lt;=14),"Early Recency",AND(marketing_campaign[[#This Row],[Recency]]&gt;=15,marketing_campaign[[#This Row],[Recency]]&lt;=31),"Mid-Recency",marketing_campaign[[#This Row],[Recency]]&gt;=32,"Late Recency")</f>
        <v>Early Recency</v>
      </c>
      <c r="N762">
        <v>11</v>
      </c>
      <c r="O762">
        <v>5</v>
      </c>
      <c r="P762">
        <v>22</v>
      </c>
      <c r="Q762">
        <v>12</v>
      </c>
      <c r="R762">
        <v>5</v>
      </c>
      <c r="S762">
        <v>11</v>
      </c>
      <c r="T762">
        <f>marketing_campaign[[#This Row],[MntGoldProds]]+marketing_campaign[[#This Row],[MntSweetProducts]]+marketing_campaign[[#This Row],[MntFishProducts]]+marketing_campaign[[#This Row],[MntMeatProducts]]+marketing_campaign[[#This Row],[MntFruits]]+marketing_campaign[[#This Row],[MntWines]]</f>
        <v>66</v>
      </c>
      <c r="U762">
        <v>2</v>
      </c>
      <c r="V762">
        <v>3</v>
      </c>
      <c r="W762">
        <v>0</v>
      </c>
      <c r="X762">
        <v>3</v>
      </c>
      <c r="Y762">
        <f t="shared" si="23"/>
        <v>8</v>
      </c>
      <c r="Z762">
        <v>7</v>
      </c>
      <c r="AA762">
        <v>0</v>
      </c>
      <c r="AB762">
        <v>0</v>
      </c>
      <c r="AC762">
        <v>0</v>
      </c>
      <c r="AD762">
        <v>0</v>
      </c>
      <c r="AE762">
        <v>0</v>
      </c>
      <c r="AF762">
        <v>0</v>
      </c>
      <c r="AG762">
        <v>3</v>
      </c>
      <c r="AH762">
        <v>11</v>
      </c>
      <c r="AI762">
        <v>0</v>
      </c>
      <c r="AJ762">
        <f>marketing_campaign[[#This Row],[AcceptedCmp2]]+marketing_campaign[[#This Row],[AcceptedCmp1]]+marketing_campaign[[#This Row],[AcceptedCmp5]]+marketing_campaign[[#This Row],[AcceptedCmp4]]+marketing_campaign[[#This Row],[AcceptedCmp3]]</f>
        <v>0</v>
      </c>
    </row>
    <row r="763" spans="1:36" x14ac:dyDescent="0.35">
      <c r="A763">
        <v>6887</v>
      </c>
      <c r="B763">
        <v>1967</v>
      </c>
      <c r="C763">
        <f t="shared" ca="1" si="22"/>
        <v>59</v>
      </c>
      <c r="D763" t="str" cm="1">
        <f t="array" aca="1" ref="D7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3" t="s">
        <v>29</v>
      </c>
      <c r="F763" t="s">
        <v>30</v>
      </c>
      <c r="G763" cm="1">
        <f t="array" ref="G763">_xlfn.IFS(marketing_campaign[[#This Row],[Marital_Status]]="Single",I763-J763+1,marketing_campaign[[#This Row],[Marital_Status]]="Together",I763+J763+2,marketing_campaign[[#This Row],[Marital_Status]]="Alone",I763-J763+1,marketing_campaign[[#This Row],[Marital_Status]]="Married",I763+J763+2,marketing_campaign[[#This Row],[Marital_Status]]="Divorced",I763+J763+1,marketing_campaign[[#This Row],[Marital_Status]]="YOLO",I763-J763+1,marketing_campaign[[#This Row],[Marital_Status]]="Absurd",I763-J763+1,marketing_campaign[[#This Row],[Marital_Status]]="Widow",I763+J763+1)</f>
        <v>1</v>
      </c>
      <c r="H763">
        <v>79146</v>
      </c>
      <c r="I763">
        <v>1</v>
      </c>
      <c r="J763">
        <v>1</v>
      </c>
      <c r="K763" s="1">
        <v>41753</v>
      </c>
      <c r="L763">
        <v>33</v>
      </c>
      <c r="M763" t="str" cm="1">
        <f t="array" ref="M763">_xlfn.IFS(AND(marketing_campaign[[#This Row],[Recency]]&gt;=0,marketing_campaign[[#This Row],[Recency]]&lt;=14),"Early Recency",AND(marketing_campaign[[#This Row],[Recency]]&gt;=15,marketing_campaign[[#This Row],[Recency]]&lt;=31),"Mid-Recency",marketing_campaign[[#This Row],[Recency]]&gt;=32,"Late Recency")</f>
        <v>Late Recency</v>
      </c>
      <c r="N763">
        <v>245</v>
      </c>
      <c r="O763">
        <v>16</v>
      </c>
      <c r="P763">
        <v>223</v>
      </c>
      <c r="Q763">
        <v>21</v>
      </c>
      <c r="R763">
        <v>43</v>
      </c>
      <c r="S763">
        <v>16</v>
      </c>
      <c r="T763">
        <f>marketing_campaign[[#This Row],[MntGoldProds]]+marketing_campaign[[#This Row],[MntSweetProducts]]+marketing_campaign[[#This Row],[MntFishProducts]]+marketing_campaign[[#This Row],[MntMeatProducts]]+marketing_campaign[[#This Row],[MntFruits]]+marketing_campaign[[#This Row],[MntWines]]</f>
        <v>564</v>
      </c>
      <c r="U763">
        <v>2</v>
      </c>
      <c r="V763">
        <v>8</v>
      </c>
      <c r="W763">
        <v>1</v>
      </c>
      <c r="X763">
        <v>8</v>
      </c>
      <c r="Y763">
        <f t="shared" si="23"/>
        <v>19</v>
      </c>
      <c r="Z763">
        <v>6</v>
      </c>
      <c r="AA763">
        <v>0</v>
      </c>
      <c r="AB763">
        <v>0</v>
      </c>
      <c r="AC763">
        <v>0</v>
      </c>
      <c r="AD763">
        <v>0</v>
      </c>
      <c r="AE763">
        <v>0</v>
      </c>
      <c r="AF763">
        <v>0</v>
      </c>
      <c r="AG763">
        <v>3</v>
      </c>
      <c r="AH763">
        <v>11</v>
      </c>
      <c r="AI763">
        <v>0</v>
      </c>
      <c r="AJ763">
        <f>marketing_campaign[[#This Row],[AcceptedCmp2]]+marketing_campaign[[#This Row],[AcceptedCmp1]]+marketing_campaign[[#This Row],[AcceptedCmp5]]+marketing_campaign[[#This Row],[AcceptedCmp4]]+marketing_campaign[[#This Row],[AcceptedCmp3]]</f>
        <v>0</v>
      </c>
    </row>
    <row r="764" spans="1:36" x14ac:dyDescent="0.35">
      <c r="A764">
        <v>6406</v>
      </c>
      <c r="B764">
        <v>1988</v>
      </c>
      <c r="C764">
        <f t="shared" ca="1" si="22"/>
        <v>38</v>
      </c>
      <c r="D764" t="str" cm="1">
        <f t="array" aca="1" ref="D7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64" t="s">
        <v>34</v>
      </c>
      <c r="F764" t="s">
        <v>33</v>
      </c>
      <c r="G764" cm="1">
        <f t="array" ref="G764">_xlfn.IFS(marketing_campaign[[#This Row],[Marital_Status]]="Single",I764-J764+1,marketing_campaign[[#This Row],[Marital_Status]]="Together",I764+J764+2,marketing_campaign[[#This Row],[Marital_Status]]="Alone",I764-J764+1,marketing_campaign[[#This Row],[Marital_Status]]="Married",I764+J764+2,marketing_campaign[[#This Row],[Marital_Status]]="Divorced",I764+J764+1,marketing_campaign[[#This Row],[Marital_Status]]="YOLO",I764-J764+1,marketing_campaign[[#This Row],[Marital_Status]]="Absurd",I764-J764+1,marketing_campaign[[#This Row],[Marital_Status]]="Widow",I764+J764+1)</f>
        <v>2</v>
      </c>
      <c r="H764">
        <v>78285</v>
      </c>
      <c r="I764">
        <v>0</v>
      </c>
      <c r="J764">
        <v>0</v>
      </c>
      <c r="K764" s="1">
        <v>41575</v>
      </c>
      <c r="L764">
        <v>13</v>
      </c>
      <c r="M764" t="str" cm="1">
        <f t="array" ref="M764">_xlfn.IFS(AND(marketing_campaign[[#This Row],[Recency]]&gt;=0,marketing_campaign[[#This Row],[Recency]]&lt;=14),"Early Recency",AND(marketing_campaign[[#This Row],[Recency]]&gt;=15,marketing_campaign[[#This Row],[Recency]]&lt;=31),"Mid-Recency",marketing_campaign[[#This Row],[Recency]]&gt;=32,"Late Recency")</f>
        <v>Early Recency</v>
      </c>
      <c r="N764">
        <v>647</v>
      </c>
      <c r="O764">
        <v>107</v>
      </c>
      <c r="P764">
        <v>391</v>
      </c>
      <c r="Q764">
        <v>175</v>
      </c>
      <c r="R764">
        <v>67</v>
      </c>
      <c r="S764">
        <v>40</v>
      </c>
      <c r="T764">
        <f>marketing_campaign[[#This Row],[MntGoldProds]]+marketing_campaign[[#This Row],[MntSweetProducts]]+marketing_campaign[[#This Row],[MntFishProducts]]+marketing_campaign[[#This Row],[MntMeatProducts]]+marketing_campaign[[#This Row],[MntFruits]]+marketing_campaign[[#This Row],[MntWines]]</f>
        <v>1427</v>
      </c>
      <c r="U764">
        <v>1</v>
      </c>
      <c r="V764">
        <v>6</v>
      </c>
      <c r="W764">
        <v>4</v>
      </c>
      <c r="X764">
        <v>10</v>
      </c>
      <c r="Y764">
        <f t="shared" si="23"/>
        <v>21</v>
      </c>
      <c r="Z764">
        <v>3</v>
      </c>
      <c r="AA764">
        <v>0</v>
      </c>
      <c r="AB764">
        <v>0</v>
      </c>
      <c r="AC764">
        <v>0</v>
      </c>
      <c r="AD764">
        <v>0</v>
      </c>
      <c r="AE764">
        <v>0</v>
      </c>
      <c r="AF764">
        <v>0</v>
      </c>
      <c r="AG764">
        <v>3</v>
      </c>
      <c r="AH764">
        <v>11</v>
      </c>
      <c r="AI764">
        <v>0</v>
      </c>
      <c r="AJ764">
        <f>marketing_campaign[[#This Row],[AcceptedCmp2]]+marketing_campaign[[#This Row],[AcceptedCmp1]]+marketing_campaign[[#This Row],[AcceptedCmp5]]+marketing_campaign[[#This Row],[AcceptedCmp4]]+marketing_campaign[[#This Row],[AcceptedCmp3]]</f>
        <v>0</v>
      </c>
    </row>
    <row r="765" spans="1:36" x14ac:dyDescent="0.35">
      <c r="A765">
        <v>7573</v>
      </c>
      <c r="B765">
        <v>1978</v>
      </c>
      <c r="C765">
        <f t="shared" ca="1" si="22"/>
        <v>48</v>
      </c>
      <c r="D765" t="str" cm="1">
        <f t="array" aca="1" ref="D7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5" t="s">
        <v>32</v>
      </c>
      <c r="F765" t="s">
        <v>30</v>
      </c>
      <c r="G765" cm="1">
        <f t="array" ref="G765">_xlfn.IFS(marketing_campaign[[#This Row],[Marital_Status]]="Single",I765-J765+1,marketing_campaign[[#This Row],[Marital_Status]]="Together",I765+J765+2,marketing_campaign[[#This Row],[Marital_Status]]="Alone",I765-J765+1,marketing_campaign[[#This Row],[Marital_Status]]="Married",I765+J765+2,marketing_campaign[[#This Row],[Marital_Status]]="Divorced",I765+J765+1,marketing_campaign[[#This Row],[Marital_Status]]="YOLO",I765-J765+1,marketing_campaign[[#This Row],[Marital_Status]]="Absurd",I765-J765+1,marketing_campaign[[#This Row],[Marital_Status]]="Widow",I765+J765+1)</f>
        <v>2</v>
      </c>
      <c r="H765">
        <v>31626</v>
      </c>
      <c r="I765">
        <v>1</v>
      </c>
      <c r="J765">
        <v>0</v>
      </c>
      <c r="K765" s="1">
        <v>41404</v>
      </c>
      <c r="L765">
        <v>12</v>
      </c>
      <c r="M765" t="str" cm="1">
        <f t="array" ref="M765">_xlfn.IFS(AND(marketing_campaign[[#This Row],[Recency]]&gt;=0,marketing_campaign[[#This Row],[Recency]]&lt;=14),"Early Recency",AND(marketing_campaign[[#This Row],[Recency]]&gt;=15,marketing_campaign[[#This Row],[Recency]]&lt;=31),"Mid-Recency",marketing_campaign[[#This Row],[Recency]]&gt;=32,"Late Recency")</f>
        <v>Early Recency</v>
      </c>
      <c r="N765">
        <v>39</v>
      </c>
      <c r="O765">
        <v>1</v>
      </c>
      <c r="P765">
        <v>9</v>
      </c>
      <c r="Q765">
        <v>2</v>
      </c>
      <c r="R765">
        <v>1</v>
      </c>
      <c r="S765">
        <v>34</v>
      </c>
      <c r="T765">
        <f>marketing_campaign[[#This Row],[MntGoldProds]]+marketing_campaign[[#This Row],[MntSweetProducts]]+marketing_campaign[[#This Row],[MntFishProducts]]+marketing_campaign[[#This Row],[MntMeatProducts]]+marketing_campaign[[#This Row],[MntFruits]]+marketing_campaign[[#This Row],[MntWines]]</f>
        <v>86</v>
      </c>
      <c r="U765">
        <v>1</v>
      </c>
      <c r="V765">
        <v>2</v>
      </c>
      <c r="W765">
        <v>1</v>
      </c>
      <c r="X765">
        <v>2</v>
      </c>
      <c r="Y765">
        <f t="shared" si="23"/>
        <v>6</v>
      </c>
      <c r="Z765">
        <v>7</v>
      </c>
      <c r="AA765">
        <v>1</v>
      </c>
      <c r="AB765">
        <v>0</v>
      </c>
      <c r="AC765">
        <v>0</v>
      </c>
      <c r="AD765">
        <v>0</v>
      </c>
      <c r="AE765">
        <v>0</v>
      </c>
      <c r="AF765">
        <v>0</v>
      </c>
      <c r="AG765">
        <v>3</v>
      </c>
      <c r="AH765">
        <v>11</v>
      </c>
      <c r="AI765">
        <v>1</v>
      </c>
      <c r="AJ765">
        <f>marketing_campaign[[#This Row],[AcceptedCmp2]]+marketing_campaign[[#This Row],[AcceptedCmp1]]+marketing_campaign[[#This Row],[AcceptedCmp5]]+marketing_campaign[[#This Row],[AcceptedCmp4]]+marketing_campaign[[#This Row],[AcceptedCmp3]]</f>
        <v>1</v>
      </c>
    </row>
    <row r="766" spans="1:36" x14ac:dyDescent="0.35">
      <c r="A766">
        <v>4508</v>
      </c>
      <c r="B766">
        <v>1952</v>
      </c>
      <c r="C766">
        <f t="shared" ca="1" si="22"/>
        <v>74</v>
      </c>
      <c r="D766" t="str" cm="1">
        <f t="array" aca="1" ref="D7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6" t="s">
        <v>29</v>
      </c>
      <c r="F766" t="s">
        <v>30</v>
      </c>
      <c r="G766" cm="1">
        <f t="array" ref="G766">_xlfn.IFS(marketing_campaign[[#This Row],[Marital_Status]]="Single",I766-J766+1,marketing_campaign[[#This Row],[Marital_Status]]="Together",I766+J766+2,marketing_campaign[[#This Row],[Marital_Status]]="Alone",I766-J766+1,marketing_campaign[[#This Row],[Marital_Status]]="Married",I766+J766+2,marketing_campaign[[#This Row],[Marital_Status]]="Divorced",I766+J766+1,marketing_campaign[[#This Row],[Marital_Status]]="YOLO",I766-J766+1,marketing_campaign[[#This Row],[Marital_Status]]="Absurd",I766-J766+1,marketing_campaign[[#This Row],[Marital_Status]]="Widow",I766+J766+1)</f>
        <v>1</v>
      </c>
      <c r="H766">
        <v>75127</v>
      </c>
      <c r="I766">
        <v>0</v>
      </c>
      <c r="J766">
        <v>0</v>
      </c>
      <c r="K766" s="1">
        <v>41781</v>
      </c>
      <c r="L766">
        <v>92</v>
      </c>
      <c r="M766" t="str" cm="1">
        <f t="array" ref="M766">_xlfn.IFS(AND(marketing_campaign[[#This Row],[Recency]]&gt;=0,marketing_campaign[[#This Row],[Recency]]&lt;=14),"Early Recency",AND(marketing_campaign[[#This Row],[Recency]]&gt;=15,marketing_campaign[[#This Row],[Recency]]&lt;=31),"Mid-Recency",marketing_campaign[[#This Row],[Recency]]&gt;=32,"Late Recency")</f>
        <v>Late Recency</v>
      </c>
      <c r="N766">
        <v>203</v>
      </c>
      <c r="O766">
        <v>35</v>
      </c>
      <c r="P766">
        <v>305</v>
      </c>
      <c r="Q766">
        <v>46</v>
      </c>
      <c r="R766">
        <v>17</v>
      </c>
      <c r="S766">
        <v>227</v>
      </c>
      <c r="T766">
        <f>marketing_campaign[[#This Row],[MntGoldProds]]+marketing_campaign[[#This Row],[MntSweetProducts]]+marketing_campaign[[#This Row],[MntFishProducts]]+marketing_campaign[[#This Row],[MntMeatProducts]]+marketing_campaign[[#This Row],[MntFruits]]+marketing_campaign[[#This Row],[MntWines]]</f>
        <v>833</v>
      </c>
      <c r="U766">
        <v>1</v>
      </c>
      <c r="V766">
        <v>2</v>
      </c>
      <c r="W766">
        <v>11</v>
      </c>
      <c r="X766">
        <v>5</v>
      </c>
      <c r="Y766">
        <f t="shared" si="23"/>
        <v>19</v>
      </c>
      <c r="Z766">
        <v>1</v>
      </c>
      <c r="AA766">
        <v>0</v>
      </c>
      <c r="AB766">
        <v>0</v>
      </c>
      <c r="AC766">
        <v>0</v>
      </c>
      <c r="AD766">
        <v>0</v>
      </c>
      <c r="AE766">
        <v>0</v>
      </c>
      <c r="AF766">
        <v>0</v>
      </c>
      <c r="AG766">
        <v>3</v>
      </c>
      <c r="AH766">
        <v>11</v>
      </c>
      <c r="AI766">
        <v>0</v>
      </c>
      <c r="AJ766">
        <f>marketing_campaign[[#This Row],[AcceptedCmp2]]+marketing_campaign[[#This Row],[AcceptedCmp1]]+marketing_campaign[[#This Row],[AcceptedCmp5]]+marketing_campaign[[#This Row],[AcceptedCmp4]]+marketing_campaign[[#This Row],[AcceptedCmp3]]</f>
        <v>0</v>
      </c>
    </row>
    <row r="767" spans="1:36" x14ac:dyDescent="0.35">
      <c r="A767">
        <v>221</v>
      </c>
      <c r="B767">
        <v>1955</v>
      </c>
      <c r="C767">
        <f t="shared" ca="1" si="22"/>
        <v>71</v>
      </c>
      <c r="D767" t="str" cm="1">
        <f t="array" aca="1" ref="D7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67" t="s">
        <v>29</v>
      </c>
      <c r="F767" t="s">
        <v>33</v>
      </c>
      <c r="G767" cm="1">
        <f t="array" ref="G767">_xlfn.IFS(marketing_campaign[[#This Row],[Marital_Status]]="Single",I767-J767+1,marketing_campaign[[#This Row],[Marital_Status]]="Together",I767+J767+2,marketing_campaign[[#This Row],[Marital_Status]]="Alone",I767-J767+1,marketing_campaign[[#This Row],[Marital_Status]]="Married",I767+J767+2,marketing_campaign[[#This Row],[Marital_Status]]="Divorced",I767+J767+1,marketing_campaign[[#This Row],[Marital_Status]]="YOLO",I767-J767+1,marketing_campaign[[#This Row],[Marital_Status]]="Absurd",I767-J767+1,marketing_campaign[[#This Row],[Marital_Status]]="Widow",I767+J767+1)</f>
        <v>3</v>
      </c>
      <c r="H767">
        <v>48726</v>
      </c>
      <c r="I767">
        <v>0</v>
      </c>
      <c r="J767">
        <v>1</v>
      </c>
      <c r="K767" s="1">
        <v>41391</v>
      </c>
      <c r="L767">
        <v>90</v>
      </c>
      <c r="M767" t="str" cm="1">
        <f t="array" ref="M767">_xlfn.IFS(AND(marketing_campaign[[#This Row],[Recency]]&gt;=0,marketing_campaign[[#This Row],[Recency]]&lt;=14),"Early Recency",AND(marketing_campaign[[#This Row],[Recency]]&gt;=15,marketing_campaign[[#This Row],[Recency]]&lt;=31),"Mid-Recency",marketing_campaign[[#This Row],[Recency]]&gt;=32,"Late Recency")</f>
        <v>Late Recency</v>
      </c>
      <c r="N767">
        <v>138</v>
      </c>
      <c r="O767">
        <v>3</v>
      </c>
      <c r="P767">
        <v>38</v>
      </c>
      <c r="Q767">
        <v>4</v>
      </c>
      <c r="R767">
        <v>0</v>
      </c>
      <c r="S767">
        <v>59</v>
      </c>
      <c r="T767">
        <f>marketing_campaign[[#This Row],[MntGoldProds]]+marketing_campaign[[#This Row],[MntSweetProducts]]+marketing_campaign[[#This Row],[MntFishProducts]]+marketing_campaign[[#This Row],[MntMeatProducts]]+marketing_campaign[[#This Row],[MntFruits]]+marketing_campaign[[#This Row],[MntWines]]</f>
        <v>242</v>
      </c>
      <c r="U767">
        <v>3</v>
      </c>
      <c r="V767">
        <v>3</v>
      </c>
      <c r="W767">
        <v>2</v>
      </c>
      <c r="X767">
        <v>4</v>
      </c>
      <c r="Y767">
        <f t="shared" si="23"/>
        <v>12</v>
      </c>
      <c r="Z767">
        <v>6</v>
      </c>
      <c r="AA767">
        <v>0</v>
      </c>
      <c r="AB767">
        <v>0</v>
      </c>
      <c r="AC767">
        <v>0</v>
      </c>
      <c r="AD767">
        <v>0</v>
      </c>
      <c r="AE767">
        <v>0</v>
      </c>
      <c r="AF767">
        <v>0</v>
      </c>
      <c r="AG767">
        <v>3</v>
      </c>
      <c r="AH767">
        <v>11</v>
      </c>
      <c r="AI767">
        <v>0</v>
      </c>
      <c r="AJ767">
        <f>marketing_campaign[[#This Row],[AcceptedCmp2]]+marketing_campaign[[#This Row],[AcceptedCmp1]]+marketing_campaign[[#This Row],[AcceptedCmp5]]+marketing_campaign[[#This Row],[AcceptedCmp4]]+marketing_campaign[[#This Row],[AcceptedCmp3]]</f>
        <v>0</v>
      </c>
    </row>
    <row r="768" spans="1:36" x14ac:dyDescent="0.35">
      <c r="A768">
        <v>5331</v>
      </c>
      <c r="B768">
        <v>1977</v>
      </c>
      <c r="C768">
        <f t="shared" ca="1" si="22"/>
        <v>49</v>
      </c>
      <c r="D768" t="str" cm="1">
        <f t="array" aca="1" ref="D7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68" t="s">
        <v>29</v>
      </c>
      <c r="F768" t="s">
        <v>33</v>
      </c>
      <c r="G768" cm="1">
        <f t="array" ref="G768">_xlfn.IFS(marketing_campaign[[#This Row],[Marital_Status]]="Single",I768-J768+1,marketing_campaign[[#This Row],[Marital_Status]]="Together",I768+J768+2,marketing_campaign[[#This Row],[Marital_Status]]="Alone",I768-J768+1,marketing_campaign[[#This Row],[Marital_Status]]="Married",I768+J768+2,marketing_campaign[[#This Row],[Marital_Status]]="Divorced",I768+J768+1,marketing_campaign[[#This Row],[Marital_Status]]="YOLO",I768-J768+1,marketing_campaign[[#This Row],[Marital_Status]]="Absurd",I768-J768+1,marketing_campaign[[#This Row],[Marital_Status]]="Widow",I768+J768+1)</f>
        <v>2</v>
      </c>
      <c r="H768">
        <v>74985</v>
      </c>
      <c r="I768">
        <v>0</v>
      </c>
      <c r="J768">
        <v>0</v>
      </c>
      <c r="K768" s="1">
        <v>41163</v>
      </c>
      <c r="L768">
        <v>8</v>
      </c>
      <c r="M768" t="str" cm="1">
        <f t="array" ref="M768">_xlfn.IFS(AND(marketing_campaign[[#This Row],[Recency]]&gt;=0,marketing_campaign[[#This Row],[Recency]]&lt;=14),"Early Recency",AND(marketing_campaign[[#This Row],[Recency]]&gt;=15,marketing_campaign[[#This Row],[Recency]]&lt;=31),"Mid-Recency",marketing_campaign[[#This Row],[Recency]]&gt;=32,"Late Recency")</f>
        <v>Early Recency</v>
      </c>
      <c r="N768">
        <v>587</v>
      </c>
      <c r="O768">
        <v>51</v>
      </c>
      <c r="P768">
        <v>898</v>
      </c>
      <c r="Q768">
        <v>247</v>
      </c>
      <c r="R768">
        <v>0</v>
      </c>
      <c r="S768">
        <v>86</v>
      </c>
      <c r="T768">
        <f>marketing_campaign[[#This Row],[MntGoldProds]]+marketing_campaign[[#This Row],[MntSweetProducts]]+marketing_campaign[[#This Row],[MntFishProducts]]+marketing_campaign[[#This Row],[MntMeatProducts]]+marketing_campaign[[#This Row],[MntFruits]]+marketing_campaign[[#This Row],[MntWines]]</f>
        <v>1869</v>
      </c>
      <c r="U768">
        <v>1</v>
      </c>
      <c r="V768">
        <v>3</v>
      </c>
      <c r="W768">
        <v>6</v>
      </c>
      <c r="X768">
        <v>7</v>
      </c>
      <c r="Y768">
        <f t="shared" si="23"/>
        <v>17</v>
      </c>
      <c r="Z768">
        <v>2</v>
      </c>
      <c r="AA768">
        <v>0</v>
      </c>
      <c r="AB768">
        <v>0</v>
      </c>
      <c r="AC768">
        <v>0</v>
      </c>
      <c r="AD768">
        <v>0</v>
      </c>
      <c r="AE768">
        <v>0</v>
      </c>
      <c r="AF768">
        <v>0</v>
      </c>
      <c r="AG768">
        <v>3</v>
      </c>
      <c r="AH768">
        <v>11</v>
      </c>
      <c r="AI768">
        <v>0</v>
      </c>
      <c r="AJ768">
        <f>marketing_campaign[[#This Row],[AcceptedCmp2]]+marketing_campaign[[#This Row],[AcceptedCmp1]]+marketing_campaign[[#This Row],[AcceptedCmp5]]+marketing_campaign[[#This Row],[AcceptedCmp4]]+marketing_campaign[[#This Row],[AcceptedCmp3]]</f>
        <v>0</v>
      </c>
    </row>
    <row r="769" spans="1:36" x14ac:dyDescent="0.35">
      <c r="A769">
        <v>1911</v>
      </c>
      <c r="B769">
        <v>1987</v>
      </c>
      <c r="C769">
        <f t="shared" ca="1" si="22"/>
        <v>39</v>
      </c>
      <c r="D769" t="str" cm="1">
        <f t="array" aca="1" ref="D7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69" t="s">
        <v>29</v>
      </c>
      <c r="F769" t="s">
        <v>31</v>
      </c>
      <c r="G769" cm="1">
        <f t="array" ref="G769">_xlfn.IFS(marketing_campaign[[#This Row],[Marital_Status]]="Single",I769-J769+1,marketing_campaign[[#This Row],[Marital_Status]]="Together",I769+J769+2,marketing_campaign[[#This Row],[Marital_Status]]="Alone",I769-J769+1,marketing_campaign[[#This Row],[Marital_Status]]="Married",I769+J769+2,marketing_campaign[[#This Row],[Marital_Status]]="Divorced",I769+J769+1,marketing_campaign[[#This Row],[Marital_Status]]="YOLO",I769-J769+1,marketing_campaign[[#This Row],[Marital_Status]]="Absurd",I769-J769+1,marketing_campaign[[#This Row],[Marital_Status]]="Widow",I769+J769+1)</f>
        <v>2</v>
      </c>
      <c r="H769">
        <v>67430</v>
      </c>
      <c r="I769">
        <v>0</v>
      </c>
      <c r="J769">
        <v>0</v>
      </c>
      <c r="K769" s="1">
        <v>41157</v>
      </c>
      <c r="L769">
        <v>6</v>
      </c>
      <c r="M769" t="str" cm="1">
        <f t="array" ref="M769">_xlfn.IFS(AND(marketing_campaign[[#This Row],[Recency]]&gt;=0,marketing_campaign[[#This Row],[Recency]]&lt;=14),"Early Recency",AND(marketing_campaign[[#This Row],[Recency]]&gt;=15,marketing_campaign[[#This Row],[Recency]]&lt;=31),"Mid-Recency",marketing_campaign[[#This Row],[Recency]]&gt;=32,"Late Recency")</f>
        <v>Early Recency</v>
      </c>
      <c r="N769">
        <v>595</v>
      </c>
      <c r="O769">
        <v>97</v>
      </c>
      <c r="P769">
        <v>291</v>
      </c>
      <c r="Q769">
        <v>127</v>
      </c>
      <c r="R769">
        <v>133</v>
      </c>
      <c r="S769">
        <v>121</v>
      </c>
      <c r="T769">
        <f>marketing_campaign[[#This Row],[MntGoldProds]]+marketing_campaign[[#This Row],[MntSweetProducts]]+marketing_campaign[[#This Row],[MntFishProducts]]+marketing_campaign[[#This Row],[MntMeatProducts]]+marketing_campaign[[#This Row],[MntFruits]]+marketing_campaign[[#This Row],[MntWines]]</f>
        <v>1364</v>
      </c>
      <c r="U769">
        <v>1</v>
      </c>
      <c r="V769">
        <v>11</v>
      </c>
      <c r="W769">
        <v>5</v>
      </c>
      <c r="X769">
        <v>12</v>
      </c>
      <c r="Y769">
        <f t="shared" si="23"/>
        <v>29</v>
      </c>
      <c r="Z769">
        <v>6</v>
      </c>
      <c r="AA769">
        <v>0</v>
      </c>
      <c r="AB769">
        <v>0</v>
      </c>
      <c r="AC769">
        <v>0</v>
      </c>
      <c r="AD769">
        <v>0</v>
      </c>
      <c r="AE769">
        <v>0</v>
      </c>
      <c r="AF769">
        <v>0</v>
      </c>
      <c r="AG769">
        <v>3</v>
      </c>
      <c r="AH769">
        <v>11</v>
      </c>
      <c r="AI769">
        <v>0</v>
      </c>
      <c r="AJ769">
        <f>marketing_campaign[[#This Row],[AcceptedCmp2]]+marketing_campaign[[#This Row],[AcceptedCmp1]]+marketing_campaign[[#This Row],[AcceptedCmp5]]+marketing_campaign[[#This Row],[AcceptedCmp4]]+marketing_campaign[[#This Row],[AcceptedCmp3]]</f>
        <v>0</v>
      </c>
    </row>
    <row r="770" spans="1:36" x14ac:dyDescent="0.35">
      <c r="A770">
        <v>20</v>
      </c>
      <c r="B770">
        <v>1965</v>
      </c>
      <c r="C770">
        <f t="shared" ref="C770:C833" ca="1" si="24">YEAR(TODAY())-B770</f>
        <v>61</v>
      </c>
      <c r="D770" t="str" cm="1">
        <f t="array" aca="1" ref="D7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0" t="s">
        <v>37</v>
      </c>
      <c r="F770" t="s">
        <v>33</v>
      </c>
      <c r="G770" cm="1">
        <f t="array" ref="G770">_xlfn.IFS(marketing_campaign[[#This Row],[Marital_Status]]="Single",I770-J770+1,marketing_campaign[[#This Row],[Marital_Status]]="Together",I770+J770+2,marketing_campaign[[#This Row],[Marital_Status]]="Alone",I770-J770+1,marketing_campaign[[#This Row],[Marital_Status]]="Married",I770+J770+2,marketing_campaign[[#This Row],[Marital_Status]]="Divorced",I770+J770+1,marketing_campaign[[#This Row],[Marital_Status]]="YOLO",I770-J770+1,marketing_campaign[[#This Row],[Marital_Status]]="Absurd",I770-J770+1,marketing_campaign[[#This Row],[Marital_Status]]="Widow",I770+J770+1)</f>
        <v>3</v>
      </c>
      <c r="H770">
        <v>46891</v>
      </c>
      <c r="I770">
        <v>0</v>
      </c>
      <c r="J770">
        <v>1</v>
      </c>
      <c r="K770" s="1">
        <v>41518</v>
      </c>
      <c r="L770">
        <v>91</v>
      </c>
      <c r="M770" t="str" cm="1">
        <f t="array" ref="M770">_xlfn.IFS(AND(marketing_campaign[[#This Row],[Recency]]&gt;=0,marketing_campaign[[#This Row],[Recency]]&lt;=14),"Early Recency",AND(marketing_campaign[[#This Row],[Recency]]&gt;=15,marketing_campaign[[#This Row],[Recency]]&lt;=31),"Mid-Recency",marketing_campaign[[#This Row],[Recency]]&gt;=32,"Late Recency")</f>
        <v>Late Recency</v>
      </c>
      <c r="N770">
        <v>43</v>
      </c>
      <c r="O770">
        <v>12</v>
      </c>
      <c r="P770">
        <v>23</v>
      </c>
      <c r="Q770">
        <v>29</v>
      </c>
      <c r="R770">
        <v>15</v>
      </c>
      <c r="S770">
        <v>61</v>
      </c>
      <c r="T770">
        <f>marketing_campaign[[#This Row],[MntGoldProds]]+marketing_campaign[[#This Row],[MntSweetProducts]]+marketing_campaign[[#This Row],[MntFishProducts]]+marketing_campaign[[#This Row],[MntMeatProducts]]+marketing_campaign[[#This Row],[MntFruits]]+marketing_campaign[[#This Row],[MntWines]]</f>
        <v>183</v>
      </c>
      <c r="U770">
        <v>1</v>
      </c>
      <c r="V770">
        <v>2</v>
      </c>
      <c r="W770">
        <v>1</v>
      </c>
      <c r="X770">
        <v>4</v>
      </c>
      <c r="Y770">
        <f t="shared" ref="Y770:Y833" si="25">U770+V770+W770+X770</f>
        <v>8</v>
      </c>
      <c r="Z770">
        <v>4</v>
      </c>
      <c r="AA770">
        <v>0</v>
      </c>
      <c r="AB770">
        <v>0</v>
      </c>
      <c r="AC770">
        <v>0</v>
      </c>
      <c r="AD770">
        <v>0</v>
      </c>
      <c r="AE770">
        <v>0</v>
      </c>
      <c r="AF770">
        <v>0</v>
      </c>
      <c r="AG770">
        <v>3</v>
      </c>
      <c r="AH770">
        <v>11</v>
      </c>
      <c r="AI770">
        <v>0</v>
      </c>
      <c r="AJ770">
        <f>marketing_campaign[[#This Row],[AcceptedCmp2]]+marketing_campaign[[#This Row],[AcceptedCmp1]]+marketing_campaign[[#This Row],[AcceptedCmp5]]+marketing_campaign[[#This Row],[AcceptedCmp4]]+marketing_campaign[[#This Row],[AcceptedCmp3]]</f>
        <v>0</v>
      </c>
    </row>
    <row r="771" spans="1:36" x14ac:dyDescent="0.35">
      <c r="A771">
        <v>8786</v>
      </c>
      <c r="B771">
        <v>1956</v>
      </c>
      <c r="C771">
        <f t="shared" ca="1" si="24"/>
        <v>70</v>
      </c>
      <c r="D771" t="str" cm="1">
        <f t="array" aca="1" ref="D7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1" t="s">
        <v>34</v>
      </c>
      <c r="F771" t="s">
        <v>33</v>
      </c>
      <c r="G771" cm="1">
        <f t="array" ref="G771">_xlfn.IFS(marketing_campaign[[#This Row],[Marital_Status]]="Single",I771-J771+1,marketing_campaign[[#This Row],[Marital_Status]]="Together",I771+J771+2,marketing_campaign[[#This Row],[Marital_Status]]="Alone",I771-J771+1,marketing_campaign[[#This Row],[Marital_Status]]="Married",I771+J771+2,marketing_campaign[[#This Row],[Marital_Status]]="Divorced",I771+J771+1,marketing_campaign[[#This Row],[Marital_Status]]="YOLO",I771-J771+1,marketing_campaign[[#This Row],[Marital_Status]]="Absurd",I771-J771+1,marketing_campaign[[#This Row],[Marital_Status]]="Widow",I771+J771+1)</f>
        <v>3</v>
      </c>
      <c r="H771">
        <v>62058</v>
      </c>
      <c r="I771">
        <v>0</v>
      </c>
      <c r="J771">
        <v>1</v>
      </c>
      <c r="K771" s="1">
        <v>41420</v>
      </c>
      <c r="L771">
        <v>52</v>
      </c>
      <c r="M771" t="str" cm="1">
        <f t="array" ref="M771">_xlfn.IFS(AND(marketing_campaign[[#This Row],[Recency]]&gt;=0,marketing_campaign[[#This Row],[Recency]]&lt;=14),"Early Recency",AND(marketing_campaign[[#This Row],[Recency]]&gt;=15,marketing_campaign[[#This Row],[Recency]]&lt;=31),"Mid-Recency",marketing_campaign[[#This Row],[Recency]]&gt;=32,"Late Recency")</f>
        <v>Late Recency</v>
      </c>
      <c r="N771">
        <v>301</v>
      </c>
      <c r="O771">
        <v>7</v>
      </c>
      <c r="P771">
        <v>74</v>
      </c>
      <c r="Q771">
        <v>10</v>
      </c>
      <c r="R771">
        <v>0</v>
      </c>
      <c r="S771">
        <v>58</v>
      </c>
      <c r="T771">
        <f>marketing_campaign[[#This Row],[MntGoldProds]]+marketing_campaign[[#This Row],[MntSweetProducts]]+marketing_campaign[[#This Row],[MntFishProducts]]+marketing_campaign[[#This Row],[MntMeatProducts]]+marketing_campaign[[#This Row],[MntFruits]]+marketing_campaign[[#This Row],[MntWines]]</f>
        <v>450</v>
      </c>
      <c r="U771">
        <v>4</v>
      </c>
      <c r="V771">
        <v>6</v>
      </c>
      <c r="W771">
        <v>1</v>
      </c>
      <c r="X771">
        <v>7</v>
      </c>
      <c r="Y771">
        <f t="shared" si="25"/>
        <v>18</v>
      </c>
      <c r="Z771">
        <v>6</v>
      </c>
      <c r="AA771">
        <v>0</v>
      </c>
      <c r="AB771">
        <v>0</v>
      </c>
      <c r="AC771">
        <v>0</v>
      </c>
      <c r="AD771">
        <v>0</v>
      </c>
      <c r="AE771">
        <v>0</v>
      </c>
      <c r="AF771">
        <v>0</v>
      </c>
      <c r="AG771">
        <v>3</v>
      </c>
      <c r="AH771">
        <v>11</v>
      </c>
      <c r="AI771">
        <v>0</v>
      </c>
      <c r="AJ771">
        <f>marketing_campaign[[#This Row],[AcceptedCmp2]]+marketing_campaign[[#This Row],[AcceptedCmp1]]+marketing_campaign[[#This Row],[AcceptedCmp5]]+marketing_campaign[[#This Row],[AcceptedCmp4]]+marketing_campaign[[#This Row],[AcceptedCmp3]]</f>
        <v>0</v>
      </c>
    </row>
    <row r="772" spans="1:36" x14ac:dyDescent="0.35">
      <c r="A772">
        <v>10582</v>
      </c>
      <c r="B772">
        <v>1979</v>
      </c>
      <c r="C772">
        <f t="shared" ca="1" si="24"/>
        <v>47</v>
      </c>
      <c r="D772" t="str" cm="1">
        <f t="array" aca="1" ref="D7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2" t="s">
        <v>29</v>
      </c>
      <c r="F772" t="s">
        <v>33</v>
      </c>
      <c r="G772" cm="1">
        <f t="array" ref="G772">_xlfn.IFS(marketing_campaign[[#This Row],[Marital_Status]]="Single",I772-J772+1,marketing_campaign[[#This Row],[Marital_Status]]="Together",I772+J772+2,marketing_campaign[[#This Row],[Marital_Status]]="Alone",I772-J772+1,marketing_campaign[[#This Row],[Marital_Status]]="Married",I772+J772+2,marketing_campaign[[#This Row],[Marital_Status]]="Divorced",I772+J772+1,marketing_campaign[[#This Row],[Marital_Status]]="YOLO",I772-J772+1,marketing_campaign[[#This Row],[Marital_Status]]="Absurd",I772-J772+1,marketing_campaign[[#This Row],[Marital_Status]]="Widow",I772+J772+1)</f>
        <v>3</v>
      </c>
      <c r="H772">
        <v>72063</v>
      </c>
      <c r="I772">
        <v>0</v>
      </c>
      <c r="J772">
        <v>1</v>
      </c>
      <c r="K772" s="1">
        <v>41458</v>
      </c>
      <c r="L772">
        <v>3</v>
      </c>
      <c r="M772" t="str" cm="1">
        <f t="array" ref="M772">_xlfn.IFS(AND(marketing_campaign[[#This Row],[Recency]]&gt;=0,marketing_campaign[[#This Row],[Recency]]&lt;=14),"Early Recency",AND(marketing_campaign[[#This Row],[Recency]]&gt;=15,marketing_campaign[[#This Row],[Recency]]&lt;=31),"Mid-Recency",marketing_campaign[[#This Row],[Recency]]&gt;=32,"Late Recency")</f>
        <v>Early Recency</v>
      </c>
      <c r="N772">
        <v>180</v>
      </c>
      <c r="O772">
        <v>32</v>
      </c>
      <c r="P772">
        <v>348</v>
      </c>
      <c r="Q772">
        <v>76</v>
      </c>
      <c r="R772">
        <v>32</v>
      </c>
      <c r="S772">
        <v>90</v>
      </c>
      <c r="T772">
        <f>marketing_campaign[[#This Row],[MntGoldProds]]+marketing_campaign[[#This Row],[MntSweetProducts]]+marketing_campaign[[#This Row],[MntFishProducts]]+marketing_campaign[[#This Row],[MntMeatProducts]]+marketing_campaign[[#This Row],[MntFruits]]+marketing_campaign[[#This Row],[MntWines]]</f>
        <v>758</v>
      </c>
      <c r="U772">
        <v>2</v>
      </c>
      <c r="V772">
        <v>5</v>
      </c>
      <c r="W772">
        <v>2</v>
      </c>
      <c r="X772">
        <v>12</v>
      </c>
      <c r="Y772">
        <f t="shared" si="25"/>
        <v>21</v>
      </c>
      <c r="Z772">
        <v>2</v>
      </c>
      <c r="AA772">
        <v>0</v>
      </c>
      <c r="AB772">
        <v>0</v>
      </c>
      <c r="AC772">
        <v>0</v>
      </c>
      <c r="AD772">
        <v>0</v>
      </c>
      <c r="AE772">
        <v>0</v>
      </c>
      <c r="AF772">
        <v>0</v>
      </c>
      <c r="AG772">
        <v>3</v>
      </c>
      <c r="AH772">
        <v>11</v>
      </c>
      <c r="AI772">
        <v>0</v>
      </c>
      <c r="AJ772">
        <f>marketing_campaign[[#This Row],[AcceptedCmp2]]+marketing_campaign[[#This Row],[AcceptedCmp1]]+marketing_campaign[[#This Row],[AcceptedCmp5]]+marketing_campaign[[#This Row],[AcceptedCmp4]]+marketing_campaign[[#This Row],[AcceptedCmp3]]</f>
        <v>0</v>
      </c>
    </row>
    <row r="773" spans="1:36" x14ac:dyDescent="0.35">
      <c r="A773">
        <v>1915</v>
      </c>
      <c r="B773">
        <v>1951</v>
      </c>
      <c r="C773">
        <f t="shared" ca="1" si="24"/>
        <v>75</v>
      </c>
      <c r="D773" t="str" cm="1">
        <f t="array" aca="1" ref="D7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3" t="s">
        <v>32</v>
      </c>
      <c r="F773" t="s">
        <v>33</v>
      </c>
      <c r="G773" cm="1">
        <f t="array" ref="G773">_xlfn.IFS(marketing_campaign[[#This Row],[Marital_Status]]="Single",I773-J773+1,marketing_campaign[[#This Row],[Marital_Status]]="Together",I773+J773+2,marketing_campaign[[#This Row],[Marital_Status]]="Alone",I773-J773+1,marketing_campaign[[#This Row],[Marital_Status]]="Married",I773+J773+2,marketing_campaign[[#This Row],[Marital_Status]]="Divorced",I773+J773+1,marketing_campaign[[#This Row],[Marital_Status]]="YOLO",I773-J773+1,marketing_campaign[[#This Row],[Marital_Status]]="Absurd",I773-J773+1,marketing_campaign[[#This Row],[Marital_Status]]="Widow",I773+J773+1)</f>
        <v>2</v>
      </c>
      <c r="H773">
        <v>78939</v>
      </c>
      <c r="I773">
        <v>0</v>
      </c>
      <c r="J773">
        <v>0</v>
      </c>
      <c r="K773" s="1">
        <v>41620</v>
      </c>
      <c r="L773">
        <v>57</v>
      </c>
      <c r="M773" t="str" cm="1">
        <f t="array" ref="M773">_xlfn.IFS(AND(marketing_campaign[[#This Row],[Recency]]&gt;=0,marketing_campaign[[#This Row],[Recency]]&lt;=14),"Early Recency",AND(marketing_campaign[[#This Row],[Recency]]&gt;=15,marketing_campaign[[#This Row],[Recency]]&lt;=31),"Mid-Recency",marketing_campaign[[#This Row],[Recency]]&gt;=32,"Late Recency")</f>
        <v>Late Recency</v>
      </c>
      <c r="N773">
        <v>794</v>
      </c>
      <c r="O773">
        <v>115</v>
      </c>
      <c r="P773">
        <v>243</v>
      </c>
      <c r="Q773">
        <v>150</v>
      </c>
      <c r="R773">
        <v>0</v>
      </c>
      <c r="S773">
        <v>205</v>
      </c>
      <c r="T773">
        <f>marketing_campaign[[#This Row],[MntGoldProds]]+marketing_campaign[[#This Row],[MntSweetProducts]]+marketing_campaign[[#This Row],[MntFishProducts]]+marketing_campaign[[#This Row],[MntMeatProducts]]+marketing_campaign[[#This Row],[MntFruits]]+marketing_campaign[[#This Row],[MntWines]]</f>
        <v>1507</v>
      </c>
      <c r="U773">
        <v>1</v>
      </c>
      <c r="V773">
        <v>8</v>
      </c>
      <c r="W773">
        <v>5</v>
      </c>
      <c r="X773">
        <v>6</v>
      </c>
      <c r="Y773">
        <f t="shared" si="25"/>
        <v>20</v>
      </c>
      <c r="Z773">
        <v>3</v>
      </c>
      <c r="AA773">
        <v>0</v>
      </c>
      <c r="AB773">
        <v>0</v>
      </c>
      <c r="AC773">
        <v>0</v>
      </c>
      <c r="AD773">
        <v>0</v>
      </c>
      <c r="AE773">
        <v>0</v>
      </c>
      <c r="AF773">
        <v>0</v>
      </c>
      <c r="AG773">
        <v>3</v>
      </c>
      <c r="AH773">
        <v>11</v>
      </c>
      <c r="AI773">
        <v>0</v>
      </c>
      <c r="AJ773">
        <f>marketing_campaign[[#This Row],[AcceptedCmp2]]+marketing_campaign[[#This Row],[AcceptedCmp1]]+marketing_campaign[[#This Row],[AcceptedCmp5]]+marketing_campaign[[#This Row],[AcceptedCmp4]]+marketing_campaign[[#This Row],[AcceptedCmp3]]</f>
        <v>0</v>
      </c>
    </row>
    <row r="774" spans="1:36" x14ac:dyDescent="0.35">
      <c r="A774">
        <v>8897</v>
      </c>
      <c r="B774">
        <v>1965</v>
      </c>
      <c r="C774">
        <f t="shared" ca="1" si="24"/>
        <v>61</v>
      </c>
      <c r="D774" t="str" cm="1">
        <f t="array" aca="1" ref="D7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4" t="s">
        <v>29</v>
      </c>
      <c r="F774" t="s">
        <v>30</v>
      </c>
      <c r="G774" cm="1">
        <f t="array" ref="G774">_xlfn.IFS(marketing_campaign[[#This Row],[Marital_Status]]="Single",I774-J774+1,marketing_campaign[[#This Row],[Marital_Status]]="Together",I774+J774+2,marketing_campaign[[#This Row],[Marital_Status]]="Alone",I774-J774+1,marketing_campaign[[#This Row],[Marital_Status]]="Married",I774+J774+2,marketing_campaign[[#This Row],[Marital_Status]]="Divorced",I774+J774+1,marketing_campaign[[#This Row],[Marital_Status]]="YOLO",I774-J774+1,marketing_campaign[[#This Row],[Marital_Status]]="Absurd",I774-J774+1,marketing_campaign[[#This Row],[Marital_Status]]="Widow",I774+J774+1)</f>
        <v>1</v>
      </c>
      <c r="H774">
        <v>42720</v>
      </c>
      <c r="I774">
        <v>1</v>
      </c>
      <c r="J774">
        <v>1</v>
      </c>
      <c r="K774" s="1">
        <v>41388</v>
      </c>
      <c r="L774">
        <v>9</v>
      </c>
      <c r="M774" t="str" cm="1">
        <f t="array" ref="M774">_xlfn.IFS(AND(marketing_campaign[[#This Row],[Recency]]&gt;=0,marketing_campaign[[#This Row],[Recency]]&lt;=14),"Early Recency",AND(marketing_campaign[[#This Row],[Recency]]&gt;=15,marketing_campaign[[#This Row],[Recency]]&lt;=31),"Mid-Recency",marketing_campaign[[#This Row],[Recency]]&gt;=32,"Late Recency")</f>
        <v>Early Recency</v>
      </c>
      <c r="N774">
        <v>392</v>
      </c>
      <c r="O774">
        <v>5</v>
      </c>
      <c r="P774">
        <v>91</v>
      </c>
      <c r="Q774">
        <v>28</v>
      </c>
      <c r="R774">
        <v>26</v>
      </c>
      <c r="S774">
        <v>112</v>
      </c>
      <c r="T774">
        <f>marketing_campaign[[#This Row],[MntGoldProds]]+marketing_campaign[[#This Row],[MntSweetProducts]]+marketing_campaign[[#This Row],[MntFishProducts]]+marketing_campaign[[#This Row],[MntMeatProducts]]+marketing_campaign[[#This Row],[MntFruits]]+marketing_campaign[[#This Row],[MntWines]]</f>
        <v>654</v>
      </c>
      <c r="U774">
        <v>8</v>
      </c>
      <c r="V774">
        <v>7</v>
      </c>
      <c r="W774">
        <v>3</v>
      </c>
      <c r="X774">
        <v>7</v>
      </c>
      <c r="Y774">
        <f t="shared" si="25"/>
        <v>25</v>
      </c>
      <c r="Z774">
        <v>8</v>
      </c>
      <c r="AA774">
        <v>0</v>
      </c>
      <c r="AB774">
        <v>0</v>
      </c>
      <c r="AC774">
        <v>0</v>
      </c>
      <c r="AD774">
        <v>0</v>
      </c>
      <c r="AE774">
        <v>0</v>
      </c>
      <c r="AF774">
        <v>0</v>
      </c>
      <c r="AG774">
        <v>3</v>
      </c>
      <c r="AH774">
        <v>11</v>
      </c>
      <c r="AI774">
        <v>1</v>
      </c>
      <c r="AJ774">
        <f>marketing_campaign[[#This Row],[AcceptedCmp2]]+marketing_campaign[[#This Row],[AcceptedCmp1]]+marketing_campaign[[#This Row],[AcceptedCmp5]]+marketing_campaign[[#This Row],[AcceptedCmp4]]+marketing_campaign[[#This Row],[AcceptedCmp3]]</f>
        <v>0</v>
      </c>
    </row>
    <row r="775" spans="1:36" x14ac:dyDescent="0.35">
      <c r="A775">
        <v>2371</v>
      </c>
      <c r="B775">
        <v>1972</v>
      </c>
      <c r="C775">
        <f t="shared" ca="1" si="24"/>
        <v>54</v>
      </c>
      <c r="D775" t="str" cm="1">
        <f t="array" aca="1" ref="D7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5" t="s">
        <v>29</v>
      </c>
      <c r="F775" t="s">
        <v>33</v>
      </c>
      <c r="G775" cm="1">
        <f t="array" ref="G775">_xlfn.IFS(marketing_campaign[[#This Row],[Marital_Status]]="Single",I775-J775+1,marketing_campaign[[#This Row],[Marital_Status]]="Together",I775+J775+2,marketing_campaign[[#This Row],[Marital_Status]]="Alone",I775-J775+1,marketing_campaign[[#This Row],[Marital_Status]]="Married",I775+J775+2,marketing_campaign[[#This Row],[Marital_Status]]="Divorced",I775+J775+1,marketing_campaign[[#This Row],[Marital_Status]]="YOLO",I775-J775+1,marketing_campaign[[#This Row],[Marital_Status]]="Absurd",I775-J775+1,marketing_campaign[[#This Row],[Marital_Status]]="Widow",I775+J775+1)</f>
        <v>4</v>
      </c>
      <c r="H775">
        <v>33622</v>
      </c>
      <c r="I775">
        <v>1</v>
      </c>
      <c r="J775">
        <v>1</v>
      </c>
      <c r="K775" s="1">
        <v>41377</v>
      </c>
      <c r="L775">
        <v>22</v>
      </c>
      <c r="M775" t="str" cm="1">
        <f t="array" ref="M775">_xlfn.IFS(AND(marketing_campaign[[#This Row],[Recency]]&gt;=0,marketing_campaign[[#This Row],[Recency]]&lt;=14),"Early Recency",AND(marketing_campaign[[#This Row],[Recency]]&gt;=15,marketing_campaign[[#This Row],[Recency]]&lt;=31),"Mid-Recency",marketing_campaign[[#This Row],[Recency]]&gt;=32,"Late Recency")</f>
        <v>Mid-Recency</v>
      </c>
      <c r="N775">
        <v>39</v>
      </c>
      <c r="O775">
        <v>1</v>
      </c>
      <c r="P775">
        <v>22</v>
      </c>
      <c r="Q775">
        <v>3</v>
      </c>
      <c r="R775">
        <v>4</v>
      </c>
      <c r="S775">
        <v>12</v>
      </c>
      <c r="T775">
        <f>marketing_campaign[[#This Row],[MntGoldProds]]+marketing_campaign[[#This Row],[MntSweetProducts]]+marketing_campaign[[#This Row],[MntFishProducts]]+marketing_campaign[[#This Row],[MntMeatProducts]]+marketing_campaign[[#This Row],[MntFruits]]+marketing_campaign[[#This Row],[MntWines]]</f>
        <v>81</v>
      </c>
      <c r="U775">
        <v>3</v>
      </c>
      <c r="V775">
        <v>2</v>
      </c>
      <c r="W775">
        <v>0</v>
      </c>
      <c r="X775">
        <v>4</v>
      </c>
      <c r="Y775">
        <f t="shared" si="25"/>
        <v>9</v>
      </c>
      <c r="Z775">
        <v>7</v>
      </c>
      <c r="AA775">
        <v>0</v>
      </c>
      <c r="AB775">
        <v>0</v>
      </c>
      <c r="AC775">
        <v>0</v>
      </c>
      <c r="AD775">
        <v>0</v>
      </c>
      <c r="AE775">
        <v>0</v>
      </c>
      <c r="AF775">
        <v>0</v>
      </c>
      <c r="AG775">
        <v>3</v>
      </c>
      <c r="AH775">
        <v>11</v>
      </c>
      <c r="AI775">
        <v>0</v>
      </c>
      <c r="AJ775">
        <f>marketing_campaign[[#This Row],[AcceptedCmp2]]+marketing_campaign[[#This Row],[AcceptedCmp1]]+marketing_campaign[[#This Row],[AcceptedCmp5]]+marketing_campaign[[#This Row],[AcceptedCmp4]]+marketing_campaign[[#This Row],[AcceptedCmp3]]</f>
        <v>0</v>
      </c>
    </row>
    <row r="776" spans="1:36" x14ac:dyDescent="0.35">
      <c r="A776">
        <v>4303</v>
      </c>
      <c r="B776">
        <v>1957</v>
      </c>
      <c r="C776">
        <f t="shared" ca="1" si="24"/>
        <v>69</v>
      </c>
      <c r="D776" t="str" cm="1">
        <f t="array" aca="1" ref="D7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6" t="s">
        <v>32</v>
      </c>
      <c r="F776" t="s">
        <v>31</v>
      </c>
      <c r="G776" cm="1">
        <f t="array" ref="G776">_xlfn.IFS(marketing_campaign[[#This Row],[Marital_Status]]="Single",I776-J776+1,marketing_campaign[[#This Row],[Marital_Status]]="Together",I776+J776+2,marketing_campaign[[#This Row],[Marital_Status]]="Alone",I776-J776+1,marketing_campaign[[#This Row],[Marital_Status]]="Married",I776+J776+2,marketing_campaign[[#This Row],[Marital_Status]]="Divorced",I776+J776+1,marketing_campaign[[#This Row],[Marital_Status]]="YOLO",I776-J776+1,marketing_campaign[[#This Row],[Marital_Status]]="Absurd",I776-J776+1,marketing_campaign[[#This Row],[Marital_Status]]="Widow",I776+J776+1)</f>
        <v>3</v>
      </c>
      <c r="H776">
        <v>6835</v>
      </c>
      <c r="I776">
        <v>0</v>
      </c>
      <c r="J776">
        <v>1</v>
      </c>
      <c r="K776" s="1">
        <v>41251</v>
      </c>
      <c r="L776">
        <v>76</v>
      </c>
      <c r="M776" t="str" cm="1">
        <f t="array" ref="M776">_xlfn.IFS(AND(marketing_campaign[[#This Row],[Recency]]&gt;=0,marketing_campaign[[#This Row],[Recency]]&lt;=14),"Early Recency",AND(marketing_campaign[[#This Row],[Recency]]&gt;=15,marketing_campaign[[#This Row],[Recency]]&lt;=31),"Mid-Recency",marketing_campaign[[#This Row],[Recency]]&gt;=32,"Late Recency")</f>
        <v>Late Recency</v>
      </c>
      <c r="N776">
        <v>107</v>
      </c>
      <c r="O776">
        <v>2</v>
      </c>
      <c r="P776">
        <v>12</v>
      </c>
      <c r="Q776">
        <v>2</v>
      </c>
      <c r="R776">
        <v>2</v>
      </c>
      <c r="S776">
        <v>12</v>
      </c>
      <c r="T776">
        <f>marketing_campaign[[#This Row],[MntGoldProds]]+marketing_campaign[[#This Row],[MntSweetProducts]]+marketing_campaign[[#This Row],[MntFishProducts]]+marketing_campaign[[#This Row],[MntMeatProducts]]+marketing_campaign[[#This Row],[MntFruits]]+marketing_campaign[[#This Row],[MntWines]]</f>
        <v>137</v>
      </c>
      <c r="U776">
        <v>0</v>
      </c>
      <c r="V776">
        <v>0</v>
      </c>
      <c r="W776">
        <v>0</v>
      </c>
      <c r="X776">
        <v>1</v>
      </c>
      <c r="Y776">
        <f t="shared" si="25"/>
        <v>1</v>
      </c>
      <c r="Z776">
        <v>20</v>
      </c>
      <c r="AA776">
        <v>0</v>
      </c>
      <c r="AB776">
        <v>0</v>
      </c>
      <c r="AC776">
        <v>0</v>
      </c>
      <c r="AD776">
        <v>0</v>
      </c>
      <c r="AE776">
        <v>0</v>
      </c>
      <c r="AF776">
        <v>0</v>
      </c>
      <c r="AG776">
        <v>3</v>
      </c>
      <c r="AH776">
        <v>11</v>
      </c>
      <c r="AI776">
        <v>0</v>
      </c>
      <c r="AJ776">
        <f>marketing_campaign[[#This Row],[AcceptedCmp2]]+marketing_campaign[[#This Row],[AcceptedCmp1]]+marketing_campaign[[#This Row],[AcceptedCmp5]]+marketing_campaign[[#This Row],[AcceptedCmp4]]+marketing_campaign[[#This Row],[AcceptedCmp3]]</f>
        <v>0</v>
      </c>
    </row>
    <row r="777" spans="1:36" x14ac:dyDescent="0.35">
      <c r="A777">
        <v>6825</v>
      </c>
      <c r="B777">
        <v>1953</v>
      </c>
      <c r="C777">
        <f t="shared" ca="1" si="24"/>
        <v>73</v>
      </c>
      <c r="D777" t="str" cm="1">
        <f t="array" aca="1" ref="D7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7" t="s">
        <v>29</v>
      </c>
      <c r="F777" t="s">
        <v>31</v>
      </c>
      <c r="G777" cm="1">
        <f t="array" ref="G777">_xlfn.IFS(marketing_campaign[[#This Row],[Marital_Status]]="Single",I777-J777+1,marketing_campaign[[#This Row],[Marital_Status]]="Together",I777+J777+2,marketing_campaign[[#This Row],[Marital_Status]]="Alone",I777-J777+1,marketing_campaign[[#This Row],[Marital_Status]]="Married",I777+J777+2,marketing_campaign[[#This Row],[Marital_Status]]="Divorced",I777+J777+1,marketing_campaign[[#This Row],[Marital_Status]]="YOLO",I777-J777+1,marketing_campaign[[#This Row],[Marital_Status]]="Absurd",I777-J777+1,marketing_campaign[[#This Row],[Marital_Status]]="Widow",I777+J777+1)</f>
        <v>4</v>
      </c>
      <c r="H777">
        <v>41452</v>
      </c>
      <c r="I777">
        <v>1</v>
      </c>
      <c r="J777">
        <v>1</v>
      </c>
      <c r="K777" s="1">
        <v>41339</v>
      </c>
      <c r="L777">
        <v>86</v>
      </c>
      <c r="M777" t="str" cm="1">
        <f t="array" ref="M777">_xlfn.IFS(AND(marketing_campaign[[#This Row],[Recency]]&gt;=0,marketing_campaign[[#This Row],[Recency]]&lt;=14),"Early Recency",AND(marketing_campaign[[#This Row],[Recency]]&gt;=15,marketing_campaign[[#This Row],[Recency]]&lt;=31),"Mid-Recency",marketing_campaign[[#This Row],[Recency]]&gt;=32,"Late Recency")</f>
        <v>Late Recency</v>
      </c>
      <c r="N777">
        <v>13</v>
      </c>
      <c r="O777">
        <v>0</v>
      </c>
      <c r="P777">
        <v>3</v>
      </c>
      <c r="Q777">
        <v>0</v>
      </c>
      <c r="R777">
        <v>0</v>
      </c>
      <c r="S777">
        <v>0</v>
      </c>
      <c r="T777">
        <f>marketing_campaign[[#This Row],[MntGoldProds]]+marketing_campaign[[#This Row],[MntSweetProducts]]+marketing_campaign[[#This Row],[MntFishProducts]]+marketing_campaign[[#This Row],[MntMeatProducts]]+marketing_campaign[[#This Row],[MntFruits]]+marketing_campaign[[#This Row],[MntWines]]</f>
        <v>16</v>
      </c>
      <c r="U777">
        <v>1</v>
      </c>
      <c r="V777">
        <v>1</v>
      </c>
      <c r="W777">
        <v>0</v>
      </c>
      <c r="X777">
        <v>2</v>
      </c>
      <c r="Y777">
        <f t="shared" si="25"/>
        <v>4</v>
      </c>
      <c r="Z777">
        <v>7</v>
      </c>
      <c r="AA777">
        <v>0</v>
      </c>
      <c r="AB777">
        <v>0</v>
      </c>
      <c r="AC777">
        <v>0</v>
      </c>
      <c r="AD777">
        <v>0</v>
      </c>
      <c r="AE777">
        <v>0</v>
      </c>
      <c r="AF777">
        <v>0</v>
      </c>
      <c r="AG777">
        <v>3</v>
      </c>
      <c r="AH777">
        <v>11</v>
      </c>
      <c r="AI777">
        <v>0</v>
      </c>
      <c r="AJ777">
        <f>marketing_campaign[[#This Row],[AcceptedCmp2]]+marketing_campaign[[#This Row],[AcceptedCmp1]]+marketing_campaign[[#This Row],[AcceptedCmp5]]+marketing_campaign[[#This Row],[AcceptedCmp4]]+marketing_campaign[[#This Row],[AcceptedCmp3]]</f>
        <v>0</v>
      </c>
    </row>
    <row r="778" spans="1:36" x14ac:dyDescent="0.35">
      <c r="A778">
        <v>1072</v>
      </c>
      <c r="B778">
        <v>1965</v>
      </c>
      <c r="C778">
        <f t="shared" ca="1" si="24"/>
        <v>61</v>
      </c>
      <c r="D778" t="str" cm="1">
        <f t="array" aca="1" ref="D7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78" t="s">
        <v>32</v>
      </c>
      <c r="F778" t="s">
        <v>30</v>
      </c>
      <c r="G778" cm="1">
        <f t="array" ref="G778">_xlfn.IFS(marketing_campaign[[#This Row],[Marital_Status]]="Single",I778-J778+1,marketing_campaign[[#This Row],[Marital_Status]]="Together",I778+J778+2,marketing_campaign[[#This Row],[Marital_Status]]="Alone",I778-J778+1,marketing_campaign[[#This Row],[Marital_Status]]="Married",I778+J778+2,marketing_campaign[[#This Row],[Marital_Status]]="Divorced",I778+J778+1,marketing_campaign[[#This Row],[Marital_Status]]="YOLO",I778-J778+1,marketing_campaign[[#This Row],[Marital_Status]]="Absurd",I778-J778+1,marketing_campaign[[#This Row],[Marital_Status]]="Widow",I778+J778+1)</f>
        <v>0</v>
      </c>
      <c r="H778">
        <v>40760</v>
      </c>
      <c r="I778">
        <v>0</v>
      </c>
      <c r="J778">
        <v>1</v>
      </c>
      <c r="K778" s="1">
        <v>41516</v>
      </c>
      <c r="L778">
        <v>64</v>
      </c>
      <c r="M778" t="str" cm="1">
        <f t="array" ref="M778">_xlfn.IFS(AND(marketing_campaign[[#This Row],[Recency]]&gt;=0,marketing_campaign[[#This Row],[Recency]]&lt;=14),"Early Recency",AND(marketing_campaign[[#This Row],[Recency]]&gt;=15,marketing_campaign[[#This Row],[Recency]]&lt;=31),"Mid-Recency",marketing_campaign[[#This Row],[Recency]]&gt;=32,"Late Recency")</f>
        <v>Late Recency</v>
      </c>
      <c r="N778">
        <v>70</v>
      </c>
      <c r="O778">
        <v>0</v>
      </c>
      <c r="P778">
        <v>17</v>
      </c>
      <c r="Q778">
        <v>0</v>
      </c>
      <c r="R778">
        <v>0</v>
      </c>
      <c r="S778">
        <v>6</v>
      </c>
      <c r="T778">
        <f>marketing_campaign[[#This Row],[MntGoldProds]]+marketing_campaign[[#This Row],[MntSweetProducts]]+marketing_campaign[[#This Row],[MntFishProducts]]+marketing_campaign[[#This Row],[MntMeatProducts]]+marketing_campaign[[#This Row],[MntFruits]]+marketing_campaign[[#This Row],[MntWines]]</f>
        <v>93</v>
      </c>
      <c r="U778">
        <v>2</v>
      </c>
      <c r="V778">
        <v>2</v>
      </c>
      <c r="W778">
        <v>1</v>
      </c>
      <c r="X778">
        <v>3</v>
      </c>
      <c r="Y778">
        <f t="shared" si="25"/>
        <v>8</v>
      </c>
      <c r="Z778">
        <v>6</v>
      </c>
      <c r="AA778">
        <v>0</v>
      </c>
      <c r="AB778">
        <v>0</v>
      </c>
      <c r="AC778">
        <v>0</v>
      </c>
      <c r="AD778">
        <v>0</v>
      </c>
      <c r="AE778">
        <v>0</v>
      </c>
      <c r="AF778">
        <v>0</v>
      </c>
      <c r="AG778">
        <v>3</v>
      </c>
      <c r="AH778">
        <v>11</v>
      </c>
      <c r="AI778">
        <v>0</v>
      </c>
      <c r="AJ778">
        <f>marketing_campaign[[#This Row],[AcceptedCmp2]]+marketing_campaign[[#This Row],[AcceptedCmp1]]+marketing_campaign[[#This Row],[AcceptedCmp5]]+marketing_campaign[[#This Row],[AcceptedCmp4]]+marketing_campaign[[#This Row],[AcceptedCmp3]]</f>
        <v>0</v>
      </c>
    </row>
    <row r="779" spans="1:36" x14ac:dyDescent="0.35">
      <c r="A779">
        <v>4964</v>
      </c>
      <c r="B779">
        <v>1958</v>
      </c>
      <c r="C779">
        <f t="shared" ca="1" si="24"/>
        <v>68</v>
      </c>
      <c r="D779" t="str" cm="1">
        <f t="array" aca="1" ref="D7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79" t="s">
        <v>32</v>
      </c>
      <c r="F779" t="s">
        <v>31</v>
      </c>
      <c r="G779" cm="1">
        <f t="array" ref="G779">_xlfn.IFS(marketing_campaign[[#This Row],[Marital_Status]]="Single",I779-J779+1,marketing_campaign[[#This Row],[Marital_Status]]="Together",I779+J779+2,marketing_campaign[[#This Row],[Marital_Status]]="Alone",I779-J779+1,marketing_campaign[[#This Row],[Marital_Status]]="Married",I779+J779+2,marketing_campaign[[#This Row],[Marital_Status]]="Divorced",I779+J779+1,marketing_campaign[[#This Row],[Marital_Status]]="YOLO",I779-J779+1,marketing_campaign[[#This Row],[Marital_Status]]="Absurd",I779-J779+1,marketing_campaign[[#This Row],[Marital_Status]]="Widow",I779+J779+1)</f>
        <v>2</v>
      </c>
      <c r="H779">
        <v>74250</v>
      </c>
      <c r="I779">
        <v>0</v>
      </c>
      <c r="J779">
        <v>0</v>
      </c>
      <c r="K779" s="1">
        <v>41665</v>
      </c>
      <c r="L779">
        <v>90</v>
      </c>
      <c r="M779" t="str" cm="1">
        <f t="array" ref="M779">_xlfn.IFS(AND(marketing_campaign[[#This Row],[Recency]]&gt;=0,marketing_campaign[[#This Row],[Recency]]&lt;=14),"Early Recency",AND(marketing_campaign[[#This Row],[Recency]]&gt;=15,marketing_campaign[[#This Row],[Recency]]&lt;=31),"Mid-Recency",marketing_campaign[[#This Row],[Recency]]&gt;=32,"Late Recency")</f>
        <v>Late Recency</v>
      </c>
      <c r="N779">
        <v>680</v>
      </c>
      <c r="O779">
        <v>11</v>
      </c>
      <c r="P779">
        <v>392</v>
      </c>
      <c r="Q779">
        <v>75</v>
      </c>
      <c r="R779">
        <v>0</v>
      </c>
      <c r="S779">
        <v>0</v>
      </c>
      <c r="T779">
        <f>marketing_campaign[[#This Row],[MntGoldProds]]+marketing_campaign[[#This Row],[MntSweetProducts]]+marketing_campaign[[#This Row],[MntFishProducts]]+marketing_campaign[[#This Row],[MntMeatProducts]]+marketing_campaign[[#This Row],[MntFruits]]+marketing_campaign[[#This Row],[MntWines]]</f>
        <v>1158</v>
      </c>
      <c r="U779">
        <v>1</v>
      </c>
      <c r="V779">
        <v>2</v>
      </c>
      <c r="W779">
        <v>11</v>
      </c>
      <c r="X779">
        <v>4</v>
      </c>
      <c r="Y779">
        <f t="shared" si="25"/>
        <v>18</v>
      </c>
      <c r="Z779">
        <v>1</v>
      </c>
      <c r="AA779">
        <v>0</v>
      </c>
      <c r="AB779">
        <v>0</v>
      </c>
      <c r="AC779">
        <v>0</v>
      </c>
      <c r="AD779">
        <v>0</v>
      </c>
      <c r="AE779">
        <v>0</v>
      </c>
      <c r="AF779">
        <v>0</v>
      </c>
      <c r="AG779">
        <v>3</v>
      </c>
      <c r="AH779">
        <v>11</v>
      </c>
      <c r="AI779">
        <v>0</v>
      </c>
      <c r="AJ779">
        <f>marketing_campaign[[#This Row],[AcceptedCmp2]]+marketing_campaign[[#This Row],[AcceptedCmp1]]+marketing_campaign[[#This Row],[AcceptedCmp5]]+marketing_campaign[[#This Row],[AcceptedCmp4]]+marketing_campaign[[#This Row],[AcceptedCmp3]]</f>
        <v>0</v>
      </c>
    </row>
    <row r="780" spans="1:36" x14ac:dyDescent="0.35">
      <c r="A780">
        <v>2461</v>
      </c>
      <c r="B780">
        <v>1955</v>
      </c>
      <c r="C780">
        <f t="shared" ca="1" si="24"/>
        <v>71</v>
      </c>
      <c r="D780" t="str" cm="1">
        <f t="array" aca="1" ref="D7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80" t="s">
        <v>34</v>
      </c>
      <c r="F780" t="s">
        <v>30</v>
      </c>
      <c r="G780" cm="1">
        <f t="array" ref="G780">_xlfn.IFS(marketing_campaign[[#This Row],[Marital_Status]]="Single",I780-J780+1,marketing_campaign[[#This Row],[Marital_Status]]="Together",I780+J780+2,marketing_campaign[[#This Row],[Marital_Status]]="Alone",I780-J780+1,marketing_campaign[[#This Row],[Marital_Status]]="Married",I780+J780+2,marketing_campaign[[#This Row],[Marital_Status]]="Divorced",I780+J780+1,marketing_campaign[[#This Row],[Marital_Status]]="YOLO",I780-J780+1,marketing_campaign[[#This Row],[Marital_Status]]="Absurd",I780-J780+1,marketing_campaign[[#This Row],[Marital_Status]]="Widow",I780+J780+1)</f>
        <v>1</v>
      </c>
      <c r="H780">
        <v>51124</v>
      </c>
      <c r="I780">
        <v>1</v>
      </c>
      <c r="J780">
        <v>1</v>
      </c>
      <c r="K780" s="1">
        <v>41626</v>
      </c>
      <c r="L780">
        <v>79</v>
      </c>
      <c r="M780" t="str" cm="1">
        <f t="array" ref="M780">_xlfn.IFS(AND(marketing_campaign[[#This Row],[Recency]]&gt;=0,marketing_campaign[[#This Row],[Recency]]&lt;=14),"Early Recency",AND(marketing_campaign[[#This Row],[Recency]]&gt;=15,marketing_campaign[[#This Row],[Recency]]&lt;=31),"Mid-Recency",marketing_campaign[[#This Row],[Recency]]&gt;=32,"Late Recency")</f>
        <v>Late Recency</v>
      </c>
      <c r="N780">
        <v>26</v>
      </c>
      <c r="O780">
        <v>1</v>
      </c>
      <c r="P780">
        <v>11</v>
      </c>
      <c r="Q780">
        <v>0</v>
      </c>
      <c r="R780">
        <v>1</v>
      </c>
      <c r="S780">
        <v>4</v>
      </c>
      <c r="T780">
        <f>marketing_campaign[[#This Row],[MntGoldProds]]+marketing_campaign[[#This Row],[MntSweetProducts]]+marketing_campaign[[#This Row],[MntFishProducts]]+marketing_campaign[[#This Row],[MntMeatProducts]]+marketing_campaign[[#This Row],[MntFruits]]+marketing_campaign[[#This Row],[MntWines]]</f>
        <v>43</v>
      </c>
      <c r="U780">
        <v>2</v>
      </c>
      <c r="V780">
        <v>1</v>
      </c>
      <c r="W780">
        <v>0</v>
      </c>
      <c r="X780">
        <v>3</v>
      </c>
      <c r="Y780">
        <f t="shared" si="25"/>
        <v>6</v>
      </c>
      <c r="Z780">
        <v>3</v>
      </c>
      <c r="AA780">
        <v>0</v>
      </c>
      <c r="AB780">
        <v>0</v>
      </c>
      <c r="AC780">
        <v>0</v>
      </c>
      <c r="AD780">
        <v>0</v>
      </c>
      <c r="AE780">
        <v>0</v>
      </c>
      <c r="AF780">
        <v>0</v>
      </c>
      <c r="AG780">
        <v>3</v>
      </c>
      <c r="AH780">
        <v>11</v>
      </c>
      <c r="AI780">
        <v>0</v>
      </c>
      <c r="AJ780">
        <f>marketing_campaign[[#This Row],[AcceptedCmp2]]+marketing_campaign[[#This Row],[AcceptedCmp1]]+marketing_campaign[[#This Row],[AcceptedCmp5]]+marketing_campaign[[#This Row],[AcceptedCmp4]]+marketing_campaign[[#This Row],[AcceptedCmp3]]</f>
        <v>0</v>
      </c>
    </row>
    <row r="781" spans="1:36" x14ac:dyDescent="0.35">
      <c r="A781">
        <v>10736</v>
      </c>
      <c r="B781">
        <v>1971</v>
      </c>
      <c r="C781">
        <f t="shared" ca="1" si="24"/>
        <v>55</v>
      </c>
      <c r="D781" t="str" cm="1">
        <f t="array" aca="1" ref="D7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1" t="s">
        <v>29</v>
      </c>
      <c r="F781" t="s">
        <v>30</v>
      </c>
      <c r="G781" cm="1">
        <f t="array" ref="G781">_xlfn.IFS(marketing_campaign[[#This Row],[Marital_Status]]="Single",I781-J781+1,marketing_campaign[[#This Row],[Marital_Status]]="Together",I781+J781+2,marketing_campaign[[#This Row],[Marital_Status]]="Alone",I781-J781+1,marketing_campaign[[#This Row],[Marital_Status]]="Married",I781+J781+2,marketing_campaign[[#This Row],[Marital_Status]]="Divorced",I781+J781+1,marketing_campaign[[#This Row],[Marital_Status]]="YOLO",I781-J781+1,marketing_campaign[[#This Row],[Marital_Status]]="Absurd",I781-J781+1,marketing_campaign[[#This Row],[Marital_Status]]="Widow",I781+J781+1)</f>
        <v>0</v>
      </c>
      <c r="H781">
        <v>72258</v>
      </c>
      <c r="I781">
        <v>0</v>
      </c>
      <c r="J781">
        <v>1</v>
      </c>
      <c r="K781" s="1">
        <v>41529</v>
      </c>
      <c r="L781">
        <v>28</v>
      </c>
      <c r="M781" t="str" cm="1">
        <f t="array" ref="M781">_xlfn.IFS(AND(marketing_campaign[[#This Row],[Recency]]&gt;=0,marketing_campaign[[#This Row],[Recency]]&lt;=14),"Early Recency",AND(marketing_campaign[[#This Row],[Recency]]&gt;=15,marketing_campaign[[#This Row],[Recency]]&lt;=31),"Mid-Recency",marketing_campaign[[#This Row],[Recency]]&gt;=32,"Late Recency")</f>
        <v>Mid-Recency</v>
      </c>
      <c r="N781">
        <v>522</v>
      </c>
      <c r="O781">
        <v>0</v>
      </c>
      <c r="P781">
        <v>522</v>
      </c>
      <c r="Q781">
        <v>227</v>
      </c>
      <c r="R781">
        <v>120</v>
      </c>
      <c r="S781">
        <v>134</v>
      </c>
      <c r="T781">
        <f>marketing_campaign[[#This Row],[MntGoldProds]]+marketing_campaign[[#This Row],[MntSweetProducts]]+marketing_campaign[[#This Row],[MntFishProducts]]+marketing_campaign[[#This Row],[MntMeatProducts]]+marketing_campaign[[#This Row],[MntFruits]]+marketing_campaign[[#This Row],[MntWines]]</f>
        <v>1525</v>
      </c>
      <c r="U781">
        <v>2</v>
      </c>
      <c r="V781">
        <v>6</v>
      </c>
      <c r="W781">
        <v>9</v>
      </c>
      <c r="X781">
        <v>5</v>
      </c>
      <c r="Y781">
        <f t="shared" si="25"/>
        <v>22</v>
      </c>
      <c r="Z781">
        <v>2</v>
      </c>
      <c r="AA781">
        <v>0</v>
      </c>
      <c r="AB781">
        <v>0</v>
      </c>
      <c r="AC781">
        <v>0</v>
      </c>
      <c r="AD781">
        <v>0</v>
      </c>
      <c r="AE781">
        <v>0</v>
      </c>
      <c r="AF781">
        <v>0</v>
      </c>
      <c r="AG781">
        <v>3</v>
      </c>
      <c r="AH781">
        <v>11</v>
      </c>
      <c r="AI781">
        <v>0</v>
      </c>
      <c r="AJ781">
        <f>marketing_campaign[[#This Row],[AcceptedCmp2]]+marketing_campaign[[#This Row],[AcceptedCmp1]]+marketing_campaign[[#This Row],[AcceptedCmp5]]+marketing_campaign[[#This Row],[AcceptedCmp4]]+marketing_campaign[[#This Row],[AcceptedCmp3]]</f>
        <v>0</v>
      </c>
    </row>
    <row r="782" spans="1:36" x14ac:dyDescent="0.35">
      <c r="A782">
        <v>3194</v>
      </c>
      <c r="B782">
        <v>1974</v>
      </c>
      <c r="C782">
        <f t="shared" ca="1" si="24"/>
        <v>52</v>
      </c>
      <c r="D782" t="str" cm="1">
        <f t="array" aca="1" ref="D7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2" t="s">
        <v>32</v>
      </c>
      <c r="F782" t="s">
        <v>30</v>
      </c>
      <c r="G782" cm="1">
        <f t="array" ref="G782">_xlfn.IFS(marketing_campaign[[#This Row],[Marital_Status]]="Single",I782-J782+1,marketing_campaign[[#This Row],[Marital_Status]]="Together",I782+J782+2,marketing_campaign[[#This Row],[Marital_Status]]="Alone",I782-J782+1,marketing_campaign[[#This Row],[Marital_Status]]="Married",I782+J782+2,marketing_campaign[[#This Row],[Marital_Status]]="Divorced",I782+J782+1,marketing_campaign[[#This Row],[Marital_Status]]="YOLO",I782-J782+1,marketing_campaign[[#This Row],[Marital_Status]]="Absurd",I782-J782+1,marketing_campaign[[#This Row],[Marital_Status]]="Widow",I782+J782+1)</f>
        <v>1</v>
      </c>
      <c r="H782">
        <v>71466</v>
      </c>
      <c r="I782">
        <v>0</v>
      </c>
      <c r="J782">
        <v>0</v>
      </c>
      <c r="K782" s="1">
        <v>41734</v>
      </c>
      <c r="L782">
        <v>86</v>
      </c>
      <c r="M782" t="str" cm="1">
        <f t="array" ref="M782">_xlfn.IFS(AND(marketing_campaign[[#This Row],[Recency]]&gt;=0,marketing_campaign[[#This Row],[Recency]]&lt;=14),"Early Recency",AND(marketing_campaign[[#This Row],[Recency]]&gt;=15,marketing_campaign[[#This Row],[Recency]]&lt;=31),"Mid-Recency",marketing_campaign[[#This Row],[Recency]]&gt;=32,"Late Recency")</f>
        <v>Late Recency</v>
      </c>
      <c r="N782">
        <v>412</v>
      </c>
      <c r="O782">
        <v>12</v>
      </c>
      <c r="P782">
        <v>546</v>
      </c>
      <c r="Q782">
        <v>78</v>
      </c>
      <c r="R782">
        <v>182</v>
      </c>
      <c r="S782">
        <v>0</v>
      </c>
      <c r="T782">
        <f>marketing_campaign[[#This Row],[MntGoldProds]]+marketing_campaign[[#This Row],[MntSweetProducts]]+marketing_campaign[[#This Row],[MntFishProducts]]+marketing_campaign[[#This Row],[MntMeatProducts]]+marketing_campaign[[#This Row],[MntFruits]]+marketing_campaign[[#This Row],[MntWines]]</f>
        <v>1230</v>
      </c>
      <c r="U782">
        <v>1</v>
      </c>
      <c r="V782">
        <v>4</v>
      </c>
      <c r="W782">
        <v>4</v>
      </c>
      <c r="X782">
        <v>10</v>
      </c>
      <c r="Y782">
        <f t="shared" si="25"/>
        <v>19</v>
      </c>
      <c r="Z782">
        <v>1</v>
      </c>
      <c r="AA782">
        <v>0</v>
      </c>
      <c r="AB782">
        <v>0</v>
      </c>
      <c r="AC782">
        <v>0</v>
      </c>
      <c r="AD782">
        <v>0</v>
      </c>
      <c r="AE782">
        <v>0</v>
      </c>
      <c r="AF782">
        <v>0</v>
      </c>
      <c r="AG782">
        <v>3</v>
      </c>
      <c r="AH782">
        <v>11</v>
      </c>
      <c r="AI782">
        <v>0</v>
      </c>
      <c r="AJ782">
        <f>marketing_campaign[[#This Row],[AcceptedCmp2]]+marketing_campaign[[#This Row],[AcceptedCmp1]]+marketing_campaign[[#This Row],[AcceptedCmp5]]+marketing_campaign[[#This Row],[AcceptedCmp4]]+marketing_campaign[[#This Row],[AcceptedCmp3]]</f>
        <v>0</v>
      </c>
    </row>
    <row r="783" spans="1:36" x14ac:dyDescent="0.35">
      <c r="A783">
        <v>10839</v>
      </c>
      <c r="B783">
        <v>1976</v>
      </c>
      <c r="C783">
        <f t="shared" ca="1" si="24"/>
        <v>50</v>
      </c>
      <c r="D783" t="str" cm="1">
        <f t="array" aca="1" ref="D7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3" t="s">
        <v>29</v>
      </c>
      <c r="F783" t="s">
        <v>31</v>
      </c>
      <c r="G783" cm="1">
        <f t="array" ref="G783">_xlfn.IFS(marketing_campaign[[#This Row],[Marital_Status]]="Single",I783-J783+1,marketing_campaign[[#This Row],[Marital_Status]]="Together",I783+J783+2,marketing_campaign[[#This Row],[Marital_Status]]="Alone",I783-J783+1,marketing_campaign[[#This Row],[Marital_Status]]="Married",I783+J783+2,marketing_campaign[[#This Row],[Marital_Status]]="Divorced",I783+J783+1,marketing_campaign[[#This Row],[Marital_Status]]="YOLO",I783-J783+1,marketing_campaign[[#This Row],[Marital_Status]]="Absurd",I783-J783+1,marketing_campaign[[#This Row],[Marital_Status]]="Widow",I783+J783+1)</f>
        <v>4</v>
      </c>
      <c r="H783">
        <v>36283</v>
      </c>
      <c r="I783">
        <v>1</v>
      </c>
      <c r="J783">
        <v>1</v>
      </c>
      <c r="K783" s="1">
        <v>41743</v>
      </c>
      <c r="L783">
        <v>42</v>
      </c>
      <c r="M783" t="str" cm="1">
        <f t="array" ref="M783">_xlfn.IFS(AND(marketing_campaign[[#This Row],[Recency]]&gt;=0,marketing_campaign[[#This Row],[Recency]]&lt;=14),"Early Recency",AND(marketing_campaign[[#This Row],[Recency]]&gt;=15,marketing_campaign[[#This Row],[Recency]]&lt;=31),"Mid-Recency",marketing_campaign[[#This Row],[Recency]]&gt;=32,"Late Recency")</f>
        <v>Late Recency</v>
      </c>
      <c r="N783">
        <v>6</v>
      </c>
      <c r="O783">
        <v>5</v>
      </c>
      <c r="P783">
        <v>5</v>
      </c>
      <c r="Q783">
        <v>8</v>
      </c>
      <c r="R783">
        <v>0</v>
      </c>
      <c r="S783">
        <v>5</v>
      </c>
      <c r="T783">
        <f>marketing_campaign[[#This Row],[MntGoldProds]]+marketing_campaign[[#This Row],[MntSweetProducts]]+marketing_campaign[[#This Row],[MntFishProducts]]+marketing_campaign[[#This Row],[MntMeatProducts]]+marketing_campaign[[#This Row],[MntFruits]]+marketing_campaign[[#This Row],[MntWines]]</f>
        <v>29</v>
      </c>
      <c r="U783">
        <v>2</v>
      </c>
      <c r="V783">
        <v>1</v>
      </c>
      <c r="W783">
        <v>0</v>
      </c>
      <c r="X783">
        <v>3</v>
      </c>
      <c r="Y783">
        <f t="shared" si="25"/>
        <v>6</v>
      </c>
      <c r="Z783">
        <v>4</v>
      </c>
      <c r="AA783">
        <v>0</v>
      </c>
      <c r="AB783">
        <v>0</v>
      </c>
      <c r="AC783">
        <v>0</v>
      </c>
      <c r="AD783">
        <v>0</v>
      </c>
      <c r="AE783">
        <v>0</v>
      </c>
      <c r="AF783">
        <v>0</v>
      </c>
      <c r="AG783">
        <v>3</v>
      </c>
      <c r="AH783">
        <v>11</v>
      </c>
      <c r="AI783">
        <v>0</v>
      </c>
      <c r="AJ783">
        <f>marketing_campaign[[#This Row],[AcceptedCmp2]]+marketing_campaign[[#This Row],[AcceptedCmp1]]+marketing_campaign[[#This Row],[AcceptedCmp5]]+marketing_campaign[[#This Row],[AcceptedCmp4]]+marketing_campaign[[#This Row],[AcceptedCmp3]]</f>
        <v>0</v>
      </c>
    </row>
    <row r="784" spans="1:36" x14ac:dyDescent="0.35">
      <c r="A784">
        <v>49</v>
      </c>
      <c r="B784">
        <v>1970</v>
      </c>
      <c r="C784">
        <f t="shared" ca="1" si="24"/>
        <v>56</v>
      </c>
      <c r="D784" t="str" cm="1">
        <f t="array" aca="1" ref="D7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4" t="s">
        <v>29</v>
      </c>
      <c r="F784" t="s">
        <v>30</v>
      </c>
      <c r="G784" cm="1">
        <f t="array" ref="G784">_xlfn.IFS(marketing_campaign[[#This Row],[Marital_Status]]="Single",I784-J784+1,marketing_campaign[[#This Row],[Marital_Status]]="Together",I784+J784+2,marketing_campaign[[#This Row],[Marital_Status]]="Alone",I784-J784+1,marketing_campaign[[#This Row],[Marital_Status]]="Married",I784+J784+2,marketing_campaign[[#This Row],[Marital_Status]]="Divorced",I784+J784+1,marketing_campaign[[#This Row],[Marital_Status]]="YOLO",I784-J784+1,marketing_campaign[[#This Row],[Marital_Status]]="Absurd",I784-J784+1,marketing_campaign[[#This Row],[Marital_Status]]="Widow",I784+J784+1)</f>
        <v>2</v>
      </c>
      <c r="H784">
        <v>20587</v>
      </c>
      <c r="I784">
        <v>1</v>
      </c>
      <c r="J784">
        <v>0</v>
      </c>
      <c r="K784" s="1">
        <v>41770</v>
      </c>
      <c r="L784">
        <v>39</v>
      </c>
      <c r="M784" t="str" cm="1">
        <f t="array" ref="M784">_xlfn.IFS(AND(marketing_campaign[[#This Row],[Recency]]&gt;=0,marketing_campaign[[#This Row],[Recency]]&lt;=14),"Early Recency",AND(marketing_campaign[[#This Row],[Recency]]&gt;=15,marketing_campaign[[#This Row],[Recency]]&lt;=31),"Mid-Recency",marketing_campaign[[#This Row],[Recency]]&gt;=32,"Late Recency")</f>
        <v>Late Recency</v>
      </c>
      <c r="N784">
        <v>2</v>
      </c>
      <c r="O784">
        <v>3</v>
      </c>
      <c r="P784">
        <v>6</v>
      </c>
      <c r="Q784">
        <v>4</v>
      </c>
      <c r="R784">
        <v>1</v>
      </c>
      <c r="S784">
        <v>9</v>
      </c>
      <c r="T784">
        <f>marketing_campaign[[#This Row],[MntGoldProds]]+marketing_campaign[[#This Row],[MntSweetProducts]]+marketing_campaign[[#This Row],[MntFishProducts]]+marketing_campaign[[#This Row],[MntMeatProducts]]+marketing_campaign[[#This Row],[MntFruits]]+marketing_campaign[[#This Row],[MntWines]]</f>
        <v>25</v>
      </c>
      <c r="U784">
        <v>1</v>
      </c>
      <c r="V784">
        <v>1</v>
      </c>
      <c r="W784">
        <v>1</v>
      </c>
      <c r="X784">
        <v>2</v>
      </c>
      <c r="Y784">
        <f t="shared" si="25"/>
        <v>5</v>
      </c>
      <c r="Z784">
        <v>7</v>
      </c>
      <c r="AA784">
        <v>0</v>
      </c>
      <c r="AB784">
        <v>0</v>
      </c>
      <c r="AC784">
        <v>0</v>
      </c>
      <c r="AD784">
        <v>0</v>
      </c>
      <c r="AE784">
        <v>0</v>
      </c>
      <c r="AF784">
        <v>0</v>
      </c>
      <c r="AG784">
        <v>3</v>
      </c>
      <c r="AH784">
        <v>11</v>
      </c>
      <c r="AI784">
        <v>0</v>
      </c>
      <c r="AJ784">
        <f>marketing_campaign[[#This Row],[AcceptedCmp2]]+marketing_campaign[[#This Row],[AcceptedCmp1]]+marketing_campaign[[#This Row],[AcceptedCmp5]]+marketing_campaign[[#This Row],[AcceptedCmp4]]+marketing_campaign[[#This Row],[AcceptedCmp3]]</f>
        <v>0</v>
      </c>
    </row>
    <row r="785" spans="1:36" x14ac:dyDescent="0.35">
      <c r="A785">
        <v>4290</v>
      </c>
      <c r="B785">
        <v>1972</v>
      </c>
      <c r="C785">
        <f t="shared" ca="1" si="24"/>
        <v>54</v>
      </c>
      <c r="D785" t="str" cm="1">
        <f t="array" aca="1" ref="D7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5" t="s">
        <v>29</v>
      </c>
      <c r="F785" t="s">
        <v>33</v>
      </c>
      <c r="G785" cm="1">
        <f t="array" ref="G785">_xlfn.IFS(marketing_campaign[[#This Row],[Marital_Status]]="Single",I785-J785+1,marketing_campaign[[#This Row],[Marital_Status]]="Together",I785+J785+2,marketing_campaign[[#This Row],[Marital_Status]]="Alone",I785-J785+1,marketing_campaign[[#This Row],[Marital_Status]]="Married",I785+J785+2,marketing_campaign[[#This Row],[Marital_Status]]="Divorced",I785+J785+1,marketing_campaign[[#This Row],[Marital_Status]]="YOLO",I785-J785+1,marketing_campaign[[#This Row],[Marital_Status]]="Absurd",I785-J785+1,marketing_campaign[[#This Row],[Marital_Status]]="Widow",I785+J785+1)</f>
        <v>3</v>
      </c>
      <c r="H785">
        <v>30467</v>
      </c>
      <c r="I785">
        <v>1</v>
      </c>
      <c r="J785">
        <v>0</v>
      </c>
      <c r="K785" s="1">
        <v>41717</v>
      </c>
      <c r="L785">
        <v>8</v>
      </c>
      <c r="M785" t="str" cm="1">
        <f t="array" ref="M785">_xlfn.IFS(AND(marketing_campaign[[#This Row],[Recency]]&gt;=0,marketing_campaign[[#This Row],[Recency]]&lt;=14),"Early Recency",AND(marketing_campaign[[#This Row],[Recency]]&gt;=15,marketing_campaign[[#This Row],[Recency]]&lt;=31),"Mid-Recency",marketing_campaign[[#This Row],[Recency]]&gt;=32,"Late Recency")</f>
        <v>Early Recency</v>
      </c>
      <c r="N785">
        <v>1</v>
      </c>
      <c r="O785">
        <v>3</v>
      </c>
      <c r="P785">
        <v>8</v>
      </c>
      <c r="Q785">
        <v>2</v>
      </c>
      <c r="R785">
        <v>5</v>
      </c>
      <c r="S785">
        <v>5</v>
      </c>
      <c r="T785">
        <f>marketing_campaign[[#This Row],[MntGoldProds]]+marketing_campaign[[#This Row],[MntSweetProducts]]+marketing_campaign[[#This Row],[MntFishProducts]]+marketing_campaign[[#This Row],[MntMeatProducts]]+marketing_campaign[[#This Row],[MntFruits]]+marketing_campaign[[#This Row],[MntWines]]</f>
        <v>24</v>
      </c>
      <c r="U785">
        <v>1</v>
      </c>
      <c r="V785">
        <v>1</v>
      </c>
      <c r="W785">
        <v>0</v>
      </c>
      <c r="X785">
        <v>2</v>
      </c>
      <c r="Y785">
        <f t="shared" si="25"/>
        <v>4</v>
      </c>
      <c r="Z785">
        <v>7</v>
      </c>
      <c r="AA785">
        <v>0</v>
      </c>
      <c r="AB785">
        <v>0</v>
      </c>
      <c r="AC785">
        <v>0</v>
      </c>
      <c r="AD785">
        <v>0</v>
      </c>
      <c r="AE785">
        <v>0</v>
      </c>
      <c r="AF785">
        <v>0</v>
      </c>
      <c r="AG785">
        <v>3</v>
      </c>
      <c r="AH785">
        <v>11</v>
      </c>
      <c r="AI785">
        <v>0</v>
      </c>
      <c r="AJ785">
        <f>marketing_campaign[[#This Row],[AcceptedCmp2]]+marketing_campaign[[#This Row],[AcceptedCmp1]]+marketing_campaign[[#This Row],[AcceptedCmp5]]+marketing_campaign[[#This Row],[AcceptedCmp4]]+marketing_campaign[[#This Row],[AcceptedCmp3]]</f>
        <v>0</v>
      </c>
    </row>
    <row r="786" spans="1:36" x14ac:dyDescent="0.35">
      <c r="A786">
        <v>10219</v>
      </c>
      <c r="B786">
        <v>1972</v>
      </c>
      <c r="C786">
        <f t="shared" ca="1" si="24"/>
        <v>54</v>
      </c>
      <c r="D786" t="str" cm="1">
        <f t="array" aca="1" ref="D7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6" t="s">
        <v>29</v>
      </c>
      <c r="F786" t="s">
        <v>31</v>
      </c>
      <c r="G786" cm="1">
        <f t="array" ref="G786">_xlfn.IFS(marketing_campaign[[#This Row],[Marital_Status]]="Single",I786-J786+1,marketing_campaign[[#This Row],[Marital_Status]]="Together",I786+J786+2,marketing_campaign[[#This Row],[Marital_Status]]="Alone",I786-J786+1,marketing_campaign[[#This Row],[Marital_Status]]="Married",I786+J786+2,marketing_campaign[[#This Row],[Marital_Status]]="Divorced",I786+J786+1,marketing_campaign[[#This Row],[Marital_Status]]="YOLO",I786-J786+1,marketing_campaign[[#This Row],[Marital_Status]]="Absurd",I786-J786+1,marketing_campaign[[#This Row],[Marital_Status]]="Widow",I786+J786+1)</f>
        <v>3</v>
      </c>
      <c r="H786">
        <v>31590</v>
      </c>
      <c r="I786">
        <v>1</v>
      </c>
      <c r="J786">
        <v>0</v>
      </c>
      <c r="K786" s="1">
        <v>41443</v>
      </c>
      <c r="L786">
        <v>40</v>
      </c>
      <c r="M786" t="str" cm="1">
        <f t="array" ref="M786">_xlfn.IFS(AND(marketing_campaign[[#This Row],[Recency]]&gt;=0,marketing_campaign[[#This Row],[Recency]]&lt;=14),"Early Recency",AND(marketing_campaign[[#This Row],[Recency]]&gt;=15,marketing_campaign[[#This Row],[Recency]]&lt;=31),"Mid-Recency",marketing_campaign[[#This Row],[Recency]]&gt;=32,"Late Recency")</f>
        <v>Late Recency</v>
      </c>
      <c r="N786">
        <v>6</v>
      </c>
      <c r="O786">
        <v>2</v>
      </c>
      <c r="P786">
        <v>15</v>
      </c>
      <c r="Q786">
        <v>6</v>
      </c>
      <c r="R786">
        <v>6</v>
      </c>
      <c r="S786">
        <v>3</v>
      </c>
      <c r="T786">
        <f>marketing_campaign[[#This Row],[MntGoldProds]]+marketing_campaign[[#This Row],[MntSweetProducts]]+marketing_campaign[[#This Row],[MntFishProducts]]+marketing_campaign[[#This Row],[MntMeatProducts]]+marketing_campaign[[#This Row],[MntFruits]]+marketing_campaign[[#This Row],[MntWines]]</f>
        <v>38</v>
      </c>
      <c r="U786">
        <v>1</v>
      </c>
      <c r="V786">
        <v>1</v>
      </c>
      <c r="W786">
        <v>0</v>
      </c>
      <c r="X786">
        <v>3</v>
      </c>
      <c r="Y786">
        <f t="shared" si="25"/>
        <v>5</v>
      </c>
      <c r="Z786">
        <v>8</v>
      </c>
      <c r="AA786">
        <v>0</v>
      </c>
      <c r="AB786">
        <v>0</v>
      </c>
      <c r="AC786">
        <v>0</v>
      </c>
      <c r="AD786">
        <v>0</v>
      </c>
      <c r="AE786">
        <v>0</v>
      </c>
      <c r="AF786">
        <v>0</v>
      </c>
      <c r="AG786">
        <v>3</v>
      </c>
      <c r="AH786">
        <v>11</v>
      </c>
      <c r="AI786">
        <v>0</v>
      </c>
      <c r="AJ786">
        <f>marketing_campaign[[#This Row],[AcceptedCmp2]]+marketing_campaign[[#This Row],[AcceptedCmp1]]+marketing_campaign[[#This Row],[AcceptedCmp5]]+marketing_campaign[[#This Row],[AcceptedCmp4]]+marketing_campaign[[#This Row],[AcceptedCmp3]]</f>
        <v>0</v>
      </c>
    </row>
    <row r="787" spans="1:36" x14ac:dyDescent="0.35">
      <c r="A787">
        <v>4211</v>
      </c>
      <c r="B787">
        <v>1986</v>
      </c>
      <c r="C787">
        <f t="shared" ca="1" si="24"/>
        <v>40</v>
      </c>
      <c r="D787" t="str" cm="1">
        <f t="array" aca="1" ref="D7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787" t="s">
        <v>36</v>
      </c>
      <c r="F787" t="s">
        <v>33</v>
      </c>
      <c r="G787" cm="1">
        <f t="array" ref="G787">_xlfn.IFS(marketing_campaign[[#This Row],[Marital_Status]]="Single",I787-J787+1,marketing_campaign[[#This Row],[Marital_Status]]="Together",I787+J787+2,marketing_campaign[[#This Row],[Marital_Status]]="Alone",I787-J787+1,marketing_campaign[[#This Row],[Marital_Status]]="Married",I787+J787+2,marketing_campaign[[#This Row],[Marital_Status]]="Divorced",I787+J787+1,marketing_campaign[[#This Row],[Marital_Status]]="YOLO",I787-J787+1,marketing_campaign[[#This Row],[Marital_Status]]="Absurd",I787-J787+1,marketing_campaign[[#This Row],[Marital_Status]]="Widow",I787+J787+1)</f>
        <v>3</v>
      </c>
      <c r="H787">
        <v>20425</v>
      </c>
      <c r="I787">
        <v>1</v>
      </c>
      <c r="J787">
        <v>0</v>
      </c>
      <c r="K787" s="1">
        <v>41211</v>
      </c>
      <c r="L787">
        <v>5</v>
      </c>
      <c r="M787" t="str" cm="1">
        <f t="array" ref="M787">_xlfn.IFS(AND(marketing_campaign[[#This Row],[Recency]]&gt;=0,marketing_campaign[[#This Row],[Recency]]&lt;=14),"Early Recency",AND(marketing_campaign[[#This Row],[Recency]]&gt;=15,marketing_campaign[[#This Row],[Recency]]&lt;=31),"Mid-Recency",marketing_campaign[[#This Row],[Recency]]&gt;=32,"Late Recency")</f>
        <v>Early Recency</v>
      </c>
      <c r="N787">
        <v>4</v>
      </c>
      <c r="O787">
        <v>12</v>
      </c>
      <c r="P787">
        <v>5</v>
      </c>
      <c r="Q787">
        <v>3</v>
      </c>
      <c r="R787">
        <v>16</v>
      </c>
      <c r="S787">
        <v>17</v>
      </c>
      <c r="T787">
        <f>marketing_campaign[[#This Row],[MntGoldProds]]+marketing_campaign[[#This Row],[MntSweetProducts]]+marketing_campaign[[#This Row],[MntFishProducts]]+marketing_campaign[[#This Row],[MntMeatProducts]]+marketing_campaign[[#This Row],[MntFruits]]+marketing_campaign[[#This Row],[MntWines]]</f>
        <v>57</v>
      </c>
      <c r="U787">
        <v>2</v>
      </c>
      <c r="V787">
        <v>2</v>
      </c>
      <c r="W787">
        <v>0</v>
      </c>
      <c r="X787">
        <v>3</v>
      </c>
      <c r="Y787">
        <f t="shared" si="25"/>
        <v>7</v>
      </c>
      <c r="Z787">
        <v>7</v>
      </c>
      <c r="AA787">
        <v>0</v>
      </c>
      <c r="AB787">
        <v>0</v>
      </c>
      <c r="AC787">
        <v>0</v>
      </c>
      <c r="AD787">
        <v>0</v>
      </c>
      <c r="AE787">
        <v>0</v>
      </c>
      <c r="AF787">
        <v>0</v>
      </c>
      <c r="AG787">
        <v>3</v>
      </c>
      <c r="AH787">
        <v>11</v>
      </c>
      <c r="AI787">
        <v>0</v>
      </c>
      <c r="AJ787">
        <f>marketing_campaign[[#This Row],[AcceptedCmp2]]+marketing_campaign[[#This Row],[AcceptedCmp1]]+marketing_campaign[[#This Row],[AcceptedCmp5]]+marketing_campaign[[#This Row],[AcceptedCmp4]]+marketing_campaign[[#This Row],[AcceptedCmp3]]</f>
        <v>0</v>
      </c>
    </row>
    <row r="788" spans="1:36" x14ac:dyDescent="0.35">
      <c r="A788">
        <v>1135</v>
      </c>
      <c r="B788">
        <v>1960</v>
      </c>
      <c r="C788">
        <f t="shared" ca="1" si="24"/>
        <v>66</v>
      </c>
      <c r="D788" t="str" cm="1">
        <f t="array" aca="1" ref="D7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88" t="s">
        <v>34</v>
      </c>
      <c r="F788" t="s">
        <v>31</v>
      </c>
      <c r="G788" cm="1">
        <f t="array" ref="G788">_xlfn.IFS(marketing_campaign[[#This Row],[Marital_Status]]="Single",I788-J788+1,marketing_campaign[[#This Row],[Marital_Status]]="Together",I788+J788+2,marketing_campaign[[#This Row],[Marital_Status]]="Alone",I788-J788+1,marketing_campaign[[#This Row],[Marital_Status]]="Married",I788+J788+2,marketing_campaign[[#This Row],[Marital_Status]]="Divorced",I788+J788+1,marketing_campaign[[#This Row],[Marital_Status]]="YOLO",I788-J788+1,marketing_campaign[[#This Row],[Marital_Status]]="Absurd",I788-J788+1,marketing_campaign[[#This Row],[Marital_Status]]="Widow",I788+J788+1)</f>
        <v>4</v>
      </c>
      <c r="H788">
        <v>17144</v>
      </c>
      <c r="I788">
        <v>1</v>
      </c>
      <c r="J788">
        <v>1</v>
      </c>
      <c r="K788" s="1">
        <v>41685</v>
      </c>
      <c r="L788">
        <v>96</v>
      </c>
      <c r="M788" t="str" cm="1">
        <f t="array" ref="M788">_xlfn.IFS(AND(marketing_campaign[[#This Row],[Recency]]&gt;=0,marketing_campaign[[#This Row],[Recency]]&lt;=14),"Early Recency",AND(marketing_campaign[[#This Row],[Recency]]&gt;=15,marketing_campaign[[#This Row],[Recency]]&lt;=31),"Mid-Recency",marketing_campaign[[#This Row],[Recency]]&gt;=32,"Late Recency")</f>
        <v>Late Recency</v>
      </c>
      <c r="N788">
        <v>18</v>
      </c>
      <c r="O788">
        <v>2</v>
      </c>
      <c r="P788">
        <v>19</v>
      </c>
      <c r="Q788">
        <v>0</v>
      </c>
      <c r="R788">
        <v>2</v>
      </c>
      <c r="S788">
        <v>6</v>
      </c>
      <c r="T788">
        <f>marketing_campaign[[#This Row],[MntGoldProds]]+marketing_campaign[[#This Row],[MntSweetProducts]]+marketing_campaign[[#This Row],[MntFishProducts]]+marketing_campaign[[#This Row],[MntMeatProducts]]+marketing_campaign[[#This Row],[MntFruits]]+marketing_campaign[[#This Row],[MntWines]]</f>
        <v>47</v>
      </c>
      <c r="U788">
        <v>5</v>
      </c>
      <c r="V788">
        <v>3</v>
      </c>
      <c r="W788">
        <v>0</v>
      </c>
      <c r="X788">
        <v>4</v>
      </c>
      <c r="Y788">
        <f t="shared" si="25"/>
        <v>12</v>
      </c>
      <c r="Z788">
        <v>7</v>
      </c>
      <c r="AA788">
        <v>0</v>
      </c>
      <c r="AB788">
        <v>0</v>
      </c>
      <c r="AC788">
        <v>0</v>
      </c>
      <c r="AD788">
        <v>0</v>
      </c>
      <c r="AE788">
        <v>0</v>
      </c>
      <c r="AF788">
        <v>0</v>
      </c>
      <c r="AG788">
        <v>3</v>
      </c>
      <c r="AH788">
        <v>11</v>
      </c>
      <c r="AI788">
        <v>0</v>
      </c>
      <c r="AJ788">
        <f>marketing_campaign[[#This Row],[AcceptedCmp2]]+marketing_campaign[[#This Row],[AcceptedCmp1]]+marketing_campaign[[#This Row],[AcceptedCmp5]]+marketing_campaign[[#This Row],[AcceptedCmp4]]+marketing_campaign[[#This Row],[AcceptedCmp3]]</f>
        <v>0</v>
      </c>
    </row>
    <row r="789" spans="1:36" x14ac:dyDescent="0.35">
      <c r="A789">
        <v>6299</v>
      </c>
      <c r="B789">
        <v>1968</v>
      </c>
      <c r="C789">
        <f t="shared" ca="1" si="24"/>
        <v>58</v>
      </c>
      <c r="D789" t="str" cm="1">
        <f t="array" aca="1" ref="D7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89" t="s">
        <v>32</v>
      </c>
      <c r="F789" t="s">
        <v>35</v>
      </c>
      <c r="G789" cm="1">
        <f t="array" ref="G789">_xlfn.IFS(marketing_campaign[[#This Row],[Marital_Status]]="Single",I789-J789+1,marketing_campaign[[#This Row],[Marital_Status]]="Together",I789+J789+2,marketing_campaign[[#This Row],[Marital_Status]]="Alone",I789-J789+1,marketing_campaign[[#This Row],[Marital_Status]]="Married",I789+J789+2,marketing_campaign[[#This Row],[Marital_Status]]="Divorced",I789+J789+1,marketing_campaign[[#This Row],[Marital_Status]]="YOLO",I789-J789+1,marketing_campaign[[#This Row],[Marital_Status]]="Absurd",I789-J789+1,marketing_campaign[[#This Row],[Marital_Status]]="Widow",I789+J789+1)</f>
        <v>2</v>
      </c>
      <c r="H789">
        <v>42564</v>
      </c>
      <c r="I789">
        <v>0</v>
      </c>
      <c r="J789">
        <v>1</v>
      </c>
      <c r="K789" s="1">
        <v>41276</v>
      </c>
      <c r="L789">
        <v>28</v>
      </c>
      <c r="M789" t="str" cm="1">
        <f t="array" ref="M789">_xlfn.IFS(AND(marketing_campaign[[#This Row],[Recency]]&gt;=0,marketing_campaign[[#This Row],[Recency]]&lt;=14),"Early Recency",AND(marketing_campaign[[#This Row],[Recency]]&gt;=15,marketing_campaign[[#This Row],[Recency]]&lt;=31),"Mid-Recency",marketing_campaign[[#This Row],[Recency]]&gt;=32,"Late Recency")</f>
        <v>Mid-Recency</v>
      </c>
      <c r="N789">
        <v>324</v>
      </c>
      <c r="O789">
        <v>48</v>
      </c>
      <c r="P789">
        <v>186</v>
      </c>
      <c r="Q789">
        <v>39</v>
      </c>
      <c r="R789">
        <v>18</v>
      </c>
      <c r="S789">
        <v>198</v>
      </c>
      <c r="T789">
        <f>marketing_campaign[[#This Row],[MntGoldProds]]+marketing_campaign[[#This Row],[MntSweetProducts]]+marketing_campaign[[#This Row],[MntFishProducts]]+marketing_campaign[[#This Row],[MntMeatProducts]]+marketing_campaign[[#This Row],[MntFruits]]+marketing_campaign[[#This Row],[MntWines]]</f>
        <v>813</v>
      </c>
      <c r="U789">
        <v>6</v>
      </c>
      <c r="V789">
        <v>6</v>
      </c>
      <c r="W789">
        <v>8</v>
      </c>
      <c r="X789">
        <v>4</v>
      </c>
      <c r="Y789">
        <f t="shared" si="25"/>
        <v>24</v>
      </c>
      <c r="Z789">
        <v>7</v>
      </c>
      <c r="AA789">
        <v>1</v>
      </c>
      <c r="AB789">
        <v>0</v>
      </c>
      <c r="AC789">
        <v>0</v>
      </c>
      <c r="AD789">
        <v>0</v>
      </c>
      <c r="AE789">
        <v>0</v>
      </c>
      <c r="AF789">
        <v>0</v>
      </c>
      <c r="AG789">
        <v>3</v>
      </c>
      <c r="AH789">
        <v>11</v>
      </c>
      <c r="AI789">
        <v>1</v>
      </c>
      <c r="AJ789">
        <f>marketing_campaign[[#This Row],[AcceptedCmp2]]+marketing_campaign[[#This Row],[AcceptedCmp1]]+marketing_campaign[[#This Row],[AcceptedCmp5]]+marketing_campaign[[#This Row],[AcceptedCmp4]]+marketing_campaign[[#This Row],[AcceptedCmp3]]</f>
        <v>1</v>
      </c>
    </row>
    <row r="790" spans="1:36" x14ac:dyDescent="0.35">
      <c r="A790">
        <v>10846</v>
      </c>
      <c r="B790">
        <v>1978</v>
      </c>
      <c r="C790">
        <f t="shared" ca="1" si="24"/>
        <v>48</v>
      </c>
      <c r="D790" t="str" cm="1">
        <f t="array" aca="1" ref="D7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0" t="s">
        <v>34</v>
      </c>
      <c r="F790" t="s">
        <v>33</v>
      </c>
      <c r="G790" cm="1">
        <f t="array" ref="G790">_xlfn.IFS(marketing_campaign[[#This Row],[Marital_Status]]="Single",I790-J790+1,marketing_campaign[[#This Row],[Marital_Status]]="Together",I790+J790+2,marketing_campaign[[#This Row],[Marital_Status]]="Alone",I790-J790+1,marketing_campaign[[#This Row],[Marital_Status]]="Married",I790+J790+2,marketing_campaign[[#This Row],[Marital_Status]]="Divorced",I790+J790+1,marketing_campaign[[#This Row],[Marital_Status]]="YOLO",I790-J790+1,marketing_campaign[[#This Row],[Marital_Status]]="Absurd",I790-J790+1,marketing_campaign[[#This Row],[Marital_Status]]="Widow",I790+J790+1)</f>
        <v>3</v>
      </c>
      <c r="H790">
        <v>43783</v>
      </c>
      <c r="I790">
        <v>1</v>
      </c>
      <c r="J790">
        <v>0</v>
      </c>
      <c r="K790" s="1">
        <v>41788</v>
      </c>
      <c r="L790">
        <v>22</v>
      </c>
      <c r="M790" t="str" cm="1">
        <f t="array" ref="M790">_xlfn.IFS(AND(marketing_campaign[[#This Row],[Recency]]&gt;=0,marketing_campaign[[#This Row],[Recency]]&lt;=14),"Early Recency",AND(marketing_campaign[[#This Row],[Recency]]&gt;=15,marketing_campaign[[#This Row],[Recency]]&lt;=31),"Mid-Recency",marketing_campaign[[#This Row],[Recency]]&gt;=32,"Late Recency")</f>
        <v>Mid-Recency</v>
      </c>
      <c r="N790">
        <v>327</v>
      </c>
      <c r="O790">
        <v>9</v>
      </c>
      <c r="P790">
        <v>125</v>
      </c>
      <c r="Q790">
        <v>25</v>
      </c>
      <c r="R790">
        <v>4</v>
      </c>
      <c r="S790">
        <v>139</v>
      </c>
      <c r="T790">
        <f>marketing_campaign[[#This Row],[MntGoldProds]]+marketing_campaign[[#This Row],[MntSweetProducts]]+marketing_campaign[[#This Row],[MntFishProducts]]+marketing_campaign[[#This Row],[MntMeatProducts]]+marketing_campaign[[#This Row],[MntFruits]]+marketing_campaign[[#This Row],[MntWines]]</f>
        <v>629</v>
      </c>
      <c r="U790">
        <v>6</v>
      </c>
      <c r="V790">
        <v>7</v>
      </c>
      <c r="W790">
        <v>1</v>
      </c>
      <c r="X790">
        <v>8</v>
      </c>
      <c r="Y790">
        <f t="shared" si="25"/>
        <v>22</v>
      </c>
      <c r="Z790">
        <v>7</v>
      </c>
      <c r="AA790">
        <v>1</v>
      </c>
      <c r="AB790">
        <v>0</v>
      </c>
      <c r="AC790">
        <v>0</v>
      </c>
      <c r="AD790">
        <v>0</v>
      </c>
      <c r="AE790">
        <v>0</v>
      </c>
      <c r="AF790">
        <v>0</v>
      </c>
      <c r="AG790">
        <v>3</v>
      </c>
      <c r="AH790">
        <v>11</v>
      </c>
      <c r="AI790">
        <v>0</v>
      </c>
      <c r="AJ790">
        <f>marketing_campaign[[#This Row],[AcceptedCmp2]]+marketing_campaign[[#This Row],[AcceptedCmp1]]+marketing_campaign[[#This Row],[AcceptedCmp5]]+marketing_campaign[[#This Row],[AcceptedCmp4]]+marketing_campaign[[#This Row],[AcceptedCmp3]]</f>
        <v>1</v>
      </c>
    </row>
    <row r="791" spans="1:36" x14ac:dyDescent="0.35">
      <c r="A791">
        <v>347</v>
      </c>
      <c r="B791">
        <v>1976</v>
      </c>
      <c r="C791">
        <f t="shared" ca="1" si="24"/>
        <v>50</v>
      </c>
      <c r="D791" t="str" cm="1">
        <f t="array" aca="1" ref="D7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1" t="s">
        <v>29</v>
      </c>
      <c r="F791" t="s">
        <v>35</v>
      </c>
      <c r="G791" cm="1">
        <f t="array" ref="G791">_xlfn.IFS(marketing_campaign[[#This Row],[Marital_Status]]="Single",I791-J791+1,marketing_campaign[[#This Row],[Marital_Status]]="Together",I791+J791+2,marketing_campaign[[#This Row],[Marital_Status]]="Alone",I791-J791+1,marketing_campaign[[#This Row],[Marital_Status]]="Married",I791+J791+2,marketing_campaign[[#This Row],[Marital_Status]]="Divorced",I791+J791+1,marketing_campaign[[#This Row],[Marital_Status]]="YOLO",I791-J791+1,marketing_campaign[[#This Row],[Marital_Status]]="Absurd",I791-J791+1,marketing_campaign[[#This Row],[Marital_Status]]="Widow",I791+J791+1)</f>
        <v>2</v>
      </c>
      <c r="H791">
        <v>40780</v>
      </c>
      <c r="I791">
        <v>0</v>
      </c>
      <c r="J791">
        <v>1</v>
      </c>
      <c r="K791" s="1">
        <v>41160</v>
      </c>
      <c r="L791">
        <v>30</v>
      </c>
      <c r="M791" t="str" cm="1">
        <f t="array" ref="M791">_xlfn.IFS(AND(marketing_campaign[[#This Row],[Recency]]&gt;=0,marketing_campaign[[#This Row],[Recency]]&lt;=14),"Early Recency",AND(marketing_campaign[[#This Row],[Recency]]&gt;=15,marketing_campaign[[#This Row],[Recency]]&lt;=31),"Mid-Recency",marketing_campaign[[#This Row],[Recency]]&gt;=32,"Late Recency")</f>
        <v>Mid-Recency</v>
      </c>
      <c r="N791">
        <v>229</v>
      </c>
      <c r="O791">
        <v>27</v>
      </c>
      <c r="P791">
        <v>71</v>
      </c>
      <c r="Q791">
        <v>13</v>
      </c>
      <c r="R791">
        <v>3</v>
      </c>
      <c r="S791">
        <v>34</v>
      </c>
      <c r="T791">
        <f>marketing_campaign[[#This Row],[MntGoldProds]]+marketing_campaign[[#This Row],[MntSweetProducts]]+marketing_campaign[[#This Row],[MntFishProducts]]+marketing_campaign[[#This Row],[MntMeatProducts]]+marketing_campaign[[#This Row],[MntFruits]]+marketing_campaign[[#This Row],[MntWines]]</f>
        <v>377</v>
      </c>
      <c r="U791">
        <v>4</v>
      </c>
      <c r="V791">
        <v>7</v>
      </c>
      <c r="W791">
        <v>1</v>
      </c>
      <c r="X791">
        <v>5</v>
      </c>
      <c r="Y791">
        <f t="shared" si="25"/>
        <v>17</v>
      </c>
      <c r="Z791">
        <v>9</v>
      </c>
      <c r="AA791">
        <v>0</v>
      </c>
      <c r="AB791">
        <v>0</v>
      </c>
      <c r="AC791">
        <v>0</v>
      </c>
      <c r="AD791">
        <v>0</v>
      </c>
      <c r="AE791">
        <v>0</v>
      </c>
      <c r="AF791">
        <v>0</v>
      </c>
      <c r="AG791">
        <v>3</v>
      </c>
      <c r="AH791">
        <v>11</v>
      </c>
      <c r="AI791">
        <v>0</v>
      </c>
      <c r="AJ791">
        <f>marketing_campaign[[#This Row],[AcceptedCmp2]]+marketing_campaign[[#This Row],[AcceptedCmp1]]+marketing_campaign[[#This Row],[AcceptedCmp5]]+marketing_campaign[[#This Row],[AcceptedCmp4]]+marketing_campaign[[#This Row],[AcceptedCmp3]]</f>
        <v>0</v>
      </c>
    </row>
    <row r="792" spans="1:36" x14ac:dyDescent="0.35">
      <c r="A792">
        <v>6543</v>
      </c>
      <c r="B792">
        <v>1945</v>
      </c>
      <c r="C792">
        <f t="shared" ca="1" si="24"/>
        <v>81</v>
      </c>
      <c r="D792" t="str" cm="1">
        <f t="array" aca="1" ref="D7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792" t="s">
        <v>34</v>
      </c>
      <c r="F792" t="s">
        <v>31</v>
      </c>
      <c r="G792" cm="1">
        <f t="array" ref="G792">_xlfn.IFS(marketing_campaign[[#This Row],[Marital_Status]]="Single",I792-J792+1,marketing_campaign[[#This Row],[Marital_Status]]="Together",I792+J792+2,marketing_campaign[[#This Row],[Marital_Status]]="Alone",I792-J792+1,marketing_campaign[[#This Row],[Marital_Status]]="Married",I792+J792+2,marketing_campaign[[#This Row],[Marital_Status]]="Divorced",I792+J792+1,marketing_campaign[[#This Row],[Marital_Status]]="YOLO",I792-J792+1,marketing_campaign[[#This Row],[Marital_Status]]="Absurd",I792-J792+1,marketing_campaign[[#This Row],[Marital_Status]]="Widow",I792+J792+1)</f>
        <v>2</v>
      </c>
      <c r="H792">
        <v>62847</v>
      </c>
      <c r="I792">
        <v>0</v>
      </c>
      <c r="J792">
        <v>0</v>
      </c>
      <c r="K792" s="1">
        <v>41289</v>
      </c>
      <c r="L792">
        <v>45</v>
      </c>
      <c r="M792" t="str" cm="1">
        <f t="array" ref="M792">_xlfn.IFS(AND(marketing_campaign[[#This Row],[Recency]]&gt;=0,marketing_campaign[[#This Row],[Recency]]&lt;=14),"Early Recency",AND(marketing_campaign[[#This Row],[Recency]]&gt;=15,marketing_campaign[[#This Row],[Recency]]&lt;=31),"Mid-Recency",marketing_campaign[[#This Row],[Recency]]&gt;=32,"Late Recency")</f>
        <v>Late Recency</v>
      </c>
      <c r="N792">
        <v>521</v>
      </c>
      <c r="O792">
        <v>168</v>
      </c>
      <c r="P792">
        <v>706</v>
      </c>
      <c r="Q792">
        <v>80</v>
      </c>
      <c r="R792">
        <v>76</v>
      </c>
      <c r="S792">
        <v>61</v>
      </c>
      <c r="T792">
        <f>marketing_campaign[[#This Row],[MntGoldProds]]+marketing_campaign[[#This Row],[MntSweetProducts]]+marketing_campaign[[#This Row],[MntFishProducts]]+marketing_campaign[[#This Row],[MntMeatProducts]]+marketing_campaign[[#This Row],[MntFruits]]+marketing_campaign[[#This Row],[MntWines]]</f>
        <v>1612</v>
      </c>
      <c r="U792">
        <v>1</v>
      </c>
      <c r="V792">
        <v>3</v>
      </c>
      <c r="W792">
        <v>6</v>
      </c>
      <c r="X792">
        <v>4</v>
      </c>
      <c r="Y792">
        <f t="shared" si="25"/>
        <v>14</v>
      </c>
      <c r="Z792">
        <v>2</v>
      </c>
      <c r="AA792">
        <v>0</v>
      </c>
      <c r="AB792">
        <v>0</v>
      </c>
      <c r="AC792">
        <v>0</v>
      </c>
      <c r="AD792">
        <v>0</v>
      </c>
      <c r="AE792">
        <v>0</v>
      </c>
      <c r="AF792">
        <v>0</v>
      </c>
      <c r="AG792">
        <v>3</v>
      </c>
      <c r="AH792">
        <v>11</v>
      </c>
      <c r="AI792">
        <v>0</v>
      </c>
      <c r="AJ792">
        <f>marketing_campaign[[#This Row],[AcceptedCmp2]]+marketing_campaign[[#This Row],[AcceptedCmp1]]+marketing_campaign[[#This Row],[AcceptedCmp5]]+marketing_campaign[[#This Row],[AcceptedCmp4]]+marketing_campaign[[#This Row],[AcceptedCmp3]]</f>
        <v>0</v>
      </c>
    </row>
    <row r="793" spans="1:36" x14ac:dyDescent="0.35">
      <c r="A793">
        <v>10446</v>
      </c>
      <c r="B793">
        <v>1957</v>
      </c>
      <c r="C793">
        <f t="shared" ca="1" si="24"/>
        <v>69</v>
      </c>
      <c r="D793" t="str" cm="1">
        <f t="array" aca="1" ref="D7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3" t="s">
        <v>32</v>
      </c>
      <c r="F793" t="s">
        <v>33</v>
      </c>
      <c r="G793" cm="1">
        <f t="array" ref="G793">_xlfn.IFS(marketing_campaign[[#This Row],[Marital_Status]]="Single",I793-J793+1,marketing_campaign[[#This Row],[Marital_Status]]="Together",I793+J793+2,marketing_campaign[[#This Row],[Marital_Status]]="Alone",I793-J793+1,marketing_campaign[[#This Row],[Marital_Status]]="Married",I793+J793+2,marketing_campaign[[#This Row],[Marital_Status]]="Divorced",I793+J793+1,marketing_campaign[[#This Row],[Marital_Status]]="YOLO",I793-J793+1,marketing_campaign[[#This Row],[Marital_Status]]="Absurd",I793-J793+1,marketing_campaign[[#This Row],[Marital_Status]]="Widow",I793+J793+1)</f>
        <v>2</v>
      </c>
      <c r="H793">
        <v>82017</v>
      </c>
      <c r="I793">
        <v>0</v>
      </c>
      <c r="J793">
        <v>0</v>
      </c>
      <c r="K793" s="1">
        <v>41220</v>
      </c>
      <c r="L793">
        <v>58</v>
      </c>
      <c r="M793" t="str" cm="1">
        <f t="array" ref="M793">_xlfn.IFS(AND(marketing_campaign[[#This Row],[Recency]]&gt;=0,marketing_campaign[[#This Row],[Recency]]&lt;=14),"Early Recency",AND(marketing_campaign[[#This Row],[Recency]]&gt;=15,marketing_campaign[[#This Row],[Recency]]&lt;=31),"Mid-Recency",marketing_campaign[[#This Row],[Recency]]&gt;=32,"Late Recency")</f>
        <v>Late Recency</v>
      </c>
      <c r="N793">
        <v>184</v>
      </c>
      <c r="O793">
        <v>23</v>
      </c>
      <c r="P793">
        <v>446</v>
      </c>
      <c r="Q793">
        <v>30</v>
      </c>
      <c r="R793">
        <v>23</v>
      </c>
      <c r="S793">
        <v>23</v>
      </c>
      <c r="T793">
        <f>marketing_campaign[[#This Row],[MntGoldProds]]+marketing_campaign[[#This Row],[MntSweetProducts]]+marketing_campaign[[#This Row],[MntFishProducts]]+marketing_campaign[[#This Row],[MntMeatProducts]]+marketing_campaign[[#This Row],[MntFruits]]+marketing_campaign[[#This Row],[MntWines]]</f>
        <v>729</v>
      </c>
      <c r="U793">
        <v>1</v>
      </c>
      <c r="V793">
        <v>5</v>
      </c>
      <c r="W793">
        <v>4</v>
      </c>
      <c r="X793">
        <v>7</v>
      </c>
      <c r="Y793">
        <f t="shared" si="25"/>
        <v>17</v>
      </c>
      <c r="Z793">
        <v>2</v>
      </c>
      <c r="AA793">
        <v>0</v>
      </c>
      <c r="AB793">
        <v>1</v>
      </c>
      <c r="AC793">
        <v>1</v>
      </c>
      <c r="AD793">
        <v>1</v>
      </c>
      <c r="AE793">
        <v>0</v>
      </c>
      <c r="AF793">
        <v>0</v>
      </c>
      <c r="AG793">
        <v>3</v>
      </c>
      <c r="AH793">
        <v>11</v>
      </c>
      <c r="AI793">
        <v>1</v>
      </c>
      <c r="AJ793">
        <f>marketing_campaign[[#This Row],[AcceptedCmp2]]+marketing_campaign[[#This Row],[AcceptedCmp1]]+marketing_campaign[[#This Row],[AcceptedCmp5]]+marketing_campaign[[#This Row],[AcceptedCmp4]]+marketing_campaign[[#This Row],[AcceptedCmp3]]</f>
        <v>3</v>
      </c>
    </row>
    <row r="794" spans="1:36" x14ac:dyDescent="0.35">
      <c r="A794">
        <v>3479</v>
      </c>
      <c r="B794">
        <v>1950</v>
      </c>
      <c r="C794">
        <f t="shared" ca="1" si="24"/>
        <v>76</v>
      </c>
      <c r="D794" t="str" cm="1">
        <f t="array" aca="1" ref="D7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4" t="s">
        <v>29</v>
      </c>
      <c r="F794" t="s">
        <v>30</v>
      </c>
      <c r="G794" cm="1">
        <f t="array" ref="G794">_xlfn.IFS(marketing_campaign[[#This Row],[Marital_Status]]="Single",I794-J794+1,marketing_campaign[[#This Row],[Marital_Status]]="Together",I794+J794+2,marketing_campaign[[#This Row],[Marital_Status]]="Alone",I794-J794+1,marketing_campaign[[#This Row],[Marital_Status]]="Married",I794+J794+2,marketing_campaign[[#This Row],[Marital_Status]]="Divorced",I794+J794+1,marketing_campaign[[#This Row],[Marital_Status]]="YOLO",I794-J794+1,marketing_campaign[[#This Row],[Marital_Status]]="Absurd",I794-J794+1,marketing_campaign[[#This Row],[Marital_Status]]="Widow",I794+J794+1)</f>
        <v>1</v>
      </c>
      <c r="H794">
        <v>16813</v>
      </c>
      <c r="I794">
        <v>0</v>
      </c>
      <c r="J794">
        <v>0</v>
      </c>
      <c r="K794" s="1">
        <v>41474</v>
      </c>
      <c r="L794">
        <v>49</v>
      </c>
      <c r="M794" t="str" cm="1">
        <f t="array" ref="M794">_xlfn.IFS(AND(marketing_campaign[[#This Row],[Recency]]&gt;=0,marketing_campaign[[#This Row],[Recency]]&lt;=14),"Early Recency",AND(marketing_campaign[[#This Row],[Recency]]&gt;=15,marketing_campaign[[#This Row],[Recency]]&lt;=31),"Mid-Recency",marketing_campaign[[#This Row],[Recency]]&gt;=32,"Late Recency")</f>
        <v>Late Recency</v>
      </c>
      <c r="N794">
        <v>4</v>
      </c>
      <c r="O794">
        <v>8</v>
      </c>
      <c r="P794">
        <v>11</v>
      </c>
      <c r="Q794">
        <v>12</v>
      </c>
      <c r="R794">
        <v>2</v>
      </c>
      <c r="S794">
        <v>13</v>
      </c>
      <c r="T794">
        <f>marketing_campaign[[#This Row],[MntGoldProds]]+marketing_campaign[[#This Row],[MntSweetProducts]]+marketing_campaign[[#This Row],[MntFishProducts]]+marketing_campaign[[#This Row],[MntMeatProducts]]+marketing_campaign[[#This Row],[MntFruits]]+marketing_campaign[[#This Row],[MntWines]]</f>
        <v>50</v>
      </c>
      <c r="U794">
        <v>1</v>
      </c>
      <c r="V794">
        <v>2</v>
      </c>
      <c r="W794">
        <v>0</v>
      </c>
      <c r="X794">
        <v>3</v>
      </c>
      <c r="Y794">
        <f t="shared" si="25"/>
        <v>6</v>
      </c>
      <c r="Z794">
        <v>7</v>
      </c>
      <c r="AA794">
        <v>1</v>
      </c>
      <c r="AB794">
        <v>0</v>
      </c>
      <c r="AC794">
        <v>0</v>
      </c>
      <c r="AD794">
        <v>0</v>
      </c>
      <c r="AE794">
        <v>0</v>
      </c>
      <c r="AF794">
        <v>0</v>
      </c>
      <c r="AG794">
        <v>3</v>
      </c>
      <c r="AH794">
        <v>11</v>
      </c>
      <c r="AI794">
        <v>0</v>
      </c>
      <c r="AJ794">
        <f>marketing_campaign[[#This Row],[AcceptedCmp2]]+marketing_campaign[[#This Row],[AcceptedCmp1]]+marketing_campaign[[#This Row],[AcceptedCmp5]]+marketing_campaign[[#This Row],[AcceptedCmp4]]+marketing_campaign[[#This Row],[AcceptedCmp3]]</f>
        <v>1</v>
      </c>
    </row>
    <row r="795" spans="1:36" x14ac:dyDescent="0.35">
      <c r="A795">
        <v>11075</v>
      </c>
      <c r="B795">
        <v>1978</v>
      </c>
      <c r="C795">
        <f t="shared" ca="1" si="24"/>
        <v>48</v>
      </c>
      <c r="D795" t="str" cm="1">
        <f t="array" aca="1" ref="D7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5" t="s">
        <v>29</v>
      </c>
      <c r="F795" t="s">
        <v>33</v>
      </c>
      <c r="G795" cm="1">
        <f t="array" ref="G795">_xlfn.IFS(marketing_campaign[[#This Row],[Marital_Status]]="Single",I795-J795+1,marketing_campaign[[#This Row],[Marital_Status]]="Together",I795+J795+2,marketing_campaign[[#This Row],[Marital_Status]]="Alone",I795-J795+1,marketing_campaign[[#This Row],[Marital_Status]]="Married",I795+J795+2,marketing_campaign[[#This Row],[Marital_Status]]="Divorced",I795+J795+1,marketing_campaign[[#This Row],[Marital_Status]]="YOLO",I795-J795+1,marketing_campaign[[#This Row],[Marital_Status]]="Absurd",I795-J795+1,marketing_campaign[[#This Row],[Marital_Status]]="Widow",I795+J795+1)</f>
        <v>4</v>
      </c>
      <c r="H795">
        <v>51267</v>
      </c>
      <c r="I795">
        <v>1</v>
      </c>
      <c r="J795">
        <v>1</v>
      </c>
      <c r="K795" s="1">
        <v>41576</v>
      </c>
      <c r="L795">
        <v>37</v>
      </c>
      <c r="M795" t="str" cm="1">
        <f t="array" ref="M795">_xlfn.IFS(AND(marketing_campaign[[#This Row],[Recency]]&gt;=0,marketing_campaign[[#This Row],[Recency]]&lt;=14),"Early Recency",AND(marketing_campaign[[#This Row],[Recency]]&gt;=15,marketing_campaign[[#This Row],[Recency]]&lt;=31),"Mid-Recency",marketing_campaign[[#This Row],[Recency]]&gt;=32,"Late Recency")</f>
        <v>Late Recency</v>
      </c>
      <c r="N795">
        <v>183</v>
      </c>
      <c r="O795">
        <v>2</v>
      </c>
      <c r="P795">
        <v>64</v>
      </c>
      <c r="Q795">
        <v>7</v>
      </c>
      <c r="R795">
        <v>2</v>
      </c>
      <c r="S795">
        <v>12</v>
      </c>
      <c r="T795">
        <f>marketing_campaign[[#This Row],[MntGoldProds]]+marketing_campaign[[#This Row],[MntSweetProducts]]+marketing_campaign[[#This Row],[MntFishProducts]]+marketing_campaign[[#This Row],[MntMeatProducts]]+marketing_campaign[[#This Row],[MntFruits]]+marketing_campaign[[#This Row],[MntWines]]</f>
        <v>270</v>
      </c>
      <c r="U795">
        <v>4</v>
      </c>
      <c r="V795">
        <v>3</v>
      </c>
      <c r="W795">
        <v>3</v>
      </c>
      <c r="X795">
        <v>5</v>
      </c>
      <c r="Y795">
        <f t="shared" si="25"/>
        <v>15</v>
      </c>
      <c r="Z795">
        <v>4</v>
      </c>
      <c r="AA795">
        <v>0</v>
      </c>
      <c r="AB795">
        <v>0</v>
      </c>
      <c r="AC795">
        <v>0</v>
      </c>
      <c r="AD795">
        <v>0</v>
      </c>
      <c r="AE795">
        <v>0</v>
      </c>
      <c r="AF795">
        <v>0</v>
      </c>
      <c r="AG795">
        <v>3</v>
      </c>
      <c r="AH795">
        <v>11</v>
      </c>
      <c r="AI795">
        <v>0</v>
      </c>
      <c r="AJ795">
        <f>marketing_campaign[[#This Row],[AcceptedCmp2]]+marketing_campaign[[#This Row],[AcceptedCmp1]]+marketing_campaign[[#This Row],[AcceptedCmp5]]+marketing_campaign[[#This Row],[AcceptedCmp4]]+marketing_campaign[[#This Row],[AcceptedCmp3]]</f>
        <v>0</v>
      </c>
    </row>
    <row r="796" spans="1:36" x14ac:dyDescent="0.35">
      <c r="A796">
        <v>4442</v>
      </c>
      <c r="B796">
        <v>1961</v>
      </c>
      <c r="C796">
        <f t="shared" ca="1" si="24"/>
        <v>65</v>
      </c>
      <c r="D796" t="str" cm="1">
        <f t="array" aca="1" ref="D7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6" t="s">
        <v>29</v>
      </c>
      <c r="F796" t="s">
        <v>30</v>
      </c>
      <c r="G796" cm="1">
        <f t="array" ref="G796">_xlfn.IFS(marketing_campaign[[#This Row],[Marital_Status]]="Single",I796-J796+1,marketing_campaign[[#This Row],[Marital_Status]]="Together",I796+J796+2,marketing_campaign[[#This Row],[Marital_Status]]="Alone",I796-J796+1,marketing_campaign[[#This Row],[Marital_Status]]="Married",I796+J796+2,marketing_campaign[[#This Row],[Marital_Status]]="Divorced",I796+J796+1,marketing_campaign[[#This Row],[Marital_Status]]="YOLO",I796-J796+1,marketing_campaign[[#This Row],[Marital_Status]]="Absurd",I796-J796+1,marketing_campaign[[#This Row],[Marital_Status]]="Widow",I796+J796+1)</f>
        <v>0</v>
      </c>
      <c r="H796">
        <v>46524</v>
      </c>
      <c r="I796">
        <v>0</v>
      </c>
      <c r="J796">
        <v>1</v>
      </c>
      <c r="K796" s="1">
        <v>41369</v>
      </c>
      <c r="L796">
        <v>70</v>
      </c>
      <c r="M796" t="str" cm="1">
        <f t="array" ref="M796">_xlfn.IFS(AND(marketing_campaign[[#This Row],[Recency]]&gt;=0,marketing_campaign[[#This Row],[Recency]]&lt;=14),"Early Recency",AND(marketing_campaign[[#This Row],[Recency]]&gt;=15,marketing_campaign[[#This Row],[Recency]]&lt;=31),"Mid-Recency",marketing_campaign[[#This Row],[Recency]]&gt;=32,"Late Recency")</f>
        <v>Late Recency</v>
      </c>
      <c r="N796">
        <v>31</v>
      </c>
      <c r="O796">
        <v>19</v>
      </c>
      <c r="P796">
        <v>35</v>
      </c>
      <c r="Q796">
        <v>26</v>
      </c>
      <c r="R796">
        <v>14</v>
      </c>
      <c r="S796">
        <v>52</v>
      </c>
      <c r="T796">
        <f>marketing_campaign[[#This Row],[MntGoldProds]]+marketing_campaign[[#This Row],[MntSweetProducts]]+marketing_campaign[[#This Row],[MntFishProducts]]+marketing_campaign[[#This Row],[MntMeatProducts]]+marketing_campaign[[#This Row],[MntFruits]]+marketing_campaign[[#This Row],[MntWines]]</f>
        <v>177</v>
      </c>
      <c r="U796">
        <v>2</v>
      </c>
      <c r="V796">
        <v>1</v>
      </c>
      <c r="W796">
        <v>1</v>
      </c>
      <c r="X796">
        <v>5</v>
      </c>
      <c r="Y796">
        <f t="shared" si="25"/>
        <v>9</v>
      </c>
      <c r="Z796">
        <v>3</v>
      </c>
      <c r="AA796">
        <v>0</v>
      </c>
      <c r="AB796">
        <v>0</v>
      </c>
      <c r="AC796">
        <v>0</v>
      </c>
      <c r="AD796">
        <v>0</v>
      </c>
      <c r="AE796">
        <v>0</v>
      </c>
      <c r="AF796">
        <v>0</v>
      </c>
      <c r="AG796">
        <v>3</v>
      </c>
      <c r="AH796">
        <v>11</v>
      </c>
      <c r="AI796">
        <v>0</v>
      </c>
      <c r="AJ796">
        <f>marketing_campaign[[#This Row],[AcceptedCmp2]]+marketing_campaign[[#This Row],[AcceptedCmp1]]+marketing_campaign[[#This Row],[AcceptedCmp5]]+marketing_campaign[[#This Row],[AcceptedCmp4]]+marketing_campaign[[#This Row],[AcceptedCmp3]]</f>
        <v>0</v>
      </c>
    </row>
    <row r="797" spans="1:36" x14ac:dyDescent="0.35">
      <c r="A797">
        <v>199</v>
      </c>
      <c r="B797">
        <v>1962</v>
      </c>
      <c r="C797">
        <f t="shared" ca="1" si="24"/>
        <v>64</v>
      </c>
      <c r="D797" t="str" cm="1">
        <f t="array" aca="1" ref="D7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7" t="s">
        <v>34</v>
      </c>
      <c r="F797" t="s">
        <v>30</v>
      </c>
      <c r="G797" cm="1">
        <f t="array" ref="G797">_xlfn.IFS(marketing_campaign[[#This Row],[Marital_Status]]="Single",I797-J797+1,marketing_campaign[[#This Row],[Marital_Status]]="Together",I797+J797+2,marketing_campaign[[#This Row],[Marital_Status]]="Alone",I797-J797+1,marketing_campaign[[#This Row],[Marital_Status]]="Married",I797+J797+2,marketing_campaign[[#This Row],[Marital_Status]]="Divorced",I797+J797+1,marketing_campaign[[#This Row],[Marital_Status]]="YOLO",I797-J797+1,marketing_campaign[[#This Row],[Marital_Status]]="Absurd",I797-J797+1,marketing_campaign[[#This Row],[Marital_Status]]="Widow",I797+J797+1)</f>
        <v>1</v>
      </c>
      <c r="H797">
        <v>45183</v>
      </c>
      <c r="I797">
        <v>0</v>
      </c>
      <c r="J797">
        <v>0</v>
      </c>
      <c r="K797" s="1">
        <v>41294</v>
      </c>
      <c r="L797">
        <v>33</v>
      </c>
      <c r="M797" t="str" cm="1">
        <f t="array" ref="M797">_xlfn.IFS(AND(marketing_campaign[[#This Row],[Recency]]&gt;=0,marketing_campaign[[#This Row],[Recency]]&lt;=14),"Early Recency",AND(marketing_campaign[[#This Row],[Recency]]&gt;=15,marketing_campaign[[#This Row],[Recency]]&lt;=31),"Mid-Recency",marketing_campaign[[#This Row],[Recency]]&gt;=32,"Late Recency")</f>
        <v>Late Recency</v>
      </c>
      <c r="N797">
        <v>219</v>
      </c>
      <c r="O797">
        <v>3</v>
      </c>
      <c r="P797">
        <v>60</v>
      </c>
      <c r="Q797">
        <v>12</v>
      </c>
      <c r="R797">
        <v>9</v>
      </c>
      <c r="S797">
        <v>12</v>
      </c>
      <c r="T797">
        <f>marketing_campaign[[#This Row],[MntGoldProds]]+marketing_campaign[[#This Row],[MntSweetProducts]]+marketing_campaign[[#This Row],[MntFishProducts]]+marketing_campaign[[#This Row],[MntMeatProducts]]+marketing_campaign[[#This Row],[MntFruits]]+marketing_campaign[[#This Row],[MntWines]]</f>
        <v>315</v>
      </c>
      <c r="U797">
        <v>1</v>
      </c>
      <c r="V797">
        <v>4</v>
      </c>
      <c r="W797">
        <v>1</v>
      </c>
      <c r="X797">
        <v>7</v>
      </c>
      <c r="Y797">
        <f t="shared" si="25"/>
        <v>13</v>
      </c>
      <c r="Z797">
        <v>7</v>
      </c>
      <c r="AA797">
        <v>0</v>
      </c>
      <c r="AB797">
        <v>1</v>
      </c>
      <c r="AC797">
        <v>0</v>
      </c>
      <c r="AD797">
        <v>0</v>
      </c>
      <c r="AE797">
        <v>0</v>
      </c>
      <c r="AF797">
        <v>0</v>
      </c>
      <c r="AG797">
        <v>3</v>
      </c>
      <c r="AH797">
        <v>11</v>
      </c>
      <c r="AI797">
        <v>0</v>
      </c>
      <c r="AJ797">
        <f>marketing_campaign[[#This Row],[AcceptedCmp2]]+marketing_campaign[[#This Row],[AcceptedCmp1]]+marketing_campaign[[#This Row],[AcceptedCmp5]]+marketing_campaign[[#This Row],[AcceptedCmp4]]+marketing_campaign[[#This Row],[AcceptedCmp3]]</f>
        <v>1</v>
      </c>
    </row>
    <row r="798" spans="1:36" x14ac:dyDescent="0.35">
      <c r="A798">
        <v>6722</v>
      </c>
      <c r="B798">
        <v>1954</v>
      </c>
      <c r="C798">
        <f t="shared" ca="1" si="24"/>
        <v>72</v>
      </c>
      <c r="D798" t="str" cm="1">
        <f t="array" aca="1" ref="D7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798" t="s">
        <v>32</v>
      </c>
      <c r="F798" t="s">
        <v>33</v>
      </c>
      <c r="G798" cm="1">
        <f t="array" ref="G798">_xlfn.IFS(marketing_campaign[[#This Row],[Marital_Status]]="Single",I798-J798+1,marketing_campaign[[#This Row],[Marital_Status]]="Together",I798+J798+2,marketing_campaign[[#This Row],[Marital_Status]]="Alone",I798-J798+1,marketing_campaign[[#This Row],[Marital_Status]]="Married",I798+J798+2,marketing_campaign[[#This Row],[Marital_Status]]="Divorced",I798+J798+1,marketing_campaign[[#This Row],[Marital_Status]]="YOLO",I798-J798+1,marketing_campaign[[#This Row],[Marital_Status]]="Absurd",I798-J798+1,marketing_campaign[[#This Row],[Marital_Status]]="Widow",I798+J798+1)</f>
        <v>3</v>
      </c>
      <c r="H798">
        <v>70421</v>
      </c>
      <c r="I798">
        <v>0</v>
      </c>
      <c r="J798">
        <v>1</v>
      </c>
      <c r="K798" s="1">
        <v>41818</v>
      </c>
      <c r="L798">
        <v>98</v>
      </c>
      <c r="M798" t="str" cm="1">
        <f t="array" ref="M798">_xlfn.IFS(AND(marketing_campaign[[#This Row],[Recency]]&gt;=0,marketing_campaign[[#This Row],[Recency]]&lt;=14),"Early Recency",AND(marketing_campaign[[#This Row],[Recency]]&gt;=15,marketing_campaign[[#This Row],[Recency]]&lt;=31),"Mid-Recency",marketing_campaign[[#This Row],[Recency]]&gt;=32,"Late Recency")</f>
        <v>Late Recency</v>
      </c>
      <c r="N798">
        <v>479</v>
      </c>
      <c r="O798">
        <v>28</v>
      </c>
      <c r="P798">
        <v>136</v>
      </c>
      <c r="Q798">
        <v>75</v>
      </c>
      <c r="R798">
        <v>14</v>
      </c>
      <c r="S798">
        <v>35</v>
      </c>
      <c r="T798">
        <f>marketing_campaign[[#This Row],[MntGoldProds]]+marketing_campaign[[#This Row],[MntSweetProducts]]+marketing_campaign[[#This Row],[MntFishProducts]]+marketing_campaign[[#This Row],[MntMeatProducts]]+marketing_campaign[[#This Row],[MntFruits]]+marketing_campaign[[#This Row],[MntWines]]</f>
        <v>767</v>
      </c>
      <c r="U798">
        <v>3</v>
      </c>
      <c r="V798">
        <v>10</v>
      </c>
      <c r="W798">
        <v>3</v>
      </c>
      <c r="X798">
        <v>7</v>
      </c>
      <c r="Y798">
        <f t="shared" si="25"/>
        <v>23</v>
      </c>
      <c r="Z798">
        <v>6</v>
      </c>
      <c r="AA798">
        <v>0</v>
      </c>
      <c r="AB798">
        <v>0</v>
      </c>
      <c r="AC798">
        <v>0</v>
      </c>
      <c r="AD798">
        <v>0</v>
      </c>
      <c r="AE798">
        <v>0</v>
      </c>
      <c r="AF798">
        <v>0</v>
      </c>
      <c r="AG798">
        <v>3</v>
      </c>
      <c r="AH798">
        <v>11</v>
      </c>
      <c r="AI798">
        <v>0</v>
      </c>
      <c r="AJ798">
        <f>marketing_campaign[[#This Row],[AcceptedCmp2]]+marketing_campaign[[#This Row],[AcceptedCmp1]]+marketing_campaign[[#This Row],[AcceptedCmp5]]+marketing_campaign[[#This Row],[AcceptedCmp4]]+marketing_campaign[[#This Row],[AcceptedCmp3]]</f>
        <v>0</v>
      </c>
    </row>
    <row r="799" spans="1:36" x14ac:dyDescent="0.35">
      <c r="A799">
        <v>796</v>
      </c>
      <c r="B799">
        <v>1965</v>
      </c>
      <c r="C799">
        <f t="shared" ca="1" si="24"/>
        <v>61</v>
      </c>
      <c r="D799" t="str" cm="1">
        <f t="array" aca="1" ref="D7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799" t="s">
        <v>37</v>
      </c>
      <c r="F799" t="s">
        <v>35</v>
      </c>
      <c r="G799" cm="1">
        <f t="array" ref="G799">_xlfn.IFS(marketing_campaign[[#This Row],[Marital_Status]]="Single",I799-J799+1,marketing_campaign[[#This Row],[Marital_Status]]="Together",I799+J799+2,marketing_campaign[[#This Row],[Marital_Status]]="Alone",I799-J799+1,marketing_campaign[[#This Row],[Marital_Status]]="Married",I799+J799+2,marketing_campaign[[#This Row],[Marital_Status]]="Divorced",I799+J799+1,marketing_campaign[[#This Row],[Marital_Status]]="YOLO",I799-J799+1,marketing_campaign[[#This Row],[Marital_Status]]="Absurd",I799-J799+1,marketing_campaign[[#This Row],[Marital_Status]]="Widow",I799+J799+1)</f>
        <v>2</v>
      </c>
      <c r="H799">
        <v>60161</v>
      </c>
      <c r="I799">
        <v>0</v>
      </c>
      <c r="J799">
        <v>1</v>
      </c>
      <c r="K799" s="1">
        <v>41205</v>
      </c>
      <c r="L799">
        <v>17</v>
      </c>
      <c r="M799" t="str" cm="1">
        <f t="array" ref="M799">_xlfn.IFS(AND(marketing_campaign[[#This Row],[Recency]]&gt;=0,marketing_campaign[[#This Row],[Recency]]&lt;=14),"Early Recency",AND(marketing_campaign[[#This Row],[Recency]]&gt;=15,marketing_campaign[[#This Row],[Recency]]&lt;=31),"Mid-Recency",marketing_campaign[[#This Row],[Recency]]&gt;=32,"Late Recency")</f>
        <v>Mid-Recency</v>
      </c>
      <c r="N799">
        <v>584</v>
      </c>
      <c r="O799">
        <v>44</v>
      </c>
      <c r="P799">
        <v>212</v>
      </c>
      <c r="Q799">
        <v>46</v>
      </c>
      <c r="R799">
        <v>8</v>
      </c>
      <c r="S799">
        <v>177</v>
      </c>
      <c r="T799">
        <f>marketing_campaign[[#This Row],[MntGoldProds]]+marketing_campaign[[#This Row],[MntSweetProducts]]+marketing_campaign[[#This Row],[MntFishProducts]]+marketing_campaign[[#This Row],[MntMeatProducts]]+marketing_campaign[[#This Row],[MntFruits]]+marketing_campaign[[#This Row],[MntWines]]</f>
        <v>1071</v>
      </c>
      <c r="U799">
        <v>3</v>
      </c>
      <c r="V799">
        <v>11</v>
      </c>
      <c r="W799">
        <v>4</v>
      </c>
      <c r="X799">
        <v>8</v>
      </c>
      <c r="Y799">
        <f t="shared" si="25"/>
        <v>26</v>
      </c>
      <c r="Z799">
        <v>8</v>
      </c>
      <c r="AA799">
        <v>0</v>
      </c>
      <c r="AB799">
        <v>0</v>
      </c>
      <c r="AC799">
        <v>0</v>
      </c>
      <c r="AD799">
        <v>0</v>
      </c>
      <c r="AE799">
        <v>0</v>
      </c>
      <c r="AF799">
        <v>0</v>
      </c>
      <c r="AG799">
        <v>3</v>
      </c>
      <c r="AH799">
        <v>11</v>
      </c>
      <c r="AI799">
        <v>0</v>
      </c>
      <c r="AJ799">
        <f>marketing_campaign[[#This Row],[AcceptedCmp2]]+marketing_campaign[[#This Row],[AcceptedCmp1]]+marketing_campaign[[#This Row],[AcceptedCmp5]]+marketing_campaign[[#This Row],[AcceptedCmp4]]+marketing_campaign[[#This Row],[AcceptedCmp3]]</f>
        <v>0</v>
      </c>
    </row>
    <row r="800" spans="1:36" x14ac:dyDescent="0.35">
      <c r="A800">
        <v>3749</v>
      </c>
      <c r="B800">
        <v>1973</v>
      </c>
      <c r="C800">
        <f t="shared" ca="1" si="24"/>
        <v>53</v>
      </c>
      <c r="D800" t="str" cm="1">
        <f t="array" aca="1" ref="D8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0" t="s">
        <v>29</v>
      </c>
      <c r="F800" t="s">
        <v>31</v>
      </c>
      <c r="G800" cm="1">
        <f t="array" ref="G800">_xlfn.IFS(marketing_campaign[[#This Row],[Marital_Status]]="Single",I800-J800+1,marketing_campaign[[#This Row],[Marital_Status]]="Together",I800+J800+2,marketing_campaign[[#This Row],[Marital_Status]]="Alone",I800-J800+1,marketing_campaign[[#This Row],[Marital_Status]]="Married",I800+J800+2,marketing_campaign[[#This Row],[Marital_Status]]="Divorced",I800+J800+1,marketing_campaign[[#This Row],[Marital_Status]]="YOLO",I800-J800+1,marketing_campaign[[#This Row],[Marital_Status]]="Absurd",I800-J800+1,marketing_campaign[[#This Row],[Marital_Status]]="Widow",I800+J800+1)</f>
        <v>2</v>
      </c>
      <c r="H800">
        <v>73926</v>
      </c>
      <c r="I800">
        <v>0</v>
      </c>
      <c r="J800">
        <v>0</v>
      </c>
      <c r="K800" s="1">
        <v>41335</v>
      </c>
      <c r="L800">
        <v>54</v>
      </c>
      <c r="M800" t="str" cm="1">
        <f t="array" ref="M800">_xlfn.IFS(AND(marketing_campaign[[#This Row],[Recency]]&gt;=0,marketing_campaign[[#This Row],[Recency]]&lt;=14),"Early Recency",AND(marketing_campaign[[#This Row],[Recency]]&gt;=15,marketing_campaign[[#This Row],[Recency]]&lt;=31),"Mid-Recency",marketing_campaign[[#This Row],[Recency]]&gt;=32,"Late Recency")</f>
        <v>Late Recency</v>
      </c>
      <c r="N800">
        <v>627</v>
      </c>
      <c r="O800">
        <v>91</v>
      </c>
      <c r="P800">
        <v>597</v>
      </c>
      <c r="Q800">
        <v>159</v>
      </c>
      <c r="R800">
        <v>91</v>
      </c>
      <c r="S800">
        <v>15</v>
      </c>
      <c r="T800">
        <f>marketing_campaign[[#This Row],[MntGoldProds]]+marketing_campaign[[#This Row],[MntSweetProducts]]+marketing_campaign[[#This Row],[MntFishProducts]]+marketing_campaign[[#This Row],[MntMeatProducts]]+marketing_campaign[[#This Row],[MntFruits]]+marketing_campaign[[#This Row],[MntWines]]</f>
        <v>1580</v>
      </c>
      <c r="U800">
        <v>1</v>
      </c>
      <c r="V800">
        <v>6</v>
      </c>
      <c r="W800">
        <v>5</v>
      </c>
      <c r="X800">
        <v>12</v>
      </c>
      <c r="Y800">
        <f t="shared" si="25"/>
        <v>24</v>
      </c>
      <c r="Z800">
        <v>3</v>
      </c>
      <c r="AA800">
        <v>0</v>
      </c>
      <c r="AB800">
        <v>0</v>
      </c>
      <c r="AC800">
        <v>0</v>
      </c>
      <c r="AD800">
        <v>0</v>
      </c>
      <c r="AE800">
        <v>0</v>
      </c>
      <c r="AF800">
        <v>0</v>
      </c>
      <c r="AG800">
        <v>3</v>
      </c>
      <c r="AH800">
        <v>11</v>
      </c>
      <c r="AI800">
        <v>0</v>
      </c>
      <c r="AJ800">
        <f>marketing_campaign[[#This Row],[AcceptedCmp2]]+marketing_campaign[[#This Row],[AcceptedCmp1]]+marketing_campaign[[#This Row],[AcceptedCmp5]]+marketing_campaign[[#This Row],[AcceptedCmp4]]+marketing_campaign[[#This Row],[AcceptedCmp3]]</f>
        <v>0</v>
      </c>
    </row>
    <row r="801" spans="1:36" x14ac:dyDescent="0.35">
      <c r="A801">
        <v>8523</v>
      </c>
      <c r="B801">
        <v>1968</v>
      </c>
      <c r="C801">
        <f t="shared" ca="1" si="24"/>
        <v>58</v>
      </c>
      <c r="D801" t="str" cm="1">
        <f t="array" aca="1" ref="D8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1" t="s">
        <v>29</v>
      </c>
      <c r="F801" t="s">
        <v>33</v>
      </c>
      <c r="G801" cm="1">
        <f t="array" ref="G801">_xlfn.IFS(marketing_campaign[[#This Row],[Marital_Status]]="Single",I801-J801+1,marketing_campaign[[#This Row],[Marital_Status]]="Together",I801+J801+2,marketing_campaign[[#This Row],[Marital_Status]]="Alone",I801-J801+1,marketing_campaign[[#This Row],[Marital_Status]]="Married",I801+J801+2,marketing_campaign[[#This Row],[Marital_Status]]="Divorced",I801+J801+1,marketing_campaign[[#This Row],[Marital_Status]]="YOLO",I801-J801+1,marketing_campaign[[#This Row],[Marital_Status]]="Absurd",I801-J801+1,marketing_campaign[[#This Row],[Marital_Status]]="Widow",I801+J801+1)</f>
        <v>3</v>
      </c>
      <c r="H801">
        <v>19329</v>
      </c>
      <c r="I801">
        <v>1</v>
      </c>
      <c r="J801">
        <v>0</v>
      </c>
      <c r="K801" s="1">
        <v>41622</v>
      </c>
      <c r="L801">
        <v>39</v>
      </c>
      <c r="M801" t="str" cm="1">
        <f t="array" ref="M801">_xlfn.IFS(AND(marketing_campaign[[#This Row],[Recency]]&gt;=0,marketing_campaign[[#This Row],[Recency]]&lt;=14),"Early Recency",AND(marketing_campaign[[#This Row],[Recency]]&gt;=15,marketing_campaign[[#This Row],[Recency]]&lt;=31),"Mid-Recency",marketing_campaign[[#This Row],[Recency]]&gt;=32,"Late Recency")</f>
        <v>Late Recency</v>
      </c>
      <c r="N801">
        <v>24</v>
      </c>
      <c r="O801">
        <v>1</v>
      </c>
      <c r="P801">
        <v>16</v>
      </c>
      <c r="Q801">
        <v>12</v>
      </c>
      <c r="R801">
        <v>2</v>
      </c>
      <c r="S801">
        <v>5</v>
      </c>
      <c r="T801">
        <f>marketing_campaign[[#This Row],[MntGoldProds]]+marketing_campaign[[#This Row],[MntSweetProducts]]+marketing_campaign[[#This Row],[MntFishProducts]]+marketing_campaign[[#This Row],[MntMeatProducts]]+marketing_campaign[[#This Row],[MntFruits]]+marketing_campaign[[#This Row],[MntWines]]</f>
        <v>60</v>
      </c>
      <c r="U801">
        <v>3</v>
      </c>
      <c r="V801">
        <v>4</v>
      </c>
      <c r="W801">
        <v>0</v>
      </c>
      <c r="X801">
        <v>3</v>
      </c>
      <c r="Y801">
        <f t="shared" si="25"/>
        <v>10</v>
      </c>
      <c r="Z801">
        <v>8</v>
      </c>
      <c r="AA801">
        <v>0</v>
      </c>
      <c r="AB801">
        <v>0</v>
      </c>
      <c r="AC801">
        <v>0</v>
      </c>
      <c r="AD801">
        <v>0</v>
      </c>
      <c r="AE801">
        <v>0</v>
      </c>
      <c r="AF801">
        <v>0</v>
      </c>
      <c r="AG801">
        <v>3</v>
      </c>
      <c r="AH801">
        <v>11</v>
      </c>
      <c r="AI801">
        <v>0</v>
      </c>
      <c r="AJ801">
        <f>marketing_campaign[[#This Row],[AcceptedCmp2]]+marketing_campaign[[#This Row],[AcceptedCmp1]]+marketing_campaign[[#This Row],[AcceptedCmp5]]+marketing_campaign[[#This Row],[AcceptedCmp4]]+marketing_campaign[[#This Row],[AcceptedCmp3]]</f>
        <v>0</v>
      </c>
    </row>
    <row r="802" spans="1:36" x14ac:dyDescent="0.35">
      <c r="A802">
        <v>310</v>
      </c>
      <c r="B802">
        <v>1970</v>
      </c>
      <c r="C802">
        <f t="shared" ca="1" si="24"/>
        <v>56</v>
      </c>
      <c r="D802" t="str" cm="1">
        <f t="array" aca="1" ref="D8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2" t="s">
        <v>34</v>
      </c>
      <c r="F802" t="s">
        <v>33</v>
      </c>
      <c r="G802" cm="1">
        <f t="array" ref="G802">_xlfn.IFS(marketing_campaign[[#This Row],[Marital_Status]]="Single",I802-J802+1,marketing_campaign[[#This Row],[Marital_Status]]="Together",I802+J802+2,marketing_campaign[[#This Row],[Marital_Status]]="Alone",I802-J802+1,marketing_campaign[[#This Row],[Marital_Status]]="Married",I802+J802+2,marketing_campaign[[#This Row],[Marital_Status]]="Divorced",I802+J802+1,marketing_campaign[[#This Row],[Marital_Status]]="YOLO",I802-J802+1,marketing_campaign[[#This Row],[Marital_Status]]="Absurd",I802-J802+1,marketing_campaign[[#This Row],[Marital_Status]]="Widow",I802+J802+1)</f>
        <v>3</v>
      </c>
      <c r="H802">
        <v>61872</v>
      </c>
      <c r="I802">
        <v>0</v>
      </c>
      <c r="J802">
        <v>1</v>
      </c>
      <c r="K802" s="1">
        <v>41621</v>
      </c>
      <c r="L802">
        <v>81</v>
      </c>
      <c r="M802" t="str" cm="1">
        <f t="array" ref="M802">_xlfn.IFS(AND(marketing_campaign[[#This Row],[Recency]]&gt;=0,marketing_campaign[[#This Row],[Recency]]&lt;=14),"Early Recency",AND(marketing_campaign[[#This Row],[Recency]]&gt;=15,marketing_campaign[[#This Row],[Recency]]&lt;=31),"Mid-Recency",marketing_campaign[[#This Row],[Recency]]&gt;=32,"Late Recency")</f>
        <v>Late Recency</v>
      </c>
      <c r="N802">
        <v>330</v>
      </c>
      <c r="O802">
        <v>5</v>
      </c>
      <c r="P802">
        <v>159</v>
      </c>
      <c r="Q802">
        <v>36</v>
      </c>
      <c r="R802">
        <v>27</v>
      </c>
      <c r="S802">
        <v>16</v>
      </c>
      <c r="T802">
        <f>marketing_campaign[[#This Row],[MntGoldProds]]+marketing_campaign[[#This Row],[MntSweetProducts]]+marketing_campaign[[#This Row],[MntFishProducts]]+marketing_campaign[[#This Row],[MntMeatProducts]]+marketing_campaign[[#This Row],[MntFruits]]+marketing_campaign[[#This Row],[MntWines]]</f>
        <v>573</v>
      </c>
      <c r="U802">
        <v>4</v>
      </c>
      <c r="V802">
        <v>4</v>
      </c>
      <c r="W802">
        <v>4</v>
      </c>
      <c r="X802">
        <v>9</v>
      </c>
      <c r="Y802">
        <f t="shared" si="25"/>
        <v>21</v>
      </c>
      <c r="Z802">
        <v>4</v>
      </c>
      <c r="AA802">
        <v>0</v>
      </c>
      <c r="AB802">
        <v>0</v>
      </c>
      <c r="AC802">
        <v>0</v>
      </c>
      <c r="AD802">
        <v>0</v>
      </c>
      <c r="AE802">
        <v>0</v>
      </c>
      <c r="AF802">
        <v>0</v>
      </c>
      <c r="AG802">
        <v>3</v>
      </c>
      <c r="AH802">
        <v>11</v>
      </c>
      <c r="AI802">
        <v>0</v>
      </c>
      <c r="AJ802">
        <f>marketing_campaign[[#This Row],[AcceptedCmp2]]+marketing_campaign[[#This Row],[AcceptedCmp1]]+marketing_campaign[[#This Row],[AcceptedCmp5]]+marketing_campaign[[#This Row],[AcceptedCmp4]]+marketing_campaign[[#This Row],[AcceptedCmp3]]</f>
        <v>0</v>
      </c>
    </row>
    <row r="803" spans="1:36" x14ac:dyDescent="0.35">
      <c r="A803">
        <v>8629</v>
      </c>
      <c r="B803">
        <v>1956</v>
      </c>
      <c r="C803">
        <f t="shared" ca="1" si="24"/>
        <v>70</v>
      </c>
      <c r="D803" t="str" cm="1">
        <f t="array" aca="1" ref="D8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3" t="s">
        <v>29</v>
      </c>
      <c r="F803" t="s">
        <v>38</v>
      </c>
      <c r="G803" cm="1">
        <f t="array" ref="G803">_xlfn.IFS(marketing_campaign[[#This Row],[Marital_Status]]="Single",I803-J803+1,marketing_campaign[[#This Row],[Marital_Status]]="Together",I803+J803+2,marketing_campaign[[#This Row],[Marital_Status]]="Alone",I803-J803+1,marketing_campaign[[#This Row],[Marital_Status]]="Married",I803+J803+2,marketing_campaign[[#This Row],[Marital_Status]]="Divorced",I803+J803+1,marketing_campaign[[#This Row],[Marital_Status]]="YOLO",I803-J803+1,marketing_campaign[[#This Row],[Marital_Status]]="Absurd",I803-J803+1,marketing_campaign[[#This Row],[Marital_Status]]="Widow",I803+J803+1)</f>
        <v>3</v>
      </c>
      <c r="H803">
        <v>46984</v>
      </c>
      <c r="I803">
        <v>1</v>
      </c>
      <c r="J803">
        <v>1</v>
      </c>
      <c r="K803" s="1">
        <v>41359</v>
      </c>
      <c r="L803">
        <v>71</v>
      </c>
      <c r="M803" t="str" cm="1">
        <f t="array" ref="M803">_xlfn.IFS(AND(marketing_campaign[[#This Row],[Recency]]&gt;=0,marketing_campaign[[#This Row],[Recency]]&lt;=14),"Early Recency",AND(marketing_campaign[[#This Row],[Recency]]&gt;=15,marketing_campaign[[#This Row],[Recency]]&lt;=31),"Mid-Recency",marketing_campaign[[#This Row],[Recency]]&gt;=32,"Late Recency")</f>
        <v>Late Recency</v>
      </c>
      <c r="N803">
        <v>19</v>
      </c>
      <c r="O803">
        <v>1</v>
      </c>
      <c r="P803">
        <v>10</v>
      </c>
      <c r="Q803">
        <v>2</v>
      </c>
      <c r="R803">
        <v>1</v>
      </c>
      <c r="S803">
        <v>8</v>
      </c>
      <c r="T803">
        <f>marketing_campaign[[#This Row],[MntGoldProds]]+marketing_campaign[[#This Row],[MntSweetProducts]]+marketing_campaign[[#This Row],[MntFishProducts]]+marketing_campaign[[#This Row],[MntMeatProducts]]+marketing_campaign[[#This Row],[MntFruits]]+marketing_campaign[[#This Row],[MntWines]]</f>
        <v>41</v>
      </c>
      <c r="U803">
        <v>1</v>
      </c>
      <c r="V803">
        <v>1</v>
      </c>
      <c r="W803">
        <v>0</v>
      </c>
      <c r="X803">
        <v>3</v>
      </c>
      <c r="Y803">
        <f t="shared" si="25"/>
        <v>5</v>
      </c>
      <c r="Z803">
        <v>5</v>
      </c>
      <c r="AA803">
        <v>0</v>
      </c>
      <c r="AB803">
        <v>0</v>
      </c>
      <c r="AC803">
        <v>0</v>
      </c>
      <c r="AD803">
        <v>0</v>
      </c>
      <c r="AE803">
        <v>0</v>
      </c>
      <c r="AF803">
        <v>0</v>
      </c>
      <c r="AG803">
        <v>3</v>
      </c>
      <c r="AH803">
        <v>11</v>
      </c>
      <c r="AI803">
        <v>0</v>
      </c>
      <c r="AJ803">
        <f>marketing_campaign[[#This Row],[AcceptedCmp2]]+marketing_campaign[[#This Row],[AcceptedCmp1]]+marketing_campaign[[#This Row],[AcceptedCmp5]]+marketing_campaign[[#This Row],[AcceptedCmp4]]+marketing_campaign[[#This Row],[AcceptedCmp3]]</f>
        <v>0</v>
      </c>
    </row>
    <row r="804" spans="1:36" x14ac:dyDescent="0.35">
      <c r="A804">
        <v>236</v>
      </c>
      <c r="B804">
        <v>1951</v>
      </c>
      <c r="C804">
        <f t="shared" ca="1" si="24"/>
        <v>75</v>
      </c>
      <c r="D804" t="str" cm="1">
        <f t="array" aca="1" ref="D8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4" t="s">
        <v>29</v>
      </c>
      <c r="F804" t="s">
        <v>33</v>
      </c>
      <c r="G804" cm="1">
        <f t="array" ref="G804">_xlfn.IFS(marketing_campaign[[#This Row],[Marital_Status]]="Single",I804-J804+1,marketing_campaign[[#This Row],[Marital_Status]]="Together",I804+J804+2,marketing_campaign[[#This Row],[Marital_Status]]="Alone",I804-J804+1,marketing_campaign[[#This Row],[Marital_Status]]="Married",I804+J804+2,marketing_campaign[[#This Row],[Marital_Status]]="Divorced",I804+J804+1,marketing_campaign[[#This Row],[Marital_Status]]="YOLO",I804-J804+1,marketing_campaign[[#This Row],[Marital_Status]]="Absurd",I804-J804+1,marketing_campaign[[#This Row],[Marital_Status]]="Widow",I804+J804+1)</f>
        <v>4</v>
      </c>
      <c r="H804">
        <v>34838</v>
      </c>
      <c r="I804">
        <v>1</v>
      </c>
      <c r="J804">
        <v>1</v>
      </c>
      <c r="K804" s="1">
        <v>41293</v>
      </c>
      <c r="L804">
        <v>62</v>
      </c>
      <c r="M804" t="str" cm="1">
        <f t="array" ref="M804">_xlfn.IFS(AND(marketing_campaign[[#This Row],[Recency]]&gt;=0,marketing_campaign[[#This Row],[Recency]]&lt;=14),"Early Recency",AND(marketing_campaign[[#This Row],[Recency]]&gt;=15,marketing_campaign[[#This Row],[Recency]]&lt;=31),"Mid-Recency",marketing_campaign[[#This Row],[Recency]]&gt;=32,"Late Recency")</f>
        <v>Late Recency</v>
      </c>
      <c r="N804">
        <v>28</v>
      </c>
      <c r="O804">
        <v>23</v>
      </c>
      <c r="P804">
        <v>29</v>
      </c>
      <c r="Q804">
        <v>29</v>
      </c>
      <c r="R804">
        <v>14</v>
      </c>
      <c r="S804">
        <v>47</v>
      </c>
      <c r="T804">
        <f>marketing_campaign[[#This Row],[MntGoldProds]]+marketing_campaign[[#This Row],[MntSweetProducts]]+marketing_campaign[[#This Row],[MntFishProducts]]+marketing_campaign[[#This Row],[MntMeatProducts]]+marketing_campaign[[#This Row],[MntFruits]]+marketing_campaign[[#This Row],[MntWines]]</f>
        <v>170</v>
      </c>
      <c r="U804">
        <v>3</v>
      </c>
      <c r="V804">
        <v>2</v>
      </c>
      <c r="W804">
        <v>1</v>
      </c>
      <c r="X804">
        <v>4</v>
      </c>
      <c r="Y804">
        <f t="shared" si="25"/>
        <v>10</v>
      </c>
      <c r="Z804">
        <v>6</v>
      </c>
      <c r="AA804">
        <v>0</v>
      </c>
      <c r="AB804">
        <v>0</v>
      </c>
      <c r="AC804">
        <v>0</v>
      </c>
      <c r="AD804">
        <v>0</v>
      </c>
      <c r="AE804">
        <v>0</v>
      </c>
      <c r="AF804">
        <v>0</v>
      </c>
      <c r="AG804">
        <v>3</v>
      </c>
      <c r="AH804">
        <v>11</v>
      </c>
      <c r="AI804">
        <v>0</v>
      </c>
      <c r="AJ804">
        <f>marketing_campaign[[#This Row],[AcceptedCmp2]]+marketing_campaign[[#This Row],[AcceptedCmp1]]+marketing_campaign[[#This Row],[AcceptedCmp5]]+marketing_campaign[[#This Row],[AcceptedCmp4]]+marketing_campaign[[#This Row],[AcceptedCmp3]]</f>
        <v>0</v>
      </c>
    </row>
    <row r="805" spans="1:36" x14ac:dyDescent="0.35">
      <c r="A805">
        <v>9930</v>
      </c>
      <c r="B805">
        <v>1944</v>
      </c>
      <c r="C805">
        <f t="shared" ca="1" si="24"/>
        <v>82</v>
      </c>
      <c r="D805" t="str" cm="1">
        <f t="array" aca="1" ref="D8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805" t="s">
        <v>32</v>
      </c>
      <c r="F805" t="s">
        <v>30</v>
      </c>
      <c r="G805" cm="1">
        <f t="array" ref="G805">_xlfn.IFS(marketing_campaign[[#This Row],[Marital_Status]]="Single",I805-J805+1,marketing_campaign[[#This Row],[Marital_Status]]="Together",I805+J805+2,marketing_campaign[[#This Row],[Marital_Status]]="Alone",I805-J805+1,marketing_campaign[[#This Row],[Marital_Status]]="Married",I805+J805+2,marketing_campaign[[#This Row],[Marital_Status]]="Divorced",I805+J805+1,marketing_campaign[[#This Row],[Marital_Status]]="YOLO",I805-J805+1,marketing_campaign[[#This Row],[Marital_Status]]="Absurd",I805-J805+1,marketing_campaign[[#This Row],[Marital_Status]]="Widow",I805+J805+1)</f>
        <v>1</v>
      </c>
      <c r="H805">
        <v>82716</v>
      </c>
      <c r="I805">
        <v>0</v>
      </c>
      <c r="J805">
        <v>0</v>
      </c>
      <c r="K805" s="1">
        <v>41583</v>
      </c>
      <c r="L805">
        <v>8</v>
      </c>
      <c r="M805" t="str" cm="1">
        <f t="array" ref="M805">_xlfn.IFS(AND(marketing_campaign[[#This Row],[Recency]]&gt;=0,marketing_campaign[[#This Row],[Recency]]&lt;=14),"Early Recency",AND(marketing_campaign[[#This Row],[Recency]]&gt;=15,marketing_campaign[[#This Row],[Recency]]&lt;=31),"Mid-Recency",marketing_campaign[[#This Row],[Recency]]&gt;=32,"Late Recency")</f>
        <v>Early Recency</v>
      </c>
      <c r="N805">
        <v>606</v>
      </c>
      <c r="O805">
        <v>148</v>
      </c>
      <c r="P805">
        <v>228</v>
      </c>
      <c r="Q805">
        <v>15</v>
      </c>
      <c r="R805">
        <v>148</v>
      </c>
      <c r="S805">
        <v>22</v>
      </c>
      <c r="T805">
        <f>marketing_campaign[[#This Row],[MntGoldProds]]+marketing_campaign[[#This Row],[MntSweetProducts]]+marketing_campaign[[#This Row],[MntFishProducts]]+marketing_campaign[[#This Row],[MntMeatProducts]]+marketing_campaign[[#This Row],[MntFruits]]+marketing_campaign[[#This Row],[MntWines]]</f>
        <v>1167</v>
      </c>
      <c r="U805">
        <v>1</v>
      </c>
      <c r="V805">
        <v>6</v>
      </c>
      <c r="W805">
        <v>8</v>
      </c>
      <c r="X805">
        <v>13</v>
      </c>
      <c r="Y805">
        <f t="shared" si="25"/>
        <v>28</v>
      </c>
      <c r="Z805">
        <v>2</v>
      </c>
      <c r="AA805">
        <v>0</v>
      </c>
      <c r="AB805">
        <v>0</v>
      </c>
      <c r="AC805">
        <v>0</v>
      </c>
      <c r="AD805">
        <v>0</v>
      </c>
      <c r="AE805">
        <v>0</v>
      </c>
      <c r="AF805">
        <v>0</v>
      </c>
      <c r="AG805">
        <v>3</v>
      </c>
      <c r="AH805">
        <v>11</v>
      </c>
      <c r="AI805">
        <v>0</v>
      </c>
      <c r="AJ805">
        <f>marketing_campaign[[#This Row],[AcceptedCmp2]]+marketing_campaign[[#This Row],[AcceptedCmp1]]+marketing_campaign[[#This Row],[AcceptedCmp5]]+marketing_campaign[[#This Row],[AcceptedCmp4]]+marketing_campaign[[#This Row],[AcceptedCmp3]]</f>
        <v>0</v>
      </c>
    </row>
    <row r="806" spans="1:36" x14ac:dyDescent="0.35">
      <c r="A806">
        <v>3483</v>
      </c>
      <c r="B806">
        <v>1958</v>
      </c>
      <c r="C806">
        <f t="shared" ca="1" si="24"/>
        <v>68</v>
      </c>
      <c r="D806" t="str" cm="1">
        <f t="array" aca="1" ref="D8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6" t="s">
        <v>29</v>
      </c>
      <c r="F806" t="s">
        <v>33</v>
      </c>
      <c r="G806" cm="1">
        <f t="array" ref="G806">_xlfn.IFS(marketing_campaign[[#This Row],[Marital_Status]]="Single",I806-J806+1,marketing_campaign[[#This Row],[Marital_Status]]="Together",I806+J806+2,marketing_campaign[[#This Row],[Marital_Status]]="Alone",I806-J806+1,marketing_campaign[[#This Row],[Marital_Status]]="Married",I806+J806+2,marketing_campaign[[#This Row],[Marital_Status]]="Divorced",I806+J806+1,marketing_campaign[[#This Row],[Marital_Status]]="YOLO",I806-J806+1,marketing_campaign[[#This Row],[Marital_Status]]="Absurd",I806-J806+1,marketing_campaign[[#This Row],[Marital_Status]]="Widow",I806+J806+1)</f>
        <v>2</v>
      </c>
      <c r="H806">
        <v>48192</v>
      </c>
      <c r="I806">
        <v>0</v>
      </c>
      <c r="J806">
        <v>0</v>
      </c>
      <c r="K806" s="1">
        <v>41370</v>
      </c>
      <c r="L806">
        <v>76</v>
      </c>
      <c r="M806" t="str" cm="1">
        <f t="array" ref="M806">_xlfn.IFS(AND(marketing_campaign[[#This Row],[Recency]]&gt;=0,marketing_campaign[[#This Row],[Recency]]&lt;=14),"Early Recency",AND(marketing_campaign[[#This Row],[Recency]]&gt;=15,marketing_campaign[[#This Row],[Recency]]&lt;=31),"Mid-Recency",marketing_campaign[[#This Row],[Recency]]&gt;=32,"Late Recency")</f>
        <v>Late Recency</v>
      </c>
      <c r="N806">
        <v>1039</v>
      </c>
      <c r="O806">
        <v>43</v>
      </c>
      <c r="P806">
        <v>204</v>
      </c>
      <c r="Q806">
        <v>153</v>
      </c>
      <c r="R806">
        <v>58</v>
      </c>
      <c r="S806">
        <v>29</v>
      </c>
      <c r="T806">
        <f>marketing_campaign[[#This Row],[MntGoldProds]]+marketing_campaign[[#This Row],[MntSweetProducts]]+marketing_campaign[[#This Row],[MntFishProducts]]+marketing_campaign[[#This Row],[MntMeatProducts]]+marketing_campaign[[#This Row],[MntFruits]]+marketing_campaign[[#This Row],[MntWines]]</f>
        <v>1526</v>
      </c>
      <c r="U806">
        <v>3</v>
      </c>
      <c r="V806">
        <v>2</v>
      </c>
      <c r="W806">
        <v>8</v>
      </c>
      <c r="X806">
        <v>12</v>
      </c>
      <c r="Y806">
        <f t="shared" si="25"/>
        <v>25</v>
      </c>
      <c r="Z806">
        <v>8</v>
      </c>
      <c r="AA806">
        <v>0</v>
      </c>
      <c r="AB806">
        <v>1</v>
      </c>
      <c r="AC806">
        <v>0</v>
      </c>
      <c r="AD806">
        <v>1</v>
      </c>
      <c r="AE806">
        <v>1</v>
      </c>
      <c r="AF806">
        <v>0</v>
      </c>
      <c r="AG806">
        <v>3</v>
      </c>
      <c r="AH806">
        <v>11</v>
      </c>
      <c r="AI806">
        <v>1</v>
      </c>
      <c r="AJ806">
        <f>marketing_campaign[[#This Row],[AcceptedCmp2]]+marketing_campaign[[#This Row],[AcceptedCmp1]]+marketing_campaign[[#This Row],[AcceptedCmp5]]+marketing_campaign[[#This Row],[AcceptedCmp4]]+marketing_campaign[[#This Row],[AcceptedCmp3]]</f>
        <v>3</v>
      </c>
    </row>
    <row r="807" spans="1:36" x14ac:dyDescent="0.35">
      <c r="A807">
        <v>4599</v>
      </c>
      <c r="B807">
        <v>1976</v>
      </c>
      <c r="C807">
        <f t="shared" ca="1" si="24"/>
        <v>50</v>
      </c>
      <c r="D807" t="str" cm="1">
        <f t="array" aca="1" ref="D8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7" t="s">
        <v>34</v>
      </c>
      <c r="F807" t="s">
        <v>33</v>
      </c>
      <c r="G807" cm="1">
        <f t="array" ref="G807">_xlfn.IFS(marketing_campaign[[#This Row],[Marital_Status]]="Single",I807-J807+1,marketing_campaign[[#This Row],[Marital_Status]]="Together",I807+J807+2,marketing_campaign[[#This Row],[Marital_Status]]="Alone",I807-J807+1,marketing_campaign[[#This Row],[Marital_Status]]="Married",I807+J807+2,marketing_campaign[[#This Row],[Marital_Status]]="Divorced",I807+J807+1,marketing_campaign[[#This Row],[Marital_Status]]="YOLO",I807-J807+1,marketing_campaign[[#This Row],[Marital_Status]]="Absurd",I807-J807+1,marketing_campaign[[#This Row],[Marital_Status]]="Widow",I807+J807+1)</f>
        <v>4</v>
      </c>
      <c r="H807">
        <v>49681</v>
      </c>
      <c r="I807">
        <v>0</v>
      </c>
      <c r="J807">
        <v>2</v>
      </c>
      <c r="K807" s="1">
        <v>41582</v>
      </c>
      <c r="L807">
        <v>66</v>
      </c>
      <c r="M807" t="str" cm="1">
        <f t="array" ref="M807">_xlfn.IFS(AND(marketing_campaign[[#This Row],[Recency]]&gt;=0,marketing_campaign[[#This Row],[Recency]]&lt;=14),"Early Recency",AND(marketing_campaign[[#This Row],[Recency]]&gt;=15,marketing_campaign[[#This Row],[Recency]]&lt;=31),"Mid-Recency",marketing_campaign[[#This Row],[Recency]]&gt;=32,"Late Recency")</f>
        <v>Late Recency</v>
      </c>
      <c r="N807">
        <v>411</v>
      </c>
      <c r="O807">
        <v>0</v>
      </c>
      <c r="P807">
        <v>26</v>
      </c>
      <c r="Q807">
        <v>0</v>
      </c>
      <c r="R807">
        <v>0</v>
      </c>
      <c r="S807">
        <v>21</v>
      </c>
      <c r="T807">
        <f>marketing_campaign[[#This Row],[MntGoldProds]]+marketing_campaign[[#This Row],[MntSweetProducts]]+marketing_campaign[[#This Row],[MntFishProducts]]+marketing_campaign[[#This Row],[MntMeatProducts]]+marketing_campaign[[#This Row],[MntFruits]]+marketing_campaign[[#This Row],[MntWines]]</f>
        <v>458</v>
      </c>
      <c r="U807">
        <v>6</v>
      </c>
      <c r="V807">
        <v>7</v>
      </c>
      <c r="W807">
        <v>1</v>
      </c>
      <c r="X807">
        <v>7</v>
      </c>
      <c r="Y807">
        <f t="shared" si="25"/>
        <v>21</v>
      </c>
      <c r="Z807">
        <v>7</v>
      </c>
      <c r="AA807">
        <v>0</v>
      </c>
      <c r="AB807">
        <v>0</v>
      </c>
      <c r="AC807">
        <v>0</v>
      </c>
      <c r="AD807">
        <v>0</v>
      </c>
      <c r="AE807">
        <v>0</v>
      </c>
      <c r="AF807">
        <v>0</v>
      </c>
      <c r="AG807">
        <v>3</v>
      </c>
      <c r="AH807">
        <v>11</v>
      </c>
      <c r="AI807">
        <v>0</v>
      </c>
      <c r="AJ807">
        <f>marketing_campaign[[#This Row],[AcceptedCmp2]]+marketing_campaign[[#This Row],[AcceptedCmp1]]+marketing_campaign[[#This Row],[AcceptedCmp5]]+marketing_campaign[[#This Row],[AcceptedCmp4]]+marketing_campaign[[#This Row],[AcceptedCmp3]]</f>
        <v>0</v>
      </c>
    </row>
    <row r="808" spans="1:36" x14ac:dyDescent="0.35">
      <c r="A808">
        <v>7326</v>
      </c>
      <c r="B808">
        <v>1971</v>
      </c>
      <c r="C808">
        <f t="shared" ca="1" si="24"/>
        <v>55</v>
      </c>
      <c r="D808" t="str" cm="1">
        <f t="array" aca="1" ref="D8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08" t="s">
        <v>34</v>
      </c>
      <c r="F808" t="s">
        <v>33</v>
      </c>
      <c r="G808" cm="1">
        <f t="array" ref="G808">_xlfn.IFS(marketing_campaign[[#This Row],[Marital_Status]]="Single",I808-J808+1,marketing_campaign[[#This Row],[Marital_Status]]="Together",I808+J808+2,marketing_campaign[[#This Row],[Marital_Status]]="Alone",I808-J808+1,marketing_campaign[[#This Row],[Marital_Status]]="Married",I808+J808+2,marketing_campaign[[#This Row],[Marital_Status]]="Divorced",I808+J808+1,marketing_campaign[[#This Row],[Marital_Status]]="YOLO",I808-J808+1,marketing_campaign[[#This Row],[Marital_Status]]="Absurd",I808-J808+1,marketing_campaign[[#This Row],[Marital_Status]]="Widow",I808+J808+1)</f>
        <v>3</v>
      </c>
      <c r="H808">
        <v>56850</v>
      </c>
      <c r="I808">
        <v>0</v>
      </c>
      <c r="J808">
        <v>1</v>
      </c>
      <c r="K808" s="1">
        <v>41721</v>
      </c>
      <c r="L808">
        <v>83</v>
      </c>
      <c r="M808" t="str" cm="1">
        <f t="array" ref="M808">_xlfn.IFS(AND(marketing_campaign[[#This Row],[Recency]]&gt;=0,marketing_campaign[[#This Row],[Recency]]&lt;=14),"Early Recency",AND(marketing_campaign[[#This Row],[Recency]]&gt;=15,marketing_campaign[[#This Row],[Recency]]&lt;=31),"Mid-Recency",marketing_campaign[[#This Row],[Recency]]&gt;=32,"Late Recency")</f>
        <v>Late Recency</v>
      </c>
      <c r="N808">
        <v>34</v>
      </c>
      <c r="O808">
        <v>1</v>
      </c>
      <c r="P808">
        <v>19</v>
      </c>
      <c r="Q808">
        <v>2</v>
      </c>
      <c r="R808">
        <v>7</v>
      </c>
      <c r="S808">
        <v>0</v>
      </c>
      <c r="T808">
        <f>marketing_campaign[[#This Row],[MntGoldProds]]+marketing_campaign[[#This Row],[MntSweetProducts]]+marketing_campaign[[#This Row],[MntFishProducts]]+marketing_campaign[[#This Row],[MntMeatProducts]]+marketing_campaign[[#This Row],[MntFruits]]+marketing_campaign[[#This Row],[MntWines]]</f>
        <v>63</v>
      </c>
      <c r="U808">
        <v>1</v>
      </c>
      <c r="V808">
        <v>1</v>
      </c>
      <c r="W808">
        <v>1</v>
      </c>
      <c r="X808">
        <v>3</v>
      </c>
      <c r="Y808">
        <f t="shared" si="25"/>
        <v>6</v>
      </c>
      <c r="Z808">
        <v>2</v>
      </c>
      <c r="AA808">
        <v>0</v>
      </c>
      <c r="AB808">
        <v>0</v>
      </c>
      <c r="AC808">
        <v>0</v>
      </c>
      <c r="AD808">
        <v>0</v>
      </c>
      <c r="AE808">
        <v>0</v>
      </c>
      <c r="AF808">
        <v>0</v>
      </c>
      <c r="AG808">
        <v>3</v>
      </c>
      <c r="AH808">
        <v>11</v>
      </c>
      <c r="AI808">
        <v>0</v>
      </c>
      <c r="AJ808">
        <f>marketing_campaign[[#This Row],[AcceptedCmp2]]+marketing_campaign[[#This Row],[AcceptedCmp1]]+marketing_campaign[[#This Row],[AcceptedCmp5]]+marketing_campaign[[#This Row],[AcceptedCmp4]]+marketing_campaign[[#This Row],[AcceptedCmp3]]</f>
        <v>0</v>
      </c>
    </row>
    <row r="809" spans="1:36" x14ac:dyDescent="0.35">
      <c r="A809">
        <v>7352</v>
      </c>
      <c r="B809">
        <v>1957</v>
      </c>
      <c r="C809">
        <f t="shared" ca="1" si="24"/>
        <v>69</v>
      </c>
      <c r="D809" t="str" cm="1">
        <f t="array" aca="1" ref="D8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09" t="s">
        <v>29</v>
      </c>
      <c r="F809" t="s">
        <v>33</v>
      </c>
      <c r="G809" cm="1">
        <f t="array" ref="G809">_xlfn.IFS(marketing_campaign[[#This Row],[Marital_Status]]="Single",I809-J809+1,marketing_campaign[[#This Row],[Marital_Status]]="Together",I809+J809+2,marketing_campaign[[#This Row],[Marital_Status]]="Alone",I809-J809+1,marketing_campaign[[#This Row],[Marital_Status]]="Married",I809+J809+2,marketing_campaign[[#This Row],[Marital_Status]]="Divorced",I809+J809+1,marketing_campaign[[#This Row],[Marital_Status]]="YOLO",I809-J809+1,marketing_campaign[[#This Row],[Marital_Status]]="Absurd",I809-J809+1,marketing_campaign[[#This Row],[Marital_Status]]="Widow",I809+J809+1)</f>
        <v>3</v>
      </c>
      <c r="H809">
        <v>55267</v>
      </c>
      <c r="I809">
        <v>0</v>
      </c>
      <c r="J809">
        <v>1</v>
      </c>
      <c r="K809" s="1">
        <v>41568</v>
      </c>
      <c r="L809">
        <v>28</v>
      </c>
      <c r="M809" t="str" cm="1">
        <f t="array" ref="M809">_xlfn.IFS(AND(marketing_campaign[[#This Row],[Recency]]&gt;=0,marketing_campaign[[#This Row],[Recency]]&lt;=14),"Early Recency",AND(marketing_campaign[[#This Row],[Recency]]&gt;=15,marketing_campaign[[#This Row],[Recency]]&lt;=31),"Mid-Recency",marketing_campaign[[#This Row],[Recency]]&gt;=32,"Late Recency")</f>
        <v>Mid-Recency</v>
      </c>
      <c r="N809">
        <v>161</v>
      </c>
      <c r="O809">
        <v>28</v>
      </c>
      <c r="P809">
        <v>136</v>
      </c>
      <c r="Q809">
        <v>32</v>
      </c>
      <c r="R809">
        <v>3</v>
      </c>
      <c r="S809">
        <v>45</v>
      </c>
      <c r="T809">
        <f>marketing_campaign[[#This Row],[MntGoldProds]]+marketing_campaign[[#This Row],[MntSweetProducts]]+marketing_campaign[[#This Row],[MntFishProducts]]+marketing_campaign[[#This Row],[MntMeatProducts]]+marketing_campaign[[#This Row],[MntFruits]]+marketing_campaign[[#This Row],[MntWines]]</f>
        <v>405</v>
      </c>
      <c r="U809">
        <v>4</v>
      </c>
      <c r="V809">
        <v>3</v>
      </c>
      <c r="W809">
        <v>4</v>
      </c>
      <c r="X809">
        <v>6</v>
      </c>
      <c r="Y809">
        <f t="shared" si="25"/>
        <v>17</v>
      </c>
      <c r="Z809">
        <v>3</v>
      </c>
      <c r="AA809">
        <v>0</v>
      </c>
      <c r="AB809">
        <v>0</v>
      </c>
      <c r="AC809">
        <v>0</v>
      </c>
      <c r="AD809">
        <v>0</v>
      </c>
      <c r="AE809">
        <v>0</v>
      </c>
      <c r="AF809">
        <v>0</v>
      </c>
      <c r="AG809">
        <v>3</v>
      </c>
      <c r="AH809">
        <v>11</v>
      </c>
      <c r="AI809">
        <v>0</v>
      </c>
      <c r="AJ809">
        <f>marketing_campaign[[#This Row],[AcceptedCmp2]]+marketing_campaign[[#This Row],[AcceptedCmp1]]+marketing_campaign[[#This Row],[AcceptedCmp5]]+marketing_campaign[[#This Row],[AcceptedCmp4]]+marketing_campaign[[#This Row],[AcceptedCmp3]]</f>
        <v>0</v>
      </c>
    </row>
    <row r="810" spans="1:36" x14ac:dyDescent="0.35">
      <c r="A810">
        <v>2350</v>
      </c>
      <c r="B810">
        <v>1972</v>
      </c>
      <c r="C810">
        <f t="shared" ca="1" si="24"/>
        <v>54</v>
      </c>
      <c r="D810" t="str" cm="1">
        <f t="array" aca="1" ref="D8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0" t="s">
        <v>29</v>
      </c>
      <c r="F810" t="s">
        <v>33</v>
      </c>
      <c r="G810" cm="1">
        <f t="array" ref="G810">_xlfn.IFS(marketing_campaign[[#This Row],[Marital_Status]]="Single",I810-J810+1,marketing_campaign[[#This Row],[Marital_Status]]="Together",I810+J810+2,marketing_campaign[[#This Row],[Marital_Status]]="Alone",I810-J810+1,marketing_campaign[[#This Row],[Marital_Status]]="Married",I810+J810+2,marketing_campaign[[#This Row],[Marital_Status]]="Divorced",I810+J810+1,marketing_campaign[[#This Row],[Marital_Status]]="YOLO",I810-J810+1,marketing_campaign[[#This Row],[Marital_Status]]="Absurd",I810-J810+1,marketing_campaign[[#This Row],[Marital_Status]]="Widow",I810+J810+1)</f>
        <v>4</v>
      </c>
      <c r="H810">
        <v>59666</v>
      </c>
      <c r="I810">
        <v>1</v>
      </c>
      <c r="J810">
        <v>1</v>
      </c>
      <c r="K810" s="1">
        <v>41355</v>
      </c>
      <c r="L810">
        <v>87</v>
      </c>
      <c r="M810" t="str" cm="1">
        <f t="array" ref="M810">_xlfn.IFS(AND(marketing_campaign[[#This Row],[Recency]]&gt;=0,marketing_campaign[[#This Row],[Recency]]&lt;=14),"Early Recency",AND(marketing_campaign[[#This Row],[Recency]]&gt;=15,marketing_campaign[[#This Row],[Recency]]&lt;=31),"Mid-Recency",marketing_campaign[[#This Row],[Recency]]&gt;=32,"Late Recency")</f>
        <v>Late Recency</v>
      </c>
      <c r="N810">
        <v>623</v>
      </c>
      <c r="O810">
        <v>53</v>
      </c>
      <c r="P810">
        <v>178</v>
      </c>
      <c r="Q810">
        <v>23</v>
      </c>
      <c r="R810">
        <v>17</v>
      </c>
      <c r="S810">
        <v>133</v>
      </c>
      <c r="T810">
        <f>marketing_campaign[[#This Row],[MntGoldProds]]+marketing_campaign[[#This Row],[MntSweetProducts]]+marketing_campaign[[#This Row],[MntFishProducts]]+marketing_campaign[[#This Row],[MntMeatProducts]]+marketing_campaign[[#This Row],[MntFruits]]+marketing_campaign[[#This Row],[MntWines]]</f>
        <v>1027</v>
      </c>
      <c r="U810">
        <v>7</v>
      </c>
      <c r="V810">
        <v>3</v>
      </c>
      <c r="W810">
        <v>2</v>
      </c>
      <c r="X810">
        <v>8</v>
      </c>
      <c r="Y810">
        <f t="shared" si="25"/>
        <v>20</v>
      </c>
      <c r="Z810">
        <v>8</v>
      </c>
      <c r="AA810">
        <v>0</v>
      </c>
      <c r="AB810">
        <v>1</v>
      </c>
      <c r="AC810">
        <v>0</v>
      </c>
      <c r="AD810">
        <v>0</v>
      </c>
      <c r="AE810">
        <v>0</v>
      </c>
      <c r="AF810">
        <v>0</v>
      </c>
      <c r="AG810">
        <v>3</v>
      </c>
      <c r="AH810">
        <v>11</v>
      </c>
      <c r="AI810">
        <v>0</v>
      </c>
      <c r="AJ810">
        <f>marketing_campaign[[#This Row],[AcceptedCmp2]]+marketing_campaign[[#This Row],[AcceptedCmp1]]+marketing_campaign[[#This Row],[AcceptedCmp5]]+marketing_campaign[[#This Row],[AcceptedCmp4]]+marketing_campaign[[#This Row],[AcceptedCmp3]]</f>
        <v>1</v>
      </c>
    </row>
    <row r="811" spans="1:36" x14ac:dyDescent="0.35">
      <c r="A811">
        <v>9145</v>
      </c>
      <c r="B811">
        <v>1972</v>
      </c>
      <c r="C811">
        <f t="shared" ca="1" si="24"/>
        <v>54</v>
      </c>
      <c r="D811" t="str" cm="1">
        <f t="array" aca="1" ref="D8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1" t="s">
        <v>29</v>
      </c>
      <c r="F811" t="s">
        <v>30</v>
      </c>
      <c r="G811" cm="1">
        <f t="array" ref="G811">_xlfn.IFS(marketing_campaign[[#This Row],[Marital_Status]]="Single",I811-J811+1,marketing_campaign[[#This Row],[Marital_Status]]="Together",I811+J811+2,marketing_campaign[[#This Row],[Marital_Status]]="Alone",I811-J811+1,marketing_campaign[[#This Row],[Marital_Status]]="Married",I811+J811+2,marketing_campaign[[#This Row],[Marital_Status]]="Divorced",I811+J811+1,marketing_campaign[[#This Row],[Marital_Status]]="YOLO",I811-J811+1,marketing_campaign[[#This Row],[Marital_Status]]="Absurd",I811-J811+1,marketing_campaign[[#This Row],[Marital_Status]]="Widow",I811+J811+1)</f>
        <v>0</v>
      </c>
      <c r="H811">
        <v>72504</v>
      </c>
      <c r="I811">
        <v>0</v>
      </c>
      <c r="J811">
        <v>1</v>
      </c>
      <c r="K811" s="1">
        <v>41370</v>
      </c>
      <c r="L811">
        <v>43</v>
      </c>
      <c r="M811" t="str" cm="1">
        <f t="array" ref="M811">_xlfn.IFS(AND(marketing_campaign[[#This Row],[Recency]]&gt;=0,marketing_campaign[[#This Row],[Recency]]&lt;=14),"Early Recency",AND(marketing_campaign[[#This Row],[Recency]]&gt;=15,marketing_campaign[[#This Row],[Recency]]&lt;=31),"Mid-Recency",marketing_campaign[[#This Row],[Recency]]&gt;=32,"Late Recency")</f>
        <v>Late Recency</v>
      </c>
      <c r="N811">
        <v>604</v>
      </c>
      <c r="O811">
        <v>26</v>
      </c>
      <c r="P811">
        <v>470</v>
      </c>
      <c r="Q811">
        <v>123</v>
      </c>
      <c r="R811">
        <v>161</v>
      </c>
      <c r="S811">
        <v>94</v>
      </c>
      <c r="T811">
        <f>marketing_campaign[[#This Row],[MntGoldProds]]+marketing_campaign[[#This Row],[MntSweetProducts]]+marketing_campaign[[#This Row],[MntFishProducts]]+marketing_campaign[[#This Row],[MntMeatProducts]]+marketing_campaign[[#This Row],[MntFruits]]+marketing_campaign[[#This Row],[MntWines]]</f>
        <v>1478</v>
      </c>
      <c r="U811">
        <v>2</v>
      </c>
      <c r="V811">
        <v>5</v>
      </c>
      <c r="W811">
        <v>9</v>
      </c>
      <c r="X811">
        <v>6</v>
      </c>
      <c r="Y811">
        <f t="shared" si="25"/>
        <v>22</v>
      </c>
      <c r="Z811">
        <v>2</v>
      </c>
      <c r="AA811">
        <v>0</v>
      </c>
      <c r="AB811">
        <v>0</v>
      </c>
      <c r="AC811">
        <v>0</v>
      </c>
      <c r="AD811">
        <v>0</v>
      </c>
      <c r="AE811">
        <v>0</v>
      </c>
      <c r="AF811">
        <v>0</v>
      </c>
      <c r="AG811">
        <v>3</v>
      </c>
      <c r="AH811">
        <v>11</v>
      </c>
      <c r="AI811">
        <v>0</v>
      </c>
      <c r="AJ811">
        <f>marketing_campaign[[#This Row],[AcceptedCmp2]]+marketing_campaign[[#This Row],[AcceptedCmp1]]+marketing_campaign[[#This Row],[AcceptedCmp5]]+marketing_campaign[[#This Row],[AcceptedCmp4]]+marketing_campaign[[#This Row],[AcceptedCmp3]]</f>
        <v>0</v>
      </c>
    </row>
    <row r="812" spans="1:36" x14ac:dyDescent="0.35">
      <c r="A812">
        <v>2964</v>
      </c>
      <c r="B812">
        <v>1981</v>
      </c>
      <c r="C812">
        <f t="shared" ca="1" si="24"/>
        <v>45</v>
      </c>
      <c r="D812" t="str" cm="1">
        <f t="array" aca="1" ref="D8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12" t="s">
        <v>29</v>
      </c>
      <c r="F812" t="s">
        <v>33</v>
      </c>
      <c r="G812" cm="1">
        <f t="array" ref="G812">_xlfn.IFS(marketing_campaign[[#This Row],[Marital_Status]]="Single",I812-J812+1,marketing_campaign[[#This Row],[Marital_Status]]="Together",I812+J812+2,marketing_campaign[[#This Row],[Marital_Status]]="Alone",I812-J812+1,marketing_campaign[[#This Row],[Marital_Status]]="Married",I812+J812+2,marketing_campaign[[#This Row],[Marital_Status]]="Divorced",I812+J812+1,marketing_campaign[[#This Row],[Marital_Status]]="YOLO",I812-J812+1,marketing_campaign[[#This Row],[Marital_Status]]="Absurd",I812-J812+1,marketing_campaign[[#This Row],[Marital_Status]]="Widow",I812+J812+1)</f>
        <v>2</v>
      </c>
      <c r="H812">
        <v>26872</v>
      </c>
      <c r="I812">
        <v>0</v>
      </c>
      <c r="J812">
        <v>0</v>
      </c>
      <c r="K812" s="1">
        <v>41563</v>
      </c>
      <c r="L812">
        <v>0</v>
      </c>
      <c r="M812" t="str" cm="1">
        <f t="array" ref="M812">_xlfn.IFS(AND(marketing_campaign[[#This Row],[Recency]]&gt;=0,marketing_campaign[[#This Row],[Recency]]&lt;=14),"Early Recency",AND(marketing_campaign[[#This Row],[Recency]]&gt;=15,marketing_campaign[[#This Row],[Recency]]&lt;=31),"Mid-Recency",marketing_campaign[[#This Row],[Recency]]&gt;=32,"Late Recency")</f>
        <v>Early Recency</v>
      </c>
      <c r="N812">
        <v>3</v>
      </c>
      <c r="O812">
        <v>10</v>
      </c>
      <c r="P812">
        <v>8</v>
      </c>
      <c r="Q812">
        <v>3</v>
      </c>
      <c r="R812">
        <v>16</v>
      </c>
      <c r="S812">
        <v>32</v>
      </c>
      <c r="T812">
        <f>marketing_campaign[[#This Row],[MntGoldProds]]+marketing_campaign[[#This Row],[MntSweetProducts]]+marketing_campaign[[#This Row],[MntFishProducts]]+marketing_campaign[[#This Row],[MntMeatProducts]]+marketing_campaign[[#This Row],[MntFruits]]+marketing_campaign[[#This Row],[MntWines]]</f>
        <v>72</v>
      </c>
      <c r="U812">
        <v>1</v>
      </c>
      <c r="V812">
        <v>1</v>
      </c>
      <c r="W812">
        <v>1</v>
      </c>
      <c r="X812">
        <v>2</v>
      </c>
      <c r="Y812">
        <f t="shared" si="25"/>
        <v>5</v>
      </c>
      <c r="Z812">
        <v>6</v>
      </c>
      <c r="AA812">
        <v>0</v>
      </c>
      <c r="AB812">
        <v>0</v>
      </c>
      <c r="AC812">
        <v>0</v>
      </c>
      <c r="AD812">
        <v>0</v>
      </c>
      <c r="AE812">
        <v>0</v>
      </c>
      <c r="AF812">
        <v>0</v>
      </c>
      <c r="AG812">
        <v>3</v>
      </c>
      <c r="AH812">
        <v>11</v>
      </c>
      <c r="AI812">
        <v>0</v>
      </c>
      <c r="AJ812">
        <f>marketing_campaign[[#This Row],[AcceptedCmp2]]+marketing_campaign[[#This Row],[AcceptedCmp1]]+marketing_campaign[[#This Row],[AcceptedCmp5]]+marketing_campaign[[#This Row],[AcceptedCmp4]]+marketing_campaign[[#This Row],[AcceptedCmp3]]</f>
        <v>0</v>
      </c>
    </row>
    <row r="813" spans="1:36" x14ac:dyDescent="0.35">
      <c r="A813">
        <v>5585</v>
      </c>
      <c r="B813">
        <v>1972</v>
      </c>
      <c r="C813">
        <f t="shared" ca="1" si="24"/>
        <v>54</v>
      </c>
      <c r="D813" t="str" cm="1">
        <f t="array" aca="1" ref="D8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3" t="s">
        <v>29</v>
      </c>
      <c r="F813" t="s">
        <v>30</v>
      </c>
      <c r="G813" cm="1">
        <f t="array" ref="G813">_xlfn.IFS(marketing_campaign[[#This Row],[Marital_Status]]="Single",I813-J813+1,marketing_campaign[[#This Row],[Marital_Status]]="Together",I813+J813+2,marketing_campaign[[#This Row],[Marital_Status]]="Alone",I813-J813+1,marketing_campaign[[#This Row],[Marital_Status]]="Married",I813+J813+2,marketing_campaign[[#This Row],[Marital_Status]]="Divorced",I813+J813+1,marketing_campaign[[#This Row],[Marital_Status]]="YOLO",I813-J813+1,marketing_campaign[[#This Row],[Marital_Status]]="Absurd",I813-J813+1,marketing_campaign[[#This Row],[Marital_Status]]="Widow",I813+J813+1)</f>
        <v>2</v>
      </c>
      <c r="H813">
        <v>21359</v>
      </c>
      <c r="I813">
        <v>1</v>
      </c>
      <c r="J813">
        <v>0</v>
      </c>
      <c r="K813" s="1">
        <v>41384</v>
      </c>
      <c r="L813">
        <v>1</v>
      </c>
      <c r="M813" t="str" cm="1">
        <f t="array" ref="M813">_xlfn.IFS(AND(marketing_campaign[[#This Row],[Recency]]&gt;=0,marketing_campaign[[#This Row],[Recency]]&lt;=14),"Early Recency",AND(marketing_campaign[[#This Row],[Recency]]&gt;=15,marketing_campaign[[#This Row],[Recency]]&lt;=31),"Mid-Recency",marketing_campaign[[#This Row],[Recency]]&gt;=32,"Late Recency")</f>
        <v>Early Recency</v>
      </c>
      <c r="N813">
        <v>12</v>
      </c>
      <c r="O813">
        <v>2</v>
      </c>
      <c r="P813">
        <v>17</v>
      </c>
      <c r="Q813">
        <v>6</v>
      </c>
      <c r="R813">
        <v>1</v>
      </c>
      <c r="S813">
        <v>10</v>
      </c>
      <c r="T813">
        <f>marketing_campaign[[#This Row],[MntGoldProds]]+marketing_campaign[[#This Row],[MntSweetProducts]]+marketing_campaign[[#This Row],[MntFishProducts]]+marketing_campaign[[#This Row],[MntMeatProducts]]+marketing_campaign[[#This Row],[MntFruits]]+marketing_campaign[[#This Row],[MntWines]]</f>
        <v>48</v>
      </c>
      <c r="U813">
        <v>2</v>
      </c>
      <c r="V813">
        <v>2</v>
      </c>
      <c r="W813">
        <v>0</v>
      </c>
      <c r="X813">
        <v>3</v>
      </c>
      <c r="Y813">
        <f t="shared" si="25"/>
        <v>7</v>
      </c>
      <c r="Z813">
        <v>8</v>
      </c>
      <c r="AA813">
        <v>0</v>
      </c>
      <c r="AB813">
        <v>0</v>
      </c>
      <c r="AC813">
        <v>0</v>
      </c>
      <c r="AD813">
        <v>0</v>
      </c>
      <c r="AE813">
        <v>0</v>
      </c>
      <c r="AF813">
        <v>0</v>
      </c>
      <c r="AG813">
        <v>3</v>
      </c>
      <c r="AH813">
        <v>11</v>
      </c>
      <c r="AI813">
        <v>1</v>
      </c>
      <c r="AJ813">
        <f>marketing_campaign[[#This Row],[AcceptedCmp2]]+marketing_campaign[[#This Row],[AcceptedCmp1]]+marketing_campaign[[#This Row],[AcceptedCmp5]]+marketing_campaign[[#This Row],[AcceptedCmp4]]+marketing_campaign[[#This Row],[AcceptedCmp3]]</f>
        <v>0</v>
      </c>
    </row>
    <row r="814" spans="1:36" x14ac:dyDescent="0.35">
      <c r="A814">
        <v>9687</v>
      </c>
      <c r="B814">
        <v>1975</v>
      </c>
      <c r="C814">
        <f t="shared" ca="1" si="24"/>
        <v>51</v>
      </c>
      <c r="D814" t="str" cm="1">
        <f t="array" aca="1" ref="D8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4" t="s">
        <v>29</v>
      </c>
      <c r="F814" t="s">
        <v>30</v>
      </c>
      <c r="G814" cm="1">
        <f t="array" ref="G814">_xlfn.IFS(marketing_campaign[[#This Row],[Marital_Status]]="Single",I814-J814+1,marketing_campaign[[#This Row],[Marital_Status]]="Together",I814+J814+2,marketing_campaign[[#This Row],[Marital_Status]]="Alone",I814-J814+1,marketing_campaign[[#This Row],[Marital_Status]]="Married",I814+J814+2,marketing_campaign[[#This Row],[Marital_Status]]="Divorced",I814+J814+1,marketing_campaign[[#This Row],[Marital_Status]]="YOLO",I814-J814+1,marketing_campaign[[#This Row],[Marital_Status]]="Absurd",I814-J814+1,marketing_campaign[[#This Row],[Marital_Status]]="Widow",I814+J814+1)</f>
        <v>1</v>
      </c>
      <c r="H814">
        <v>73170</v>
      </c>
      <c r="I814">
        <v>0</v>
      </c>
      <c r="J814">
        <v>0</v>
      </c>
      <c r="K814" s="1">
        <v>41790</v>
      </c>
      <c r="L814">
        <v>1</v>
      </c>
      <c r="M814" t="str" cm="1">
        <f t="array" ref="M814">_xlfn.IFS(AND(marketing_campaign[[#This Row],[Recency]]&gt;=0,marketing_campaign[[#This Row],[Recency]]&lt;=14),"Early Recency",AND(marketing_campaign[[#This Row],[Recency]]&gt;=15,marketing_campaign[[#This Row],[Recency]]&lt;=31),"Mid-Recency",marketing_campaign[[#This Row],[Recency]]&gt;=32,"Late Recency")</f>
        <v>Early Recency</v>
      </c>
      <c r="N814">
        <v>184</v>
      </c>
      <c r="O814">
        <v>174</v>
      </c>
      <c r="P814">
        <v>256</v>
      </c>
      <c r="Q814">
        <v>50</v>
      </c>
      <c r="R814">
        <v>30</v>
      </c>
      <c r="S814">
        <v>32</v>
      </c>
      <c r="T814">
        <f>marketing_campaign[[#This Row],[MntGoldProds]]+marketing_campaign[[#This Row],[MntSweetProducts]]+marketing_campaign[[#This Row],[MntFishProducts]]+marketing_campaign[[#This Row],[MntMeatProducts]]+marketing_campaign[[#This Row],[MntFruits]]+marketing_campaign[[#This Row],[MntWines]]</f>
        <v>726</v>
      </c>
      <c r="U814">
        <v>1</v>
      </c>
      <c r="V814">
        <v>5</v>
      </c>
      <c r="W814">
        <v>4</v>
      </c>
      <c r="X814">
        <v>6</v>
      </c>
      <c r="Y814">
        <f t="shared" si="25"/>
        <v>16</v>
      </c>
      <c r="Z814">
        <v>2</v>
      </c>
      <c r="AA814">
        <v>0</v>
      </c>
      <c r="AB814">
        <v>0</v>
      </c>
      <c r="AC814">
        <v>0</v>
      </c>
      <c r="AD814">
        <v>0</v>
      </c>
      <c r="AE814">
        <v>0</v>
      </c>
      <c r="AF814">
        <v>0</v>
      </c>
      <c r="AG814">
        <v>3</v>
      </c>
      <c r="AH814">
        <v>11</v>
      </c>
      <c r="AI814">
        <v>0</v>
      </c>
      <c r="AJ814">
        <f>marketing_campaign[[#This Row],[AcceptedCmp2]]+marketing_campaign[[#This Row],[AcceptedCmp1]]+marketing_campaign[[#This Row],[AcceptedCmp5]]+marketing_campaign[[#This Row],[AcceptedCmp4]]+marketing_campaign[[#This Row],[AcceptedCmp3]]</f>
        <v>0</v>
      </c>
    </row>
    <row r="815" spans="1:36" x14ac:dyDescent="0.35">
      <c r="A815">
        <v>3732</v>
      </c>
      <c r="B815">
        <v>1955</v>
      </c>
      <c r="C815">
        <f t="shared" ca="1" si="24"/>
        <v>71</v>
      </c>
      <c r="D815" t="str" cm="1">
        <f t="array" aca="1" ref="D8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15" t="s">
        <v>34</v>
      </c>
      <c r="F815" t="s">
        <v>33</v>
      </c>
      <c r="G815" cm="1">
        <f t="array" ref="G815">_xlfn.IFS(marketing_campaign[[#This Row],[Marital_Status]]="Single",I815-J815+1,marketing_campaign[[#This Row],[Marital_Status]]="Together",I815+J815+2,marketing_campaign[[#This Row],[Marital_Status]]="Alone",I815-J815+1,marketing_campaign[[#This Row],[Marital_Status]]="Married",I815+J815+2,marketing_campaign[[#This Row],[Marital_Status]]="Divorced",I815+J815+1,marketing_campaign[[#This Row],[Marital_Status]]="YOLO",I815-J815+1,marketing_campaign[[#This Row],[Marital_Status]]="Absurd",I815-J815+1,marketing_campaign[[#This Row],[Marital_Status]]="Widow",I815+J815+1)</f>
        <v>3</v>
      </c>
      <c r="H815">
        <v>52750</v>
      </c>
      <c r="I815">
        <v>0</v>
      </c>
      <c r="J815">
        <v>1</v>
      </c>
      <c r="K815" s="1">
        <v>41309</v>
      </c>
      <c r="L815">
        <v>72</v>
      </c>
      <c r="M815" t="str" cm="1">
        <f t="array" ref="M815">_xlfn.IFS(AND(marketing_campaign[[#This Row],[Recency]]&gt;=0,marketing_campaign[[#This Row],[Recency]]&lt;=14),"Early Recency",AND(marketing_campaign[[#This Row],[Recency]]&gt;=15,marketing_campaign[[#This Row],[Recency]]&lt;=31),"Mid-Recency",marketing_campaign[[#This Row],[Recency]]&gt;=32,"Late Recency")</f>
        <v>Late Recency</v>
      </c>
      <c r="N815">
        <v>393</v>
      </c>
      <c r="O815">
        <v>0</v>
      </c>
      <c r="P815">
        <v>239</v>
      </c>
      <c r="Q815">
        <v>90</v>
      </c>
      <c r="R815">
        <v>69</v>
      </c>
      <c r="S815">
        <v>69</v>
      </c>
      <c r="T815">
        <f>marketing_campaign[[#This Row],[MntGoldProds]]+marketing_campaign[[#This Row],[MntSweetProducts]]+marketing_campaign[[#This Row],[MntFishProducts]]+marketing_campaign[[#This Row],[MntMeatProducts]]+marketing_campaign[[#This Row],[MntFruits]]+marketing_campaign[[#This Row],[MntWines]]</f>
        <v>860</v>
      </c>
      <c r="U815">
        <v>6</v>
      </c>
      <c r="V815">
        <v>5</v>
      </c>
      <c r="W815">
        <v>7</v>
      </c>
      <c r="X815">
        <v>9</v>
      </c>
      <c r="Y815">
        <f t="shared" si="25"/>
        <v>27</v>
      </c>
      <c r="Z815">
        <v>4</v>
      </c>
      <c r="AA815">
        <v>0</v>
      </c>
      <c r="AB815">
        <v>0</v>
      </c>
      <c r="AC815">
        <v>0</v>
      </c>
      <c r="AD815">
        <v>0</v>
      </c>
      <c r="AE815">
        <v>0</v>
      </c>
      <c r="AF815">
        <v>0</v>
      </c>
      <c r="AG815">
        <v>3</v>
      </c>
      <c r="AH815">
        <v>11</v>
      </c>
      <c r="AI815">
        <v>0</v>
      </c>
      <c r="AJ815">
        <f>marketing_campaign[[#This Row],[AcceptedCmp2]]+marketing_campaign[[#This Row],[AcceptedCmp1]]+marketing_campaign[[#This Row],[AcceptedCmp5]]+marketing_campaign[[#This Row],[AcceptedCmp4]]+marketing_campaign[[#This Row],[AcceptedCmp3]]</f>
        <v>0</v>
      </c>
    </row>
    <row r="816" spans="1:36" x14ac:dyDescent="0.35">
      <c r="A816">
        <v>6303</v>
      </c>
      <c r="B816">
        <v>1986</v>
      </c>
      <c r="C816">
        <f t="shared" ca="1" si="24"/>
        <v>40</v>
      </c>
      <c r="D816" t="str" cm="1">
        <f t="array" aca="1" ref="D8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16" t="s">
        <v>32</v>
      </c>
      <c r="F816" t="s">
        <v>31</v>
      </c>
      <c r="G816" cm="1">
        <f t="array" ref="G816">_xlfn.IFS(marketing_campaign[[#This Row],[Marital_Status]]="Single",I816-J816+1,marketing_campaign[[#This Row],[Marital_Status]]="Together",I816+J816+2,marketing_campaign[[#This Row],[Marital_Status]]="Alone",I816-J816+1,marketing_campaign[[#This Row],[Marital_Status]]="Married",I816+J816+2,marketing_campaign[[#This Row],[Marital_Status]]="Divorced",I816+J816+1,marketing_campaign[[#This Row],[Marital_Status]]="YOLO",I816-J816+1,marketing_campaign[[#This Row],[Marital_Status]]="Absurd",I816-J816+1,marketing_campaign[[#This Row],[Marital_Status]]="Widow",I816+J816+1)</f>
        <v>2</v>
      </c>
      <c r="H816">
        <v>91820</v>
      </c>
      <c r="I816">
        <v>0</v>
      </c>
      <c r="J816">
        <v>0</v>
      </c>
      <c r="K816" s="1">
        <v>41601</v>
      </c>
      <c r="L816">
        <v>72</v>
      </c>
      <c r="M816" t="str" cm="1">
        <f t="array" ref="M816">_xlfn.IFS(AND(marketing_campaign[[#This Row],[Recency]]&gt;=0,marketing_campaign[[#This Row],[Recency]]&lt;=14),"Early Recency",AND(marketing_campaign[[#This Row],[Recency]]&gt;=15,marketing_campaign[[#This Row],[Recency]]&lt;=31),"Mid-Recency",marketing_campaign[[#This Row],[Recency]]&gt;=32,"Late Recency")</f>
        <v>Late Recency</v>
      </c>
      <c r="N816">
        <v>410</v>
      </c>
      <c r="O816">
        <v>73</v>
      </c>
      <c r="P816">
        <v>747</v>
      </c>
      <c r="Q816">
        <v>76</v>
      </c>
      <c r="R816">
        <v>161</v>
      </c>
      <c r="S816">
        <v>30</v>
      </c>
      <c r="T816">
        <f>marketing_campaign[[#This Row],[MntGoldProds]]+marketing_campaign[[#This Row],[MntSweetProducts]]+marketing_campaign[[#This Row],[MntFishProducts]]+marketing_campaign[[#This Row],[MntMeatProducts]]+marketing_campaign[[#This Row],[MntFruits]]+marketing_campaign[[#This Row],[MntWines]]</f>
        <v>1497</v>
      </c>
      <c r="U816">
        <v>0</v>
      </c>
      <c r="V816">
        <v>5</v>
      </c>
      <c r="W816">
        <v>5</v>
      </c>
      <c r="X816">
        <v>12</v>
      </c>
      <c r="Y816">
        <f t="shared" si="25"/>
        <v>22</v>
      </c>
      <c r="Z816">
        <v>1</v>
      </c>
      <c r="AA816">
        <v>0</v>
      </c>
      <c r="AB816">
        <v>0</v>
      </c>
      <c r="AC816">
        <v>0</v>
      </c>
      <c r="AD816">
        <v>0</v>
      </c>
      <c r="AE816">
        <v>0</v>
      </c>
      <c r="AF816">
        <v>0</v>
      </c>
      <c r="AG816">
        <v>3</v>
      </c>
      <c r="AH816">
        <v>11</v>
      </c>
      <c r="AI816">
        <v>0</v>
      </c>
      <c r="AJ816">
        <f>marketing_campaign[[#This Row],[AcceptedCmp2]]+marketing_campaign[[#This Row],[AcceptedCmp1]]+marketing_campaign[[#This Row],[AcceptedCmp5]]+marketing_campaign[[#This Row],[AcceptedCmp4]]+marketing_campaign[[#This Row],[AcceptedCmp3]]</f>
        <v>0</v>
      </c>
    </row>
    <row r="817" spans="1:36" x14ac:dyDescent="0.35">
      <c r="A817">
        <v>11176</v>
      </c>
      <c r="B817">
        <v>1970</v>
      </c>
      <c r="C817">
        <f t="shared" ca="1" si="24"/>
        <v>56</v>
      </c>
      <c r="D817" t="str" cm="1">
        <f t="array" aca="1" ref="D8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7" t="s">
        <v>32</v>
      </c>
      <c r="F817" t="s">
        <v>31</v>
      </c>
      <c r="G817" cm="1">
        <f t="array" ref="G817">_xlfn.IFS(marketing_campaign[[#This Row],[Marital_Status]]="Single",I817-J817+1,marketing_campaign[[#This Row],[Marital_Status]]="Together",I817+J817+2,marketing_campaign[[#This Row],[Marital_Status]]="Alone",I817-J817+1,marketing_campaign[[#This Row],[Marital_Status]]="Married",I817+J817+2,marketing_campaign[[#This Row],[Marital_Status]]="Divorced",I817+J817+1,marketing_campaign[[#This Row],[Marital_Status]]="YOLO",I817-J817+1,marketing_campaign[[#This Row],[Marital_Status]]="Absurd",I817-J817+1,marketing_campaign[[#This Row],[Marital_Status]]="Widow",I817+J817+1)</f>
        <v>3</v>
      </c>
      <c r="H817">
        <v>65968</v>
      </c>
      <c r="I817">
        <v>0</v>
      </c>
      <c r="J817">
        <v>1</v>
      </c>
      <c r="K817" s="1">
        <v>41771</v>
      </c>
      <c r="L817">
        <v>12</v>
      </c>
      <c r="M817" t="str" cm="1">
        <f t="array" ref="M817">_xlfn.IFS(AND(marketing_campaign[[#This Row],[Recency]]&gt;=0,marketing_campaign[[#This Row],[Recency]]&lt;=14),"Early Recency",AND(marketing_campaign[[#This Row],[Recency]]&gt;=15,marketing_campaign[[#This Row],[Recency]]&lt;=31),"Mid-Recency",marketing_campaign[[#This Row],[Recency]]&gt;=32,"Late Recency")</f>
        <v>Early Recency</v>
      </c>
      <c r="N817">
        <v>376</v>
      </c>
      <c r="O817">
        <v>9</v>
      </c>
      <c r="P817">
        <v>83</v>
      </c>
      <c r="Q817">
        <v>19</v>
      </c>
      <c r="R817">
        <v>4</v>
      </c>
      <c r="S817">
        <v>4</v>
      </c>
      <c r="T817">
        <f>marketing_campaign[[#This Row],[MntGoldProds]]+marketing_campaign[[#This Row],[MntSweetProducts]]+marketing_campaign[[#This Row],[MntFishProducts]]+marketing_campaign[[#This Row],[MntMeatProducts]]+marketing_campaign[[#This Row],[MntFruits]]+marketing_campaign[[#This Row],[MntWines]]</f>
        <v>495</v>
      </c>
      <c r="U817">
        <v>2</v>
      </c>
      <c r="V817">
        <v>5</v>
      </c>
      <c r="W817">
        <v>4</v>
      </c>
      <c r="X817">
        <v>7</v>
      </c>
      <c r="Y817">
        <f t="shared" si="25"/>
        <v>18</v>
      </c>
      <c r="Z817">
        <v>3</v>
      </c>
      <c r="AA817">
        <v>0</v>
      </c>
      <c r="AB817">
        <v>0</v>
      </c>
      <c r="AC817">
        <v>0</v>
      </c>
      <c r="AD817">
        <v>0</v>
      </c>
      <c r="AE817">
        <v>0</v>
      </c>
      <c r="AF817">
        <v>0</v>
      </c>
      <c r="AG817">
        <v>3</v>
      </c>
      <c r="AH817">
        <v>11</v>
      </c>
      <c r="AI817">
        <v>0</v>
      </c>
      <c r="AJ817">
        <f>marketing_campaign[[#This Row],[AcceptedCmp2]]+marketing_campaign[[#This Row],[AcceptedCmp1]]+marketing_campaign[[#This Row],[AcceptedCmp5]]+marketing_campaign[[#This Row],[AcceptedCmp4]]+marketing_campaign[[#This Row],[AcceptedCmp3]]</f>
        <v>0</v>
      </c>
    </row>
    <row r="818" spans="1:36" x14ac:dyDescent="0.35">
      <c r="A818">
        <v>2986</v>
      </c>
      <c r="B818">
        <v>1976</v>
      </c>
      <c r="C818">
        <f t="shared" ca="1" si="24"/>
        <v>50</v>
      </c>
      <c r="D818" t="str" cm="1">
        <f t="array" aca="1" ref="D8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18" t="s">
        <v>29</v>
      </c>
      <c r="F818" t="s">
        <v>33</v>
      </c>
      <c r="G818" cm="1">
        <f t="array" ref="G818">_xlfn.IFS(marketing_campaign[[#This Row],[Marital_Status]]="Single",I818-J818+1,marketing_campaign[[#This Row],[Marital_Status]]="Together",I818+J818+2,marketing_campaign[[#This Row],[Marital_Status]]="Alone",I818-J818+1,marketing_campaign[[#This Row],[Marital_Status]]="Married",I818+J818+2,marketing_campaign[[#This Row],[Marital_Status]]="Divorced",I818+J818+1,marketing_campaign[[#This Row],[Marital_Status]]="YOLO",I818-J818+1,marketing_campaign[[#This Row],[Marital_Status]]="Absurd",I818-J818+1,marketing_campaign[[#This Row],[Marital_Status]]="Widow",I818+J818+1)</f>
        <v>4</v>
      </c>
      <c r="H818">
        <v>30772</v>
      </c>
      <c r="I818">
        <v>1</v>
      </c>
      <c r="J818">
        <v>1</v>
      </c>
      <c r="K818" s="1">
        <v>41710</v>
      </c>
      <c r="L818">
        <v>89</v>
      </c>
      <c r="M818" t="str" cm="1">
        <f t="array" ref="M818">_xlfn.IFS(AND(marketing_campaign[[#This Row],[Recency]]&gt;=0,marketing_campaign[[#This Row],[Recency]]&lt;=14),"Early Recency",AND(marketing_campaign[[#This Row],[Recency]]&gt;=15,marketing_campaign[[#This Row],[Recency]]&lt;=31),"Mid-Recency",marketing_campaign[[#This Row],[Recency]]&gt;=32,"Late Recency")</f>
        <v>Late Recency</v>
      </c>
      <c r="N818">
        <v>7</v>
      </c>
      <c r="O818">
        <v>2</v>
      </c>
      <c r="P818">
        <v>4</v>
      </c>
      <c r="Q818">
        <v>2</v>
      </c>
      <c r="R818">
        <v>1</v>
      </c>
      <c r="S818">
        <v>4</v>
      </c>
      <c r="T818">
        <f>marketing_campaign[[#This Row],[MntGoldProds]]+marketing_campaign[[#This Row],[MntSweetProducts]]+marketing_campaign[[#This Row],[MntFishProducts]]+marketing_campaign[[#This Row],[MntMeatProducts]]+marketing_campaign[[#This Row],[MntFruits]]+marketing_campaign[[#This Row],[MntWines]]</f>
        <v>20</v>
      </c>
      <c r="U818">
        <v>1</v>
      </c>
      <c r="V818">
        <v>1</v>
      </c>
      <c r="W818">
        <v>0</v>
      </c>
      <c r="X818">
        <v>2</v>
      </c>
      <c r="Y818">
        <f t="shared" si="25"/>
        <v>4</v>
      </c>
      <c r="Z818">
        <v>6</v>
      </c>
      <c r="AA818">
        <v>0</v>
      </c>
      <c r="AB818">
        <v>0</v>
      </c>
      <c r="AC818">
        <v>0</v>
      </c>
      <c r="AD818">
        <v>0</v>
      </c>
      <c r="AE818">
        <v>0</v>
      </c>
      <c r="AF818">
        <v>0</v>
      </c>
      <c r="AG818">
        <v>3</v>
      </c>
      <c r="AH818">
        <v>11</v>
      </c>
      <c r="AI818">
        <v>0</v>
      </c>
      <c r="AJ818">
        <f>marketing_campaign[[#This Row],[AcceptedCmp2]]+marketing_campaign[[#This Row],[AcceptedCmp1]]+marketing_campaign[[#This Row],[AcceptedCmp5]]+marketing_campaign[[#This Row],[AcceptedCmp4]]+marketing_campaign[[#This Row],[AcceptedCmp3]]</f>
        <v>0</v>
      </c>
    </row>
    <row r="819" spans="1:36" x14ac:dyDescent="0.35">
      <c r="A819">
        <v>7462</v>
      </c>
      <c r="B819">
        <v>1954</v>
      </c>
      <c r="C819">
        <f t="shared" ca="1" si="24"/>
        <v>72</v>
      </c>
      <c r="D819" t="str" cm="1">
        <f t="array" aca="1" ref="D8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19" t="s">
        <v>29</v>
      </c>
      <c r="F819" t="s">
        <v>30</v>
      </c>
      <c r="G819" cm="1">
        <f t="array" ref="G819">_xlfn.IFS(marketing_campaign[[#This Row],[Marital_Status]]="Single",I819-J819+1,marketing_campaign[[#This Row],[Marital_Status]]="Together",I819+J819+2,marketing_campaign[[#This Row],[Marital_Status]]="Alone",I819-J819+1,marketing_campaign[[#This Row],[Marital_Status]]="Married",I819+J819+2,marketing_campaign[[#This Row],[Marital_Status]]="Divorced",I819+J819+1,marketing_campaign[[#This Row],[Marital_Status]]="YOLO",I819-J819+1,marketing_campaign[[#This Row],[Marital_Status]]="Absurd",I819-J819+1,marketing_campaign[[#This Row],[Marital_Status]]="Widow",I819+J819+1)</f>
        <v>1</v>
      </c>
      <c r="H819">
        <v>22507</v>
      </c>
      <c r="I819">
        <v>0</v>
      </c>
      <c r="J819">
        <v>0</v>
      </c>
      <c r="K819" s="1">
        <v>41237</v>
      </c>
      <c r="L819">
        <v>67</v>
      </c>
      <c r="M819" t="str" cm="1">
        <f t="array" ref="M819">_xlfn.IFS(AND(marketing_campaign[[#This Row],[Recency]]&gt;=0,marketing_campaign[[#This Row],[Recency]]&lt;=14),"Early Recency",AND(marketing_campaign[[#This Row],[Recency]]&gt;=15,marketing_campaign[[#This Row],[Recency]]&lt;=31),"Mid-Recency",marketing_campaign[[#This Row],[Recency]]&gt;=32,"Late Recency")</f>
        <v>Late Recency</v>
      </c>
      <c r="N819">
        <v>68</v>
      </c>
      <c r="O819">
        <v>0</v>
      </c>
      <c r="P819">
        <v>226</v>
      </c>
      <c r="Q819">
        <v>51</v>
      </c>
      <c r="R819">
        <v>157</v>
      </c>
      <c r="S819">
        <v>68</v>
      </c>
      <c r="T819">
        <f>marketing_campaign[[#This Row],[MntGoldProds]]+marketing_campaign[[#This Row],[MntSweetProducts]]+marketing_campaign[[#This Row],[MntFishProducts]]+marketing_campaign[[#This Row],[MntMeatProducts]]+marketing_campaign[[#This Row],[MntFruits]]+marketing_campaign[[#This Row],[MntWines]]</f>
        <v>570</v>
      </c>
      <c r="U819">
        <v>3</v>
      </c>
      <c r="V819">
        <v>10</v>
      </c>
      <c r="W819">
        <v>2</v>
      </c>
      <c r="X819">
        <v>4</v>
      </c>
      <c r="Y819">
        <f t="shared" si="25"/>
        <v>19</v>
      </c>
      <c r="Z819">
        <v>9</v>
      </c>
      <c r="AA819">
        <v>0</v>
      </c>
      <c r="AB819">
        <v>0</v>
      </c>
      <c r="AC819">
        <v>0</v>
      </c>
      <c r="AD819">
        <v>0</v>
      </c>
      <c r="AE819">
        <v>0</v>
      </c>
      <c r="AF819">
        <v>0</v>
      </c>
      <c r="AG819">
        <v>3</v>
      </c>
      <c r="AH819">
        <v>11</v>
      </c>
      <c r="AI819">
        <v>0</v>
      </c>
      <c r="AJ819">
        <f>marketing_campaign[[#This Row],[AcceptedCmp2]]+marketing_campaign[[#This Row],[AcceptedCmp1]]+marketing_campaign[[#This Row],[AcceptedCmp5]]+marketing_campaign[[#This Row],[AcceptedCmp4]]+marketing_campaign[[#This Row],[AcceptedCmp3]]</f>
        <v>0</v>
      </c>
    </row>
    <row r="820" spans="1:36" x14ac:dyDescent="0.35">
      <c r="A820">
        <v>3900</v>
      </c>
      <c r="B820">
        <v>1972</v>
      </c>
      <c r="C820">
        <f t="shared" ca="1" si="24"/>
        <v>54</v>
      </c>
      <c r="D820" t="str" cm="1">
        <f t="array" aca="1" ref="D8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0" t="s">
        <v>29</v>
      </c>
      <c r="F820" t="s">
        <v>33</v>
      </c>
      <c r="G820" cm="1">
        <f t="array" ref="G820">_xlfn.IFS(marketing_campaign[[#This Row],[Marital_Status]]="Single",I820-J820+1,marketing_campaign[[#This Row],[Marital_Status]]="Together",I820+J820+2,marketing_campaign[[#This Row],[Marital_Status]]="Alone",I820-J820+1,marketing_campaign[[#This Row],[Marital_Status]]="Married",I820+J820+2,marketing_campaign[[#This Row],[Marital_Status]]="Divorced",I820+J820+1,marketing_campaign[[#This Row],[Marital_Status]]="YOLO",I820-J820+1,marketing_campaign[[#This Row],[Marital_Status]]="Absurd",I820-J820+1,marketing_campaign[[#This Row],[Marital_Status]]="Widow",I820+J820+1)</f>
        <v>3</v>
      </c>
      <c r="H820">
        <v>65685</v>
      </c>
      <c r="I820">
        <v>0</v>
      </c>
      <c r="J820">
        <v>1</v>
      </c>
      <c r="K820" s="1">
        <v>41727</v>
      </c>
      <c r="L820">
        <v>54</v>
      </c>
      <c r="M820" t="str" cm="1">
        <f t="array" ref="M820">_xlfn.IFS(AND(marketing_campaign[[#This Row],[Recency]]&gt;=0,marketing_campaign[[#This Row],[Recency]]&lt;=14),"Early Recency",AND(marketing_campaign[[#This Row],[Recency]]&gt;=15,marketing_campaign[[#This Row],[Recency]]&lt;=31),"Mid-Recency",marketing_campaign[[#This Row],[Recency]]&gt;=32,"Late Recency")</f>
        <v>Late Recency</v>
      </c>
      <c r="N820">
        <v>642</v>
      </c>
      <c r="O820">
        <v>14</v>
      </c>
      <c r="P820">
        <v>49</v>
      </c>
      <c r="Q820">
        <v>0</v>
      </c>
      <c r="R820">
        <v>7</v>
      </c>
      <c r="S820">
        <v>57</v>
      </c>
      <c r="T820">
        <f>marketing_campaign[[#This Row],[MntGoldProds]]+marketing_campaign[[#This Row],[MntSweetProducts]]+marketing_campaign[[#This Row],[MntFishProducts]]+marketing_campaign[[#This Row],[MntMeatProducts]]+marketing_campaign[[#This Row],[MntFruits]]+marketing_campaign[[#This Row],[MntWines]]</f>
        <v>769</v>
      </c>
      <c r="U820">
        <v>1</v>
      </c>
      <c r="V820">
        <v>9</v>
      </c>
      <c r="W820">
        <v>2</v>
      </c>
      <c r="X820">
        <v>9</v>
      </c>
      <c r="Y820">
        <f t="shared" si="25"/>
        <v>21</v>
      </c>
      <c r="Z820">
        <v>5</v>
      </c>
      <c r="AA820">
        <v>0</v>
      </c>
      <c r="AB820">
        <v>0</v>
      </c>
      <c r="AC820">
        <v>0</v>
      </c>
      <c r="AD820">
        <v>0</v>
      </c>
      <c r="AE820">
        <v>0</v>
      </c>
      <c r="AF820">
        <v>0</v>
      </c>
      <c r="AG820">
        <v>3</v>
      </c>
      <c r="AH820">
        <v>11</v>
      </c>
      <c r="AI820">
        <v>0</v>
      </c>
      <c r="AJ820">
        <f>marketing_campaign[[#This Row],[AcceptedCmp2]]+marketing_campaign[[#This Row],[AcceptedCmp1]]+marketing_campaign[[#This Row],[AcceptedCmp5]]+marketing_campaign[[#This Row],[AcceptedCmp4]]+marketing_campaign[[#This Row],[AcceptedCmp3]]</f>
        <v>0</v>
      </c>
    </row>
    <row r="821" spans="1:36" x14ac:dyDescent="0.35">
      <c r="A821">
        <v>7034</v>
      </c>
      <c r="B821">
        <v>1978</v>
      </c>
      <c r="C821">
        <f t="shared" ca="1" si="24"/>
        <v>48</v>
      </c>
      <c r="D821" t="str" cm="1">
        <f t="array" aca="1" ref="D8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1" t="s">
        <v>37</v>
      </c>
      <c r="F821" t="s">
        <v>33</v>
      </c>
      <c r="G821" cm="1">
        <f t="array" ref="G821">_xlfn.IFS(marketing_campaign[[#This Row],[Marital_Status]]="Single",I821-J821+1,marketing_campaign[[#This Row],[Marital_Status]]="Together",I821+J821+2,marketing_campaign[[#This Row],[Marital_Status]]="Alone",I821-J821+1,marketing_campaign[[#This Row],[Marital_Status]]="Married",I821+J821+2,marketing_campaign[[#This Row],[Marital_Status]]="Divorced",I821+J821+1,marketing_campaign[[#This Row],[Marital_Status]]="YOLO",I821-J821+1,marketing_campaign[[#This Row],[Marital_Status]]="Absurd",I821-J821+1,marketing_campaign[[#This Row],[Marital_Status]]="Widow",I821+J821+1)</f>
        <v>3</v>
      </c>
      <c r="H821">
        <v>25804</v>
      </c>
      <c r="I821">
        <v>1</v>
      </c>
      <c r="J821">
        <v>0</v>
      </c>
      <c r="K821" s="1">
        <v>41518</v>
      </c>
      <c r="L821">
        <v>34</v>
      </c>
      <c r="M821" t="str" cm="1">
        <f t="array" ref="M821">_xlfn.IFS(AND(marketing_campaign[[#This Row],[Recency]]&gt;=0,marketing_campaign[[#This Row],[Recency]]&lt;=14),"Early Recency",AND(marketing_campaign[[#This Row],[Recency]]&gt;=15,marketing_campaign[[#This Row],[Recency]]&lt;=31),"Mid-Recency",marketing_campaign[[#This Row],[Recency]]&gt;=32,"Late Recency")</f>
        <v>Late Recency</v>
      </c>
      <c r="N821">
        <v>8</v>
      </c>
      <c r="O821">
        <v>7</v>
      </c>
      <c r="P821">
        <v>9</v>
      </c>
      <c r="Q821">
        <v>13</v>
      </c>
      <c r="R821">
        <v>6</v>
      </c>
      <c r="S821">
        <v>12</v>
      </c>
      <c r="T821">
        <f>marketing_campaign[[#This Row],[MntGoldProds]]+marketing_campaign[[#This Row],[MntSweetProducts]]+marketing_campaign[[#This Row],[MntFishProducts]]+marketing_campaign[[#This Row],[MntMeatProducts]]+marketing_campaign[[#This Row],[MntFruits]]+marketing_campaign[[#This Row],[MntWines]]</f>
        <v>55</v>
      </c>
      <c r="U821">
        <v>2</v>
      </c>
      <c r="V821">
        <v>2</v>
      </c>
      <c r="W821">
        <v>0</v>
      </c>
      <c r="X821">
        <v>3</v>
      </c>
      <c r="Y821">
        <f t="shared" si="25"/>
        <v>7</v>
      </c>
      <c r="Z821">
        <v>8</v>
      </c>
      <c r="AA821">
        <v>0</v>
      </c>
      <c r="AB821">
        <v>0</v>
      </c>
      <c r="AC821">
        <v>0</v>
      </c>
      <c r="AD821">
        <v>0</v>
      </c>
      <c r="AE821">
        <v>0</v>
      </c>
      <c r="AF821">
        <v>0</v>
      </c>
      <c r="AG821">
        <v>3</v>
      </c>
      <c r="AH821">
        <v>11</v>
      </c>
      <c r="AI821">
        <v>0</v>
      </c>
      <c r="AJ821">
        <f>marketing_campaign[[#This Row],[AcceptedCmp2]]+marketing_campaign[[#This Row],[AcceptedCmp1]]+marketing_campaign[[#This Row],[AcceptedCmp5]]+marketing_campaign[[#This Row],[AcceptedCmp4]]+marketing_campaign[[#This Row],[AcceptedCmp3]]</f>
        <v>0</v>
      </c>
    </row>
    <row r="822" spans="1:36" x14ac:dyDescent="0.35">
      <c r="A822">
        <v>9493</v>
      </c>
      <c r="B822">
        <v>1980</v>
      </c>
      <c r="C822">
        <f t="shared" ca="1" si="24"/>
        <v>46</v>
      </c>
      <c r="D822" t="str" cm="1">
        <f t="array" aca="1" ref="D8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2" t="s">
        <v>32</v>
      </c>
      <c r="F822" t="s">
        <v>30</v>
      </c>
      <c r="G822" cm="1">
        <f t="array" ref="G822">_xlfn.IFS(marketing_campaign[[#This Row],[Marital_Status]]="Single",I822-J822+1,marketing_campaign[[#This Row],[Marital_Status]]="Together",I822+J822+2,marketing_campaign[[#This Row],[Marital_Status]]="Alone",I822-J822+1,marketing_campaign[[#This Row],[Marital_Status]]="Married",I822+J822+2,marketing_campaign[[#This Row],[Marital_Status]]="Divorced",I822+J822+1,marketing_campaign[[#This Row],[Marital_Status]]="YOLO",I822-J822+1,marketing_campaign[[#This Row],[Marital_Status]]="Absurd",I822-J822+1,marketing_campaign[[#This Row],[Marital_Status]]="Widow",I822+J822+1)</f>
        <v>1</v>
      </c>
      <c r="H822">
        <v>76412</v>
      </c>
      <c r="I822">
        <v>0</v>
      </c>
      <c r="J822">
        <v>0</v>
      </c>
      <c r="K822" s="1">
        <v>41399</v>
      </c>
      <c r="L822">
        <v>15</v>
      </c>
      <c r="M822" t="str" cm="1">
        <f t="array" ref="M822">_xlfn.IFS(AND(marketing_campaign[[#This Row],[Recency]]&gt;=0,marketing_campaign[[#This Row],[Recency]]&lt;=14),"Early Recency",AND(marketing_campaign[[#This Row],[Recency]]&gt;=15,marketing_campaign[[#This Row],[Recency]]&lt;=31),"Mid-Recency",marketing_campaign[[#This Row],[Recency]]&gt;=32,"Late Recency")</f>
        <v>Mid-Recency</v>
      </c>
      <c r="N822">
        <v>840</v>
      </c>
      <c r="O822">
        <v>53</v>
      </c>
      <c r="P822">
        <v>804</v>
      </c>
      <c r="Q822">
        <v>23</v>
      </c>
      <c r="R822">
        <v>71</v>
      </c>
      <c r="S822">
        <v>17</v>
      </c>
      <c r="T822">
        <f>marketing_campaign[[#This Row],[MntGoldProds]]+marketing_campaign[[#This Row],[MntSweetProducts]]+marketing_campaign[[#This Row],[MntFishProducts]]+marketing_campaign[[#This Row],[MntMeatProducts]]+marketing_campaign[[#This Row],[MntFruits]]+marketing_campaign[[#This Row],[MntWines]]</f>
        <v>1808</v>
      </c>
      <c r="U822">
        <v>1</v>
      </c>
      <c r="V822">
        <v>5</v>
      </c>
      <c r="W822">
        <v>4</v>
      </c>
      <c r="X822">
        <v>8</v>
      </c>
      <c r="Y822">
        <f t="shared" si="25"/>
        <v>18</v>
      </c>
      <c r="Z822">
        <v>3</v>
      </c>
      <c r="AA822">
        <v>0</v>
      </c>
      <c r="AB822">
        <v>0</v>
      </c>
      <c r="AC822">
        <v>1</v>
      </c>
      <c r="AD822">
        <v>1</v>
      </c>
      <c r="AE822">
        <v>0</v>
      </c>
      <c r="AF822">
        <v>0</v>
      </c>
      <c r="AG822">
        <v>3</v>
      </c>
      <c r="AH822">
        <v>11</v>
      </c>
      <c r="AI822">
        <v>1</v>
      </c>
      <c r="AJ822">
        <f>marketing_campaign[[#This Row],[AcceptedCmp2]]+marketing_campaign[[#This Row],[AcceptedCmp1]]+marketing_campaign[[#This Row],[AcceptedCmp5]]+marketing_campaign[[#This Row],[AcceptedCmp4]]+marketing_campaign[[#This Row],[AcceptedCmp3]]</f>
        <v>2</v>
      </c>
    </row>
    <row r="823" spans="1:36" x14ac:dyDescent="0.35">
      <c r="A823">
        <v>1143</v>
      </c>
      <c r="B823">
        <v>1972</v>
      </c>
      <c r="C823">
        <f t="shared" ca="1" si="24"/>
        <v>54</v>
      </c>
      <c r="D823" t="str" cm="1">
        <f t="array" aca="1" ref="D8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23" t="s">
        <v>29</v>
      </c>
      <c r="F823" t="s">
        <v>33</v>
      </c>
      <c r="G823" cm="1">
        <f t="array" ref="G823">_xlfn.IFS(marketing_campaign[[#This Row],[Marital_Status]]="Single",I823-J823+1,marketing_campaign[[#This Row],[Marital_Status]]="Together",I823+J823+2,marketing_campaign[[#This Row],[Marital_Status]]="Alone",I823-J823+1,marketing_campaign[[#This Row],[Marital_Status]]="Married",I823+J823+2,marketing_campaign[[#This Row],[Marital_Status]]="Divorced",I823+J823+1,marketing_campaign[[#This Row],[Marital_Status]]="YOLO",I823-J823+1,marketing_campaign[[#This Row],[Marital_Status]]="Absurd",I823-J823+1,marketing_campaign[[#This Row],[Marital_Status]]="Widow",I823+J823+1)</f>
        <v>3</v>
      </c>
      <c r="H823">
        <v>22063</v>
      </c>
      <c r="I823">
        <v>1</v>
      </c>
      <c r="J823">
        <v>0</v>
      </c>
      <c r="K823" s="1">
        <v>41494</v>
      </c>
      <c r="L823">
        <v>43</v>
      </c>
      <c r="M823" t="str" cm="1">
        <f t="array" ref="M823">_xlfn.IFS(AND(marketing_campaign[[#This Row],[Recency]]&gt;=0,marketing_campaign[[#This Row],[Recency]]&lt;=14),"Early Recency",AND(marketing_campaign[[#This Row],[Recency]]&gt;=15,marketing_campaign[[#This Row],[Recency]]&lt;=31),"Mid-Recency",marketing_campaign[[#This Row],[Recency]]&gt;=32,"Late Recency")</f>
        <v>Late Recency</v>
      </c>
      <c r="N823">
        <v>7</v>
      </c>
      <c r="O823">
        <v>10</v>
      </c>
      <c r="P823">
        <v>13</v>
      </c>
      <c r="Q823">
        <v>3</v>
      </c>
      <c r="R823">
        <v>11</v>
      </c>
      <c r="S823">
        <v>11</v>
      </c>
      <c r="T823">
        <f>marketing_campaign[[#This Row],[MntGoldProds]]+marketing_campaign[[#This Row],[MntSweetProducts]]+marketing_campaign[[#This Row],[MntFishProducts]]+marketing_campaign[[#This Row],[MntMeatProducts]]+marketing_campaign[[#This Row],[MntFruits]]+marketing_campaign[[#This Row],[MntWines]]</f>
        <v>55</v>
      </c>
      <c r="U823">
        <v>2</v>
      </c>
      <c r="V823">
        <v>2</v>
      </c>
      <c r="W823">
        <v>0</v>
      </c>
      <c r="X823">
        <v>3</v>
      </c>
      <c r="Y823">
        <f t="shared" si="25"/>
        <v>7</v>
      </c>
      <c r="Z823">
        <v>7</v>
      </c>
      <c r="AA823">
        <v>0</v>
      </c>
      <c r="AB823">
        <v>0</v>
      </c>
      <c r="AC823">
        <v>0</v>
      </c>
      <c r="AD823">
        <v>0</v>
      </c>
      <c r="AE823">
        <v>0</v>
      </c>
      <c r="AF823">
        <v>0</v>
      </c>
      <c r="AG823">
        <v>3</v>
      </c>
      <c r="AH823">
        <v>11</v>
      </c>
      <c r="AI823">
        <v>0</v>
      </c>
      <c r="AJ823">
        <f>marketing_campaign[[#This Row],[AcceptedCmp2]]+marketing_campaign[[#This Row],[AcceptedCmp1]]+marketing_campaign[[#This Row],[AcceptedCmp5]]+marketing_campaign[[#This Row],[AcceptedCmp4]]+marketing_campaign[[#This Row],[AcceptedCmp3]]</f>
        <v>0</v>
      </c>
    </row>
    <row r="824" spans="1:36" x14ac:dyDescent="0.35">
      <c r="A824">
        <v>1</v>
      </c>
      <c r="B824">
        <v>1961</v>
      </c>
      <c r="C824">
        <f t="shared" ca="1" si="24"/>
        <v>65</v>
      </c>
      <c r="D824" t="str" cm="1">
        <f t="array" aca="1" ref="D8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4" t="s">
        <v>29</v>
      </c>
      <c r="F824" t="s">
        <v>30</v>
      </c>
      <c r="G824" cm="1">
        <f t="array" ref="G824">_xlfn.IFS(marketing_campaign[[#This Row],[Marital_Status]]="Single",I824-J824+1,marketing_campaign[[#This Row],[Marital_Status]]="Together",I824+J824+2,marketing_campaign[[#This Row],[Marital_Status]]="Alone",I824-J824+1,marketing_campaign[[#This Row],[Marital_Status]]="Married",I824+J824+2,marketing_campaign[[#This Row],[Marital_Status]]="Divorced",I824+J824+1,marketing_campaign[[#This Row],[Marital_Status]]="YOLO",I824-J824+1,marketing_campaign[[#This Row],[Marital_Status]]="Absurd",I824-J824+1,marketing_campaign[[#This Row],[Marital_Status]]="Widow",I824+J824+1)</f>
        <v>1</v>
      </c>
      <c r="H824">
        <v>57091</v>
      </c>
      <c r="I824">
        <v>0</v>
      </c>
      <c r="J824">
        <v>0</v>
      </c>
      <c r="K824" s="1">
        <v>41805</v>
      </c>
      <c r="L824">
        <v>0</v>
      </c>
      <c r="M824" t="str" cm="1">
        <f t="array" ref="M824">_xlfn.IFS(AND(marketing_campaign[[#This Row],[Recency]]&gt;=0,marketing_campaign[[#This Row],[Recency]]&lt;=14),"Early Recency",AND(marketing_campaign[[#This Row],[Recency]]&gt;=15,marketing_campaign[[#This Row],[Recency]]&lt;=31),"Mid-Recency",marketing_campaign[[#This Row],[Recency]]&gt;=32,"Late Recency")</f>
        <v>Early Recency</v>
      </c>
      <c r="N824">
        <v>464</v>
      </c>
      <c r="O824">
        <v>5</v>
      </c>
      <c r="P824">
        <v>64</v>
      </c>
      <c r="Q824">
        <v>7</v>
      </c>
      <c r="R824">
        <v>0</v>
      </c>
      <c r="S824">
        <v>37</v>
      </c>
      <c r="T824">
        <f>marketing_campaign[[#This Row],[MntGoldProds]]+marketing_campaign[[#This Row],[MntSweetProducts]]+marketing_campaign[[#This Row],[MntFishProducts]]+marketing_campaign[[#This Row],[MntMeatProducts]]+marketing_campaign[[#This Row],[MntFruits]]+marketing_campaign[[#This Row],[MntWines]]</f>
        <v>577</v>
      </c>
      <c r="U824">
        <v>1</v>
      </c>
      <c r="V824">
        <v>7</v>
      </c>
      <c r="W824">
        <v>3</v>
      </c>
      <c r="X824">
        <v>7</v>
      </c>
      <c r="Y824">
        <f t="shared" si="25"/>
        <v>18</v>
      </c>
      <c r="Z824">
        <v>5</v>
      </c>
      <c r="AA824">
        <v>0</v>
      </c>
      <c r="AB824">
        <v>0</v>
      </c>
      <c r="AC824">
        <v>0</v>
      </c>
      <c r="AD824">
        <v>0</v>
      </c>
      <c r="AE824">
        <v>1</v>
      </c>
      <c r="AF824">
        <v>0</v>
      </c>
      <c r="AG824">
        <v>3</v>
      </c>
      <c r="AH824">
        <v>11</v>
      </c>
      <c r="AI824">
        <v>1</v>
      </c>
      <c r="AJ824">
        <f>marketing_campaign[[#This Row],[AcceptedCmp2]]+marketing_campaign[[#This Row],[AcceptedCmp1]]+marketing_campaign[[#This Row],[AcceptedCmp5]]+marketing_campaign[[#This Row],[AcceptedCmp4]]+marketing_campaign[[#This Row],[AcceptedCmp3]]</f>
        <v>1</v>
      </c>
    </row>
    <row r="825" spans="1:36" x14ac:dyDescent="0.35">
      <c r="A825">
        <v>3855</v>
      </c>
      <c r="B825">
        <v>1963</v>
      </c>
      <c r="C825">
        <f t="shared" ca="1" si="24"/>
        <v>63</v>
      </c>
      <c r="D825" t="str" cm="1">
        <f t="array" aca="1" ref="D8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5" t="s">
        <v>29</v>
      </c>
      <c r="F825" t="s">
        <v>33</v>
      </c>
      <c r="G825" cm="1">
        <f t="array" ref="G825">_xlfn.IFS(marketing_campaign[[#This Row],[Marital_Status]]="Single",I825-J825+1,marketing_campaign[[#This Row],[Marital_Status]]="Together",I825+J825+2,marketing_campaign[[#This Row],[Marital_Status]]="Alone",I825-J825+1,marketing_campaign[[#This Row],[Marital_Status]]="Married",I825+J825+2,marketing_campaign[[#This Row],[Marital_Status]]="Divorced",I825+J825+1,marketing_campaign[[#This Row],[Marital_Status]]="YOLO",I825-J825+1,marketing_campaign[[#This Row],[Marital_Status]]="Absurd",I825-J825+1,marketing_campaign[[#This Row],[Marital_Status]]="Widow",I825+J825+1)</f>
        <v>2</v>
      </c>
      <c r="H825">
        <v>22419</v>
      </c>
      <c r="I825">
        <v>0</v>
      </c>
      <c r="J825">
        <v>0</v>
      </c>
      <c r="K825" s="1">
        <v>41382</v>
      </c>
      <c r="L825">
        <v>74</v>
      </c>
      <c r="M825" t="str" cm="1">
        <f t="array" ref="M825">_xlfn.IFS(AND(marketing_campaign[[#This Row],[Recency]]&gt;=0,marketing_campaign[[#This Row],[Recency]]&lt;=14),"Early Recency",AND(marketing_campaign[[#This Row],[Recency]]&gt;=15,marketing_campaign[[#This Row],[Recency]]&lt;=31),"Mid-Recency",marketing_campaign[[#This Row],[Recency]]&gt;=32,"Late Recency")</f>
        <v>Late Recency</v>
      </c>
      <c r="N825">
        <v>30</v>
      </c>
      <c r="O825">
        <v>3</v>
      </c>
      <c r="P825">
        <v>47</v>
      </c>
      <c r="Q825">
        <v>19</v>
      </c>
      <c r="R825">
        <v>21</v>
      </c>
      <c r="S825">
        <v>42</v>
      </c>
      <c r="T825">
        <f>marketing_campaign[[#This Row],[MntGoldProds]]+marketing_campaign[[#This Row],[MntSweetProducts]]+marketing_campaign[[#This Row],[MntFishProducts]]+marketing_campaign[[#This Row],[MntMeatProducts]]+marketing_campaign[[#This Row],[MntFruits]]+marketing_campaign[[#This Row],[MntWines]]</f>
        <v>162</v>
      </c>
      <c r="U825">
        <v>1</v>
      </c>
      <c r="V825">
        <v>3</v>
      </c>
      <c r="W825">
        <v>2</v>
      </c>
      <c r="X825">
        <v>2</v>
      </c>
      <c r="Y825">
        <f t="shared" si="25"/>
        <v>8</v>
      </c>
      <c r="Z825">
        <v>8</v>
      </c>
      <c r="AA825">
        <v>0</v>
      </c>
      <c r="AB825">
        <v>0</v>
      </c>
      <c r="AC825">
        <v>0</v>
      </c>
      <c r="AD825">
        <v>0</v>
      </c>
      <c r="AE825">
        <v>0</v>
      </c>
      <c r="AF825">
        <v>0</v>
      </c>
      <c r="AG825">
        <v>3</v>
      </c>
      <c r="AH825">
        <v>11</v>
      </c>
      <c r="AI825">
        <v>0</v>
      </c>
      <c r="AJ825">
        <f>marketing_campaign[[#This Row],[AcceptedCmp2]]+marketing_campaign[[#This Row],[AcceptedCmp1]]+marketing_campaign[[#This Row],[AcceptedCmp5]]+marketing_campaign[[#This Row],[AcceptedCmp4]]+marketing_campaign[[#This Row],[AcceptedCmp3]]</f>
        <v>0</v>
      </c>
    </row>
    <row r="826" spans="1:36" x14ac:dyDescent="0.35">
      <c r="A826">
        <v>5536</v>
      </c>
      <c r="B826">
        <v>1959</v>
      </c>
      <c r="C826">
        <f t="shared" ca="1" si="24"/>
        <v>67</v>
      </c>
      <c r="D826" t="str" cm="1">
        <f t="array" aca="1" ref="D8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6" t="s">
        <v>29</v>
      </c>
      <c r="F826" t="s">
        <v>31</v>
      </c>
      <c r="G826" cm="1">
        <f t="array" ref="G826">_xlfn.IFS(marketing_campaign[[#This Row],[Marital_Status]]="Single",I826-J826+1,marketing_campaign[[#This Row],[Marital_Status]]="Together",I826+J826+2,marketing_campaign[[#This Row],[Marital_Status]]="Alone",I826-J826+1,marketing_campaign[[#This Row],[Marital_Status]]="Married",I826+J826+2,marketing_campaign[[#This Row],[Marital_Status]]="Divorced",I826+J826+1,marketing_campaign[[#This Row],[Marital_Status]]="YOLO",I826-J826+1,marketing_campaign[[#This Row],[Marital_Status]]="Absurd",I826-J826+1,marketing_campaign[[#This Row],[Marital_Status]]="Widow",I826+J826+1)</f>
        <v>3</v>
      </c>
      <c r="H826">
        <v>87771</v>
      </c>
      <c r="I826">
        <v>0</v>
      </c>
      <c r="J826">
        <v>1</v>
      </c>
      <c r="K826" s="1">
        <v>41416</v>
      </c>
      <c r="L826">
        <v>61</v>
      </c>
      <c r="M826" t="str" cm="1">
        <f t="array" ref="M826">_xlfn.IFS(AND(marketing_campaign[[#This Row],[Recency]]&gt;=0,marketing_campaign[[#This Row],[Recency]]&lt;=14),"Early Recency",AND(marketing_campaign[[#This Row],[Recency]]&gt;=15,marketing_campaign[[#This Row],[Recency]]&lt;=31),"Mid-Recency",marketing_campaign[[#This Row],[Recency]]&gt;=32,"Late Recency")</f>
        <v>Late Recency</v>
      </c>
      <c r="N826">
        <v>1492</v>
      </c>
      <c r="O826">
        <v>38</v>
      </c>
      <c r="P826">
        <v>287</v>
      </c>
      <c r="Q826">
        <v>50</v>
      </c>
      <c r="R826">
        <v>57</v>
      </c>
      <c r="S826">
        <v>33</v>
      </c>
      <c r="T826">
        <f>marketing_campaign[[#This Row],[MntGoldProds]]+marketing_campaign[[#This Row],[MntSweetProducts]]+marketing_campaign[[#This Row],[MntFishProducts]]+marketing_campaign[[#This Row],[MntMeatProducts]]+marketing_campaign[[#This Row],[MntFruits]]+marketing_campaign[[#This Row],[MntWines]]</f>
        <v>1957</v>
      </c>
      <c r="U826">
        <v>1</v>
      </c>
      <c r="V826">
        <v>5</v>
      </c>
      <c r="W826">
        <v>10</v>
      </c>
      <c r="X826">
        <v>4</v>
      </c>
      <c r="Y826">
        <f t="shared" si="25"/>
        <v>20</v>
      </c>
      <c r="Z826">
        <v>6</v>
      </c>
      <c r="AA826">
        <v>0</v>
      </c>
      <c r="AB826">
        <v>1</v>
      </c>
      <c r="AC826">
        <v>1</v>
      </c>
      <c r="AD826">
        <v>1</v>
      </c>
      <c r="AE826">
        <v>1</v>
      </c>
      <c r="AF826">
        <v>0</v>
      </c>
      <c r="AG826">
        <v>3</v>
      </c>
      <c r="AH826">
        <v>11</v>
      </c>
      <c r="AI826">
        <v>1</v>
      </c>
      <c r="AJ826">
        <f>marketing_campaign[[#This Row],[AcceptedCmp2]]+marketing_campaign[[#This Row],[AcceptedCmp1]]+marketing_campaign[[#This Row],[AcceptedCmp5]]+marketing_campaign[[#This Row],[AcceptedCmp4]]+marketing_campaign[[#This Row],[AcceptedCmp3]]</f>
        <v>4</v>
      </c>
    </row>
    <row r="827" spans="1:36" x14ac:dyDescent="0.35">
      <c r="A827">
        <v>5989</v>
      </c>
      <c r="B827">
        <v>1959</v>
      </c>
      <c r="C827">
        <f t="shared" ca="1" si="24"/>
        <v>67</v>
      </c>
      <c r="D827" t="str" cm="1">
        <f t="array" aca="1" ref="D8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7" t="s">
        <v>37</v>
      </c>
      <c r="F827" t="s">
        <v>35</v>
      </c>
      <c r="G827" cm="1">
        <f t="array" ref="G827">_xlfn.IFS(marketing_campaign[[#This Row],[Marital_Status]]="Single",I827-J827+1,marketing_campaign[[#This Row],[Marital_Status]]="Together",I827+J827+2,marketing_campaign[[#This Row],[Marital_Status]]="Alone",I827-J827+1,marketing_campaign[[#This Row],[Marital_Status]]="Married",I827+J827+2,marketing_campaign[[#This Row],[Marital_Status]]="Divorced",I827+J827+1,marketing_campaign[[#This Row],[Marital_Status]]="YOLO",I827-J827+1,marketing_campaign[[#This Row],[Marital_Status]]="Absurd",I827-J827+1,marketing_campaign[[#This Row],[Marital_Status]]="Widow",I827+J827+1)</f>
        <v>2</v>
      </c>
      <c r="H827">
        <v>78353</v>
      </c>
      <c r="I827">
        <v>0</v>
      </c>
      <c r="J827">
        <v>1</v>
      </c>
      <c r="K827" s="1">
        <v>41380</v>
      </c>
      <c r="L827">
        <v>51</v>
      </c>
      <c r="M827" t="str" cm="1">
        <f t="array" ref="M827">_xlfn.IFS(AND(marketing_campaign[[#This Row],[Recency]]&gt;=0,marketing_campaign[[#This Row],[Recency]]&lt;=14),"Early Recency",AND(marketing_campaign[[#This Row],[Recency]]&gt;=15,marketing_campaign[[#This Row],[Recency]]&lt;=31),"Mid-Recency",marketing_campaign[[#This Row],[Recency]]&gt;=32,"Late Recency")</f>
        <v>Late Recency</v>
      </c>
      <c r="N827">
        <v>752</v>
      </c>
      <c r="O827">
        <v>122</v>
      </c>
      <c r="P827">
        <v>476</v>
      </c>
      <c r="Q827">
        <v>39</v>
      </c>
      <c r="R827">
        <v>153</v>
      </c>
      <c r="S827">
        <v>34</v>
      </c>
      <c r="T827">
        <f>marketing_campaign[[#This Row],[MntGoldProds]]+marketing_campaign[[#This Row],[MntSweetProducts]]+marketing_campaign[[#This Row],[MntFishProducts]]+marketing_campaign[[#This Row],[MntMeatProducts]]+marketing_campaign[[#This Row],[MntFruits]]+marketing_campaign[[#This Row],[MntWines]]</f>
        <v>1576</v>
      </c>
      <c r="U827">
        <v>1</v>
      </c>
      <c r="V827">
        <v>10</v>
      </c>
      <c r="W827">
        <v>2</v>
      </c>
      <c r="X827">
        <v>11</v>
      </c>
      <c r="Y827">
        <f t="shared" si="25"/>
        <v>24</v>
      </c>
      <c r="Z827">
        <v>8</v>
      </c>
      <c r="AA827">
        <v>0</v>
      </c>
      <c r="AB827">
        <v>0</v>
      </c>
      <c r="AC827">
        <v>0</v>
      </c>
      <c r="AD827">
        <v>0</v>
      </c>
      <c r="AE827">
        <v>0</v>
      </c>
      <c r="AF827">
        <v>0</v>
      </c>
      <c r="AG827">
        <v>3</v>
      </c>
      <c r="AH827">
        <v>11</v>
      </c>
      <c r="AI827">
        <v>0</v>
      </c>
      <c r="AJ827">
        <f>marketing_campaign[[#This Row],[AcceptedCmp2]]+marketing_campaign[[#This Row],[AcceptedCmp1]]+marketing_campaign[[#This Row],[AcceptedCmp5]]+marketing_campaign[[#This Row],[AcceptedCmp4]]+marketing_campaign[[#This Row],[AcceptedCmp3]]</f>
        <v>0</v>
      </c>
    </row>
    <row r="828" spans="1:36" x14ac:dyDescent="0.35">
      <c r="A828">
        <v>9499</v>
      </c>
      <c r="B828">
        <v>1954</v>
      </c>
      <c r="C828">
        <f t="shared" ca="1" si="24"/>
        <v>72</v>
      </c>
      <c r="D828" t="str" cm="1">
        <f t="array" aca="1" ref="D8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8" t="s">
        <v>29</v>
      </c>
      <c r="F828" t="s">
        <v>33</v>
      </c>
      <c r="G828" cm="1">
        <f t="array" ref="G828">_xlfn.IFS(marketing_campaign[[#This Row],[Marital_Status]]="Single",I828-J828+1,marketing_campaign[[#This Row],[Marital_Status]]="Together",I828+J828+2,marketing_campaign[[#This Row],[Marital_Status]]="Alone",I828-J828+1,marketing_campaign[[#This Row],[Marital_Status]]="Married",I828+J828+2,marketing_campaign[[#This Row],[Marital_Status]]="Divorced",I828+J828+1,marketing_campaign[[#This Row],[Marital_Status]]="YOLO",I828-J828+1,marketing_campaign[[#This Row],[Marital_Status]]="Absurd",I828-J828+1,marketing_campaign[[#This Row],[Marital_Status]]="Widow",I828+J828+1)</f>
        <v>5</v>
      </c>
      <c r="H828">
        <v>93404</v>
      </c>
      <c r="I828">
        <v>1</v>
      </c>
      <c r="J828">
        <v>2</v>
      </c>
      <c r="K828" s="1">
        <v>41401</v>
      </c>
      <c r="L828">
        <v>97</v>
      </c>
      <c r="M828" t="str" cm="1">
        <f t="array" ref="M828">_xlfn.IFS(AND(marketing_campaign[[#This Row],[Recency]]&gt;=0,marketing_campaign[[#This Row],[Recency]]&lt;=14),"Early Recency",AND(marketing_campaign[[#This Row],[Recency]]&gt;=15,marketing_campaign[[#This Row],[Recency]]&lt;=31),"Mid-Recency",marketing_campaign[[#This Row],[Recency]]&gt;=32,"Late Recency")</f>
        <v>Late Recency</v>
      </c>
      <c r="N828">
        <v>1279</v>
      </c>
      <c r="O828">
        <v>15</v>
      </c>
      <c r="P828">
        <v>287</v>
      </c>
      <c r="Q828">
        <v>20</v>
      </c>
      <c r="R828">
        <v>0</v>
      </c>
      <c r="S828">
        <v>15</v>
      </c>
      <c r="T828">
        <f>marketing_campaign[[#This Row],[MntGoldProds]]+marketing_campaign[[#This Row],[MntSweetProducts]]+marketing_campaign[[#This Row],[MntFishProducts]]+marketing_campaign[[#This Row],[MntMeatProducts]]+marketing_campaign[[#This Row],[MntFruits]]+marketing_campaign[[#This Row],[MntWines]]</f>
        <v>1616</v>
      </c>
      <c r="U828">
        <v>3</v>
      </c>
      <c r="V828">
        <v>3</v>
      </c>
      <c r="W828">
        <v>4</v>
      </c>
      <c r="X828">
        <v>7</v>
      </c>
      <c r="Y828">
        <f t="shared" si="25"/>
        <v>17</v>
      </c>
      <c r="Z828">
        <v>5</v>
      </c>
      <c r="AA828">
        <v>0</v>
      </c>
      <c r="AB828">
        <v>1</v>
      </c>
      <c r="AC828">
        <v>1</v>
      </c>
      <c r="AD828">
        <v>0</v>
      </c>
      <c r="AE828">
        <v>0</v>
      </c>
      <c r="AF828">
        <v>0</v>
      </c>
      <c r="AG828">
        <v>3</v>
      </c>
      <c r="AH828">
        <v>11</v>
      </c>
      <c r="AI828">
        <v>0</v>
      </c>
      <c r="AJ828">
        <f>marketing_campaign[[#This Row],[AcceptedCmp2]]+marketing_campaign[[#This Row],[AcceptedCmp1]]+marketing_campaign[[#This Row],[AcceptedCmp5]]+marketing_campaign[[#This Row],[AcceptedCmp4]]+marketing_campaign[[#This Row],[AcceptedCmp3]]</f>
        <v>2</v>
      </c>
    </row>
    <row r="829" spans="1:36" x14ac:dyDescent="0.35">
      <c r="A829">
        <v>6768</v>
      </c>
      <c r="B829">
        <v>1962</v>
      </c>
      <c r="C829">
        <f t="shared" ca="1" si="24"/>
        <v>64</v>
      </c>
      <c r="D829" t="str" cm="1">
        <f t="array" aca="1" ref="D8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29" t="s">
        <v>29</v>
      </c>
      <c r="F829" t="s">
        <v>35</v>
      </c>
      <c r="G829" cm="1">
        <f t="array" ref="G829">_xlfn.IFS(marketing_campaign[[#This Row],[Marital_Status]]="Single",I829-J829+1,marketing_campaign[[#This Row],[Marital_Status]]="Together",I829+J829+2,marketing_campaign[[#This Row],[Marital_Status]]="Alone",I829-J829+1,marketing_campaign[[#This Row],[Marital_Status]]="Married",I829+J829+2,marketing_campaign[[#This Row],[Marital_Status]]="Divorced",I829+J829+1,marketing_campaign[[#This Row],[Marital_Status]]="YOLO",I829-J829+1,marketing_campaign[[#This Row],[Marital_Status]]="Absurd",I829-J829+1,marketing_campaign[[#This Row],[Marital_Status]]="Widow",I829+J829+1)</f>
        <v>4</v>
      </c>
      <c r="H829">
        <v>37859</v>
      </c>
      <c r="I829">
        <v>1</v>
      </c>
      <c r="J829">
        <v>2</v>
      </c>
      <c r="K829" s="1">
        <v>41286</v>
      </c>
      <c r="L829">
        <v>75</v>
      </c>
      <c r="M829" t="str" cm="1">
        <f t="array" ref="M829">_xlfn.IFS(AND(marketing_campaign[[#This Row],[Recency]]&gt;=0,marketing_campaign[[#This Row],[Recency]]&lt;=14),"Early Recency",AND(marketing_campaign[[#This Row],[Recency]]&gt;=15,marketing_campaign[[#This Row],[Recency]]&lt;=31),"Mid-Recency",marketing_campaign[[#This Row],[Recency]]&gt;=32,"Late Recency")</f>
        <v>Late Recency</v>
      </c>
      <c r="N829">
        <v>22</v>
      </c>
      <c r="O829">
        <v>1</v>
      </c>
      <c r="P829">
        <v>8</v>
      </c>
      <c r="Q829">
        <v>2</v>
      </c>
      <c r="R829">
        <v>1</v>
      </c>
      <c r="S829">
        <v>2</v>
      </c>
      <c r="T829">
        <f>marketing_campaign[[#This Row],[MntGoldProds]]+marketing_campaign[[#This Row],[MntSweetProducts]]+marketing_campaign[[#This Row],[MntFishProducts]]+marketing_campaign[[#This Row],[MntMeatProducts]]+marketing_campaign[[#This Row],[MntFruits]]+marketing_campaign[[#This Row],[MntWines]]</f>
        <v>36</v>
      </c>
      <c r="U829">
        <v>2</v>
      </c>
      <c r="V829">
        <v>1</v>
      </c>
      <c r="W829">
        <v>0</v>
      </c>
      <c r="X829">
        <v>3</v>
      </c>
      <c r="Y829">
        <f t="shared" si="25"/>
        <v>6</v>
      </c>
      <c r="Z829">
        <v>8</v>
      </c>
      <c r="AA829">
        <v>0</v>
      </c>
      <c r="AB829">
        <v>0</v>
      </c>
      <c r="AC829">
        <v>0</v>
      </c>
      <c r="AD829">
        <v>0</v>
      </c>
      <c r="AE829">
        <v>0</v>
      </c>
      <c r="AF829">
        <v>0</v>
      </c>
      <c r="AG829">
        <v>3</v>
      </c>
      <c r="AH829">
        <v>11</v>
      </c>
      <c r="AI829">
        <v>0</v>
      </c>
      <c r="AJ829">
        <f>marketing_campaign[[#This Row],[AcceptedCmp2]]+marketing_campaign[[#This Row],[AcceptedCmp1]]+marketing_campaign[[#This Row],[AcceptedCmp5]]+marketing_campaign[[#This Row],[AcceptedCmp4]]+marketing_campaign[[#This Row],[AcceptedCmp3]]</f>
        <v>0</v>
      </c>
    </row>
    <row r="830" spans="1:36" x14ac:dyDescent="0.35">
      <c r="A830">
        <v>2150</v>
      </c>
      <c r="B830">
        <v>1958</v>
      </c>
      <c r="C830">
        <f t="shared" ca="1" si="24"/>
        <v>68</v>
      </c>
      <c r="D830" t="str" cm="1">
        <f t="array" aca="1" ref="D8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30" t="s">
        <v>32</v>
      </c>
      <c r="F830" t="s">
        <v>38</v>
      </c>
      <c r="G830" cm="1">
        <f t="array" ref="G830">_xlfn.IFS(marketing_campaign[[#This Row],[Marital_Status]]="Single",I830-J830+1,marketing_campaign[[#This Row],[Marital_Status]]="Together",I830+J830+2,marketing_campaign[[#This Row],[Marital_Status]]="Alone",I830-J830+1,marketing_campaign[[#This Row],[Marital_Status]]="Married",I830+J830+2,marketing_campaign[[#This Row],[Marital_Status]]="Divorced",I830+J830+1,marketing_campaign[[#This Row],[Marital_Status]]="YOLO",I830-J830+1,marketing_campaign[[#This Row],[Marital_Status]]="Absurd",I830-J830+1,marketing_campaign[[#This Row],[Marital_Status]]="Widow",I830+J830+1)</f>
        <v>2</v>
      </c>
      <c r="H830">
        <v>80995</v>
      </c>
      <c r="I830">
        <v>0</v>
      </c>
      <c r="J830">
        <v>1</v>
      </c>
      <c r="K830" s="1">
        <v>41405</v>
      </c>
      <c r="L830">
        <v>83</v>
      </c>
      <c r="M830" t="str" cm="1">
        <f t="array" ref="M830">_xlfn.IFS(AND(marketing_campaign[[#This Row],[Recency]]&gt;=0,marketing_campaign[[#This Row],[Recency]]&lt;=14),"Early Recency",AND(marketing_campaign[[#This Row],[Recency]]&gt;=15,marketing_campaign[[#This Row],[Recency]]&lt;=31),"Mid-Recency",marketing_campaign[[#This Row],[Recency]]&gt;=32,"Late Recency")</f>
        <v>Late Recency</v>
      </c>
      <c r="N830">
        <v>860</v>
      </c>
      <c r="O830">
        <v>28</v>
      </c>
      <c r="P830">
        <v>409</v>
      </c>
      <c r="Q830">
        <v>73</v>
      </c>
      <c r="R830">
        <v>56</v>
      </c>
      <c r="S830">
        <v>56</v>
      </c>
      <c r="T830">
        <f>marketing_campaign[[#This Row],[MntGoldProds]]+marketing_campaign[[#This Row],[MntSweetProducts]]+marketing_campaign[[#This Row],[MntFishProducts]]+marketing_campaign[[#This Row],[MntMeatProducts]]+marketing_campaign[[#This Row],[MntFruits]]+marketing_campaign[[#This Row],[MntWines]]</f>
        <v>1482</v>
      </c>
      <c r="U830">
        <v>1</v>
      </c>
      <c r="V830">
        <v>8</v>
      </c>
      <c r="W830">
        <v>9</v>
      </c>
      <c r="X830">
        <v>4</v>
      </c>
      <c r="Y830">
        <f t="shared" si="25"/>
        <v>22</v>
      </c>
      <c r="Z830">
        <v>4</v>
      </c>
      <c r="AA830">
        <v>0</v>
      </c>
      <c r="AB830">
        <v>0</v>
      </c>
      <c r="AC830">
        <v>0</v>
      </c>
      <c r="AD830">
        <v>0</v>
      </c>
      <c r="AE830">
        <v>0</v>
      </c>
      <c r="AF830">
        <v>0</v>
      </c>
      <c r="AG830">
        <v>3</v>
      </c>
      <c r="AH830">
        <v>11</v>
      </c>
      <c r="AI830">
        <v>0</v>
      </c>
      <c r="AJ830">
        <f>marketing_campaign[[#This Row],[AcceptedCmp2]]+marketing_campaign[[#This Row],[AcceptedCmp1]]+marketing_campaign[[#This Row],[AcceptedCmp5]]+marketing_campaign[[#This Row],[AcceptedCmp4]]+marketing_campaign[[#This Row],[AcceptedCmp3]]</f>
        <v>0</v>
      </c>
    </row>
    <row r="831" spans="1:36" x14ac:dyDescent="0.35">
      <c r="A831">
        <v>6646</v>
      </c>
      <c r="B831">
        <v>1984</v>
      </c>
      <c r="C831">
        <f t="shared" ca="1" si="24"/>
        <v>42</v>
      </c>
      <c r="D831" t="str" cm="1">
        <f t="array" aca="1" ref="D8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31" t="s">
        <v>29</v>
      </c>
      <c r="F831" t="s">
        <v>31</v>
      </c>
      <c r="G831" cm="1">
        <f t="array" ref="G831">_xlfn.IFS(marketing_campaign[[#This Row],[Marital_Status]]="Single",I831-J831+1,marketing_campaign[[#This Row],[Marital_Status]]="Together",I831+J831+2,marketing_campaign[[#This Row],[Marital_Status]]="Alone",I831-J831+1,marketing_campaign[[#This Row],[Marital_Status]]="Married",I831+J831+2,marketing_campaign[[#This Row],[Marital_Status]]="Divorced",I831+J831+1,marketing_campaign[[#This Row],[Marital_Status]]="YOLO",I831-J831+1,marketing_campaign[[#This Row],[Marital_Status]]="Absurd",I831-J831+1,marketing_campaign[[#This Row],[Marital_Status]]="Widow",I831+J831+1)</f>
        <v>3</v>
      </c>
      <c r="H831">
        <v>16529</v>
      </c>
      <c r="I831">
        <v>1</v>
      </c>
      <c r="J831">
        <v>0</v>
      </c>
      <c r="K831" s="1">
        <v>41699</v>
      </c>
      <c r="L831">
        <v>23</v>
      </c>
      <c r="M831" t="str" cm="1">
        <f t="array" ref="M831">_xlfn.IFS(AND(marketing_campaign[[#This Row],[Recency]]&gt;=0,marketing_campaign[[#This Row],[Recency]]&lt;=14),"Early Recency",AND(marketing_campaign[[#This Row],[Recency]]&gt;=15,marketing_campaign[[#This Row],[Recency]]&lt;=31),"Mid-Recency",marketing_campaign[[#This Row],[Recency]]&gt;=32,"Late Recency")</f>
        <v>Mid-Recency</v>
      </c>
      <c r="N831">
        <v>3</v>
      </c>
      <c r="O831">
        <v>0</v>
      </c>
      <c r="P831">
        <v>5</v>
      </c>
      <c r="Q831">
        <v>13</v>
      </c>
      <c r="R831">
        <v>0</v>
      </c>
      <c r="S831">
        <v>1</v>
      </c>
      <c r="T831">
        <f>marketing_campaign[[#This Row],[MntGoldProds]]+marketing_campaign[[#This Row],[MntSweetProducts]]+marketing_campaign[[#This Row],[MntFishProducts]]+marketing_campaign[[#This Row],[MntMeatProducts]]+marketing_campaign[[#This Row],[MntFruits]]+marketing_campaign[[#This Row],[MntWines]]</f>
        <v>22</v>
      </c>
      <c r="U831">
        <v>1</v>
      </c>
      <c r="V831">
        <v>1</v>
      </c>
      <c r="W831">
        <v>0</v>
      </c>
      <c r="X831">
        <v>3</v>
      </c>
      <c r="Y831">
        <f t="shared" si="25"/>
        <v>5</v>
      </c>
      <c r="Z831">
        <v>6</v>
      </c>
      <c r="AA831">
        <v>0</v>
      </c>
      <c r="AB831">
        <v>0</v>
      </c>
      <c r="AC831">
        <v>0</v>
      </c>
      <c r="AD831">
        <v>0</v>
      </c>
      <c r="AE831">
        <v>0</v>
      </c>
      <c r="AF831">
        <v>0</v>
      </c>
      <c r="AG831">
        <v>3</v>
      </c>
      <c r="AH831">
        <v>11</v>
      </c>
      <c r="AI831">
        <v>0</v>
      </c>
      <c r="AJ831">
        <f>marketing_campaign[[#This Row],[AcceptedCmp2]]+marketing_campaign[[#This Row],[AcceptedCmp1]]+marketing_campaign[[#This Row],[AcceptedCmp5]]+marketing_campaign[[#This Row],[AcceptedCmp4]]+marketing_campaign[[#This Row],[AcceptedCmp3]]</f>
        <v>0</v>
      </c>
    </row>
    <row r="832" spans="1:36" x14ac:dyDescent="0.35">
      <c r="A832">
        <v>4887</v>
      </c>
      <c r="B832">
        <v>1976</v>
      </c>
      <c r="C832">
        <f t="shared" ca="1" si="24"/>
        <v>50</v>
      </c>
      <c r="D832" t="str" cm="1">
        <f t="array" aca="1" ref="D8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2" t="s">
        <v>32</v>
      </c>
      <c r="F832" t="s">
        <v>35</v>
      </c>
      <c r="G832" cm="1">
        <f t="array" ref="G832">_xlfn.IFS(marketing_campaign[[#This Row],[Marital_Status]]="Single",I832-J832+1,marketing_campaign[[#This Row],[Marital_Status]]="Together",I832+J832+2,marketing_campaign[[#This Row],[Marital_Status]]="Alone",I832-J832+1,marketing_campaign[[#This Row],[Marital_Status]]="Married",I832+J832+2,marketing_campaign[[#This Row],[Marital_Status]]="Divorced",I832+J832+1,marketing_campaign[[#This Row],[Marital_Status]]="YOLO",I832-J832+1,marketing_campaign[[#This Row],[Marital_Status]]="Absurd",I832-J832+1,marketing_campaign[[#This Row],[Marital_Status]]="Widow",I832+J832+1)</f>
        <v>3</v>
      </c>
      <c r="H832">
        <v>55412</v>
      </c>
      <c r="I832">
        <v>1</v>
      </c>
      <c r="J832">
        <v>1</v>
      </c>
      <c r="K832" s="1">
        <v>41600</v>
      </c>
      <c r="L832">
        <v>65</v>
      </c>
      <c r="M832" t="str" cm="1">
        <f t="array" ref="M832">_xlfn.IFS(AND(marketing_campaign[[#This Row],[Recency]]&gt;=0,marketing_campaign[[#This Row],[Recency]]&lt;=14),"Early Recency",AND(marketing_campaign[[#This Row],[Recency]]&gt;=15,marketing_campaign[[#This Row],[Recency]]&lt;=31),"Mid-Recency",marketing_campaign[[#This Row],[Recency]]&gt;=32,"Late Recency")</f>
        <v>Late Recency</v>
      </c>
      <c r="N832">
        <v>10</v>
      </c>
      <c r="O832">
        <v>5</v>
      </c>
      <c r="P832">
        <v>28</v>
      </c>
      <c r="Q832">
        <v>11</v>
      </c>
      <c r="R832">
        <v>1</v>
      </c>
      <c r="S832">
        <v>8</v>
      </c>
      <c r="T832">
        <f>marketing_campaign[[#This Row],[MntGoldProds]]+marketing_campaign[[#This Row],[MntSweetProducts]]+marketing_campaign[[#This Row],[MntFishProducts]]+marketing_campaign[[#This Row],[MntMeatProducts]]+marketing_campaign[[#This Row],[MntFruits]]+marketing_campaign[[#This Row],[MntWines]]</f>
        <v>63</v>
      </c>
      <c r="U832">
        <v>1</v>
      </c>
      <c r="V832">
        <v>2</v>
      </c>
      <c r="W832">
        <v>0</v>
      </c>
      <c r="X832">
        <v>3</v>
      </c>
      <c r="Y832">
        <f t="shared" si="25"/>
        <v>6</v>
      </c>
      <c r="Z832">
        <v>5</v>
      </c>
      <c r="AA832">
        <v>0</v>
      </c>
      <c r="AB832">
        <v>0</v>
      </c>
      <c r="AC832">
        <v>0</v>
      </c>
      <c r="AD832">
        <v>0</v>
      </c>
      <c r="AE832">
        <v>0</v>
      </c>
      <c r="AF832">
        <v>0</v>
      </c>
      <c r="AG832">
        <v>3</v>
      </c>
      <c r="AH832">
        <v>11</v>
      </c>
      <c r="AI832">
        <v>0</v>
      </c>
      <c r="AJ832">
        <f>marketing_campaign[[#This Row],[AcceptedCmp2]]+marketing_campaign[[#This Row],[AcceptedCmp1]]+marketing_campaign[[#This Row],[AcceptedCmp5]]+marketing_campaign[[#This Row],[AcceptedCmp4]]+marketing_campaign[[#This Row],[AcceptedCmp3]]</f>
        <v>0</v>
      </c>
    </row>
    <row r="833" spans="1:36" x14ac:dyDescent="0.35">
      <c r="A833">
        <v>8560</v>
      </c>
      <c r="B833">
        <v>1992</v>
      </c>
      <c r="C833">
        <f t="shared" ca="1" si="24"/>
        <v>34</v>
      </c>
      <c r="D833" t="str" cm="1">
        <f t="array" aca="1" ref="D8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33" t="s">
        <v>29</v>
      </c>
      <c r="F833" t="s">
        <v>30</v>
      </c>
      <c r="G833" cm="1">
        <f t="array" ref="G833">_xlfn.IFS(marketing_campaign[[#This Row],[Marital_Status]]="Single",I833-J833+1,marketing_campaign[[#This Row],[Marital_Status]]="Together",I833+J833+2,marketing_campaign[[#This Row],[Marital_Status]]="Alone",I833-J833+1,marketing_campaign[[#This Row],[Marital_Status]]="Married",I833+J833+2,marketing_campaign[[#This Row],[Marital_Status]]="Divorced",I833+J833+1,marketing_campaign[[#This Row],[Marital_Status]]="YOLO",I833-J833+1,marketing_campaign[[#This Row],[Marital_Status]]="Absurd",I833-J833+1,marketing_campaign[[#This Row],[Marital_Status]]="Widow",I833+J833+1)</f>
        <v>1</v>
      </c>
      <c r="H833">
        <v>48789</v>
      </c>
      <c r="I833">
        <v>0</v>
      </c>
      <c r="J833">
        <v>0</v>
      </c>
      <c r="K833" s="1">
        <v>41162</v>
      </c>
      <c r="L833">
        <v>94</v>
      </c>
      <c r="M833" t="str" cm="1">
        <f t="array" ref="M833">_xlfn.IFS(AND(marketing_campaign[[#This Row],[Recency]]&gt;=0,marketing_campaign[[#This Row],[Recency]]&lt;=14),"Early Recency",AND(marketing_campaign[[#This Row],[Recency]]&gt;=15,marketing_campaign[[#This Row],[Recency]]&lt;=31),"Mid-Recency",marketing_campaign[[#This Row],[Recency]]&gt;=32,"Late Recency")</f>
        <v>Late Recency</v>
      </c>
      <c r="N833">
        <v>351</v>
      </c>
      <c r="O833">
        <v>16</v>
      </c>
      <c r="P833">
        <v>156</v>
      </c>
      <c r="Q833">
        <v>7</v>
      </c>
      <c r="R833">
        <v>5</v>
      </c>
      <c r="S833">
        <v>145</v>
      </c>
      <c r="T833">
        <f>marketing_campaign[[#This Row],[MntGoldProds]]+marketing_campaign[[#This Row],[MntSweetProducts]]+marketing_campaign[[#This Row],[MntFishProducts]]+marketing_campaign[[#This Row],[MntMeatProducts]]+marketing_campaign[[#This Row],[MntFruits]]+marketing_campaign[[#This Row],[MntWines]]</f>
        <v>680</v>
      </c>
      <c r="U833">
        <v>1</v>
      </c>
      <c r="V833">
        <v>6</v>
      </c>
      <c r="W833">
        <v>4</v>
      </c>
      <c r="X833">
        <v>7</v>
      </c>
      <c r="Y833">
        <f t="shared" si="25"/>
        <v>18</v>
      </c>
      <c r="Z833">
        <v>6</v>
      </c>
      <c r="AA833">
        <v>0</v>
      </c>
      <c r="AB833">
        <v>0</v>
      </c>
      <c r="AC833">
        <v>0</v>
      </c>
      <c r="AD833">
        <v>0</v>
      </c>
      <c r="AE833">
        <v>0</v>
      </c>
      <c r="AF833">
        <v>0</v>
      </c>
      <c r="AG833">
        <v>3</v>
      </c>
      <c r="AH833">
        <v>11</v>
      </c>
      <c r="AI833">
        <v>0</v>
      </c>
      <c r="AJ833">
        <f>marketing_campaign[[#This Row],[AcceptedCmp2]]+marketing_campaign[[#This Row],[AcceptedCmp1]]+marketing_campaign[[#This Row],[AcceptedCmp5]]+marketing_campaign[[#This Row],[AcceptedCmp4]]+marketing_campaign[[#This Row],[AcceptedCmp3]]</f>
        <v>0</v>
      </c>
    </row>
    <row r="834" spans="1:36" x14ac:dyDescent="0.35">
      <c r="A834">
        <v>3321</v>
      </c>
      <c r="B834">
        <v>1967</v>
      </c>
      <c r="C834">
        <f t="shared" ref="C834:C897" ca="1" si="26">YEAR(TODAY())-B834</f>
        <v>59</v>
      </c>
      <c r="D834" t="str" cm="1">
        <f t="array" aca="1" ref="D8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4" t="s">
        <v>32</v>
      </c>
      <c r="F834" t="s">
        <v>31</v>
      </c>
      <c r="G834" cm="1">
        <f t="array" ref="G834">_xlfn.IFS(marketing_campaign[[#This Row],[Marital_Status]]="Single",I834-J834+1,marketing_campaign[[#This Row],[Marital_Status]]="Together",I834+J834+2,marketing_campaign[[#This Row],[Marital_Status]]="Alone",I834-J834+1,marketing_campaign[[#This Row],[Marital_Status]]="Married",I834+J834+2,marketing_campaign[[#This Row],[Marital_Status]]="Divorced",I834+J834+1,marketing_campaign[[#This Row],[Marital_Status]]="YOLO",I834-J834+1,marketing_campaign[[#This Row],[Marital_Status]]="Absurd",I834-J834+1,marketing_campaign[[#This Row],[Marital_Status]]="Widow",I834+J834+1)</f>
        <v>4</v>
      </c>
      <c r="H834">
        <v>56575</v>
      </c>
      <c r="I834">
        <v>0</v>
      </c>
      <c r="J834">
        <v>2</v>
      </c>
      <c r="K834" s="1">
        <v>41399</v>
      </c>
      <c r="L834">
        <v>42</v>
      </c>
      <c r="M834" t="str" cm="1">
        <f t="array" ref="M834">_xlfn.IFS(AND(marketing_campaign[[#This Row],[Recency]]&gt;=0,marketing_campaign[[#This Row],[Recency]]&lt;=14),"Early Recency",AND(marketing_campaign[[#This Row],[Recency]]&gt;=15,marketing_campaign[[#This Row],[Recency]]&lt;=31),"Mid-Recency",marketing_campaign[[#This Row],[Recency]]&gt;=32,"Late Recency")</f>
        <v>Late Recency</v>
      </c>
      <c r="N834">
        <v>421</v>
      </c>
      <c r="O834">
        <v>5</v>
      </c>
      <c r="P834">
        <v>90</v>
      </c>
      <c r="Q834">
        <v>0</v>
      </c>
      <c r="R834">
        <v>16</v>
      </c>
      <c r="S834">
        <v>10</v>
      </c>
      <c r="T834">
        <f>marketing_campaign[[#This Row],[MntGoldProds]]+marketing_campaign[[#This Row],[MntSweetProducts]]+marketing_campaign[[#This Row],[MntFishProducts]]+marketing_campaign[[#This Row],[MntMeatProducts]]+marketing_campaign[[#This Row],[MntFruits]]+marketing_campaign[[#This Row],[MntWines]]</f>
        <v>542</v>
      </c>
      <c r="U834">
        <v>3</v>
      </c>
      <c r="V834">
        <v>7</v>
      </c>
      <c r="W834">
        <v>3</v>
      </c>
      <c r="X834">
        <v>7</v>
      </c>
      <c r="Y834">
        <f t="shared" ref="Y834:Y897" si="27">U834+V834+W834+X834</f>
        <v>20</v>
      </c>
      <c r="Z834">
        <v>5</v>
      </c>
      <c r="AA834">
        <v>0</v>
      </c>
      <c r="AB834">
        <v>0</v>
      </c>
      <c r="AC834">
        <v>0</v>
      </c>
      <c r="AD834">
        <v>0</v>
      </c>
      <c r="AE834">
        <v>0</v>
      </c>
      <c r="AF834">
        <v>0</v>
      </c>
      <c r="AG834">
        <v>3</v>
      </c>
      <c r="AH834">
        <v>11</v>
      </c>
      <c r="AI834">
        <v>0</v>
      </c>
      <c r="AJ834">
        <f>marketing_campaign[[#This Row],[AcceptedCmp2]]+marketing_campaign[[#This Row],[AcceptedCmp1]]+marketing_campaign[[#This Row],[AcceptedCmp5]]+marketing_campaign[[#This Row],[AcceptedCmp4]]+marketing_campaign[[#This Row],[AcceptedCmp3]]</f>
        <v>0</v>
      </c>
    </row>
    <row r="835" spans="1:36" x14ac:dyDescent="0.35">
      <c r="A835">
        <v>11003</v>
      </c>
      <c r="B835">
        <v>1980</v>
      </c>
      <c r="C835">
        <f t="shared" ca="1" si="26"/>
        <v>46</v>
      </c>
      <c r="D835" t="str" cm="1">
        <f t="array" aca="1" ref="D8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5" t="s">
        <v>37</v>
      </c>
      <c r="F835" t="s">
        <v>31</v>
      </c>
      <c r="G835" cm="1">
        <f t="array" ref="G835">_xlfn.IFS(marketing_campaign[[#This Row],[Marital_Status]]="Single",I835-J835+1,marketing_campaign[[#This Row],[Marital_Status]]="Together",I835+J835+2,marketing_campaign[[#This Row],[Marital_Status]]="Alone",I835-J835+1,marketing_campaign[[#This Row],[Marital_Status]]="Married",I835+J835+2,marketing_campaign[[#This Row],[Marital_Status]]="Divorced",I835+J835+1,marketing_campaign[[#This Row],[Marital_Status]]="YOLO",I835-J835+1,marketing_campaign[[#This Row],[Marital_Status]]="Absurd",I835-J835+1,marketing_campaign[[#This Row],[Marital_Status]]="Widow",I835+J835+1)</f>
        <v>3</v>
      </c>
      <c r="H835">
        <v>25130</v>
      </c>
      <c r="I835">
        <v>1</v>
      </c>
      <c r="J835">
        <v>0</v>
      </c>
      <c r="K835" s="1">
        <v>41549</v>
      </c>
      <c r="L835">
        <v>10</v>
      </c>
      <c r="M835" t="str" cm="1">
        <f t="array" ref="M835">_xlfn.IFS(AND(marketing_campaign[[#This Row],[Recency]]&gt;=0,marketing_campaign[[#This Row],[Recency]]&lt;=14),"Early Recency",AND(marketing_campaign[[#This Row],[Recency]]&gt;=15,marketing_campaign[[#This Row],[Recency]]&lt;=31),"Mid-Recency",marketing_campaign[[#This Row],[Recency]]&gt;=32,"Late Recency")</f>
        <v>Early Recency</v>
      </c>
      <c r="N835">
        <v>2</v>
      </c>
      <c r="O835">
        <v>5</v>
      </c>
      <c r="P835">
        <v>7</v>
      </c>
      <c r="Q835">
        <v>0</v>
      </c>
      <c r="R835">
        <v>18</v>
      </c>
      <c r="S835">
        <v>18</v>
      </c>
      <c r="T835">
        <f>marketing_campaign[[#This Row],[MntGoldProds]]+marketing_campaign[[#This Row],[MntSweetProducts]]+marketing_campaign[[#This Row],[MntFishProducts]]+marketing_campaign[[#This Row],[MntMeatProducts]]+marketing_campaign[[#This Row],[MntFruits]]+marketing_campaign[[#This Row],[MntWines]]</f>
        <v>50</v>
      </c>
      <c r="U835">
        <v>2</v>
      </c>
      <c r="V835">
        <v>2</v>
      </c>
      <c r="W835">
        <v>0</v>
      </c>
      <c r="X835">
        <v>3</v>
      </c>
      <c r="Y835">
        <f t="shared" si="27"/>
        <v>7</v>
      </c>
      <c r="Z835">
        <v>7</v>
      </c>
      <c r="AA835">
        <v>0</v>
      </c>
      <c r="AB835">
        <v>0</v>
      </c>
      <c r="AC835">
        <v>0</v>
      </c>
      <c r="AD835">
        <v>0</v>
      </c>
      <c r="AE835">
        <v>0</v>
      </c>
      <c r="AF835">
        <v>0</v>
      </c>
      <c r="AG835">
        <v>3</v>
      </c>
      <c r="AH835">
        <v>11</v>
      </c>
      <c r="AI835">
        <v>0</v>
      </c>
      <c r="AJ835">
        <f>marketing_campaign[[#This Row],[AcceptedCmp2]]+marketing_campaign[[#This Row],[AcceptedCmp1]]+marketing_campaign[[#This Row],[AcceptedCmp5]]+marketing_campaign[[#This Row],[AcceptedCmp4]]+marketing_campaign[[#This Row],[AcceptedCmp3]]</f>
        <v>0</v>
      </c>
    </row>
    <row r="836" spans="1:36" x14ac:dyDescent="0.35">
      <c r="A836">
        <v>10402</v>
      </c>
      <c r="B836">
        <v>1967</v>
      </c>
      <c r="C836">
        <f t="shared" ca="1" si="26"/>
        <v>59</v>
      </c>
      <c r="D836" t="str" cm="1">
        <f t="array" aca="1" ref="D8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6" t="s">
        <v>29</v>
      </c>
      <c r="F836" t="s">
        <v>33</v>
      </c>
      <c r="G836" cm="1">
        <f t="array" ref="G836">_xlfn.IFS(marketing_campaign[[#This Row],[Marital_Status]]="Single",I836-J836+1,marketing_campaign[[#This Row],[Marital_Status]]="Together",I836+J836+2,marketing_campaign[[#This Row],[Marital_Status]]="Alone",I836-J836+1,marketing_campaign[[#This Row],[Marital_Status]]="Married",I836+J836+2,marketing_campaign[[#This Row],[Marital_Status]]="Divorced",I836+J836+1,marketing_campaign[[#This Row],[Marital_Status]]="YOLO",I836-J836+1,marketing_campaign[[#This Row],[Marital_Status]]="Absurd",I836-J836+1,marketing_campaign[[#This Row],[Marital_Status]]="Widow",I836+J836+1)</f>
        <v>4</v>
      </c>
      <c r="H836">
        <v>35441</v>
      </c>
      <c r="I836">
        <v>1</v>
      </c>
      <c r="J836">
        <v>1</v>
      </c>
      <c r="K836" s="1">
        <v>41319</v>
      </c>
      <c r="L836">
        <v>94</v>
      </c>
      <c r="M836" t="str" cm="1">
        <f t="array" ref="M836">_xlfn.IFS(AND(marketing_campaign[[#This Row],[Recency]]&gt;=0,marketing_campaign[[#This Row],[Recency]]&lt;=14),"Early Recency",AND(marketing_campaign[[#This Row],[Recency]]&gt;=15,marketing_campaign[[#This Row],[Recency]]&lt;=31),"Mid-Recency",marketing_campaign[[#This Row],[Recency]]&gt;=32,"Late Recency")</f>
        <v>Late Recency</v>
      </c>
      <c r="N836">
        <v>25</v>
      </c>
      <c r="O836">
        <v>1</v>
      </c>
      <c r="P836">
        <v>9</v>
      </c>
      <c r="Q836">
        <v>2</v>
      </c>
      <c r="R836">
        <v>1</v>
      </c>
      <c r="S836">
        <v>1</v>
      </c>
      <c r="T836">
        <f>marketing_campaign[[#This Row],[MntGoldProds]]+marketing_campaign[[#This Row],[MntSweetProducts]]+marketing_campaign[[#This Row],[MntFishProducts]]+marketing_campaign[[#This Row],[MntMeatProducts]]+marketing_campaign[[#This Row],[MntFruits]]+marketing_campaign[[#This Row],[MntWines]]</f>
        <v>39</v>
      </c>
      <c r="U836">
        <v>2</v>
      </c>
      <c r="V836">
        <v>1</v>
      </c>
      <c r="W836">
        <v>0</v>
      </c>
      <c r="X836">
        <v>3</v>
      </c>
      <c r="Y836">
        <f t="shared" si="27"/>
        <v>6</v>
      </c>
      <c r="Z836">
        <v>8</v>
      </c>
      <c r="AA836">
        <v>0</v>
      </c>
      <c r="AB836">
        <v>0</v>
      </c>
      <c r="AC836">
        <v>0</v>
      </c>
      <c r="AD836">
        <v>0</v>
      </c>
      <c r="AE836">
        <v>0</v>
      </c>
      <c r="AF836">
        <v>0</v>
      </c>
      <c r="AG836">
        <v>3</v>
      </c>
      <c r="AH836">
        <v>11</v>
      </c>
      <c r="AI836">
        <v>0</v>
      </c>
      <c r="AJ836">
        <f>marketing_campaign[[#This Row],[AcceptedCmp2]]+marketing_campaign[[#This Row],[AcceptedCmp1]]+marketing_campaign[[#This Row],[AcceptedCmp5]]+marketing_campaign[[#This Row],[AcceptedCmp4]]+marketing_campaign[[#This Row],[AcceptedCmp3]]</f>
        <v>0</v>
      </c>
    </row>
    <row r="837" spans="1:36" x14ac:dyDescent="0.35">
      <c r="A837">
        <v>9904</v>
      </c>
      <c r="B837">
        <v>1956</v>
      </c>
      <c r="C837">
        <f t="shared" ca="1" si="26"/>
        <v>70</v>
      </c>
      <c r="D837" t="str" cm="1">
        <f t="array" aca="1" ref="D8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37" t="s">
        <v>29</v>
      </c>
      <c r="F837" t="s">
        <v>33</v>
      </c>
      <c r="G837" cm="1">
        <f t="array" ref="G837">_xlfn.IFS(marketing_campaign[[#This Row],[Marital_Status]]="Single",I837-J837+1,marketing_campaign[[#This Row],[Marital_Status]]="Together",I837+J837+2,marketing_campaign[[#This Row],[Marital_Status]]="Alone",I837-J837+1,marketing_campaign[[#This Row],[Marital_Status]]="Married",I837+J837+2,marketing_campaign[[#This Row],[Marital_Status]]="Divorced",I837+J837+1,marketing_campaign[[#This Row],[Marital_Status]]="YOLO",I837-J837+1,marketing_campaign[[#This Row],[Marital_Status]]="Absurd",I837-J837+1,marketing_campaign[[#This Row],[Marital_Status]]="Widow",I837+J837+1)</f>
        <v>3</v>
      </c>
      <c r="H837">
        <v>71391</v>
      </c>
      <c r="I837">
        <v>0</v>
      </c>
      <c r="J837">
        <v>1</v>
      </c>
      <c r="K837" s="1">
        <v>41362</v>
      </c>
      <c r="L837">
        <v>50</v>
      </c>
      <c r="M837" t="str" cm="1">
        <f t="array" ref="M837">_xlfn.IFS(AND(marketing_campaign[[#This Row],[Recency]]&gt;=0,marketing_campaign[[#This Row],[Recency]]&lt;=14),"Early Recency",AND(marketing_campaign[[#This Row],[Recency]]&gt;=15,marketing_campaign[[#This Row],[Recency]]&lt;=31),"Mid-Recency",marketing_campaign[[#This Row],[Recency]]&gt;=32,"Late Recency")</f>
        <v>Late Recency</v>
      </c>
      <c r="N837">
        <v>336</v>
      </c>
      <c r="O837">
        <v>123</v>
      </c>
      <c r="P837">
        <v>274</v>
      </c>
      <c r="Q837">
        <v>46</v>
      </c>
      <c r="R837">
        <v>123</v>
      </c>
      <c r="S837">
        <v>141</v>
      </c>
      <c r="T837">
        <f>marketing_campaign[[#This Row],[MntGoldProds]]+marketing_campaign[[#This Row],[MntSweetProducts]]+marketing_campaign[[#This Row],[MntFishProducts]]+marketing_campaign[[#This Row],[MntMeatProducts]]+marketing_campaign[[#This Row],[MntFruits]]+marketing_campaign[[#This Row],[MntWines]]</f>
        <v>1043</v>
      </c>
      <c r="U837">
        <v>5</v>
      </c>
      <c r="V837">
        <v>6</v>
      </c>
      <c r="W837">
        <v>5</v>
      </c>
      <c r="X837">
        <v>12</v>
      </c>
      <c r="Y837">
        <f t="shared" si="27"/>
        <v>28</v>
      </c>
      <c r="Z837">
        <v>3</v>
      </c>
      <c r="AA837">
        <v>0</v>
      </c>
      <c r="AB837">
        <v>0</v>
      </c>
      <c r="AC837">
        <v>0</v>
      </c>
      <c r="AD837">
        <v>0</v>
      </c>
      <c r="AE837">
        <v>0</v>
      </c>
      <c r="AF837">
        <v>0</v>
      </c>
      <c r="AG837">
        <v>3</v>
      </c>
      <c r="AH837">
        <v>11</v>
      </c>
      <c r="AI837">
        <v>0</v>
      </c>
      <c r="AJ837">
        <f>marketing_campaign[[#This Row],[AcceptedCmp2]]+marketing_campaign[[#This Row],[AcceptedCmp1]]+marketing_campaign[[#This Row],[AcceptedCmp5]]+marketing_campaign[[#This Row],[AcceptedCmp4]]+marketing_campaign[[#This Row],[AcceptedCmp3]]</f>
        <v>0</v>
      </c>
    </row>
    <row r="838" spans="1:36" x14ac:dyDescent="0.35">
      <c r="A838">
        <v>6141</v>
      </c>
      <c r="B838">
        <v>1972</v>
      </c>
      <c r="C838">
        <f t="shared" ca="1" si="26"/>
        <v>54</v>
      </c>
      <c r="D838" t="str" cm="1">
        <f t="array" aca="1" ref="D8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8" t="s">
        <v>34</v>
      </c>
      <c r="F838" t="s">
        <v>30</v>
      </c>
      <c r="G838" cm="1">
        <f t="array" ref="G838">_xlfn.IFS(marketing_campaign[[#This Row],[Marital_Status]]="Single",I838-J838+1,marketing_campaign[[#This Row],[Marital_Status]]="Together",I838+J838+2,marketing_campaign[[#This Row],[Marital_Status]]="Alone",I838-J838+1,marketing_campaign[[#This Row],[Marital_Status]]="Married",I838+J838+2,marketing_campaign[[#This Row],[Marital_Status]]="Divorced",I838+J838+1,marketing_campaign[[#This Row],[Marital_Status]]="YOLO",I838-J838+1,marketing_campaign[[#This Row],[Marital_Status]]="Absurd",I838-J838+1,marketing_campaign[[#This Row],[Marital_Status]]="Widow",I838+J838+1)</f>
        <v>2</v>
      </c>
      <c r="H838">
        <v>49494</v>
      </c>
      <c r="I838">
        <v>1</v>
      </c>
      <c r="J838">
        <v>0</v>
      </c>
      <c r="K838" s="1">
        <v>41389</v>
      </c>
      <c r="L838">
        <v>46</v>
      </c>
      <c r="M838" t="str" cm="1">
        <f t="array" ref="M838">_xlfn.IFS(AND(marketing_campaign[[#This Row],[Recency]]&gt;=0,marketing_campaign[[#This Row],[Recency]]&lt;=14),"Early Recency",AND(marketing_campaign[[#This Row],[Recency]]&gt;=15,marketing_campaign[[#This Row],[Recency]]&lt;=31),"Mid-Recency",marketing_campaign[[#This Row],[Recency]]&gt;=32,"Late Recency")</f>
        <v>Late Recency</v>
      </c>
      <c r="N838">
        <v>191</v>
      </c>
      <c r="O838">
        <v>9</v>
      </c>
      <c r="P838">
        <v>97</v>
      </c>
      <c r="Q838">
        <v>0</v>
      </c>
      <c r="R838">
        <v>6</v>
      </c>
      <c r="S838">
        <v>82</v>
      </c>
      <c r="T838">
        <f>marketing_campaign[[#This Row],[MntGoldProds]]+marketing_campaign[[#This Row],[MntSweetProducts]]+marketing_campaign[[#This Row],[MntFishProducts]]+marketing_campaign[[#This Row],[MntMeatProducts]]+marketing_campaign[[#This Row],[MntFruits]]+marketing_campaign[[#This Row],[MntWines]]</f>
        <v>385</v>
      </c>
      <c r="U838">
        <v>2</v>
      </c>
      <c r="V838">
        <v>6</v>
      </c>
      <c r="W838">
        <v>1</v>
      </c>
      <c r="X838">
        <v>5</v>
      </c>
      <c r="Y838">
        <f t="shared" si="27"/>
        <v>14</v>
      </c>
      <c r="Z838">
        <v>7</v>
      </c>
      <c r="AA838">
        <v>0</v>
      </c>
      <c r="AB838">
        <v>0</v>
      </c>
      <c r="AC838">
        <v>0</v>
      </c>
      <c r="AD838">
        <v>0</v>
      </c>
      <c r="AE838">
        <v>0</v>
      </c>
      <c r="AF838">
        <v>0</v>
      </c>
      <c r="AG838">
        <v>3</v>
      </c>
      <c r="AH838">
        <v>11</v>
      </c>
      <c r="AI838">
        <v>0</v>
      </c>
      <c r="AJ838">
        <f>marketing_campaign[[#This Row],[AcceptedCmp2]]+marketing_campaign[[#This Row],[AcceptedCmp1]]+marketing_campaign[[#This Row],[AcceptedCmp5]]+marketing_campaign[[#This Row],[AcceptedCmp4]]+marketing_campaign[[#This Row],[AcceptedCmp3]]</f>
        <v>0</v>
      </c>
    </row>
    <row r="839" spans="1:36" x14ac:dyDescent="0.35">
      <c r="A839">
        <v>5687</v>
      </c>
      <c r="B839">
        <v>1980</v>
      </c>
      <c r="C839">
        <f t="shared" ca="1" si="26"/>
        <v>46</v>
      </c>
      <c r="D839" t="str" cm="1">
        <f t="array" aca="1" ref="D8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39" t="s">
        <v>29</v>
      </c>
      <c r="F839" t="s">
        <v>35</v>
      </c>
      <c r="G839" cm="1">
        <f t="array" ref="G839">_xlfn.IFS(marketing_campaign[[#This Row],[Marital_Status]]="Single",I839-J839+1,marketing_campaign[[#This Row],[Marital_Status]]="Together",I839+J839+2,marketing_campaign[[#This Row],[Marital_Status]]="Alone",I839-J839+1,marketing_campaign[[#This Row],[Marital_Status]]="Married",I839+J839+2,marketing_campaign[[#This Row],[Marital_Status]]="Divorced",I839+J839+1,marketing_campaign[[#This Row],[Marital_Status]]="YOLO",I839-J839+1,marketing_campaign[[#This Row],[Marital_Status]]="Absurd",I839-J839+1,marketing_campaign[[#This Row],[Marital_Status]]="Widow",I839+J839+1)</f>
        <v>1</v>
      </c>
      <c r="H839">
        <v>81702</v>
      </c>
      <c r="I839">
        <v>0</v>
      </c>
      <c r="J839">
        <v>0</v>
      </c>
      <c r="K839" s="1">
        <v>41175</v>
      </c>
      <c r="L839">
        <v>98</v>
      </c>
      <c r="M839" t="str" cm="1">
        <f t="array" ref="M839">_xlfn.IFS(AND(marketing_campaign[[#This Row],[Recency]]&gt;=0,marketing_campaign[[#This Row],[Recency]]&lt;=14),"Early Recency",AND(marketing_campaign[[#This Row],[Recency]]&gt;=15,marketing_campaign[[#This Row],[Recency]]&lt;=31),"Mid-Recency",marketing_campaign[[#This Row],[Recency]]&gt;=32,"Late Recency")</f>
        <v>Late Recency</v>
      </c>
      <c r="N839">
        <v>563</v>
      </c>
      <c r="O839">
        <v>50</v>
      </c>
      <c r="P839">
        <v>774</v>
      </c>
      <c r="Q839">
        <v>28</v>
      </c>
      <c r="R839">
        <v>31</v>
      </c>
      <c r="S839">
        <v>187</v>
      </c>
      <c r="T839">
        <f>marketing_campaign[[#This Row],[MntGoldProds]]+marketing_campaign[[#This Row],[MntSweetProducts]]+marketing_campaign[[#This Row],[MntFishProducts]]+marketing_campaign[[#This Row],[MntMeatProducts]]+marketing_campaign[[#This Row],[MntFruits]]+marketing_campaign[[#This Row],[MntWines]]</f>
        <v>1633</v>
      </c>
      <c r="U839">
        <v>1</v>
      </c>
      <c r="V839">
        <v>7</v>
      </c>
      <c r="W839">
        <v>7</v>
      </c>
      <c r="X839">
        <v>12</v>
      </c>
      <c r="Y839">
        <f t="shared" si="27"/>
        <v>27</v>
      </c>
      <c r="Z839">
        <v>3</v>
      </c>
      <c r="AA839">
        <v>0</v>
      </c>
      <c r="AB839">
        <v>0</v>
      </c>
      <c r="AC839">
        <v>0</v>
      </c>
      <c r="AD839">
        <v>0</v>
      </c>
      <c r="AE839">
        <v>0</v>
      </c>
      <c r="AF839">
        <v>0</v>
      </c>
      <c r="AG839">
        <v>3</v>
      </c>
      <c r="AH839">
        <v>11</v>
      </c>
      <c r="AI839">
        <v>0</v>
      </c>
      <c r="AJ839">
        <f>marketing_campaign[[#This Row],[AcceptedCmp2]]+marketing_campaign[[#This Row],[AcceptedCmp1]]+marketing_campaign[[#This Row],[AcceptedCmp5]]+marketing_campaign[[#This Row],[AcceptedCmp4]]+marketing_campaign[[#This Row],[AcceptedCmp3]]</f>
        <v>0</v>
      </c>
    </row>
    <row r="840" spans="1:36" x14ac:dyDescent="0.35">
      <c r="A840">
        <v>10856</v>
      </c>
      <c r="B840">
        <v>1980</v>
      </c>
      <c r="C840">
        <f t="shared" ca="1" si="26"/>
        <v>46</v>
      </c>
      <c r="D840" t="str" cm="1">
        <f t="array" aca="1" ref="D8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0" t="s">
        <v>37</v>
      </c>
      <c r="F840" t="s">
        <v>30</v>
      </c>
      <c r="G840" cm="1">
        <f t="array" ref="G840">_xlfn.IFS(marketing_campaign[[#This Row],[Marital_Status]]="Single",I840-J840+1,marketing_campaign[[#This Row],[Marital_Status]]="Together",I840+J840+2,marketing_campaign[[#This Row],[Marital_Status]]="Alone",I840-J840+1,marketing_campaign[[#This Row],[Marital_Status]]="Married",I840+J840+2,marketing_campaign[[#This Row],[Marital_Status]]="Divorced",I840+J840+1,marketing_campaign[[#This Row],[Marital_Status]]="YOLO",I840-J840+1,marketing_campaign[[#This Row],[Marital_Status]]="Absurd",I840-J840+1,marketing_campaign[[#This Row],[Marital_Status]]="Widow",I840+J840+1)</f>
        <v>0</v>
      </c>
      <c r="H840">
        <v>45889</v>
      </c>
      <c r="I840">
        <v>0</v>
      </c>
      <c r="J840">
        <v>1</v>
      </c>
      <c r="K840" s="1">
        <v>41457</v>
      </c>
      <c r="L840">
        <v>42</v>
      </c>
      <c r="M840" t="str" cm="1">
        <f t="array" ref="M840">_xlfn.IFS(AND(marketing_campaign[[#This Row],[Recency]]&gt;=0,marketing_campaign[[#This Row],[Recency]]&lt;=14),"Early Recency",AND(marketing_campaign[[#This Row],[Recency]]&gt;=15,marketing_campaign[[#This Row],[Recency]]&lt;=31),"Mid-Recency",marketing_campaign[[#This Row],[Recency]]&gt;=32,"Late Recency")</f>
        <v>Late Recency</v>
      </c>
      <c r="N840">
        <v>31</v>
      </c>
      <c r="O840">
        <v>0</v>
      </c>
      <c r="P840">
        <v>6</v>
      </c>
      <c r="Q840">
        <v>0</v>
      </c>
      <c r="R840">
        <v>1</v>
      </c>
      <c r="S840">
        <v>8</v>
      </c>
      <c r="T840">
        <f>marketing_campaign[[#This Row],[MntGoldProds]]+marketing_campaign[[#This Row],[MntSweetProducts]]+marketing_campaign[[#This Row],[MntFishProducts]]+marketing_campaign[[#This Row],[MntMeatProducts]]+marketing_campaign[[#This Row],[MntFruits]]+marketing_campaign[[#This Row],[MntWines]]</f>
        <v>46</v>
      </c>
      <c r="U840">
        <v>1</v>
      </c>
      <c r="V840">
        <v>1</v>
      </c>
      <c r="W840">
        <v>0</v>
      </c>
      <c r="X840">
        <v>3</v>
      </c>
      <c r="Y840">
        <f t="shared" si="27"/>
        <v>5</v>
      </c>
      <c r="Z840">
        <v>6</v>
      </c>
      <c r="AA840">
        <v>0</v>
      </c>
      <c r="AB840">
        <v>0</v>
      </c>
      <c r="AC840">
        <v>0</v>
      </c>
      <c r="AD840">
        <v>0</v>
      </c>
      <c r="AE840">
        <v>0</v>
      </c>
      <c r="AF840">
        <v>0</v>
      </c>
      <c r="AG840">
        <v>3</v>
      </c>
      <c r="AH840">
        <v>11</v>
      </c>
      <c r="AI840">
        <v>0</v>
      </c>
      <c r="AJ840">
        <f>marketing_campaign[[#This Row],[AcceptedCmp2]]+marketing_campaign[[#This Row],[AcceptedCmp1]]+marketing_campaign[[#This Row],[AcceptedCmp5]]+marketing_campaign[[#This Row],[AcceptedCmp4]]+marketing_campaign[[#This Row],[AcceptedCmp3]]</f>
        <v>0</v>
      </c>
    </row>
    <row r="841" spans="1:36" x14ac:dyDescent="0.35">
      <c r="A841">
        <v>5121</v>
      </c>
      <c r="B841">
        <v>1977</v>
      </c>
      <c r="C841">
        <f t="shared" ca="1" si="26"/>
        <v>49</v>
      </c>
      <c r="D841" t="str" cm="1">
        <f t="array" aca="1" ref="D8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1" t="s">
        <v>29</v>
      </c>
      <c r="F841" t="s">
        <v>30</v>
      </c>
      <c r="G841" cm="1">
        <f t="array" ref="G841">_xlfn.IFS(marketing_campaign[[#This Row],[Marital_Status]]="Single",I841-J841+1,marketing_campaign[[#This Row],[Marital_Status]]="Together",I841+J841+2,marketing_campaign[[#This Row],[Marital_Status]]="Alone",I841-J841+1,marketing_campaign[[#This Row],[Marital_Status]]="Married",I841+J841+2,marketing_campaign[[#This Row],[Marital_Status]]="Divorced",I841+J841+1,marketing_campaign[[#This Row],[Marital_Status]]="YOLO",I841-J841+1,marketing_campaign[[#This Row],[Marital_Status]]="Absurd",I841-J841+1,marketing_campaign[[#This Row],[Marital_Status]]="Widow",I841+J841+1)</f>
        <v>0</v>
      </c>
      <c r="H841">
        <v>56628</v>
      </c>
      <c r="I841">
        <v>0</v>
      </c>
      <c r="J841">
        <v>1</v>
      </c>
      <c r="K841" s="1">
        <v>41719</v>
      </c>
      <c r="L841">
        <v>30</v>
      </c>
      <c r="M841" t="str" cm="1">
        <f t="array" ref="M841">_xlfn.IFS(AND(marketing_campaign[[#This Row],[Recency]]&gt;=0,marketing_campaign[[#This Row],[Recency]]&lt;=14),"Early Recency",AND(marketing_campaign[[#This Row],[Recency]]&gt;=15,marketing_campaign[[#This Row],[Recency]]&lt;=31),"Mid-Recency",marketing_campaign[[#This Row],[Recency]]&gt;=32,"Late Recency")</f>
        <v>Mid-Recency</v>
      </c>
      <c r="N841">
        <v>479</v>
      </c>
      <c r="O841">
        <v>5</v>
      </c>
      <c r="P841">
        <v>82</v>
      </c>
      <c r="Q841">
        <v>7</v>
      </c>
      <c r="R841">
        <v>17</v>
      </c>
      <c r="S841">
        <v>171</v>
      </c>
      <c r="T841">
        <f>marketing_campaign[[#This Row],[MntGoldProds]]+marketing_campaign[[#This Row],[MntSweetProducts]]+marketing_campaign[[#This Row],[MntFishProducts]]+marketing_campaign[[#This Row],[MntMeatProducts]]+marketing_campaign[[#This Row],[MntFruits]]+marketing_campaign[[#This Row],[MntWines]]</f>
        <v>761</v>
      </c>
      <c r="U841">
        <v>2</v>
      </c>
      <c r="V841">
        <v>7</v>
      </c>
      <c r="W841">
        <v>6</v>
      </c>
      <c r="X841">
        <v>5</v>
      </c>
      <c r="Y841">
        <f t="shared" si="27"/>
        <v>20</v>
      </c>
      <c r="Z841">
        <v>5</v>
      </c>
      <c r="AA841">
        <v>1</v>
      </c>
      <c r="AB841">
        <v>0</v>
      </c>
      <c r="AC841">
        <v>0</v>
      </c>
      <c r="AD841">
        <v>0</v>
      </c>
      <c r="AE841">
        <v>0</v>
      </c>
      <c r="AF841">
        <v>0</v>
      </c>
      <c r="AG841">
        <v>3</v>
      </c>
      <c r="AH841">
        <v>11</v>
      </c>
      <c r="AI841">
        <v>0</v>
      </c>
      <c r="AJ841">
        <f>marketing_campaign[[#This Row],[AcceptedCmp2]]+marketing_campaign[[#This Row],[AcceptedCmp1]]+marketing_campaign[[#This Row],[AcceptedCmp5]]+marketing_campaign[[#This Row],[AcceptedCmp4]]+marketing_campaign[[#This Row],[AcceptedCmp3]]</f>
        <v>1</v>
      </c>
    </row>
    <row r="842" spans="1:36" x14ac:dyDescent="0.35">
      <c r="A842">
        <v>4186</v>
      </c>
      <c r="B842">
        <v>1950</v>
      </c>
      <c r="C842">
        <f t="shared" ca="1" si="26"/>
        <v>76</v>
      </c>
      <c r="D842" t="str" cm="1">
        <f t="array" aca="1" ref="D8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42" t="s">
        <v>29</v>
      </c>
      <c r="F842" t="s">
        <v>31</v>
      </c>
      <c r="G842" cm="1">
        <f t="array" ref="G842">_xlfn.IFS(marketing_campaign[[#This Row],[Marital_Status]]="Single",I842-J842+1,marketing_campaign[[#This Row],[Marital_Status]]="Together",I842+J842+2,marketing_campaign[[#This Row],[Marital_Status]]="Alone",I842-J842+1,marketing_campaign[[#This Row],[Marital_Status]]="Married",I842+J842+2,marketing_campaign[[#This Row],[Marital_Status]]="Divorced",I842+J842+1,marketing_campaign[[#This Row],[Marital_Status]]="YOLO",I842-J842+1,marketing_campaign[[#This Row],[Marital_Status]]="Absurd",I842-J842+1,marketing_campaign[[#This Row],[Marital_Status]]="Widow",I842+J842+1)</f>
        <v>4</v>
      </c>
      <c r="H842">
        <v>34026</v>
      </c>
      <c r="I842">
        <v>1</v>
      </c>
      <c r="J842">
        <v>1</v>
      </c>
      <c r="K842" s="1">
        <v>41491</v>
      </c>
      <c r="L842">
        <v>11</v>
      </c>
      <c r="M842" t="str" cm="1">
        <f t="array" ref="M842">_xlfn.IFS(AND(marketing_campaign[[#This Row],[Recency]]&gt;=0,marketing_campaign[[#This Row],[Recency]]&lt;=14),"Early Recency",AND(marketing_campaign[[#This Row],[Recency]]&gt;=15,marketing_campaign[[#This Row],[Recency]]&lt;=31),"Mid-Recency",marketing_campaign[[#This Row],[Recency]]&gt;=32,"Late Recency")</f>
        <v>Early Recency</v>
      </c>
      <c r="N842">
        <v>18</v>
      </c>
      <c r="O842">
        <v>6</v>
      </c>
      <c r="P842">
        <v>15</v>
      </c>
      <c r="Q842">
        <v>12</v>
      </c>
      <c r="R842">
        <v>8</v>
      </c>
      <c r="S842">
        <v>17</v>
      </c>
      <c r="T842">
        <f>marketing_campaign[[#This Row],[MntGoldProds]]+marketing_campaign[[#This Row],[MntSweetProducts]]+marketing_campaign[[#This Row],[MntFishProducts]]+marketing_campaign[[#This Row],[MntMeatProducts]]+marketing_campaign[[#This Row],[MntFruits]]+marketing_campaign[[#This Row],[MntWines]]</f>
        <v>76</v>
      </c>
      <c r="U842">
        <v>3</v>
      </c>
      <c r="V842">
        <v>2</v>
      </c>
      <c r="W842">
        <v>1</v>
      </c>
      <c r="X842">
        <v>3</v>
      </c>
      <c r="Y842">
        <f t="shared" si="27"/>
        <v>9</v>
      </c>
      <c r="Z842">
        <v>5</v>
      </c>
      <c r="AA842">
        <v>0</v>
      </c>
      <c r="AB842">
        <v>0</v>
      </c>
      <c r="AC842">
        <v>0</v>
      </c>
      <c r="AD842">
        <v>0</v>
      </c>
      <c r="AE842">
        <v>0</v>
      </c>
      <c r="AF842">
        <v>0</v>
      </c>
      <c r="AG842">
        <v>3</v>
      </c>
      <c r="AH842">
        <v>11</v>
      </c>
      <c r="AI842">
        <v>0</v>
      </c>
      <c r="AJ842">
        <f>marketing_campaign[[#This Row],[AcceptedCmp2]]+marketing_campaign[[#This Row],[AcceptedCmp1]]+marketing_campaign[[#This Row],[AcceptedCmp5]]+marketing_campaign[[#This Row],[AcceptedCmp4]]+marketing_campaign[[#This Row],[AcceptedCmp3]]</f>
        <v>0</v>
      </c>
    </row>
    <row r="843" spans="1:36" x14ac:dyDescent="0.35">
      <c r="A843">
        <v>368</v>
      </c>
      <c r="B843">
        <v>1974</v>
      </c>
      <c r="C843">
        <f t="shared" ca="1" si="26"/>
        <v>52</v>
      </c>
      <c r="D843" t="str" cm="1">
        <f t="array" aca="1" ref="D8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3" t="s">
        <v>29</v>
      </c>
      <c r="F843" t="s">
        <v>33</v>
      </c>
      <c r="G843" cm="1">
        <f t="array" ref="G843">_xlfn.IFS(marketing_campaign[[#This Row],[Marital_Status]]="Single",I843-J843+1,marketing_campaign[[#This Row],[Marital_Status]]="Together",I843+J843+2,marketing_campaign[[#This Row],[Marital_Status]]="Alone",I843-J843+1,marketing_campaign[[#This Row],[Marital_Status]]="Married",I843+J843+2,marketing_campaign[[#This Row],[Marital_Status]]="Divorced",I843+J843+1,marketing_campaign[[#This Row],[Marital_Status]]="YOLO",I843-J843+1,marketing_campaign[[#This Row],[Marital_Status]]="Absurd",I843-J843+1,marketing_campaign[[#This Row],[Marital_Status]]="Widow",I843+J843+1)</f>
        <v>3</v>
      </c>
      <c r="H843">
        <v>40049</v>
      </c>
      <c r="I843">
        <v>0</v>
      </c>
      <c r="J843">
        <v>1</v>
      </c>
      <c r="K843" s="1">
        <v>41242</v>
      </c>
      <c r="L843">
        <v>61</v>
      </c>
      <c r="M843" t="str" cm="1">
        <f t="array" ref="M843">_xlfn.IFS(AND(marketing_campaign[[#This Row],[Recency]]&gt;=0,marketing_campaign[[#This Row],[Recency]]&lt;=14),"Early Recency",AND(marketing_campaign[[#This Row],[Recency]]&gt;=15,marketing_campaign[[#This Row],[Recency]]&lt;=31),"Mid-Recency",marketing_campaign[[#This Row],[Recency]]&gt;=32,"Late Recency")</f>
        <v>Late Recency</v>
      </c>
      <c r="N843">
        <v>91</v>
      </c>
      <c r="O843">
        <v>65</v>
      </c>
      <c r="P843">
        <v>52</v>
      </c>
      <c r="Q843">
        <v>10</v>
      </c>
      <c r="R843">
        <v>44</v>
      </c>
      <c r="S843">
        <v>28</v>
      </c>
      <c r="T843">
        <f>marketing_campaign[[#This Row],[MntGoldProds]]+marketing_campaign[[#This Row],[MntSweetProducts]]+marketing_campaign[[#This Row],[MntFishProducts]]+marketing_campaign[[#This Row],[MntMeatProducts]]+marketing_campaign[[#This Row],[MntFruits]]+marketing_campaign[[#This Row],[MntWines]]</f>
        <v>290</v>
      </c>
      <c r="U843">
        <v>3</v>
      </c>
      <c r="V843">
        <v>3</v>
      </c>
      <c r="W843">
        <v>2</v>
      </c>
      <c r="X843">
        <v>6</v>
      </c>
      <c r="Y843">
        <f t="shared" si="27"/>
        <v>14</v>
      </c>
      <c r="Z843">
        <v>5</v>
      </c>
      <c r="AA843">
        <v>0</v>
      </c>
      <c r="AB843">
        <v>0</v>
      </c>
      <c r="AC843">
        <v>0</v>
      </c>
      <c r="AD843">
        <v>0</v>
      </c>
      <c r="AE843">
        <v>0</v>
      </c>
      <c r="AF843">
        <v>0</v>
      </c>
      <c r="AG843">
        <v>3</v>
      </c>
      <c r="AH843">
        <v>11</v>
      </c>
      <c r="AI843">
        <v>0</v>
      </c>
      <c r="AJ843">
        <f>marketing_campaign[[#This Row],[AcceptedCmp2]]+marketing_campaign[[#This Row],[AcceptedCmp1]]+marketing_campaign[[#This Row],[AcceptedCmp5]]+marketing_campaign[[#This Row],[AcceptedCmp4]]+marketing_campaign[[#This Row],[AcceptedCmp3]]</f>
        <v>0</v>
      </c>
    </row>
    <row r="844" spans="1:36" x14ac:dyDescent="0.35">
      <c r="A844">
        <v>3312</v>
      </c>
      <c r="B844">
        <v>1988</v>
      </c>
      <c r="C844">
        <f t="shared" ca="1" si="26"/>
        <v>38</v>
      </c>
      <c r="D844" t="str" cm="1">
        <f t="array" aca="1" ref="D8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44" t="s">
        <v>29</v>
      </c>
      <c r="F844" t="s">
        <v>30</v>
      </c>
      <c r="G844" cm="1">
        <f t="array" ref="G844">_xlfn.IFS(marketing_campaign[[#This Row],[Marital_Status]]="Single",I844-J844+1,marketing_campaign[[#This Row],[Marital_Status]]="Together",I844+J844+2,marketing_campaign[[#This Row],[Marital_Status]]="Alone",I844-J844+1,marketing_campaign[[#This Row],[Marital_Status]]="Married",I844+J844+2,marketing_campaign[[#This Row],[Marital_Status]]="Divorced",I844+J844+1,marketing_campaign[[#This Row],[Marital_Status]]="YOLO",I844-J844+1,marketing_campaign[[#This Row],[Marital_Status]]="Absurd",I844-J844+1,marketing_campaign[[#This Row],[Marital_Status]]="Widow",I844+J844+1)</f>
        <v>2</v>
      </c>
      <c r="H844">
        <v>34176</v>
      </c>
      <c r="I844">
        <v>1</v>
      </c>
      <c r="J844">
        <v>0</v>
      </c>
      <c r="K844" s="1">
        <v>41771</v>
      </c>
      <c r="L844">
        <v>12</v>
      </c>
      <c r="M844" t="str" cm="1">
        <f t="array" ref="M844">_xlfn.IFS(AND(marketing_campaign[[#This Row],[Recency]]&gt;=0,marketing_campaign[[#This Row],[Recency]]&lt;=14),"Early Recency",AND(marketing_campaign[[#This Row],[Recency]]&gt;=15,marketing_campaign[[#This Row],[Recency]]&lt;=31),"Mid-Recency",marketing_campaign[[#This Row],[Recency]]&gt;=32,"Late Recency")</f>
        <v>Early Recency</v>
      </c>
      <c r="N844">
        <v>5</v>
      </c>
      <c r="O844">
        <v>7</v>
      </c>
      <c r="P844">
        <v>24</v>
      </c>
      <c r="Q844">
        <v>19</v>
      </c>
      <c r="R844">
        <v>14</v>
      </c>
      <c r="S844">
        <v>20</v>
      </c>
      <c r="T844">
        <f>marketing_campaign[[#This Row],[MntGoldProds]]+marketing_campaign[[#This Row],[MntSweetProducts]]+marketing_campaign[[#This Row],[MntFishProducts]]+marketing_campaign[[#This Row],[MntMeatProducts]]+marketing_campaign[[#This Row],[MntFruits]]+marketing_campaign[[#This Row],[MntWines]]</f>
        <v>89</v>
      </c>
      <c r="U844">
        <v>4</v>
      </c>
      <c r="V844">
        <v>3</v>
      </c>
      <c r="W844">
        <v>0</v>
      </c>
      <c r="X844">
        <v>4</v>
      </c>
      <c r="Y844">
        <f t="shared" si="27"/>
        <v>11</v>
      </c>
      <c r="Z844">
        <v>6</v>
      </c>
      <c r="AA844">
        <v>0</v>
      </c>
      <c r="AB844">
        <v>0</v>
      </c>
      <c r="AC844">
        <v>0</v>
      </c>
      <c r="AD844">
        <v>0</v>
      </c>
      <c r="AE844">
        <v>0</v>
      </c>
      <c r="AF844">
        <v>0</v>
      </c>
      <c r="AG844">
        <v>3</v>
      </c>
      <c r="AH844">
        <v>11</v>
      </c>
      <c r="AI844">
        <v>0</v>
      </c>
      <c r="AJ844">
        <f>marketing_campaign[[#This Row],[AcceptedCmp2]]+marketing_campaign[[#This Row],[AcceptedCmp1]]+marketing_campaign[[#This Row],[AcceptedCmp5]]+marketing_campaign[[#This Row],[AcceptedCmp4]]+marketing_campaign[[#This Row],[AcceptedCmp3]]</f>
        <v>0</v>
      </c>
    </row>
    <row r="845" spans="1:36" x14ac:dyDescent="0.35">
      <c r="A845">
        <v>11121</v>
      </c>
      <c r="B845">
        <v>1981</v>
      </c>
      <c r="C845">
        <f t="shared" ca="1" si="26"/>
        <v>45</v>
      </c>
      <c r="D845" t="str" cm="1">
        <f t="array" aca="1" ref="D8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45" t="s">
        <v>29</v>
      </c>
      <c r="F845" t="s">
        <v>33</v>
      </c>
      <c r="G845" cm="1">
        <f t="array" ref="G845">_xlfn.IFS(marketing_campaign[[#This Row],[Marital_Status]]="Single",I845-J845+1,marketing_campaign[[#This Row],[Marital_Status]]="Together",I845+J845+2,marketing_campaign[[#This Row],[Marital_Status]]="Alone",I845-J845+1,marketing_campaign[[#This Row],[Marital_Status]]="Married",I845+J845+2,marketing_campaign[[#This Row],[Marital_Status]]="Divorced",I845+J845+1,marketing_campaign[[#This Row],[Marital_Status]]="YOLO",I845-J845+1,marketing_campaign[[#This Row],[Marital_Status]]="Absurd",I845-J845+1,marketing_campaign[[#This Row],[Marital_Status]]="Widow",I845+J845+1)</f>
        <v>3</v>
      </c>
      <c r="H845">
        <v>19419</v>
      </c>
      <c r="I845">
        <v>1</v>
      </c>
      <c r="J845">
        <v>0</v>
      </c>
      <c r="K845" s="1">
        <v>41223</v>
      </c>
      <c r="L845">
        <v>76</v>
      </c>
      <c r="M845" t="str" cm="1">
        <f t="array" ref="M845">_xlfn.IFS(AND(marketing_campaign[[#This Row],[Recency]]&gt;=0,marketing_campaign[[#This Row],[Recency]]&lt;=14),"Early Recency",AND(marketing_campaign[[#This Row],[Recency]]&gt;=15,marketing_campaign[[#This Row],[Recency]]&lt;=31),"Mid-Recency",marketing_campaign[[#This Row],[Recency]]&gt;=32,"Late Recency")</f>
        <v>Late Recency</v>
      </c>
      <c r="N845">
        <v>2</v>
      </c>
      <c r="O845">
        <v>14</v>
      </c>
      <c r="P845">
        <v>28</v>
      </c>
      <c r="Q845">
        <v>16</v>
      </c>
      <c r="R845">
        <v>3</v>
      </c>
      <c r="S845">
        <v>7</v>
      </c>
      <c r="T845">
        <f>marketing_campaign[[#This Row],[MntGoldProds]]+marketing_campaign[[#This Row],[MntSweetProducts]]+marketing_campaign[[#This Row],[MntFishProducts]]+marketing_campaign[[#This Row],[MntMeatProducts]]+marketing_campaign[[#This Row],[MntFruits]]+marketing_campaign[[#This Row],[MntWines]]</f>
        <v>70</v>
      </c>
      <c r="U845">
        <v>4</v>
      </c>
      <c r="V845">
        <v>4</v>
      </c>
      <c r="W845">
        <v>0</v>
      </c>
      <c r="X845">
        <v>3</v>
      </c>
      <c r="Y845">
        <f t="shared" si="27"/>
        <v>11</v>
      </c>
      <c r="Z845">
        <v>9</v>
      </c>
      <c r="AA845">
        <v>0</v>
      </c>
      <c r="AB845">
        <v>0</v>
      </c>
      <c r="AC845">
        <v>0</v>
      </c>
      <c r="AD845">
        <v>0</v>
      </c>
      <c r="AE845">
        <v>0</v>
      </c>
      <c r="AF845">
        <v>0</v>
      </c>
      <c r="AG845">
        <v>3</v>
      </c>
      <c r="AH845">
        <v>11</v>
      </c>
      <c r="AI845">
        <v>0</v>
      </c>
      <c r="AJ845">
        <f>marketing_campaign[[#This Row],[AcceptedCmp2]]+marketing_campaign[[#This Row],[AcceptedCmp1]]+marketing_campaign[[#This Row],[AcceptedCmp5]]+marketing_campaign[[#This Row],[AcceptedCmp4]]+marketing_campaign[[#This Row],[AcceptedCmp3]]</f>
        <v>0</v>
      </c>
    </row>
    <row r="846" spans="1:36" x14ac:dyDescent="0.35">
      <c r="A846">
        <v>5332</v>
      </c>
      <c r="B846">
        <v>1960</v>
      </c>
      <c r="C846">
        <f t="shared" ca="1" si="26"/>
        <v>66</v>
      </c>
      <c r="D846" t="str" cm="1">
        <f t="array" aca="1" ref="D8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46" t="s">
        <v>37</v>
      </c>
      <c r="F846" t="s">
        <v>33</v>
      </c>
      <c r="G846" cm="1">
        <f t="array" ref="G846">_xlfn.IFS(marketing_campaign[[#This Row],[Marital_Status]]="Single",I846-J846+1,marketing_campaign[[#This Row],[Marital_Status]]="Together",I846+J846+2,marketing_campaign[[#This Row],[Marital_Status]]="Alone",I846-J846+1,marketing_campaign[[#This Row],[Marital_Status]]="Married",I846+J846+2,marketing_campaign[[#This Row],[Marital_Status]]="Divorced",I846+J846+1,marketing_campaign[[#This Row],[Marital_Status]]="YOLO",I846-J846+1,marketing_campaign[[#This Row],[Marital_Status]]="Absurd",I846-J846+1,marketing_campaign[[#This Row],[Marital_Status]]="Widow",I846+J846+1)</f>
        <v>2</v>
      </c>
      <c r="H846">
        <v>82504</v>
      </c>
      <c r="I846">
        <v>0</v>
      </c>
      <c r="J846">
        <v>0</v>
      </c>
      <c r="K846" s="1">
        <v>41482</v>
      </c>
      <c r="L846">
        <v>2</v>
      </c>
      <c r="M846" t="str" cm="1">
        <f t="array" ref="M846">_xlfn.IFS(AND(marketing_campaign[[#This Row],[Recency]]&gt;=0,marketing_campaign[[#This Row],[Recency]]&lt;=14),"Early Recency",AND(marketing_campaign[[#This Row],[Recency]]&gt;=15,marketing_campaign[[#This Row],[Recency]]&lt;=31),"Mid-Recency",marketing_campaign[[#This Row],[Recency]]&gt;=32,"Late Recency")</f>
        <v>Early Recency</v>
      </c>
      <c r="N846">
        <v>362</v>
      </c>
      <c r="O846">
        <v>50</v>
      </c>
      <c r="P846">
        <v>431</v>
      </c>
      <c r="Q846">
        <v>134</v>
      </c>
      <c r="R846">
        <v>35</v>
      </c>
      <c r="S846">
        <v>54</v>
      </c>
      <c r="T846">
        <f>marketing_campaign[[#This Row],[MntGoldProds]]+marketing_campaign[[#This Row],[MntSweetProducts]]+marketing_campaign[[#This Row],[MntFishProducts]]+marketing_campaign[[#This Row],[MntMeatProducts]]+marketing_campaign[[#This Row],[MntFruits]]+marketing_campaign[[#This Row],[MntWines]]</f>
        <v>1066</v>
      </c>
      <c r="U846">
        <v>1</v>
      </c>
      <c r="V846">
        <v>3</v>
      </c>
      <c r="W846">
        <v>6</v>
      </c>
      <c r="X846">
        <v>7</v>
      </c>
      <c r="Y846">
        <f t="shared" si="27"/>
        <v>17</v>
      </c>
      <c r="Z846">
        <v>1</v>
      </c>
      <c r="AA846">
        <v>0</v>
      </c>
      <c r="AB846">
        <v>0</v>
      </c>
      <c r="AC846">
        <v>0</v>
      </c>
      <c r="AD846">
        <v>0</v>
      </c>
      <c r="AE846">
        <v>0</v>
      </c>
      <c r="AF846">
        <v>0</v>
      </c>
      <c r="AG846">
        <v>3</v>
      </c>
      <c r="AH846">
        <v>11</v>
      </c>
      <c r="AI846">
        <v>0</v>
      </c>
      <c r="AJ846">
        <f>marketing_campaign[[#This Row],[AcceptedCmp2]]+marketing_campaign[[#This Row],[AcceptedCmp1]]+marketing_campaign[[#This Row],[AcceptedCmp5]]+marketing_campaign[[#This Row],[AcceptedCmp4]]+marketing_campaign[[#This Row],[AcceptedCmp3]]</f>
        <v>0</v>
      </c>
    </row>
    <row r="847" spans="1:36" x14ac:dyDescent="0.35">
      <c r="A847">
        <v>5848</v>
      </c>
      <c r="B847">
        <v>1970</v>
      </c>
      <c r="C847">
        <f t="shared" ca="1" si="26"/>
        <v>56</v>
      </c>
      <c r="D847" t="str" cm="1">
        <f t="array" aca="1" ref="D8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47" t="s">
        <v>29</v>
      </c>
      <c r="F847" t="s">
        <v>31</v>
      </c>
      <c r="G847" cm="1">
        <f t="array" ref="G847">_xlfn.IFS(marketing_campaign[[#This Row],[Marital_Status]]="Single",I847-J847+1,marketing_campaign[[#This Row],[Marital_Status]]="Together",I847+J847+2,marketing_campaign[[#This Row],[Marital_Status]]="Alone",I847-J847+1,marketing_campaign[[#This Row],[Marital_Status]]="Married",I847+J847+2,marketing_campaign[[#This Row],[Marital_Status]]="Divorced",I847+J847+1,marketing_campaign[[#This Row],[Marital_Status]]="YOLO",I847-J847+1,marketing_campaign[[#This Row],[Marital_Status]]="Absurd",I847-J847+1,marketing_campaign[[#This Row],[Marital_Status]]="Widow",I847+J847+1)</f>
        <v>2</v>
      </c>
      <c r="H847">
        <v>81205</v>
      </c>
      <c r="I847">
        <v>0</v>
      </c>
      <c r="J847">
        <v>0</v>
      </c>
      <c r="K847" s="1">
        <v>41652</v>
      </c>
      <c r="L847">
        <v>43</v>
      </c>
      <c r="M847" t="str" cm="1">
        <f t="array" ref="M847">_xlfn.IFS(AND(marketing_campaign[[#This Row],[Recency]]&gt;=0,marketing_campaign[[#This Row],[Recency]]&lt;=14),"Early Recency",AND(marketing_campaign[[#This Row],[Recency]]&gt;=15,marketing_campaign[[#This Row],[Recency]]&lt;=31),"Mid-Recency",marketing_campaign[[#This Row],[Recency]]&gt;=32,"Late Recency")</f>
        <v>Late Recency</v>
      </c>
      <c r="N847">
        <v>724</v>
      </c>
      <c r="O847">
        <v>74</v>
      </c>
      <c r="P847">
        <v>929</v>
      </c>
      <c r="Q847">
        <v>97</v>
      </c>
      <c r="R847">
        <v>55</v>
      </c>
      <c r="S847">
        <v>130</v>
      </c>
      <c r="T847">
        <f>marketing_campaign[[#This Row],[MntGoldProds]]+marketing_campaign[[#This Row],[MntSweetProducts]]+marketing_campaign[[#This Row],[MntFishProducts]]+marketing_campaign[[#This Row],[MntMeatProducts]]+marketing_campaign[[#This Row],[MntFruits]]+marketing_campaign[[#This Row],[MntWines]]</f>
        <v>2009</v>
      </c>
      <c r="U847">
        <v>1</v>
      </c>
      <c r="V847">
        <v>5</v>
      </c>
      <c r="W847">
        <v>6</v>
      </c>
      <c r="X847">
        <v>7</v>
      </c>
      <c r="Y847">
        <f t="shared" si="27"/>
        <v>19</v>
      </c>
      <c r="Z847">
        <v>2</v>
      </c>
      <c r="AA847">
        <v>1</v>
      </c>
      <c r="AB847">
        <v>0</v>
      </c>
      <c r="AC847">
        <v>1</v>
      </c>
      <c r="AD847">
        <v>0</v>
      </c>
      <c r="AE847">
        <v>1</v>
      </c>
      <c r="AF847">
        <v>0</v>
      </c>
      <c r="AG847">
        <v>3</v>
      </c>
      <c r="AH847">
        <v>11</v>
      </c>
      <c r="AI847">
        <v>1</v>
      </c>
      <c r="AJ847">
        <f>marketing_campaign[[#This Row],[AcceptedCmp2]]+marketing_campaign[[#This Row],[AcceptedCmp1]]+marketing_campaign[[#This Row],[AcceptedCmp5]]+marketing_campaign[[#This Row],[AcceptedCmp4]]+marketing_campaign[[#This Row],[AcceptedCmp3]]</f>
        <v>3</v>
      </c>
    </row>
    <row r="848" spans="1:36" x14ac:dyDescent="0.35">
      <c r="A848">
        <v>10343</v>
      </c>
      <c r="B848">
        <v>1991</v>
      </c>
      <c r="C848">
        <f t="shared" ca="1" si="26"/>
        <v>35</v>
      </c>
      <c r="D848" t="str" cm="1">
        <f t="array" aca="1" ref="D8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48" t="s">
        <v>37</v>
      </c>
      <c r="F848" t="s">
        <v>30</v>
      </c>
      <c r="G848" cm="1">
        <f t="array" ref="G848">_xlfn.IFS(marketing_campaign[[#This Row],[Marital_Status]]="Single",I848-J848+1,marketing_campaign[[#This Row],[Marital_Status]]="Together",I848+J848+2,marketing_campaign[[#This Row],[Marital_Status]]="Alone",I848-J848+1,marketing_campaign[[#This Row],[Marital_Status]]="Married",I848+J848+2,marketing_campaign[[#This Row],[Marital_Status]]="Divorced",I848+J848+1,marketing_campaign[[#This Row],[Marital_Status]]="YOLO",I848-J848+1,marketing_campaign[[#This Row],[Marital_Status]]="Absurd",I848-J848+1,marketing_campaign[[#This Row],[Marital_Status]]="Widow",I848+J848+1)</f>
        <v>1</v>
      </c>
      <c r="H848">
        <v>61618</v>
      </c>
      <c r="I848">
        <v>0</v>
      </c>
      <c r="J848">
        <v>0</v>
      </c>
      <c r="K848" s="1">
        <v>41181</v>
      </c>
      <c r="L848">
        <v>27</v>
      </c>
      <c r="M848" t="str" cm="1">
        <f t="array" ref="M848">_xlfn.IFS(AND(marketing_campaign[[#This Row],[Recency]]&gt;=0,marketing_campaign[[#This Row],[Recency]]&lt;=14),"Early Recency",AND(marketing_campaign[[#This Row],[Recency]]&gt;=15,marketing_campaign[[#This Row],[Recency]]&lt;=31),"Mid-Recency",marketing_campaign[[#This Row],[Recency]]&gt;=32,"Late Recency")</f>
        <v>Mid-Recency</v>
      </c>
      <c r="N848">
        <v>605</v>
      </c>
      <c r="O848">
        <v>91</v>
      </c>
      <c r="P848">
        <v>399</v>
      </c>
      <c r="Q848">
        <v>0</v>
      </c>
      <c r="R848">
        <v>45</v>
      </c>
      <c r="S848">
        <v>205</v>
      </c>
      <c r="T848">
        <f>marketing_campaign[[#This Row],[MntGoldProds]]+marketing_campaign[[#This Row],[MntSweetProducts]]+marketing_campaign[[#This Row],[MntFishProducts]]+marketing_campaign[[#This Row],[MntMeatProducts]]+marketing_campaign[[#This Row],[MntFruits]]+marketing_campaign[[#This Row],[MntWines]]</f>
        <v>1345</v>
      </c>
      <c r="U848">
        <v>2</v>
      </c>
      <c r="V848">
        <v>3</v>
      </c>
      <c r="W848">
        <v>6</v>
      </c>
      <c r="X848">
        <v>8</v>
      </c>
      <c r="Y848">
        <f t="shared" si="27"/>
        <v>19</v>
      </c>
      <c r="Z848">
        <v>3</v>
      </c>
      <c r="AA848">
        <v>0</v>
      </c>
      <c r="AB848">
        <v>0</v>
      </c>
      <c r="AC848">
        <v>0</v>
      </c>
      <c r="AD848">
        <v>0</v>
      </c>
      <c r="AE848">
        <v>0</v>
      </c>
      <c r="AF848">
        <v>0</v>
      </c>
      <c r="AG848">
        <v>3</v>
      </c>
      <c r="AH848">
        <v>11</v>
      </c>
      <c r="AI848">
        <v>0</v>
      </c>
      <c r="AJ848">
        <f>marketing_campaign[[#This Row],[AcceptedCmp2]]+marketing_campaign[[#This Row],[AcceptedCmp1]]+marketing_campaign[[#This Row],[AcceptedCmp5]]+marketing_campaign[[#This Row],[AcceptedCmp4]]+marketing_campaign[[#This Row],[AcceptedCmp3]]</f>
        <v>0</v>
      </c>
    </row>
    <row r="849" spans="1:36" x14ac:dyDescent="0.35">
      <c r="A849">
        <v>5935</v>
      </c>
      <c r="B849">
        <v>1956</v>
      </c>
      <c r="C849">
        <f t="shared" ca="1" si="26"/>
        <v>70</v>
      </c>
      <c r="D849" t="str" cm="1">
        <f t="array" aca="1" ref="D8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49" t="s">
        <v>34</v>
      </c>
      <c r="F849" t="s">
        <v>30</v>
      </c>
      <c r="G849" cm="1">
        <f t="array" ref="G849">_xlfn.IFS(marketing_campaign[[#This Row],[Marital_Status]]="Single",I849-J849+1,marketing_campaign[[#This Row],[Marital_Status]]="Together",I849+J849+2,marketing_campaign[[#This Row],[Marital_Status]]="Alone",I849-J849+1,marketing_campaign[[#This Row],[Marital_Status]]="Married",I849+J849+2,marketing_campaign[[#This Row],[Marital_Status]]="Divorced",I849+J849+1,marketing_campaign[[#This Row],[Marital_Status]]="YOLO",I849-J849+1,marketing_campaign[[#This Row],[Marital_Status]]="Absurd",I849-J849+1,marketing_campaign[[#This Row],[Marital_Status]]="Widow",I849+J849+1)</f>
        <v>0</v>
      </c>
      <c r="H849">
        <v>55284</v>
      </c>
      <c r="I849">
        <v>0</v>
      </c>
      <c r="J849">
        <v>1</v>
      </c>
      <c r="K849" s="1">
        <v>41267</v>
      </c>
      <c r="L849">
        <v>60</v>
      </c>
      <c r="M849" t="str" cm="1">
        <f t="array" ref="M849">_xlfn.IFS(AND(marketing_campaign[[#This Row],[Recency]]&gt;=0,marketing_campaign[[#This Row],[Recency]]&lt;=14),"Early Recency",AND(marketing_campaign[[#This Row],[Recency]]&gt;=15,marketing_campaign[[#This Row],[Recency]]&lt;=31),"Mid-Recency",marketing_campaign[[#This Row],[Recency]]&gt;=32,"Late Recency")</f>
        <v>Late Recency</v>
      </c>
      <c r="N849">
        <v>547</v>
      </c>
      <c r="O849">
        <v>7</v>
      </c>
      <c r="P849">
        <v>140</v>
      </c>
      <c r="Q849">
        <v>0</v>
      </c>
      <c r="R849">
        <v>7</v>
      </c>
      <c r="S849">
        <v>63</v>
      </c>
      <c r="T849">
        <f>marketing_campaign[[#This Row],[MntGoldProds]]+marketing_campaign[[#This Row],[MntSweetProducts]]+marketing_campaign[[#This Row],[MntFishProducts]]+marketing_campaign[[#This Row],[MntMeatProducts]]+marketing_campaign[[#This Row],[MntFruits]]+marketing_campaign[[#This Row],[MntWines]]</f>
        <v>764</v>
      </c>
      <c r="U849">
        <v>3</v>
      </c>
      <c r="V849">
        <v>7</v>
      </c>
      <c r="W849">
        <v>5</v>
      </c>
      <c r="X849">
        <v>8</v>
      </c>
      <c r="Y849">
        <f t="shared" si="27"/>
        <v>23</v>
      </c>
      <c r="Z849">
        <v>5</v>
      </c>
      <c r="AA849">
        <v>0</v>
      </c>
      <c r="AB849">
        <v>0</v>
      </c>
      <c r="AC849">
        <v>0</v>
      </c>
      <c r="AD849">
        <v>0</v>
      </c>
      <c r="AE849">
        <v>0</v>
      </c>
      <c r="AF849">
        <v>0</v>
      </c>
      <c r="AG849">
        <v>3</v>
      </c>
      <c r="AH849">
        <v>11</v>
      </c>
      <c r="AI849">
        <v>0</v>
      </c>
      <c r="AJ849">
        <f>marketing_campaign[[#This Row],[AcceptedCmp2]]+marketing_campaign[[#This Row],[AcceptedCmp1]]+marketing_campaign[[#This Row],[AcceptedCmp5]]+marketing_campaign[[#This Row],[AcceptedCmp4]]+marketing_campaign[[#This Row],[AcceptedCmp3]]</f>
        <v>0</v>
      </c>
    </row>
    <row r="850" spans="1:36" x14ac:dyDescent="0.35">
      <c r="A850">
        <v>2895</v>
      </c>
      <c r="B850">
        <v>1963</v>
      </c>
      <c r="C850">
        <f t="shared" ca="1" si="26"/>
        <v>63</v>
      </c>
      <c r="D850" t="str" cm="1">
        <f t="array" aca="1" ref="D8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0" t="s">
        <v>29</v>
      </c>
      <c r="F850" t="s">
        <v>30</v>
      </c>
      <c r="G850" cm="1">
        <f t="array" ref="G850">_xlfn.IFS(marketing_campaign[[#This Row],[Marital_Status]]="Single",I850-J850+1,marketing_campaign[[#This Row],[Marital_Status]]="Together",I850+J850+2,marketing_campaign[[#This Row],[Marital_Status]]="Alone",I850-J850+1,marketing_campaign[[#This Row],[Marital_Status]]="Married",I850+J850+2,marketing_campaign[[#This Row],[Marital_Status]]="Divorced",I850+J850+1,marketing_campaign[[#This Row],[Marital_Status]]="YOLO",I850-J850+1,marketing_campaign[[#This Row],[Marital_Status]]="Absurd",I850-J850+1,marketing_campaign[[#This Row],[Marital_Status]]="Widow",I850+J850+1)</f>
        <v>0</v>
      </c>
      <c r="H850">
        <v>49980</v>
      </c>
      <c r="I850">
        <v>0</v>
      </c>
      <c r="J850">
        <v>1</v>
      </c>
      <c r="K850" s="1">
        <v>41570</v>
      </c>
      <c r="L850">
        <v>79</v>
      </c>
      <c r="M850" t="str" cm="1">
        <f t="array" ref="M850">_xlfn.IFS(AND(marketing_campaign[[#This Row],[Recency]]&gt;=0,marketing_campaign[[#This Row],[Recency]]&lt;=14),"Early Recency",AND(marketing_campaign[[#This Row],[Recency]]&gt;=15,marketing_campaign[[#This Row],[Recency]]&lt;=31),"Mid-Recency",marketing_campaign[[#This Row],[Recency]]&gt;=32,"Late Recency")</f>
        <v>Late Recency</v>
      </c>
      <c r="N850">
        <v>104</v>
      </c>
      <c r="O850">
        <v>1</v>
      </c>
      <c r="P850">
        <v>54</v>
      </c>
      <c r="Q850">
        <v>13</v>
      </c>
      <c r="R850">
        <v>9</v>
      </c>
      <c r="S850">
        <v>14</v>
      </c>
      <c r="T850">
        <f>marketing_campaign[[#This Row],[MntGoldProds]]+marketing_campaign[[#This Row],[MntSweetProducts]]+marketing_campaign[[#This Row],[MntFishProducts]]+marketing_campaign[[#This Row],[MntMeatProducts]]+marketing_campaign[[#This Row],[MntFruits]]+marketing_campaign[[#This Row],[MntWines]]</f>
        <v>195</v>
      </c>
      <c r="U850">
        <v>2</v>
      </c>
      <c r="V850">
        <v>3</v>
      </c>
      <c r="W850">
        <v>1</v>
      </c>
      <c r="X850">
        <v>5</v>
      </c>
      <c r="Y850">
        <f t="shared" si="27"/>
        <v>11</v>
      </c>
      <c r="Z850">
        <v>5</v>
      </c>
      <c r="AA850">
        <v>0</v>
      </c>
      <c r="AB850">
        <v>0</v>
      </c>
      <c r="AC850">
        <v>0</v>
      </c>
      <c r="AD850">
        <v>0</v>
      </c>
      <c r="AE850">
        <v>0</v>
      </c>
      <c r="AF850">
        <v>0</v>
      </c>
      <c r="AG850">
        <v>3</v>
      </c>
      <c r="AH850">
        <v>11</v>
      </c>
      <c r="AI850">
        <v>0</v>
      </c>
      <c r="AJ850">
        <f>marketing_campaign[[#This Row],[AcceptedCmp2]]+marketing_campaign[[#This Row],[AcceptedCmp1]]+marketing_campaign[[#This Row],[AcceptedCmp5]]+marketing_campaign[[#This Row],[AcceptedCmp4]]+marketing_campaign[[#This Row],[AcceptedCmp3]]</f>
        <v>0</v>
      </c>
    </row>
    <row r="851" spans="1:36" x14ac:dyDescent="0.35">
      <c r="A851">
        <v>10262</v>
      </c>
      <c r="B851">
        <v>1980</v>
      </c>
      <c r="C851">
        <f t="shared" ca="1" si="26"/>
        <v>46</v>
      </c>
      <c r="D851" t="str" cm="1">
        <f t="array" aca="1" ref="D8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1" t="s">
        <v>29</v>
      </c>
      <c r="F851" t="s">
        <v>33</v>
      </c>
      <c r="G851" cm="1">
        <f t="array" ref="G851">_xlfn.IFS(marketing_campaign[[#This Row],[Marital_Status]]="Single",I851-J851+1,marketing_campaign[[#This Row],[Marital_Status]]="Together",I851+J851+2,marketing_campaign[[#This Row],[Marital_Status]]="Alone",I851-J851+1,marketing_campaign[[#This Row],[Marital_Status]]="Married",I851+J851+2,marketing_campaign[[#This Row],[Marital_Status]]="Divorced",I851+J851+1,marketing_campaign[[#This Row],[Marital_Status]]="YOLO",I851-J851+1,marketing_campaign[[#This Row],[Marital_Status]]="Absurd",I851-J851+1,marketing_campaign[[#This Row],[Marital_Status]]="Widow",I851+J851+1)</f>
        <v>4</v>
      </c>
      <c r="H851">
        <v>15072</v>
      </c>
      <c r="I851">
        <v>2</v>
      </c>
      <c r="J851">
        <v>0</v>
      </c>
      <c r="K851" s="1">
        <v>41404</v>
      </c>
      <c r="L851">
        <v>96</v>
      </c>
      <c r="M851" t="str" cm="1">
        <f t="array" ref="M851">_xlfn.IFS(AND(marketing_campaign[[#This Row],[Recency]]&gt;=0,marketing_campaign[[#This Row],[Recency]]&lt;=14),"Early Recency",AND(marketing_campaign[[#This Row],[Recency]]&gt;=15,marketing_campaign[[#This Row],[Recency]]&lt;=31),"Mid-Recency",marketing_campaign[[#This Row],[Recency]]&gt;=32,"Late Recency")</f>
        <v>Late Recency</v>
      </c>
      <c r="N851">
        <v>8</v>
      </c>
      <c r="O851">
        <v>2</v>
      </c>
      <c r="P851">
        <v>15</v>
      </c>
      <c r="Q851">
        <v>0</v>
      </c>
      <c r="R851">
        <v>10</v>
      </c>
      <c r="S851">
        <v>18</v>
      </c>
      <c r="T851">
        <f>marketing_campaign[[#This Row],[MntGoldProds]]+marketing_campaign[[#This Row],[MntSweetProducts]]+marketing_campaign[[#This Row],[MntFishProducts]]+marketing_campaign[[#This Row],[MntMeatProducts]]+marketing_campaign[[#This Row],[MntFruits]]+marketing_campaign[[#This Row],[MntWines]]</f>
        <v>53</v>
      </c>
      <c r="U851">
        <v>4</v>
      </c>
      <c r="V851">
        <v>3</v>
      </c>
      <c r="W851">
        <v>1</v>
      </c>
      <c r="X851">
        <v>3</v>
      </c>
      <c r="Y851">
        <f t="shared" si="27"/>
        <v>11</v>
      </c>
      <c r="Z851">
        <v>5</v>
      </c>
      <c r="AA851">
        <v>0</v>
      </c>
      <c r="AB851">
        <v>0</v>
      </c>
      <c r="AC851">
        <v>0</v>
      </c>
      <c r="AD851">
        <v>0</v>
      </c>
      <c r="AE851">
        <v>0</v>
      </c>
      <c r="AF851">
        <v>0</v>
      </c>
      <c r="AG851">
        <v>3</v>
      </c>
      <c r="AH851">
        <v>11</v>
      </c>
      <c r="AI851">
        <v>0</v>
      </c>
      <c r="AJ851">
        <f>marketing_campaign[[#This Row],[AcceptedCmp2]]+marketing_campaign[[#This Row],[AcceptedCmp1]]+marketing_campaign[[#This Row],[AcceptedCmp5]]+marketing_campaign[[#This Row],[AcceptedCmp4]]+marketing_campaign[[#This Row],[AcceptedCmp3]]</f>
        <v>0</v>
      </c>
    </row>
    <row r="852" spans="1:36" x14ac:dyDescent="0.35">
      <c r="A852">
        <v>7848</v>
      </c>
      <c r="B852">
        <v>1974</v>
      </c>
      <c r="C852">
        <f t="shared" ca="1" si="26"/>
        <v>52</v>
      </c>
      <c r="D852" t="str" cm="1">
        <f t="array" aca="1" ref="D8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2" t="s">
        <v>29</v>
      </c>
      <c r="F852" t="s">
        <v>30</v>
      </c>
      <c r="G852" cm="1">
        <f t="array" ref="G852">_xlfn.IFS(marketing_campaign[[#This Row],[Marital_Status]]="Single",I852-J852+1,marketing_campaign[[#This Row],[Marital_Status]]="Together",I852+J852+2,marketing_campaign[[#This Row],[Marital_Status]]="Alone",I852-J852+1,marketing_campaign[[#This Row],[Marital_Status]]="Married",I852+J852+2,marketing_campaign[[#This Row],[Marital_Status]]="Divorced",I852+J852+1,marketing_campaign[[#This Row],[Marital_Status]]="YOLO",I852-J852+1,marketing_campaign[[#This Row],[Marital_Status]]="Absurd",I852-J852+1,marketing_campaign[[#This Row],[Marital_Status]]="Widow",I852+J852+1)</f>
        <v>0</v>
      </c>
      <c r="H852">
        <v>49166</v>
      </c>
      <c r="I852">
        <v>0</v>
      </c>
      <c r="J852">
        <v>1</v>
      </c>
      <c r="K852" s="1">
        <v>41438</v>
      </c>
      <c r="L852">
        <v>17</v>
      </c>
      <c r="M852" t="str" cm="1">
        <f t="array" ref="M852">_xlfn.IFS(AND(marketing_campaign[[#This Row],[Recency]]&gt;=0,marketing_campaign[[#This Row],[Recency]]&lt;=14),"Early Recency",AND(marketing_campaign[[#This Row],[Recency]]&gt;=15,marketing_campaign[[#This Row],[Recency]]&lt;=31),"Mid-Recency",marketing_campaign[[#This Row],[Recency]]&gt;=32,"Late Recency")</f>
        <v>Mid-Recency</v>
      </c>
      <c r="N852">
        <v>224</v>
      </c>
      <c r="O852">
        <v>2</v>
      </c>
      <c r="P852">
        <v>25</v>
      </c>
      <c r="Q852">
        <v>7</v>
      </c>
      <c r="R852">
        <v>0</v>
      </c>
      <c r="S852">
        <v>110</v>
      </c>
      <c r="T852">
        <f>marketing_campaign[[#This Row],[MntGoldProds]]+marketing_campaign[[#This Row],[MntSweetProducts]]+marketing_campaign[[#This Row],[MntFishProducts]]+marketing_campaign[[#This Row],[MntMeatProducts]]+marketing_campaign[[#This Row],[MntFruits]]+marketing_campaign[[#This Row],[MntWines]]</f>
        <v>368</v>
      </c>
      <c r="U852">
        <v>2</v>
      </c>
      <c r="V852">
        <v>5</v>
      </c>
      <c r="W852">
        <v>3</v>
      </c>
      <c r="X852">
        <v>3</v>
      </c>
      <c r="Y852">
        <f t="shared" si="27"/>
        <v>13</v>
      </c>
      <c r="Z852">
        <v>6</v>
      </c>
      <c r="AA852">
        <v>0</v>
      </c>
      <c r="AB852">
        <v>0</v>
      </c>
      <c r="AC852">
        <v>0</v>
      </c>
      <c r="AD852">
        <v>0</v>
      </c>
      <c r="AE852">
        <v>0</v>
      </c>
      <c r="AF852">
        <v>0</v>
      </c>
      <c r="AG852">
        <v>3</v>
      </c>
      <c r="AH852">
        <v>11</v>
      </c>
      <c r="AI852">
        <v>0</v>
      </c>
      <c r="AJ852">
        <f>marketing_campaign[[#This Row],[AcceptedCmp2]]+marketing_campaign[[#This Row],[AcceptedCmp1]]+marketing_campaign[[#This Row],[AcceptedCmp5]]+marketing_campaign[[#This Row],[AcceptedCmp4]]+marketing_campaign[[#This Row],[AcceptedCmp3]]</f>
        <v>0</v>
      </c>
    </row>
    <row r="853" spans="1:36" x14ac:dyDescent="0.35">
      <c r="A853">
        <v>9477</v>
      </c>
      <c r="B853">
        <v>1954</v>
      </c>
      <c r="C853">
        <f t="shared" ca="1" si="26"/>
        <v>72</v>
      </c>
      <c r="D853" t="str" cm="1">
        <f t="array" aca="1" ref="D8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3" t="s">
        <v>32</v>
      </c>
      <c r="F853" t="s">
        <v>33</v>
      </c>
      <c r="G853" cm="1">
        <f t="array" ref="G853">_xlfn.IFS(marketing_campaign[[#This Row],[Marital_Status]]="Single",I853-J853+1,marketing_campaign[[#This Row],[Marital_Status]]="Together",I853+J853+2,marketing_campaign[[#This Row],[Marital_Status]]="Alone",I853-J853+1,marketing_campaign[[#This Row],[Marital_Status]]="Married",I853+J853+2,marketing_campaign[[#This Row],[Marital_Status]]="Divorced",I853+J853+1,marketing_campaign[[#This Row],[Marital_Status]]="YOLO",I853-J853+1,marketing_campaign[[#This Row],[Marital_Status]]="Absurd",I853-J853+1,marketing_campaign[[#This Row],[Marital_Status]]="Widow",I853+J853+1)</f>
        <v>3</v>
      </c>
      <c r="H853">
        <v>65324</v>
      </c>
      <c r="I853">
        <v>0</v>
      </c>
      <c r="J853">
        <v>1</v>
      </c>
      <c r="K853" s="1">
        <v>41650</v>
      </c>
      <c r="L853">
        <v>0</v>
      </c>
      <c r="M853" t="str" cm="1">
        <f t="array" ref="M853">_xlfn.IFS(AND(marketing_campaign[[#This Row],[Recency]]&gt;=0,marketing_campaign[[#This Row],[Recency]]&lt;=14),"Early Recency",AND(marketing_campaign[[#This Row],[Recency]]&gt;=15,marketing_campaign[[#This Row],[Recency]]&lt;=31),"Mid-Recency",marketing_campaign[[#This Row],[Recency]]&gt;=32,"Late Recency")</f>
        <v>Early Recency</v>
      </c>
      <c r="N853">
        <v>384</v>
      </c>
      <c r="O853">
        <v>0</v>
      </c>
      <c r="P853">
        <v>102</v>
      </c>
      <c r="Q853">
        <v>21</v>
      </c>
      <c r="R853">
        <v>32</v>
      </c>
      <c r="S853">
        <v>5</v>
      </c>
      <c r="T853">
        <f>marketing_campaign[[#This Row],[MntGoldProds]]+marketing_campaign[[#This Row],[MntSweetProducts]]+marketing_campaign[[#This Row],[MntFishProducts]]+marketing_campaign[[#This Row],[MntMeatProducts]]+marketing_campaign[[#This Row],[MntFruits]]+marketing_campaign[[#This Row],[MntWines]]</f>
        <v>544</v>
      </c>
      <c r="U853">
        <v>3</v>
      </c>
      <c r="V853">
        <v>6</v>
      </c>
      <c r="W853">
        <v>2</v>
      </c>
      <c r="X853">
        <v>9</v>
      </c>
      <c r="Y853">
        <f t="shared" si="27"/>
        <v>20</v>
      </c>
      <c r="Z853">
        <v>4</v>
      </c>
      <c r="AA853">
        <v>0</v>
      </c>
      <c r="AB853">
        <v>0</v>
      </c>
      <c r="AC853">
        <v>0</v>
      </c>
      <c r="AD853">
        <v>0</v>
      </c>
      <c r="AE853">
        <v>0</v>
      </c>
      <c r="AF853">
        <v>0</v>
      </c>
      <c r="AG853">
        <v>3</v>
      </c>
      <c r="AH853">
        <v>11</v>
      </c>
      <c r="AI853">
        <v>0</v>
      </c>
      <c r="AJ853">
        <f>marketing_campaign[[#This Row],[AcceptedCmp2]]+marketing_campaign[[#This Row],[AcceptedCmp1]]+marketing_campaign[[#This Row],[AcceptedCmp5]]+marketing_campaign[[#This Row],[AcceptedCmp4]]+marketing_campaign[[#This Row],[AcceptedCmp3]]</f>
        <v>0</v>
      </c>
    </row>
    <row r="854" spans="1:36" x14ac:dyDescent="0.35">
      <c r="A854">
        <v>4856</v>
      </c>
      <c r="B854">
        <v>1957</v>
      </c>
      <c r="C854">
        <f t="shared" ca="1" si="26"/>
        <v>69</v>
      </c>
      <c r="D854" t="str" cm="1">
        <f t="array" aca="1" ref="D8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54" t="s">
        <v>37</v>
      </c>
      <c r="F854" t="s">
        <v>33</v>
      </c>
      <c r="G854" cm="1">
        <f t="array" ref="G854">_xlfn.IFS(marketing_campaign[[#This Row],[Marital_Status]]="Single",I854-J854+1,marketing_campaign[[#This Row],[Marital_Status]]="Together",I854+J854+2,marketing_campaign[[#This Row],[Marital_Status]]="Alone",I854-J854+1,marketing_campaign[[#This Row],[Marital_Status]]="Married",I854+J854+2,marketing_campaign[[#This Row],[Marital_Status]]="Divorced",I854+J854+1,marketing_campaign[[#This Row],[Marital_Status]]="YOLO",I854-J854+1,marketing_campaign[[#This Row],[Marital_Status]]="Absurd",I854-J854+1,marketing_campaign[[#This Row],[Marital_Status]]="Widow",I854+J854+1)</f>
        <v>2</v>
      </c>
      <c r="H854">
        <v>82347</v>
      </c>
      <c r="I854">
        <v>0</v>
      </c>
      <c r="J854">
        <v>0</v>
      </c>
      <c r="K854" s="1">
        <v>41219</v>
      </c>
      <c r="L854">
        <v>38</v>
      </c>
      <c r="M854" t="str" cm="1">
        <f t="array" ref="M854">_xlfn.IFS(AND(marketing_campaign[[#This Row],[Recency]]&gt;=0,marketing_campaign[[#This Row],[Recency]]&lt;=14),"Early Recency",AND(marketing_campaign[[#This Row],[Recency]]&gt;=15,marketing_campaign[[#This Row],[Recency]]&lt;=31),"Mid-Recency",marketing_campaign[[#This Row],[Recency]]&gt;=32,"Late Recency")</f>
        <v>Late Recency</v>
      </c>
      <c r="N854">
        <v>556</v>
      </c>
      <c r="O854">
        <v>54</v>
      </c>
      <c r="P854">
        <v>845</v>
      </c>
      <c r="Q854">
        <v>202</v>
      </c>
      <c r="R854">
        <v>133</v>
      </c>
      <c r="S854">
        <v>63</v>
      </c>
      <c r="T854">
        <f>marketing_campaign[[#This Row],[MntGoldProds]]+marketing_campaign[[#This Row],[MntSweetProducts]]+marketing_campaign[[#This Row],[MntFishProducts]]+marketing_campaign[[#This Row],[MntMeatProducts]]+marketing_campaign[[#This Row],[MntFruits]]+marketing_campaign[[#This Row],[MntWines]]</f>
        <v>1853</v>
      </c>
      <c r="U854">
        <v>1</v>
      </c>
      <c r="V854">
        <v>7</v>
      </c>
      <c r="W854">
        <v>7</v>
      </c>
      <c r="X854">
        <v>10</v>
      </c>
      <c r="Y854">
        <f t="shared" si="27"/>
        <v>25</v>
      </c>
      <c r="Z854">
        <v>3</v>
      </c>
      <c r="AA854">
        <v>1</v>
      </c>
      <c r="AB854">
        <v>0</v>
      </c>
      <c r="AC854">
        <v>0</v>
      </c>
      <c r="AD854">
        <v>1</v>
      </c>
      <c r="AE854">
        <v>0</v>
      </c>
      <c r="AF854">
        <v>0</v>
      </c>
      <c r="AG854">
        <v>3</v>
      </c>
      <c r="AH854">
        <v>11</v>
      </c>
      <c r="AI854">
        <v>0</v>
      </c>
      <c r="AJ854">
        <f>marketing_campaign[[#This Row],[AcceptedCmp2]]+marketing_campaign[[#This Row],[AcceptedCmp1]]+marketing_campaign[[#This Row],[AcceptedCmp5]]+marketing_campaign[[#This Row],[AcceptedCmp4]]+marketing_campaign[[#This Row],[AcceptedCmp3]]</f>
        <v>2</v>
      </c>
    </row>
    <row r="855" spans="1:36" x14ac:dyDescent="0.35">
      <c r="A855">
        <v>7186</v>
      </c>
      <c r="B855">
        <v>1966</v>
      </c>
      <c r="C855">
        <f t="shared" ca="1" si="26"/>
        <v>60</v>
      </c>
      <c r="D855" t="str" cm="1">
        <f t="array" aca="1" ref="D8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5" t="s">
        <v>32</v>
      </c>
      <c r="F855" t="s">
        <v>31</v>
      </c>
      <c r="G855" cm="1">
        <f t="array" ref="G855">_xlfn.IFS(marketing_campaign[[#This Row],[Marital_Status]]="Single",I855-J855+1,marketing_campaign[[#This Row],[Marital_Status]]="Together",I855+J855+2,marketing_campaign[[#This Row],[Marital_Status]]="Alone",I855-J855+1,marketing_campaign[[#This Row],[Marital_Status]]="Married",I855+J855+2,marketing_campaign[[#This Row],[Marital_Status]]="Divorced",I855+J855+1,marketing_campaign[[#This Row],[Marital_Status]]="YOLO",I855-J855+1,marketing_campaign[[#This Row],[Marital_Status]]="Absurd",I855-J855+1,marketing_campaign[[#This Row],[Marital_Status]]="Widow",I855+J855+1)</f>
        <v>4</v>
      </c>
      <c r="H855">
        <v>30843</v>
      </c>
      <c r="I855">
        <v>1</v>
      </c>
      <c r="J855">
        <v>1</v>
      </c>
      <c r="K855" s="1">
        <v>41785</v>
      </c>
      <c r="L855">
        <v>43</v>
      </c>
      <c r="M855" t="str" cm="1">
        <f t="array" ref="M855">_xlfn.IFS(AND(marketing_campaign[[#This Row],[Recency]]&gt;=0,marketing_campaign[[#This Row],[Recency]]&lt;=14),"Early Recency",AND(marketing_campaign[[#This Row],[Recency]]&gt;=15,marketing_campaign[[#This Row],[Recency]]&lt;=31),"Mid-Recency",marketing_campaign[[#This Row],[Recency]]&gt;=32,"Late Recency")</f>
        <v>Late Recency</v>
      </c>
      <c r="N855">
        <v>24</v>
      </c>
      <c r="O855">
        <v>0</v>
      </c>
      <c r="P855">
        <v>2</v>
      </c>
      <c r="Q855">
        <v>0</v>
      </c>
      <c r="R855">
        <v>0</v>
      </c>
      <c r="S855">
        <v>9</v>
      </c>
      <c r="T855">
        <f>marketing_campaign[[#This Row],[MntGoldProds]]+marketing_campaign[[#This Row],[MntSweetProducts]]+marketing_campaign[[#This Row],[MntFishProducts]]+marketing_campaign[[#This Row],[MntMeatProducts]]+marketing_campaign[[#This Row],[MntFruits]]+marketing_campaign[[#This Row],[MntWines]]</f>
        <v>35</v>
      </c>
      <c r="U855">
        <v>2</v>
      </c>
      <c r="V855">
        <v>1</v>
      </c>
      <c r="W855">
        <v>1</v>
      </c>
      <c r="X855">
        <v>2</v>
      </c>
      <c r="Y855">
        <f t="shared" si="27"/>
        <v>6</v>
      </c>
      <c r="Z855">
        <v>5</v>
      </c>
      <c r="AA855">
        <v>1</v>
      </c>
      <c r="AB855">
        <v>0</v>
      </c>
      <c r="AC855">
        <v>0</v>
      </c>
      <c r="AD855">
        <v>0</v>
      </c>
      <c r="AE855">
        <v>0</v>
      </c>
      <c r="AF855">
        <v>0</v>
      </c>
      <c r="AG855">
        <v>3</v>
      </c>
      <c r="AH855">
        <v>11</v>
      </c>
      <c r="AI855">
        <v>0</v>
      </c>
      <c r="AJ855">
        <f>marketing_campaign[[#This Row],[AcceptedCmp2]]+marketing_campaign[[#This Row],[AcceptedCmp1]]+marketing_campaign[[#This Row],[AcceptedCmp5]]+marketing_campaign[[#This Row],[AcceptedCmp4]]+marketing_campaign[[#This Row],[AcceptedCmp3]]</f>
        <v>1</v>
      </c>
    </row>
    <row r="856" spans="1:36" x14ac:dyDescent="0.35">
      <c r="A856">
        <v>5794</v>
      </c>
      <c r="B856">
        <v>1974</v>
      </c>
      <c r="C856">
        <f t="shared" ca="1" si="26"/>
        <v>52</v>
      </c>
      <c r="D856" t="str" cm="1">
        <f t="array" aca="1" ref="D8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6" t="s">
        <v>32</v>
      </c>
      <c r="F856" t="s">
        <v>33</v>
      </c>
      <c r="G856" cm="1">
        <f t="array" ref="G856">_xlfn.IFS(marketing_campaign[[#This Row],[Marital_Status]]="Single",I856-J856+1,marketing_campaign[[#This Row],[Marital_Status]]="Together",I856+J856+2,marketing_campaign[[#This Row],[Marital_Status]]="Alone",I856-J856+1,marketing_campaign[[#This Row],[Marital_Status]]="Married",I856+J856+2,marketing_campaign[[#This Row],[Marital_Status]]="Divorced",I856+J856+1,marketing_campaign[[#This Row],[Marital_Status]]="YOLO",I856-J856+1,marketing_campaign[[#This Row],[Marital_Status]]="Absurd",I856-J856+1,marketing_campaign[[#This Row],[Marital_Status]]="Widow",I856+J856+1)</f>
        <v>3</v>
      </c>
      <c r="H856">
        <v>46374</v>
      </c>
      <c r="I856">
        <v>0</v>
      </c>
      <c r="J856">
        <v>1</v>
      </c>
      <c r="K856" s="1">
        <v>41715</v>
      </c>
      <c r="L856">
        <v>1</v>
      </c>
      <c r="M856" t="str" cm="1">
        <f t="array" ref="M856">_xlfn.IFS(AND(marketing_campaign[[#This Row],[Recency]]&gt;=0,marketing_campaign[[#This Row],[Recency]]&lt;=14),"Early Recency",AND(marketing_campaign[[#This Row],[Recency]]&gt;=15,marketing_campaign[[#This Row],[Recency]]&lt;=31),"Mid-Recency",marketing_campaign[[#This Row],[Recency]]&gt;=32,"Late Recency")</f>
        <v>Early Recency</v>
      </c>
      <c r="N856">
        <v>408</v>
      </c>
      <c r="O856">
        <v>0</v>
      </c>
      <c r="P856">
        <v>21</v>
      </c>
      <c r="Q856">
        <v>0</v>
      </c>
      <c r="R856">
        <v>0</v>
      </c>
      <c r="S856">
        <v>17</v>
      </c>
      <c r="T856">
        <f>marketing_campaign[[#This Row],[MntGoldProds]]+marketing_campaign[[#This Row],[MntSweetProducts]]+marketing_campaign[[#This Row],[MntFishProducts]]+marketing_campaign[[#This Row],[MntMeatProducts]]+marketing_campaign[[#This Row],[MntFruits]]+marketing_campaign[[#This Row],[MntWines]]</f>
        <v>446</v>
      </c>
      <c r="U856">
        <v>3</v>
      </c>
      <c r="V856">
        <v>7</v>
      </c>
      <c r="W856">
        <v>1</v>
      </c>
      <c r="X856">
        <v>7</v>
      </c>
      <c r="Y856">
        <f t="shared" si="27"/>
        <v>18</v>
      </c>
      <c r="Z856">
        <v>8</v>
      </c>
      <c r="AA856">
        <v>0</v>
      </c>
      <c r="AB856">
        <v>1</v>
      </c>
      <c r="AC856">
        <v>0</v>
      </c>
      <c r="AD856">
        <v>1</v>
      </c>
      <c r="AE856">
        <v>0</v>
      </c>
      <c r="AF856">
        <v>0</v>
      </c>
      <c r="AG856">
        <v>3</v>
      </c>
      <c r="AH856">
        <v>11</v>
      </c>
      <c r="AI856">
        <v>1</v>
      </c>
      <c r="AJ856">
        <f>marketing_campaign[[#This Row],[AcceptedCmp2]]+marketing_campaign[[#This Row],[AcceptedCmp1]]+marketing_campaign[[#This Row],[AcceptedCmp5]]+marketing_campaign[[#This Row],[AcceptedCmp4]]+marketing_campaign[[#This Row],[AcceptedCmp3]]</f>
        <v>2</v>
      </c>
    </row>
    <row r="857" spans="1:36" x14ac:dyDescent="0.35">
      <c r="A857">
        <v>1456</v>
      </c>
      <c r="B857">
        <v>1979</v>
      </c>
      <c r="C857">
        <f t="shared" ca="1" si="26"/>
        <v>47</v>
      </c>
      <c r="D857" t="str" cm="1">
        <f t="array" aca="1" ref="D8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7" t="s">
        <v>29</v>
      </c>
      <c r="F857" t="s">
        <v>30</v>
      </c>
      <c r="G857" cm="1">
        <f t="array" ref="G857">_xlfn.IFS(marketing_campaign[[#This Row],[Marital_Status]]="Single",I857-J857+1,marketing_campaign[[#This Row],[Marital_Status]]="Together",I857+J857+2,marketing_campaign[[#This Row],[Marital_Status]]="Alone",I857-J857+1,marketing_campaign[[#This Row],[Marital_Status]]="Married",I857+J857+2,marketing_campaign[[#This Row],[Marital_Status]]="Divorced",I857+J857+1,marketing_campaign[[#This Row],[Marital_Status]]="YOLO",I857-J857+1,marketing_campaign[[#This Row],[Marital_Status]]="Absurd",I857-J857+1,marketing_campaign[[#This Row],[Marital_Status]]="Widow",I857+J857+1)</f>
        <v>0</v>
      </c>
      <c r="H857">
        <v>60474</v>
      </c>
      <c r="I857">
        <v>0</v>
      </c>
      <c r="J857">
        <v>1</v>
      </c>
      <c r="K857" s="1">
        <v>41365</v>
      </c>
      <c r="L857">
        <v>25</v>
      </c>
      <c r="M857" t="str" cm="1">
        <f t="array" ref="M857">_xlfn.IFS(AND(marketing_campaign[[#This Row],[Recency]]&gt;=0,marketing_campaign[[#This Row],[Recency]]&lt;=14),"Early Recency",AND(marketing_campaign[[#This Row],[Recency]]&gt;=15,marketing_campaign[[#This Row],[Recency]]&lt;=31),"Mid-Recency",marketing_campaign[[#This Row],[Recency]]&gt;=32,"Late Recency")</f>
        <v>Mid-Recency</v>
      </c>
      <c r="N857">
        <v>265</v>
      </c>
      <c r="O857">
        <v>199</v>
      </c>
      <c r="P857">
        <v>303</v>
      </c>
      <c r="Q857">
        <v>234</v>
      </c>
      <c r="R857">
        <v>9</v>
      </c>
      <c r="S857">
        <v>170</v>
      </c>
      <c r="T857">
        <f>marketing_campaign[[#This Row],[MntGoldProds]]+marketing_campaign[[#This Row],[MntSweetProducts]]+marketing_campaign[[#This Row],[MntFishProducts]]+marketing_campaign[[#This Row],[MntMeatProducts]]+marketing_campaign[[#This Row],[MntFruits]]+marketing_campaign[[#This Row],[MntWines]]</f>
        <v>1180</v>
      </c>
      <c r="U857">
        <v>7</v>
      </c>
      <c r="V857">
        <v>10</v>
      </c>
      <c r="W857">
        <v>2</v>
      </c>
      <c r="X857">
        <v>12</v>
      </c>
      <c r="Y857">
        <f t="shared" si="27"/>
        <v>31</v>
      </c>
      <c r="Z857">
        <v>7</v>
      </c>
      <c r="AA857">
        <v>0</v>
      </c>
      <c r="AB857">
        <v>0</v>
      </c>
      <c r="AC857">
        <v>0</v>
      </c>
      <c r="AD857">
        <v>0</v>
      </c>
      <c r="AE857">
        <v>0</v>
      </c>
      <c r="AF857">
        <v>0</v>
      </c>
      <c r="AG857">
        <v>3</v>
      </c>
      <c r="AH857">
        <v>11</v>
      </c>
      <c r="AI857">
        <v>0</v>
      </c>
      <c r="AJ857">
        <f>marketing_campaign[[#This Row],[AcceptedCmp2]]+marketing_campaign[[#This Row],[AcceptedCmp1]]+marketing_campaign[[#This Row],[AcceptedCmp5]]+marketing_campaign[[#This Row],[AcceptedCmp4]]+marketing_campaign[[#This Row],[AcceptedCmp3]]</f>
        <v>0</v>
      </c>
    </row>
    <row r="858" spans="1:36" x14ac:dyDescent="0.35">
      <c r="A858">
        <v>4877</v>
      </c>
      <c r="B858">
        <v>1973</v>
      </c>
      <c r="C858">
        <f t="shared" ca="1" si="26"/>
        <v>53</v>
      </c>
      <c r="D858" t="str" cm="1">
        <f t="array" aca="1" ref="D8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58" t="s">
        <v>34</v>
      </c>
      <c r="F858" t="s">
        <v>33</v>
      </c>
      <c r="G858" cm="1">
        <f t="array" ref="G858">_xlfn.IFS(marketing_campaign[[#This Row],[Marital_Status]]="Single",I858-J858+1,marketing_campaign[[#This Row],[Marital_Status]]="Together",I858+J858+2,marketing_campaign[[#This Row],[Marital_Status]]="Alone",I858-J858+1,marketing_campaign[[#This Row],[Marital_Status]]="Married",I858+J858+2,marketing_campaign[[#This Row],[Marital_Status]]="Divorced",I858+J858+1,marketing_campaign[[#This Row],[Marital_Status]]="YOLO",I858-J858+1,marketing_campaign[[#This Row],[Marital_Status]]="Absurd",I858-J858+1,marketing_campaign[[#This Row],[Marital_Status]]="Widow",I858+J858+1)</f>
        <v>3</v>
      </c>
      <c r="H858">
        <v>38576</v>
      </c>
      <c r="I858">
        <v>0</v>
      </c>
      <c r="J858">
        <v>1</v>
      </c>
      <c r="K858" s="1">
        <v>41702</v>
      </c>
      <c r="L858">
        <v>2</v>
      </c>
      <c r="M858" t="str" cm="1">
        <f t="array" ref="M858">_xlfn.IFS(AND(marketing_campaign[[#This Row],[Recency]]&gt;=0,marketing_campaign[[#This Row],[Recency]]&lt;=14),"Early Recency",AND(marketing_campaign[[#This Row],[Recency]]&gt;=15,marketing_campaign[[#This Row],[Recency]]&lt;=31),"Mid-Recency",marketing_campaign[[#This Row],[Recency]]&gt;=32,"Late Recency")</f>
        <v>Early Recency</v>
      </c>
      <c r="N858">
        <v>34</v>
      </c>
      <c r="O858">
        <v>0</v>
      </c>
      <c r="P858">
        <v>7</v>
      </c>
      <c r="Q858">
        <v>0</v>
      </c>
      <c r="R858">
        <v>0</v>
      </c>
      <c r="S858">
        <v>0</v>
      </c>
      <c r="T858">
        <f>marketing_campaign[[#This Row],[MntGoldProds]]+marketing_campaign[[#This Row],[MntSweetProducts]]+marketing_campaign[[#This Row],[MntFishProducts]]+marketing_campaign[[#This Row],[MntMeatProducts]]+marketing_campaign[[#This Row],[MntFruits]]+marketing_campaign[[#This Row],[MntWines]]</f>
        <v>41</v>
      </c>
      <c r="U858">
        <v>1</v>
      </c>
      <c r="V858">
        <v>1</v>
      </c>
      <c r="W858">
        <v>0</v>
      </c>
      <c r="X858">
        <v>3</v>
      </c>
      <c r="Y858">
        <f t="shared" si="27"/>
        <v>5</v>
      </c>
      <c r="Z858">
        <v>7</v>
      </c>
      <c r="AA858">
        <v>0</v>
      </c>
      <c r="AB858">
        <v>0</v>
      </c>
      <c r="AC858">
        <v>0</v>
      </c>
      <c r="AD858">
        <v>0</v>
      </c>
      <c r="AE858">
        <v>0</v>
      </c>
      <c r="AF858">
        <v>0</v>
      </c>
      <c r="AG858">
        <v>3</v>
      </c>
      <c r="AH858">
        <v>11</v>
      </c>
      <c r="AI858">
        <v>0</v>
      </c>
      <c r="AJ858">
        <f>marketing_campaign[[#This Row],[AcceptedCmp2]]+marketing_campaign[[#This Row],[AcceptedCmp1]]+marketing_campaign[[#This Row],[AcceptedCmp5]]+marketing_campaign[[#This Row],[AcceptedCmp4]]+marketing_campaign[[#This Row],[AcceptedCmp3]]</f>
        <v>0</v>
      </c>
    </row>
    <row r="859" spans="1:36" x14ac:dyDescent="0.35">
      <c r="A859">
        <v>425</v>
      </c>
      <c r="B859">
        <v>1985</v>
      </c>
      <c r="C859">
        <f t="shared" ca="1" si="26"/>
        <v>41</v>
      </c>
      <c r="D859" t="str" cm="1">
        <f t="array" aca="1" ref="D8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59" t="s">
        <v>29</v>
      </c>
      <c r="F859" t="s">
        <v>33</v>
      </c>
      <c r="G859" cm="1">
        <f t="array" ref="G859">_xlfn.IFS(marketing_campaign[[#This Row],[Marital_Status]]="Single",I859-J859+1,marketing_campaign[[#This Row],[Marital_Status]]="Together",I859+J859+2,marketing_campaign[[#This Row],[Marital_Status]]="Alone",I859-J859+1,marketing_campaign[[#This Row],[Marital_Status]]="Married",I859+J859+2,marketing_campaign[[#This Row],[Marital_Status]]="Divorced",I859+J859+1,marketing_campaign[[#This Row],[Marital_Status]]="YOLO",I859-J859+1,marketing_campaign[[#This Row],[Marital_Status]]="Absurd",I859-J859+1,marketing_campaign[[#This Row],[Marital_Status]]="Widow",I859+J859+1)</f>
        <v>4</v>
      </c>
      <c r="H859">
        <v>55357</v>
      </c>
      <c r="I859">
        <v>2</v>
      </c>
      <c r="J859">
        <v>0</v>
      </c>
      <c r="K859" s="1">
        <v>41324</v>
      </c>
      <c r="L859">
        <v>66</v>
      </c>
      <c r="M859" t="str" cm="1">
        <f t="array" ref="M859">_xlfn.IFS(AND(marketing_campaign[[#This Row],[Recency]]&gt;=0,marketing_campaign[[#This Row],[Recency]]&lt;=14),"Early Recency",AND(marketing_campaign[[#This Row],[Recency]]&gt;=15,marketing_campaign[[#This Row],[Recency]]&lt;=31),"Mid-Recency",marketing_campaign[[#This Row],[Recency]]&gt;=32,"Late Recency")</f>
        <v>Late Recency</v>
      </c>
      <c r="N859">
        <v>374</v>
      </c>
      <c r="O859">
        <v>64</v>
      </c>
      <c r="P859">
        <v>116</v>
      </c>
      <c r="Q859">
        <v>84</v>
      </c>
      <c r="R859">
        <v>25</v>
      </c>
      <c r="S859">
        <v>64</v>
      </c>
      <c r="T859">
        <f>marketing_campaign[[#This Row],[MntGoldProds]]+marketing_campaign[[#This Row],[MntSweetProducts]]+marketing_campaign[[#This Row],[MntFishProducts]]+marketing_campaign[[#This Row],[MntMeatProducts]]+marketing_campaign[[#This Row],[MntFruits]]+marketing_campaign[[#This Row],[MntWines]]</f>
        <v>727</v>
      </c>
      <c r="U859">
        <v>3</v>
      </c>
      <c r="V859">
        <v>6</v>
      </c>
      <c r="W859">
        <v>2</v>
      </c>
      <c r="X859">
        <v>11</v>
      </c>
      <c r="Y859">
        <f t="shared" si="27"/>
        <v>22</v>
      </c>
      <c r="Z859">
        <v>5</v>
      </c>
      <c r="AA859">
        <v>0</v>
      </c>
      <c r="AB859">
        <v>0</v>
      </c>
      <c r="AC859">
        <v>0</v>
      </c>
      <c r="AD859">
        <v>0</v>
      </c>
      <c r="AE859">
        <v>0</v>
      </c>
      <c r="AF859">
        <v>0</v>
      </c>
      <c r="AG859">
        <v>3</v>
      </c>
      <c r="AH859">
        <v>11</v>
      </c>
      <c r="AI859">
        <v>0</v>
      </c>
      <c r="AJ859">
        <f>marketing_campaign[[#This Row],[AcceptedCmp2]]+marketing_campaign[[#This Row],[AcceptedCmp1]]+marketing_campaign[[#This Row],[AcceptedCmp5]]+marketing_campaign[[#This Row],[AcceptedCmp4]]+marketing_campaign[[#This Row],[AcceptedCmp3]]</f>
        <v>0</v>
      </c>
    </row>
    <row r="860" spans="1:36" x14ac:dyDescent="0.35">
      <c r="A860">
        <v>3007</v>
      </c>
      <c r="B860">
        <v>1966</v>
      </c>
      <c r="C860">
        <f t="shared" ca="1" si="26"/>
        <v>60</v>
      </c>
      <c r="D860" t="str" cm="1">
        <f t="array" aca="1" ref="D8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0" t="s">
        <v>29</v>
      </c>
      <c r="F860" t="s">
        <v>31</v>
      </c>
      <c r="G860" cm="1">
        <f t="array" ref="G860">_xlfn.IFS(marketing_campaign[[#This Row],[Marital_Status]]="Single",I860-J860+1,marketing_campaign[[#This Row],[Marital_Status]]="Together",I860+J860+2,marketing_campaign[[#This Row],[Marital_Status]]="Alone",I860-J860+1,marketing_campaign[[#This Row],[Marital_Status]]="Married",I860+J860+2,marketing_campaign[[#This Row],[Marital_Status]]="Divorced",I860+J860+1,marketing_campaign[[#This Row],[Marital_Status]]="YOLO",I860-J860+1,marketing_campaign[[#This Row],[Marital_Status]]="Absurd",I860-J860+1,marketing_campaign[[#This Row],[Marital_Status]]="Widow",I860+J860+1)</f>
        <v>4</v>
      </c>
      <c r="H860">
        <v>37758</v>
      </c>
      <c r="I860">
        <v>1</v>
      </c>
      <c r="J860">
        <v>1</v>
      </c>
      <c r="K860" s="1">
        <v>41186</v>
      </c>
      <c r="L860">
        <v>49</v>
      </c>
      <c r="M860" t="str" cm="1">
        <f t="array" ref="M860">_xlfn.IFS(AND(marketing_campaign[[#This Row],[Recency]]&gt;=0,marketing_campaign[[#This Row],[Recency]]&lt;=14),"Early Recency",AND(marketing_campaign[[#This Row],[Recency]]&gt;=15,marketing_campaign[[#This Row],[Recency]]&lt;=31),"Mid-Recency",marketing_campaign[[#This Row],[Recency]]&gt;=32,"Late Recency")</f>
        <v>Late Recency</v>
      </c>
      <c r="N860">
        <v>27</v>
      </c>
      <c r="O860">
        <v>2</v>
      </c>
      <c r="P860">
        <v>10</v>
      </c>
      <c r="Q860">
        <v>0</v>
      </c>
      <c r="R860">
        <v>0</v>
      </c>
      <c r="S860">
        <v>1</v>
      </c>
      <c r="T860">
        <f>marketing_campaign[[#This Row],[MntGoldProds]]+marketing_campaign[[#This Row],[MntSweetProducts]]+marketing_campaign[[#This Row],[MntFishProducts]]+marketing_campaign[[#This Row],[MntMeatProducts]]+marketing_campaign[[#This Row],[MntFruits]]+marketing_campaign[[#This Row],[MntWines]]</f>
        <v>40</v>
      </c>
      <c r="U860">
        <v>2</v>
      </c>
      <c r="V860">
        <v>1</v>
      </c>
      <c r="W860">
        <v>0</v>
      </c>
      <c r="X860">
        <v>3</v>
      </c>
      <c r="Y860">
        <f t="shared" si="27"/>
        <v>6</v>
      </c>
      <c r="Z860">
        <v>8</v>
      </c>
      <c r="AA860">
        <v>0</v>
      </c>
      <c r="AB860">
        <v>0</v>
      </c>
      <c r="AC860">
        <v>0</v>
      </c>
      <c r="AD860">
        <v>0</v>
      </c>
      <c r="AE860">
        <v>0</v>
      </c>
      <c r="AF860">
        <v>0</v>
      </c>
      <c r="AG860">
        <v>3</v>
      </c>
      <c r="AH860">
        <v>11</v>
      </c>
      <c r="AI860">
        <v>0</v>
      </c>
      <c r="AJ860">
        <f>marketing_campaign[[#This Row],[AcceptedCmp2]]+marketing_campaign[[#This Row],[AcceptedCmp1]]+marketing_campaign[[#This Row],[AcceptedCmp5]]+marketing_campaign[[#This Row],[AcceptedCmp4]]+marketing_campaign[[#This Row],[AcceptedCmp3]]</f>
        <v>0</v>
      </c>
    </row>
    <row r="861" spans="1:36" x14ac:dyDescent="0.35">
      <c r="A861">
        <v>1031</v>
      </c>
      <c r="B861">
        <v>1989</v>
      </c>
      <c r="C861">
        <f t="shared" ca="1" si="26"/>
        <v>37</v>
      </c>
      <c r="D861" t="str" cm="1">
        <f t="array" aca="1" ref="D8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1" t="s">
        <v>37</v>
      </c>
      <c r="F861" t="s">
        <v>33</v>
      </c>
      <c r="G861" cm="1">
        <f t="array" ref="G861">_xlfn.IFS(marketing_campaign[[#This Row],[Marital_Status]]="Single",I861-J861+1,marketing_campaign[[#This Row],[Marital_Status]]="Together",I861+J861+2,marketing_campaign[[#This Row],[Marital_Status]]="Alone",I861-J861+1,marketing_campaign[[#This Row],[Marital_Status]]="Married",I861+J861+2,marketing_campaign[[#This Row],[Marital_Status]]="Divorced",I861+J861+1,marketing_campaign[[#This Row],[Marital_Status]]="YOLO",I861-J861+1,marketing_campaign[[#This Row],[Marital_Status]]="Absurd",I861-J861+1,marketing_campaign[[#This Row],[Marital_Status]]="Widow",I861+J861+1)</f>
        <v>2</v>
      </c>
      <c r="H861">
        <v>85710</v>
      </c>
      <c r="I861">
        <v>0</v>
      </c>
      <c r="J861">
        <v>0</v>
      </c>
      <c r="K861" s="1">
        <v>41399</v>
      </c>
      <c r="L861">
        <v>5</v>
      </c>
      <c r="M861" t="str" cm="1">
        <f t="array" ref="M861">_xlfn.IFS(AND(marketing_campaign[[#This Row],[Recency]]&gt;=0,marketing_campaign[[#This Row],[Recency]]&lt;=14),"Early Recency",AND(marketing_campaign[[#This Row],[Recency]]&gt;=15,marketing_campaign[[#This Row],[Recency]]&lt;=31),"Mid-Recency",marketing_campaign[[#This Row],[Recency]]&gt;=32,"Late Recency")</f>
        <v>Early Recency</v>
      </c>
      <c r="N861">
        <v>600</v>
      </c>
      <c r="O861">
        <v>20</v>
      </c>
      <c r="P861">
        <v>350</v>
      </c>
      <c r="Q861">
        <v>29</v>
      </c>
      <c r="R861">
        <v>30</v>
      </c>
      <c r="S861">
        <v>33</v>
      </c>
      <c r="T861">
        <f>marketing_campaign[[#This Row],[MntGoldProds]]+marketing_campaign[[#This Row],[MntSweetProducts]]+marketing_campaign[[#This Row],[MntFishProducts]]+marketing_campaign[[#This Row],[MntMeatProducts]]+marketing_campaign[[#This Row],[MntFruits]]+marketing_campaign[[#This Row],[MntWines]]</f>
        <v>1062</v>
      </c>
      <c r="U861">
        <v>1</v>
      </c>
      <c r="V861">
        <v>6</v>
      </c>
      <c r="W861">
        <v>9</v>
      </c>
      <c r="X861">
        <v>10</v>
      </c>
      <c r="Y861">
        <f t="shared" si="27"/>
        <v>26</v>
      </c>
      <c r="Z861">
        <v>2</v>
      </c>
      <c r="AA861">
        <v>0</v>
      </c>
      <c r="AB861">
        <v>0</v>
      </c>
      <c r="AC861">
        <v>1</v>
      </c>
      <c r="AD861">
        <v>0</v>
      </c>
      <c r="AE861">
        <v>0</v>
      </c>
      <c r="AF861">
        <v>0</v>
      </c>
      <c r="AG861">
        <v>3</v>
      </c>
      <c r="AH861">
        <v>11</v>
      </c>
      <c r="AI861">
        <v>0</v>
      </c>
      <c r="AJ861">
        <f>marketing_campaign[[#This Row],[AcceptedCmp2]]+marketing_campaign[[#This Row],[AcceptedCmp1]]+marketing_campaign[[#This Row],[AcceptedCmp5]]+marketing_campaign[[#This Row],[AcceptedCmp4]]+marketing_campaign[[#This Row],[AcceptedCmp3]]</f>
        <v>1</v>
      </c>
    </row>
    <row r="862" spans="1:36" x14ac:dyDescent="0.35">
      <c r="A862">
        <v>4297</v>
      </c>
      <c r="B862">
        <v>1969</v>
      </c>
      <c r="C862">
        <f t="shared" ca="1" si="26"/>
        <v>57</v>
      </c>
      <c r="D862" t="str" cm="1">
        <f t="array" aca="1" ref="D8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2" t="s">
        <v>29</v>
      </c>
      <c r="F862" t="s">
        <v>31</v>
      </c>
      <c r="G862" cm="1">
        <f t="array" ref="G862">_xlfn.IFS(marketing_campaign[[#This Row],[Marital_Status]]="Single",I862-J862+1,marketing_campaign[[#This Row],[Marital_Status]]="Together",I862+J862+2,marketing_campaign[[#This Row],[Marital_Status]]="Alone",I862-J862+1,marketing_campaign[[#This Row],[Marital_Status]]="Married",I862+J862+2,marketing_campaign[[#This Row],[Marital_Status]]="Divorced",I862+J862+1,marketing_campaign[[#This Row],[Marital_Status]]="YOLO",I862-J862+1,marketing_campaign[[#This Row],[Marital_Status]]="Absurd",I862-J862+1,marketing_campaign[[#This Row],[Marital_Status]]="Widow",I862+J862+1)</f>
        <v>3</v>
      </c>
      <c r="H862">
        <v>23228</v>
      </c>
      <c r="I862">
        <v>1</v>
      </c>
      <c r="J862">
        <v>0</v>
      </c>
      <c r="K862" s="1">
        <v>41665</v>
      </c>
      <c r="L862">
        <v>71</v>
      </c>
      <c r="M862" t="str" cm="1">
        <f t="array" ref="M862">_xlfn.IFS(AND(marketing_campaign[[#This Row],[Recency]]&gt;=0,marketing_campaign[[#This Row],[Recency]]&lt;=14),"Early Recency",AND(marketing_campaign[[#This Row],[Recency]]&gt;=15,marketing_campaign[[#This Row],[Recency]]&lt;=31),"Mid-Recency",marketing_campaign[[#This Row],[Recency]]&gt;=32,"Late Recency")</f>
        <v>Late Recency</v>
      </c>
      <c r="N862">
        <v>13</v>
      </c>
      <c r="O862">
        <v>2</v>
      </c>
      <c r="P862">
        <v>18</v>
      </c>
      <c r="Q862">
        <v>6</v>
      </c>
      <c r="R862">
        <v>1</v>
      </c>
      <c r="S862">
        <v>0</v>
      </c>
      <c r="T862">
        <f>marketing_campaign[[#This Row],[MntGoldProds]]+marketing_campaign[[#This Row],[MntSweetProducts]]+marketing_campaign[[#This Row],[MntFishProducts]]+marketing_campaign[[#This Row],[MntMeatProducts]]+marketing_campaign[[#This Row],[MntFruits]]+marketing_campaign[[#This Row],[MntWines]]</f>
        <v>40</v>
      </c>
      <c r="U862">
        <v>2</v>
      </c>
      <c r="V862">
        <v>2</v>
      </c>
      <c r="W862">
        <v>0</v>
      </c>
      <c r="X862">
        <v>3</v>
      </c>
      <c r="Y862">
        <f t="shared" si="27"/>
        <v>7</v>
      </c>
      <c r="Z862">
        <v>8</v>
      </c>
      <c r="AA862">
        <v>0</v>
      </c>
      <c r="AB862">
        <v>0</v>
      </c>
      <c r="AC862">
        <v>0</v>
      </c>
      <c r="AD862">
        <v>0</v>
      </c>
      <c r="AE862">
        <v>0</v>
      </c>
      <c r="AF862">
        <v>0</v>
      </c>
      <c r="AG862">
        <v>3</v>
      </c>
      <c r="AH862">
        <v>11</v>
      </c>
      <c r="AI862">
        <v>0</v>
      </c>
      <c r="AJ862">
        <f>marketing_campaign[[#This Row],[AcceptedCmp2]]+marketing_campaign[[#This Row],[AcceptedCmp1]]+marketing_campaign[[#This Row],[AcceptedCmp5]]+marketing_campaign[[#This Row],[AcceptedCmp4]]+marketing_campaign[[#This Row],[AcceptedCmp3]]</f>
        <v>0</v>
      </c>
    </row>
    <row r="863" spans="1:36" x14ac:dyDescent="0.35">
      <c r="A863">
        <v>807</v>
      </c>
      <c r="B863">
        <v>1969</v>
      </c>
      <c r="C863">
        <f t="shared" ca="1" si="26"/>
        <v>57</v>
      </c>
      <c r="D863" t="str" cm="1">
        <f t="array" aca="1" ref="D8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3" t="s">
        <v>34</v>
      </c>
      <c r="F863" t="s">
        <v>31</v>
      </c>
      <c r="G863" cm="1">
        <f t="array" ref="G863">_xlfn.IFS(marketing_campaign[[#This Row],[Marital_Status]]="Single",I863-J863+1,marketing_campaign[[#This Row],[Marital_Status]]="Together",I863+J863+2,marketing_campaign[[#This Row],[Marital_Status]]="Alone",I863-J863+1,marketing_campaign[[#This Row],[Marital_Status]]="Married",I863+J863+2,marketing_campaign[[#This Row],[Marital_Status]]="Divorced",I863+J863+1,marketing_campaign[[#This Row],[Marital_Status]]="YOLO",I863-J863+1,marketing_campaign[[#This Row],[Marital_Status]]="Absurd",I863-J863+1,marketing_campaign[[#This Row],[Marital_Status]]="Widow",I863+J863+1)</f>
        <v>4</v>
      </c>
      <c r="H863">
        <v>44602</v>
      </c>
      <c r="I863">
        <v>1</v>
      </c>
      <c r="J863">
        <v>1</v>
      </c>
      <c r="K863" s="1">
        <v>41685</v>
      </c>
      <c r="L863">
        <v>35</v>
      </c>
      <c r="M863" t="str" cm="1">
        <f t="array" ref="M863">_xlfn.IFS(AND(marketing_campaign[[#This Row],[Recency]]&gt;=0,marketing_campaign[[#This Row],[Recency]]&lt;=14),"Early Recency",AND(marketing_campaign[[#This Row],[Recency]]&gt;=15,marketing_campaign[[#This Row],[Recency]]&lt;=31),"Mid-Recency",marketing_campaign[[#This Row],[Recency]]&gt;=32,"Late Recency")</f>
        <v>Late Recency</v>
      </c>
      <c r="N863">
        <v>167</v>
      </c>
      <c r="O863">
        <v>2</v>
      </c>
      <c r="P863">
        <v>89</v>
      </c>
      <c r="Q863">
        <v>0</v>
      </c>
      <c r="R863">
        <v>0</v>
      </c>
      <c r="S863">
        <v>34</v>
      </c>
      <c r="T863">
        <f>marketing_campaign[[#This Row],[MntGoldProds]]+marketing_campaign[[#This Row],[MntSweetProducts]]+marketing_campaign[[#This Row],[MntFishProducts]]+marketing_campaign[[#This Row],[MntMeatProducts]]+marketing_campaign[[#This Row],[MntFruits]]+marketing_campaign[[#This Row],[MntWines]]</f>
        <v>292</v>
      </c>
      <c r="U863">
        <v>6</v>
      </c>
      <c r="V863">
        <v>6</v>
      </c>
      <c r="W863">
        <v>1</v>
      </c>
      <c r="X863">
        <v>4</v>
      </c>
      <c r="Y863">
        <f t="shared" si="27"/>
        <v>17</v>
      </c>
      <c r="Z863">
        <v>8</v>
      </c>
      <c r="AA863">
        <v>0</v>
      </c>
      <c r="AB863">
        <v>0</v>
      </c>
      <c r="AC863">
        <v>0</v>
      </c>
      <c r="AD863">
        <v>0</v>
      </c>
      <c r="AE863">
        <v>0</v>
      </c>
      <c r="AF863">
        <v>0</v>
      </c>
      <c r="AG863">
        <v>3</v>
      </c>
      <c r="AH863">
        <v>11</v>
      </c>
      <c r="AI863">
        <v>0</v>
      </c>
      <c r="AJ863">
        <f>marketing_campaign[[#This Row],[AcceptedCmp2]]+marketing_campaign[[#This Row],[AcceptedCmp1]]+marketing_campaign[[#This Row],[AcceptedCmp5]]+marketing_campaign[[#This Row],[AcceptedCmp4]]+marketing_campaign[[#This Row],[AcceptedCmp3]]</f>
        <v>0</v>
      </c>
    </row>
    <row r="864" spans="1:36" x14ac:dyDescent="0.35">
      <c r="A864">
        <v>9553</v>
      </c>
      <c r="B864">
        <v>1987</v>
      </c>
      <c r="C864">
        <f t="shared" ca="1" si="26"/>
        <v>39</v>
      </c>
      <c r="D864" t="str" cm="1">
        <f t="array" aca="1" ref="D8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4" t="s">
        <v>29</v>
      </c>
      <c r="F864" t="s">
        <v>33</v>
      </c>
      <c r="G864" cm="1">
        <f t="array" ref="G864">_xlfn.IFS(marketing_campaign[[#This Row],[Marital_Status]]="Single",I864-J864+1,marketing_campaign[[#This Row],[Marital_Status]]="Together",I864+J864+2,marketing_campaign[[#This Row],[Marital_Status]]="Alone",I864-J864+1,marketing_campaign[[#This Row],[Marital_Status]]="Married",I864+J864+2,marketing_campaign[[#This Row],[Marital_Status]]="Divorced",I864+J864+1,marketing_campaign[[#This Row],[Marital_Status]]="YOLO",I864-J864+1,marketing_campaign[[#This Row],[Marital_Status]]="Absurd",I864-J864+1,marketing_campaign[[#This Row],[Marital_Status]]="Widow",I864+J864+1)</f>
        <v>2</v>
      </c>
      <c r="H864">
        <v>7500</v>
      </c>
      <c r="I864">
        <v>0</v>
      </c>
      <c r="J864">
        <v>0</v>
      </c>
      <c r="K864" s="1">
        <v>41283</v>
      </c>
      <c r="L864">
        <v>94</v>
      </c>
      <c r="M864" t="str" cm="1">
        <f t="array" ref="M864">_xlfn.IFS(AND(marketing_campaign[[#This Row],[Recency]]&gt;=0,marketing_campaign[[#This Row],[Recency]]&lt;=14),"Early Recency",AND(marketing_campaign[[#This Row],[Recency]]&gt;=15,marketing_campaign[[#This Row],[Recency]]&lt;=31),"Mid-Recency",marketing_campaign[[#This Row],[Recency]]&gt;=32,"Late Recency")</f>
        <v>Late Recency</v>
      </c>
      <c r="N864">
        <v>0</v>
      </c>
      <c r="O864">
        <v>2</v>
      </c>
      <c r="P864">
        <v>3</v>
      </c>
      <c r="Q864">
        <v>4</v>
      </c>
      <c r="R864">
        <v>1</v>
      </c>
      <c r="S864">
        <v>5</v>
      </c>
      <c r="T864">
        <f>marketing_campaign[[#This Row],[MntGoldProds]]+marketing_campaign[[#This Row],[MntSweetProducts]]+marketing_campaign[[#This Row],[MntFishProducts]]+marketing_campaign[[#This Row],[MntMeatProducts]]+marketing_campaign[[#This Row],[MntFruits]]+marketing_campaign[[#This Row],[MntWines]]</f>
        <v>15</v>
      </c>
      <c r="U864">
        <v>1</v>
      </c>
      <c r="V864">
        <v>0</v>
      </c>
      <c r="W864">
        <v>0</v>
      </c>
      <c r="X864">
        <v>3</v>
      </c>
      <c r="Y864">
        <f t="shared" si="27"/>
        <v>4</v>
      </c>
      <c r="Z864">
        <v>6</v>
      </c>
      <c r="AA864">
        <v>0</v>
      </c>
      <c r="AB864">
        <v>0</v>
      </c>
      <c r="AC864">
        <v>0</v>
      </c>
      <c r="AD864">
        <v>0</v>
      </c>
      <c r="AE864">
        <v>0</v>
      </c>
      <c r="AF864">
        <v>0</v>
      </c>
      <c r="AG864">
        <v>3</v>
      </c>
      <c r="AH864">
        <v>11</v>
      </c>
      <c r="AI864">
        <v>0</v>
      </c>
      <c r="AJ864">
        <f>marketing_campaign[[#This Row],[AcceptedCmp2]]+marketing_campaign[[#This Row],[AcceptedCmp1]]+marketing_campaign[[#This Row],[AcceptedCmp5]]+marketing_campaign[[#This Row],[AcceptedCmp4]]+marketing_campaign[[#This Row],[AcceptedCmp3]]</f>
        <v>0</v>
      </c>
    </row>
    <row r="865" spans="1:36" x14ac:dyDescent="0.35">
      <c r="A865">
        <v>4271</v>
      </c>
      <c r="B865">
        <v>1989</v>
      </c>
      <c r="C865">
        <f t="shared" ca="1" si="26"/>
        <v>37</v>
      </c>
      <c r="D865" t="str" cm="1">
        <f t="array" aca="1" ref="D8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5" t="s">
        <v>37</v>
      </c>
      <c r="F865" t="s">
        <v>31</v>
      </c>
      <c r="G865" cm="1">
        <f t="array" ref="G865">_xlfn.IFS(marketing_campaign[[#This Row],[Marital_Status]]="Single",I865-J865+1,marketing_campaign[[#This Row],[Marital_Status]]="Together",I865+J865+2,marketing_campaign[[#This Row],[Marital_Status]]="Alone",I865-J865+1,marketing_campaign[[#This Row],[Marital_Status]]="Married",I865+J865+2,marketing_campaign[[#This Row],[Marital_Status]]="Divorced",I865+J865+1,marketing_campaign[[#This Row],[Marital_Status]]="YOLO",I865-J865+1,marketing_campaign[[#This Row],[Marital_Status]]="Absurd",I865-J865+1,marketing_campaign[[#This Row],[Marital_Status]]="Widow",I865+J865+1)</f>
        <v>3</v>
      </c>
      <c r="H865">
        <v>38683</v>
      </c>
      <c r="I865">
        <v>1</v>
      </c>
      <c r="J865">
        <v>0</v>
      </c>
      <c r="K865" s="1">
        <v>41186</v>
      </c>
      <c r="L865">
        <v>80</v>
      </c>
      <c r="M865" t="str" cm="1">
        <f t="array" ref="M865">_xlfn.IFS(AND(marketing_campaign[[#This Row],[Recency]]&gt;=0,marketing_campaign[[#This Row],[Recency]]&lt;=14),"Early Recency",AND(marketing_campaign[[#This Row],[Recency]]&gt;=15,marketing_campaign[[#This Row],[Recency]]&lt;=31),"Mid-Recency",marketing_campaign[[#This Row],[Recency]]&gt;=32,"Late Recency")</f>
        <v>Late Recency</v>
      </c>
      <c r="N865">
        <v>46</v>
      </c>
      <c r="O865">
        <v>35</v>
      </c>
      <c r="P865">
        <v>69</v>
      </c>
      <c r="Q865">
        <v>84</v>
      </c>
      <c r="R865">
        <v>41</v>
      </c>
      <c r="S865">
        <v>66</v>
      </c>
      <c r="T865">
        <f>marketing_campaign[[#This Row],[MntGoldProds]]+marketing_campaign[[#This Row],[MntSweetProducts]]+marketing_campaign[[#This Row],[MntFishProducts]]+marketing_campaign[[#This Row],[MntMeatProducts]]+marketing_campaign[[#This Row],[MntFruits]]+marketing_campaign[[#This Row],[MntWines]]</f>
        <v>341</v>
      </c>
      <c r="U865">
        <v>6</v>
      </c>
      <c r="V865">
        <v>4</v>
      </c>
      <c r="W865">
        <v>1</v>
      </c>
      <c r="X865">
        <v>6</v>
      </c>
      <c r="Y865">
        <f t="shared" si="27"/>
        <v>17</v>
      </c>
      <c r="Z865">
        <v>7</v>
      </c>
      <c r="AA865">
        <v>0</v>
      </c>
      <c r="AB865">
        <v>0</v>
      </c>
      <c r="AC865">
        <v>0</v>
      </c>
      <c r="AD865">
        <v>0</v>
      </c>
      <c r="AE865">
        <v>0</v>
      </c>
      <c r="AF865">
        <v>0</v>
      </c>
      <c r="AG865">
        <v>3</v>
      </c>
      <c r="AH865">
        <v>11</v>
      </c>
      <c r="AI865">
        <v>0</v>
      </c>
      <c r="AJ865">
        <f>marketing_campaign[[#This Row],[AcceptedCmp2]]+marketing_campaign[[#This Row],[AcceptedCmp1]]+marketing_campaign[[#This Row],[AcceptedCmp5]]+marketing_campaign[[#This Row],[AcceptedCmp4]]+marketing_campaign[[#This Row],[AcceptedCmp3]]</f>
        <v>0</v>
      </c>
    </row>
    <row r="866" spans="1:36" x14ac:dyDescent="0.35">
      <c r="A866">
        <v>4120</v>
      </c>
      <c r="B866">
        <v>1975</v>
      </c>
      <c r="C866">
        <f t="shared" ca="1" si="26"/>
        <v>51</v>
      </c>
      <c r="D866" t="str" cm="1">
        <f t="array" aca="1" ref="D8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6" t="s">
        <v>37</v>
      </c>
      <c r="F866" t="s">
        <v>30</v>
      </c>
      <c r="G866" cm="1">
        <f t="array" ref="G866">_xlfn.IFS(marketing_campaign[[#This Row],[Marital_Status]]="Single",I866-J866+1,marketing_campaign[[#This Row],[Marital_Status]]="Together",I866+J866+2,marketing_campaign[[#This Row],[Marital_Status]]="Alone",I866-J866+1,marketing_campaign[[#This Row],[Marital_Status]]="Married",I866+J866+2,marketing_campaign[[#This Row],[Marital_Status]]="Divorced",I866+J866+1,marketing_campaign[[#This Row],[Marital_Status]]="YOLO",I866-J866+1,marketing_campaign[[#This Row],[Marital_Status]]="Absurd",I866-J866+1,marketing_campaign[[#This Row],[Marital_Status]]="Widow",I866+J866+1)</f>
        <v>2</v>
      </c>
      <c r="H866">
        <v>49514</v>
      </c>
      <c r="I866">
        <v>1</v>
      </c>
      <c r="J866">
        <v>0</v>
      </c>
      <c r="K866" s="1">
        <v>41625</v>
      </c>
      <c r="L866">
        <v>61</v>
      </c>
      <c r="M866" t="str" cm="1">
        <f t="array" ref="M866">_xlfn.IFS(AND(marketing_campaign[[#This Row],[Recency]]&gt;=0,marketing_campaign[[#This Row],[Recency]]&lt;=14),"Early Recency",AND(marketing_campaign[[#This Row],[Recency]]&gt;=15,marketing_campaign[[#This Row],[Recency]]&lt;=31),"Mid-Recency",marketing_campaign[[#This Row],[Recency]]&gt;=32,"Late Recency")</f>
        <v>Late Recency</v>
      </c>
      <c r="N866">
        <v>88</v>
      </c>
      <c r="O866">
        <v>39</v>
      </c>
      <c r="P866">
        <v>78</v>
      </c>
      <c r="Q866">
        <v>58</v>
      </c>
      <c r="R866">
        <v>13</v>
      </c>
      <c r="S866">
        <v>93</v>
      </c>
      <c r="T866">
        <f>marketing_campaign[[#This Row],[MntGoldProds]]+marketing_campaign[[#This Row],[MntSweetProducts]]+marketing_campaign[[#This Row],[MntFishProducts]]+marketing_campaign[[#This Row],[MntMeatProducts]]+marketing_campaign[[#This Row],[MntFruits]]+marketing_campaign[[#This Row],[MntWines]]</f>
        <v>369</v>
      </c>
      <c r="U866">
        <v>2</v>
      </c>
      <c r="V866">
        <v>6</v>
      </c>
      <c r="W866">
        <v>1</v>
      </c>
      <c r="X866">
        <v>4</v>
      </c>
      <c r="Y866">
        <f t="shared" si="27"/>
        <v>13</v>
      </c>
      <c r="Z866">
        <v>7</v>
      </c>
      <c r="AA866">
        <v>0</v>
      </c>
      <c r="AB866">
        <v>0</v>
      </c>
      <c r="AC866">
        <v>0</v>
      </c>
      <c r="AD866">
        <v>0</v>
      </c>
      <c r="AE866">
        <v>0</v>
      </c>
      <c r="AF866">
        <v>0</v>
      </c>
      <c r="AG866">
        <v>3</v>
      </c>
      <c r="AH866">
        <v>11</v>
      </c>
      <c r="AI866">
        <v>0</v>
      </c>
      <c r="AJ866">
        <f>marketing_campaign[[#This Row],[AcceptedCmp2]]+marketing_campaign[[#This Row],[AcceptedCmp1]]+marketing_campaign[[#This Row],[AcceptedCmp5]]+marketing_campaign[[#This Row],[AcceptedCmp4]]+marketing_campaign[[#This Row],[AcceptedCmp3]]</f>
        <v>0</v>
      </c>
    </row>
    <row r="867" spans="1:36" x14ac:dyDescent="0.35">
      <c r="A867">
        <v>2036</v>
      </c>
      <c r="B867">
        <v>1973</v>
      </c>
      <c r="C867">
        <f t="shared" ca="1" si="26"/>
        <v>53</v>
      </c>
      <c r="D867" t="str" cm="1">
        <f t="array" aca="1" ref="D8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7" t="s">
        <v>32</v>
      </c>
      <c r="F867" t="s">
        <v>31</v>
      </c>
      <c r="G867" cm="1">
        <f t="array" ref="G867">_xlfn.IFS(marketing_campaign[[#This Row],[Marital_Status]]="Single",I867-J867+1,marketing_campaign[[#This Row],[Marital_Status]]="Together",I867+J867+2,marketing_campaign[[#This Row],[Marital_Status]]="Alone",I867-J867+1,marketing_campaign[[#This Row],[Marital_Status]]="Married",I867+J867+2,marketing_campaign[[#This Row],[Marital_Status]]="Divorced",I867+J867+1,marketing_campaign[[#This Row],[Marital_Status]]="YOLO",I867-J867+1,marketing_campaign[[#This Row],[Marital_Status]]="Absurd",I867-J867+1,marketing_campaign[[#This Row],[Marital_Status]]="Widow",I867+J867+1)</f>
        <v>3</v>
      </c>
      <c r="H867">
        <v>57906</v>
      </c>
      <c r="I867">
        <v>0</v>
      </c>
      <c r="J867">
        <v>1</v>
      </c>
      <c r="K867" s="1">
        <v>41436</v>
      </c>
      <c r="L867">
        <v>29</v>
      </c>
      <c r="M867" t="str" cm="1">
        <f t="array" ref="M867">_xlfn.IFS(AND(marketing_campaign[[#This Row],[Recency]]&gt;=0,marketing_campaign[[#This Row],[Recency]]&lt;=14),"Early Recency",AND(marketing_campaign[[#This Row],[Recency]]&gt;=15,marketing_campaign[[#This Row],[Recency]]&lt;=31),"Mid-Recency",marketing_campaign[[#This Row],[Recency]]&gt;=32,"Late Recency")</f>
        <v>Mid-Recency</v>
      </c>
      <c r="N867">
        <v>243</v>
      </c>
      <c r="O867">
        <v>11</v>
      </c>
      <c r="P867">
        <v>119</v>
      </c>
      <c r="Q867">
        <v>10</v>
      </c>
      <c r="R867">
        <v>3</v>
      </c>
      <c r="S867">
        <v>15</v>
      </c>
      <c r="T867">
        <f>marketing_campaign[[#This Row],[MntGoldProds]]+marketing_campaign[[#This Row],[MntSweetProducts]]+marketing_campaign[[#This Row],[MntFishProducts]]+marketing_campaign[[#This Row],[MntMeatProducts]]+marketing_campaign[[#This Row],[MntFruits]]+marketing_campaign[[#This Row],[MntWines]]</f>
        <v>401</v>
      </c>
      <c r="U867">
        <v>3</v>
      </c>
      <c r="V867">
        <v>4</v>
      </c>
      <c r="W867">
        <v>2</v>
      </c>
      <c r="X867">
        <v>8</v>
      </c>
      <c r="Y867">
        <f t="shared" si="27"/>
        <v>17</v>
      </c>
      <c r="Z867">
        <v>4</v>
      </c>
      <c r="AA867">
        <v>0</v>
      </c>
      <c r="AB867">
        <v>0</v>
      </c>
      <c r="AC867">
        <v>0</v>
      </c>
      <c r="AD867">
        <v>0</v>
      </c>
      <c r="AE867">
        <v>0</v>
      </c>
      <c r="AF867">
        <v>0</v>
      </c>
      <c r="AG867">
        <v>3</v>
      </c>
      <c r="AH867">
        <v>11</v>
      </c>
      <c r="AI867">
        <v>0</v>
      </c>
      <c r="AJ867">
        <f>marketing_campaign[[#This Row],[AcceptedCmp2]]+marketing_campaign[[#This Row],[AcceptedCmp1]]+marketing_campaign[[#This Row],[AcceptedCmp5]]+marketing_campaign[[#This Row],[AcceptedCmp4]]+marketing_campaign[[#This Row],[AcceptedCmp3]]</f>
        <v>0</v>
      </c>
    </row>
    <row r="868" spans="1:36" x14ac:dyDescent="0.35">
      <c r="A868">
        <v>115</v>
      </c>
      <c r="B868">
        <v>1966</v>
      </c>
      <c r="C868">
        <f t="shared" ca="1" si="26"/>
        <v>60</v>
      </c>
      <c r="D868" t="str" cm="1">
        <f t="array" aca="1" ref="D8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68" t="s">
        <v>34</v>
      </c>
      <c r="F868" t="s">
        <v>30</v>
      </c>
      <c r="G868" cm="1">
        <f t="array" ref="G868">_xlfn.IFS(marketing_campaign[[#This Row],[Marital_Status]]="Single",I868-J868+1,marketing_campaign[[#This Row],[Marital_Status]]="Together",I868+J868+2,marketing_campaign[[#This Row],[Marital_Status]]="Alone",I868-J868+1,marketing_campaign[[#This Row],[Marital_Status]]="Married",I868+J868+2,marketing_campaign[[#This Row],[Marital_Status]]="Divorced",I868+J868+1,marketing_campaign[[#This Row],[Marital_Status]]="YOLO",I868-J868+1,marketing_campaign[[#This Row],[Marital_Status]]="Absurd",I868-J868+1,marketing_campaign[[#This Row],[Marital_Status]]="Widow",I868+J868+1)</f>
        <v>0</v>
      </c>
      <c r="H868">
        <v>43456</v>
      </c>
      <c r="I868">
        <v>0</v>
      </c>
      <c r="J868">
        <v>1</v>
      </c>
      <c r="K868" s="1">
        <v>41359</v>
      </c>
      <c r="L868">
        <v>0</v>
      </c>
      <c r="M868" t="str" cm="1">
        <f t="array" ref="M868">_xlfn.IFS(AND(marketing_campaign[[#This Row],[Recency]]&gt;=0,marketing_campaign[[#This Row],[Recency]]&lt;=14),"Early Recency",AND(marketing_campaign[[#This Row],[Recency]]&gt;=15,marketing_campaign[[#This Row],[Recency]]&lt;=31),"Mid-Recency",marketing_campaign[[#This Row],[Recency]]&gt;=32,"Late Recency")</f>
        <v>Early Recency</v>
      </c>
      <c r="N868">
        <v>275</v>
      </c>
      <c r="O868">
        <v>11</v>
      </c>
      <c r="P868">
        <v>68</v>
      </c>
      <c r="Q868">
        <v>25</v>
      </c>
      <c r="R868">
        <v>7</v>
      </c>
      <c r="S868">
        <v>7</v>
      </c>
      <c r="T868">
        <f>marketing_campaign[[#This Row],[MntGoldProds]]+marketing_campaign[[#This Row],[MntSweetProducts]]+marketing_campaign[[#This Row],[MntFishProducts]]+marketing_campaign[[#This Row],[MntMeatProducts]]+marketing_campaign[[#This Row],[MntFruits]]+marketing_campaign[[#This Row],[MntWines]]</f>
        <v>393</v>
      </c>
      <c r="U868">
        <v>3</v>
      </c>
      <c r="V868">
        <v>5</v>
      </c>
      <c r="W868">
        <v>1</v>
      </c>
      <c r="X868">
        <v>8</v>
      </c>
      <c r="Y868">
        <f t="shared" si="27"/>
        <v>17</v>
      </c>
      <c r="Z868">
        <v>5</v>
      </c>
      <c r="AA868">
        <v>0</v>
      </c>
      <c r="AB868">
        <v>0</v>
      </c>
      <c r="AC868">
        <v>0</v>
      </c>
      <c r="AD868">
        <v>0</v>
      </c>
      <c r="AE868">
        <v>0</v>
      </c>
      <c r="AF868">
        <v>0</v>
      </c>
      <c r="AG868">
        <v>3</v>
      </c>
      <c r="AH868">
        <v>11</v>
      </c>
      <c r="AI868">
        <v>0</v>
      </c>
      <c r="AJ868">
        <f>marketing_campaign[[#This Row],[AcceptedCmp2]]+marketing_campaign[[#This Row],[AcceptedCmp1]]+marketing_campaign[[#This Row],[AcceptedCmp5]]+marketing_campaign[[#This Row],[AcceptedCmp4]]+marketing_campaign[[#This Row],[AcceptedCmp3]]</f>
        <v>0</v>
      </c>
    </row>
    <row r="869" spans="1:36" x14ac:dyDescent="0.35">
      <c r="A869">
        <v>4259</v>
      </c>
      <c r="B869">
        <v>1986</v>
      </c>
      <c r="C869">
        <f t="shared" ca="1" si="26"/>
        <v>40</v>
      </c>
      <c r="D869" t="str" cm="1">
        <f t="array" aca="1" ref="D8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69" t="s">
        <v>34</v>
      </c>
      <c r="F869" t="s">
        <v>30</v>
      </c>
      <c r="G869" cm="1">
        <f t="array" ref="G869">_xlfn.IFS(marketing_campaign[[#This Row],[Marital_Status]]="Single",I869-J869+1,marketing_campaign[[#This Row],[Marital_Status]]="Together",I869+J869+2,marketing_campaign[[#This Row],[Marital_Status]]="Alone",I869-J869+1,marketing_campaign[[#This Row],[Marital_Status]]="Married",I869+J869+2,marketing_campaign[[#This Row],[Marital_Status]]="Divorced",I869+J869+1,marketing_campaign[[#This Row],[Marital_Status]]="YOLO",I869-J869+1,marketing_campaign[[#This Row],[Marital_Status]]="Absurd",I869-J869+1,marketing_campaign[[#This Row],[Marital_Status]]="Widow",I869+J869+1)</f>
        <v>3</v>
      </c>
      <c r="H869">
        <v>19485</v>
      </c>
      <c r="I869">
        <v>2</v>
      </c>
      <c r="J869">
        <v>0</v>
      </c>
      <c r="K869" s="1">
        <v>41541</v>
      </c>
      <c r="L869">
        <v>80</v>
      </c>
      <c r="M869" t="str" cm="1">
        <f t="array" ref="M869">_xlfn.IFS(AND(marketing_campaign[[#This Row],[Recency]]&gt;=0,marketing_campaign[[#This Row],[Recency]]&lt;=14),"Early Recency",AND(marketing_campaign[[#This Row],[Recency]]&gt;=15,marketing_campaign[[#This Row],[Recency]]&lt;=31),"Mid-Recency",marketing_campaign[[#This Row],[Recency]]&gt;=32,"Late Recency")</f>
        <v>Late Recency</v>
      </c>
      <c r="N869">
        <v>6</v>
      </c>
      <c r="O869">
        <v>0</v>
      </c>
      <c r="P869">
        <v>4</v>
      </c>
      <c r="Q869">
        <v>0</v>
      </c>
      <c r="R869">
        <v>0</v>
      </c>
      <c r="S869">
        <v>0</v>
      </c>
      <c r="T869">
        <f>marketing_campaign[[#This Row],[MntGoldProds]]+marketing_campaign[[#This Row],[MntSweetProducts]]+marketing_campaign[[#This Row],[MntFishProducts]]+marketing_campaign[[#This Row],[MntMeatProducts]]+marketing_campaign[[#This Row],[MntFruits]]+marketing_campaign[[#This Row],[MntWines]]</f>
        <v>10</v>
      </c>
      <c r="U869">
        <v>1</v>
      </c>
      <c r="V869">
        <v>1</v>
      </c>
      <c r="W869">
        <v>0</v>
      </c>
      <c r="X869">
        <v>2</v>
      </c>
      <c r="Y869">
        <f t="shared" si="27"/>
        <v>4</v>
      </c>
      <c r="Z869">
        <v>7</v>
      </c>
      <c r="AA869">
        <v>0</v>
      </c>
      <c r="AB869">
        <v>0</v>
      </c>
      <c r="AC869">
        <v>0</v>
      </c>
      <c r="AD869">
        <v>0</v>
      </c>
      <c r="AE869">
        <v>0</v>
      </c>
      <c r="AF869">
        <v>0</v>
      </c>
      <c r="AG869">
        <v>3</v>
      </c>
      <c r="AH869">
        <v>11</v>
      </c>
      <c r="AI869">
        <v>0</v>
      </c>
      <c r="AJ869">
        <f>marketing_campaign[[#This Row],[AcceptedCmp2]]+marketing_campaign[[#This Row],[AcceptedCmp1]]+marketing_campaign[[#This Row],[AcceptedCmp5]]+marketing_campaign[[#This Row],[AcceptedCmp4]]+marketing_campaign[[#This Row],[AcceptedCmp3]]</f>
        <v>0</v>
      </c>
    </row>
    <row r="870" spans="1:36" x14ac:dyDescent="0.35">
      <c r="A870">
        <v>8687</v>
      </c>
      <c r="B870">
        <v>1978</v>
      </c>
      <c r="C870">
        <f t="shared" ca="1" si="26"/>
        <v>48</v>
      </c>
      <c r="D870" t="str" cm="1">
        <f t="array" aca="1" ref="D8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0" t="s">
        <v>29</v>
      </c>
      <c r="F870" t="s">
        <v>31</v>
      </c>
      <c r="G870" cm="1">
        <f t="array" ref="G870">_xlfn.IFS(marketing_campaign[[#This Row],[Marital_Status]]="Single",I870-J870+1,marketing_campaign[[#This Row],[Marital_Status]]="Together",I870+J870+2,marketing_campaign[[#This Row],[Marital_Status]]="Alone",I870-J870+1,marketing_campaign[[#This Row],[Marital_Status]]="Married",I870+J870+2,marketing_campaign[[#This Row],[Marital_Status]]="Divorced",I870+J870+1,marketing_campaign[[#This Row],[Marital_Status]]="YOLO",I870-J870+1,marketing_campaign[[#This Row],[Marital_Status]]="Absurd",I870-J870+1,marketing_campaign[[#This Row],[Marital_Status]]="Widow",I870+J870+1)</f>
        <v>3</v>
      </c>
      <c r="H870">
        <v>53172</v>
      </c>
      <c r="I870">
        <v>0</v>
      </c>
      <c r="J870">
        <v>1</v>
      </c>
      <c r="K870" s="1">
        <v>41400</v>
      </c>
      <c r="L870">
        <v>54</v>
      </c>
      <c r="M870" t="str" cm="1">
        <f t="array" ref="M870">_xlfn.IFS(AND(marketing_campaign[[#This Row],[Recency]]&gt;=0,marketing_campaign[[#This Row],[Recency]]&lt;=14),"Early Recency",AND(marketing_campaign[[#This Row],[Recency]]&gt;=15,marketing_campaign[[#This Row],[Recency]]&lt;=31),"Mid-Recency",marketing_campaign[[#This Row],[Recency]]&gt;=32,"Late Recency")</f>
        <v>Late Recency</v>
      </c>
      <c r="N870">
        <v>121</v>
      </c>
      <c r="O870">
        <v>62</v>
      </c>
      <c r="P870">
        <v>90</v>
      </c>
      <c r="Q870">
        <v>68</v>
      </c>
      <c r="R870">
        <v>20</v>
      </c>
      <c r="S870">
        <v>125</v>
      </c>
      <c r="T870">
        <f>marketing_campaign[[#This Row],[MntGoldProds]]+marketing_campaign[[#This Row],[MntSweetProducts]]+marketing_campaign[[#This Row],[MntFishProducts]]+marketing_campaign[[#This Row],[MntMeatProducts]]+marketing_campaign[[#This Row],[MntFruits]]+marketing_campaign[[#This Row],[MntWines]]</f>
        <v>486</v>
      </c>
      <c r="U870">
        <v>3</v>
      </c>
      <c r="V870">
        <v>2</v>
      </c>
      <c r="W870">
        <v>3</v>
      </c>
      <c r="X870">
        <v>8</v>
      </c>
      <c r="Y870">
        <f t="shared" si="27"/>
        <v>16</v>
      </c>
      <c r="Z870">
        <v>3</v>
      </c>
      <c r="AA870">
        <v>0</v>
      </c>
      <c r="AB870">
        <v>0</v>
      </c>
      <c r="AC870">
        <v>0</v>
      </c>
      <c r="AD870">
        <v>0</v>
      </c>
      <c r="AE870">
        <v>0</v>
      </c>
      <c r="AF870">
        <v>0</v>
      </c>
      <c r="AG870">
        <v>3</v>
      </c>
      <c r="AH870">
        <v>11</v>
      </c>
      <c r="AI870">
        <v>0</v>
      </c>
      <c r="AJ870">
        <f>marketing_campaign[[#This Row],[AcceptedCmp2]]+marketing_campaign[[#This Row],[AcceptedCmp1]]+marketing_campaign[[#This Row],[AcceptedCmp5]]+marketing_campaign[[#This Row],[AcceptedCmp4]]+marketing_campaign[[#This Row],[AcceptedCmp3]]</f>
        <v>0</v>
      </c>
    </row>
    <row r="871" spans="1:36" x14ac:dyDescent="0.35">
      <c r="A871">
        <v>2447</v>
      </c>
      <c r="B871">
        <v>1979</v>
      </c>
      <c r="C871">
        <f t="shared" ca="1" si="26"/>
        <v>47</v>
      </c>
      <c r="D871" t="str" cm="1">
        <f t="array" aca="1" ref="D8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1" t="s">
        <v>29</v>
      </c>
      <c r="F871" t="s">
        <v>31</v>
      </c>
      <c r="G871" cm="1">
        <f t="array" ref="G871">_xlfn.IFS(marketing_campaign[[#This Row],[Marital_Status]]="Single",I871-J871+1,marketing_campaign[[#This Row],[Marital_Status]]="Together",I871+J871+2,marketing_campaign[[#This Row],[Marital_Status]]="Alone",I871-J871+1,marketing_campaign[[#This Row],[Marital_Status]]="Married",I871+J871+2,marketing_campaign[[#This Row],[Marital_Status]]="Divorced",I871+J871+1,marketing_campaign[[#This Row],[Marital_Status]]="YOLO",I871-J871+1,marketing_campaign[[#This Row],[Marital_Status]]="Absurd",I871-J871+1,marketing_campaign[[#This Row],[Marital_Status]]="Widow",I871+J871+1)</f>
        <v>3</v>
      </c>
      <c r="H871">
        <v>30545</v>
      </c>
      <c r="I871">
        <v>1</v>
      </c>
      <c r="J871">
        <v>0</v>
      </c>
      <c r="K871" s="1">
        <v>41199</v>
      </c>
      <c r="L871">
        <v>71</v>
      </c>
      <c r="M871" t="str" cm="1">
        <f t="array" ref="M871">_xlfn.IFS(AND(marketing_campaign[[#This Row],[Recency]]&gt;=0,marketing_campaign[[#This Row],[Recency]]&lt;=14),"Early Recency",AND(marketing_campaign[[#This Row],[Recency]]&gt;=15,marketing_campaign[[#This Row],[Recency]]&lt;=31),"Mid-Recency",marketing_campaign[[#This Row],[Recency]]&gt;=32,"Late Recency")</f>
        <v>Late Recency</v>
      </c>
      <c r="N871">
        <v>4</v>
      </c>
      <c r="O871">
        <v>12</v>
      </c>
      <c r="P871">
        <v>15</v>
      </c>
      <c r="Q871">
        <v>19</v>
      </c>
      <c r="R871">
        <v>7</v>
      </c>
      <c r="S871">
        <v>12</v>
      </c>
      <c r="T871">
        <f>marketing_campaign[[#This Row],[MntGoldProds]]+marketing_campaign[[#This Row],[MntSweetProducts]]+marketing_campaign[[#This Row],[MntFishProducts]]+marketing_campaign[[#This Row],[MntMeatProducts]]+marketing_campaign[[#This Row],[MntFruits]]+marketing_campaign[[#This Row],[MntWines]]</f>
        <v>69</v>
      </c>
      <c r="U871">
        <v>2</v>
      </c>
      <c r="V871">
        <v>2</v>
      </c>
      <c r="W871">
        <v>0</v>
      </c>
      <c r="X871">
        <v>3</v>
      </c>
      <c r="Y871">
        <f t="shared" si="27"/>
        <v>7</v>
      </c>
      <c r="Z871">
        <v>7</v>
      </c>
      <c r="AA871">
        <v>0</v>
      </c>
      <c r="AB871">
        <v>0</v>
      </c>
      <c r="AC871">
        <v>0</v>
      </c>
      <c r="AD871">
        <v>0</v>
      </c>
      <c r="AE871">
        <v>0</v>
      </c>
      <c r="AF871">
        <v>0</v>
      </c>
      <c r="AG871">
        <v>3</v>
      </c>
      <c r="AH871">
        <v>11</v>
      </c>
      <c r="AI871">
        <v>0</v>
      </c>
      <c r="AJ871">
        <f>marketing_campaign[[#This Row],[AcceptedCmp2]]+marketing_campaign[[#This Row],[AcceptedCmp1]]+marketing_campaign[[#This Row],[AcceptedCmp5]]+marketing_campaign[[#This Row],[AcceptedCmp4]]+marketing_campaign[[#This Row],[AcceptedCmp3]]</f>
        <v>0</v>
      </c>
    </row>
    <row r="872" spans="1:36" x14ac:dyDescent="0.35">
      <c r="A872">
        <v>10140</v>
      </c>
      <c r="B872">
        <v>1983</v>
      </c>
      <c r="C872">
        <f t="shared" ca="1" si="26"/>
        <v>43</v>
      </c>
      <c r="D872" t="str" cm="1">
        <f t="array" aca="1" ref="D8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72" t="s">
        <v>32</v>
      </c>
      <c r="F872" t="s">
        <v>31</v>
      </c>
      <c r="G872" cm="1">
        <f t="array" ref="G872">_xlfn.IFS(marketing_campaign[[#This Row],[Marital_Status]]="Single",I872-J872+1,marketing_campaign[[#This Row],[Marital_Status]]="Together",I872+J872+2,marketing_campaign[[#This Row],[Marital_Status]]="Alone",I872-J872+1,marketing_campaign[[#This Row],[Marital_Status]]="Married",I872+J872+2,marketing_campaign[[#This Row],[Marital_Status]]="Divorced",I872+J872+1,marketing_campaign[[#This Row],[Marital_Status]]="YOLO",I872-J872+1,marketing_campaign[[#This Row],[Marital_Status]]="Absurd",I872-J872+1,marketing_campaign[[#This Row],[Marital_Status]]="Widow",I872+J872+1)</f>
        <v>2</v>
      </c>
      <c r="H872">
        <v>70123</v>
      </c>
      <c r="I872">
        <v>0</v>
      </c>
      <c r="J872">
        <v>0</v>
      </c>
      <c r="K872" s="1">
        <v>41545</v>
      </c>
      <c r="L872">
        <v>27</v>
      </c>
      <c r="M872" t="str" cm="1">
        <f t="array" ref="M872">_xlfn.IFS(AND(marketing_campaign[[#This Row],[Recency]]&gt;=0,marketing_campaign[[#This Row],[Recency]]&lt;=14),"Early Recency",AND(marketing_campaign[[#This Row],[Recency]]&gt;=15,marketing_campaign[[#This Row],[Recency]]&lt;=31),"Mid-Recency",marketing_campaign[[#This Row],[Recency]]&gt;=32,"Late Recency")</f>
        <v>Mid-Recency</v>
      </c>
      <c r="N872">
        <v>1308</v>
      </c>
      <c r="O872">
        <v>0</v>
      </c>
      <c r="P872">
        <v>396</v>
      </c>
      <c r="Q872">
        <v>23</v>
      </c>
      <c r="R872">
        <v>0</v>
      </c>
      <c r="S872">
        <v>0</v>
      </c>
      <c r="T872">
        <f>marketing_campaign[[#This Row],[MntGoldProds]]+marketing_campaign[[#This Row],[MntSweetProducts]]+marketing_campaign[[#This Row],[MntFishProducts]]+marketing_campaign[[#This Row],[MntMeatProducts]]+marketing_campaign[[#This Row],[MntFruits]]+marketing_campaign[[#This Row],[MntWines]]</f>
        <v>1727</v>
      </c>
      <c r="U872">
        <v>1</v>
      </c>
      <c r="V872">
        <v>5</v>
      </c>
      <c r="W872">
        <v>7</v>
      </c>
      <c r="X872">
        <v>4</v>
      </c>
      <c r="Y872">
        <f t="shared" si="27"/>
        <v>17</v>
      </c>
      <c r="Z872">
        <v>3</v>
      </c>
      <c r="AA872">
        <v>0</v>
      </c>
      <c r="AB872">
        <v>1</v>
      </c>
      <c r="AC872">
        <v>0</v>
      </c>
      <c r="AD872">
        <v>0</v>
      </c>
      <c r="AE872">
        <v>1</v>
      </c>
      <c r="AF872">
        <v>0</v>
      </c>
      <c r="AG872">
        <v>3</v>
      </c>
      <c r="AH872">
        <v>11</v>
      </c>
      <c r="AI872">
        <v>0</v>
      </c>
      <c r="AJ872">
        <f>marketing_campaign[[#This Row],[AcceptedCmp2]]+marketing_campaign[[#This Row],[AcceptedCmp1]]+marketing_campaign[[#This Row],[AcceptedCmp5]]+marketing_campaign[[#This Row],[AcceptedCmp4]]+marketing_campaign[[#This Row],[AcceptedCmp3]]</f>
        <v>2</v>
      </c>
    </row>
    <row r="873" spans="1:36" x14ac:dyDescent="0.35">
      <c r="A873">
        <v>9353</v>
      </c>
      <c r="B873">
        <v>1959</v>
      </c>
      <c r="C873">
        <f t="shared" ca="1" si="26"/>
        <v>67</v>
      </c>
      <c r="D873" t="str" cm="1">
        <f t="array" aca="1" ref="D8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73" t="s">
        <v>29</v>
      </c>
      <c r="F873" t="s">
        <v>30</v>
      </c>
      <c r="G873" cm="1">
        <f t="array" ref="G873">_xlfn.IFS(marketing_campaign[[#This Row],[Marital_Status]]="Single",I873-J873+1,marketing_campaign[[#This Row],[Marital_Status]]="Together",I873+J873+2,marketing_campaign[[#This Row],[Marital_Status]]="Alone",I873-J873+1,marketing_campaign[[#This Row],[Marital_Status]]="Married",I873+J873+2,marketing_campaign[[#This Row],[Marital_Status]]="Divorced",I873+J873+1,marketing_campaign[[#This Row],[Marital_Status]]="YOLO",I873-J873+1,marketing_campaign[[#This Row],[Marital_Status]]="Absurd",I873-J873+1,marketing_campaign[[#This Row],[Marital_Status]]="Widow",I873+J873+1)</f>
        <v>0</v>
      </c>
      <c r="H873">
        <v>62450</v>
      </c>
      <c r="I873">
        <v>0</v>
      </c>
      <c r="J873">
        <v>1</v>
      </c>
      <c r="K873" s="1">
        <v>41645</v>
      </c>
      <c r="L873">
        <v>61</v>
      </c>
      <c r="M873" t="str" cm="1">
        <f t="array" ref="M873">_xlfn.IFS(AND(marketing_campaign[[#This Row],[Recency]]&gt;=0,marketing_campaign[[#This Row],[Recency]]&lt;=14),"Early Recency",AND(marketing_campaign[[#This Row],[Recency]]&gt;=15,marketing_campaign[[#This Row],[Recency]]&lt;=31),"Mid-Recency",marketing_campaign[[#This Row],[Recency]]&gt;=32,"Late Recency")</f>
        <v>Late Recency</v>
      </c>
      <c r="N873">
        <v>515</v>
      </c>
      <c r="O873">
        <v>47</v>
      </c>
      <c r="P873">
        <v>267</v>
      </c>
      <c r="Q873">
        <v>62</v>
      </c>
      <c r="R873">
        <v>66</v>
      </c>
      <c r="S873">
        <v>38</v>
      </c>
      <c r="T873">
        <f>marketing_campaign[[#This Row],[MntGoldProds]]+marketing_campaign[[#This Row],[MntSweetProducts]]+marketing_campaign[[#This Row],[MntFishProducts]]+marketing_campaign[[#This Row],[MntMeatProducts]]+marketing_campaign[[#This Row],[MntFruits]]+marketing_campaign[[#This Row],[MntWines]]</f>
        <v>995</v>
      </c>
      <c r="U873">
        <v>2</v>
      </c>
      <c r="V873">
        <v>5</v>
      </c>
      <c r="W873">
        <v>5</v>
      </c>
      <c r="X873">
        <v>4</v>
      </c>
      <c r="Y873">
        <f t="shared" si="27"/>
        <v>16</v>
      </c>
      <c r="Z873">
        <v>3</v>
      </c>
      <c r="AA873">
        <v>0</v>
      </c>
      <c r="AB873">
        <v>1</v>
      </c>
      <c r="AC873">
        <v>0</v>
      </c>
      <c r="AD873">
        <v>0</v>
      </c>
      <c r="AE873">
        <v>0</v>
      </c>
      <c r="AF873">
        <v>0</v>
      </c>
      <c r="AG873">
        <v>3</v>
      </c>
      <c r="AH873">
        <v>11</v>
      </c>
      <c r="AI873">
        <v>0</v>
      </c>
      <c r="AJ873">
        <f>marketing_campaign[[#This Row],[AcceptedCmp2]]+marketing_campaign[[#This Row],[AcceptedCmp1]]+marketing_campaign[[#This Row],[AcceptedCmp5]]+marketing_campaign[[#This Row],[AcceptedCmp4]]+marketing_campaign[[#This Row],[AcceptedCmp3]]</f>
        <v>1</v>
      </c>
    </row>
    <row r="874" spans="1:36" x14ac:dyDescent="0.35">
      <c r="A874">
        <v>3623</v>
      </c>
      <c r="B874">
        <v>1976</v>
      </c>
      <c r="C874">
        <f t="shared" ca="1" si="26"/>
        <v>50</v>
      </c>
      <c r="D874" t="str" cm="1">
        <f t="array" aca="1" ref="D8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4" t="s">
        <v>29</v>
      </c>
      <c r="F874" t="s">
        <v>31</v>
      </c>
      <c r="G874" cm="1">
        <f t="array" ref="G874">_xlfn.IFS(marketing_campaign[[#This Row],[Marital_Status]]="Single",I874-J874+1,marketing_campaign[[#This Row],[Marital_Status]]="Together",I874+J874+2,marketing_campaign[[#This Row],[Marital_Status]]="Alone",I874-J874+1,marketing_campaign[[#This Row],[Marital_Status]]="Married",I874+J874+2,marketing_campaign[[#This Row],[Marital_Status]]="Divorced",I874+J874+1,marketing_campaign[[#This Row],[Marital_Status]]="YOLO",I874-J874+1,marketing_campaign[[#This Row],[Marital_Status]]="Absurd",I874-J874+1,marketing_campaign[[#This Row],[Marital_Status]]="Widow",I874+J874+1)</f>
        <v>3</v>
      </c>
      <c r="H874">
        <v>21675</v>
      </c>
      <c r="I874">
        <v>1</v>
      </c>
      <c r="J874">
        <v>0</v>
      </c>
      <c r="K874" s="1">
        <v>41801</v>
      </c>
      <c r="L874">
        <v>55</v>
      </c>
      <c r="M874" t="str" cm="1">
        <f t="array" ref="M874">_xlfn.IFS(AND(marketing_campaign[[#This Row],[Recency]]&gt;=0,marketing_campaign[[#This Row],[Recency]]&lt;=14),"Early Recency",AND(marketing_campaign[[#This Row],[Recency]]&gt;=15,marketing_campaign[[#This Row],[Recency]]&lt;=31),"Mid-Recency",marketing_campaign[[#This Row],[Recency]]&gt;=32,"Late Recency")</f>
        <v>Late Recency</v>
      </c>
      <c r="N874">
        <v>4</v>
      </c>
      <c r="O874">
        <v>0</v>
      </c>
      <c r="P874">
        <v>16</v>
      </c>
      <c r="Q874">
        <v>17</v>
      </c>
      <c r="R874">
        <v>4</v>
      </c>
      <c r="S874">
        <v>4</v>
      </c>
      <c r="T874">
        <f>marketing_campaign[[#This Row],[MntGoldProds]]+marketing_campaign[[#This Row],[MntSweetProducts]]+marketing_campaign[[#This Row],[MntFishProducts]]+marketing_campaign[[#This Row],[MntMeatProducts]]+marketing_campaign[[#This Row],[MntFruits]]+marketing_campaign[[#This Row],[MntWines]]</f>
        <v>45</v>
      </c>
      <c r="U874">
        <v>3</v>
      </c>
      <c r="V874">
        <v>4</v>
      </c>
      <c r="W874">
        <v>0</v>
      </c>
      <c r="X874">
        <v>3</v>
      </c>
      <c r="Y874">
        <f t="shared" si="27"/>
        <v>10</v>
      </c>
      <c r="Z874">
        <v>7</v>
      </c>
      <c r="AA874">
        <v>0</v>
      </c>
      <c r="AB874">
        <v>0</v>
      </c>
      <c r="AC874">
        <v>0</v>
      </c>
      <c r="AD874">
        <v>0</v>
      </c>
      <c r="AE874">
        <v>0</v>
      </c>
      <c r="AF874">
        <v>0</v>
      </c>
      <c r="AG874">
        <v>3</v>
      </c>
      <c r="AH874">
        <v>11</v>
      </c>
      <c r="AI874">
        <v>0</v>
      </c>
      <c r="AJ874">
        <f>marketing_campaign[[#This Row],[AcceptedCmp2]]+marketing_campaign[[#This Row],[AcceptedCmp1]]+marketing_campaign[[#This Row],[AcceptedCmp5]]+marketing_campaign[[#This Row],[AcceptedCmp4]]+marketing_campaign[[#This Row],[AcceptedCmp3]]</f>
        <v>0</v>
      </c>
    </row>
    <row r="875" spans="1:36" x14ac:dyDescent="0.35">
      <c r="A875">
        <v>738</v>
      </c>
      <c r="B875">
        <v>1981</v>
      </c>
      <c r="C875">
        <f t="shared" ca="1" si="26"/>
        <v>45</v>
      </c>
      <c r="D875" t="str" cm="1">
        <f t="array" aca="1" ref="D8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75" t="s">
        <v>37</v>
      </c>
      <c r="F875" t="s">
        <v>30</v>
      </c>
      <c r="G875" cm="1">
        <f t="array" ref="G875">_xlfn.IFS(marketing_campaign[[#This Row],[Marital_Status]]="Single",I875-J875+1,marketing_campaign[[#This Row],[Marital_Status]]="Together",I875+J875+2,marketing_campaign[[#This Row],[Marital_Status]]="Alone",I875-J875+1,marketing_campaign[[#This Row],[Marital_Status]]="Married",I875+J875+2,marketing_campaign[[#This Row],[Marital_Status]]="Divorced",I875+J875+1,marketing_campaign[[#This Row],[Marital_Status]]="YOLO",I875-J875+1,marketing_campaign[[#This Row],[Marital_Status]]="Absurd",I875-J875+1,marketing_campaign[[#This Row],[Marital_Status]]="Widow",I875+J875+1)</f>
        <v>1</v>
      </c>
      <c r="H875">
        <v>42395</v>
      </c>
      <c r="I875">
        <v>1</v>
      </c>
      <c r="J875">
        <v>1</v>
      </c>
      <c r="K875" s="1">
        <v>41733</v>
      </c>
      <c r="L875">
        <v>35</v>
      </c>
      <c r="M875" t="str" cm="1">
        <f t="array" ref="M875">_xlfn.IFS(AND(marketing_campaign[[#This Row],[Recency]]&gt;=0,marketing_campaign[[#This Row],[Recency]]&lt;=14),"Early Recency",AND(marketing_campaign[[#This Row],[Recency]]&gt;=15,marketing_campaign[[#This Row],[Recency]]&lt;=31),"Mid-Recency",marketing_campaign[[#This Row],[Recency]]&gt;=32,"Late Recency")</f>
        <v>Late Recency</v>
      </c>
      <c r="N875">
        <v>48</v>
      </c>
      <c r="O875">
        <v>13</v>
      </c>
      <c r="P875">
        <v>57</v>
      </c>
      <c r="Q875">
        <v>24</v>
      </c>
      <c r="R875">
        <v>15</v>
      </c>
      <c r="S875">
        <v>25</v>
      </c>
      <c r="T875">
        <f>marketing_campaign[[#This Row],[MntGoldProds]]+marketing_campaign[[#This Row],[MntSweetProducts]]+marketing_campaign[[#This Row],[MntFishProducts]]+marketing_campaign[[#This Row],[MntMeatProducts]]+marketing_campaign[[#This Row],[MntFruits]]+marketing_campaign[[#This Row],[MntWines]]</f>
        <v>182</v>
      </c>
      <c r="U875">
        <v>4</v>
      </c>
      <c r="V875">
        <v>3</v>
      </c>
      <c r="W875">
        <v>1</v>
      </c>
      <c r="X875">
        <v>4</v>
      </c>
      <c r="Y875">
        <f t="shared" si="27"/>
        <v>12</v>
      </c>
      <c r="Z875">
        <v>7</v>
      </c>
      <c r="AA875">
        <v>0</v>
      </c>
      <c r="AB875">
        <v>0</v>
      </c>
      <c r="AC875">
        <v>0</v>
      </c>
      <c r="AD875">
        <v>0</v>
      </c>
      <c r="AE875">
        <v>0</v>
      </c>
      <c r="AF875">
        <v>0</v>
      </c>
      <c r="AG875">
        <v>3</v>
      </c>
      <c r="AH875">
        <v>11</v>
      </c>
      <c r="AI875">
        <v>0</v>
      </c>
      <c r="AJ875">
        <f>marketing_campaign[[#This Row],[AcceptedCmp2]]+marketing_campaign[[#This Row],[AcceptedCmp1]]+marketing_campaign[[#This Row],[AcceptedCmp5]]+marketing_campaign[[#This Row],[AcceptedCmp4]]+marketing_campaign[[#This Row],[AcceptedCmp3]]</f>
        <v>0</v>
      </c>
    </row>
    <row r="876" spans="1:36" x14ac:dyDescent="0.35">
      <c r="A876">
        <v>7631</v>
      </c>
      <c r="B876">
        <v>1978</v>
      </c>
      <c r="C876">
        <f t="shared" ca="1" si="26"/>
        <v>48</v>
      </c>
      <c r="D876" t="str" cm="1">
        <f t="array" aca="1" ref="D8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6" t="s">
        <v>34</v>
      </c>
      <c r="F876" t="s">
        <v>31</v>
      </c>
      <c r="G876" cm="1">
        <f t="array" ref="G876">_xlfn.IFS(marketing_campaign[[#This Row],[Marital_Status]]="Single",I876-J876+1,marketing_campaign[[#This Row],[Marital_Status]]="Together",I876+J876+2,marketing_campaign[[#This Row],[Marital_Status]]="Alone",I876-J876+1,marketing_campaign[[#This Row],[Marital_Status]]="Married",I876+J876+2,marketing_campaign[[#This Row],[Marital_Status]]="Divorced",I876+J876+1,marketing_campaign[[#This Row],[Marital_Status]]="YOLO",I876-J876+1,marketing_campaign[[#This Row],[Marital_Status]]="Absurd",I876-J876+1,marketing_campaign[[#This Row],[Marital_Status]]="Widow",I876+J876+1)</f>
        <v>3</v>
      </c>
      <c r="H876">
        <v>61346</v>
      </c>
      <c r="I876">
        <v>1</v>
      </c>
      <c r="J876">
        <v>0</v>
      </c>
      <c r="K876" s="1">
        <v>41553</v>
      </c>
      <c r="L876">
        <v>34</v>
      </c>
      <c r="M876" t="str" cm="1">
        <f t="array" ref="M876">_xlfn.IFS(AND(marketing_campaign[[#This Row],[Recency]]&gt;=0,marketing_campaign[[#This Row],[Recency]]&lt;=14),"Early Recency",AND(marketing_campaign[[#This Row],[Recency]]&gt;=15,marketing_campaign[[#This Row],[Recency]]&lt;=31),"Mid-Recency",marketing_campaign[[#This Row],[Recency]]&gt;=32,"Late Recency")</f>
        <v>Late Recency</v>
      </c>
      <c r="N876">
        <v>562</v>
      </c>
      <c r="O876">
        <v>58</v>
      </c>
      <c r="P876">
        <v>168</v>
      </c>
      <c r="Q876">
        <v>43</v>
      </c>
      <c r="R876">
        <v>16</v>
      </c>
      <c r="S876">
        <v>142</v>
      </c>
      <c r="T876">
        <f>marketing_campaign[[#This Row],[MntGoldProds]]+marketing_campaign[[#This Row],[MntSweetProducts]]+marketing_campaign[[#This Row],[MntFishProducts]]+marketing_campaign[[#This Row],[MntMeatProducts]]+marketing_campaign[[#This Row],[MntFruits]]+marketing_campaign[[#This Row],[MntWines]]</f>
        <v>989</v>
      </c>
      <c r="U876">
        <v>1</v>
      </c>
      <c r="V876">
        <v>5</v>
      </c>
      <c r="W876">
        <v>7</v>
      </c>
      <c r="X876">
        <v>10</v>
      </c>
      <c r="Y876">
        <f t="shared" si="27"/>
        <v>23</v>
      </c>
      <c r="Z876">
        <v>3</v>
      </c>
      <c r="AA876">
        <v>0</v>
      </c>
      <c r="AB876">
        <v>0</v>
      </c>
      <c r="AC876">
        <v>0</v>
      </c>
      <c r="AD876">
        <v>0</v>
      </c>
      <c r="AE876">
        <v>0</v>
      </c>
      <c r="AF876">
        <v>0</v>
      </c>
      <c r="AG876">
        <v>3</v>
      </c>
      <c r="AH876">
        <v>11</v>
      </c>
      <c r="AI876">
        <v>0</v>
      </c>
      <c r="AJ876">
        <f>marketing_campaign[[#This Row],[AcceptedCmp2]]+marketing_campaign[[#This Row],[AcceptedCmp1]]+marketing_campaign[[#This Row],[AcceptedCmp5]]+marketing_campaign[[#This Row],[AcceptedCmp4]]+marketing_campaign[[#This Row],[AcceptedCmp3]]</f>
        <v>0</v>
      </c>
    </row>
    <row r="877" spans="1:36" x14ac:dyDescent="0.35">
      <c r="A877">
        <v>4789</v>
      </c>
      <c r="B877">
        <v>1953</v>
      </c>
      <c r="C877">
        <f t="shared" ca="1" si="26"/>
        <v>73</v>
      </c>
      <c r="D877" t="str" cm="1">
        <f t="array" aca="1" ref="D8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77" t="s">
        <v>29</v>
      </c>
      <c r="F877" t="s">
        <v>31</v>
      </c>
      <c r="G877" cm="1">
        <f t="array" ref="G877">_xlfn.IFS(marketing_campaign[[#This Row],[Marital_Status]]="Single",I877-J877+1,marketing_campaign[[#This Row],[Marital_Status]]="Together",I877+J877+2,marketing_campaign[[#This Row],[Marital_Status]]="Alone",I877-J877+1,marketing_campaign[[#This Row],[Marital_Status]]="Married",I877+J877+2,marketing_campaign[[#This Row],[Marital_Status]]="Divorced",I877+J877+1,marketing_campaign[[#This Row],[Marital_Status]]="YOLO",I877-J877+1,marketing_campaign[[#This Row],[Marital_Status]]="Absurd",I877-J877+1,marketing_campaign[[#This Row],[Marital_Status]]="Widow",I877+J877+1)</f>
        <v>2</v>
      </c>
      <c r="H877">
        <v>80812</v>
      </c>
      <c r="I877">
        <v>0</v>
      </c>
      <c r="J877">
        <v>0</v>
      </c>
      <c r="K877" s="1">
        <v>41534</v>
      </c>
      <c r="L877">
        <v>95</v>
      </c>
      <c r="M877" t="str" cm="1">
        <f t="array" ref="M877">_xlfn.IFS(AND(marketing_campaign[[#This Row],[Recency]]&gt;=0,marketing_campaign[[#This Row],[Recency]]&lt;=14),"Early Recency",AND(marketing_campaign[[#This Row],[Recency]]&gt;=15,marketing_campaign[[#This Row],[Recency]]&lt;=31),"Mid-Recency",marketing_campaign[[#This Row],[Recency]]&gt;=32,"Late Recency")</f>
        <v>Late Recency</v>
      </c>
      <c r="N877">
        <v>769</v>
      </c>
      <c r="O877">
        <v>22</v>
      </c>
      <c r="P877">
        <v>500</v>
      </c>
      <c r="Q877">
        <v>210</v>
      </c>
      <c r="R877">
        <v>143</v>
      </c>
      <c r="S877">
        <v>33</v>
      </c>
      <c r="T877">
        <f>marketing_campaign[[#This Row],[MntGoldProds]]+marketing_campaign[[#This Row],[MntSweetProducts]]+marketing_campaign[[#This Row],[MntFishProducts]]+marketing_campaign[[#This Row],[MntMeatProducts]]+marketing_campaign[[#This Row],[MntFruits]]+marketing_campaign[[#This Row],[MntWines]]</f>
        <v>1677</v>
      </c>
      <c r="U877">
        <v>1</v>
      </c>
      <c r="V877">
        <v>4</v>
      </c>
      <c r="W877">
        <v>8</v>
      </c>
      <c r="X877">
        <v>5</v>
      </c>
      <c r="Y877">
        <f t="shared" si="27"/>
        <v>18</v>
      </c>
      <c r="Z877">
        <v>2</v>
      </c>
      <c r="AA877">
        <v>1</v>
      </c>
      <c r="AB877">
        <v>0</v>
      </c>
      <c r="AC877">
        <v>1</v>
      </c>
      <c r="AD877">
        <v>1</v>
      </c>
      <c r="AE877">
        <v>0</v>
      </c>
      <c r="AF877">
        <v>0</v>
      </c>
      <c r="AG877">
        <v>3</v>
      </c>
      <c r="AH877">
        <v>11</v>
      </c>
      <c r="AI877">
        <v>0</v>
      </c>
      <c r="AJ877">
        <f>marketing_campaign[[#This Row],[AcceptedCmp2]]+marketing_campaign[[#This Row],[AcceptedCmp1]]+marketing_campaign[[#This Row],[AcceptedCmp5]]+marketing_campaign[[#This Row],[AcceptedCmp4]]+marketing_campaign[[#This Row],[AcceptedCmp3]]</f>
        <v>3</v>
      </c>
    </row>
    <row r="878" spans="1:36" x14ac:dyDescent="0.35">
      <c r="A878">
        <v>773</v>
      </c>
      <c r="B878">
        <v>1971</v>
      </c>
      <c r="C878">
        <f t="shared" ca="1" si="26"/>
        <v>55</v>
      </c>
      <c r="D878" t="str" cm="1">
        <f t="array" aca="1" ref="D8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78" t="s">
        <v>34</v>
      </c>
      <c r="F878" t="s">
        <v>35</v>
      </c>
      <c r="G878" cm="1">
        <f t="array" ref="G878">_xlfn.IFS(marketing_campaign[[#This Row],[Marital_Status]]="Single",I878-J878+1,marketing_campaign[[#This Row],[Marital_Status]]="Together",I878+J878+2,marketing_campaign[[#This Row],[Marital_Status]]="Alone",I878-J878+1,marketing_campaign[[#This Row],[Marital_Status]]="Married",I878+J878+2,marketing_campaign[[#This Row],[Marital_Status]]="Divorced",I878+J878+1,marketing_campaign[[#This Row],[Marital_Status]]="YOLO",I878-J878+1,marketing_campaign[[#This Row],[Marital_Status]]="Absurd",I878-J878+1,marketing_campaign[[#This Row],[Marital_Status]]="Widow",I878+J878+1)</f>
        <v>3</v>
      </c>
      <c r="H878">
        <v>42835</v>
      </c>
      <c r="I878">
        <v>1</v>
      </c>
      <c r="J878">
        <v>1</v>
      </c>
      <c r="K878" s="1">
        <v>41455</v>
      </c>
      <c r="L878">
        <v>64</v>
      </c>
      <c r="M878" t="str" cm="1">
        <f t="array" ref="M878">_xlfn.IFS(AND(marketing_campaign[[#This Row],[Recency]]&gt;=0,marketing_campaign[[#This Row],[Recency]]&lt;=14),"Early Recency",AND(marketing_campaign[[#This Row],[Recency]]&gt;=15,marketing_campaign[[#This Row],[Recency]]&lt;=31),"Mid-Recency",marketing_campaign[[#This Row],[Recency]]&gt;=32,"Late Recency")</f>
        <v>Late Recency</v>
      </c>
      <c r="N878">
        <v>379</v>
      </c>
      <c r="O878">
        <v>4</v>
      </c>
      <c r="P878">
        <v>93</v>
      </c>
      <c r="Q878">
        <v>12</v>
      </c>
      <c r="R878">
        <v>9</v>
      </c>
      <c r="S878">
        <v>98</v>
      </c>
      <c r="T878">
        <f>marketing_campaign[[#This Row],[MntGoldProds]]+marketing_campaign[[#This Row],[MntSweetProducts]]+marketing_campaign[[#This Row],[MntFishProducts]]+marketing_campaign[[#This Row],[MntMeatProducts]]+marketing_campaign[[#This Row],[MntFruits]]+marketing_campaign[[#This Row],[MntWines]]</f>
        <v>595</v>
      </c>
      <c r="U878">
        <v>7</v>
      </c>
      <c r="V878">
        <v>6</v>
      </c>
      <c r="W878">
        <v>6</v>
      </c>
      <c r="X878">
        <v>4</v>
      </c>
      <c r="Y878">
        <f t="shared" si="27"/>
        <v>23</v>
      </c>
      <c r="Z878">
        <v>6</v>
      </c>
      <c r="AA878">
        <v>0</v>
      </c>
      <c r="AB878">
        <v>0</v>
      </c>
      <c r="AC878">
        <v>0</v>
      </c>
      <c r="AD878">
        <v>0</v>
      </c>
      <c r="AE878">
        <v>0</v>
      </c>
      <c r="AF878">
        <v>0</v>
      </c>
      <c r="AG878">
        <v>3</v>
      </c>
      <c r="AH878">
        <v>11</v>
      </c>
      <c r="AI878">
        <v>0</v>
      </c>
      <c r="AJ878">
        <f>marketing_campaign[[#This Row],[AcceptedCmp2]]+marketing_campaign[[#This Row],[AcceptedCmp1]]+marketing_campaign[[#This Row],[AcceptedCmp5]]+marketing_campaign[[#This Row],[AcceptedCmp4]]+marketing_campaign[[#This Row],[AcceptedCmp3]]</f>
        <v>0</v>
      </c>
    </row>
    <row r="879" spans="1:36" x14ac:dyDescent="0.35">
      <c r="A879">
        <v>10602</v>
      </c>
      <c r="B879">
        <v>1983</v>
      </c>
      <c r="C879">
        <f t="shared" ca="1" si="26"/>
        <v>43</v>
      </c>
      <c r="D879" t="str" cm="1">
        <f t="array" aca="1" ref="D8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79" t="s">
        <v>29</v>
      </c>
      <c r="F879" t="s">
        <v>33</v>
      </c>
      <c r="G879" cm="1">
        <f t="array" ref="G879">_xlfn.IFS(marketing_campaign[[#This Row],[Marital_Status]]="Single",I879-J879+1,marketing_campaign[[#This Row],[Marital_Status]]="Together",I879+J879+2,marketing_campaign[[#This Row],[Marital_Status]]="Alone",I879-J879+1,marketing_campaign[[#This Row],[Marital_Status]]="Married",I879+J879+2,marketing_campaign[[#This Row],[Marital_Status]]="Divorced",I879+J879+1,marketing_campaign[[#This Row],[Marital_Status]]="YOLO",I879-J879+1,marketing_campaign[[#This Row],[Marital_Status]]="Absurd",I879-J879+1,marketing_campaign[[#This Row],[Marital_Status]]="Widow",I879+J879+1)</f>
        <v>3</v>
      </c>
      <c r="H879">
        <v>39922</v>
      </c>
      <c r="I879">
        <v>1</v>
      </c>
      <c r="J879">
        <v>0</v>
      </c>
      <c r="K879" s="1">
        <v>41319</v>
      </c>
      <c r="L879">
        <v>30</v>
      </c>
      <c r="M879" t="str" cm="1">
        <f t="array" ref="M879">_xlfn.IFS(AND(marketing_campaign[[#This Row],[Recency]]&gt;=0,marketing_campaign[[#This Row],[Recency]]&lt;=14),"Early Recency",AND(marketing_campaign[[#This Row],[Recency]]&gt;=15,marketing_campaign[[#This Row],[Recency]]&lt;=31),"Mid-Recency",marketing_campaign[[#This Row],[Recency]]&gt;=32,"Late Recency")</f>
        <v>Mid-Recency</v>
      </c>
      <c r="N879">
        <v>29</v>
      </c>
      <c r="O879">
        <v>12</v>
      </c>
      <c r="P879">
        <v>59</v>
      </c>
      <c r="Q879">
        <v>19</v>
      </c>
      <c r="R879">
        <v>1</v>
      </c>
      <c r="S879">
        <v>36</v>
      </c>
      <c r="T879">
        <f>marketing_campaign[[#This Row],[MntGoldProds]]+marketing_campaign[[#This Row],[MntSweetProducts]]+marketing_campaign[[#This Row],[MntFishProducts]]+marketing_campaign[[#This Row],[MntMeatProducts]]+marketing_campaign[[#This Row],[MntFruits]]+marketing_campaign[[#This Row],[MntWines]]</f>
        <v>156</v>
      </c>
      <c r="U879">
        <v>2</v>
      </c>
      <c r="V879">
        <v>3</v>
      </c>
      <c r="W879">
        <v>0</v>
      </c>
      <c r="X879">
        <v>4</v>
      </c>
      <c r="Y879">
        <f t="shared" si="27"/>
        <v>9</v>
      </c>
      <c r="Z879">
        <v>8</v>
      </c>
      <c r="AA879">
        <v>0</v>
      </c>
      <c r="AB879">
        <v>0</v>
      </c>
      <c r="AC879">
        <v>0</v>
      </c>
      <c r="AD879">
        <v>0</v>
      </c>
      <c r="AE879">
        <v>0</v>
      </c>
      <c r="AF879">
        <v>0</v>
      </c>
      <c r="AG879">
        <v>3</v>
      </c>
      <c r="AH879">
        <v>11</v>
      </c>
      <c r="AI879">
        <v>0</v>
      </c>
      <c r="AJ879">
        <f>marketing_campaign[[#This Row],[AcceptedCmp2]]+marketing_campaign[[#This Row],[AcceptedCmp1]]+marketing_campaign[[#This Row],[AcceptedCmp5]]+marketing_campaign[[#This Row],[AcceptedCmp4]]+marketing_campaign[[#This Row],[AcceptedCmp3]]</f>
        <v>0</v>
      </c>
    </row>
    <row r="880" spans="1:36" x14ac:dyDescent="0.35">
      <c r="A880">
        <v>1446</v>
      </c>
      <c r="B880">
        <v>1956</v>
      </c>
      <c r="C880">
        <f t="shared" ca="1" si="26"/>
        <v>70</v>
      </c>
      <c r="D880" t="str" cm="1">
        <f t="array" aca="1" ref="D8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80" t="s">
        <v>34</v>
      </c>
      <c r="F880" t="s">
        <v>30</v>
      </c>
      <c r="G880" cm="1">
        <f t="array" ref="G880">_xlfn.IFS(marketing_campaign[[#This Row],[Marital_Status]]="Single",I880-J880+1,marketing_campaign[[#This Row],[Marital_Status]]="Together",I880+J880+2,marketing_campaign[[#This Row],[Marital_Status]]="Alone",I880-J880+1,marketing_campaign[[#This Row],[Marital_Status]]="Married",I880+J880+2,marketing_campaign[[#This Row],[Marital_Status]]="Divorced",I880+J880+1,marketing_campaign[[#This Row],[Marital_Status]]="YOLO",I880-J880+1,marketing_campaign[[#This Row],[Marital_Status]]="Absurd",I880-J880+1,marketing_campaign[[#This Row],[Marital_Status]]="Widow",I880+J880+1)</f>
        <v>1</v>
      </c>
      <c r="H880">
        <v>86424</v>
      </c>
      <c r="I880">
        <v>0</v>
      </c>
      <c r="J880">
        <v>0</v>
      </c>
      <c r="K880" s="1">
        <v>41734</v>
      </c>
      <c r="L880">
        <v>12</v>
      </c>
      <c r="M880" t="str" cm="1">
        <f t="array" ref="M880">_xlfn.IFS(AND(marketing_campaign[[#This Row],[Recency]]&gt;=0,marketing_campaign[[#This Row],[Recency]]&lt;=14),"Early Recency",AND(marketing_campaign[[#This Row],[Recency]]&gt;=15,marketing_campaign[[#This Row],[Recency]]&lt;=31),"Mid-Recency",marketing_campaign[[#This Row],[Recency]]&gt;=32,"Late Recency")</f>
        <v>Early Recency</v>
      </c>
      <c r="N880">
        <v>387</v>
      </c>
      <c r="O880">
        <v>68</v>
      </c>
      <c r="P880">
        <v>569</v>
      </c>
      <c r="Q880">
        <v>89</v>
      </c>
      <c r="R880">
        <v>45</v>
      </c>
      <c r="S880">
        <v>68</v>
      </c>
      <c r="T880">
        <f>marketing_campaign[[#This Row],[MntGoldProds]]+marketing_campaign[[#This Row],[MntSweetProducts]]+marketing_campaign[[#This Row],[MntFishProducts]]+marketing_campaign[[#This Row],[MntMeatProducts]]+marketing_campaign[[#This Row],[MntFruits]]+marketing_campaign[[#This Row],[MntWines]]</f>
        <v>1226</v>
      </c>
      <c r="U880">
        <v>1</v>
      </c>
      <c r="V880">
        <v>6</v>
      </c>
      <c r="W880">
        <v>9</v>
      </c>
      <c r="X880">
        <v>12</v>
      </c>
      <c r="Y880">
        <f t="shared" si="27"/>
        <v>28</v>
      </c>
      <c r="Z880">
        <v>1</v>
      </c>
      <c r="AA880">
        <v>0</v>
      </c>
      <c r="AB880">
        <v>0</v>
      </c>
      <c r="AC880">
        <v>0</v>
      </c>
      <c r="AD880">
        <v>0</v>
      </c>
      <c r="AE880">
        <v>0</v>
      </c>
      <c r="AF880">
        <v>0</v>
      </c>
      <c r="AG880">
        <v>3</v>
      </c>
      <c r="AH880">
        <v>11</v>
      </c>
      <c r="AI880">
        <v>0</v>
      </c>
      <c r="AJ880">
        <f>marketing_campaign[[#This Row],[AcceptedCmp2]]+marketing_campaign[[#This Row],[AcceptedCmp1]]+marketing_campaign[[#This Row],[AcceptedCmp5]]+marketing_campaign[[#This Row],[AcceptedCmp4]]+marketing_campaign[[#This Row],[AcceptedCmp3]]</f>
        <v>0</v>
      </c>
    </row>
    <row r="881" spans="1:36" x14ac:dyDescent="0.35">
      <c r="A881">
        <v>3270</v>
      </c>
      <c r="B881">
        <v>1978</v>
      </c>
      <c r="C881">
        <f t="shared" ca="1" si="26"/>
        <v>48</v>
      </c>
      <c r="D881" t="str" cm="1">
        <f t="array" aca="1" ref="D8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1" t="s">
        <v>37</v>
      </c>
      <c r="F881" t="s">
        <v>31</v>
      </c>
      <c r="G881" cm="1">
        <f t="array" ref="G881">_xlfn.IFS(marketing_campaign[[#This Row],[Marital_Status]]="Single",I881-J881+1,marketing_campaign[[#This Row],[Marital_Status]]="Together",I881+J881+2,marketing_campaign[[#This Row],[Marital_Status]]="Alone",I881-J881+1,marketing_campaign[[#This Row],[Marital_Status]]="Married",I881+J881+2,marketing_campaign[[#This Row],[Marital_Status]]="Divorced",I881+J881+1,marketing_campaign[[#This Row],[Marital_Status]]="YOLO",I881-J881+1,marketing_campaign[[#This Row],[Marital_Status]]="Absurd",I881-J881+1,marketing_campaign[[#This Row],[Marital_Status]]="Widow",I881+J881+1)</f>
        <v>3</v>
      </c>
      <c r="H881">
        <v>17117</v>
      </c>
      <c r="I881">
        <v>1</v>
      </c>
      <c r="J881">
        <v>0</v>
      </c>
      <c r="K881" s="1">
        <v>41291</v>
      </c>
      <c r="L881">
        <v>96</v>
      </c>
      <c r="M881" t="str" cm="1">
        <f t="array" ref="M881">_xlfn.IFS(AND(marketing_campaign[[#This Row],[Recency]]&gt;=0,marketing_campaign[[#This Row],[Recency]]&lt;=14),"Early Recency",AND(marketing_campaign[[#This Row],[Recency]]&gt;=15,marketing_campaign[[#This Row],[Recency]]&lt;=31),"Mid-Recency",marketing_campaign[[#This Row],[Recency]]&gt;=32,"Late Recency")</f>
        <v>Late Recency</v>
      </c>
      <c r="N881">
        <v>12</v>
      </c>
      <c r="O881">
        <v>23</v>
      </c>
      <c r="P881">
        <v>38</v>
      </c>
      <c r="Q881">
        <v>30</v>
      </c>
      <c r="R881">
        <v>18</v>
      </c>
      <c r="S881">
        <v>7</v>
      </c>
      <c r="T881">
        <f>marketing_campaign[[#This Row],[MntGoldProds]]+marketing_campaign[[#This Row],[MntSweetProducts]]+marketing_campaign[[#This Row],[MntFishProducts]]+marketing_campaign[[#This Row],[MntMeatProducts]]+marketing_campaign[[#This Row],[MntFruits]]+marketing_campaign[[#This Row],[MntWines]]</f>
        <v>128</v>
      </c>
      <c r="U881">
        <v>4</v>
      </c>
      <c r="V881">
        <v>3</v>
      </c>
      <c r="W881">
        <v>1</v>
      </c>
      <c r="X881">
        <v>3</v>
      </c>
      <c r="Y881">
        <f t="shared" si="27"/>
        <v>11</v>
      </c>
      <c r="Z881">
        <v>9</v>
      </c>
      <c r="AA881">
        <v>0</v>
      </c>
      <c r="AB881">
        <v>0</v>
      </c>
      <c r="AC881">
        <v>0</v>
      </c>
      <c r="AD881">
        <v>0</v>
      </c>
      <c r="AE881">
        <v>0</v>
      </c>
      <c r="AF881">
        <v>0</v>
      </c>
      <c r="AG881">
        <v>3</v>
      </c>
      <c r="AH881">
        <v>11</v>
      </c>
      <c r="AI881">
        <v>0</v>
      </c>
      <c r="AJ881">
        <f>marketing_campaign[[#This Row],[AcceptedCmp2]]+marketing_campaign[[#This Row],[AcceptedCmp1]]+marketing_campaign[[#This Row],[AcceptedCmp5]]+marketing_campaign[[#This Row],[AcceptedCmp4]]+marketing_campaign[[#This Row],[AcceptedCmp3]]</f>
        <v>0</v>
      </c>
    </row>
    <row r="882" spans="1:36" x14ac:dyDescent="0.35">
      <c r="A882">
        <v>8443</v>
      </c>
      <c r="B882">
        <v>1972</v>
      </c>
      <c r="C882">
        <f t="shared" ca="1" si="26"/>
        <v>54</v>
      </c>
      <c r="D882" t="str" cm="1">
        <f t="array" aca="1" ref="D8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2" t="s">
        <v>29</v>
      </c>
      <c r="F882" t="s">
        <v>30</v>
      </c>
      <c r="G882" cm="1">
        <f t="array" ref="G882">_xlfn.IFS(marketing_campaign[[#This Row],[Marital_Status]]="Single",I882-J882+1,marketing_campaign[[#This Row],[Marital_Status]]="Together",I882+J882+2,marketing_campaign[[#This Row],[Marital_Status]]="Alone",I882-J882+1,marketing_campaign[[#This Row],[Marital_Status]]="Married",I882+J882+2,marketing_campaign[[#This Row],[Marital_Status]]="Divorced",I882+J882+1,marketing_campaign[[#This Row],[Marital_Status]]="YOLO",I882-J882+1,marketing_campaign[[#This Row],[Marital_Status]]="Absurd",I882-J882+1,marketing_campaign[[#This Row],[Marital_Status]]="Widow",I882+J882+1)</f>
        <v>2</v>
      </c>
      <c r="H882">
        <v>24762</v>
      </c>
      <c r="I882">
        <v>1</v>
      </c>
      <c r="J882">
        <v>0</v>
      </c>
      <c r="K882" s="1">
        <v>41680</v>
      </c>
      <c r="L882">
        <v>16</v>
      </c>
      <c r="M882" t="str" cm="1">
        <f t="array" ref="M882">_xlfn.IFS(AND(marketing_campaign[[#This Row],[Recency]]&gt;=0,marketing_campaign[[#This Row],[Recency]]&lt;=14),"Early Recency",AND(marketing_campaign[[#This Row],[Recency]]&gt;=15,marketing_campaign[[#This Row],[Recency]]&lt;=31),"Mid-Recency",marketing_campaign[[#This Row],[Recency]]&gt;=32,"Late Recency")</f>
        <v>Mid-Recency</v>
      </c>
      <c r="N882">
        <v>6</v>
      </c>
      <c r="O882">
        <v>10</v>
      </c>
      <c r="P882">
        <v>12</v>
      </c>
      <c r="Q882">
        <v>3</v>
      </c>
      <c r="R882">
        <v>15</v>
      </c>
      <c r="S882">
        <v>40</v>
      </c>
      <c r="T882">
        <f>marketing_campaign[[#This Row],[MntGoldProds]]+marketing_campaign[[#This Row],[MntSweetProducts]]+marketing_campaign[[#This Row],[MntFishProducts]]+marketing_campaign[[#This Row],[MntMeatProducts]]+marketing_campaign[[#This Row],[MntFruits]]+marketing_campaign[[#This Row],[MntWines]]</f>
        <v>86</v>
      </c>
      <c r="U882">
        <v>3</v>
      </c>
      <c r="V882">
        <v>3</v>
      </c>
      <c r="W882">
        <v>1</v>
      </c>
      <c r="X882">
        <v>2</v>
      </c>
      <c r="Y882">
        <f t="shared" si="27"/>
        <v>9</v>
      </c>
      <c r="Z882">
        <v>8</v>
      </c>
      <c r="AA882">
        <v>1</v>
      </c>
      <c r="AB882">
        <v>0</v>
      </c>
      <c r="AC882">
        <v>0</v>
      </c>
      <c r="AD882">
        <v>0</v>
      </c>
      <c r="AE882">
        <v>0</v>
      </c>
      <c r="AF882">
        <v>0</v>
      </c>
      <c r="AG882">
        <v>3</v>
      </c>
      <c r="AH882">
        <v>11</v>
      </c>
      <c r="AI882">
        <v>1</v>
      </c>
      <c r="AJ882">
        <f>marketing_campaign[[#This Row],[AcceptedCmp2]]+marketing_campaign[[#This Row],[AcceptedCmp1]]+marketing_campaign[[#This Row],[AcceptedCmp5]]+marketing_campaign[[#This Row],[AcceptedCmp4]]+marketing_campaign[[#This Row],[AcceptedCmp3]]</f>
        <v>1</v>
      </c>
    </row>
    <row r="883" spans="1:36" x14ac:dyDescent="0.35">
      <c r="A883">
        <v>9653</v>
      </c>
      <c r="B883">
        <v>1975</v>
      </c>
      <c r="C883">
        <f t="shared" ca="1" si="26"/>
        <v>51</v>
      </c>
      <c r="D883" t="str" cm="1">
        <f t="array" aca="1" ref="D8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3" t="s">
        <v>29</v>
      </c>
      <c r="F883" t="s">
        <v>33</v>
      </c>
      <c r="G883" cm="1">
        <f t="array" ref="G883">_xlfn.IFS(marketing_campaign[[#This Row],[Marital_Status]]="Single",I883-J883+1,marketing_campaign[[#This Row],[Marital_Status]]="Together",I883+J883+2,marketing_campaign[[#This Row],[Marital_Status]]="Alone",I883-J883+1,marketing_campaign[[#This Row],[Marital_Status]]="Married",I883+J883+2,marketing_campaign[[#This Row],[Marital_Status]]="Divorced",I883+J883+1,marketing_campaign[[#This Row],[Marital_Status]]="YOLO",I883-J883+1,marketing_campaign[[#This Row],[Marital_Status]]="Absurd",I883-J883+1,marketing_campaign[[#This Row],[Marital_Status]]="Widow",I883+J883+1)</f>
        <v>3</v>
      </c>
      <c r="H883">
        <v>35797</v>
      </c>
      <c r="I883">
        <v>0</v>
      </c>
      <c r="J883">
        <v>1</v>
      </c>
      <c r="K883" s="1">
        <v>41198</v>
      </c>
      <c r="L883">
        <v>16</v>
      </c>
      <c r="M883" t="str" cm="1">
        <f t="array" ref="M883">_xlfn.IFS(AND(marketing_campaign[[#This Row],[Recency]]&gt;=0,marketing_campaign[[#This Row],[Recency]]&lt;=14),"Early Recency",AND(marketing_campaign[[#This Row],[Recency]]&gt;=15,marketing_campaign[[#This Row],[Recency]]&lt;=31),"Mid-Recency",marketing_campaign[[#This Row],[Recency]]&gt;=32,"Late Recency")</f>
        <v>Mid-Recency</v>
      </c>
      <c r="N883">
        <v>27</v>
      </c>
      <c r="O883">
        <v>1</v>
      </c>
      <c r="P883">
        <v>14</v>
      </c>
      <c r="Q883">
        <v>4</v>
      </c>
      <c r="R883">
        <v>1</v>
      </c>
      <c r="S883">
        <v>21</v>
      </c>
      <c r="T883">
        <f>marketing_campaign[[#This Row],[MntGoldProds]]+marketing_campaign[[#This Row],[MntSweetProducts]]+marketing_campaign[[#This Row],[MntFishProducts]]+marketing_campaign[[#This Row],[MntMeatProducts]]+marketing_campaign[[#This Row],[MntFruits]]+marketing_campaign[[#This Row],[MntWines]]</f>
        <v>68</v>
      </c>
      <c r="U883">
        <v>2</v>
      </c>
      <c r="V883">
        <v>2</v>
      </c>
      <c r="W883">
        <v>0</v>
      </c>
      <c r="X883">
        <v>3</v>
      </c>
      <c r="Y883">
        <f t="shared" si="27"/>
        <v>7</v>
      </c>
      <c r="Z883">
        <v>8</v>
      </c>
      <c r="AA883">
        <v>0</v>
      </c>
      <c r="AB883">
        <v>0</v>
      </c>
      <c r="AC883">
        <v>0</v>
      </c>
      <c r="AD883">
        <v>0</v>
      </c>
      <c r="AE883">
        <v>0</v>
      </c>
      <c r="AF883">
        <v>0</v>
      </c>
      <c r="AG883">
        <v>3</v>
      </c>
      <c r="AH883">
        <v>11</v>
      </c>
      <c r="AI883">
        <v>0</v>
      </c>
      <c r="AJ883">
        <f>marketing_campaign[[#This Row],[AcceptedCmp2]]+marketing_campaign[[#This Row],[AcceptedCmp1]]+marketing_campaign[[#This Row],[AcceptedCmp5]]+marketing_campaign[[#This Row],[AcceptedCmp4]]+marketing_campaign[[#This Row],[AcceptedCmp3]]</f>
        <v>0</v>
      </c>
    </row>
    <row r="884" spans="1:36" x14ac:dyDescent="0.35">
      <c r="A884">
        <v>8916</v>
      </c>
      <c r="B884">
        <v>1975</v>
      </c>
      <c r="C884">
        <f t="shared" ca="1" si="26"/>
        <v>51</v>
      </c>
      <c r="D884" t="str" cm="1">
        <f t="array" aca="1" ref="D8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4" t="s">
        <v>29</v>
      </c>
      <c r="F884" t="s">
        <v>35</v>
      </c>
      <c r="G884" cm="1">
        <f t="array" ref="G884">_xlfn.IFS(marketing_campaign[[#This Row],[Marital_Status]]="Single",I884-J884+1,marketing_campaign[[#This Row],[Marital_Status]]="Together",I884+J884+2,marketing_campaign[[#This Row],[Marital_Status]]="Alone",I884-J884+1,marketing_campaign[[#This Row],[Marital_Status]]="Married",I884+J884+2,marketing_campaign[[#This Row],[Marital_Status]]="Divorced",I884+J884+1,marketing_campaign[[#This Row],[Marital_Status]]="YOLO",I884-J884+1,marketing_campaign[[#This Row],[Marital_Status]]="Absurd",I884-J884+1,marketing_campaign[[#This Row],[Marital_Status]]="Widow",I884+J884+1)</f>
        <v>3</v>
      </c>
      <c r="H884">
        <v>36627</v>
      </c>
      <c r="I884">
        <v>2</v>
      </c>
      <c r="J884">
        <v>0</v>
      </c>
      <c r="K884" s="1">
        <v>41478</v>
      </c>
      <c r="L884">
        <v>78</v>
      </c>
      <c r="M884" t="str" cm="1">
        <f t="array" ref="M884">_xlfn.IFS(AND(marketing_campaign[[#This Row],[Recency]]&gt;=0,marketing_campaign[[#This Row],[Recency]]&lt;=14),"Early Recency",AND(marketing_campaign[[#This Row],[Recency]]&gt;=15,marketing_campaign[[#This Row],[Recency]]&lt;=31),"Mid-Recency",marketing_campaign[[#This Row],[Recency]]&gt;=32,"Late Recency")</f>
        <v>Late Recency</v>
      </c>
      <c r="N884">
        <v>9</v>
      </c>
      <c r="O884">
        <v>1</v>
      </c>
      <c r="P884">
        <v>5</v>
      </c>
      <c r="Q884">
        <v>0</v>
      </c>
      <c r="R884">
        <v>0</v>
      </c>
      <c r="S884">
        <v>1</v>
      </c>
      <c r="T884">
        <f>marketing_campaign[[#This Row],[MntGoldProds]]+marketing_campaign[[#This Row],[MntSweetProducts]]+marketing_campaign[[#This Row],[MntFishProducts]]+marketing_campaign[[#This Row],[MntMeatProducts]]+marketing_campaign[[#This Row],[MntFruits]]+marketing_campaign[[#This Row],[MntWines]]</f>
        <v>16</v>
      </c>
      <c r="U884">
        <v>1</v>
      </c>
      <c r="V884">
        <v>0</v>
      </c>
      <c r="W884">
        <v>0</v>
      </c>
      <c r="X884">
        <v>3</v>
      </c>
      <c r="Y884">
        <f t="shared" si="27"/>
        <v>4</v>
      </c>
      <c r="Z884">
        <v>5</v>
      </c>
      <c r="AA884">
        <v>0</v>
      </c>
      <c r="AB884">
        <v>0</v>
      </c>
      <c r="AC884">
        <v>0</v>
      </c>
      <c r="AD884">
        <v>0</v>
      </c>
      <c r="AE884">
        <v>0</v>
      </c>
      <c r="AF884">
        <v>0</v>
      </c>
      <c r="AG884">
        <v>3</v>
      </c>
      <c r="AH884">
        <v>11</v>
      </c>
      <c r="AI884">
        <v>0</v>
      </c>
      <c r="AJ884">
        <f>marketing_campaign[[#This Row],[AcceptedCmp2]]+marketing_campaign[[#This Row],[AcceptedCmp1]]+marketing_campaign[[#This Row],[AcceptedCmp5]]+marketing_campaign[[#This Row],[AcceptedCmp4]]+marketing_campaign[[#This Row],[AcceptedCmp3]]</f>
        <v>0</v>
      </c>
    </row>
    <row r="885" spans="1:36" x14ac:dyDescent="0.35">
      <c r="A885">
        <v>8017</v>
      </c>
      <c r="B885">
        <v>1981</v>
      </c>
      <c r="C885">
        <f t="shared" ca="1" si="26"/>
        <v>45</v>
      </c>
      <c r="D885" t="str" cm="1">
        <f t="array" aca="1" ref="D8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85" t="s">
        <v>37</v>
      </c>
      <c r="F885" t="s">
        <v>33</v>
      </c>
      <c r="G885" cm="1">
        <f t="array" ref="G885">_xlfn.IFS(marketing_campaign[[#This Row],[Marital_Status]]="Single",I885-J885+1,marketing_campaign[[#This Row],[Marital_Status]]="Together",I885+J885+2,marketing_campaign[[#This Row],[Marital_Status]]="Alone",I885-J885+1,marketing_campaign[[#This Row],[Marital_Status]]="Married",I885+J885+2,marketing_campaign[[#This Row],[Marital_Status]]="Divorced",I885+J885+1,marketing_campaign[[#This Row],[Marital_Status]]="YOLO",I885-J885+1,marketing_campaign[[#This Row],[Marital_Status]]="Absurd",I885-J885+1,marketing_campaign[[#This Row],[Marital_Status]]="Widow",I885+J885+1)</f>
        <v>4</v>
      </c>
      <c r="H885">
        <v>51111</v>
      </c>
      <c r="I885">
        <v>1</v>
      </c>
      <c r="J885">
        <v>1</v>
      </c>
      <c r="K885" s="1">
        <v>41809</v>
      </c>
      <c r="L885">
        <v>83</v>
      </c>
      <c r="M885" t="str" cm="1">
        <f t="array" ref="M885">_xlfn.IFS(AND(marketing_campaign[[#This Row],[Recency]]&gt;=0,marketing_campaign[[#This Row],[Recency]]&lt;=14),"Early Recency",AND(marketing_campaign[[#This Row],[Recency]]&gt;=15,marketing_campaign[[#This Row],[Recency]]&lt;=31),"Mid-Recency",marketing_campaign[[#This Row],[Recency]]&gt;=32,"Late Recency")</f>
        <v>Late Recency</v>
      </c>
      <c r="N885">
        <v>22</v>
      </c>
      <c r="O885">
        <v>0</v>
      </c>
      <c r="P885">
        <v>19</v>
      </c>
      <c r="Q885">
        <v>6</v>
      </c>
      <c r="R885">
        <v>5</v>
      </c>
      <c r="S885">
        <v>3</v>
      </c>
      <c r="T885">
        <f>marketing_campaign[[#This Row],[MntGoldProds]]+marketing_campaign[[#This Row],[MntSweetProducts]]+marketing_campaign[[#This Row],[MntFishProducts]]+marketing_campaign[[#This Row],[MntMeatProducts]]+marketing_campaign[[#This Row],[MntFruits]]+marketing_campaign[[#This Row],[MntWines]]</f>
        <v>55</v>
      </c>
      <c r="U885">
        <v>2</v>
      </c>
      <c r="V885">
        <v>2</v>
      </c>
      <c r="W885">
        <v>0</v>
      </c>
      <c r="X885">
        <v>3</v>
      </c>
      <c r="Y885">
        <f t="shared" si="27"/>
        <v>7</v>
      </c>
      <c r="Z885">
        <v>6</v>
      </c>
      <c r="AA885">
        <v>0</v>
      </c>
      <c r="AB885">
        <v>0</v>
      </c>
      <c r="AC885">
        <v>0</v>
      </c>
      <c r="AD885">
        <v>0</v>
      </c>
      <c r="AE885">
        <v>0</v>
      </c>
      <c r="AF885">
        <v>0</v>
      </c>
      <c r="AG885">
        <v>3</v>
      </c>
      <c r="AH885">
        <v>11</v>
      </c>
      <c r="AI885">
        <v>0</v>
      </c>
      <c r="AJ885">
        <f>marketing_campaign[[#This Row],[AcceptedCmp2]]+marketing_campaign[[#This Row],[AcceptedCmp1]]+marketing_campaign[[#This Row],[AcceptedCmp5]]+marketing_campaign[[#This Row],[AcceptedCmp4]]+marketing_campaign[[#This Row],[AcceptedCmp3]]</f>
        <v>0</v>
      </c>
    </row>
    <row r="886" spans="1:36" x14ac:dyDescent="0.35">
      <c r="A886">
        <v>5830</v>
      </c>
      <c r="B886">
        <v>1972</v>
      </c>
      <c r="C886">
        <f t="shared" ca="1" si="26"/>
        <v>54</v>
      </c>
      <c r="D886" t="str" cm="1">
        <f t="array" aca="1" ref="D8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6" t="s">
        <v>32</v>
      </c>
      <c r="F886" t="s">
        <v>30</v>
      </c>
      <c r="G886" cm="1">
        <f t="array" ref="G886">_xlfn.IFS(marketing_campaign[[#This Row],[Marital_Status]]="Single",I886-J886+1,marketing_campaign[[#This Row],[Marital_Status]]="Together",I886+J886+2,marketing_campaign[[#This Row],[Marital_Status]]="Alone",I886-J886+1,marketing_campaign[[#This Row],[Marital_Status]]="Married",I886+J886+2,marketing_campaign[[#This Row],[Marital_Status]]="Divorced",I886+J886+1,marketing_campaign[[#This Row],[Marital_Status]]="YOLO",I886-J886+1,marketing_campaign[[#This Row],[Marital_Status]]="Absurd",I886-J886+1,marketing_campaign[[#This Row],[Marital_Status]]="Widow",I886+J886+1)</f>
        <v>1</v>
      </c>
      <c r="H886">
        <v>86857</v>
      </c>
      <c r="I886">
        <v>0</v>
      </c>
      <c r="J886">
        <v>0</v>
      </c>
      <c r="K886" s="1">
        <v>41164</v>
      </c>
      <c r="L886">
        <v>96</v>
      </c>
      <c r="M886" t="str" cm="1">
        <f t="array" ref="M886">_xlfn.IFS(AND(marketing_campaign[[#This Row],[Recency]]&gt;=0,marketing_campaign[[#This Row],[Recency]]&lt;=14),"Early Recency",AND(marketing_campaign[[#This Row],[Recency]]&gt;=15,marketing_campaign[[#This Row],[Recency]]&lt;=31),"Mid-Recency",marketing_campaign[[#This Row],[Recency]]&gt;=32,"Late Recency")</f>
        <v>Late Recency</v>
      </c>
      <c r="N886">
        <v>899</v>
      </c>
      <c r="O886">
        <v>102</v>
      </c>
      <c r="P886">
        <v>838</v>
      </c>
      <c r="Q886">
        <v>133</v>
      </c>
      <c r="R886">
        <v>102</v>
      </c>
      <c r="S886">
        <v>40</v>
      </c>
      <c r="T886">
        <f>marketing_campaign[[#This Row],[MntGoldProds]]+marketing_campaign[[#This Row],[MntSweetProducts]]+marketing_campaign[[#This Row],[MntFishProducts]]+marketing_campaign[[#This Row],[MntMeatProducts]]+marketing_campaign[[#This Row],[MntFruits]]+marketing_campaign[[#This Row],[MntWines]]</f>
        <v>2114</v>
      </c>
      <c r="U886">
        <v>1</v>
      </c>
      <c r="V886">
        <v>5</v>
      </c>
      <c r="W886">
        <v>6</v>
      </c>
      <c r="X886">
        <v>10</v>
      </c>
      <c r="Y886">
        <f t="shared" si="27"/>
        <v>22</v>
      </c>
      <c r="Z886">
        <v>2</v>
      </c>
      <c r="AA886">
        <v>0</v>
      </c>
      <c r="AB886">
        <v>0</v>
      </c>
      <c r="AC886">
        <v>0</v>
      </c>
      <c r="AD886">
        <v>0</v>
      </c>
      <c r="AE886">
        <v>0</v>
      </c>
      <c r="AF886">
        <v>0</v>
      </c>
      <c r="AG886">
        <v>3</v>
      </c>
      <c r="AH886">
        <v>11</v>
      </c>
      <c r="AI886">
        <v>1</v>
      </c>
      <c r="AJ886">
        <f>marketing_campaign[[#This Row],[AcceptedCmp2]]+marketing_campaign[[#This Row],[AcceptedCmp1]]+marketing_campaign[[#This Row],[AcceptedCmp5]]+marketing_campaign[[#This Row],[AcceptedCmp4]]+marketing_campaign[[#This Row],[AcceptedCmp3]]</f>
        <v>0</v>
      </c>
    </row>
    <row r="887" spans="1:36" x14ac:dyDescent="0.35">
      <c r="A887">
        <v>4597</v>
      </c>
      <c r="B887">
        <v>1970</v>
      </c>
      <c r="C887">
        <f t="shared" ca="1" si="26"/>
        <v>56</v>
      </c>
      <c r="D887" t="str" cm="1">
        <f t="array" aca="1" ref="D8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87" t="s">
        <v>32</v>
      </c>
      <c r="F887" t="s">
        <v>31</v>
      </c>
      <c r="G887" cm="1">
        <f t="array" ref="G887">_xlfn.IFS(marketing_campaign[[#This Row],[Marital_Status]]="Single",I887-J887+1,marketing_campaign[[#This Row],[Marital_Status]]="Together",I887+J887+2,marketing_campaign[[#This Row],[Marital_Status]]="Alone",I887-J887+1,marketing_campaign[[#This Row],[Marital_Status]]="Married",I887+J887+2,marketing_campaign[[#This Row],[Marital_Status]]="Divorced",I887+J887+1,marketing_campaign[[#This Row],[Marital_Status]]="YOLO",I887-J887+1,marketing_campaign[[#This Row],[Marital_Status]]="Absurd",I887-J887+1,marketing_campaign[[#This Row],[Marital_Status]]="Widow",I887+J887+1)</f>
        <v>2</v>
      </c>
      <c r="H887">
        <v>82072</v>
      </c>
      <c r="I887">
        <v>0</v>
      </c>
      <c r="J887">
        <v>0</v>
      </c>
      <c r="K887" s="1">
        <v>41457</v>
      </c>
      <c r="L887">
        <v>67</v>
      </c>
      <c r="M887" t="str" cm="1">
        <f t="array" ref="M887">_xlfn.IFS(AND(marketing_campaign[[#This Row],[Recency]]&gt;=0,marketing_campaign[[#This Row],[Recency]]&lt;=14),"Early Recency",AND(marketing_campaign[[#This Row],[Recency]]&gt;=15,marketing_campaign[[#This Row],[Recency]]&lt;=31),"Mid-Recency",marketing_campaign[[#This Row],[Recency]]&gt;=32,"Late Recency")</f>
        <v>Late Recency</v>
      </c>
      <c r="N887">
        <v>889</v>
      </c>
      <c r="O887">
        <v>55</v>
      </c>
      <c r="P887">
        <v>685</v>
      </c>
      <c r="Q887">
        <v>168</v>
      </c>
      <c r="R887">
        <v>92</v>
      </c>
      <c r="S887">
        <v>129</v>
      </c>
      <c r="T887">
        <f>marketing_campaign[[#This Row],[MntGoldProds]]+marketing_campaign[[#This Row],[MntSweetProducts]]+marketing_campaign[[#This Row],[MntFishProducts]]+marketing_campaign[[#This Row],[MntMeatProducts]]+marketing_campaign[[#This Row],[MntFruits]]+marketing_campaign[[#This Row],[MntWines]]</f>
        <v>2018</v>
      </c>
      <c r="U887">
        <v>1</v>
      </c>
      <c r="V887">
        <v>3</v>
      </c>
      <c r="W887">
        <v>2</v>
      </c>
      <c r="X887">
        <v>13</v>
      </c>
      <c r="Y887">
        <f t="shared" si="27"/>
        <v>19</v>
      </c>
      <c r="Z887">
        <v>1</v>
      </c>
      <c r="AA887">
        <v>0</v>
      </c>
      <c r="AB887">
        <v>0</v>
      </c>
      <c r="AC887">
        <v>0</v>
      </c>
      <c r="AD887">
        <v>0</v>
      </c>
      <c r="AE887">
        <v>0</v>
      </c>
      <c r="AF887">
        <v>0</v>
      </c>
      <c r="AG887">
        <v>3</v>
      </c>
      <c r="AH887">
        <v>11</v>
      </c>
      <c r="AI887">
        <v>0</v>
      </c>
      <c r="AJ887">
        <f>marketing_campaign[[#This Row],[AcceptedCmp2]]+marketing_campaign[[#This Row],[AcceptedCmp1]]+marketing_campaign[[#This Row],[AcceptedCmp5]]+marketing_campaign[[#This Row],[AcceptedCmp4]]+marketing_campaign[[#This Row],[AcceptedCmp3]]</f>
        <v>0</v>
      </c>
    </row>
    <row r="888" spans="1:36" x14ac:dyDescent="0.35">
      <c r="A888">
        <v>7023</v>
      </c>
      <c r="B888">
        <v>1953</v>
      </c>
      <c r="C888">
        <f t="shared" ca="1" si="26"/>
        <v>73</v>
      </c>
      <c r="D888" t="str" cm="1">
        <f t="array" aca="1" ref="D8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88" t="s">
        <v>32</v>
      </c>
      <c r="F888" t="s">
        <v>30</v>
      </c>
      <c r="G888" cm="1">
        <f t="array" ref="G888">_xlfn.IFS(marketing_campaign[[#This Row],[Marital_Status]]="Single",I888-J888+1,marketing_campaign[[#This Row],[Marital_Status]]="Together",I888+J888+2,marketing_campaign[[#This Row],[Marital_Status]]="Alone",I888-J888+1,marketing_campaign[[#This Row],[Marital_Status]]="Married",I888+J888+2,marketing_campaign[[#This Row],[Marital_Status]]="Divorced",I888+J888+1,marketing_campaign[[#This Row],[Marital_Status]]="YOLO",I888-J888+1,marketing_campaign[[#This Row],[Marital_Status]]="Absurd",I888-J888+1,marketing_campaign[[#This Row],[Marital_Status]]="Widow",I888+J888+1)</f>
        <v>2</v>
      </c>
      <c r="H888">
        <v>46231</v>
      </c>
      <c r="I888">
        <v>2</v>
      </c>
      <c r="J888">
        <v>1</v>
      </c>
      <c r="K888" s="1">
        <v>41239</v>
      </c>
      <c r="L888">
        <v>87</v>
      </c>
      <c r="M888" t="str" cm="1">
        <f t="array" ref="M888">_xlfn.IFS(AND(marketing_campaign[[#This Row],[Recency]]&gt;=0,marketing_campaign[[#This Row],[Recency]]&lt;=14),"Early Recency",AND(marketing_campaign[[#This Row],[Recency]]&gt;=15,marketing_campaign[[#This Row],[Recency]]&lt;=31),"Mid-Recency",marketing_campaign[[#This Row],[Recency]]&gt;=32,"Late Recency")</f>
        <v>Late Recency</v>
      </c>
      <c r="N888">
        <v>189</v>
      </c>
      <c r="O888">
        <v>2</v>
      </c>
      <c r="P888">
        <v>55</v>
      </c>
      <c r="Q888">
        <v>0</v>
      </c>
      <c r="R888">
        <v>5</v>
      </c>
      <c r="S888">
        <v>12</v>
      </c>
      <c r="T888">
        <f>marketing_campaign[[#This Row],[MntGoldProds]]+marketing_campaign[[#This Row],[MntSweetProducts]]+marketing_campaign[[#This Row],[MntFishProducts]]+marketing_campaign[[#This Row],[MntMeatProducts]]+marketing_campaign[[#This Row],[MntFruits]]+marketing_campaign[[#This Row],[MntWines]]</f>
        <v>263</v>
      </c>
      <c r="U888">
        <v>4</v>
      </c>
      <c r="V888">
        <v>6</v>
      </c>
      <c r="W888">
        <v>1</v>
      </c>
      <c r="X888">
        <v>4</v>
      </c>
      <c r="Y888">
        <f t="shared" si="27"/>
        <v>15</v>
      </c>
      <c r="Z888">
        <v>9</v>
      </c>
      <c r="AA888">
        <v>0</v>
      </c>
      <c r="AB888">
        <v>0</v>
      </c>
      <c r="AC888">
        <v>0</v>
      </c>
      <c r="AD888">
        <v>0</v>
      </c>
      <c r="AE888">
        <v>0</v>
      </c>
      <c r="AF888">
        <v>0</v>
      </c>
      <c r="AG888">
        <v>3</v>
      </c>
      <c r="AH888">
        <v>11</v>
      </c>
      <c r="AI888">
        <v>0</v>
      </c>
      <c r="AJ888">
        <f>marketing_campaign[[#This Row],[AcceptedCmp2]]+marketing_campaign[[#This Row],[AcceptedCmp1]]+marketing_campaign[[#This Row],[AcceptedCmp5]]+marketing_campaign[[#This Row],[AcceptedCmp4]]+marketing_campaign[[#This Row],[AcceptedCmp3]]</f>
        <v>0</v>
      </c>
    </row>
    <row r="889" spans="1:36" x14ac:dyDescent="0.35">
      <c r="A889">
        <v>8086</v>
      </c>
      <c r="B889">
        <v>1959</v>
      </c>
      <c r="C889">
        <f t="shared" ca="1" si="26"/>
        <v>67</v>
      </c>
      <c r="D889" t="str" cm="1">
        <f t="array" aca="1" ref="D8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89" t="s">
        <v>29</v>
      </c>
      <c r="F889" t="s">
        <v>33</v>
      </c>
      <c r="G889" cm="1">
        <f t="array" ref="G889">_xlfn.IFS(marketing_campaign[[#This Row],[Marital_Status]]="Single",I889-J889+1,marketing_campaign[[#This Row],[Marital_Status]]="Together",I889+J889+2,marketing_campaign[[#This Row],[Marital_Status]]="Alone",I889-J889+1,marketing_campaign[[#This Row],[Marital_Status]]="Married",I889+J889+2,marketing_campaign[[#This Row],[Marital_Status]]="Divorced",I889+J889+1,marketing_campaign[[#This Row],[Marital_Status]]="YOLO",I889-J889+1,marketing_campaign[[#This Row],[Marital_Status]]="Absurd",I889-J889+1,marketing_campaign[[#This Row],[Marital_Status]]="Widow",I889+J889+1)</f>
        <v>4</v>
      </c>
      <c r="H889">
        <v>42243</v>
      </c>
      <c r="I889">
        <v>1</v>
      </c>
      <c r="J889">
        <v>1</v>
      </c>
      <c r="K889" s="1">
        <v>41619</v>
      </c>
      <c r="L889">
        <v>34</v>
      </c>
      <c r="M889" t="str" cm="1">
        <f t="array" ref="M889">_xlfn.IFS(AND(marketing_campaign[[#This Row],[Recency]]&gt;=0,marketing_campaign[[#This Row],[Recency]]&lt;=14),"Early Recency",AND(marketing_campaign[[#This Row],[Recency]]&gt;=15,marketing_campaign[[#This Row],[Recency]]&lt;=31),"Mid-Recency",marketing_campaign[[#This Row],[Recency]]&gt;=32,"Late Recency")</f>
        <v>Late Recency</v>
      </c>
      <c r="N889">
        <v>48</v>
      </c>
      <c r="O889">
        <v>0</v>
      </c>
      <c r="P889">
        <v>2</v>
      </c>
      <c r="Q889">
        <v>0</v>
      </c>
      <c r="R889">
        <v>0</v>
      </c>
      <c r="S889">
        <v>5</v>
      </c>
      <c r="T889">
        <f>marketing_campaign[[#This Row],[MntGoldProds]]+marketing_campaign[[#This Row],[MntSweetProducts]]+marketing_campaign[[#This Row],[MntFishProducts]]+marketing_campaign[[#This Row],[MntMeatProducts]]+marketing_campaign[[#This Row],[MntFruits]]+marketing_campaign[[#This Row],[MntWines]]</f>
        <v>55</v>
      </c>
      <c r="U889">
        <v>2</v>
      </c>
      <c r="V889">
        <v>2</v>
      </c>
      <c r="W889">
        <v>0</v>
      </c>
      <c r="X889">
        <v>3</v>
      </c>
      <c r="Y889">
        <f t="shared" si="27"/>
        <v>7</v>
      </c>
      <c r="Z889">
        <v>7</v>
      </c>
      <c r="AA889">
        <v>0</v>
      </c>
      <c r="AB889">
        <v>0</v>
      </c>
      <c r="AC889">
        <v>0</v>
      </c>
      <c r="AD889">
        <v>0</v>
      </c>
      <c r="AE889">
        <v>0</v>
      </c>
      <c r="AF889">
        <v>0</v>
      </c>
      <c r="AG889">
        <v>3</v>
      </c>
      <c r="AH889">
        <v>11</v>
      </c>
      <c r="AI889">
        <v>0</v>
      </c>
      <c r="AJ889">
        <f>marketing_campaign[[#This Row],[AcceptedCmp2]]+marketing_campaign[[#This Row],[AcceptedCmp1]]+marketing_campaign[[#This Row],[AcceptedCmp5]]+marketing_campaign[[#This Row],[AcceptedCmp4]]+marketing_campaign[[#This Row],[AcceptedCmp3]]</f>
        <v>0</v>
      </c>
    </row>
    <row r="890" spans="1:36" x14ac:dyDescent="0.35">
      <c r="A890">
        <v>8825</v>
      </c>
      <c r="B890">
        <v>1962</v>
      </c>
      <c r="C890">
        <f t="shared" ca="1" si="26"/>
        <v>64</v>
      </c>
      <c r="D890" t="str" cm="1">
        <f t="array" aca="1" ref="D8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0" t="s">
        <v>29</v>
      </c>
      <c r="F890" t="s">
        <v>31</v>
      </c>
      <c r="G890" cm="1">
        <f t="array" ref="G890">_xlfn.IFS(marketing_campaign[[#This Row],[Marital_Status]]="Single",I890-J890+1,marketing_campaign[[#This Row],[Marital_Status]]="Together",I890+J890+2,marketing_campaign[[#This Row],[Marital_Status]]="Alone",I890-J890+1,marketing_campaign[[#This Row],[Marital_Status]]="Married",I890+J890+2,marketing_campaign[[#This Row],[Marital_Status]]="Divorced",I890+J890+1,marketing_campaign[[#This Row],[Marital_Status]]="YOLO",I890-J890+1,marketing_campaign[[#This Row],[Marital_Status]]="Absurd",I890-J890+1,marketing_campaign[[#This Row],[Marital_Status]]="Widow",I890+J890+1)</f>
        <v>4</v>
      </c>
      <c r="H890">
        <v>51195</v>
      </c>
      <c r="I890">
        <v>1</v>
      </c>
      <c r="J890">
        <v>1</v>
      </c>
      <c r="K890" s="1">
        <v>41365</v>
      </c>
      <c r="L890">
        <v>46</v>
      </c>
      <c r="M890" t="str" cm="1">
        <f t="array" ref="M890">_xlfn.IFS(AND(marketing_campaign[[#This Row],[Recency]]&gt;=0,marketing_campaign[[#This Row],[Recency]]&lt;=14),"Early Recency",AND(marketing_campaign[[#This Row],[Recency]]&gt;=15,marketing_campaign[[#This Row],[Recency]]&lt;=31),"Mid-Recency",marketing_campaign[[#This Row],[Recency]]&gt;=32,"Late Recency")</f>
        <v>Late Recency</v>
      </c>
      <c r="N890">
        <v>230</v>
      </c>
      <c r="O890">
        <v>14</v>
      </c>
      <c r="P890">
        <v>156</v>
      </c>
      <c r="Q890">
        <v>82</v>
      </c>
      <c r="R890">
        <v>24</v>
      </c>
      <c r="S890">
        <v>58</v>
      </c>
      <c r="T890">
        <f>marketing_campaign[[#This Row],[MntGoldProds]]+marketing_campaign[[#This Row],[MntSweetProducts]]+marketing_campaign[[#This Row],[MntFishProducts]]+marketing_campaign[[#This Row],[MntMeatProducts]]+marketing_campaign[[#This Row],[MntFruits]]+marketing_campaign[[#This Row],[MntWines]]</f>
        <v>564</v>
      </c>
      <c r="U890">
        <v>8</v>
      </c>
      <c r="V890">
        <v>9</v>
      </c>
      <c r="W890">
        <v>2</v>
      </c>
      <c r="X890">
        <v>5</v>
      </c>
      <c r="Y890">
        <f t="shared" si="27"/>
        <v>24</v>
      </c>
      <c r="Z890">
        <v>8</v>
      </c>
      <c r="AA890">
        <v>0</v>
      </c>
      <c r="AB890">
        <v>0</v>
      </c>
      <c r="AC890">
        <v>0</v>
      </c>
      <c r="AD890">
        <v>0</v>
      </c>
      <c r="AE890">
        <v>0</v>
      </c>
      <c r="AF890">
        <v>0</v>
      </c>
      <c r="AG890">
        <v>3</v>
      </c>
      <c r="AH890">
        <v>11</v>
      </c>
      <c r="AI890">
        <v>0</v>
      </c>
      <c r="AJ890">
        <f>marketing_campaign[[#This Row],[AcceptedCmp2]]+marketing_campaign[[#This Row],[AcceptedCmp1]]+marketing_campaign[[#This Row],[AcceptedCmp5]]+marketing_campaign[[#This Row],[AcceptedCmp4]]+marketing_campaign[[#This Row],[AcceptedCmp3]]</f>
        <v>0</v>
      </c>
    </row>
    <row r="891" spans="1:36" x14ac:dyDescent="0.35">
      <c r="A891">
        <v>2930</v>
      </c>
      <c r="B891">
        <v>1978</v>
      </c>
      <c r="C891">
        <f t="shared" ca="1" si="26"/>
        <v>48</v>
      </c>
      <c r="D891" t="str" cm="1">
        <f t="array" aca="1" ref="D8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1" t="s">
        <v>34</v>
      </c>
      <c r="F891" t="s">
        <v>30</v>
      </c>
      <c r="G891" cm="1">
        <f t="array" ref="G891">_xlfn.IFS(marketing_campaign[[#This Row],[Marital_Status]]="Single",I891-J891+1,marketing_campaign[[#This Row],[Marital_Status]]="Together",I891+J891+2,marketing_campaign[[#This Row],[Marital_Status]]="Alone",I891-J891+1,marketing_campaign[[#This Row],[Marital_Status]]="Married",I891+J891+2,marketing_campaign[[#This Row],[Marital_Status]]="Divorced",I891+J891+1,marketing_campaign[[#This Row],[Marital_Status]]="YOLO",I891-J891+1,marketing_campaign[[#This Row],[Marital_Status]]="Absurd",I891-J891+1,marketing_campaign[[#This Row],[Marital_Status]]="Widow",I891+J891+1)</f>
        <v>1</v>
      </c>
      <c r="H891">
        <v>68092</v>
      </c>
      <c r="I891">
        <v>0</v>
      </c>
      <c r="J891">
        <v>0</v>
      </c>
      <c r="K891" s="1">
        <v>41624</v>
      </c>
      <c r="L891">
        <v>7</v>
      </c>
      <c r="M891" t="str" cm="1">
        <f t="array" ref="M891">_xlfn.IFS(AND(marketing_campaign[[#This Row],[Recency]]&gt;=0,marketing_campaign[[#This Row],[Recency]]&lt;=14),"Early Recency",AND(marketing_campaign[[#This Row],[Recency]]&gt;=15,marketing_campaign[[#This Row],[Recency]]&lt;=31),"Mid-Recency",marketing_campaign[[#This Row],[Recency]]&gt;=32,"Late Recency")</f>
        <v>Early Recency</v>
      </c>
      <c r="N891">
        <v>852</v>
      </c>
      <c r="O891">
        <v>60</v>
      </c>
      <c r="P891">
        <v>207</v>
      </c>
      <c r="Q891">
        <v>78</v>
      </c>
      <c r="R891">
        <v>36</v>
      </c>
      <c r="S891">
        <v>48</v>
      </c>
      <c r="T891">
        <f>marketing_campaign[[#This Row],[MntGoldProds]]+marketing_campaign[[#This Row],[MntSweetProducts]]+marketing_campaign[[#This Row],[MntFishProducts]]+marketing_campaign[[#This Row],[MntMeatProducts]]+marketing_campaign[[#This Row],[MntFruits]]+marketing_campaign[[#This Row],[MntWines]]</f>
        <v>1281</v>
      </c>
      <c r="U891">
        <v>2</v>
      </c>
      <c r="V891">
        <v>2</v>
      </c>
      <c r="W891">
        <v>6</v>
      </c>
      <c r="X891">
        <v>10</v>
      </c>
      <c r="Y891">
        <f t="shared" si="27"/>
        <v>20</v>
      </c>
      <c r="Z891">
        <v>5</v>
      </c>
      <c r="AA891">
        <v>0</v>
      </c>
      <c r="AB891">
        <v>0</v>
      </c>
      <c r="AC891">
        <v>0</v>
      </c>
      <c r="AD891">
        <v>0</v>
      </c>
      <c r="AE891">
        <v>0</v>
      </c>
      <c r="AF891">
        <v>0</v>
      </c>
      <c r="AG891">
        <v>3</v>
      </c>
      <c r="AH891">
        <v>11</v>
      </c>
      <c r="AI891">
        <v>0</v>
      </c>
      <c r="AJ891">
        <f>marketing_campaign[[#This Row],[AcceptedCmp2]]+marketing_campaign[[#This Row],[AcceptedCmp1]]+marketing_campaign[[#This Row],[AcceptedCmp5]]+marketing_campaign[[#This Row],[AcceptedCmp4]]+marketing_campaign[[#This Row],[AcceptedCmp3]]</f>
        <v>0</v>
      </c>
    </row>
    <row r="892" spans="1:36" x14ac:dyDescent="0.35">
      <c r="A892">
        <v>1928</v>
      </c>
      <c r="B892">
        <v>1973</v>
      </c>
      <c r="C892">
        <f t="shared" ca="1" si="26"/>
        <v>53</v>
      </c>
      <c r="D892" t="str" cm="1">
        <f t="array" aca="1" ref="D8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2" t="s">
        <v>29</v>
      </c>
      <c r="F892" t="s">
        <v>33</v>
      </c>
      <c r="G892" cm="1">
        <f t="array" ref="G892">_xlfn.IFS(marketing_campaign[[#This Row],[Marital_Status]]="Single",I892-J892+1,marketing_campaign[[#This Row],[Marital_Status]]="Together",I892+J892+2,marketing_campaign[[#This Row],[Marital_Status]]="Alone",I892-J892+1,marketing_campaign[[#This Row],[Marital_Status]]="Married",I892+J892+2,marketing_campaign[[#This Row],[Marital_Status]]="Divorced",I892+J892+1,marketing_campaign[[#This Row],[Marital_Status]]="YOLO",I892-J892+1,marketing_campaign[[#This Row],[Marital_Status]]="Absurd",I892-J892+1,marketing_campaign[[#This Row],[Marital_Status]]="Widow",I892+J892+1)</f>
        <v>3</v>
      </c>
      <c r="H892">
        <v>31814</v>
      </c>
      <c r="I892">
        <v>1</v>
      </c>
      <c r="J892">
        <v>0</v>
      </c>
      <c r="K892" s="1">
        <v>41314</v>
      </c>
      <c r="L892">
        <v>73</v>
      </c>
      <c r="M892" t="str" cm="1">
        <f t="array" ref="M892">_xlfn.IFS(AND(marketing_campaign[[#This Row],[Recency]]&gt;=0,marketing_campaign[[#This Row],[Recency]]&lt;=14),"Early Recency",AND(marketing_campaign[[#This Row],[Recency]]&gt;=15,marketing_campaign[[#This Row],[Recency]]&lt;=31),"Mid-Recency",marketing_campaign[[#This Row],[Recency]]&gt;=32,"Late Recency")</f>
        <v>Late Recency</v>
      </c>
      <c r="N892">
        <v>35</v>
      </c>
      <c r="O892">
        <v>3</v>
      </c>
      <c r="P892">
        <v>20</v>
      </c>
      <c r="Q892">
        <v>4</v>
      </c>
      <c r="R892">
        <v>1</v>
      </c>
      <c r="S892">
        <v>20</v>
      </c>
      <c r="T892">
        <f>marketing_campaign[[#This Row],[MntGoldProds]]+marketing_campaign[[#This Row],[MntSweetProducts]]+marketing_campaign[[#This Row],[MntFishProducts]]+marketing_campaign[[#This Row],[MntMeatProducts]]+marketing_campaign[[#This Row],[MntFruits]]+marketing_campaign[[#This Row],[MntWines]]</f>
        <v>83</v>
      </c>
      <c r="U892">
        <v>2</v>
      </c>
      <c r="V892">
        <v>2</v>
      </c>
      <c r="W892">
        <v>0</v>
      </c>
      <c r="X892">
        <v>3</v>
      </c>
      <c r="Y892">
        <f t="shared" si="27"/>
        <v>7</v>
      </c>
      <c r="Z892">
        <v>9</v>
      </c>
      <c r="AA892">
        <v>1</v>
      </c>
      <c r="AB892">
        <v>0</v>
      </c>
      <c r="AC892">
        <v>0</v>
      </c>
      <c r="AD892">
        <v>0</v>
      </c>
      <c r="AE892">
        <v>0</v>
      </c>
      <c r="AF892">
        <v>0</v>
      </c>
      <c r="AG892">
        <v>3</v>
      </c>
      <c r="AH892">
        <v>11</v>
      </c>
      <c r="AI892">
        <v>0</v>
      </c>
      <c r="AJ892">
        <f>marketing_campaign[[#This Row],[AcceptedCmp2]]+marketing_campaign[[#This Row],[AcceptedCmp1]]+marketing_campaign[[#This Row],[AcceptedCmp5]]+marketing_campaign[[#This Row],[AcceptedCmp4]]+marketing_campaign[[#This Row],[AcceptedCmp3]]</f>
        <v>1</v>
      </c>
    </row>
    <row r="893" spans="1:36" x14ac:dyDescent="0.35">
      <c r="A893">
        <v>7108</v>
      </c>
      <c r="B893">
        <v>1965</v>
      </c>
      <c r="C893">
        <f t="shared" ca="1" si="26"/>
        <v>61</v>
      </c>
      <c r="D893" t="str" cm="1">
        <f t="array" aca="1" ref="D8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3" t="s">
        <v>34</v>
      </c>
      <c r="F893" t="s">
        <v>38</v>
      </c>
      <c r="G893" cm="1">
        <f t="array" ref="G893">_xlfn.IFS(marketing_campaign[[#This Row],[Marital_Status]]="Single",I893-J893+1,marketing_campaign[[#This Row],[Marital_Status]]="Together",I893+J893+2,marketing_campaign[[#This Row],[Marital_Status]]="Alone",I893-J893+1,marketing_campaign[[#This Row],[Marital_Status]]="Married",I893+J893+2,marketing_campaign[[#This Row],[Marital_Status]]="Divorced",I893+J893+1,marketing_campaign[[#This Row],[Marital_Status]]="YOLO",I893-J893+1,marketing_campaign[[#This Row],[Marital_Status]]="Absurd",I893-J893+1,marketing_campaign[[#This Row],[Marital_Status]]="Widow",I893+J893+1)</f>
        <v>3</v>
      </c>
      <c r="H893">
        <v>51390</v>
      </c>
      <c r="I893">
        <v>1</v>
      </c>
      <c r="J893">
        <v>1</v>
      </c>
      <c r="K893" s="1">
        <v>41160</v>
      </c>
      <c r="L893">
        <v>54</v>
      </c>
      <c r="M893" t="str" cm="1">
        <f t="array" ref="M893">_xlfn.IFS(AND(marketing_campaign[[#This Row],[Recency]]&gt;=0,marketing_campaign[[#This Row],[Recency]]&lt;=14),"Early Recency",AND(marketing_campaign[[#This Row],[Recency]]&gt;=15,marketing_campaign[[#This Row],[Recency]]&lt;=31),"Mid-Recency",marketing_campaign[[#This Row],[Recency]]&gt;=32,"Late Recency")</f>
        <v>Late Recency</v>
      </c>
      <c r="N893">
        <v>205</v>
      </c>
      <c r="O893">
        <v>20</v>
      </c>
      <c r="P893">
        <v>47</v>
      </c>
      <c r="Q893">
        <v>23</v>
      </c>
      <c r="R893">
        <v>2</v>
      </c>
      <c r="S893">
        <v>56</v>
      </c>
      <c r="T893">
        <f>marketing_campaign[[#This Row],[MntGoldProds]]+marketing_campaign[[#This Row],[MntSweetProducts]]+marketing_campaign[[#This Row],[MntFishProducts]]+marketing_campaign[[#This Row],[MntMeatProducts]]+marketing_campaign[[#This Row],[MntFruits]]+marketing_campaign[[#This Row],[MntWines]]</f>
        <v>353</v>
      </c>
      <c r="U893">
        <v>6</v>
      </c>
      <c r="V893">
        <v>5</v>
      </c>
      <c r="W893">
        <v>2</v>
      </c>
      <c r="X893">
        <v>5</v>
      </c>
      <c r="Y893">
        <f t="shared" si="27"/>
        <v>18</v>
      </c>
      <c r="Z893">
        <v>5</v>
      </c>
      <c r="AA893">
        <v>0</v>
      </c>
      <c r="AB893">
        <v>0</v>
      </c>
      <c r="AC893">
        <v>0</v>
      </c>
      <c r="AD893">
        <v>0</v>
      </c>
      <c r="AE893">
        <v>0</v>
      </c>
      <c r="AF893">
        <v>0</v>
      </c>
      <c r="AG893">
        <v>3</v>
      </c>
      <c r="AH893">
        <v>11</v>
      </c>
      <c r="AI893">
        <v>0</v>
      </c>
      <c r="AJ893">
        <f>marketing_campaign[[#This Row],[AcceptedCmp2]]+marketing_campaign[[#This Row],[AcceptedCmp1]]+marketing_campaign[[#This Row],[AcceptedCmp5]]+marketing_campaign[[#This Row],[AcceptedCmp4]]+marketing_campaign[[#This Row],[AcceptedCmp3]]</f>
        <v>0</v>
      </c>
    </row>
    <row r="894" spans="1:36" x14ac:dyDescent="0.35">
      <c r="A894">
        <v>10925</v>
      </c>
      <c r="B894">
        <v>1983</v>
      </c>
      <c r="C894">
        <f t="shared" ca="1" si="26"/>
        <v>43</v>
      </c>
      <c r="D894" t="str" cm="1">
        <f t="array" aca="1" ref="D8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94" t="s">
        <v>29</v>
      </c>
      <c r="F894" t="s">
        <v>33</v>
      </c>
      <c r="G894" cm="1">
        <f t="array" ref="G894">_xlfn.IFS(marketing_campaign[[#This Row],[Marital_Status]]="Single",I894-J894+1,marketing_campaign[[#This Row],[Marital_Status]]="Together",I894+J894+2,marketing_campaign[[#This Row],[Marital_Status]]="Alone",I894-J894+1,marketing_campaign[[#This Row],[Marital_Status]]="Married",I894+J894+2,marketing_campaign[[#This Row],[Marital_Status]]="Divorced",I894+J894+1,marketing_campaign[[#This Row],[Marital_Status]]="YOLO",I894-J894+1,marketing_campaign[[#This Row],[Marital_Status]]="Absurd",I894-J894+1,marketing_campaign[[#This Row],[Marital_Status]]="Widow",I894+J894+1)</f>
        <v>2</v>
      </c>
      <c r="H894">
        <v>76630</v>
      </c>
      <c r="I894">
        <v>0</v>
      </c>
      <c r="J894">
        <v>0</v>
      </c>
      <c r="K894" s="1">
        <v>41653</v>
      </c>
      <c r="L894">
        <v>93</v>
      </c>
      <c r="M894" t="str" cm="1">
        <f t="array" ref="M894">_xlfn.IFS(AND(marketing_campaign[[#This Row],[Recency]]&gt;=0,marketing_campaign[[#This Row],[Recency]]&lt;=14),"Early Recency",AND(marketing_campaign[[#This Row],[Recency]]&gt;=15,marketing_campaign[[#This Row],[Recency]]&lt;=31),"Mid-Recency",marketing_campaign[[#This Row],[Recency]]&gt;=32,"Late Recency")</f>
        <v>Late Recency</v>
      </c>
      <c r="N894">
        <v>255</v>
      </c>
      <c r="O894">
        <v>31</v>
      </c>
      <c r="P894">
        <v>446</v>
      </c>
      <c r="Q894">
        <v>40</v>
      </c>
      <c r="R894">
        <v>56</v>
      </c>
      <c r="S894">
        <v>175</v>
      </c>
      <c r="T894">
        <f>marketing_campaign[[#This Row],[MntGoldProds]]+marketing_campaign[[#This Row],[MntSweetProducts]]+marketing_campaign[[#This Row],[MntFishProducts]]+marketing_campaign[[#This Row],[MntMeatProducts]]+marketing_campaign[[#This Row],[MntFruits]]+marketing_campaign[[#This Row],[MntWines]]</f>
        <v>1003</v>
      </c>
      <c r="U894">
        <v>1</v>
      </c>
      <c r="V894">
        <v>3</v>
      </c>
      <c r="W894">
        <v>10</v>
      </c>
      <c r="X894">
        <v>11</v>
      </c>
      <c r="Y894">
        <f t="shared" si="27"/>
        <v>25</v>
      </c>
      <c r="Z894">
        <v>1</v>
      </c>
      <c r="AA894">
        <v>0</v>
      </c>
      <c r="AB894">
        <v>0</v>
      </c>
      <c r="AC894">
        <v>0</v>
      </c>
      <c r="AD894">
        <v>0</v>
      </c>
      <c r="AE894">
        <v>0</v>
      </c>
      <c r="AF894">
        <v>0</v>
      </c>
      <c r="AG894">
        <v>3</v>
      </c>
      <c r="AH894">
        <v>11</v>
      </c>
      <c r="AI894">
        <v>0</v>
      </c>
      <c r="AJ894">
        <f>marketing_campaign[[#This Row],[AcceptedCmp2]]+marketing_campaign[[#This Row],[AcceptedCmp1]]+marketing_campaign[[#This Row],[AcceptedCmp5]]+marketing_campaign[[#This Row],[AcceptedCmp4]]+marketing_campaign[[#This Row],[AcceptedCmp3]]</f>
        <v>0</v>
      </c>
    </row>
    <row r="895" spans="1:36" x14ac:dyDescent="0.35">
      <c r="A895">
        <v>9960</v>
      </c>
      <c r="B895">
        <v>1991</v>
      </c>
      <c r="C895">
        <f t="shared" ca="1" si="26"/>
        <v>35</v>
      </c>
      <c r="D895" t="str" cm="1">
        <f t="array" aca="1" ref="D8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895" t="s">
        <v>36</v>
      </c>
      <c r="F895" t="s">
        <v>30</v>
      </c>
      <c r="G895" cm="1">
        <f t="array" ref="G895">_xlfn.IFS(marketing_campaign[[#This Row],[Marital_Status]]="Single",I895-J895+1,marketing_campaign[[#This Row],[Marital_Status]]="Together",I895+J895+2,marketing_campaign[[#This Row],[Marital_Status]]="Alone",I895-J895+1,marketing_campaign[[#This Row],[Marital_Status]]="Married",I895+J895+2,marketing_campaign[[#This Row],[Marital_Status]]="Divorced",I895+J895+1,marketing_campaign[[#This Row],[Marital_Status]]="YOLO",I895-J895+1,marketing_campaign[[#This Row],[Marital_Status]]="Absurd",I895-J895+1,marketing_campaign[[#This Row],[Marital_Status]]="Widow",I895+J895+1)</f>
        <v>2</v>
      </c>
      <c r="H895">
        <v>26868</v>
      </c>
      <c r="I895">
        <v>1</v>
      </c>
      <c r="J895">
        <v>0</v>
      </c>
      <c r="K895" s="1">
        <v>41759</v>
      </c>
      <c r="L895">
        <v>52</v>
      </c>
      <c r="M895" t="str" cm="1">
        <f t="array" ref="M895">_xlfn.IFS(AND(marketing_campaign[[#This Row],[Recency]]&gt;=0,marketing_campaign[[#This Row],[Recency]]&lt;=14),"Early Recency",AND(marketing_campaign[[#This Row],[Recency]]&gt;=15,marketing_campaign[[#This Row],[Recency]]&lt;=31),"Mid-Recency",marketing_campaign[[#This Row],[Recency]]&gt;=32,"Late Recency")</f>
        <v>Late Recency</v>
      </c>
      <c r="N895">
        <v>0</v>
      </c>
      <c r="O895">
        <v>0</v>
      </c>
      <c r="P895">
        <v>1</v>
      </c>
      <c r="Q895">
        <v>8</v>
      </c>
      <c r="R895">
        <v>3</v>
      </c>
      <c r="S895">
        <v>2</v>
      </c>
      <c r="T895">
        <f>marketing_campaign[[#This Row],[MntGoldProds]]+marketing_campaign[[#This Row],[MntSweetProducts]]+marketing_campaign[[#This Row],[MntFishProducts]]+marketing_campaign[[#This Row],[MntMeatProducts]]+marketing_campaign[[#This Row],[MntFruits]]+marketing_campaign[[#This Row],[MntWines]]</f>
        <v>14</v>
      </c>
      <c r="U895">
        <v>1</v>
      </c>
      <c r="V895">
        <v>1</v>
      </c>
      <c r="W895">
        <v>0</v>
      </c>
      <c r="X895">
        <v>2</v>
      </c>
      <c r="Y895">
        <f t="shared" si="27"/>
        <v>4</v>
      </c>
      <c r="Z895">
        <v>7</v>
      </c>
      <c r="AA895">
        <v>0</v>
      </c>
      <c r="AB895">
        <v>0</v>
      </c>
      <c r="AC895">
        <v>0</v>
      </c>
      <c r="AD895">
        <v>0</v>
      </c>
      <c r="AE895">
        <v>0</v>
      </c>
      <c r="AF895">
        <v>0</v>
      </c>
      <c r="AG895">
        <v>3</v>
      </c>
      <c r="AH895">
        <v>11</v>
      </c>
      <c r="AI895">
        <v>0</v>
      </c>
      <c r="AJ895">
        <f>marketing_campaign[[#This Row],[AcceptedCmp2]]+marketing_campaign[[#This Row],[AcceptedCmp1]]+marketing_campaign[[#This Row],[AcceptedCmp5]]+marketing_campaign[[#This Row],[AcceptedCmp4]]+marketing_campaign[[#This Row],[AcceptedCmp3]]</f>
        <v>0</v>
      </c>
    </row>
    <row r="896" spans="1:36" x14ac:dyDescent="0.35">
      <c r="A896">
        <v>8800</v>
      </c>
      <c r="B896">
        <v>1943</v>
      </c>
      <c r="C896">
        <f t="shared" ca="1" si="26"/>
        <v>83</v>
      </c>
      <c r="D896" t="str" cm="1">
        <f t="array" aca="1" ref="D8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896" t="s">
        <v>32</v>
      </c>
      <c r="F896" t="s">
        <v>35</v>
      </c>
      <c r="G896" cm="1">
        <f t="array" ref="G896">_xlfn.IFS(marketing_campaign[[#This Row],[Marital_Status]]="Single",I896-J896+1,marketing_campaign[[#This Row],[Marital_Status]]="Together",I896+J896+2,marketing_campaign[[#This Row],[Marital_Status]]="Alone",I896-J896+1,marketing_campaign[[#This Row],[Marital_Status]]="Married",I896+J896+2,marketing_campaign[[#This Row],[Marital_Status]]="Divorced",I896+J896+1,marketing_campaign[[#This Row],[Marital_Status]]="YOLO",I896-J896+1,marketing_campaign[[#This Row],[Marital_Status]]="Absurd",I896-J896+1,marketing_campaign[[#This Row],[Marital_Status]]="Widow",I896+J896+1)</f>
        <v>1</v>
      </c>
      <c r="H896">
        <v>48948</v>
      </c>
      <c r="I896">
        <v>0</v>
      </c>
      <c r="J896">
        <v>0</v>
      </c>
      <c r="K896" s="1">
        <v>41306</v>
      </c>
      <c r="L896">
        <v>53</v>
      </c>
      <c r="M896" t="str" cm="1">
        <f t="array" ref="M896">_xlfn.IFS(AND(marketing_campaign[[#This Row],[Recency]]&gt;=0,marketing_campaign[[#This Row],[Recency]]&lt;=14),"Early Recency",AND(marketing_campaign[[#This Row],[Recency]]&gt;=15,marketing_campaign[[#This Row],[Recency]]&lt;=31),"Mid-Recency",marketing_campaign[[#This Row],[Recency]]&gt;=32,"Late Recency")</f>
        <v>Late Recency</v>
      </c>
      <c r="N896">
        <v>437</v>
      </c>
      <c r="O896">
        <v>8</v>
      </c>
      <c r="P896">
        <v>206</v>
      </c>
      <c r="Q896">
        <v>160</v>
      </c>
      <c r="R896">
        <v>49</v>
      </c>
      <c r="S896">
        <v>42</v>
      </c>
      <c r="T896">
        <f>marketing_campaign[[#This Row],[MntGoldProds]]+marketing_campaign[[#This Row],[MntSweetProducts]]+marketing_campaign[[#This Row],[MntFishProducts]]+marketing_campaign[[#This Row],[MntMeatProducts]]+marketing_campaign[[#This Row],[MntFruits]]+marketing_campaign[[#This Row],[MntWines]]</f>
        <v>902</v>
      </c>
      <c r="U896">
        <v>2</v>
      </c>
      <c r="V896">
        <v>7</v>
      </c>
      <c r="W896">
        <v>10</v>
      </c>
      <c r="X896">
        <v>5</v>
      </c>
      <c r="Y896">
        <f t="shared" si="27"/>
        <v>24</v>
      </c>
      <c r="Z896">
        <v>6</v>
      </c>
      <c r="AA896">
        <v>1</v>
      </c>
      <c r="AB896">
        <v>0</v>
      </c>
      <c r="AC896">
        <v>0</v>
      </c>
      <c r="AD896">
        <v>0</v>
      </c>
      <c r="AE896">
        <v>0</v>
      </c>
      <c r="AF896">
        <v>0</v>
      </c>
      <c r="AG896">
        <v>3</v>
      </c>
      <c r="AH896">
        <v>11</v>
      </c>
      <c r="AI896">
        <v>1</v>
      </c>
      <c r="AJ896">
        <f>marketing_campaign[[#This Row],[AcceptedCmp2]]+marketing_campaign[[#This Row],[AcceptedCmp1]]+marketing_campaign[[#This Row],[AcceptedCmp5]]+marketing_campaign[[#This Row],[AcceptedCmp4]]+marketing_campaign[[#This Row],[AcceptedCmp3]]</f>
        <v>1</v>
      </c>
    </row>
    <row r="897" spans="1:36" x14ac:dyDescent="0.35">
      <c r="A897">
        <v>9224</v>
      </c>
      <c r="B897">
        <v>1972</v>
      </c>
      <c r="C897">
        <f t="shared" ca="1" si="26"/>
        <v>54</v>
      </c>
      <c r="D897" t="str" cm="1">
        <f t="array" aca="1" ref="D8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897" t="s">
        <v>32</v>
      </c>
      <c r="F897" t="s">
        <v>30</v>
      </c>
      <c r="G897" cm="1">
        <f t="array" ref="G897">_xlfn.IFS(marketing_campaign[[#This Row],[Marital_Status]]="Single",I897-J897+1,marketing_campaign[[#This Row],[Marital_Status]]="Together",I897+J897+2,marketing_campaign[[#This Row],[Marital_Status]]="Alone",I897-J897+1,marketing_campaign[[#This Row],[Marital_Status]]="Married",I897+J897+2,marketing_campaign[[#This Row],[Marital_Status]]="Divorced",I897+J897+1,marketing_campaign[[#This Row],[Marital_Status]]="YOLO",I897-J897+1,marketing_campaign[[#This Row],[Marital_Status]]="Absurd",I897-J897+1,marketing_campaign[[#This Row],[Marital_Status]]="Widow",I897+J897+1)</f>
        <v>0</v>
      </c>
      <c r="H897">
        <v>55260</v>
      </c>
      <c r="I897">
        <v>0</v>
      </c>
      <c r="J897">
        <v>1</v>
      </c>
      <c r="K897" s="1">
        <v>41255</v>
      </c>
      <c r="L897">
        <v>81</v>
      </c>
      <c r="M897" t="str" cm="1">
        <f t="array" ref="M897">_xlfn.IFS(AND(marketing_campaign[[#This Row],[Recency]]&gt;=0,marketing_campaign[[#This Row],[Recency]]&lt;=14),"Early Recency",AND(marketing_campaign[[#This Row],[Recency]]&gt;=15,marketing_campaign[[#This Row],[Recency]]&lt;=31),"Mid-Recency",marketing_campaign[[#This Row],[Recency]]&gt;=32,"Late Recency")</f>
        <v>Late Recency</v>
      </c>
      <c r="N897">
        <v>825</v>
      </c>
      <c r="O897">
        <v>8</v>
      </c>
      <c r="P897">
        <v>53</v>
      </c>
      <c r="Q897">
        <v>11</v>
      </c>
      <c r="R897">
        <v>0</v>
      </c>
      <c r="S897">
        <v>242</v>
      </c>
      <c r="T897">
        <f>marketing_campaign[[#This Row],[MntGoldProds]]+marketing_campaign[[#This Row],[MntSweetProducts]]+marketing_campaign[[#This Row],[MntFishProducts]]+marketing_campaign[[#This Row],[MntMeatProducts]]+marketing_campaign[[#This Row],[MntFruits]]+marketing_campaign[[#This Row],[MntWines]]</f>
        <v>1139</v>
      </c>
      <c r="U897">
        <v>2</v>
      </c>
      <c r="V897">
        <v>8</v>
      </c>
      <c r="W897">
        <v>10</v>
      </c>
      <c r="X897">
        <v>5</v>
      </c>
      <c r="Y897">
        <f t="shared" si="27"/>
        <v>25</v>
      </c>
      <c r="Z897">
        <v>6</v>
      </c>
      <c r="AA897">
        <v>0</v>
      </c>
      <c r="AB897">
        <v>0</v>
      </c>
      <c r="AC897">
        <v>0</v>
      </c>
      <c r="AD897">
        <v>0</v>
      </c>
      <c r="AE897">
        <v>0</v>
      </c>
      <c r="AF897">
        <v>0</v>
      </c>
      <c r="AG897">
        <v>3</v>
      </c>
      <c r="AH897">
        <v>11</v>
      </c>
      <c r="AI897">
        <v>0</v>
      </c>
      <c r="AJ897">
        <f>marketing_campaign[[#This Row],[AcceptedCmp2]]+marketing_campaign[[#This Row],[AcceptedCmp1]]+marketing_campaign[[#This Row],[AcceptedCmp5]]+marketing_campaign[[#This Row],[AcceptedCmp4]]+marketing_campaign[[#This Row],[AcceptedCmp3]]</f>
        <v>0</v>
      </c>
    </row>
    <row r="898" spans="1:36" x14ac:dyDescent="0.35">
      <c r="A898">
        <v>5519</v>
      </c>
      <c r="B898">
        <v>1956</v>
      </c>
      <c r="C898">
        <f t="shared" ref="C898:C961" ca="1" si="28">YEAR(TODAY())-B898</f>
        <v>70</v>
      </c>
      <c r="D898" t="str" cm="1">
        <f t="array" aca="1" ref="D8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8" t="s">
        <v>29</v>
      </c>
      <c r="F898" t="s">
        <v>31</v>
      </c>
      <c r="G898" cm="1">
        <f t="array" ref="G898">_xlfn.IFS(marketing_campaign[[#This Row],[Marital_Status]]="Single",I898-J898+1,marketing_campaign[[#This Row],[Marital_Status]]="Together",I898+J898+2,marketing_campaign[[#This Row],[Marital_Status]]="Alone",I898-J898+1,marketing_campaign[[#This Row],[Marital_Status]]="Married",I898+J898+2,marketing_campaign[[#This Row],[Marital_Status]]="Divorced",I898+J898+1,marketing_campaign[[#This Row],[Marital_Status]]="YOLO",I898-J898+1,marketing_campaign[[#This Row],[Marital_Status]]="Absurd",I898-J898+1,marketing_campaign[[#This Row],[Marital_Status]]="Widow",I898+J898+1)</f>
        <v>3</v>
      </c>
      <c r="H898">
        <v>64090</v>
      </c>
      <c r="I898">
        <v>0</v>
      </c>
      <c r="J898">
        <v>1</v>
      </c>
      <c r="K898" s="1">
        <v>41493</v>
      </c>
      <c r="L898">
        <v>8</v>
      </c>
      <c r="M898" t="str" cm="1">
        <f t="array" ref="M898">_xlfn.IFS(AND(marketing_campaign[[#This Row],[Recency]]&gt;=0,marketing_campaign[[#This Row],[Recency]]&lt;=14),"Early Recency",AND(marketing_campaign[[#This Row],[Recency]]&gt;=15,marketing_campaign[[#This Row],[Recency]]&lt;=31),"Mid-Recency",marketing_campaign[[#This Row],[Recency]]&gt;=32,"Late Recency")</f>
        <v>Early Recency</v>
      </c>
      <c r="N898">
        <v>316</v>
      </c>
      <c r="O898">
        <v>58</v>
      </c>
      <c r="P898">
        <v>161</v>
      </c>
      <c r="Q898">
        <v>76</v>
      </c>
      <c r="R898">
        <v>51</v>
      </c>
      <c r="S898">
        <v>135</v>
      </c>
      <c r="T898">
        <f>marketing_campaign[[#This Row],[MntGoldProds]]+marketing_campaign[[#This Row],[MntSweetProducts]]+marketing_campaign[[#This Row],[MntFishProducts]]+marketing_campaign[[#This Row],[MntMeatProducts]]+marketing_campaign[[#This Row],[MntFruits]]+marketing_campaign[[#This Row],[MntWines]]</f>
        <v>797</v>
      </c>
      <c r="U898">
        <v>1</v>
      </c>
      <c r="V898">
        <v>6</v>
      </c>
      <c r="W898">
        <v>9</v>
      </c>
      <c r="X898">
        <v>4</v>
      </c>
      <c r="Y898">
        <f t="shared" ref="Y898:Y961" si="29">U898+V898+W898+X898</f>
        <v>20</v>
      </c>
      <c r="Z898">
        <v>5</v>
      </c>
      <c r="AA898">
        <v>0</v>
      </c>
      <c r="AB898">
        <v>0</v>
      </c>
      <c r="AC898">
        <v>0</v>
      </c>
      <c r="AD898">
        <v>0</v>
      </c>
      <c r="AE898">
        <v>0</v>
      </c>
      <c r="AF898">
        <v>0</v>
      </c>
      <c r="AG898">
        <v>3</v>
      </c>
      <c r="AH898">
        <v>11</v>
      </c>
      <c r="AI898">
        <v>1</v>
      </c>
      <c r="AJ898">
        <f>marketing_campaign[[#This Row],[AcceptedCmp2]]+marketing_campaign[[#This Row],[AcceptedCmp1]]+marketing_campaign[[#This Row],[AcceptedCmp5]]+marketing_campaign[[#This Row],[AcceptedCmp4]]+marketing_campaign[[#This Row],[AcceptedCmp3]]</f>
        <v>0</v>
      </c>
    </row>
    <row r="899" spans="1:36" x14ac:dyDescent="0.35">
      <c r="A899">
        <v>5046</v>
      </c>
      <c r="B899">
        <v>1958</v>
      </c>
      <c r="C899">
        <f t="shared" ca="1" si="28"/>
        <v>68</v>
      </c>
      <c r="D899" t="str" cm="1">
        <f t="array" aca="1" ref="D8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899" t="s">
        <v>29</v>
      </c>
      <c r="F899" t="s">
        <v>35</v>
      </c>
      <c r="G899" cm="1">
        <f t="array" ref="G899">_xlfn.IFS(marketing_campaign[[#This Row],[Marital_Status]]="Single",I899-J899+1,marketing_campaign[[#This Row],[Marital_Status]]="Together",I899+J899+2,marketing_campaign[[#This Row],[Marital_Status]]="Alone",I899-J899+1,marketing_campaign[[#This Row],[Marital_Status]]="Married",I899+J899+2,marketing_campaign[[#This Row],[Marital_Status]]="Divorced",I899+J899+1,marketing_campaign[[#This Row],[Marital_Status]]="YOLO",I899-J899+1,marketing_campaign[[#This Row],[Marital_Status]]="Absurd",I899-J899+1,marketing_campaign[[#This Row],[Marital_Status]]="Widow",I899+J899+1)</f>
        <v>2</v>
      </c>
      <c r="H899">
        <v>78331</v>
      </c>
      <c r="I899">
        <v>0</v>
      </c>
      <c r="J899">
        <v>1</v>
      </c>
      <c r="K899" s="1">
        <v>41662</v>
      </c>
      <c r="L899">
        <v>97</v>
      </c>
      <c r="M899" t="str" cm="1">
        <f t="array" ref="M899">_xlfn.IFS(AND(marketing_campaign[[#This Row],[Recency]]&gt;=0,marketing_campaign[[#This Row],[Recency]]&lt;=14),"Early Recency",AND(marketing_campaign[[#This Row],[Recency]]&gt;=15,marketing_campaign[[#This Row],[Recency]]&lt;=31),"Mid-Recency",marketing_campaign[[#This Row],[Recency]]&gt;=32,"Late Recency")</f>
        <v>Late Recency</v>
      </c>
      <c r="N899">
        <v>756</v>
      </c>
      <c r="O899">
        <v>138</v>
      </c>
      <c r="P899">
        <v>354</v>
      </c>
      <c r="Q899">
        <v>160</v>
      </c>
      <c r="R899">
        <v>169</v>
      </c>
      <c r="S899">
        <v>61</v>
      </c>
      <c r="T899">
        <f>marketing_campaign[[#This Row],[MntGoldProds]]+marketing_campaign[[#This Row],[MntSweetProducts]]+marketing_campaign[[#This Row],[MntFishProducts]]+marketing_campaign[[#This Row],[MntMeatProducts]]+marketing_campaign[[#This Row],[MntFruits]]+marketing_campaign[[#This Row],[MntWines]]</f>
        <v>1638</v>
      </c>
      <c r="U899">
        <v>2</v>
      </c>
      <c r="V899">
        <v>10</v>
      </c>
      <c r="W899">
        <v>6</v>
      </c>
      <c r="X899">
        <v>7</v>
      </c>
      <c r="Y899">
        <f t="shared" si="29"/>
        <v>25</v>
      </c>
      <c r="Z899">
        <v>4</v>
      </c>
      <c r="AA899">
        <v>0</v>
      </c>
      <c r="AB899">
        <v>0</v>
      </c>
      <c r="AC899">
        <v>0</v>
      </c>
      <c r="AD899">
        <v>0</v>
      </c>
      <c r="AE899">
        <v>0</v>
      </c>
      <c r="AF899">
        <v>0</v>
      </c>
      <c r="AG899">
        <v>3</v>
      </c>
      <c r="AH899">
        <v>11</v>
      </c>
      <c r="AI899">
        <v>0</v>
      </c>
      <c r="AJ899">
        <f>marketing_campaign[[#This Row],[AcceptedCmp2]]+marketing_campaign[[#This Row],[AcceptedCmp1]]+marketing_campaign[[#This Row],[AcceptedCmp5]]+marketing_campaign[[#This Row],[AcceptedCmp4]]+marketing_campaign[[#This Row],[AcceptedCmp3]]</f>
        <v>0</v>
      </c>
    </row>
    <row r="900" spans="1:36" x14ac:dyDescent="0.35">
      <c r="A900">
        <v>7037</v>
      </c>
      <c r="B900">
        <v>1974</v>
      </c>
      <c r="C900">
        <f t="shared" ca="1" si="28"/>
        <v>52</v>
      </c>
      <c r="D900" t="str" cm="1">
        <f t="array" aca="1" ref="D9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0" t="s">
        <v>32</v>
      </c>
      <c r="F900" t="s">
        <v>33</v>
      </c>
      <c r="G900" cm="1">
        <f t="array" ref="G900">_xlfn.IFS(marketing_campaign[[#This Row],[Marital_Status]]="Single",I900-J900+1,marketing_campaign[[#This Row],[Marital_Status]]="Together",I900+J900+2,marketing_campaign[[#This Row],[Marital_Status]]="Alone",I900-J900+1,marketing_campaign[[#This Row],[Marital_Status]]="Married",I900+J900+2,marketing_campaign[[#This Row],[Marital_Status]]="Divorced",I900+J900+1,marketing_campaign[[#This Row],[Marital_Status]]="YOLO",I900-J900+1,marketing_campaign[[#This Row],[Marital_Status]]="Absurd",I900-J900+1,marketing_campaign[[#This Row],[Marital_Status]]="Widow",I900+J900+1)</f>
        <v>3</v>
      </c>
      <c r="H900">
        <v>37087</v>
      </c>
      <c r="I900">
        <v>1</v>
      </c>
      <c r="J900">
        <v>0</v>
      </c>
      <c r="K900" s="1">
        <v>41497</v>
      </c>
      <c r="L900">
        <v>50</v>
      </c>
      <c r="M900" t="str" cm="1">
        <f t="array" ref="M900">_xlfn.IFS(AND(marketing_campaign[[#This Row],[Recency]]&gt;=0,marketing_campaign[[#This Row],[Recency]]&lt;=14),"Early Recency",AND(marketing_campaign[[#This Row],[Recency]]&gt;=15,marketing_campaign[[#This Row],[Recency]]&lt;=31),"Mid-Recency",marketing_campaign[[#This Row],[Recency]]&gt;=32,"Late Recency")</f>
        <v>Late Recency</v>
      </c>
      <c r="N900">
        <v>194</v>
      </c>
      <c r="O900">
        <v>55</v>
      </c>
      <c r="P900">
        <v>134</v>
      </c>
      <c r="Q900">
        <v>15</v>
      </c>
      <c r="R900">
        <v>0</v>
      </c>
      <c r="S900">
        <v>3</v>
      </c>
      <c r="T900">
        <f>marketing_campaign[[#This Row],[MntGoldProds]]+marketing_campaign[[#This Row],[MntSweetProducts]]+marketing_campaign[[#This Row],[MntFishProducts]]+marketing_campaign[[#This Row],[MntMeatProducts]]+marketing_campaign[[#This Row],[MntFruits]]+marketing_campaign[[#This Row],[MntWines]]</f>
        <v>401</v>
      </c>
      <c r="U900">
        <v>3</v>
      </c>
      <c r="V900">
        <v>4</v>
      </c>
      <c r="W900">
        <v>2</v>
      </c>
      <c r="X900">
        <v>8</v>
      </c>
      <c r="Y900">
        <f t="shared" si="29"/>
        <v>17</v>
      </c>
      <c r="Z900">
        <v>6</v>
      </c>
      <c r="AA900">
        <v>0</v>
      </c>
      <c r="AB900">
        <v>0</v>
      </c>
      <c r="AC900">
        <v>0</v>
      </c>
      <c r="AD900">
        <v>0</v>
      </c>
      <c r="AE900">
        <v>0</v>
      </c>
      <c r="AF900">
        <v>0</v>
      </c>
      <c r="AG900">
        <v>3</v>
      </c>
      <c r="AH900">
        <v>11</v>
      </c>
      <c r="AI900">
        <v>0</v>
      </c>
      <c r="AJ900">
        <f>marketing_campaign[[#This Row],[AcceptedCmp2]]+marketing_campaign[[#This Row],[AcceptedCmp1]]+marketing_campaign[[#This Row],[AcceptedCmp5]]+marketing_campaign[[#This Row],[AcceptedCmp4]]+marketing_campaign[[#This Row],[AcceptedCmp3]]</f>
        <v>0</v>
      </c>
    </row>
    <row r="901" spans="1:36" x14ac:dyDescent="0.35">
      <c r="A901">
        <v>905</v>
      </c>
      <c r="B901">
        <v>1986</v>
      </c>
      <c r="C901">
        <f t="shared" ca="1" si="28"/>
        <v>40</v>
      </c>
      <c r="D901" t="str" cm="1">
        <f t="array" aca="1" ref="D9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01" t="s">
        <v>29</v>
      </c>
      <c r="F901" t="s">
        <v>35</v>
      </c>
      <c r="G901" cm="1">
        <f t="array" ref="G901">_xlfn.IFS(marketing_campaign[[#This Row],[Marital_Status]]="Single",I901-J901+1,marketing_campaign[[#This Row],[Marital_Status]]="Together",I901+J901+2,marketing_campaign[[#This Row],[Marital_Status]]="Alone",I901-J901+1,marketing_campaign[[#This Row],[Marital_Status]]="Married",I901+J901+2,marketing_campaign[[#This Row],[Marital_Status]]="Divorced",I901+J901+1,marketing_campaign[[#This Row],[Marital_Status]]="YOLO",I901-J901+1,marketing_campaign[[#This Row],[Marital_Status]]="Absurd",I901-J901+1,marketing_campaign[[#This Row],[Marital_Status]]="Widow",I901+J901+1)</f>
        <v>2</v>
      </c>
      <c r="H901">
        <v>21846</v>
      </c>
      <c r="I901">
        <v>1</v>
      </c>
      <c r="J901">
        <v>0</v>
      </c>
      <c r="K901" s="1">
        <v>41569</v>
      </c>
      <c r="L901">
        <v>38</v>
      </c>
      <c r="M901" t="str" cm="1">
        <f t="array" ref="M901">_xlfn.IFS(AND(marketing_campaign[[#This Row],[Recency]]&gt;=0,marketing_campaign[[#This Row],[Recency]]&lt;=14),"Early Recency",AND(marketing_campaign[[#This Row],[Recency]]&gt;=15,marketing_campaign[[#This Row],[Recency]]&lt;=31),"Mid-Recency",marketing_campaign[[#This Row],[Recency]]&gt;=32,"Late Recency")</f>
        <v>Late Recency</v>
      </c>
      <c r="N901">
        <v>7</v>
      </c>
      <c r="O901">
        <v>17</v>
      </c>
      <c r="P901">
        <v>18</v>
      </c>
      <c r="Q901">
        <v>6</v>
      </c>
      <c r="R901">
        <v>10</v>
      </c>
      <c r="S901">
        <v>26</v>
      </c>
      <c r="T901">
        <f>marketing_campaign[[#This Row],[MntGoldProds]]+marketing_campaign[[#This Row],[MntSweetProducts]]+marketing_campaign[[#This Row],[MntFishProducts]]+marketing_campaign[[#This Row],[MntMeatProducts]]+marketing_campaign[[#This Row],[MntFruits]]+marketing_campaign[[#This Row],[MntWines]]</f>
        <v>84</v>
      </c>
      <c r="U901">
        <v>4</v>
      </c>
      <c r="V901">
        <v>4</v>
      </c>
      <c r="W901">
        <v>0</v>
      </c>
      <c r="X901">
        <v>3</v>
      </c>
      <c r="Y901">
        <f t="shared" si="29"/>
        <v>11</v>
      </c>
      <c r="Z901">
        <v>8</v>
      </c>
      <c r="AA901">
        <v>0</v>
      </c>
      <c r="AB901">
        <v>0</v>
      </c>
      <c r="AC901">
        <v>0</v>
      </c>
      <c r="AD901">
        <v>0</v>
      </c>
      <c r="AE901">
        <v>0</v>
      </c>
      <c r="AF901">
        <v>0</v>
      </c>
      <c r="AG901">
        <v>3</v>
      </c>
      <c r="AH901">
        <v>11</v>
      </c>
      <c r="AI901">
        <v>0</v>
      </c>
      <c r="AJ901">
        <f>marketing_campaign[[#This Row],[AcceptedCmp2]]+marketing_campaign[[#This Row],[AcceptedCmp1]]+marketing_campaign[[#This Row],[AcceptedCmp5]]+marketing_campaign[[#This Row],[AcceptedCmp4]]+marketing_campaign[[#This Row],[AcceptedCmp3]]</f>
        <v>0</v>
      </c>
    </row>
    <row r="902" spans="1:36" x14ac:dyDescent="0.35">
      <c r="A902">
        <v>8624</v>
      </c>
      <c r="B902">
        <v>1958</v>
      </c>
      <c r="C902">
        <f t="shared" ca="1" si="28"/>
        <v>68</v>
      </c>
      <c r="D902" t="str" cm="1">
        <f t="array" aca="1" ref="D9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02" t="s">
        <v>29</v>
      </c>
      <c r="F902" t="s">
        <v>33</v>
      </c>
      <c r="G902" cm="1">
        <f t="array" ref="G902">_xlfn.IFS(marketing_campaign[[#This Row],[Marital_Status]]="Single",I902-J902+1,marketing_campaign[[#This Row],[Marital_Status]]="Together",I902+J902+2,marketing_campaign[[#This Row],[Marital_Status]]="Alone",I902-J902+1,marketing_campaign[[#This Row],[Marital_Status]]="Married",I902+J902+2,marketing_campaign[[#This Row],[Marital_Status]]="Divorced",I902+J902+1,marketing_campaign[[#This Row],[Marital_Status]]="YOLO",I902-J902+1,marketing_campaign[[#This Row],[Marital_Status]]="Absurd",I902-J902+1,marketing_campaign[[#This Row],[Marital_Status]]="Widow",I902+J902+1)</f>
        <v>2</v>
      </c>
      <c r="H902">
        <v>81320</v>
      </c>
      <c r="I902">
        <v>0</v>
      </c>
      <c r="J902">
        <v>0</v>
      </c>
      <c r="K902" s="1">
        <v>41311</v>
      </c>
      <c r="L902">
        <v>61</v>
      </c>
      <c r="M902" t="str" cm="1">
        <f t="array" ref="M902">_xlfn.IFS(AND(marketing_campaign[[#This Row],[Recency]]&gt;=0,marketing_campaign[[#This Row],[Recency]]&lt;=14),"Early Recency",AND(marketing_campaign[[#This Row],[Recency]]&gt;=15,marketing_campaign[[#This Row],[Recency]]&lt;=31),"Mid-Recency",marketing_campaign[[#This Row],[Recency]]&gt;=32,"Late Recency")</f>
        <v>Late Recency</v>
      </c>
      <c r="N902">
        <v>183</v>
      </c>
      <c r="O902">
        <v>33</v>
      </c>
      <c r="P902">
        <v>493</v>
      </c>
      <c r="Q902">
        <v>59</v>
      </c>
      <c r="R902">
        <v>103</v>
      </c>
      <c r="S902">
        <v>57</v>
      </c>
      <c r="T902">
        <f>marketing_campaign[[#This Row],[MntGoldProds]]+marketing_campaign[[#This Row],[MntSweetProducts]]+marketing_campaign[[#This Row],[MntFishProducts]]+marketing_campaign[[#This Row],[MntMeatProducts]]+marketing_campaign[[#This Row],[MntFruits]]+marketing_campaign[[#This Row],[MntWines]]</f>
        <v>928</v>
      </c>
      <c r="U902">
        <v>1</v>
      </c>
      <c r="V902">
        <v>4</v>
      </c>
      <c r="W902">
        <v>3</v>
      </c>
      <c r="X902">
        <v>10</v>
      </c>
      <c r="Y902">
        <f t="shared" si="29"/>
        <v>18</v>
      </c>
      <c r="Z902">
        <v>2</v>
      </c>
      <c r="AA902">
        <v>0</v>
      </c>
      <c r="AB902">
        <v>0</v>
      </c>
      <c r="AC902">
        <v>0</v>
      </c>
      <c r="AD902">
        <v>0</v>
      </c>
      <c r="AE902">
        <v>0</v>
      </c>
      <c r="AF902">
        <v>0</v>
      </c>
      <c r="AG902">
        <v>3</v>
      </c>
      <c r="AH902">
        <v>11</v>
      </c>
      <c r="AI902">
        <v>0</v>
      </c>
      <c r="AJ902">
        <f>marketing_campaign[[#This Row],[AcceptedCmp2]]+marketing_campaign[[#This Row],[AcceptedCmp1]]+marketing_campaign[[#This Row],[AcceptedCmp5]]+marketing_campaign[[#This Row],[AcceptedCmp4]]+marketing_campaign[[#This Row],[AcceptedCmp3]]</f>
        <v>0</v>
      </c>
    </row>
    <row r="903" spans="1:36" x14ac:dyDescent="0.35">
      <c r="A903">
        <v>8945</v>
      </c>
      <c r="B903">
        <v>1970</v>
      </c>
      <c r="C903">
        <f t="shared" ca="1" si="28"/>
        <v>56</v>
      </c>
      <c r="D903" t="str" cm="1">
        <f t="array" aca="1" ref="D9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3" t="s">
        <v>29</v>
      </c>
      <c r="F903" t="s">
        <v>35</v>
      </c>
      <c r="G903" cm="1">
        <f t="array" ref="G903">_xlfn.IFS(marketing_campaign[[#This Row],[Marital_Status]]="Single",I903-J903+1,marketing_campaign[[#This Row],[Marital_Status]]="Together",I903+J903+2,marketing_campaign[[#This Row],[Marital_Status]]="Alone",I903-J903+1,marketing_campaign[[#This Row],[Marital_Status]]="Married",I903+J903+2,marketing_campaign[[#This Row],[Marital_Status]]="Divorced",I903+J903+1,marketing_campaign[[#This Row],[Marital_Status]]="YOLO",I903-J903+1,marketing_campaign[[#This Row],[Marital_Status]]="Absurd",I903-J903+1,marketing_campaign[[#This Row],[Marital_Status]]="Widow",I903+J903+1)</f>
        <v>2</v>
      </c>
      <c r="H903">
        <v>54137</v>
      </c>
      <c r="I903">
        <v>0</v>
      </c>
      <c r="J903">
        <v>1</v>
      </c>
      <c r="K903" s="1">
        <v>41502</v>
      </c>
      <c r="L903">
        <v>46</v>
      </c>
      <c r="M903" t="str" cm="1">
        <f t="array" ref="M903">_xlfn.IFS(AND(marketing_campaign[[#This Row],[Recency]]&gt;=0,marketing_campaign[[#This Row],[Recency]]&lt;=14),"Early Recency",AND(marketing_campaign[[#This Row],[Recency]]&gt;=15,marketing_campaign[[#This Row],[Recency]]&lt;=31),"Mid-Recency",marketing_campaign[[#This Row],[Recency]]&gt;=32,"Late Recency")</f>
        <v>Late Recency</v>
      </c>
      <c r="N903">
        <v>171</v>
      </c>
      <c r="O903">
        <v>0</v>
      </c>
      <c r="P903">
        <v>11</v>
      </c>
      <c r="Q903">
        <v>0</v>
      </c>
      <c r="R903">
        <v>1</v>
      </c>
      <c r="S903">
        <v>20</v>
      </c>
      <c r="T903">
        <f>marketing_campaign[[#This Row],[MntGoldProds]]+marketing_campaign[[#This Row],[MntSweetProducts]]+marketing_campaign[[#This Row],[MntFishProducts]]+marketing_campaign[[#This Row],[MntMeatProducts]]+marketing_campaign[[#This Row],[MntFruits]]+marketing_campaign[[#This Row],[MntWines]]</f>
        <v>203</v>
      </c>
      <c r="U903">
        <v>2</v>
      </c>
      <c r="V903">
        <v>4</v>
      </c>
      <c r="W903">
        <v>1</v>
      </c>
      <c r="X903">
        <v>4</v>
      </c>
      <c r="Y903">
        <f t="shared" si="29"/>
        <v>11</v>
      </c>
      <c r="Z903">
        <v>6</v>
      </c>
      <c r="AA903">
        <v>0</v>
      </c>
      <c r="AB903">
        <v>0</v>
      </c>
      <c r="AC903">
        <v>0</v>
      </c>
      <c r="AD903">
        <v>0</v>
      </c>
      <c r="AE903">
        <v>0</v>
      </c>
      <c r="AF903">
        <v>0</v>
      </c>
      <c r="AG903">
        <v>3</v>
      </c>
      <c r="AH903">
        <v>11</v>
      </c>
      <c r="AI903">
        <v>0</v>
      </c>
      <c r="AJ903">
        <f>marketing_campaign[[#This Row],[AcceptedCmp2]]+marketing_campaign[[#This Row],[AcceptedCmp1]]+marketing_campaign[[#This Row],[AcceptedCmp5]]+marketing_campaign[[#This Row],[AcceptedCmp4]]+marketing_campaign[[#This Row],[AcceptedCmp3]]</f>
        <v>0</v>
      </c>
    </row>
    <row r="904" spans="1:36" x14ac:dyDescent="0.35">
      <c r="A904">
        <v>6445</v>
      </c>
      <c r="B904">
        <v>1967</v>
      </c>
      <c r="C904">
        <f t="shared" ca="1" si="28"/>
        <v>59</v>
      </c>
      <c r="D904" t="str" cm="1">
        <f t="array" aca="1" ref="D9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4" t="s">
        <v>29</v>
      </c>
      <c r="F904" t="s">
        <v>31</v>
      </c>
      <c r="G904" cm="1">
        <f t="array" ref="G904">_xlfn.IFS(marketing_campaign[[#This Row],[Marital_Status]]="Single",I904-J904+1,marketing_campaign[[#This Row],[Marital_Status]]="Together",I904+J904+2,marketing_campaign[[#This Row],[Marital_Status]]="Alone",I904-J904+1,marketing_campaign[[#This Row],[Marital_Status]]="Married",I904+J904+2,marketing_campaign[[#This Row],[Marital_Status]]="Divorced",I904+J904+1,marketing_campaign[[#This Row],[Marital_Status]]="YOLO",I904-J904+1,marketing_campaign[[#This Row],[Marital_Status]]="Absurd",I904-J904+1,marketing_campaign[[#This Row],[Marital_Status]]="Widow",I904+J904+1)</f>
        <v>2</v>
      </c>
      <c r="H904">
        <v>66825</v>
      </c>
      <c r="I904">
        <v>0</v>
      </c>
      <c r="J904">
        <v>0</v>
      </c>
      <c r="K904" s="1">
        <v>41469</v>
      </c>
      <c r="L904">
        <v>73</v>
      </c>
      <c r="M904" t="str" cm="1">
        <f t="array" ref="M904">_xlfn.IFS(AND(marketing_campaign[[#This Row],[Recency]]&gt;=0,marketing_campaign[[#This Row],[Recency]]&lt;=14),"Early Recency",AND(marketing_campaign[[#This Row],[Recency]]&gt;=15,marketing_campaign[[#This Row],[Recency]]&lt;=31),"Mid-Recency",marketing_campaign[[#This Row],[Recency]]&gt;=32,"Late Recency")</f>
        <v>Late Recency</v>
      </c>
      <c r="N904">
        <v>243</v>
      </c>
      <c r="O904">
        <v>101</v>
      </c>
      <c r="P904">
        <v>405</v>
      </c>
      <c r="Q904">
        <v>29</v>
      </c>
      <c r="R904">
        <v>40</v>
      </c>
      <c r="S904">
        <v>40</v>
      </c>
      <c r="T904">
        <f>marketing_campaign[[#This Row],[MntGoldProds]]+marketing_campaign[[#This Row],[MntSweetProducts]]+marketing_campaign[[#This Row],[MntFishProducts]]+marketing_campaign[[#This Row],[MntMeatProducts]]+marketing_campaign[[#This Row],[MntFruits]]+marketing_campaign[[#This Row],[MntWines]]</f>
        <v>858</v>
      </c>
      <c r="U904">
        <v>1</v>
      </c>
      <c r="V904">
        <v>4</v>
      </c>
      <c r="W904">
        <v>5</v>
      </c>
      <c r="X904">
        <v>6</v>
      </c>
      <c r="Y904">
        <f t="shared" si="29"/>
        <v>16</v>
      </c>
      <c r="Z904">
        <v>2</v>
      </c>
      <c r="AA904">
        <v>0</v>
      </c>
      <c r="AB904">
        <v>0</v>
      </c>
      <c r="AC904">
        <v>0</v>
      </c>
      <c r="AD904">
        <v>0</v>
      </c>
      <c r="AE904">
        <v>0</v>
      </c>
      <c r="AF904">
        <v>0</v>
      </c>
      <c r="AG904">
        <v>3</v>
      </c>
      <c r="AH904">
        <v>11</v>
      </c>
      <c r="AI904">
        <v>0</v>
      </c>
      <c r="AJ904">
        <f>marketing_campaign[[#This Row],[AcceptedCmp2]]+marketing_campaign[[#This Row],[AcceptedCmp1]]+marketing_campaign[[#This Row],[AcceptedCmp5]]+marketing_campaign[[#This Row],[AcceptedCmp4]]+marketing_campaign[[#This Row],[AcceptedCmp3]]</f>
        <v>0</v>
      </c>
    </row>
    <row r="905" spans="1:36" x14ac:dyDescent="0.35">
      <c r="A905">
        <v>2727</v>
      </c>
      <c r="B905">
        <v>1973</v>
      </c>
      <c r="C905">
        <f t="shared" ca="1" si="28"/>
        <v>53</v>
      </c>
      <c r="D905" t="str" cm="1">
        <f t="array" aca="1" ref="D9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5" t="s">
        <v>29</v>
      </c>
      <c r="F905" t="s">
        <v>31</v>
      </c>
      <c r="G905" cm="1">
        <f t="array" ref="G905">_xlfn.IFS(marketing_campaign[[#This Row],[Marital_Status]]="Single",I905-J905+1,marketing_campaign[[#This Row],[Marital_Status]]="Together",I905+J905+2,marketing_campaign[[#This Row],[Marital_Status]]="Alone",I905-J905+1,marketing_campaign[[#This Row],[Marital_Status]]="Married",I905+J905+2,marketing_campaign[[#This Row],[Marital_Status]]="Divorced",I905+J905+1,marketing_campaign[[#This Row],[Marital_Status]]="YOLO",I905-J905+1,marketing_campaign[[#This Row],[Marital_Status]]="Absurd",I905-J905+1,marketing_campaign[[#This Row],[Marital_Status]]="Widow",I905+J905+1)</f>
        <v>2</v>
      </c>
      <c r="H905">
        <v>57100</v>
      </c>
      <c r="I905">
        <v>0</v>
      </c>
      <c r="J905">
        <v>0</v>
      </c>
      <c r="K905" s="1">
        <v>41612</v>
      </c>
      <c r="L905">
        <v>19</v>
      </c>
      <c r="M905" t="str" cm="1">
        <f t="array" ref="M905">_xlfn.IFS(AND(marketing_campaign[[#This Row],[Recency]]&gt;=0,marketing_campaign[[#This Row],[Recency]]&lt;=14),"Early Recency",AND(marketing_campaign[[#This Row],[Recency]]&gt;=15,marketing_campaign[[#This Row],[Recency]]&lt;=31),"Mid-Recency",marketing_campaign[[#This Row],[Recency]]&gt;=32,"Late Recency")</f>
        <v>Mid-Recency</v>
      </c>
      <c r="N905">
        <v>181</v>
      </c>
      <c r="O905">
        <v>21</v>
      </c>
      <c r="P905">
        <v>69</v>
      </c>
      <c r="Q905">
        <v>39</v>
      </c>
      <c r="R905">
        <v>3</v>
      </c>
      <c r="S905">
        <v>96</v>
      </c>
      <c r="T905">
        <f>marketing_campaign[[#This Row],[MntGoldProds]]+marketing_campaign[[#This Row],[MntSweetProducts]]+marketing_campaign[[#This Row],[MntFishProducts]]+marketing_campaign[[#This Row],[MntMeatProducts]]+marketing_campaign[[#This Row],[MntFruits]]+marketing_campaign[[#This Row],[MntWines]]</f>
        <v>409</v>
      </c>
      <c r="U905">
        <v>1</v>
      </c>
      <c r="V905">
        <v>3</v>
      </c>
      <c r="W905">
        <v>3</v>
      </c>
      <c r="X905">
        <v>6</v>
      </c>
      <c r="Y905">
        <f t="shared" si="29"/>
        <v>13</v>
      </c>
      <c r="Z905">
        <v>3</v>
      </c>
      <c r="AA905">
        <v>0</v>
      </c>
      <c r="AB905">
        <v>0</v>
      </c>
      <c r="AC905">
        <v>0</v>
      </c>
      <c r="AD905">
        <v>0</v>
      </c>
      <c r="AE905">
        <v>0</v>
      </c>
      <c r="AF905">
        <v>0</v>
      </c>
      <c r="AG905">
        <v>3</v>
      </c>
      <c r="AH905">
        <v>11</v>
      </c>
      <c r="AI905">
        <v>0</v>
      </c>
      <c r="AJ905">
        <f>marketing_campaign[[#This Row],[AcceptedCmp2]]+marketing_campaign[[#This Row],[AcceptedCmp1]]+marketing_campaign[[#This Row],[AcceptedCmp5]]+marketing_campaign[[#This Row],[AcceptedCmp4]]+marketing_campaign[[#This Row],[AcceptedCmp3]]</f>
        <v>0</v>
      </c>
    </row>
    <row r="906" spans="1:36" x14ac:dyDescent="0.35">
      <c r="A906">
        <v>6404</v>
      </c>
      <c r="B906">
        <v>1969</v>
      </c>
      <c r="C906">
        <f t="shared" ca="1" si="28"/>
        <v>57</v>
      </c>
      <c r="D906" t="str" cm="1">
        <f t="array" aca="1" ref="D9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6" t="s">
        <v>29</v>
      </c>
      <c r="F906" t="s">
        <v>31</v>
      </c>
      <c r="G906" cm="1">
        <f t="array" ref="G906">_xlfn.IFS(marketing_campaign[[#This Row],[Marital_Status]]="Single",I906-J906+1,marketing_campaign[[#This Row],[Marital_Status]]="Together",I906+J906+2,marketing_campaign[[#This Row],[Marital_Status]]="Alone",I906-J906+1,marketing_campaign[[#This Row],[Marital_Status]]="Married",I906+J906+2,marketing_campaign[[#This Row],[Marital_Status]]="Divorced",I906+J906+1,marketing_campaign[[#This Row],[Marital_Status]]="YOLO",I906-J906+1,marketing_campaign[[#This Row],[Marital_Status]]="Absurd",I906-J906+1,marketing_campaign[[#This Row],[Marital_Status]]="Widow",I906+J906+1)</f>
        <v>5</v>
      </c>
      <c r="H906">
        <v>58917</v>
      </c>
      <c r="I906">
        <v>1</v>
      </c>
      <c r="J906">
        <v>2</v>
      </c>
      <c r="K906" s="1">
        <v>41357</v>
      </c>
      <c r="L906">
        <v>10</v>
      </c>
      <c r="M906" t="str" cm="1">
        <f t="array" ref="M906">_xlfn.IFS(AND(marketing_campaign[[#This Row],[Recency]]&gt;=0,marketing_campaign[[#This Row],[Recency]]&lt;=14),"Early Recency",AND(marketing_campaign[[#This Row],[Recency]]&gt;=15,marketing_campaign[[#This Row],[Recency]]&lt;=31),"Mid-Recency",marketing_campaign[[#This Row],[Recency]]&gt;=32,"Late Recency")</f>
        <v>Early Recency</v>
      </c>
      <c r="N906">
        <v>151</v>
      </c>
      <c r="O906">
        <v>7</v>
      </c>
      <c r="P906">
        <v>89</v>
      </c>
      <c r="Q906">
        <v>0</v>
      </c>
      <c r="R906">
        <v>7</v>
      </c>
      <c r="S906">
        <v>28</v>
      </c>
      <c r="T906">
        <f>marketing_campaign[[#This Row],[MntGoldProds]]+marketing_campaign[[#This Row],[MntSweetProducts]]+marketing_campaign[[#This Row],[MntFishProducts]]+marketing_campaign[[#This Row],[MntMeatProducts]]+marketing_campaign[[#This Row],[MntFruits]]+marketing_campaign[[#This Row],[MntWines]]</f>
        <v>282</v>
      </c>
      <c r="U906">
        <v>5</v>
      </c>
      <c r="V906">
        <v>4</v>
      </c>
      <c r="W906">
        <v>1</v>
      </c>
      <c r="X906">
        <v>6</v>
      </c>
      <c r="Y906">
        <f t="shared" si="29"/>
        <v>16</v>
      </c>
      <c r="Z906">
        <v>5</v>
      </c>
      <c r="AA906">
        <v>0</v>
      </c>
      <c r="AB906">
        <v>0</v>
      </c>
      <c r="AC906">
        <v>0</v>
      </c>
      <c r="AD906">
        <v>0</v>
      </c>
      <c r="AE906">
        <v>0</v>
      </c>
      <c r="AF906">
        <v>0</v>
      </c>
      <c r="AG906">
        <v>3</v>
      </c>
      <c r="AH906">
        <v>11</v>
      </c>
      <c r="AI906">
        <v>0</v>
      </c>
      <c r="AJ906">
        <f>marketing_campaign[[#This Row],[AcceptedCmp2]]+marketing_campaign[[#This Row],[AcceptedCmp1]]+marketing_campaign[[#This Row],[AcceptedCmp5]]+marketing_campaign[[#This Row],[AcceptedCmp4]]+marketing_campaign[[#This Row],[AcceptedCmp3]]</f>
        <v>0</v>
      </c>
    </row>
    <row r="907" spans="1:36" x14ac:dyDescent="0.35">
      <c r="A907">
        <v>11074</v>
      </c>
      <c r="B907">
        <v>1977</v>
      </c>
      <c r="C907">
        <f t="shared" ca="1" si="28"/>
        <v>49</v>
      </c>
      <c r="D907" t="str" cm="1">
        <f t="array" aca="1" ref="D9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7" t="s">
        <v>29</v>
      </c>
      <c r="F907" t="s">
        <v>30</v>
      </c>
      <c r="G907" cm="1">
        <f t="array" ref="G907">_xlfn.IFS(marketing_campaign[[#This Row],[Marital_Status]]="Single",I907-J907+1,marketing_campaign[[#This Row],[Marital_Status]]="Together",I907+J907+2,marketing_campaign[[#This Row],[Marital_Status]]="Alone",I907-J907+1,marketing_campaign[[#This Row],[Marital_Status]]="Married",I907+J907+2,marketing_campaign[[#This Row],[Marital_Status]]="Divorced",I907+J907+1,marketing_campaign[[#This Row],[Marital_Status]]="YOLO",I907-J907+1,marketing_campaign[[#This Row],[Marital_Status]]="Absurd",I907-J907+1,marketing_campaign[[#This Row],[Marital_Status]]="Widow",I907+J907+1)</f>
        <v>1</v>
      </c>
      <c r="H907">
        <v>85072</v>
      </c>
      <c r="I907">
        <v>0</v>
      </c>
      <c r="J907">
        <v>0</v>
      </c>
      <c r="K907" s="1">
        <v>41738</v>
      </c>
      <c r="L907">
        <v>94</v>
      </c>
      <c r="M907" t="str" cm="1">
        <f t="array" ref="M907">_xlfn.IFS(AND(marketing_campaign[[#This Row],[Recency]]&gt;=0,marketing_campaign[[#This Row],[Recency]]&lt;=14),"Early Recency",AND(marketing_campaign[[#This Row],[Recency]]&gt;=15,marketing_campaign[[#This Row],[Recency]]&lt;=31),"Mid-Recency",marketing_campaign[[#This Row],[Recency]]&gt;=32,"Late Recency")</f>
        <v>Late Recency</v>
      </c>
      <c r="N907">
        <v>494</v>
      </c>
      <c r="O907">
        <v>92</v>
      </c>
      <c r="P907">
        <v>391</v>
      </c>
      <c r="Q907">
        <v>194</v>
      </c>
      <c r="R907">
        <v>11</v>
      </c>
      <c r="S907">
        <v>241</v>
      </c>
      <c r="T907">
        <f>marketing_campaign[[#This Row],[MntGoldProds]]+marketing_campaign[[#This Row],[MntSweetProducts]]+marketing_campaign[[#This Row],[MntFishProducts]]+marketing_campaign[[#This Row],[MntMeatProducts]]+marketing_campaign[[#This Row],[MntFruits]]+marketing_campaign[[#This Row],[MntWines]]</f>
        <v>1423</v>
      </c>
      <c r="U907">
        <v>1</v>
      </c>
      <c r="V907">
        <v>3</v>
      </c>
      <c r="W907">
        <v>4</v>
      </c>
      <c r="X907">
        <v>10</v>
      </c>
      <c r="Y907">
        <f t="shared" si="29"/>
        <v>18</v>
      </c>
      <c r="Z907">
        <v>0</v>
      </c>
      <c r="AA907">
        <v>0</v>
      </c>
      <c r="AB907">
        <v>0</v>
      </c>
      <c r="AC907">
        <v>0</v>
      </c>
      <c r="AD907">
        <v>0</v>
      </c>
      <c r="AE907">
        <v>0</v>
      </c>
      <c r="AF907">
        <v>0</v>
      </c>
      <c r="AG907">
        <v>3</v>
      </c>
      <c r="AH907">
        <v>11</v>
      </c>
      <c r="AI907">
        <v>0</v>
      </c>
      <c r="AJ907">
        <f>marketing_campaign[[#This Row],[AcceptedCmp2]]+marketing_campaign[[#This Row],[AcceptedCmp1]]+marketing_campaign[[#This Row],[AcceptedCmp5]]+marketing_campaign[[#This Row],[AcceptedCmp4]]+marketing_campaign[[#This Row],[AcceptedCmp3]]</f>
        <v>0</v>
      </c>
    </row>
    <row r="908" spans="1:36" x14ac:dyDescent="0.35">
      <c r="A908">
        <v>10150</v>
      </c>
      <c r="B908">
        <v>1961</v>
      </c>
      <c r="C908">
        <f t="shared" ca="1" si="28"/>
        <v>65</v>
      </c>
      <c r="D908" t="str" cm="1">
        <f t="array" aca="1" ref="D9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08" t="s">
        <v>29</v>
      </c>
      <c r="F908" t="s">
        <v>30</v>
      </c>
      <c r="G908" cm="1">
        <f t="array" ref="G908">_xlfn.IFS(marketing_campaign[[#This Row],[Marital_Status]]="Single",I908-J908+1,marketing_campaign[[#This Row],[Marital_Status]]="Together",I908+J908+2,marketing_campaign[[#This Row],[Marital_Status]]="Alone",I908-J908+1,marketing_campaign[[#This Row],[Marital_Status]]="Married",I908+J908+2,marketing_campaign[[#This Row],[Marital_Status]]="Divorced",I908+J908+1,marketing_campaign[[#This Row],[Marital_Status]]="YOLO",I908-J908+1,marketing_campaign[[#This Row],[Marital_Status]]="Absurd",I908-J908+1,marketing_campaign[[#This Row],[Marital_Status]]="Widow",I908+J908+1)</f>
        <v>1</v>
      </c>
      <c r="H908">
        <v>86429</v>
      </c>
      <c r="I908">
        <v>0</v>
      </c>
      <c r="J908">
        <v>0</v>
      </c>
      <c r="K908" s="1">
        <v>41599</v>
      </c>
      <c r="L908">
        <v>10</v>
      </c>
      <c r="M908" t="str" cm="1">
        <f t="array" ref="M908">_xlfn.IFS(AND(marketing_campaign[[#This Row],[Recency]]&gt;=0,marketing_campaign[[#This Row],[Recency]]&lt;=14),"Early Recency",AND(marketing_campaign[[#This Row],[Recency]]&gt;=15,marketing_campaign[[#This Row],[Recency]]&lt;=31),"Mid-Recency",marketing_campaign[[#This Row],[Recency]]&gt;=32,"Late Recency")</f>
        <v>Early Recency</v>
      </c>
      <c r="N908">
        <v>464</v>
      </c>
      <c r="O908">
        <v>28</v>
      </c>
      <c r="P908">
        <v>873</v>
      </c>
      <c r="Q908">
        <v>29</v>
      </c>
      <c r="R908">
        <v>18</v>
      </c>
      <c r="S908">
        <v>37</v>
      </c>
      <c r="T908">
        <f>marketing_campaign[[#This Row],[MntGoldProds]]+marketing_campaign[[#This Row],[MntSweetProducts]]+marketing_campaign[[#This Row],[MntFishProducts]]+marketing_campaign[[#This Row],[MntMeatProducts]]+marketing_campaign[[#This Row],[MntFruits]]+marketing_campaign[[#This Row],[MntWines]]</f>
        <v>1449</v>
      </c>
      <c r="U908">
        <v>0</v>
      </c>
      <c r="V908">
        <v>7</v>
      </c>
      <c r="W908">
        <v>4</v>
      </c>
      <c r="X908">
        <v>7</v>
      </c>
      <c r="Y908">
        <f t="shared" si="29"/>
        <v>18</v>
      </c>
      <c r="Z908">
        <v>2</v>
      </c>
      <c r="AA908">
        <v>0</v>
      </c>
      <c r="AB908">
        <v>0</v>
      </c>
      <c r="AC908">
        <v>0</v>
      </c>
      <c r="AD908">
        <v>1</v>
      </c>
      <c r="AE908">
        <v>0</v>
      </c>
      <c r="AF908">
        <v>0</v>
      </c>
      <c r="AG908">
        <v>3</v>
      </c>
      <c r="AH908">
        <v>11</v>
      </c>
      <c r="AI908">
        <v>1</v>
      </c>
      <c r="AJ908">
        <f>marketing_campaign[[#This Row],[AcceptedCmp2]]+marketing_campaign[[#This Row],[AcceptedCmp1]]+marketing_campaign[[#This Row],[AcceptedCmp5]]+marketing_campaign[[#This Row],[AcceptedCmp4]]+marketing_campaign[[#This Row],[AcceptedCmp3]]</f>
        <v>1</v>
      </c>
    </row>
    <row r="909" spans="1:36" x14ac:dyDescent="0.35">
      <c r="A909">
        <v>1968</v>
      </c>
      <c r="B909">
        <v>1971</v>
      </c>
      <c r="C909">
        <f t="shared" ca="1" si="28"/>
        <v>55</v>
      </c>
      <c r="D909" t="str" cm="1">
        <f t="array" aca="1" ref="D9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09" t="s">
        <v>29</v>
      </c>
      <c r="F909" t="s">
        <v>38</v>
      </c>
      <c r="G909" cm="1">
        <f t="array" ref="G909">_xlfn.IFS(marketing_campaign[[#This Row],[Marital_Status]]="Single",I909-J909+1,marketing_campaign[[#This Row],[Marital_Status]]="Together",I909+J909+2,marketing_campaign[[#This Row],[Marital_Status]]="Alone",I909-J909+1,marketing_campaign[[#This Row],[Marital_Status]]="Married",I909+J909+2,marketing_campaign[[#This Row],[Marital_Status]]="Divorced",I909+J909+1,marketing_campaign[[#This Row],[Marital_Status]]="YOLO",I909-J909+1,marketing_campaign[[#This Row],[Marital_Status]]="Absurd",I909-J909+1,marketing_campaign[[#This Row],[Marital_Status]]="Widow",I909+J909+1)</f>
        <v>2</v>
      </c>
      <c r="H909">
        <v>45684</v>
      </c>
      <c r="I909">
        <v>1</v>
      </c>
      <c r="J909">
        <v>0</v>
      </c>
      <c r="K909" s="1">
        <v>41610</v>
      </c>
      <c r="L909">
        <v>37</v>
      </c>
      <c r="M909" t="str" cm="1">
        <f t="array" ref="M909">_xlfn.IFS(AND(marketing_campaign[[#This Row],[Recency]]&gt;=0,marketing_campaign[[#This Row],[Recency]]&lt;=14),"Early Recency",AND(marketing_campaign[[#This Row],[Recency]]&gt;=15,marketing_campaign[[#This Row],[Recency]]&lt;=31),"Mid-Recency",marketing_campaign[[#This Row],[Recency]]&gt;=32,"Late Recency")</f>
        <v>Late Recency</v>
      </c>
      <c r="N909">
        <v>5</v>
      </c>
      <c r="O909">
        <v>1</v>
      </c>
      <c r="P909">
        <v>5</v>
      </c>
      <c r="Q909">
        <v>10</v>
      </c>
      <c r="R909">
        <v>0</v>
      </c>
      <c r="S909">
        <v>7</v>
      </c>
      <c r="T909">
        <f>marketing_campaign[[#This Row],[MntGoldProds]]+marketing_campaign[[#This Row],[MntSweetProducts]]+marketing_campaign[[#This Row],[MntFishProducts]]+marketing_campaign[[#This Row],[MntMeatProducts]]+marketing_campaign[[#This Row],[MntFruits]]+marketing_campaign[[#This Row],[MntWines]]</f>
        <v>28</v>
      </c>
      <c r="U909">
        <v>1</v>
      </c>
      <c r="V909">
        <v>1</v>
      </c>
      <c r="W909">
        <v>0</v>
      </c>
      <c r="X909">
        <v>2</v>
      </c>
      <c r="Y909">
        <f t="shared" si="29"/>
        <v>4</v>
      </c>
      <c r="Z909">
        <v>7</v>
      </c>
      <c r="AA909">
        <v>0</v>
      </c>
      <c r="AB909">
        <v>0</v>
      </c>
      <c r="AC909">
        <v>0</v>
      </c>
      <c r="AD909">
        <v>0</v>
      </c>
      <c r="AE909">
        <v>0</v>
      </c>
      <c r="AF909">
        <v>0</v>
      </c>
      <c r="AG909">
        <v>3</v>
      </c>
      <c r="AH909">
        <v>11</v>
      </c>
      <c r="AI909">
        <v>0</v>
      </c>
      <c r="AJ909">
        <f>marketing_campaign[[#This Row],[AcceptedCmp2]]+marketing_campaign[[#This Row],[AcceptedCmp1]]+marketing_campaign[[#This Row],[AcceptedCmp5]]+marketing_campaign[[#This Row],[AcceptedCmp4]]+marketing_campaign[[#This Row],[AcceptedCmp3]]</f>
        <v>0</v>
      </c>
    </row>
    <row r="910" spans="1:36" x14ac:dyDescent="0.35">
      <c r="A910">
        <v>6534</v>
      </c>
      <c r="B910">
        <v>1974</v>
      </c>
      <c r="C910">
        <f t="shared" ca="1" si="28"/>
        <v>52</v>
      </c>
      <c r="D910" t="str" cm="1">
        <f t="array" aca="1" ref="D9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0" t="s">
        <v>29</v>
      </c>
      <c r="F910" t="s">
        <v>31</v>
      </c>
      <c r="G910" cm="1">
        <f t="array" ref="G910">_xlfn.IFS(marketing_campaign[[#This Row],[Marital_Status]]="Single",I910-J910+1,marketing_campaign[[#This Row],[Marital_Status]]="Together",I910+J910+2,marketing_campaign[[#This Row],[Marital_Status]]="Alone",I910-J910+1,marketing_campaign[[#This Row],[Marital_Status]]="Married",I910+J910+2,marketing_campaign[[#This Row],[Marital_Status]]="Divorced",I910+J910+1,marketing_campaign[[#This Row],[Marital_Status]]="YOLO",I910-J910+1,marketing_campaign[[#This Row],[Marital_Status]]="Absurd",I910-J910+1,marketing_campaign[[#This Row],[Marital_Status]]="Widow",I910+J910+1)</f>
        <v>3</v>
      </c>
      <c r="H910">
        <v>47889</v>
      </c>
      <c r="I910">
        <v>1</v>
      </c>
      <c r="J910">
        <v>0</v>
      </c>
      <c r="K910" s="1">
        <v>41643</v>
      </c>
      <c r="L910">
        <v>94</v>
      </c>
      <c r="M910" t="str" cm="1">
        <f t="array" ref="M910">_xlfn.IFS(AND(marketing_campaign[[#This Row],[Recency]]&gt;=0,marketing_campaign[[#This Row],[Recency]]&lt;=14),"Early Recency",AND(marketing_campaign[[#This Row],[Recency]]&gt;=15,marketing_campaign[[#This Row],[Recency]]&lt;=31),"Mid-Recency",marketing_campaign[[#This Row],[Recency]]&gt;=32,"Late Recency")</f>
        <v>Late Recency</v>
      </c>
      <c r="N910">
        <v>29</v>
      </c>
      <c r="O910">
        <v>0</v>
      </c>
      <c r="P910">
        <v>29</v>
      </c>
      <c r="Q910">
        <v>0</v>
      </c>
      <c r="R910">
        <v>5</v>
      </c>
      <c r="S910">
        <v>4</v>
      </c>
      <c r="T910">
        <f>marketing_campaign[[#This Row],[MntGoldProds]]+marketing_campaign[[#This Row],[MntSweetProducts]]+marketing_campaign[[#This Row],[MntFishProducts]]+marketing_campaign[[#This Row],[MntMeatProducts]]+marketing_campaign[[#This Row],[MntFruits]]+marketing_campaign[[#This Row],[MntWines]]</f>
        <v>67</v>
      </c>
      <c r="U910">
        <v>1</v>
      </c>
      <c r="V910">
        <v>2</v>
      </c>
      <c r="W910">
        <v>0</v>
      </c>
      <c r="X910">
        <v>3</v>
      </c>
      <c r="Y910">
        <f t="shared" si="29"/>
        <v>6</v>
      </c>
      <c r="Z910">
        <v>5</v>
      </c>
      <c r="AA910">
        <v>0</v>
      </c>
      <c r="AB910">
        <v>0</v>
      </c>
      <c r="AC910">
        <v>0</v>
      </c>
      <c r="AD910">
        <v>0</v>
      </c>
      <c r="AE910">
        <v>0</v>
      </c>
      <c r="AF910">
        <v>0</v>
      </c>
      <c r="AG910">
        <v>3</v>
      </c>
      <c r="AH910">
        <v>11</v>
      </c>
      <c r="AI910">
        <v>0</v>
      </c>
      <c r="AJ910">
        <f>marketing_campaign[[#This Row],[AcceptedCmp2]]+marketing_campaign[[#This Row],[AcceptedCmp1]]+marketing_campaign[[#This Row],[AcceptedCmp5]]+marketing_campaign[[#This Row],[AcceptedCmp4]]+marketing_campaign[[#This Row],[AcceptedCmp3]]</f>
        <v>0</v>
      </c>
    </row>
    <row r="911" spans="1:36" x14ac:dyDescent="0.35">
      <c r="A911">
        <v>9485</v>
      </c>
      <c r="B911">
        <v>1986</v>
      </c>
      <c r="C911">
        <f t="shared" ca="1" si="28"/>
        <v>40</v>
      </c>
      <c r="D911" t="str" cm="1">
        <f t="array" aca="1" ref="D9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1" t="s">
        <v>32</v>
      </c>
      <c r="F911" t="s">
        <v>33</v>
      </c>
      <c r="G911" cm="1">
        <f t="array" ref="G911">_xlfn.IFS(marketing_campaign[[#This Row],[Marital_Status]]="Single",I911-J911+1,marketing_campaign[[#This Row],[Marital_Status]]="Together",I911+J911+2,marketing_campaign[[#This Row],[Marital_Status]]="Alone",I911-J911+1,marketing_campaign[[#This Row],[Marital_Status]]="Married",I911+J911+2,marketing_campaign[[#This Row],[Marital_Status]]="Divorced",I911+J911+1,marketing_campaign[[#This Row],[Marital_Status]]="YOLO",I911-J911+1,marketing_campaign[[#This Row],[Marital_Status]]="Absurd",I911-J911+1,marketing_campaign[[#This Row],[Marital_Status]]="Widow",I911+J911+1)</f>
        <v>2</v>
      </c>
      <c r="H911">
        <v>45921</v>
      </c>
      <c r="I911">
        <v>0</v>
      </c>
      <c r="J911">
        <v>0</v>
      </c>
      <c r="K911" s="1">
        <v>41708</v>
      </c>
      <c r="L911">
        <v>23</v>
      </c>
      <c r="M911" t="str" cm="1">
        <f t="array" ref="M911">_xlfn.IFS(AND(marketing_campaign[[#This Row],[Recency]]&gt;=0,marketing_campaign[[#This Row],[Recency]]&lt;=14),"Early Recency",AND(marketing_campaign[[#This Row],[Recency]]&gt;=15,marketing_campaign[[#This Row],[Recency]]&lt;=31),"Mid-Recency",marketing_campaign[[#This Row],[Recency]]&gt;=32,"Late Recency")</f>
        <v>Mid-Recency</v>
      </c>
      <c r="N911">
        <v>102</v>
      </c>
      <c r="O911">
        <v>9</v>
      </c>
      <c r="P911">
        <v>49</v>
      </c>
      <c r="Q911">
        <v>24</v>
      </c>
      <c r="R911">
        <v>3</v>
      </c>
      <c r="S911">
        <v>12</v>
      </c>
      <c r="T911">
        <f>marketing_campaign[[#This Row],[MntGoldProds]]+marketing_campaign[[#This Row],[MntSweetProducts]]+marketing_campaign[[#This Row],[MntFishProducts]]+marketing_campaign[[#This Row],[MntMeatProducts]]+marketing_campaign[[#This Row],[MntFruits]]+marketing_campaign[[#This Row],[MntWines]]</f>
        <v>199</v>
      </c>
      <c r="U911">
        <v>1</v>
      </c>
      <c r="V911">
        <v>2</v>
      </c>
      <c r="W911">
        <v>1</v>
      </c>
      <c r="X911">
        <v>6</v>
      </c>
      <c r="Y911">
        <f t="shared" si="29"/>
        <v>10</v>
      </c>
      <c r="Z911">
        <v>4</v>
      </c>
      <c r="AA911">
        <v>0</v>
      </c>
      <c r="AB911">
        <v>0</v>
      </c>
      <c r="AC911">
        <v>0</v>
      </c>
      <c r="AD911">
        <v>0</v>
      </c>
      <c r="AE911">
        <v>0</v>
      </c>
      <c r="AF911">
        <v>0</v>
      </c>
      <c r="AG911">
        <v>3</v>
      </c>
      <c r="AH911">
        <v>11</v>
      </c>
      <c r="AI911">
        <v>0</v>
      </c>
      <c r="AJ911">
        <f>marketing_campaign[[#This Row],[AcceptedCmp2]]+marketing_campaign[[#This Row],[AcceptedCmp1]]+marketing_campaign[[#This Row],[AcceptedCmp5]]+marketing_campaign[[#This Row],[AcceptedCmp4]]+marketing_campaign[[#This Row],[AcceptedCmp3]]</f>
        <v>0</v>
      </c>
    </row>
    <row r="912" spans="1:36" x14ac:dyDescent="0.35">
      <c r="A912">
        <v>7053</v>
      </c>
      <c r="B912">
        <v>1966</v>
      </c>
      <c r="C912">
        <f t="shared" ca="1" si="28"/>
        <v>60</v>
      </c>
      <c r="D912" t="str" cm="1">
        <f t="array" aca="1" ref="D9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2" t="s">
        <v>32</v>
      </c>
      <c r="F912" t="s">
        <v>30</v>
      </c>
      <c r="G912" cm="1">
        <f t="array" ref="G912">_xlfn.IFS(marketing_campaign[[#This Row],[Marital_Status]]="Single",I912-J912+1,marketing_campaign[[#This Row],[Marital_Status]]="Together",I912+J912+2,marketing_campaign[[#This Row],[Marital_Status]]="Alone",I912-J912+1,marketing_campaign[[#This Row],[Marital_Status]]="Married",I912+J912+2,marketing_campaign[[#This Row],[Marital_Status]]="Divorced",I912+J912+1,marketing_campaign[[#This Row],[Marital_Status]]="YOLO",I912-J912+1,marketing_campaign[[#This Row],[Marital_Status]]="Absurd",I912-J912+1,marketing_campaign[[#This Row],[Marital_Status]]="Widow",I912+J912+1)</f>
        <v>1</v>
      </c>
      <c r="H912">
        <v>78420</v>
      </c>
      <c r="I912">
        <v>0</v>
      </c>
      <c r="J912">
        <v>0</v>
      </c>
      <c r="K912" s="1">
        <v>41454</v>
      </c>
      <c r="L912">
        <v>75</v>
      </c>
      <c r="M912" t="str" cm="1">
        <f t="array" ref="M912">_xlfn.IFS(AND(marketing_campaign[[#This Row],[Recency]]&gt;=0,marketing_campaign[[#This Row],[Recency]]&lt;=14),"Early Recency",AND(marketing_campaign[[#This Row],[Recency]]&gt;=15,marketing_campaign[[#This Row],[Recency]]&lt;=31),"Mid-Recency",marketing_campaign[[#This Row],[Recency]]&gt;=32,"Late Recency")</f>
        <v>Late Recency</v>
      </c>
      <c r="N912">
        <v>604</v>
      </c>
      <c r="O912">
        <v>28</v>
      </c>
      <c r="P912">
        <v>674</v>
      </c>
      <c r="Q912">
        <v>91</v>
      </c>
      <c r="R912">
        <v>28</v>
      </c>
      <c r="S912">
        <v>28</v>
      </c>
      <c r="T912">
        <f>marketing_campaign[[#This Row],[MntGoldProds]]+marketing_campaign[[#This Row],[MntSweetProducts]]+marketing_campaign[[#This Row],[MntFishProducts]]+marketing_campaign[[#This Row],[MntMeatProducts]]+marketing_campaign[[#This Row],[MntFruits]]+marketing_campaign[[#This Row],[MntWines]]</f>
        <v>1453</v>
      </c>
      <c r="U912">
        <v>1</v>
      </c>
      <c r="V912">
        <v>3</v>
      </c>
      <c r="W912">
        <v>10</v>
      </c>
      <c r="X912">
        <v>8</v>
      </c>
      <c r="Y912">
        <f t="shared" si="29"/>
        <v>22</v>
      </c>
      <c r="Z912">
        <v>1</v>
      </c>
      <c r="AA912">
        <v>0</v>
      </c>
      <c r="AB912">
        <v>0</v>
      </c>
      <c r="AC912">
        <v>0</v>
      </c>
      <c r="AD912">
        <v>0</v>
      </c>
      <c r="AE912">
        <v>0</v>
      </c>
      <c r="AF912">
        <v>0</v>
      </c>
      <c r="AG912">
        <v>3</v>
      </c>
      <c r="AH912">
        <v>11</v>
      </c>
      <c r="AI912">
        <v>0</v>
      </c>
      <c r="AJ912">
        <f>marketing_campaign[[#This Row],[AcceptedCmp2]]+marketing_campaign[[#This Row],[AcceptedCmp1]]+marketing_campaign[[#This Row],[AcceptedCmp5]]+marketing_campaign[[#This Row],[AcceptedCmp4]]+marketing_campaign[[#This Row],[AcceptedCmp3]]</f>
        <v>0</v>
      </c>
    </row>
    <row r="913" spans="1:36" x14ac:dyDescent="0.35">
      <c r="A913">
        <v>4654</v>
      </c>
      <c r="B913">
        <v>1992</v>
      </c>
      <c r="C913">
        <f t="shared" ca="1" si="28"/>
        <v>34</v>
      </c>
      <c r="D913" t="str" cm="1">
        <f t="array" aca="1" ref="D9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3" t="s">
        <v>29</v>
      </c>
      <c r="F913" t="s">
        <v>31</v>
      </c>
      <c r="G913" cm="1">
        <f t="array" ref="G913">_xlfn.IFS(marketing_campaign[[#This Row],[Marital_Status]]="Single",I913-J913+1,marketing_campaign[[#This Row],[Marital_Status]]="Together",I913+J913+2,marketing_campaign[[#This Row],[Marital_Status]]="Alone",I913-J913+1,marketing_campaign[[#This Row],[Marital_Status]]="Married",I913+J913+2,marketing_campaign[[#This Row],[Marital_Status]]="Divorced",I913+J913+1,marketing_campaign[[#This Row],[Marital_Status]]="YOLO",I913-J913+1,marketing_campaign[[#This Row],[Marital_Status]]="Absurd",I913-J913+1,marketing_campaign[[#This Row],[Marital_Status]]="Widow",I913+J913+1)</f>
        <v>2</v>
      </c>
      <c r="H913">
        <v>75114</v>
      </c>
      <c r="I913">
        <v>0</v>
      </c>
      <c r="J913">
        <v>0</v>
      </c>
      <c r="K913" s="1">
        <v>41585</v>
      </c>
      <c r="L913">
        <v>40</v>
      </c>
      <c r="M913" t="str" cm="1">
        <f t="array" ref="M913">_xlfn.IFS(AND(marketing_campaign[[#This Row],[Recency]]&gt;=0,marketing_campaign[[#This Row],[Recency]]&lt;=14),"Early Recency",AND(marketing_campaign[[#This Row],[Recency]]&gt;=15,marketing_campaign[[#This Row],[Recency]]&lt;=31),"Mid-Recency",marketing_campaign[[#This Row],[Recency]]&gt;=32,"Late Recency")</f>
        <v>Late Recency</v>
      </c>
      <c r="N913">
        <v>571</v>
      </c>
      <c r="O913">
        <v>12</v>
      </c>
      <c r="P913">
        <v>523</v>
      </c>
      <c r="Q913">
        <v>63</v>
      </c>
      <c r="R913">
        <v>60</v>
      </c>
      <c r="S913">
        <v>24</v>
      </c>
      <c r="T913">
        <f>marketing_campaign[[#This Row],[MntGoldProds]]+marketing_campaign[[#This Row],[MntSweetProducts]]+marketing_campaign[[#This Row],[MntFishProducts]]+marketing_campaign[[#This Row],[MntMeatProducts]]+marketing_campaign[[#This Row],[MntFruits]]+marketing_campaign[[#This Row],[MntWines]]</f>
        <v>1253</v>
      </c>
      <c r="U913">
        <v>1</v>
      </c>
      <c r="V913">
        <v>3</v>
      </c>
      <c r="W913">
        <v>10</v>
      </c>
      <c r="X913">
        <v>5</v>
      </c>
      <c r="Y913">
        <f t="shared" si="29"/>
        <v>19</v>
      </c>
      <c r="Z913">
        <v>2</v>
      </c>
      <c r="AA913">
        <v>0</v>
      </c>
      <c r="AB913">
        <v>0</v>
      </c>
      <c r="AC913">
        <v>0</v>
      </c>
      <c r="AD913">
        <v>0</v>
      </c>
      <c r="AE913">
        <v>0</v>
      </c>
      <c r="AF913">
        <v>0</v>
      </c>
      <c r="AG913">
        <v>3</v>
      </c>
      <c r="AH913">
        <v>11</v>
      </c>
      <c r="AI913">
        <v>0</v>
      </c>
      <c r="AJ913">
        <f>marketing_campaign[[#This Row],[AcceptedCmp2]]+marketing_campaign[[#This Row],[AcceptedCmp1]]+marketing_campaign[[#This Row],[AcceptedCmp5]]+marketing_campaign[[#This Row],[AcceptedCmp4]]+marketing_campaign[[#This Row],[AcceptedCmp3]]</f>
        <v>0</v>
      </c>
    </row>
    <row r="914" spans="1:36" x14ac:dyDescent="0.35">
      <c r="A914">
        <v>9760</v>
      </c>
      <c r="B914">
        <v>1963</v>
      </c>
      <c r="C914">
        <f t="shared" ca="1" si="28"/>
        <v>63</v>
      </c>
      <c r="D914" t="str" cm="1">
        <f t="array" aca="1" ref="D9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14" t="s">
        <v>32</v>
      </c>
      <c r="F914" t="s">
        <v>38</v>
      </c>
      <c r="G914" cm="1">
        <f t="array" ref="G914">_xlfn.IFS(marketing_campaign[[#This Row],[Marital_Status]]="Single",I914-J914+1,marketing_campaign[[#This Row],[Marital_Status]]="Together",I914+J914+2,marketing_campaign[[#This Row],[Marital_Status]]="Alone",I914-J914+1,marketing_campaign[[#This Row],[Marital_Status]]="Married",I914+J914+2,marketing_campaign[[#This Row],[Marital_Status]]="Divorced",I914+J914+1,marketing_campaign[[#This Row],[Marital_Status]]="YOLO",I914-J914+1,marketing_campaign[[#This Row],[Marital_Status]]="Absurd",I914-J914+1,marketing_campaign[[#This Row],[Marital_Status]]="Widow",I914+J914+1)</f>
        <v>2</v>
      </c>
      <c r="H914">
        <v>52278</v>
      </c>
      <c r="I914">
        <v>0</v>
      </c>
      <c r="J914">
        <v>1</v>
      </c>
      <c r="K914" s="1">
        <v>41299</v>
      </c>
      <c r="L914">
        <v>24</v>
      </c>
      <c r="M914" t="str" cm="1">
        <f t="array" ref="M914">_xlfn.IFS(AND(marketing_campaign[[#This Row],[Recency]]&gt;=0,marketing_campaign[[#This Row],[Recency]]&lt;=14),"Early Recency",AND(marketing_campaign[[#This Row],[Recency]]&gt;=15,marketing_campaign[[#This Row],[Recency]]&lt;=31),"Mid-Recency",marketing_campaign[[#This Row],[Recency]]&gt;=32,"Late Recency")</f>
        <v>Mid-Recency</v>
      </c>
      <c r="N914">
        <v>953</v>
      </c>
      <c r="O914">
        <v>0</v>
      </c>
      <c r="P914">
        <v>71</v>
      </c>
      <c r="Q914">
        <v>0</v>
      </c>
      <c r="R914">
        <v>0</v>
      </c>
      <c r="S914">
        <v>174</v>
      </c>
      <c r="T914">
        <f>marketing_campaign[[#This Row],[MntGoldProds]]+marketing_campaign[[#This Row],[MntSweetProducts]]+marketing_campaign[[#This Row],[MntFishProducts]]+marketing_campaign[[#This Row],[MntMeatProducts]]+marketing_campaign[[#This Row],[MntFruits]]+marketing_campaign[[#This Row],[MntWines]]</f>
        <v>1198</v>
      </c>
      <c r="U914">
        <v>6</v>
      </c>
      <c r="V914">
        <v>10</v>
      </c>
      <c r="W914">
        <v>5</v>
      </c>
      <c r="X914">
        <v>10</v>
      </c>
      <c r="Y914">
        <f t="shared" si="29"/>
        <v>31</v>
      </c>
      <c r="Z914">
        <v>8</v>
      </c>
      <c r="AA914">
        <v>0</v>
      </c>
      <c r="AB914">
        <v>0</v>
      </c>
      <c r="AC914">
        <v>0</v>
      </c>
      <c r="AD914">
        <v>0</v>
      </c>
      <c r="AE914">
        <v>0</v>
      </c>
      <c r="AF914">
        <v>0</v>
      </c>
      <c r="AG914">
        <v>3</v>
      </c>
      <c r="AH914">
        <v>11</v>
      </c>
      <c r="AI914">
        <v>1</v>
      </c>
      <c r="AJ914">
        <f>marketing_campaign[[#This Row],[AcceptedCmp2]]+marketing_campaign[[#This Row],[AcceptedCmp1]]+marketing_campaign[[#This Row],[AcceptedCmp5]]+marketing_campaign[[#This Row],[AcceptedCmp4]]+marketing_campaign[[#This Row],[AcceptedCmp3]]</f>
        <v>0</v>
      </c>
    </row>
    <row r="915" spans="1:36" x14ac:dyDescent="0.35">
      <c r="A915">
        <v>1048</v>
      </c>
      <c r="B915">
        <v>1972</v>
      </c>
      <c r="C915">
        <f t="shared" ca="1" si="28"/>
        <v>54</v>
      </c>
      <c r="D915" t="str" cm="1">
        <f t="array" aca="1" ref="D9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15" t="s">
        <v>34</v>
      </c>
      <c r="F915" t="s">
        <v>33</v>
      </c>
      <c r="G915" cm="1">
        <f t="array" ref="G915">_xlfn.IFS(marketing_campaign[[#This Row],[Marital_Status]]="Single",I915-J915+1,marketing_campaign[[#This Row],[Marital_Status]]="Together",I915+J915+2,marketing_campaign[[#This Row],[Marital_Status]]="Alone",I915-J915+1,marketing_campaign[[#This Row],[Marital_Status]]="Married",I915+J915+2,marketing_campaign[[#This Row],[Marital_Status]]="Divorced",I915+J915+1,marketing_campaign[[#This Row],[Marital_Status]]="YOLO",I915-J915+1,marketing_campaign[[#This Row],[Marital_Status]]="Absurd",I915-J915+1,marketing_campaign[[#This Row],[Marital_Status]]="Widow",I915+J915+1)</f>
        <v>3</v>
      </c>
      <c r="H915">
        <v>35641</v>
      </c>
      <c r="I915">
        <v>1</v>
      </c>
      <c r="J915">
        <v>0</v>
      </c>
      <c r="K915" s="1">
        <v>41469</v>
      </c>
      <c r="L915">
        <v>11</v>
      </c>
      <c r="M915" t="str" cm="1">
        <f t="array" ref="M915">_xlfn.IFS(AND(marketing_campaign[[#This Row],[Recency]]&gt;=0,marketing_campaign[[#This Row],[Recency]]&lt;=14),"Early Recency",AND(marketing_campaign[[#This Row],[Recency]]&gt;=15,marketing_campaign[[#This Row],[Recency]]&lt;=31),"Mid-Recency",marketing_campaign[[#This Row],[Recency]]&gt;=32,"Late Recency")</f>
        <v>Early Recency</v>
      </c>
      <c r="N915">
        <v>63</v>
      </c>
      <c r="O915">
        <v>3</v>
      </c>
      <c r="P915">
        <v>67</v>
      </c>
      <c r="Q915">
        <v>8</v>
      </c>
      <c r="R915">
        <v>9</v>
      </c>
      <c r="S915">
        <v>28</v>
      </c>
      <c r="T915">
        <f>marketing_campaign[[#This Row],[MntGoldProds]]+marketing_campaign[[#This Row],[MntSweetProducts]]+marketing_campaign[[#This Row],[MntFishProducts]]+marketing_campaign[[#This Row],[MntMeatProducts]]+marketing_campaign[[#This Row],[MntFruits]]+marketing_campaign[[#This Row],[MntWines]]</f>
        <v>178</v>
      </c>
      <c r="U915">
        <v>2</v>
      </c>
      <c r="V915">
        <v>3</v>
      </c>
      <c r="W915">
        <v>1</v>
      </c>
      <c r="X915">
        <v>4</v>
      </c>
      <c r="Y915">
        <f t="shared" si="29"/>
        <v>10</v>
      </c>
      <c r="Z915">
        <v>7</v>
      </c>
      <c r="AA915">
        <v>0</v>
      </c>
      <c r="AB915">
        <v>0</v>
      </c>
      <c r="AC915">
        <v>0</v>
      </c>
      <c r="AD915">
        <v>0</v>
      </c>
      <c r="AE915">
        <v>0</v>
      </c>
      <c r="AF915">
        <v>0</v>
      </c>
      <c r="AG915">
        <v>3</v>
      </c>
      <c r="AH915">
        <v>11</v>
      </c>
      <c r="AI915">
        <v>1</v>
      </c>
      <c r="AJ915">
        <f>marketing_campaign[[#This Row],[AcceptedCmp2]]+marketing_campaign[[#This Row],[AcceptedCmp1]]+marketing_campaign[[#This Row],[AcceptedCmp5]]+marketing_campaign[[#This Row],[AcceptedCmp4]]+marketing_campaign[[#This Row],[AcceptedCmp3]]</f>
        <v>0</v>
      </c>
    </row>
    <row r="916" spans="1:36" x14ac:dyDescent="0.35">
      <c r="A916">
        <v>10619</v>
      </c>
      <c r="B916">
        <v>1994</v>
      </c>
      <c r="C916">
        <f t="shared" ca="1" si="28"/>
        <v>32</v>
      </c>
      <c r="D916" t="str" cm="1">
        <f t="array" aca="1" ref="D9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6" t="s">
        <v>29</v>
      </c>
      <c r="F916" t="s">
        <v>30</v>
      </c>
      <c r="G916" cm="1">
        <f t="array" ref="G916">_xlfn.IFS(marketing_campaign[[#This Row],[Marital_Status]]="Single",I916-J916+1,marketing_campaign[[#This Row],[Marital_Status]]="Together",I916+J916+2,marketing_campaign[[#This Row],[Marital_Status]]="Alone",I916-J916+1,marketing_campaign[[#This Row],[Marital_Status]]="Married",I916+J916+2,marketing_campaign[[#This Row],[Marital_Status]]="Divorced",I916+J916+1,marketing_campaign[[#This Row],[Marital_Status]]="YOLO",I916-J916+1,marketing_campaign[[#This Row],[Marital_Status]]="Absurd",I916-J916+1,marketing_campaign[[#This Row],[Marital_Status]]="Widow",I916+J916+1)</f>
        <v>1</v>
      </c>
      <c r="H916">
        <v>95529</v>
      </c>
      <c r="I916">
        <v>0</v>
      </c>
      <c r="J916">
        <v>0</v>
      </c>
      <c r="K916" s="1">
        <v>41246</v>
      </c>
      <c r="L916">
        <v>29</v>
      </c>
      <c r="M916" t="str" cm="1">
        <f t="array" ref="M916">_xlfn.IFS(AND(marketing_campaign[[#This Row],[Recency]]&gt;=0,marketing_campaign[[#This Row],[Recency]]&lt;=14),"Early Recency",AND(marketing_campaign[[#This Row],[Recency]]&gt;=15,marketing_campaign[[#This Row],[Recency]]&lt;=31),"Mid-Recency",marketing_campaign[[#This Row],[Recency]]&gt;=32,"Late Recency")</f>
        <v>Mid-Recency</v>
      </c>
      <c r="N916">
        <v>770</v>
      </c>
      <c r="O916">
        <v>29</v>
      </c>
      <c r="P916">
        <v>890</v>
      </c>
      <c r="Q916">
        <v>250</v>
      </c>
      <c r="R916">
        <v>27</v>
      </c>
      <c r="S916">
        <v>24</v>
      </c>
      <c r="T916">
        <f>marketing_campaign[[#This Row],[MntGoldProds]]+marketing_campaign[[#This Row],[MntSweetProducts]]+marketing_campaign[[#This Row],[MntFishProducts]]+marketing_campaign[[#This Row],[MntMeatProducts]]+marketing_campaign[[#This Row],[MntFruits]]+marketing_campaign[[#This Row],[MntWines]]</f>
        <v>1990</v>
      </c>
      <c r="U916">
        <v>1</v>
      </c>
      <c r="V916">
        <v>7</v>
      </c>
      <c r="W916">
        <v>3</v>
      </c>
      <c r="X916">
        <v>7</v>
      </c>
      <c r="Y916">
        <f t="shared" si="29"/>
        <v>18</v>
      </c>
      <c r="Z916">
        <v>3</v>
      </c>
      <c r="AA916">
        <v>0</v>
      </c>
      <c r="AB916">
        <v>0</v>
      </c>
      <c r="AC916">
        <v>1</v>
      </c>
      <c r="AD916">
        <v>0</v>
      </c>
      <c r="AE916">
        <v>0</v>
      </c>
      <c r="AF916">
        <v>0</v>
      </c>
      <c r="AG916">
        <v>3</v>
      </c>
      <c r="AH916">
        <v>11</v>
      </c>
      <c r="AI916">
        <v>1</v>
      </c>
      <c r="AJ916">
        <f>marketing_campaign[[#This Row],[AcceptedCmp2]]+marketing_campaign[[#This Row],[AcceptedCmp1]]+marketing_campaign[[#This Row],[AcceptedCmp5]]+marketing_campaign[[#This Row],[AcceptedCmp4]]+marketing_campaign[[#This Row],[AcceptedCmp3]]</f>
        <v>1</v>
      </c>
    </row>
    <row r="917" spans="1:36" x14ac:dyDescent="0.35">
      <c r="A917">
        <v>9308</v>
      </c>
      <c r="B917">
        <v>1954</v>
      </c>
      <c r="C917">
        <f t="shared" ca="1" si="28"/>
        <v>72</v>
      </c>
      <c r="D917" t="str" cm="1">
        <f t="array" aca="1" ref="D9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17" t="s">
        <v>29</v>
      </c>
      <c r="F917" t="s">
        <v>33</v>
      </c>
      <c r="G917" cm="1">
        <f t="array" ref="G917">_xlfn.IFS(marketing_campaign[[#This Row],[Marital_Status]]="Single",I917-J917+1,marketing_campaign[[#This Row],[Marital_Status]]="Together",I917+J917+2,marketing_campaign[[#This Row],[Marital_Status]]="Alone",I917-J917+1,marketing_campaign[[#This Row],[Marital_Status]]="Married",I917+J917+2,marketing_campaign[[#This Row],[Marital_Status]]="Divorced",I917+J917+1,marketing_campaign[[#This Row],[Marital_Status]]="YOLO",I917-J917+1,marketing_campaign[[#This Row],[Marital_Status]]="Absurd",I917-J917+1,marketing_campaign[[#This Row],[Marital_Status]]="Widow",I917+J917+1)</f>
        <v>2</v>
      </c>
      <c r="H917">
        <v>62820</v>
      </c>
      <c r="I917">
        <v>0</v>
      </c>
      <c r="J917">
        <v>0</v>
      </c>
      <c r="K917" s="1">
        <v>41405</v>
      </c>
      <c r="L917">
        <v>51</v>
      </c>
      <c r="M917" t="str" cm="1">
        <f t="array" ref="M917">_xlfn.IFS(AND(marketing_campaign[[#This Row],[Recency]]&gt;=0,marketing_campaign[[#This Row],[Recency]]&lt;=14),"Early Recency",AND(marketing_campaign[[#This Row],[Recency]]&gt;=15,marketing_campaign[[#This Row],[Recency]]&lt;=31),"Mid-Recency",marketing_campaign[[#This Row],[Recency]]&gt;=32,"Late Recency")</f>
        <v>Late Recency</v>
      </c>
      <c r="N917">
        <v>398</v>
      </c>
      <c r="O917">
        <v>61</v>
      </c>
      <c r="P917">
        <v>265</v>
      </c>
      <c r="Q917">
        <v>138</v>
      </c>
      <c r="R917">
        <v>61</v>
      </c>
      <c r="S917">
        <v>53</v>
      </c>
      <c r="T917">
        <f>marketing_campaign[[#This Row],[MntGoldProds]]+marketing_campaign[[#This Row],[MntSweetProducts]]+marketing_campaign[[#This Row],[MntFishProducts]]+marketing_campaign[[#This Row],[MntMeatProducts]]+marketing_campaign[[#This Row],[MntFruits]]+marketing_campaign[[#This Row],[MntWines]]</f>
        <v>976</v>
      </c>
      <c r="U917">
        <v>1</v>
      </c>
      <c r="V917">
        <v>3</v>
      </c>
      <c r="W917">
        <v>4</v>
      </c>
      <c r="X917">
        <v>6</v>
      </c>
      <c r="Y917">
        <f t="shared" si="29"/>
        <v>14</v>
      </c>
      <c r="Z917">
        <v>1</v>
      </c>
      <c r="AA917">
        <v>0</v>
      </c>
      <c r="AB917">
        <v>0</v>
      </c>
      <c r="AC917">
        <v>0</v>
      </c>
      <c r="AD917">
        <v>0</v>
      </c>
      <c r="AE917">
        <v>0</v>
      </c>
      <c r="AF917">
        <v>0</v>
      </c>
      <c r="AG917">
        <v>3</v>
      </c>
      <c r="AH917">
        <v>11</v>
      </c>
      <c r="AI917">
        <v>0</v>
      </c>
      <c r="AJ917">
        <f>marketing_campaign[[#This Row],[AcceptedCmp2]]+marketing_campaign[[#This Row],[AcceptedCmp1]]+marketing_campaign[[#This Row],[AcceptedCmp5]]+marketing_campaign[[#This Row],[AcceptedCmp4]]+marketing_campaign[[#This Row],[AcceptedCmp3]]</f>
        <v>0</v>
      </c>
    </row>
    <row r="918" spans="1:36" x14ac:dyDescent="0.35">
      <c r="A918">
        <v>10505</v>
      </c>
      <c r="B918">
        <v>1960</v>
      </c>
      <c r="C918">
        <f t="shared" ca="1" si="28"/>
        <v>66</v>
      </c>
      <c r="D918" t="str" cm="1">
        <f t="array" aca="1" ref="D9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18" t="s">
        <v>34</v>
      </c>
      <c r="F918" t="s">
        <v>31</v>
      </c>
      <c r="G918" cm="1">
        <f t="array" ref="G918">_xlfn.IFS(marketing_campaign[[#This Row],[Marital_Status]]="Single",I918-J918+1,marketing_campaign[[#This Row],[Marital_Status]]="Together",I918+J918+2,marketing_campaign[[#This Row],[Marital_Status]]="Alone",I918-J918+1,marketing_campaign[[#This Row],[Marital_Status]]="Married",I918+J918+2,marketing_campaign[[#This Row],[Marital_Status]]="Divorced",I918+J918+1,marketing_campaign[[#This Row],[Marital_Status]]="YOLO",I918-J918+1,marketing_campaign[[#This Row],[Marital_Status]]="Absurd",I918-J918+1,marketing_campaign[[#This Row],[Marital_Status]]="Widow",I918+J918+1)</f>
        <v>2</v>
      </c>
      <c r="H918">
        <v>73113</v>
      </c>
      <c r="I918">
        <v>0</v>
      </c>
      <c r="J918">
        <v>0</v>
      </c>
      <c r="K918" s="1">
        <v>41634</v>
      </c>
      <c r="L918">
        <v>86</v>
      </c>
      <c r="M918" t="str" cm="1">
        <f t="array" ref="M918">_xlfn.IFS(AND(marketing_campaign[[#This Row],[Recency]]&gt;=0,marketing_campaign[[#This Row],[Recency]]&lt;=14),"Early Recency",AND(marketing_campaign[[#This Row],[Recency]]&gt;=15,marketing_campaign[[#This Row],[Recency]]&lt;=31),"Mid-Recency",marketing_campaign[[#This Row],[Recency]]&gt;=32,"Late Recency")</f>
        <v>Late Recency</v>
      </c>
      <c r="N918">
        <v>741</v>
      </c>
      <c r="O918">
        <v>19</v>
      </c>
      <c r="P918">
        <v>154</v>
      </c>
      <c r="Q918">
        <v>50</v>
      </c>
      <c r="R918">
        <v>9</v>
      </c>
      <c r="S918">
        <v>28</v>
      </c>
      <c r="T918">
        <f>marketing_campaign[[#This Row],[MntGoldProds]]+marketing_campaign[[#This Row],[MntSweetProducts]]+marketing_campaign[[#This Row],[MntFishProducts]]+marketing_campaign[[#This Row],[MntMeatProducts]]+marketing_campaign[[#This Row],[MntFruits]]+marketing_campaign[[#This Row],[MntWines]]</f>
        <v>1001</v>
      </c>
      <c r="U918">
        <v>1</v>
      </c>
      <c r="V918">
        <v>3</v>
      </c>
      <c r="W918">
        <v>4</v>
      </c>
      <c r="X918">
        <v>7</v>
      </c>
      <c r="Y918">
        <f t="shared" si="29"/>
        <v>15</v>
      </c>
      <c r="Z918">
        <v>2</v>
      </c>
      <c r="AA918">
        <v>0</v>
      </c>
      <c r="AB918">
        <v>0</v>
      </c>
      <c r="AC918">
        <v>0</v>
      </c>
      <c r="AD918">
        <v>0</v>
      </c>
      <c r="AE918">
        <v>0</v>
      </c>
      <c r="AF918">
        <v>0</v>
      </c>
      <c r="AG918">
        <v>3</v>
      </c>
      <c r="AH918">
        <v>11</v>
      </c>
      <c r="AI918">
        <v>0</v>
      </c>
      <c r="AJ918">
        <f>marketing_campaign[[#This Row],[AcceptedCmp2]]+marketing_campaign[[#This Row],[AcceptedCmp1]]+marketing_campaign[[#This Row],[AcceptedCmp5]]+marketing_campaign[[#This Row],[AcceptedCmp4]]+marketing_campaign[[#This Row],[AcceptedCmp3]]</f>
        <v>0</v>
      </c>
    </row>
    <row r="919" spans="1:36" x14ac:dyDescent="0.35">
      <c r="A919">
        <v>8362</v>
      </c>
      <c r="B919">
        <v>1982</v>
      </c>
      <c r="C919">
        <f t="shared" ca="1" si="28"/>
        <v>44</v>
      </c>
      <c r="D919" t="str" cm="1">
        <f t="array" aca="1" ref="D9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19" t="s">
        <v>32</v>
      </c>
      <c r="F919" t="s">
        <v>33</v>
      </c>
      <c r="G919" cm="1">
        <f t="array" ref="G919">_xlfn.IFS(marketing_campaign[[#This Row],[Marital_Status]]="Single",I919-J919+1,marketing_campaign[[#This Row],[Marital_Status]]="Together",I919+J919+2,marketing_campaign[[#This Row],[Marital_Status]]="Alone",I919-J919+1,marketing_campaign[[#This Row],[Marital_Status]]="Married",I919+J919+2,marketing_campaign[[#This Row],[Marital_Status]]="Divorced",I919+J919+1,marketing_campaign[[#This Row],[Marital_Status]]="YOLO",I919-J919+1,marketing_campaign[[#This Row],[Marital_Status]]="Absurd",I919-J919+1,marketing_campaign[[#This Row],[Marital_Status]]="Widow",I919+J919+1)</f>
        <v>2</v>
      </c>
      <c r="H919">
        <v>84169</v>
      </c>
      <c r="I919">
        <v>0</v>
      </c>
      <c r="J919">
        <v>0</v>
      </c>
      <c r="K919" s="1">
        <v>41493</v>
      </c>
      <c r="L919">
        <v>9</v>
      </c>
      <c r="M919" t="str" cm="1">
        <f t="array" ref="M919">_xlfn.IFS(AND(marketing_campaign[[#This Row],[Recency]]&gt;=0,marketing_campaign[[#This Row],[Recency]]&lt;=14),"Early Recency",AND(marketing_campaign[[#This Row],[Recency]]&gt;=15,marketing_campaign[[#This Row],[Recency]]&lt;=31),"Mid-Recency",marketing_campaign[[#This Row],[Recency]]&gt;=32,"Late Recency")</f>
        <v>Early Recency</v>
      </c>
      <c r="N919">
        <v>1478</v>
      </c>
      <c r="O919">
        <v>19</v>
      </c>
      <c r="P919">
        <v>403</v>
      </c>
      <c r="Q919">
        <v>0</v>
      </c>
      <c r="R919">
        <v>19</v>
      </c>
      <c r="S919">
        <v>0</v>
      </c>
      <c r="T919">
        <f>marketing_campaign[[#This Row],[MntGoldProds]]+marketing_campaign[[#This Row],[MntSweetProducts]]+marketing_campaign[[#This Row],[MntFishProducts]]+marketing_campaign[[#This Row],[MntMeatProducts]]+marketing_campaign[[#This Row],[MntFruits]]+marketing_campaign[[#This Row],[MntWines]]</f>
        <v>1919</v>
      </c>
      <c r="U919">
        <v>1</v>
      </c>
      <c r="V919">
        <v>7</v>
      </c>
      <c r="W919">
        <v>6</v>
      </c>
      <c r="X919">
        <v>6</v>
      </c>
      <c r="Y919">
        <f t="shared" si="29"/>
        <v>20</v>
      </c>
      <c r="Z919">
        <v>3</v>
      </c>
      <c r="AA919">
        <v>0</v>
      </c>
      <c r="AB919">
        <v>1</v>
      </c>
      <c r="AC919">
        <v>1</v>
      </c>
      <c r="AD919">
        <v>0</v>
      </c>
      <c r="AE919">
        <v>0</v>
      </c>
      <c r="AF919">
        <v>0</v>
      </c>
      <c r="AG919">
        <v>3</v>
      </c>
      <c r="AH919">
        <v>11</v>
      </c>
      <c r="AI919">
        <v>1</v>
      </c>
      <c r="AJ919">
        <f>marketing_campaign[[#This Row],[AcceptedCmp2]]+marketing_campaign[[#This Row],[AcceptedCmp1]]+marketing_campaign[[#This Row],[AcceptedCmp5]]+marketing_campaign[[#This Row],[AcceptedCmp4]]+marketing_campaign[[#This Row],[AcceptedCmp3]]</f>
        <v>2</v>
      </c>
    </row>
    <row r="920" spans="1:36" x14ac:dyDescent="0.35">
      <c r="A920">
        <v>2625</v>
      </c>
      <c r="B920">
        <v>1954</v>
      </c>
      <c r="C920">
        <f t="shared" ca="1" si="28"/>
        <v>72</v>
      </c>
      <c r="D920" t="str" cm="1">
        <f t="array" aca="1" ref="D9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0" t="s">
        <v>37</v>
      </c>
      <c r="F920" t="s">
        <v>30</v>
      </c>
      <c r="G920" cm="1">
        <f t="array" ref="G920">_xlfn.IFS(marketing_campaign[[#This Row],[Marital_Status]]="Single",I920-J920+1,marketing_campaign[[#This Row],[Marital_Status]]="Together",I920+J920+2,marketing_campaign[[#This Row],[Marital_Status]]="Alone",I920-J920+1,marketing_campaign[[#This Row],[Marital_Status]]="Married",I920+J920+2,marketing_campaign[[#This Row],[Marital_Status]]="Divorced",I920+J920+1,marketing_campaign[[#This Row],[Marital_Status]]="YOLO",I920-J920+1,marketing_campaign[[#This Row],[Marital_Status]]="Absurd",I920-J920+1,marketing_campaign[[#This Row],[Marital_Status]]="Widow",I920+J920+1)</f>
        <v>0</v>
      </c>
      <c r="H920">
        <v>42607</v>
      </c>
      <c r="I920">
        <v>0</v>
      </c>
      <c r="J920">
        <v>1</v>
      </c>
      <c r="K920" s="1">
        <v>41595</v>
      </c>
      <c r="L920">
        <v>30</v>
      </c>
      <c r="M920" t="str" cm="1">
        <f t="array" ref="M920">_xlfn.IFS(AND(marketing_campaign[[#This Row],[Recency]]&gt;=0,marketing_campaign[[#This Row],[Recency]]&lt;=14),"Early Recency",AND(marketing_campaign[[#This Row],[Recency]]&gt;=15,marketing_campaign[[#This Row],[Recency]]&lt;=31),"Mid-Recency",marketing_campaign[[#This Row],[Recency]]&gt;=32,"Late Recency")</f>
        <v>Mid-Recency</v>
      </c>
      <c r="N920">
        <v>156</v>
      </c>
      <c r="O920">
        <v>29</v>
      </c>
      <c r="P920">
        <v>56</v>
      </c>
      <c r="Q920">
        <v>30</v>
      </c>
      <c r="R920">
        <v>32</v>
      </c>
      <c r="S920">
        <v>47</v>
      </c>
      <c r="T920">
        <f>marketing_campaign[[#This Row],[MntGoldProds]]+marketing_campaign[[#This Row],[MntSweetProducts]]+marketing_campaign[[#This Row],[MntFishProducts]]+marketing_campaign[[#This Row],[MntMeatProducts]]+marketing_campaign[[#This Row],[MntFruits]]+marketing_campaign[[#This Row],[MntWines]]</f>
        <v>350</v>
      </c>
      <c r="U920">
        <v>2</v>
      </c>
      <c r="V920">
        <v>3</v>
      </c>
      <c r="W920">
        <v>2</v>
      </c>
      <c r="X920">
        <v>7</v>
      </c>
      <c r="Y920">
        <f t="shared" si="29"/>
        <v>14</v>
      </c>
      <c r="Z920">
        <v>3</v>
      </c>
      <c r="AA920">
        <v>0</v>
      </c>
      <c r="AB920">
        <v>0</v>
      </c>
      <c r="AC920">
        <v>0</v>
      </c>
      <c r="AD920">
        <v>0</v>
      </c>
      <c r="AE920">
        <v>0</v>
      </c>
      <c r="AF920">
        <v>0</v>
      </c>
      <c r="AG920">
        <v>3</v>
      </c>
      <c r="AH920">
        <v>11</v>
      </c>
      <c r="AI920">
        <v>0</v>
      </c>
      <c r="AJ920">
        <f>marketing_campaign[[#This Row],[AcceptedCmp2]]+marketing_campaign[[#This Row],[AcceptedCmp1]]+marketing_campaign[[#This Row],[AcceptedCmp5]]+marketing_campaign[[#This Row],[AcceptedCmp4]]+marketing_campaign[[#This Row],[AcceptedCmp3]]</f>
        <v>0</v>
      </c>
    </row>
    <row r="921" spans="1:36" x14ac:dyDescent="0.35">
      <c r="A921">
        <v>4637</v>
      </c>
      <c r="B921">
        <v>1954</v>
      </c>
      <c r="C921">
        <f t="shared" ca="1" si="28"/>
        <v>72</v>
      </c>
      <c r="D921" t="str" cm="1">
        <f t="array" aca="1" ref="D9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1" t="s">
        <v>32</v>
      </c>
      <c r="F921" t="s">
        <v>30</v>
      </c>
      <c r="G921" cm="1">
        <f t="array" ref="G921">_xlfn.IFS(marketing_campaign[[#This Row],[Marital_Status]]="Single",I921-J921+1,marketing_campaign[[#This Row],[Marital_Status]]="Together",I921+J921+2,marketing_campaign[[#This Row],[Marital_Status]]="Alone",I921-J921+1,marketing_campaign[[#This Row],[Marital_Status]]="Married",I921+J921+2,marketing_campaign[[#This Row],[Marital_Status]]="Divorced",I921+J921+1,marketing_campaign[[#This Row],[Marital_Status]]="YOLO",I921-J921+1,marketing_campaign[[#This Row],[Marital_Status]]="Absurd",I921-J921+1,marketing_campaign[[#This Row],[Marital_Status]]="Widow",I921+J921+1)</f>
        <v>1</v>
      </c>
      <c r="H921">
        <v>74637</v>
      </c>
      <c r="I921">
        <v>0</v>
      </c>
      <c r="J921">
        <v>0</v>
      </c>
      <c r="K921" s="1">
        <v>41412</v>
      </c>
      <c r="L921">
        <v>73</v>
      </c>
      <c r="M921" t="str" cm="1">
        <f t="array" ref="M921">_xlfn.IFS(AND(marketing_campaign[[#This Row],[Recency]]&gt;=0,marketing_campaign[[#This Row],[Recency]]&lt;=14),"Early Recency",AND(marketing_campaign[[#This Row],[Recency]]&gt;=15,marketing_campaign[[#This Row],[Recency]]&lt;=31),"Mid-Recency",marketing_campaign[[#This Row],[Recency]]&gt;=32,"Late Recency")</f>
        <v>Late Recency</v>
      </c>
      <c r="N921">
        <v>960</v>
      </c>
      <c r="O921">
        <v>64</v>
      </c>
      <c r="P921">
        <v>464</v>
      </c>
      <c r="Q921">
        <v>146</v>
      </c>
      <c r="R921">
        <v>0</v>
      </c>
      <c r="S921">
        <v>16</v>
      </c>
      <c r="T921">
        <f>marketing_campaign[[#This Row],[MntGoldProds]]+marketing_campaign[[#This Row],[MntSweetProducts]]+marketing_campaign[[#This Row],[MntFishProducts]]+marketing_campaign[[#This Row],[MntMeatProducts]]+marketing_campaign[[#This Row],[MntFruits]]+marketing_campaign[[#This Row],[MntWines]]</f>
        <v>1650</v>
      </c>
      <c r="U921">
        <v>1</v>
      </c>
      <c r="V921">
        <v>6</v>
      </c>
      <c r="W921">
        <v>9</v>
      </c>
      <c r="X921">
        <v>9</v>
      </c>
      <c r="Y921">
        <f t="shared" si="29"/>
        <v>25</v>
      </c>
      <c r="Z921">
        <v>3</v>
      </c>
      <c r="AA921">
        <v>0</v>
      </c>
      <c r="AB921">
        <v>0</v>
      </c>
      <c r="AC921">
        <v>0</v>
      </c>
      <c r="AD921">
        <v>1</v>
      </c>
      <c r="AE921">
        <v>0</v>
      </c>
      <c r="AF921">
        <v>0</v>
      </c>
      <c r="AG921">
        <v>3</v>
      </c>
      <c r="AH921">
        <v>11</v>
      </c>
      <c r="AI921">
        <v>0</v>
      </c>
      <c r="AJ921">
        <f>marketing_campaign[[#This Row],[AcceptedCmp2]]+marketing_campaign[[#This Row],[AcceptedCmp1]]+marketing_campaign[[#This Row],[AcceptedCmp5]]+marketing_campaign[[#This Row],[AcceptedCmp4]]+marketing_campaign[[#This Row],[AcceptedCmp3]]</f>
        <v>1</v>
      </c>
    </row>
    <row r="922" spans="1:36" x14ac:dyDescent="0.35">
      <c r="A922">
        <v>9972</v>
      </c>
      <c r="B922">
        <v>1955</v>
      </c>
      <c r="C922">
        <f t="shared" ca="1" si="28"/>
        <v>71</v>
      </c>
      <c r="D922" t="str" cm="1">
        <f t="array" aca="1" ref="D9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22" t="s">
        <v>32</v>
      </c>
      <c r="F922" t="s">
        <v>31</v>
      </c>
      <c r="G922" cm="1">
        <f t="array" ref="G922">_xlfn.IFS(marketing_campaign[[#This Row],[Marital_Status]]="Single",I922-J922+1,marketing_campaign[[#This Row],[Marital_Status]]="Together",I922+J922+2,marketing_campaign[[#This Row],[Marital_Status]]="Alone",I922-J922+1,marketing_campaign[[#This Row],[Marital_Status]]="Married",I922+J922+2,marketing_campaign[[#This Row],[Marital_Status]]="Divorced",I922+J922+1,marketing_campaign[[#This Row],[Marital_Status]]="YOLO",I922-J922+1,marketing_campaign[[#This Row],[Marital_Status]]="Absurd",I922-J922+1,marketing_campaign[[#This Row],[Marital_Status]]="Widow",I922+J922+1)</f>
        <v>4</v>
      </c>
      <c r="H922">
        <v>46015</v>
      </c>
      <c r="I922">
        <v>1</v>
      </c>
      <c r="J922">
        <v>1</v>
      </c>
      <c r="K922" s="1">
        <v>41742</v>
      </c>
      <c r="L922">
        <v>25</v>
      </c>
      <c r="M922" t="str" cm="1">
        <f t="array" ref="M922">_xlfn.IFS(AND(marketing_campaign[[#This Row],[Recency]]&gt;=0,marketing_campaign[[#This Row],[Recency]]&lt;=14),"Early Recency",AND(marketing_campaign[[#This Row],[Recency]]&gt;=15,marketing_campaign[[#This Row],[Recency]]&lt;=31),"Mid-Recency",marketing_campaign[[#This Row],[Recency]]&gt;=32,"Late Recency")</f>
        <v>Mid-Recency</v>
      </c>
      <c r="N922">
        <v>38</v>
      </c>
      <c r="O922">
        <v>0</v>
      </c>
      <c r="P922">
        <v>2</v>
      </c>
      <c r="Q922">
        <v>0</v>
      </c>
      <c r="R922">
        <v>0</v>
      </c>
      <c r="S922">
        <v>6</v>
      </c>
      <c r="T922">
        <f>marketing_campaign[[#This Row],[MntGoldProds]]+marketing_campaign[[#This Row],[MntSweetProducts]]+marketing_campaign[[#This Row],[MntFishProducts]]+marketing_campaign[[#This Row],[MntMeatProducts]]+marketing_campaign[[#This Row],[MntFruits]]+marketing_campaign[[#This Row],[MntWines]]</f>
        <v>46</v>
      </c>
      <c r="U922">
        <v>1</v>
      </c>
      <c r="V922">
        <v>1</v>
      </c>
      <c r="W922">
        <v>0</v>
      </c>
      <c r="X922">
        <v>3</v>
      </c>
      <c r="Y922">
        <f t="shared" si="29"/>
        <v>5</v>
      </c>
      <c r="Z922">
        <v>7</v>
      </c>
      <c r="AA922">
        <v>1</v>
      </c>
      <c r="AB922">
        <v>0</v>
      </c>
      <c r="AC922">
        <v>0</v>
      </c>
      <c r="AD922">
        <v>0</v>
      </c>
      <c r="AE922">
        <v>1</v>
      </c>
      <c r="AF922">
        <v>0</v>
      </c>
      <c r="AG922">
        <v>3</v>
      </c>
      <c r="AH922">
        <v>11</v>
      </c>
      <c r="AI922">
        <v>0</v>
      </c>
      <c r="AJ922">
        <f>marketing_campaign[[#This Row],[AcceptedCmp2]]+marketing_campaign[[#This Row],[AcceptedCmp1]]+marketing_campaign[[#This Row],[AcceptedCmp5]]+marketing_campaign[[#This Row],[AcceptedCmp4]]+marketing_campaign[[#This Row],[AcceptedCmp3]]</f>
        <v>2</v>
      </c>
    </row>
    <row r="923" spans="1:36" x14ac:dyDescent="0.35">
      <c r="A923">
        <v>4483</v>
      </c>
      <c r="B923">
        <v>1993</v>
      </c>
      <c r="C923">
        <f t="shared" ca="1" si="28"/>
        <v>33</v>
      </c>
      <c r="D923" t="str" cm="1">
        <f t="array" aca="1" ref="D9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23" t="s">
        <v>29</v>
      </c>
      <c r="F923" t="s">
        <v>30</v>
      </c>
      <c r="G923" cm="1">
        <f t="array" ref="G923">_xlfn.IFS(marketing_campaign[[#This Row],[Marital_Status]]="Single",I923-J923+1,marketing_campaign[[#This Row],[Marital_Status]]="Together",I923+J923+2,marketing_campaign[[#This Row],[Marital_Status]]="Alone",I923-J923+1,marketing_campaign[[#This Row],[Marital_Status]]="Married",I923+J923+2,marketing_campaign[[#This Row],[Marital_Status]]="Divorced",I923+J923+1,marketing_campaign[[#This Row],[Marital_Status]]="YOLO",I923-J923+1,marketing_campaign[[#This Row],[Marital_Status]]="Absurd",I923-J923+1,marketing_campaign[[#This Row],[Marital_Status]]="Widow",I923+J923+1)</f>
        <v>1</v>
      </c>
      <c r="H923">
        <v>72354</v>
      </c>
      <c r="I923">
        <v>0</v>
      </c>
      <c r="J923">
        <v>0</v>
      </c>
      <c r="K923" s="1">
        <v>41381</v>
      </c>
      <c r="L923">
        <v>67</v>
      </c>
      <c r="M923" t="str" cm="1">
        <f t="array" ref="M923">_xlfn.IFS(AND(marketing_campaign[[#This Row],[Recency]]&gt;=0,marketing_campaign[[#This Row],[Recency]]&lt;=14),"Early Recency",AND(marketing_campaign[[#This Row],[Recency]]&gt;=15,marketing_campaign[[#This Row],[Recency]]&lt;=31),"Mid-Recency",marketing_campaign[[#This Row],[Recency]]&gt;=32,"Late Recency")</f>
        <v>Late Recency</v>
      </c>
      <c r="N923">
        <v>315</v>
      </c>
      <c r="O923">
        <v>26</v>
      </c>
      <c r="P923">
        <v>473</v>
      </c>
      <c r="Q923">
        <v>220</v>
      </c>
      <c r="R923">
        <v>12</v>
      </c>
      <c r="S923">
        <v>182</v>
      </c>
      <c r="T923">
        <f>marketing_campaign[[#This Row],[MntGoldProds]]+marketing_campaign[[#This Row],[MntSweetProducts]]+marketing_campaign[[#This Row],[MntFishProducts]]+marketing_campaign[[#This Row],[MntMeatProducts]]+marketing_campaign[[#This Row],[MntFruits]]+marketing_campaign[[#This Row],[MntWines]]</f>
        <v>1228</v>
      </c>
      <c r="U923">
        <v>1</v>
      </c>
      <c r="V923">
        <v>2</v>
      </c>
      <c r="W923">
        <v>10</v>
      </c>
      <c r="X923">
        <v>6</v>
      </c>
      <c r="Y923">
        <f t="shared" si="29"/>
        <v>19</v>
      </c>
      <c r="Z923">
        <v>1</v>
      </c>
      <c r="AA923">
        <v>0</v>
      </c>
      <c r="AB923">
        <v>0</v>
      </c>
      <c r="AC923">
        <v>0</v>
      </c>
      <c r="AD923">
        <v>0</v>
      </c>
      <c r="AE923">
        <v>0</v>
      </c>
      <c r="AF923">
        <v>0</v>
      </c>
      <c r="AG923">
        <v>3</v>
      </c>
      <c r="AH923">
        <v>11</v>
      </c>
      <c r="AI923">
        <v>0</v>
      </c>
      <c r="AJ923">
        <f>marketing_campaign[[#This Row],[AcceptedCmp2]]+marketing_campaign[[#This Row],[AcceptedCmp1]]+marketing_campaign[[#This Row],[AcceptedCmp5]]+marketing_campaign[[#This Row],[AcceptedCmp4]]+marketing_campaign[[#This Row],[AcceptedCmp3]]</f>
        <v>0</v>
      </c>
    </row>
    <row r="924" spans="1:36" x14ac:dyDescent="0.35">
      <c r="A924">
        <v>4487</v>
      </c>
      <c r="B924">
        <v>1969</v>
      </c>
      <c r="C924">
        <f t="shared" ca="1" si="28"/>
        <v>57</v>
      </c>
      <c r="D924" t="str" cm="1">
        <f t="array" aca="1" ref="D9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24" t="s">
        <v>34</v>
      </c>
      <c r="F924" t="s">
        <v>30</v>
      </c>
      <c r="G924" cm="1">
        <f t="array" ref="G924">_xlfn.IFS(marketing_campaign[[#This Row],[Marital_Status]]="Single",I924-J924+1,marketing_campaign[[#This Row],[Marital_Status]]="Together",I924+J924+2,marketing_campaign[[#This Row],[Marital_Status]]="Alone",I924-J924+1,marketing_campaign[[#This Row],[Marital_Status]]="Married",I924+J924+2,marketing_campaign[[#This Row],[Marital_Status]]="Divorced",I924+J924+1,marketing_campaign[[#This Row],[Marital_Status]]="YOLO",I924-J924+1,marketing_campaign[[#This Row],[Marital_Status]]="Absurd",I924-J924+1,marketing_campaign[[#This Row],[Marital_Status]]="Widow",I924+J924+1)</f>
        <v>2</v>
      </c>
      <c r="H924">
        <v>39858</v>
      </c>
      <c r="I924">
        <v>1</v>
      </c>
      <c r="J924">
        <v>0</v>
      </c>
      <c r="K924" s="1">
        <v>41298</v>
      </c>
      <c r="L924">
        <v>67</v>
      </c>
      <c r="M924" t="str" cm="1">
        <f t="array" ref="M924">_xlfn.IFS(AND(marketing_campaign[[#This Row],[Recency]]&gt;=0,marketing_campaign[[#This Row],[Recency]]&lt;=14),"Early Recency",AND(marketing_campaign[[#This Row],[Recency]]&gt;=15,marketing_campaign[[#This Row],[Recency]]&lt;=31),"Mid-Recency",marketing_campaign[[#This Row],[Recency]]&gt;=32,"Late Recency")</f>
        <v>Late Recency</v>
      </c>
      <c r="N924">
        <v>15</v>
      </c>
      <c r="O924">
        <v>20</v>
      </c>
      <c r="P924">
        <v>25</v>
      </c>
      <c r="Q924">
        <v>2</v>
      </c>
      <c r="R924">
        <v>7</v>
      </c>
      <c r="S924">
        <v>26</v>
      </c>
      <c r="T924">
        <f>marketing_campaign[[#This Row],[MntGoldProds]]+marketing_campaign[[#This Row],[MntSweetProducts]]+marketing_campaign[[#This Row],[MntFishProducts]]+marketing_campaign[[#This Row],[MntMeatProducts]]+marketing_campaign[[#This Row],[MntFruits]]+marketing_campaign[[#This Row],[MntWines]]</f>
        <v>95</v>
      </c>
      <c r="U924">
        <v>1</v>
      </c>
      <c r="V924">
        <v>2</v>
      </c>
      <c r="W924">
        <v>0</v>
      </c>
      <c r="X924">
        <v>4</v>
      </c>
      <c r="Y924">
        <f t="shared" si="29"/>
        <v>7</v>
      </c>
      <c r="Z924">
        <v>6</v>
      </c>
      <c r="AA924">
        <v>0</v>
      </c>
      <c r="AB924">
        <v>0</v>
      </c>
      <c r="AC924">
        <v>0</v>
      </c>
      <c r="AD924">
        <v>0</v>
      </c>
      <c r="AE924">
        <v>0</v>
      </c>
      <c r="AF924">
        <v>0</v>
      </c>
      <c r="AG924">
        <v>3</v>
      </c>
      <c r="AH924">
        <v>11</v>
      </c>
      <c r="AI924">
        <v>1</v>
      </c>
      <c r="AJ924">
        <f>marketing_campaign[[#This Row],[AcceptedCmp2]]+marketing_campaign[[#This Row],[AcceptedCmp1]]+marketing_campaign[[#This Row],[AcceptedCmp5]]+marketing_campaign[[#This Row],[AcceptedCmp4]]+marketing_campaign[[#This Row],[AcceptedCmp3]]</f>
        <v>0</v>
      </c>
    </row>
    <row r="925" spans="1:36" x14ac:dyDescent="0.35">
      <c r="A925">
        <v>4988</v>
      </c>
      <c r="B925">
        <v>1948</v>
      </c>
      <c r="C925">
        <f t="shared" ca="1" si="28"/>
        <v>78</v>
      </c>
      <c r="D925" t="str" cm="1">
        <f t="array" aca="1" ref="D9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925" t="s">
        <v>32</v>
      </c>
      <c r="F925" t="s">
        <v>33</v>
      </c>
      <c r="G925" cm="1">
        <f t="array" ref="G925">_xlfn.IFS(marketing_campaign[[#This Row],[Marital_Status]]="Single",I925-J925+1,marketing_campaign[[#This Row],[Marital_Status]]="Together",I925+J925+2,marketing_campaign[[#This Row],[Marital_Status]]="Alone",I925-J925+1,marketing_campaign[[#This Row],[Marital_Status]]="Married",I925+J925+2,marketing_campaign[[#This Row],[Marital_Status]]="Divorced",I925+J925+1,marketing_campaign[[#This Row],[Marital_Status]]="YOLO",I925-J925+1,marketing_campaign[[#This Row],[Marital_Status]]="Absurd",I925-J925+1,marketing_campaign[[#This Row],[Marital_Status]]="Widow",I925+J925+1)</f>
        <v>4</v>
      </c>
      <c r="H925">
        <v>34469</v>
      </c>
      <c r="I925">
        <v>1</v>
      </c>
      <c r="J925">
        <v>1</v>
      </c>
      <c r="K925" s="1">
        <v>41763</v>
      </c>
      <c r="L925">
        <v>58</v>
      </c>
      <c r="M925" t="str" cm="1">
        <f t="array" ref="M925">_xlfn.IFS(AND(marketing_campaign[[#This Row],[Recency]]&gt;=0,marketing_campaign[[#This Row],[Recency]]&lt;=14),"Early Recency",AND(marketing_campaign[[#This Row],[Recency]]&gt;=15,marketing_campaign[[#This Row],[Recency]]&lt;=31),"Mid-Recency",marketing_campaign[[#This Row],[Recency]]&gt;=32,"Late Recency")</f>
        <v>Late Recency</v>
      </c>
      <c r="N925">
        <v>19</v>
      </c>
      <c r="O925">
        <v>6</v>
      </c>
      <c r="P925">
        <v>20</v>
      </c>
      <c r="Q925">
        <v>0</v>
      </c>
      <c r="R925">
        <v>5</v>
      </c>
      <c r="S925">
        <v>12</v>
      </c>
      <c r="T925">
        <f>marketing_campaign[[#This Row],[MntGoldProds]]+marketing_campaign[[#This Row],[MntSweetProducts]]+marketing_campaign[[#This Row],[MntFishProducts]]+marketing_campaign[[#This Row],[MntMeatProducts]]+marketing_campaign[[#This Row],[MntFruits]]+marketing_campaign[[#This Row],[MntWines]]</f>
        <v>62</v>
      </c>
      <c r="U925">
        <v>3</v>
      </c>
      <c r="V925">
        <v>1</v>
      </c>
      <c r="W925">
        <v>1</v>
      </c>
      <c r="X925">
        <v>4</v>
      </c>
      <c r="Y925">
        <f t="shared" si="29"/>
        <v>9</v>
      </c>
      <c r="Z925">
        <v>4</v>
      </c>
      <c r="AA925">
        <v>0</v>
      </c>
      <c r="AB925">
        <v>0</v>
      </c>
      <c r="AC925">
        <v>0</v>
      </c>
      <c r="AD925">
        <v>0</v>
      </c>
      <c r="AE925">
        <v>0</v>
      </c>
      <c r="AF925">
        <v>0</v>
      </c>
      <c r="AG925">
        <v>3</v>
      </c>
      <c r="AH925">
        <v>11</v>
      </c>
      <c r="AI925">
        <v>0</v>
      </c>
      <c r="AJ925">
        <f>marketing_campaign[[#This Row],[AcceptedCmp2]]+marketing_campaign[[#This Row],[AcceptedCmp1]]+marketing_campaign[[#This Row],[AcceptedCmp5]]+marketing_campaign[[#This Row],[AcceptedCmp4]]+marketing_campaign[[#This Row],[AcceptedCmp3]]</f>
        <v>0</v>
      </c>
    </row>
    <row r="926" spans="1:36" x14ac:dyDescent="0.35">
      <c r="A926">
        <v>8931</v>
      </c>
      <c r="B926">
        <v>1986</v>
      </c>
      <c r="C926">
        <f t="shared" ca="1" si="28"/>
        <v>40</v>
      </c>
      <c r="D926" t="str" cm="1">
        <f t="array" aca="1" ref="D9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26" t="s">
        <v>29</v>
      </c>
      <c r="F926" t="s">
        <v>31</v>
      </c>
      <c r="G926" cm="1">
        <f t="array" ref="G926">_xlfn.IFS(marketing_campaign[[#This Row],[Marital_Status]]="Single",I926-J926+1,marketing_campaign[[#This Row],[Marital_Status]]="Together",I926+J926+2,marketing_campaign[[#This Row],[Marital_Status]]="Alone",I926-J926+1,marketing_campaign[[#This Row],[Marital_Status]]="Married",I926+J926+2,marketing_campaign[[#This Row],[Marital_Status]]="Divorced",I926+J926+1,marketing_campaign[[#This Row],[Marital_Status]]="YOLO",I926-J926+1,marketing_campaign[[#This Row],[Marital_Status]]="Absurd",I926-J926+1,marketing_campaign[[#This Row],[Marital_Status]]="Widow",I926+J926+1)</f>
        <v>3</v>
      </c>
      <c r="H926">
        <v>83033</v>
      </c>
      <c r="I926">
        <v>1</v>
      </c>
      <c r="J926">
        <v>0</v>
      </c>
      <c r="K926" s="1">
        <v>41777</v>
      </c>
      <c r="L926">
        <v>82</v>
      </c>
      <c r="M926" t="str" cm="1">
        <f t="array" ref="M926">_xlfn.IFS(AND(marketing_campaign[[#This Row],[Recency]]&gt;=0,marketing_campaign[[#This Row],[Recency]]&lt;=14),"Early Recency",AND(marketing_campaign[[#This Row],[Recency]]&gt;=15,marketing_campaign[[#This Row],[Recency]]&lt;=31),"Mid-Recency",marketing_campaign[[#This Row],[Recency]]&gt;=32,"Late Recency")</f>
        <v>Late Recency</v>
      </c>
      <c r="N926">
        <v>812</v>
      </c>
      <c r="O926">
        <v>99</v>
      </c>
      <c r="P926">
        <v>431</v>
      </c>
      <c r="Q926">
        <v>237</v>
      </c>
      <c r="R926">
        <v>149</v>
      </c>
      <c r="S926">
        <v>33</v>
      </c>
      <c r="T926">
        <f>marketing_campaign[[#This Row],[MntGoldProds]]+marketing_campaign[[#This Row],[MntSweetProducts]]+marketing_campaign[[#This Row],[MntFishProducts]]+marketing_campaign[[#This Row],[MntMeatProducts]]+marketing_campaign[[#This Row],[MntFruits]]+marketing_campaign[[#This Row],[MntWines]]</f>
        <v>1761</v>
      </c>
      <c r="U926">
        <v>1</v>
      </c>
      <c r="V926">
        <v>11</v>
      </c>
      <c r="W926">
        <v>4</v>
      </c>
      <c r="X926">
        <v>10</v>
      </c>
      <c r="Y926">
        <f t="shared" si="29"/>
        <v>26</v>
      </c>
      <c r="Z926">
        <v>5</v>
      </c>
      <c r="AA926">
        <v>0</v>
      </c>
      <c r="AB926">
        <v>0</v>
      </c>
      <c r="AC926">
        <v>0</v>
      </c>
      <c r="AD926">
        <v>1</v>
      </c>
      <c r="AE926">
        <v>0</v>
      </c>
      <c r="AF926">
        <v>0</v>
      </c>
      <c r="AG926">
        <v>3</v>
      </c>
      <c r="AH926">
        <v>11</v>
      </c>
      <c r="AI926">
        <v>0</v>
      </c>
      <c r="AJ926">
        <f>marketing_campaign[[#This Row],[AcceptedCmp2]]+marketing_campaign[[#This Row],[AcceptedCmp1]]+marketing_campaign[[#This Row],[AcceptedCmp5]]+marketing_campaign[[#This Row],[AcceptedCmp4]]+marketing_campaign[[#This Row],[AcceptedCmp3]]</f>
        <v>1</v>
      </c>
    </row>
    <row r="927" spans="1:36" x14ac:dyDescent="0.35">
      <c r="A927">
        <v>5871</v>
      </c>
      <c r="B927">
        <v>1979</v>
      </c>
      <c r="C927">
        <f t="shared" ca="1" si="28"/>
        <v>47</v>
      </c>
      <c r="D927" t="str" cm="1">
        <f t="array" aca="1" ref="D9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27" t="s">
        <v>34</v>
      </c>
      <c r="F927" t="s">
        <v>31</v>
      </c>
      <c r="G927" cm="1">
        <f t="array" ref="G927">_xlfn.IFS(marketing_campaign[[#This Row],[Marital_Status]]="Single",I927-J927+1,marketing_campaign[[#This Row],[Marital_Status]]="Together",I927+J927+2,marketing_campaign[[#This Row],[Marital_Status]]="Alone",I927-J927+1,marketing_campaign[[#This Row],[Marital_Status]]="Married",I927+J927+2,marketing_campaign[[#This Row],[Marital_Status]]="Divorced",I927+J927+1,marketing_campaign[[#This Row],[Marital_Status]]="YOLO",I927-J927+1,marketing_campaign[[#This Row],[Marital_Status]]="Absurd",I927-J927+1,marketing_campaign[[#This Row],[Marital_Status]]="Widow",I927+J927+1)</f>
        <v>2</v>
      </c>
      <c r="H927">
        <v>24401</v>
      </c>
      <c r="I927">
        <v>0</v>
      </c>
      <c r="J927">
        <v>0</v>
      </c>
      <c r="K927" s="1">
        <v>41152</v>
      </c>
      <c r="L927">
        <v>98</v>
      </c>
      <c r="M927" t="str" cm="1">
        <f t="array" ref="M927">_xlfn.IFS(AND(marketing_campaign[[#This Row],[Recency]]&gt;=0,marketing_campaign[[#This Row],[Recency]]&lt;=14),"Early Recency",AND(marketing_campaign[[#This Row],[Recency]]&gt;=15,marketing_campaign[[#This Row],[Recency]]&lt;=31),"Mid-Recency",marketing_campaign[[#This Row],[Recency]]&gt;=32,"Late Recency")</f>
        <v>Late Recency</v>
      </c>
      <c r="N927">
        <v>73</v>
      </c>
      <c r="O927">
        <v>28</v>
      </c>
      <c r="P927">
        <v>217</v>
      </c>
      <c r="Q927">
        <v>10</v>
      </c>
      <c r="R927">
        <v>24</v>
      </c>
      <c r="S927">
        <v>115</v>
      </c>
      <c r="T927">
        <f>marketing_campaign[[#This Row],[MntGoldProds]]+marketing_campaign[[#This Row],[MntSweetProducts]]+marketing_campaign[[#This Row],[MntFishProducts]]+marketing_campaign[[#This Row],[MntMeatProducts]]+marketing_campaign[[#This Row],[MntFruits]]+marketing_campaign[[#This Row],[MntWines]]</f>
        <v>467</v>
      </c>
      <c r="U927">
        <v>3</v>
      </c>
      <c r="V927">
        <v>6</v>
      </c>
      <c r="W927">
        <v>1</v>
      </c>
      <c r="X927">
        <v>6</v>
      </c>
      <c r="Y927">
        <f t="shared" si="29"/>
        <v>16</v>
      </c>
      <c r="Z927">
        <v>8</v>
      </c>
      <c r="AA927">
        <v>0</v>
      </c>
      <c r="AB927">
        <v>0</v>
      </c>
      <c r="AC927">
        <v>0</v>
      </c>
      <c r="AD927">
        <v>0</v>
      </c>
      <c r="AE927">
        <v>0</v>
      </c>
      <c r="AF927">
        <v>0</v>
      </c>
      <c r="AG927">
        <v>3</v>
      </c>
      <c r="AH927">
        <v>11</v>
      </c>
      <c r="AI927">
        <v>0</v>
      </c>
      <c r="AJ927">
        <f>marketing_campaign[[#This Row],[AcceptedCmp2]]+marketing_campaign[[#This Row],[AcceptedCmp1]]+marketing_campaign[[#This Row],[AcceptedCmp5]]+marketing_campaign[[#This Row],[AcceptedCmp4]]+marketing_campaign[[#This Row],[AcceptedCmp3]]</f>
        <v>0</v>
      </c>
    </row>
    <row r="928" spans="1:36" x14ac:dyDescent="0.35">
      <c r="A928">
        <v>2008</v>
      </c>
      <c r="B928">
        <v>1978</v>
      </c>
      <c r="C928">
        <f t="shared" ca="1" si="28"/>
        <v>48</v>
      </c>
      <c r="D928" t="str" cm="1">
        <f t="array" aca="1" ref="D9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28" t="s">
        <v>29</v>
      </c>
      <c r="F928" t="s">
        <v>33</v>
      </c>
      <c r="G928" cm="1">
        <f t="array" ref="G928">_xlfn.IFS(marketing_campaign[[#This Row],[Marital_Status]]="Single",I928-J928+1,marketing_campaign[[#This Row],[Marital_Status]]="Together",I928+J928+2,marketing_campaign[[#This Row],[Marital_Status]]="Alone",I928-J928+1,marketing_campaign[[#This Row],[Marital_Status]]="Married",I928+J928+2,marketing_campaign[[#This Row],[Marital_Status]]="Divorced",I928+J928+1,marketing_campaign[[#This Row],[Marital_Status]]="YOLO",I928-J928+1,marketing_campaign[[#This Row],[Marital_Status]]="Absurd",I928-J928+1,marketing_campaign[[#This Row],[Marital_Status]]="Widow",I928+J928+1)</f>
        <v>2</v>
      </c>
      <c r="H928">
        <v>77583</v>
      </c>
      <c r="I928">
        <v>0</v>
      </c>
      <c r="J928">
        <v>0</v>
      </c>
      <c r="K928" s="1">
        <v>41680</v>
      </c>
      <c r="L928">
        <v>93</v>
      </c>
      <c r="M928" t="str" cm="1">
        <f t="array" ref="M928">_xlfn.IFS(AND(marketing_campaign[[#This Row],[Recency]]&gt;=0,marketing_campaign[[#This Row],[Recency]]&lt;=14),"Early Recency",AND(marketing_campaign[[#This Row],[Recency]]&gt;=15,marketing_campaign[[#This Row],[Recency]]&lt;=31),"Mid-Recency",marketing_campaign[[#This Row],[Recency]]&gt;=32,"Late Recency")</f>
        <v>Late Recency</v>
      </c>
      <c r="N928">
        <v>372</v>
      </c>
      <c r="O928">
        <v>23</v>
      </c>
      <c r="P928">
        <v>384</v>
      </c>
      <c r="Q928">
        <v>250</v>
      </c>
      <c r="R928">
        <v>12</v>
      </c>
      <c r="S928">
        <v>108</v>
      </c>
      <c r="T928">
        <f>marketing_campaign[[#This Row],[MntGoldProds]]+marketing_campaign[[#This Row],[MntSweetProducts]]+marketing_campaign[[#This Row],[MntFishProducts]]+marketing_campaign[[#This Row],[MntMeatProducts]]+marketing_campaign[[#This Row],[MntFruits]]+marketing_campaign[[#This Row],[MntWines]]</f>
        <v>1149</v>
      </c>
      <c r="U928">
        <v>1</v>
      </c>
      <c r="V928">
        <v>4</v>
      </c>
      <c r="W928">
        <v>5</v>
      </c>
      <c r="X928">
        <v>9</v>
      </c>
      <c r="Y928">
        <f t="shared" si="29"/>
        <v>19</v>
      </c>
      <c r="Z928">
        <v>2</v>
      </c>
      <c r="AA928">
        <v>0</v>
      </c>
      <c r="AB928">
        <v>0</v>
      </c>
      <c r="AC928">
        <v>0</v>
      </c>
      <c r="AD928">
        <v>1</v>
      </c>
      <c r="AE928">
        <v>0</v>
      </c>
      <c r="AF928">
        <v>0</v>
      </c>
      <c r="AG928">
        <v>3</v>
      </c>
      <c r="AH928">
        <v>11</v>
      </c>
      <c r="AI928">
        <v>0</v>
      </c>
      <c r="AJ928">
        <f>marketing_campaign[[#This Row],[AcceptedCmp2]]+marketing_campaign[[#This Row],[AcceptedCmp1]]+marketing_campaign[[#This Row],[AcceptedCmp5]]+marketing_campaign[[#This Row],[AcceptedCmp4]]+marketing_campaign[[#This Row],[AcceptedCmp3]]</f>
        <v>1</v>
      </c>
    </row>
    <row r="929" spans="1:36" x14ac:dyDescent="0.35">
      <c r="A929">
        <v>3139</v>
      </c>
      <c r="B929">
        <v>1982</v>
      </c>
      <c r="C929">
        <f t="shared" ca="1" si="28"/>
        <v>44</v>
      </c>
      <c r="D929" t="str" cm="1">
        <f t="array" aca="1" ref="D9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29" t="s">
        <v>37</v>
      </c>
      <c r="F929" t="s">
        <v>30</v>
      </c>
      <c r="G929" cm="1">
        <f t="array" ref="G929">_xlfn.IFS(marketing_campaign[[#This Row],[Marital_Status]]="Single",I929-J929+1,marketing_campaign[[#This Row],[Marital_Status]]="Together",I929+J929+2,marketing_campaign[[#This Row],[Marital_Status]]="Alone",I929-J929+1,marketing_campaign[[#This Row],[Marital_Status]]="Married",I929+J929+2,marketing_campaign[[#This Row],[Marital_Status]]="Divorced",I929+J929+1,marketing_campaign[[#This Row],[Marital_Status]]="YOLO",I929-J929+1,marketing_campaign[[#This Row],[Marital_Status]]="Absurd",I929-J929+1,marketing_campaign[[#This Row],[Marital_Status]]="Widow",I929+J929+1)</f>
        <v>1</v>
      </c>
      <c r="H929">
        <v>74116</v>
      </c>
      <c r="I929">
        <v>0</v>
      </c>
      <c r="J929">
        <v>0</v>
      </c>
      <c r="K929" s="1">
        <v>41638</v>
      </c>
      <c r="L929">
        <v>53</v>
      </c>
      <c r="M929" t="str" cm="1">
        <f t="array" ref="M929">_xlfn.IFS(AND(marketing_campaign[[#This Row],[Recency]]&gt;=0,marketing_campaign[[#This Row],[Recency]]&lt;=14),"Early Recency",AND(marketing_campaign[[#This Row],[Recency]]&gt;=15,marketing_campaign[[#This Row],[Recency]]&lt;=31),"Mid-Recency",marketing_campaign[[#This Row],[Recency]]&gt;=32,"Late Recency")</f>
        <v>Late Recency</v>
      </c>
      <c r="N929">
        <v>871</v>
      </c>
      <c r="O929">
        <v>111</v>
      </c>
      <c r="P929">
        <v>704</v>
      </c>
      <c r="Q929">
        <v>145</v>
      </c>
      <c r="R929">
        <v>55</v>
      </c>
      <c r="S929">
        <v>166</v>
      </c>
      <c r="T929">
        <f>marketing_campaign[[#This Row],[MntGoldProds]]+marketing_campaign[[#This Row],[MntSweetProducts]]+marketing_campaign[[#This Row],[MntFishProducts]]+marketing_campaign[[#This Row],[MntMeatProducts]]+marketing_campaign[[#This Row],[MntFruits]]+marketing_campaign[[#This Row],[MntWines]]</f>
        <v>2052</v>
      </c>
      <c r="U929">
        <v>1</v>
      </c>
      <c r="V929">
        <v>4</v>
      </c>
      <c r="W929">
        <v>4</v>
      </c>
      <c r="X929">
        <v>10</v>
      </c>
      <c r="Y929">
        <f t="shared" si="29"/>
        <v>19</v>
      </c>
      <c r="Z929">
        <v>2</v>
      </c>
      <c r="AA929">
        <v>0</v>
      </c>
      <c r="AB929">
        <v>1</v>
      </c>
      <c r="AC929">
        <v>0</v>
      </c>
      <c r="AD929">
        <v>0</v>
      </c>
      <c r="AE929">
        <v>0</v>
      </c>
      <c r="AF929">
        <v>0</v>
      </c>
      <c r="AG929">
        <v>3</v>
      </c>
      <c r="AH929">
        <v>11</v>
      </c>
      <c r="AI929">
        <v>0</v>
      </c>
      <c r="AJ929">
        <f>marketing_campaign[[#This Row],[AcceptedCmp2]]+marketing_campaign[[#This Row],[AcceptedCmp1]]+marketing_campaign[[#This Row],[AcceptedCmp5]]+marketing_campaign[[#This Row],[AcceptedCmp4]]+marketing_campaign[[#This Row],[AcceptedCmp3]]</f>
        <v>1</v>
      </c>
    </row>
    <row r="930" spans="1:36" x14ac:dyDescent="0.35">
      <c r="A930">
        <v>10037</v>
      </c>
      <c r="B930">
        <v>1993</v>
      </c>
      <c r="C930">
        <f t="shared" ca="1" si="28"/>
        <v>33</v>
      </c>
      <c r="D930" t="str" cm="1">
        <f t="array" aca="1" ref="D9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30" t="s">
        <v>29</v>
      </c>
      <c r="F930" t="s">
        <v>30</v>
      </c>
      <c r="G930" cm="1">
        <f t="array" ref="G930">_xlfn.IFS(marketing_campaign[[#This Row],[Marital_Status]]="Single",I930-J930+1,marketing_campaign[[#This Row],[Marital_Status]]="Together",I930+J930+2,marketing_campaign[[#This Row],[Marital_Status]]="Alone",I930-J930+1,marketing_campaign[[#This Row],[Marital_Status]]="Married",I930+J930+2,marketing_campaign[[#This Row],[Marital_Status]]="Divorced",I930+J930+1,marketing_campaign[[#This Row],[Marital_Status]]="YOLO",I930-J930+1,marketing_campaign[[#This Row],[Marital_Status]]="Absurd",I930-J930+1,marketing_campaign[[#This Row],[Marital_Status]]="Widow",I930+J930+1)</f>
        <v>1</v>
      </c>
      <c r="H930">
        <v>74293</v>
      </c>
      <c r="I930">
        <v>0</v>
      </c>
      <c r="J930">
        <v>0</v>
      </c>
      <c r="K930" s="1">
        <v>41763</v>
      </c>
      <c r="L930">
        <v>66</v>
      </c>
      <c r="M930" t="str" cm="1">
        <f t="array" ref="M930">_xlfn.IFS(AND(marketing_campaign[[#This Row],[Recency]]&gt;=0,marketing_campaign[[#This Row],[Recency]]&lt;=14),"Early Recency",AND(marketing_campaign[[#This Row],[Recency]]&gt;=15,marketing_campaign[[#This Row],[Recency]]&lt;=31),"Mid-Recency",marketing_campaign[[#This Row],[Recency]]&gt;=32,"Late Recency")</f>
        <v>Late Recency</v>
      </c>
      <c r="N930">
        <v>375</v>
      </c>
      <c r="O930">
        <v>152</v>
      </c>
      <c r="P930">
        <v>335</v>
      </c>
      <c r="Q930">
        <v>93</v>
      </c>
      <c r="R930">
        <v>91</v>
      </c>
      <c r="S930">
        <v>81</v>
      </c>
      <c r="T930">
        <f>marketing_campaign[[#This Row],[MntGoldProds]]+marketing_campaign[[#This Row],[MntSweetProducts]]+marketing_campaign[[#This Row],[MntFishProducts]]+marketing_campaign[[#This Row],[MntMeatProducts]]+marketing_campaign[[#This Row],[MntFruits]]+marketing_campaign[[#This Row],[MntWines]]</f>
        <v>1127</v>
      </c>
      <c r="U930">
        <v>1</v>
      </c>
      <c r="V930">
        <v>5</v>
      </c>
      <c r="W930">
        <v>4</v>
      </c>
      <c r="X930">
        <v>6</v>
      </c>
      <c r="Y930">
        <f t="shared" si="29"/>
        <v>16</v>
      </c>
      <c r="Z930">
        <v>2</v>
      </c>
      <c r="AA930">
        <v>0</v>
      </c>
      <c r="AB930">
        <v>0</v>
      </c>
      <c r="AC930">
        <v>0</v>
      </c>
      <c r="AD930">
        <v>0</v>
      </c>
      <c r="AE930">
        <v>0</v>
      </c>
      <c r="AF930">
        <v>0</v>
      </c>
      <c r="AG930">
        <v>3</v>
      </c>
      <c r="AH930">
        <v>11</v>
      </c>
      <c r="AI930">
        <v>0</v>
      </c>
      <c r="AJ930">
        <f>marketing_campaign[[#This Row],[AcceptedCmp2]]+marketing_campaign[[#This Row],[AcceptedCmp1]]+marketing_campaign[[#This Row],[AcceptedCmp5]]+marketing_campaign[[#This Row],[AcceptedCmp4]]+marketing_campaign[[#This Row],[AcceptedCmp3]]</f>
        <v>0</v>
      </c>
    </row>
    <row r="931" spans="1:36" x14ac:dyDescent="0.35">
      <c r="A931">
        <v>10673</v>
      </c>
      <c r="B931">
        <v>1976</v>
      </c>
      <c r="C931">
        <f t="shared" ca="1" si="28"/>
        <v>50</v>
      </c>
      <c r="D931" t="str" cm="1">
        <f t="array" aca="1" ref="D9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1" t="s">
        <v>32</v>
      </c>
      <c r="F931" t="s">
        <v>33</v>
      </c>
      <c r="G931" cm="1">
        <f t="array" ref="G931">_xlfn.IFS(marketing_campaign[[#This Row],[Marital_Status]]="Single",I931-J931+1,marketing_campaign[[#This Row],[Marital_Status]]="Together",I931+J931+2,marketing_campaign[[#This Row],[Marital_Status]]="Alone",I931-J931+1,marketing_campaign[[#This Row],[Marital_Status]]="Married",I931+J931+2,marketing_campaign[[#This Row],[Marital_Status]]="Divorced",I931+J931+1,marketing_campaign[[#This Row],[Marital_Status]]="YOLO",I931-J931+1,marketing_campaign[[#This Row],[Marital_Status]]="Absurd",I931-J931+1,marketing_campaign[[#This Row],[Marital_Status]]="Widow",I931+J931+1)</f>
        <v>3</v>
      </c>
      <c r="H931">
        <v>68397</v>
      </c>
      <c r="I931">
        <v>0</v>
      </c>
      <c r="J931">
        <v>1</v>
      </c>
      <c r="K931" s="1">
        <v>41595</v>
      </c>
      <c r="L931">
        <v>6</v>
      </c>
      <c r="M931" t="str" cm="1">
        <f t="array" ref="M931">_xlfn.IFS(AND(marketing_campaign[[#This Row],[Recency]]&gt;=0,marketing_campaign[[#This Row],[Recency]]&lt;=14),"Early Recency",AND(marketing_campaign[[#This Row],[Recency]]&gt;=15,marketing_campaign[[#This Row],[Recency]]&lt;=31),"Mid-Recency",marketing_campaign[[#This Row],[Recency]]&gt;=32,"Late Recency")</f>
        <v>Early Recency</v>
      </c>
      <c r="N931">
        <v>760</v>
      </c>
      <c r="O931">
        <v>80</v>
      </c>
      <c r="P931">
        <v>466</v>
      </c>
      <c r="Q931">
        <v>17</v>
      </c>
      <c r="R931">
        <v>13</v>
      </c>
      <c r="S931">
        <v>80</v>
      </c>
      <c r="T931">
        <f>marketing_campaign[[#This Row],[MntGoldProds]]+marketing_campaign[[#This Row],[MntSweetProducts]]+marketing_campaign[[#This Row],[MntFishProducts]]+marketing_campaign[[#This Row],[MntMeatProducts]]+marketing_campaign[[#This Row],[MntFruits]]+marketing_campaign[[#This Row],[MntWines]]</f>
        <v>1416</v>
      </c>
      <c r="U931">
        <v>1</v>
      </c>
      <c r="V931">
        <v>6</v>
      </c>
      <c r="W931">
        <v>9</v>
      </c>
      <c r="X931">
        <v>5</v>
      </c>
      <c r="Y931">
        <f t="shared" si="29"/>
        <v>21</v>
      </c>
      <c r="Z931">
        <v>3</v>
      </c>
      <c r="AA931">
        <v>0</v>
      </c>
      <c r="AB931">
        <v>0</v>
      </c>
      <c r="AC931">
        <v>0</v>
      </c>
      <c r="AD931">
        <v>0</v>
      </c>
      <c r="AE931">
        <v>0</v>
      </c>
      <c r="AF931">
        <v>0</v>
      </c>
      <c r="AG931">
        <v>3</v>
      </c>
      <c r="AH931">
        <v>11</v>
      </c>
      <c r="AI931">
        <v>0</v>
      </c>
      <c r="AJ931">
        <f>marketing_campaign[[#This Row],[AcceptedCmp2]]+marketing_campaign[[#This Row],[AcceptedCmp1]]+marketing_campaign[[#This Row],[AcceptedCmp5]]+marketing_campaign[[#This Row],[AcceptedCmp4]]+marketing_campaign[[#This Row],[AcceptedCmp3]]</f>
        <v>0</v>
      </c>
    </row>
    <row r="932" spans="1:36" x14ac:dyDescent="0.35">
      <c r="A932">
        <v>5303</v>
      </c>
      <c r="B932">
        <v>1974</v>
      </c>
      <c r="C932">
        <f t="shared" ca="1" si="28"/>
        <v>52</v>
      </c>
      <c r="D932" t="str" cm="1">
        <f t="array" aca="1" ref="D9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2" t="s">
        <v>32</v>
      </c>
      <c r="F932" t="s">
        <v>31</v>
      </c>
      <c r="G932" cm="1">
        <f t="array" ref="G932">_xlfn.IFS(marketing_campaign[[#This Row],[Marital_Status]]="Single",I932-J932+1,marketing_campaign[[#This Row],[Marital_Status]]="Together",I932+J932+2,marketing_campaign[[#This Row],[Marital_Status]]="Alone",I932-J932+1,marketing_campaign[[#This Row],[Marital_Status]]="Married",I932+J932+2,marketing_campaign[[#This Row],[Marital_Status]]="Divorced",I932+J932+1,marketing_campaign[[#This Row],[Marital_Status]]="YOLO",I932-J932+1,marketing_campaign[[#This Row],[Marital_Status]]="Absurd",I932-J932+1,marketing_campaign[[#This Row],[Marital_Status]]="Widow",I932+J932+1)</f>
        <v>2</v>
      </c>
      <c r="H932">
        <v>79632</v>
      </c>
      <c r="I932">
        <v>0</v>
      </c>
      <c r="J932">
        <v>0</v>
      </c>
      <c r="K932" s="1">
        <v>41737</v>
      </c>
      <c r="L932">
        <v>42</v>
      </c>
      <c r="M932" t="str" cm="1">
        <f t="array" ref="M932">_xlfn.IFS(AND(marketing_campaign[[#This Row],[Recency]]&gt;=0,marketing_campaign[[#This Row],[Recency]]&lt;=14),"Early Recency",AND(marketing_campaign[[#This Row],[Recency]]&gt;=15,marketing_campaign[[#This Row],[Recency]]&lt;=31),"Mid-Recency",marketing_campaign[[#This Row],[Recency]]&gt;=32,"Late Recency")</f>
        <v>Late Recency</v>
      </c>
      <c r="N932">
        <v>471</v>
      </c>
      <c r="O932">
        <v>0</v>
      </c>
      <c r="P932">
        <v>510</v>
      </c>
      <c r="Q932">
        <v>99</v>
      </c>
      <c r="R932">
        <v>21</v>
      </c>
      <c r="S932">
        <v>12</v>
      </c>
      <c r="T932">
        <f>marketing_campaign[[#This Row],[MntGoldProds]]+marketing_campaign[[#This Row],[MntSweetProducts]]+marketing_campaign[[#This Row],[MntFishProducts]]+marketing_campaign[[#This Row],[MntMeatProducts]]+marketing_campaign[[#This Row],[MntFruits]]+marketing_campaign[[#This Row],[MntWines]]</f>
        <v>1113</v>
      </c>
      <c r="U932">
        <v>1</v>
      </c>
      <c r="V932">
        <v>6</v>
      </c>
      <c r="W932">
        <v>4</v>
      </c>
      <c r="X932">
        <v>9</v>
      </c>
      <c r="Y932">
        <f t="shared" si="29"/>
        <v>20</v>
      </c>
      <c r="Z932">
        <v>2</v>
      </c>
      <c r="AA932">
        <v>0</v>
      </c>
      <c r="AB932">
        <v>0</v>
      </c>
      <c r="AC932">
        <v>0</v>
      </c>
      <c r="AD932">
        <v>0</v>
      </c>
      <c r="AE932">
        <v>0</v>
      </c>
      <c r="AF932">
        <v>0</v>
      </c>
      <c r="AG932">
        <v>3</v>
      </c>
      <c r="AH932">
        <v>11</v>
      </c>
      <c r="AI932">
        <v>0</v>
      </c>
      <c r="AJ932">
        <f>marketing_campaign[[#This Row],[AcceptedCmp2]]+marketing_campaign[[#This Row],[AcceptedCmp1]]+marketing_campaign[[#This Row],[AcceptedCmp5]]+marketing_campaign[[#This Row],[AcceptedCmp4]]+marketing_campaign[[#This Row],[AcceptedCmp3]]</f>
        <v>0</v>
      </c>
    </row>
    <row r="933" spans="1:36" x14ac:dyDescent="0.35">
      <c r="A933">
        <v>538</v>
      </c>
      <c r="B933">
        <v>1989</v>
      </c>
      <c r="C933">
        <f t="shared" ca="1" si="28"/>
        <v>37</v>
      </c>
      <c r="D933" t="str" cm="1">
        <f t="array" aca="1" ref="D9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33" t="s">
        <v>29</v>
      </c>
      <c r="F933" t="s">
        <v>30</v>
      </c>
      <c r="G933" cm="1">
        <f t="array" ref="G933">_xlfn.IFS(marketing_campaign[[#This Row],[Marital_Status]]="Single",I933-J933+1,marketing_campaign[[#This Row],[Marital_Status]]="Together",I933+J933+2,marketing_campaign[[#This Row],[Marital_Status]]="Alone",I933-J933+1,marketing_campaign[[#This Row],[Marital_Status]]="Married",I933+J933+2,marketing_campaign[[#This Row],[Marital_Status]]="Divorced",I933+J933+1,marketing_campaign[[#This Row],[Marital_Status]]="YOLO",I933-J933+1,marketing_campaign[[#This Row],[Marital_Status]]="Absurd",I933-J933+1,marketing_campaign[[#This Row],[Marital_Status]]="Widow",I933+J933+1)</f>
        <v>2</v>
      </c>
      <c r="H933">
        <v>46107</v>
      </c>
      <c r="I933">
        <v>1</v>
      </c>
      <c r="J933">
        <v>0</v>
      </c>
      <c r="K933" s="1">
        <v>41680</v>
      </c>
      <c r="L933">
        <v>78</v>
      </c>
      <c r="M933" t="str" cm="1">
        <f t="array" ref="M933">_xlfn.IFS(AND(marketing_campaign[[#This Row],[Recency]]&gt;=0,marketing_campaign[[#This Row],[Recency]]&lt;=14),"Early Recency",AND(marketing_campaign[[#This Row],[Recency]]&gt;=15,marketing_campaign[[#This Row],[Recency]]&lt;=31),"Mid-Recency",marketing_campaign[[#This Row],[Recency]]&gt;=32,"Late Recency")</f>
        <v>Late Recency</v>
      </c>
      <c r="N933">
        <v>31</v>
      </c>
      <c r="O933">
        <v>9</v>
      </c>
      <c r="P933">
        <v>27</v>
      </c>
      <c r="Q933">
        <v>16</v>
      </c>
      <c r="R933">
        <v>9</v>
      </c>
      <c r="S933">
        <v>33</v>
      </c>
      <c r="T933">
        <f>marketing_campaign[[#This Row],[MntGoldProds]]+marketing_campaign[[#This Row],[MntSweetProducts]]+marketing_campaign[[#This Row],[MntFishProducts]]+marketing_campaign[[#This Row],[MntMeatProducts]]+marketing_campaign[[#This Row],[MntFruits]]+marketing_campaign[[#This Row],[MntWines]]</f>
        <v>125</v>
      </c>
      <c r="U933">
        <v>1</v>
      </c>
      <c r="V933">
        <v>1</v>
      </c>
      <c r="W933">
        <v>1</v>
      </c>
      <c r="X933">
        <v>4</v>
      </c>
      <c r="Y933">
        <f t="shared" si="29"/>
        <v>7</v>
      </c>
      <c r="Z933">
        <v>3</v>
      </c>
      <c r="AA933">
        <v>0</v>
      </c>
      <c r="AB933">
        <v>0</v>
      </c>
      <c r="AC933">
        <v>0</v>
      </c>
      <c r="AD933">
        <v>0</v>
      </c>
      <c r="AE933">
        <v>0</v>
      </c>
      <c r="AF933">
        <v>0</v>
      </c>
      <c r="AG933">
        <v>3</v>
      </c>
      <c r="AH933">
        <v>11</v>
      </c>
      <c r="AI933">
        <v>0</v>
      </c>
      <c r="AJ933">
        <f>marketing_campaign[[#This Row],[AcceptedCmp2]]+marketing_campaign[[#This Row],[AcceptedCmp1]]+marketing_campaign[[#This Row],[AcceptedCmp5]]+marketing_campaign[[#This Row],[AcceptedCmp4]]+marketing_campaign[[#This Row],[AcceptedCmp3]]</f>
        <v>0</v>
      </c>
    </row>
    <row r="934" spans="1:36" x14ac:dyDescent="0.35">
      <c r="A934">
        <v>7922</v>
      </c>
      <c r="B934">
        <v>1951</v>
      </c>
      <c r="C934">
        <f t="shared" ca="1" si="28"/>
        <v>75</v>
      </c>
      <c r="D934" t="str" cm="1">
        <f t="array" aca="1" ref="D9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34" t="s">
        <v>32</v>
      </c>
      <c r="F934" t="s">
        <v>30</v>
      </c>
      <c r="G934" cm="1">
        <f t="array" ref="G934">_xlfn.IFS(marketing_campaign[[#This Row],[Marital_Status]]="Single",I934-J934+1,marketing_campaign[[#This Row],[Marital_Status]]="Together",I934+J934+2,marketing_campaign[[#This Row],[Marital_Status]]="Alone",I934-J934+1,marketing_campaign[[#This Row],[Marital_Status]]="Married",I934+J934+2,marketing_campaign[[#This Row],[Marital_Status]]="Divorced",I934+J934+1,marketing_campaign[[#This Row],[Marital_Status]]="YOLO",I934-J934+1,marketing_campaign[[#This Row],[Marital_Status]]="Absurd",I934-J934+1,marketing_campaign[[#This Row],[Marital_Status]]="Widow",I934+J934+1)</f>
        <v>0</v>
      </c>
      <c r="H934">
        <v>64950</v>
      </c>
      <c r="I934">
        <v>0</v>
      </c>
      <c r="J934">
        <v>1</v>
      </c>
      <c r="K934" s="1">
        <v>41133</v>
      </c>
      <c r="L934">
        <v>29</v>
      </c>
      <c r="M934" t="str" cm="1">
        <f t="array" ref="M934">_xlfn.IFS(AND(marketing_campaign[[#This Row],[Recency]]&gt;=0,marketing_campaign[[#This Row],[Recency]]&lt;=14),"Early Recency",AND(marketing_campaign[[#This Row],[Recency]]&gt;=15,marketing_campaign[[#This Row],[Recency]]&lt;=31),"Mid-Recency",marketing_campaign[[#This Row],[Recency]]&gt;=32,"Late Recency")</f>
        <v>Mid-Recency</v>
      </c>
      <c r="N934">
        <v>819</v>
      </c>
      <c r="O934">
        <v>0</v>
      </c>
      <c r="P934">
        <v>72</v>
      </c>
      <c r="Q934">
        <v>12</v>
      </c>
      <c r="R934">
        <v>0</v>
      </c>
      <c r="S934">
        <v>63</v>
      </c>
      <c r="T934">
        <f>marketing_campaign[[#This Row],[MntGoldProds]]+marketing_campaign[[#This Row],[MntSweetProducts]]+marketing_campaign[[#This Row],[MntFishProducts]]+marketing_campaign[[#This Row],[MntMeatProducts]]+marketing_campaign[[#This Row],[MntFruits]]+marketing_campaign[[#This Row],[MntWines]]</f>
        <v>966</v>
      </c>
      <c r="U934">
        <v>2</v>
      </c>
      <c r="V934">
        <v>11</v>
      </c>
      <c r="W934">
        <v>2</v>
      </c>
      <c r="X934">
        <v>10</v>
      </c>
      <c r="Y934">
        <f t="shared" si="29"/>
        <v>25</v>
      </c>
      <c r="Z934">
        <v>7</v>
      </c>
      <c r="AA934">
        <v>0</v>
      </c>
      <c r="AB934">
        <v>1</v>
      </c>
      <c r="AC934">
        <v>0</v>
      </c>
      <c r="AD934">
        <v>0</v>
      </c>
      <c r="AE934">
        <v>0</v>
      </c>
      <c r="AF934">
        <v>0</v>
      </c>
      <c r="AG934">
        <v>3</v>
      </c>
      <c r="AH934">
        <v>11</v>
      </c>
      <c r="AI934">
        <v>0</v>
      </c>
      <c r="AJ934">
        <f>marketing_campaign[[#This Row],[AcceptedCmp2]]+marketing_campaign[[#This Row],[AcceptedCmp1]]+marketing_campaign[[#This Row],[AcceptedCmp5]]+marketing_campaign[[#This Row],[AcceptedCmp4]]+marketing_campaign[[#This Row],[AcceptedCmp3]]</f>
        <v>1</v>
      </c>
    </row>
    <row r="935" spans="1:36" x14ac:dyDescent="0.35">
      <c r="A935">
        <v>5692</v>
      </c>
      <c r="B935">
        <v>1989</v>
      </c>
      <c r="C935">
        <f t="shared" ca="1" si="28"/>
        <v>37</v>
      </c>
      <c r="D935" t="str" cm="1">
        <f t="array" aca="1" ref="D9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35" t="s">
        <v>36</v>
      </c>
      <c r="F935" t="s">
        <v>33</v>
      </c>
      <c r="G935" cm="1">
        <f t="array" ref="G935">_xlfn.IFS(marketing_campaign[[#This Row],[Marital_Status]]="Single",I935-J935+1,marketing_campaign[[#This Row],[Marital_Status]]="Together",I935+J935+2,marketing_campaign[[#This Row],[Marital_Status]]="Alone",I935-J935+1,marketing_campaign[[#This Row],[Marital_Status]]="Married",I935+J935+2,marketing_campaign[[#This Row],[Marital_Status]]="Divorced",I935+J935+1,marketing_campaign[[#This Row],[Marital_Status]]="YOLO",I935-J935+1,marketing_campaign[[#This Row],[Marital_Status]]="Absurd",I935-J935+1,marketing_campaign[[#This Row],[Marital_Status]]="Widow",I935+J935+1)</f>
        <v>3</v>
      </c>
      <c r="H935">
        <v>25443</v>
      </c>
      <c r="I935">
        <v>1</v>
      </c>
      <c r="J935">
        <v>0</v>
      </c>
      <c r="K935" s="1">
        <v>41265</v>
      </c>
      <c r="L935">
        <v>82</v>
      </c>
      <c r="M935" t="str" cm="1">
        <f t="array" ref="M935">_xlfn.IFS(AND(marketing_campaign[[#This Row],[Recency]]&gt;=0,marketing_campaign[[#This Row],[Recency]]&lt;=14),"Early Recency",AND(marketing_campaign[[#This Row],[Recency]]&gt;=15,marketing_campaign[[#This Row],[Recency]]&lt;=31),"Mid-Recency",marketing_campaign[[#This Row],[Recency]]&gt;=32,"Late Recency")</f>
        <v>Late Recency</v>
      </c>
      <c r="N935">
        <v>1</v>
      </c>
      <c r="O935">
        <v>4</v>
      </c>
      <c r="P935">
        <v>3</v>
      </c>
      <c r="Q935">
        <v>8</v>
      </c>
      <c r="R935">
        <v>9</v>
      </c>
      <c r="S935">
        <v>7</v>
      </c>
      <c r="T935">
        <f>marketing_campaign[[#This Row],[MntGoldProds]]+marketing_campaign[[#This Row],[MntSweetProducts]]+marketing_campaign[[#This Row],[MntFishProducts]]+marketing_campaign[[#This Row],[MntMeatProducts]]+marketing_campaign[[#This Row],[MntFruits]]+marketing_campaign[[#This Row],[MntWines]]</f>
        <v>32</v>
      </c>
      <c r="U935">
        <v>1</v>
      </c>
      <c r="V935">
        <v>1</v>
      </c>
      <c r="W935">
        <v>0</v>
      </c>
      <c r="X935">
        <v>3</v>
      </c>
      <c r="Y935">
        <f t="shared" si="29"/>
        <v>5</v>
      </c>
      <c r="Z935">
        <v>8</v>
      </c>
      <c r="AA935">
        <v>0</v>
      </c>
      <c r="AB935">
        <v>0</v>
      </c>
      <c r="AC935">
        <v>0</v>
      </c>
      <c r="AD935">
        <v>0</v>
      </c>
      <c r="AE935">
        <v>0</v>
      </c>
      <c r="AF935">
        <v>0</v>
      </c>
      <c r="AG935">
        <v>3</v>
      </c>
      <c r="AH935">
        <v>11</v>
      </c>
      <c r="AI935">
        <v>0</v>
      </c>
      <c r="AJ935">
        <f>marketing_campaign[[#This Row],[AcceptedCmp2]]+marketing_campaign[[#This Row],[AcceptedCmp1]]+marketing_campaign[[#This Row],[AcceptedCmp5]]+marketing_campaign[[#This Row],[AcceptedCmp4]]+marketing_campaign[[#This Row],[AcceptedCmp3]]</f>
        <v>0</v>
      </c>
    </row>
    <row r="936" spans="1:36" x14ac:dyDescent="0.35">
      <c r="A936">
        <v>4843</v>
      </c>
      <c r="B936">
        <v>1952</v>
      </c>
      <c r="C936">
        <f t="shared" ca="1" si="28"/>
        <v>74</v>
      </c>
      <c r="D936" t="str" cm="1">
        <f t="array" aca="1" ref="D9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36" t="s">
        <v>29</v>
      </c>
      <c r="F936" t="s">
        <v>30</v>
      </c>
      <c r="G936" cm="1">
        <f t="array" ref="G936">_xlfn.IFS(marketing_campaign[[#This Row],[Marital_Status]]="Single",I936-J936+1,marketing_campaign[[#This Row],[Marital_Status]]="Together",I936+J936+2,marketing_campaign[[#This Row],[Marital_Status]]="Alone",I936-J936+1,marketing_campaign[[#This Row],[Marital_Status]]="Married",I936+J936+2,marketing_campaign[[#This Row],[Marital_Status]]="Divorced",I936+J936+1,marketing_campaign[[#This Row],[Marital_Status]]="YOLO",I936-J936+1,marketing_campaign[[#This Row],[Marital_Status]]="Absurd",I936-J936+1,marketing_campaign[[#This Row],[Marital_Status]]="Widow",I936+J936+1)</f>
        <v>1</v>
      </c>
      <c r="H936">
        <v>75127</v>
      </c>
      <c r="I936">
        <v>0</v>
      </c>
      <c r="J936">
        <v>0</v>
      </c>
      <c r="K936" s="1">
        <v>41781</v>
      </c>
      <c r="L936">
        <v>92</v>
      </c>
      <c r="M936" t="str" cm="1">
        <f t="array" ref="M936">_xlfn.IFS(AND(marketing_campaign[[#This Row],[Recency]]&gt;=0,marketing_campaign[[#This Row],[Recency]]&lt;=14),"Early Recency",AND(marketing_campaign[[#This Row],[Recency]]&gt;=15,marketing_campaign[[#This Row],[Recency]]&lt;=31),"Mid-Recency",marketing_campaign[[#This Row],[Recency]]&gt;=32,"Late Recency")</f>
        <v>Late Recency</v>
      </c>
      <c r="N936">
        <v>203</v>
      </c>
      <c r="O936">
        <v>35</v>
      </c>
      <c r="P936">
        <v>305</v>
      </c>
      <c r="Q936">
        <v>46</v>
      </c>
      <c r="R936">
        <v>17</v>
      </c>
      <c r="S936">
        <v>227</v>
      </c>
      <c r="T936">
        <f>marketing_campaign[[#This Row],[MntGoldProds]]+marketing_campaign[[#This Row],[MntSweetProducts]]+marketing_campaign[[#This Row],[MntFishProducts]]+marketing_campaign[[#This Row],[MntMeatProducts]]+marketing_campaign[[#This Row],[MntFruits]]+marketing_campaign[[#This Row],[MntWines]]</f>
        <v>833</v>
      </c>
      <c r="U936">
        <v>1</v>
      </c>
      <c r="V936">
        <v>2</v>
      </c>
      <c r="W936">
        <v>11</v>
      </c>
      <c r="X936">
        <v>5</v>
      </c>
      <c r="Y936">
        <f t="shared" si="29"/>
        <v>19</v>
      </c>
      <c r="Z936">
        <v>1</v>
      </c>
      <c r="AA936">
        <v>0</v>
      </c>
      <c r="AB936">
        <v>0</v>
      </c>
      <c r="AC936">
        <v>0</v>
      </c>
      <c r="AD936">
        <v>0</v>
      </c>
      <c r="AE936">
        <v>0</v>
      </c>
      <c r="AF936">
        <v>0</v>
      </c>
      <c r="AG936">
        <v>3</v>
      </c>
      <c r="AH936">
        <v>11</v>
      </c>
      <c r="AI936">
        <v>0</v>
      </c>
      <c r="AJ936">
        <f>marketing_campaign[[#This Row],[AcceptedCmp2]]+marketing_campaign[[#This Row],[AcceptedCmp1]]+marketing_campaign[[#This Row],[AcceptedCmp5]]+marketing_campaign[[#This Row],[AcceptedCmp4]]+marketing_campaign[[#This Row],[AcceptedCmp3]]</f>
        <v>0</v>
      </c>
    </row>
    <row r="937" spans="1:36" x14ac:dyDescent="0.35">
      <c r="A937">
        <v>6383</v>
      </c>
      <c r="B937">
        <v>1971</v>
      </c>
      <c r="C937">
        <f t="shared" ca="1" si="28"/>
        <v>55</v>
      </c>
      <c r="D937" t="str" cm="1">
        <f t="array" aca="1" ref="D9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7" t="s">
        <v>32</v>
      </c>
      <c r="F937" t="s">
        <v>31</v>
      </c>
      <c r="G937" cm="1">
        <f t="array" ref="G937">_xlfn.IFS(marketing_campaign[[#This Row],[Marital_Status]]="Single",I937-J937+1,marketing_campaign[[#This Row],[Marital_Status]]="Together",I937+J937+2,marketing_campaign[[#This Row],[Marital_Status]]="Alone",I937-J937+1,marketing_campaign[[#This Row],[Marital_Status]]="Married",I937+J937+2,marketing_campaign[[#This Row],[Marital_Status]]="Divorced",I937+J937+1,marketing_campaign[[#This Row],[Marital_Status]]="YOLO",I937-J937+1,marketing_campaign[[#This Row],[Marital_Status]]="Absurd",I937-J937+1,marketing_campaign[[#This Row],[Marital_Status]]="Widow",I937+J937+1)</f>
        <v>3</v>
      </c>
      <c r="H937">
        <v>32892</v>
      </c>
      <c r="I937">
        <v>1</v>
      </c>
      <c r="J937">
        <v>0</v>
      </c>
      <c r="K937" s="1">
        <v>41784</v>
      </c>
      <c r="L937">
        <v>78</v>
      </c>
      <c r="M937" t="str" cm="1">
        <f t="array" ref="M937">_xlfn.IFS(AND(marketing_campaign[[#This Row],[Recency]]&gt;=0,marketing_campaign[[#This Row],[Recency]]&lt;=14),"Early Recency",AND(marketing_campaign[[#This Row],[Recency]]&gt;=15,marketing_campaign[[#This Row],[Recency]]&lt;=31),"Mid-Recency",marketing_campaign[[#This Row],[Recency]]&gt;=32,"Late Recency")</f>
        <v>Late Recency</v>
      </c>
      <c r="N937">
        <v>26</v>
      </c>
      <c r="O937">
        <v>0</v>
      </c>
      <c r="P937">
        <v>15</v>
      </c>
      <c r="Q937">
        <v>2</v>
      </c>
      <c r="R937">
        <v>1</v>
      </c>
      <c r="S937">
        <v>2</v>
      </c>
      <c r="T937">
        <f>marketing_campaign[[#This Row],[MntGoldProds]]+marketing_campaign[[#This Row],[MntSweetProducts]]+marketing_campaign[[#This Row],[MntFishProducts]]+marketing_campaign[[#This Row],[MntMeatProducts]]+marketing_campaign[[#This Row],[MntFruits]]+marketing_campaign[[#This Row],[MntWines]]</f>
        <v>46</v>
      </c>
      <c r="U937">
        <v>2</v>
      </c>
      <c r="V937">
        <v>3</v>
      </c>
      <c r="W937">
        <v>0</v>
      </c>
      <c r="X937">
        <v>3</v>
      </c>
      <c r="Y937">
        <f t="shared" si="29"/>
        <v>8</v>
      </c>
      <c r="Z937">
        <v>8</v>
      </c>
      <c r="AA937">
        <v>0</v>
      </c>
      <c r="AB937">
        <v>0</v>
      </c>
      <c r="AC937">
        <v>0</v>
      </c>
      <c r="AD937">
        <v>0</v>
      </c>
      <c r="AE937">
        <v>0</v>
      </c>
      <c r="AF937">
        <v>0</v>
      </c>
      <c r="AG937">
        <v>3</v>
      </c>
      <c r="AH937">
        <v>11</v>
      </c>
      <c r="AI937">
        <v>0</v>
      </c>
      <c r="AJ937">
        <f>marketing_campaign[[#This Row],[AcceptedCmp2]]+marketing_campaign[[#This Row],[AcceptedCmp1]]+marketing_campaign[[#This Row],[AcceptedCmp5]]+marketing_campaign[[#This Row],[AcceptedCmp4]]+marketing_campaign[[#This Row],[AcceptedCmp3]]</f>
        <v>0</v>
      </c>
    </row>
    <row r="938" spans="1:36" x14ac:dyDescent="0.35">
      <c r="A938">
        <v>1628</v>
      </c>
      <c r="B938">
        <v>1971</v>
      </c>
      <c r="C938">
        <f t="shared" ca="1" si="28"/>
        <v>55</v>
      </c>
      <c r="D938" t="str" cm="1">
        <f t="array" aca="1" ref="D9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8" t="s">
        <v>29</v>
      </c>
      <c r="F938" t="s">
        <v>31</v>
      </c>
      <c r="G938" cm="1">
        <f t="array" ref="G938">_xlfn.IFS(marketing_campaign[[#This Row],[Marital_Status]]="Single",I938-J938+1,marketing_campaign[[#This Row],[Marital_Status]]="Together",I938+J938+2,marketing_campaign[[#This Row],[Marital_Status]]="Alone",I938-J938+1,marketing_campaign[[#This Row],[Marital_Status]]="Married",I938+J938+2,marketing_campaign[[#This Row],[Marital_Status]]="Divorced",I938+J938+1,marketing_campaign[[#This Row],[Marital_Status]]="YOLO",I938-J938+1,marketing_campaign[[#This Row],[Marital_Status]]="Absurd",I938-J938+1,marketing_campaign[[#This Row],[Marital_Status]]="Widow",I938+J938+1)</f>
        <v>2</v>
      </c>
      <c r="H938">
        <v>71796</v>
      </c>
      <c r="I938">
        <v>0</v>
      </c>
      <c r="J938">
        <v>0</v>
      </c>
      <c r="K938" s="1">
        <v>41571</v>
      </c>
      <c r="L938">
        <v>54</v>
      </c>
      <c r="M938" t="str" cm="1">
        <f t="array" ref="M938">_xlfn.IFS(AND(marketing_campaign[[#This Row],[Recency]]&gt;=0,marketing_campaign[[#This Row],[Recency]]&lt;=14),"Early Recency",AND(marketing_campaign[[#This Row],[Recency]]&gt;=15,marketing_campaign[[#This Row],[Recency]]&lt;=31),"Mid-Recency",marketing_campaign[[#This Row],[Recency]]&gt;=32,"Late Recency")</f>
        <v>Late Recency</v>
      </c>
      <c r="N938">
        <v>354</v>
      </c>
      <c r="O938">
        <v>21</v>
      </c>
      <c r="P938">
        <v>311</v>
      </c>
      <c r="Q938">
        <v>167</v>
      </c>
      <c r="R938">
        <v>75</v>
      </c>
      <c r="S938">
        <v>32</v>
      </c>
      <c r="T938">
        <f>marketing_campaign[[#This Row],[MntGoldProds]]+marketing_campaign[[#This Row],[MntSweetProducts]]+marketing_campaign[[#This Row],[MntFishProducts]]+marketing_campaign[[#This Row],[MntMeatProducts]]+marketing_campaign[[#This Row],[MntFruits]]+marketing_campaign[[#This Row],[MntWines]]</f>
        <v>960</v>
      </c>
      <c r="U938">
        <v>1</v>
      </c>
      <c r="V938">
        <v>9</v>
      </c>
      <c r="W938">
        <v>3</v>
      </c>
      <c r="X938">
        <v>4</v>
      </c>
      <c r="Y938">
        <f t="shared" si="29"/>
        <v>17</v>
      </c>
      <c r="Z938">
        <v>4</v>
      </c>
      <c r="AA938">
        <v>0</v>
      </c>
      <c r="AB938">
        <v>0</v>
      </c>
      <c r="AC938">
        <v>0</v>
      </c>
      <c r="AD938">
        <v>0</v>
      </c>
      <c r="AE938">
        <v>0</v>
      </c>
      <c r="AF938">
        <v>0</v>
      </c>
      <c r="AG938">
        <v>3</v>
      </c>
      <c r="AH938">
        <v>11</v>
      </c>
      <c r="AI938">
        <v>0</v>
      </c>
      <c r="AJ938">
        <f>marketing_campaign[[#This Row],[AcceptedCmp2]]+marketing_campaign[[#This Row],[AcceptedCmp1]]+marketing_campaign[[#This Row],[AcceptedCmp5]]+marketing_campaign[[#This Row],[AcceptedCmp4]]+marketing_campaign[[#This Row],[AcceptedCmp3]]</f>
        <v>0</v>
      </c>
    </row>
    <row r="939" spans="1:36" x14ac:dyDescent="0.35">
      <c r="A939">
        <v>1204</v>
      </c>
      <c r="B939">
        <v>1970</v>
      </c>
      <c r="C939">
        <f t="shared" ca="1" si="28"/>
        <v>56</v>
      </c>
      <c r="D939" t="str" cm="1">
        <f t="array" aca="1" ref="D9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39" t="s">
        <v>32</v>
      </c>
      <c r="F939" t="s">
        <v>33</v>
      </c>
      <c r="G939" cm="1">
        <f t="array" ref="G939">_xlfn.IFS(marketing_campaign[[#This Row],[Marital_Status]]="Single",I939-J939+1,marketing_campaign[[#This Row],[Marital_Status]]="Together",I939+J939+2,marketing_campaign[[#This Row],[Marital_Status]]="Alone",I939-J939+1,marketing_campaign[[#This Row],[Marital_Status]]="Married",I939+J939+2,marketing_campaign[[#This Row],[Marital_Status]]="Divorced",I939+J939+1,marketing_campaign[[#This Row],[Marital_Status]]="YOLO",I939-J939+1,marketing_campaign[[#This Row],[Marital_Status]]="Absurd",I939-J939+1,marketing_campaign[[#This Row],[Marital_Status]]="Widow",I939+J939+1)</f>
        <v>3</v>
      </c>
      <c r="H939">
        <v>67536</v>
      </c>
      <c r="I939">
        <v>0</v>
      </c>
      <c r="J939">
        <v>1</v>
      </c>
      <c r="K939" s="1">
        <v>41416</v>
      </c>
      <c r="L939">
        <v>45</v>
      </c>
      <c r="M939" t="str" cm="1">
        <f t="array" ref="M939">_xlfn.IFS(AND(marketing_campaign[[#This Row],[Recency]]&gt;=0,marketing_campaign[[#This Row],[Recency]]&lt;=14),"Early Recency",AND(marketing_campaign[[#This Row],[Recency]]&gt;=15,marketing_campaign[[#This Row],[Recency]]&lt;=31),"Mid-Recency",marketing_campaign[[#This Row],[Recency]]&gt;=32,"Late Recency")</f>
        <v>Late Recency</v>
      </c>
      <c r="N939">
        <v>1253</v>
      </c>
      <c r="O939">
        <v>0</v>
      </c>
      <c r="P939">
        <v>447</v>
      </c>
      <c r="Q939">
        <v>23</v>
      </c>
      <c r="R939">
        <v>71</v>
      </c>
      <c r="S939">
        <v>35</v>
      </c>
      <c r="T939">
        <f>marketing_campaign[[#This Row],[MntGoldProds]]+marketing_campaign[[#This Row],[MntSweetProducts]]+marketing_campaign[[#This Row],[MntFishProducts]]+marketing_campaign[[#This Row],[MntMeatProducts]]+marketing_campaign[[#This Row],[MntFruits]]+marketing_campaign[[#This Row],[MntWines]]</f>
        <v>1829</v>
      </c>
      <c r="U939">
        <v>3</v>
      </c>
      <c r="V939">
        <v>11</v>
      </c>
      <c r="W939">
        <v>5</v>
      </c>
      <c r="X939">
        <v>11</v>
      </c>
      <c r="Y939">
        <f t="shared" si="29"/>
        <v>30</v>
      </c>
      <c r="Z939">
        <v>8</v>
      </c>
      <c r="AA939">
        <v>0</v>
      </c>
      <c r="AB939">
        <v>0</v>
      </c>
      <c r="AC939">
        <v>0</v>
      </c>
      <c r="AD939">
        <v>1</v>
      </c>
      <c r="AE939">
        <v>0</v>
      </c>
      <c r="AF939">
        <v>0</v>
      </c>
      <c r="AG939">
        <v>3</v>
      </c>
      <c r="AH939">
        <v>11</v>
      </c>
      <c r="AI939">
        <v>0</v>
      </c>
      <c r="AJ939">
        <f>marketing_campaign[[#This Row],[AcceptedCmp2]]+marketing_campaign[[#This Row],[AcceptedCmp1]]+marketing_campaign[[#This Row],[AcceptedCmp5]]+marketing_campaign[[#This Row],[AcceptedCmp4]]+marketing_campaign[[#This Row],[AcceptedCmp3]]</f>
        <v>1</v>
      </c>
    </row>
    <row r="940" spans="1:36" x14ac:dyDescent="0.35">
      <c r="A940">
        <v>3673</v>
      </c>
      <c r="B940">
        <v>1971</v>
      </c>
      <c r="C940">
        <f t="shared" ca="1" si="28"/>
        <v>55</v>
      </c>
      <c r="D940" t="str" cm="1">
        <f t="array" aca="1" ref="D9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0" t="s">
        <v>29</v>
      </c>
      <c r="F940" t="s">
        <v>30</v>
      </c>
      <c r="G940" cm="1">
        <f t="array" ref="G940">_xlfn.IFS(marketing_campaign[[#This Row],[Marital_Status]]="Single",I940-J940+1,marketing_campaign[[#This Row],[Marital_Status]]="Together",I940+J940+2,marketing_campaign[[#This Row],[Marital_Status]]="Alone",I940-J940+1,marketing_campaign[[#This Row],[Marital_Status]]="Married",I940+J940+2,marketing_campaign[[#This Row],[Marital_Status]]="Divorced",I940+J940+1,marketing_campaign[[#This Row],[Marital_Status]]="YOLO",I940-J940+1,marketing_campaign[[#This Row],[Marital_Status]]="Absurd",I940-J940+1,marketing_campaign[[#This Row],[Marital_Status]]="Widow",I940+J940+1)</f>
        <v>0</v>
      </c>
      <c r="H940">
        <v>55239</v>
      </c>
      <c r="I940">
        <v>0</v>
      </c>
      <c r="J940">
        <v>1</v>
      </c>
      <c r="K940" s="1">
        <v>41469</v>
      </c>
      <c r="L940">
        <v>59</v>
      </c>
      <c r="M940" t="str" cm="1">
        <f t="array" ref="M940">_xlfn.IFS(AND(marketing_campaign[[#This Row],[Recency]]&gt;=0,marketing_campaign[[#This Row],[Recency]]&lt;=14),"Early Recency",AND(marketing_campaign[[#This Row],[Recency]]&gt;=15,marketing_campaign[[#This Row],[Recency]]&lt;=31),"Mid-Recency",marketing_campaign[[#This Row],[Recency]]&gt;=32,"Late Recency")</f>
        <v>Late Recency</v>
      </c>
      <c r="N940">
        <v>371</v>
      </c>
      <c r="O940">
        <v>17</v>
      </c>
      <c r="P940">
        <v>238</v>
      </c>
      <c r="Q940">
        <v>23</v>
      </c>
      <c r="R940">
        <v>24</v>
      </c>
      <c r="S940">
        <v>106</v>
      </c>
      <c r="T940">
        <f>marketing_campaign[[#This Row],[MntGoldProds]]+marketing_campaign[[#This Row],[MntSweetProducts]]+marketing_campaign[[#This Row],[MntFishProducts]]+marketing_campaign[[#This Row],[MntMeatProducts]]+marketing_campaign[[#This Row],[MntFruits]]+marketing_campaign[[#This Row],[MntWines]]</f>
        <v>779</v>
      </c>
      <c r="U940">
        <v>3</v>
      </c>
      <c r="V940">
        <v>7</v>
      </c>
      <c r="W940">
        <v>5</v>
      </c>
      <c r="X940">
        <v>11</v>
      </c>
      <c r="Y940">
        <f t="shared" si="29"/>
        <v>26</v>
      </c>
      <c r="Z940">
        <v>5</v>
      </c>
      <c r="AA940">
        <v>0</v>
      </c>
      <c r="AB940">
        <v>0</v>
      </c>
      <c r="AC940">
        <v>0</v>
      </c>
      <c r="AD940">
        <v>0</v>
      </c>
      <c r="AE940">
        <v>0</v>
      </c>
      <c r="AF940">
        <v>0</v>
      </c>
      <c r="AG940">
        <v>3</v>
      </c>
      <c r="AH940">
        <v>11</v>
      </c>
      <c r="AI940">
        <v>0</v>
      </c>
      <c r="AJ940">
        <f>marketing_campaign[[#This Row],[AcceptedCmp2]]+marketing_campaign[[#This Row],[AcceptedCmp1]]+marketing_campaign[[#This Row],[AcceptedCmp5]]+marketing_campaign[[#This Row],[AcceptedCmp4]]+marketing_campaign[[#This Row],[AcceptedCmp3]]</f>
        <v>0</v>
      </c>
    </row>
    <row r="941" spans="1:36" x14ac:dyDescent="0.35">
      <c r="A941">
        <v>760</v>
      </c>
      <c r="B941">
        <v>1975</v>
      </c>
      <c r="C941">
        <f t="shared" ca="1" si="28"/>
        <v>51</v>
      </c>
      <c r="D941" t="str" cm="1">
        <f t="array" aca="1" ref="D9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1" t="s">
        <v>32</v>
      </c>
      <c r="F941" t="s">
        <v>35</v>
      </c>
      <c r="G941" cm="1">
        <f t="array" ref="G941">_xlfn.IFS(marketing_campaign[[#This Row],[Marital_Status]]="Single",I941-J941+1,marketing_campaign[[#This Row],[Marital_Status]]="Together",I941+J941+2,marketing_campaign[[#This Row],[Marital_Status]]="Alone",I941-J941+1,marketing_campaign[[#This Row],[Marital_Status]]="Married",I941+J941+2,marketing_campaign[[#This Row],[Marital_Status]]="Divorced",I941+J941+1,marketing_campaign[[#This Row],[Marital_Status]]="YOLO",I941-J941+1,marketing_campaign[[#This Row],[Marital_Status]]="Absurd",I941-J941+1,marketing_campaign[[#This Row],[Marital_Status]]="Widow",I941+J941+1)</f>
        <v>2</v>
      </c>
      <c r="H941">
        <v>60554</v>
      </c>
      <c r="I941">
        <v>1</v>
      </c>
      <c r="J941">
        <v>0</v>
      </c>
      <c r="K941" s="1">
        <v>41495</v>
      </c>
      <c r="L941">
        <v>8</v>
      </c>
      <c r="M941" t="str" cm="1">
        <f t="array" ref="M941">_xlfn.IFS(AND(marketing_campaign[[#This Row],[Recency]]&gt;=0,marketing_campaign[[#This Row],[Recency]]&lt;=14),"Early Recency",AND(marketing_campaign[[#This Row],[Recency]]&gt;=15,marketing_campaign[[#This Row],[Recency]]&lt;=31),"Mid-Recency",marketing_campaign[[#This Row],[Recency]]&gt;=32,"Late Recency")</f>
        <v>Early Recency</v>
      </c>
      <c r="N941">
        <v>588</v>
      </c>
      <c r="O941">
        <v>7</v>
      </c>
      <c r="P941">
        <v>76</v>
      </c>
      <c r="Q941">
        <v>110</v>
      </c>
      <c r="R941">
        <v>15</v>
      </c>
      <c r="S941">
        <v>15</v>
      </c>
      <c r="T941">
        <f>marketing_campaign[[#This Row],[MntGoldProds]]+marketing_campaign[[#This Row],[MntSweetProducts]]+marketing_campaign[[#This Row],[MntFishProducts]]+marketing_campaign[[#This Row],[MntMeatProducts]]+marketing_campaign[[#This Row],[MntFruits]]+marketing_campaign[[#This Row],[MntWines]]</f>
        <v>811</v>
      </c>
      <c r="U941">
        <v>2</v>
      </c>
      <c r="V941">
        <v>8</v>
      </c>
      <c r="W941">
        <v>4</v>
      </c>
      <c r="X941">
        <v>9</v>
      </c>
      <c r="Y941">
        <f t="shared" si="29"/>
        <v>23</v>
      </c>
      <c r="Z941">
        <v>6</v>
      </c>
      <c r="AA941">
        <v>0</v>
      </c>
      <c r="AB941">
        <v>0</v>
      </c>
      <c r="AC941">
        <v>0</v>
      </c>
      <c r="AD941">
        <v>0</v>
      </c>
      <c r="AE941">
        <v>0</v>
      </c>
      <c r="AF941">
        <v>0</v>
      </c>
      <c r="AG941">
        <v>3</v>
      </c>
      <c r="AH941">
        <v>11</v>
      </c>
      <c r="AI941">
        <v>0</v>
      </c>
      <c r="AJ941">
        <f>marketing_campaign[[#This Row],[AcceptedCmp2]]+marketing_campaign[[#This Row],[AcceptedCmp1]]+marketing_campaign[[#This Row],[AcceptedCmp5]]+marketing_campaign[[#This Row],[AcceptedCmp4]]+marketing_campaign[[#This Row],[AcceptedCmp3]]</f>
        <v>0</v>
      </c>
    </row>
    <row r="942" spans="1:36" x14ac:dyDescent="0.35">
      <c r="A942">
        <v>8957</v>
      </c>
      <c r="B942">
        <v>1952</v>
      </c>
      <c r="C942">
        <f t="shared" ca="1" si="28"/>
        <v>74</v>
      </c>
      <c r="D942" t="str" cm="1">
        <f t="array" aca="1" ref="D9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42" t="s">
        <v>37</v>
      </c>
      <c r="F942" t="s">
        <v>30</v>
      </c>
      <c r="G942" cm="1">
        <f t="array" ref="G942">_xlfn.IFS(marketing_campaign[[#This Row],[Marital_Status]]="Single",I942-J942+1,marketing_campaign[[#This Row],[Marital_Status]]="Together",I942+J942+2,marketing_campaign[[#This Row],[Marital_Status]]="Alone",I942-J942+1,marketing_campaign[[#This Row],[Marital_Status]]="Married",I942+J942+2,marketing_campaign[[#This Row],[Marital_Status]]="Divorced",I942+J942+1,marketing_campaign[[#This Row],[Marital_Status]]="YOLO",I942-J942+1,marketing_campaign[[#This Row],[Marital_Status]]="Absurd",I942-J942+1,marketing_campaign[[#This Row],[Marital_Status]]="Widow",I942+J942+1)</f>
        <v>1</v>
      </c>
      <c r="H942">
        <v>64831</v>
      </c>
      <c r="I942">
        <v>1</v>
      </c>
      <c r="J942">
        <v>1</v>
      </c>
      <c r="K942" s="1">
        <v>41435</v>
      </c>
      <c r="L942">
        <v>51</v>
      </c>
      <c r="M942" t="str" cm="1">
        <f t="array" ref="M942">_xlfn.IFS(AND(marketing_campaign[[#This Row],[Recency]]&gt;=0,marketing_campaign[[#This Row],[Recency]]&lt;=14),"Early Recency",AND(marketing_campaign[[#This Row],[Recency]]&gt;=15,marketing_campaign[[#This Row],[Recency]]&lt;=31),"Mid-Recency",marketing_campaign[[#This Row],[Recency]]&gt;=32,"Late Recency")</f>
        <v>Late Recency</v>
      </c>
      <c r="N942">
        <v>480</v>
      </c>
      <c r="O942">
        <v>86</v>
      </c>
      <c r="P942">
        <v>249</v>
      </c>
      <c r="Q942">
        <v>75</v>
      </c>
      <c r="R942">
        <v>86</v>
      </c>
      <c r="S942">
        <v>144</v>
      </c>
      <c r="T942">
        <f>marketing_campaign[[#This Row],[MntGoldProds]]+marketing_campaign[[#This Row],[MntSweetProducts]]+marketing_campaign[[#This Row],[MntFishProducts]]+marketing_campaign[[#This Row],[MntMeatProducts]]+marketing_campaign[[#This Row],[MntFruits]]+marketing_campaign[[#This Row],[MntWines]]</f>
        <v>1120</v>
      </c>
      <c r="U942">
        <v>8</v>
      </c>
      <c r="V942">
        <v>6</v>
      </c>
      <c r="W942">
        <v>3</v>
      </c>
      <c r="X942">
        <v>5</v>
      </c>
      <c r="Y942">
        <f t="shared" si="29"/>
        <v>22</v>
      </c>
      <c r="Z942">
        <v>6</v>
      </c>
      <c r="AA942">
        <v>0</v>
      </c>
      <c r="AB942">
        <v>0</v>
      </c>
      <c r="AC942">
        <v>0</v>
      </c>
      <c r="AD942">
        <v>0</v>
      </c>
      <c r="AE942">
        <v>0</v>
      </c>
      <c r="AF942">
        <v>0</v>
      </c>
      <c r="AG942">
        <v>3</v>
      </c>
      <c r="AH942">
        <v>11</v>
      </c>
      <c r="AI942">
        <v>0</v>
      </c>
      <c r="AJ942">
        <f>marketing_campaign[[#This Row],[AcceptedCmp2]]+marketing_campaign[[#This Row],[AcceptedCmp1]]+marketing_campaign[[#This Row],[AcceptedCmp5]]+marketing_campaign[[#This Row],[AcceptedCmp4]]+marketing_campaign[[#This Row],[AcceptedCmp3]]</f>
        <v>0</v>
      </c>
    </row>
    <row r="943" spans="1:36" x14ac:dyDescent="0.35">
      <c r="A943">
        <v>4128</v>
      </c>
      <c r="B943">
        <v>1962</v>
      </c>
      <c r="C943">
        <f t="shared" ca="1" si="28"/>
        <v>64</v>
      </c>
      <c r="D943" t="str" cm="1">
        <f t="array" aca="1" ref="D9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43" t="s">
        <v>32</v>
      </c>
      <c r="F943" t="s">
        <v>31</v>
      </c>
      <c r="G943" cm="1">
        <f t="array" ref="G943">_xlfn.IFS(marketing_campaign[[#This Row],[Marital_Status]]="Single",I943-J943+1,marketing_campaign[[#This Row],[Marital_Status]]="Together",I943+J943+2,marketing_campaign[[#This Row],[Marital_Status]]="Alone",I943-J943+1,marketing_campaign[[#This Row],[Marital_Status]]="Married",I943+J943+2,marketing_campaign[[#This Row],[Marital_Status]]="Divorced",I943+J943+1,marketing_campaign[[#This Row],[Marital_Status]]="YOLO",I943-J943+1,marketing_campaign[[#This Row],[Marital_Status]]="Absurd",I943-J943+1,marketing_campaign[[#This Row],[Marital_Status]]="Widow",I943+J943+1)</f>
        <v>3</v>
      </c>
      <c r="H943">
        <v>56067</v>
      </c>
      <c r="I943">
        <v>0</v>
      </c>
      <c r="J943">
        <v>1</v>
      </c>
      <c r="K943" s="1">
        <v>41475</v>
      </c>
      <c r="L943">
        <v>51</v>
      </c>
      <c r="M943" t="str" cm="1">
        <f t="array" ref="M943">_xlfn.IFS(AND(marketing_campaign[[#This Row],[Recency]]&gt;=0,marketing_campaign[[#This Row],[Recency]]&lt;=14),"Early Recency",AND(marketing_campaign[[#This Row],[Recency]]&gt;=15,marketing_campaign[[#This Row],[Recency]]&lt;=31),"Mid-Recency",marketing_campaign[[#This Row],[Recency]]&gt;=32,"Late Recency")</f>
        <v>Late Recency</v>
      </c>
      <c r="N943">
        <v>517</v>
      </c>
      <c r="O943">
        <v>12</v>
      </c>
      <c r="P943">
        <v>54</v>
      </c>
      <c r="Q943">
        <v>16</v>
      </c>
      <c r="R943">
        <v>6</v>
      </c>
      <c r="S943">
        <v>120</v>
      </c>
      <c r="T943">
        <f>marketing_campaign[[#This Row],[MntGoldProds]]+marketing_campaign[[#This Row],[MntSweetProducts]]+marketing_campaign[[#This Row],[MntFishProducts]]+marketing_campaign[[#This Row],[MntMeatProducts]]+marketing_campaign[[#This Row],[MntFruits]]+marketing_campaign[[#This Row],[MntWines]]</f>
        <v>725</v>
      </c>
      <c r="U943">
        <v>2</v>
      </c>
      <c r="V943">
        <v>7</v>
      </c>
      <c r="W943">
        <v>4</v>
      </c>
      <c r="X943">
        <v>7</v>
      </c>
      <c r="Y943">
        <f t="shared" si="29"/>
        <v>20</v>
      </c>
      <c r="Z943">
        <v>5</v>
      </c>
      <c r="AA943">
        <v>0</v>
      </c>
      <c r="AB943">
        <v>0</v>
      </c>
      <c r="AC943">
        <v>0</v>
      </c>
      <c r="AD943">
        <v>0</v>
      </c>
      <c r="AE943">
        <v>0</v>
      </c>
      <c r="AF943">
        <v>0</v>
      </c>
      <c r="AG943">
        <v>3</v>
      </c>
      <c r="AH943">
        <v>11</v>
      </c>
      <c r="AI943">
        <v>0</v>
      </c>
      <c r="AJ943">
        <f>marketing_campaign[[#This Row],[AcceptedCmp2]]+marketing_campaign[[#This Row],[AcceptedCmp1]]+marketing_campaign[[#This Row],[AcceptedCmp5]]+marketing_campaign[[#This Row],[AcceptedCmp4]]+marketing_campaign[[#This Row],[AcceptedCmp3]]</f>
        <v>0</v>
      </c>
    </row>
    <row r="944" spans="1:36" x14ac:dyDescent="0.35">
      <c r="A944">
        <v>6810</v>
      </c>
      <c r="B944">
        <v>1983</v>
      </c>
      <c r="C944">
        <f t="shared" ca="1" si="28"/>
        <v>43</v>
      </c>
      <c r="D944" t="str" cm="1">
        <f t="array" aca="1" ref="D9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4" t="s">
        <v>29</v>
      </c>
      <c r="F944" t="s">
        <v>35</v>
      </c>
      <c r="G944" cm="1">
        <f t="array" ref="G944">_xlfn.IFS(marketing_campaign[[#This Row],[Marital_Status]]="Single",I944-J944+1,marketing_campaign[[#This Row],[Marital_Status]]="Together",I944+J944+2,marketing_campaign[[#This Row],[Marital_Status]]="Alone",I944-J944+1,marketing_campaign[[#This Row],[Marital_Status]]="Married",I944+J944+2,marketing_campaign[[#This Row],[Marital_Status]]="Divorced",I944+J944+1,marketing_campaign[[#This Row],[Marital_Status]]="YOLO",I944-J944+1,marketing_campaign[[#This Row],[Marital_Status]]="Absurd",I944-J944+1,marketing_campaign[[#This Row],[Marital_Status]]="Widow",I944+J944+1)</f>
        <v>1</v>
      </c>
      <c r="H944">
        <v>82025</v>
      </c>
      <c r="I944">
        <v>0</v>
      </c>
      <c r="J944">
        <v>0</v>
      </c>
      <c r="K944" s="1">
        <v>41422</v>
      </c>
      <c r="L944">
        <v>76</v>
      </c>
      <c r="M944" t="str" cm="1">
        <f t="array" ref="M944">_xlfn.IFS(AND(marketing_campaign[[#This Row],[Recency]]&gt;=0,marketing_campaign[[#This Row],[Recency]]&lt;=14),"Early Recency",AND(marketing_campaign[[#This Row],[Recency]]&gt;=15,marketing_campaign[[#This Row],[Recency]]&lt;=31),"Mid-Recency",marketing_campaign[[#This Row],[Recency]]&gt;=32,"Late Recency")</f>
        <v>Late Recency</v>
      </c>
      <c r="N944">
        <v>267</v>
      </c>
      <c r="O944">
        <v>98</v>
      </c>
      <c r="P944">
        <v>606</v>
      </c>
      <c r="Q944">
        <v>48</v>
      </c>
      <c r="R944">
        <v>70</v>
      </c>
      <c r="S944">
        <v>98</v>
      </c>
      <c r="T944">
        <f>marketing_campaign[[#This Row],[MntGoldProds]]+marketing_campaign[[#This Row],[MntSweetProducts]]+marketing_campaign[[#This Row],[MntFishProducts]]+marketing_campaign[[#This Row],[MntMeatProducts]]+marketing_campaign[[#This Row],[MntFruits]]+marketing_campaign[[#This Row],[MntWines]]</f>
        <v>1187</v>
      </c>
      <c r="U944">
        <v>1</v>
      </c>
      <c r="V944">
        <v>3</v>
      </c>
      <c r="W944">
        <v>2</v>
      </c>
      <c r="X944">
        <v>6</v>
      </c>
      <c r="Y944">
        <f t="shared" si="29"/>
        <v>12</v>
      </c>
      <c r="Z944">
        <v>1</v>
      </c>
      <c r="AA944">
        <v>0</v>
      </c>
      <c r="AB944">
        <v>0</v>
      </c>
      <c r="AC944">
        <v>1</v>
      </c>
      <c r="AD944">
        <v>0</v>
      </c>
      <c r="AE944">
        <v>0</v>
      </c>
      <c r="AF944">
        <v>0</v>
      </c>
      <c r="AG944">
        <v>3</v>
      </c>
      <c r="AH944">
        <v>11</v>
      </c>
      <c r="AI944">
        <v>1</v>
      </c>
      <c r="AJ944">
        <f>marketing_campaign[[#This Row],[AcceptedCmp2]]+marketing_campaign[[#This Row],[AcceptedCmp1]]+marketing_campaign[[#This Row],[AcceptedCmp5]]+marketing_campaign[[#This Row],[AcceptedCmp4]]+marketing_campaign[[#This Row],[AcceptedCmp3]]</f>
        <v>1</v>
      </c>
    </row>
    <row r="945" spans="1:36" x14ac:dyDescent="0.35">
      <c r="A945">
        <v>5386</v>
      </c>
      <c r="B945">
        <v>1953</v>
      </c>
      <c r="C945">
        <f t="shared" ca="1" si="28"/>
        <v>73</v>
      </c>
      <c r="D945" t="str" cm="1">
        <f t="array" aca="1" ref="D9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45" t="s">
        <v>29</v>
      </c>
      <c r="F945" t="s">
        <v>31</v>
      </c>
      <c r="G945" cm="1">
        <f t="array" ref="G945">_xlfn.IFS(marketing_campaign[[#This Row],[Marital_Status]]="Single",I945-J945+1,marketing_campaign[[#This Row],[Marital_Status]]="Together",I945+J945+2,marketing_campaign[[#This Row],[Marital_Status]]="Alone",I945-J945+1,marketing_campaign[[#This Row],[Marital_Status]]="Married",I945+J945+2,marketing_campaign[[#This Row],[Marital_Status]]="Divorced",I945+J945+1,marketing_campaign[[#This Row],[Marital_Status]]="YOLO",I945-J945+1,marketing_campaign[[#This Row],[Marital_Status]]="Absurd",I945-J945+1,marketing_campaign[[#This Row],[Marital_Status]]="Widow",I945+J945+1)</f>
        <v>2</v>
      </c>
      <c r="H945">
        <v>94384</v>
      </c>
      <c r="I945">
        <v>0</v>
      </c>
      <c r="J945">
        <v>0</v>
      </c>
      <c r="K945" s="1">
        <v>41337</v>
      </c>
      <c r="L945">
        <v>62</v>
      </c>
      <c r="M945" t="str" cm="1">
        <f t="array" ref="M945">_xlfn.IFS(AND(marketing_campaign[[#This Row],[Recency]]&gt;=0,marketing_campaign[[#This Row],[Recency]]&lt;=14),"Early Recency",AND(marketing_campaign[[#This Row],[Recency]]&gt;=15,marketing_campaign[[#This Row],[Recency]]&lt;=31),"Mid-Recency",marketing_campaign[[#This Row],[Recency]]&gt;=32,"Late Recency")</f>
        <v>Late Recency</v>
      </c>
      <c r="N945">
        <v>1111</v>
      </c>
      <c r="O945">
        <v>24</v>
      </c>
      <c r="P945">
        <v>790</v>
      </c>
      <c r="Q945">
        <v>160</v>
      </c>
      <c r="R945">
        <v>45</v>
      </c>
      <c r="S945">
        <v>172</v>
      </c>
      <c r="T945">
        <f>marketing_campaign[[#This Row],[MntGoldProds]]+marketing_campaign[[#This Row],[MntSweetProducts]]+marketing_campaign[[#This Row],[MntFishProducts]]+marketing_campaign[[#This Row],[MntMeatProducts]]+marketing_campaign[[#This Row],[MntFruits]]+marketing_campaign[[#This Row],[MntWines]]</f>
        <v>2302</v>
      </c>
      <c r="U945">
        <v>0</v>
      </c>
      <c r="V945">
        <v>5</v>
      </c>
      <c r="W945">
        <v>8</v>
      </c>
      <c r="X945">
        <v>5</v>
      </c>
      <c r="Y945">
        <f t="shared" si="29"/>
        <v>18</v>
      </c>
      <c r="Z945">
        <v>2</v>
      </c>
      <c r="AA945">
        <v>0</v>
      </c>
      <c r="AB945">
        <v>1</v>
      </c>
      <c r="AC945">
        <v>1</v>
      </c>
      <c r="AD945">
        <v>1</v>
      </c>
      <c r="AE945">
        <v>0</v>
      </c>
      <c r="AF945">
        <v>0</v>
      </c>
      <c r="AG945">
        <v>3</v>
      </c>
      <c r="AH945">
        <v>11</v>
      </c>
      <c r="AI945">
        <v>1</v>
      </c>
      <c r="AJ945">
        <f>marketing_campaign[[#This Row],[AcceptedCmp2]]+marketing_campaign[[#This Row],[AcceptedCmp1]]+marketing_campaign[[#This Row],[AcceptedCmp5]]+marketing_campaign[[#This Row],[AcceptedCmp4]]+marketing_campaign[[#This Row],[AcceptedCmp3]]</f>
        <v>3</v>
      </c>
    </row>
    <row r="946" spans="1:36" x14ac:dyDescent="0.35">
      <c r="A946">
        <v>8700</v>
      </c>
      <c r="B946">
        <v>1986</v>
      </c>
      <c r="C946">
        <f t="shared" ca="1" si="28"/>
        <v>40</v>
      </c>
      <c r="D946" t="str" cm="1">
        <f t="array" aca="1" ref="D9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6" t="s">
        <v>36</v>
      </c>
      <c r="F946" t="s">
        <v>30</v>
      </c>
      <c r="G946" cm="1">
        <f t="array" ref="G946">_xlfn.IFS(marketing_campaign[[#This Row],[Marital_Status]]="Single",I946-J946+1,marketing_campaign[[#This Row],[Marital_Status]]="Together",I946+J946+2,marketing_campaign[[#This Row],[Marital_Status]]="Alone",I946-J946+1,marketing_campaign[[#This Row],[Marital_Status]]="Married",I946+J946+2,marketing_campaign[[#This Row],[Marital_Status]]="Divorced",I946+J946+1,marketing_campaign[[#This Row],[Marital_Status]]="YOLO",I946-J946+1,marketing_campaign[[#This Row],[Marital_Status]]="Absurd",I946-J946+1,marketing_campaign[[#This Row],[Marital_Status]]="Widow",I946+J946+1)</f>
        <v>1</v>
      </c>
      <c r="H946">
        <v>14906</v>
      </c>
      <c r="I946">
        <v>0</v>
      </c>
      <c r="J946">
        <v>0</v>
      </c>
      <c r="K946" s="1">
        <v>41265</v>
      </c>
      <c r="L946">
        <v>86</v>
      </c>
      <c r="M946" t="str" cm="1">
        <f t="array" ref="M946">_xlfn.IFS(AND(marketing_campaign[[#This Row],[Recency]]&gt;=0,marketing_campaign[[#This Row],[Recency]]&lt;=14),"Early Recency",AND(marketing_campaign[[#This Row],[Recency]]&gt;=15,marketing_campaign[[#This Row],[Recency]]&lt;=31),"Mid-Recency",marketing_campaign[[#This Row],[Recency]]&gt;=32,"Late Recency")</f>
        <v>Late Recency</v>
      </c>
      <c r="N946">
        <v>7</v>
      </c>
      <c r="O946">
        <v>7</v>
      </c>
      <c r="P946">
        <v>14</v>
      </c>
      <c r="Q946">
        <v>7</v>
      </c>
      <c r="R946">
        <v>16</v>
      </c>
      <c r="S946">
        <v>15</v>
      </c>
      <c r="T946">
        <f>marketing_campaign[[#This Row],[MntGoldProds]]+marketing_campaign[[#This Row],[MntSweetProducts]]+marketing_campaign[[#This Row],[MntFishProducts]]+marketing_campaign[[#This Row],[MntMeatProducts]]+marketing_campaign[[#This Row],[MntFruits]]+marketing_campaign[[#This Row],[MntWines]]</f>
        <v>66</v>
      </c>
      <c r="U946">
        <v>3</v>
      </c>
      <c r="V946">
        <v>2</v>
      </c>
      <c r="W946">
        <v>1</v>
      </c>
      <c r="X946">
        <v>3</v>
      </c>
      <c r="Y946">
        <f t="shared" si="29"/>
        <v>9</v>
      </c>
      <c r="Z946">
        <v>7</v>
      </c>
      <c r="AA946">
        <v>0</v>
      </c>
      <c r="AB946">
        <v>0</v>
      </c>
      <c r="AC946">
        <v>0</v>
      </c>
      <c r="AD946">
        <v>0</v>
      </c>
      <c r="AE946">
        <v>0</v>
      </c>
      <c r="AF946">
        <v>0</v>
      </c>
      <c r="AG946">
        <v>3</v>
      </c>
      <c r="AH946">
        <v>11</v>
      </c>
      <c r="AI946">
        <v>0</v>
      </c>
      <c r="AJ946">
        <f>marketing_campaign[[#This Row],[AcceptedCmp2]]+marketing_campaign[[#This Row],[AcceptedCmp1]]+marketing_campaign[[#This Row],[AcceptedCmp5]]+marketing_campaign[[#This Row],[AcceptedCmp4]]+marketing_campaign[[#This Row],[AcceptedCmp3]]</f>
        <v>0</v>
      </c>
    </row>
    <row r="947" spans="1:36" x14ac:dyDescent="0.35">
      <c r="A947">
        <v>3202</v>
      </c>
      <c r="B947">
        <v>1987</v>
      </c>
      <c r="C947">
        <f t="shared" ca="1" si="28"/>
        <v>39</v>
      </c>
      <c r="D947" t="str" cm="1">
        <f t="array" aca="1" ref="D9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7" t="s">
        <v>32</v>
      </c>
      <c r="F947" t="s">
        <v>33</v>
      </c>
      <c r="G947" cm="1">
        <f t="array" ref="G947">_xlfn.IFS(marketing_campaign[[#This Row],[Marital_Status]]="Single",I947-J947+1,marketing_campaign[[#This Row],[Marital_Status]]="Together",I947+J947+2,marketing_campaign[[#This Row],[Marital_Status]]="Alone",I947-J947+1,marketing_campaign[[#This Row],[Marital_Status]]="Married",I947+J947+2,marketing_campaign[[#This Row],[Marital_Status]]="Divorced",I947+J947+1,marketing_campaign[[#This Row],[Marital_Status]]="YOLO",I947-J947+1,marketing_campaign[[#This Row],[Marital_Status]]="Absurd",I947-J947+1,marketing_campaign[[#This Row],[Marital_Status]]="Widow",I947+J947+1)</f>
        <v>2</v>
      </c>
      <c r="H947">
        <v>51563</v>
      </c>
      <c r="I947">
        <v>0</v>
      </c>
      <c r="J947">
        <v>0</v>
      </c>
      <c r="K947" s="1">
        <v>41183</v>
      </c>
      <c r="L947">
        <v>60</v>
      </c>
      <c r="M947" t="str" cm="1">
        <f t="array" ref="M947">_xlfn.IFS(AND(marketing_campaign[[#This Row],[Recency]]&gt;=0,marketing_campaign[[#This Row],[Recency]]&lt;=14),"Early Recency",AND(marketing_campaign[[#This Row],[Recency]]&gt;=15,marketing_campaign[[#This Row],[Recency]]&lt;=31),"Mid-Recency",marketing_campaign[[#This Row],[Recency]]&gt;=32,"Late Recency")</f>
        <v>Late Recency</v>
      </c>
      <c r="N947">
        <v>1166</v>
      </c>
      <c r="O947">
        <v>0</v>
      </c>
      <c r="P947">
        <v>48</v>
      </c>
      <c r="Q947">
        <v>0</v>
      </c>
      <c r="R947">
        <v>0</v>
      </c>
      <c r="S947">
        <v>36</v>
      </c>
      <c r="T947">
        <f>marketing_campaign[[#This Row],[MntGoldProds]]+marketing_campaign[[#This Row],[MntSweetProducts]]+marketing_campaign[[#This Row],[MntFishProducts]]+marketing_campaign[[#This Row],[MntMeatProducts]]+marketing_campaign[[#This Row],[MntFruits]]+marketing_campaign[[#This Row],[MntWines]]</f>
        <v>1250</v>
      </c>
      <c r="U947">
        <v>1</v>
      </c>
      <c r="V947">
        <v>4</v>
      </c>
      <c r="W947">
        <v>4</v>
      </c>
      <c r="X947">
        <v>10</v>
      </c>
      <c r="Y947">
        <f t="shared" si="29"/>
        <v>19</v>
      </c>
      <c r="Z947">
        <v>8</v>
      </c>
      <c r="AA947">
        <v>0</v>
      </c>
      <c r="AB947">
        <v>1</v>
      </c>
      <c r="AC947">
        <v>1</v>
      </c>
      <c r="AD947">
        <v>0</v>
      </c>
      <c r="AE947">
        <v>0</v>
      </c>
      <c r="AF947">
        <v>0</v>
      </c>
      <c r="AG947">
        <v>3</v>
      </c>
      <c r="AH947">
        <v>11</v>
      </c>
      <c r="AI947">
        <v>0</v>
      </c>
      <c r="AJ947">
        <f>marketing_campaign[[#This Row],[AcceptedCmp2]]+marketing_campaign[[#This Row],[AcceptedCmp1]]+marketing_campaign[[#This Row],[AcceptedCmp5]]+marketing_campaign[[#This Row],[AcceptedCmp4]]+marketing_campaign[[#This Row],[AcceptedCmp3]]</f>
        <v>2</v>
      </c>
    </row>
    <row r="948" spans="1:36" x14ac:dyDescent="0.35">
      <c r="A948">
        <v>1328</v>
      </c>
      <c r="B948">
        <v>1982</v>
      </c>
      <c r="C948">
        <f t="shared" ca="1" si="28"/>
        <v>44</v>
      </c>
      <c r="D948" t="str" cm="1">
        <f t="array" aca="1" ref="D9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48" t="s">
        <v>37</v>
      </c>
      <c r="F948" t="s">
        <v>33</v>
      </c>
      <c r="G948" cm="1">
        <f t="array" ref="G948">_xlfn.IFS(marketing_campaign[[#This Row],[Marital_Status]]="Single",I948-J948+1,marketing_campaign[[#This Row],[Marital_Status]]="Together",I948+J948+2,marketing_campaign[[#This Row],[Marital_Status]]="Alone",I948-J948+1,marketing_campaign[[#This Row],[Marital_Status]]="Married",I948+J948+2,marketing_campaign[[#This Row],[Marital_Status]]="Divorced",I948+J948+1,marketing_campaign[[#This Row],[Marital_Status]]="YOLO",I948-J948+1,marketing_campaign[[#This Row],[Marital_Status]]="Absurd",I948-J948+1,marketing_campaign[[#This Row],[Marital_Status]]="Widow",I948+J948+1)</f>
        <v>3</v>
      </c>
      <c r="H948">
        <v>57937</v>
      </c>
      <c r="I948">
        <v>0</v>
      </c>
      <c r="J948">
        <v>1</v>
      </c>
      <c r="K948" s="1">
        <v>41686</v>
      </c>
      <c r="L948">
        <v>56</v>
      </c>
      <c r="M948" t="str" cm="1">
        <f t="array" ref="M948">_xlfn.IFS(AND(marketing_campaign[[#This Row],[Recency]]&gt;=0,marketing_campaign[[#This Row],[Recency]]&lt;=14),"Early Recency",AND(marketing_campaign[[#This Row],[Recency]]&gt;=15,marketing_campaign[[#This Row],[Recency]]&lt;=31),"Mid-Recency",marketing_campaign[[#This Row],[Recency]]&gt;=32,"Late Recency")</f>
        <v>Late Recency</v>
      </c>
      <c r="N948">
        <v>261</v>
      </c>
      <c r="O948">
        <v>42</v>
      </c>
      <c r="P948">
        <v>144</v>
      </c>
      <c r="Q948">
        <v>55</v>
      </c>
      <c r="R948">
        <v>48</v>
      </c>
      <c r="S948">
        <v>133</v>
      </c>
      <c r="T948">
        <f>marketing_campaign[[#This Row],[MntGoldProds]]+marketing_campaign[[#This Row],[MntSweetProducts]]+marketing_campaign[[#This Row],[MntFishProducts]]+marketing_campaign[[#This Row],[MntMeatProducts]]+marketing_campaign[[#This Row],[MntFruits]]+marketing_campaign[[#This Row],[MntWines]]</f>
        <v>683</v>
      </c>
      <c r="U948">
        <v>3</v>
      </c>
      <c r="V948">
        <v>4</v>
      </c>
      <c r="W948">
        <v>4</v>
      </c>
      <c r="X948">
        <v>9</v>
      </c>
      <c r="Y948">
        <f t="shared" si="29"/>
        <v>20</v>
      </c>
      <c r="Z948">
        <v>3</v>
      </c>
      <c r="AA948">
        <v>0</v>
      </c>
      <c r="AB948">
        <v>0</v>
      </c>
      <c r="AC948">
        <v>0</v>
      </c>
      <c r="AD948">
        <v>0</v>
      </c>
      <c r="AE948">
        <v>0</v>
      </c>
      <c r="AF948">
        <v>0</v>
      </c>
      <c r="AG948">
        <v>3</v>
      </c>
      <c r="AH948">
        <v>11</v>
      </c>
      <c r="AI948">
        <v>0</v>
      </c>
      <c r="AJ948">
        <f>marketing_campaign[[#This Row],[AcceptedCmp2]]+marketing_campaign[[#This Row],[AcceptedCmp1]]+marketing_campaign[[#This Row],[AcceptedCmp5]]+marketing_campaign[[#This Row],[AcceptedCmp4]]+marketing_campaign[[#This Row],[AcceptedCmp3]]</f>
        <v>0</v>
      </c>
    </row>
    <row r="949" spans="1:36" x14ac:dyDescent="0.35">
      <c r="A949">
        <v>8405</v>
      </c>
      <c r="B949">
        <v>1979</v>
      </c>
      <c r="C949">
        <f t="shared" ca="1" si="28"/>
        <v>47</v>
      </c>
      <c r="D949" t="str" cm="1">
        <f t="array" aca="1" ref="D9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49" t="s">
        <v>29</v>
      </c>
      <c r="F949" t="s">
        <v>35</v>
      </c>
      <c r="G949" cm="1">
        <f t="array" ref="G949">_xlfn.IFS(marketing_campaign[[#This Row],[Marital_Status]]="Single",I949-J949+1,marketing_campaign[[#This Row],[Marital_Status]]="Together",I949+J949+2,marketing_campaign[[#This Row],[Marital_Status]]="Alone",I949-J949+1,marketing_campaign[[#This Row],[Marital_Status]]="Married",I949+J949+2,marketing_campaign[[#This Row],[Marital_Status]]="Divorced",I949+J949+1,marketing_campaign[[#This Row],[Marital_Status]]="YOLO",I949-J949+1,marketing_campaign[[#This Row],[Marital_Status]]="Absurd",I949-J949+1,marketing_campaign[[#This Row],[Marital_Status]]="Widow",I949+J949+1)</f>
        <v>3</v>
      </c>
      <c r="H949">
        <v>68274</v>
      </c>
      <c r="I949">
        <v>1</v>
      </c>
      <c r="J949">
        <v>1</v>
      </c>
      <c r="K949" s="1">
        <v>41547</v>
      </c>
      <c r="L949">
        <v>83</v>
      </c>
      <c r="M949" t="str" cm="1">
        <f t="array" ref="M949">_xlfn.IFS(AND(marketing_campaign[[#This Row],[Recency]]&gt;=0,marketing_campaign[[#This Row],[Recency]]&lt;=14),"Early Recency",AND(marketing_campaign[[#This Row],[Recency]]&gt;=15,marketing_campaign[[#This Row],[Recency]]&lt;=31),"Mid-Recency",marketing_campaign[[#This Row],[Recency]]&gt;=32,"Late Recency")</f>
        <v>Late Recency</v>
      </c>
      <c r="N949">
        <v>135</v>
      </c>
      <c r="O949">
        <v>25</v>
      </c>
      <c r="P949">
        <v>51</v>
      </c>
      <c r="Q949">
        <v>23</v>
      </c>
      <c r="R949">
        <v>25</v>
      </c>
      <c r="S949">
        <v>46</v>
      </c>
      <c r="T949">
        <f>marketing_campaign[[#This Row],[MntGoldProds]]+marketing_campaign[[#This Row],[MntSweetProducts]]+marketing_campaign[[#This Row],[MntFishProducts]]+marketing_campaign[[#This Row],[MntMeatProducts]]+marketing_campaign[[#This Row],[MntFruits]]+marketing_campaign[[#This Row],[MntWines]]</f>
        <v>305</v>
      </c>
      <c r="U949">
        <v>2</v>
      </c>
      <c r="V949">
        <v>4</v>
      </c>
      <c r="W949">
        <v>2</v>
      </c>
      <c r="X949">
        <v>5</v>
      </c>
      <c r="Y949">
        <f t="shared" si="29"/>
        <v>13</v>
      </c>
      <c r="Z949">
        <v>3</v>
      </c>
      <c r="AA949">
        <v>0</v>
      </c>
      <c r="AB949">
        <v>0</v>
      </c>
      <c r="AC949">
        <v>0</v>
      </c>
      <c r="AD949">
        <v>0</v>
      </c>
      <c r="AE949">
        <v>0</v>
      </c>
      <c r="AF949">
        <v>0</v>
      </c>
      <c r="AG949">
        <v>3</v>
      </c>
      <c r="AH949">
        <v>11</v>
      </c>
      <c r="AI949">
        <v>0</v>
      </c>
      <c r="AJ949">
        <f>marketing_campaign[[#This Row],[AcceptedCmp2]]+marketing_campaign[[#This Row],[AcceptedCmp1]]+marketing_campaign[[#This Row],[AcceptedCmp5]]+marketing_campaign[[#This Row],[AcceptedCmp4]]+marketing_campaign[[#This Row],[AcceptedCmp3]]</f>
        <v>0</v>
      </c>
    </row>
    <row r="950" spans="1:36" x14ac:dyDescent="0.35">
      <c r="A950">
        <v>6515</v>
      </c>
      <c r="B950">
        <v>1977</v>
      </c>
      <c r="C950">
        <f t="shared" ca="1" si="28"/>
        <v>49</v>
      </c>
      <c r="D950" t="str" cm="1">
        <f t="array" aca="1" ref="D9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0" t="s">
        <v>29</v>
      </c>
      <c r="F950" t="s">
        <v>31</v>
      </c>
      <c r="G950" cm="1">
        <f t="array" ref="G950">_xlfn.IFS(marketing_campaign[[#This Row],[Marital_Status]]="Single",I950-J950+1,marketing_campaign[[#This Row],[Marital_Status]]="Together",I950+J950+2,marketing_campaign[[#This Row],[Marital_Status]]="Alone",I950-J950+1,marketing_campaign[[#This Row],[Marital_Status]]="Married",I950+J950+2,marketing_campaign[[#This Row],[Marital_Status]]="Divorced",I950+J950+1,marketing_campaign[[#This Row],[Marital_Status]]="YOLO",I950-J950+1,marketing_campaign[[#This Row],[Marital_Status]]="Absurd",I950-J950+1,marketing_campaign[[#This Row],[Marital_Status]]="Widow",I950+J950+1)</f>
        <v>3</v>
      </c>
      <c r="H950">
        <v>39771</v>
      </c>
      <c r="I950">
        <v>1</v>
      </c>
      <c r="J950">
        <v>0</v>
      </c>
      <c r="K950" s="1">
        <v>41614</v>
      </c>
      <c r="L950">
        <v>92</v>
      </c>
      <c r="M950" t="str" cm="1">
        <f t="array" ref="M950">_xlfn.IFS(AND(marketing_campaign[[#This Row],[Recency]]&gt;=0,marketing_campaign[[#This Row],[Recency]]&lt;=14),"Early Recency",AND(marketing_campaign[[#This Row],[Recency]]&gt;=15,marketing_campaign[[#This Row],[Recency]]&lt;=31),"Mid-Recency",marketing_campaign[[#This Row],[Recency]]&gt;=32,"Late Recency")</f>
        <v>Late Recency</v>
      </c>
      <c r="N950">
        <v>6</v>
      </c>
      <c r="O950">
        <v>2</v>
      </c>
      <c r="P950">
        <v>18</v>
      </c>
      <c r="Q950">
        <v>2</v>
      </c>
      <c r="R950">
        <v>8</v>
      </c>
      <c r="S950">
        <v>14</v>
      </c>
      <c r="T950">
        <f>marketing_campaign[[#This Row],[MntGoldProds]]+marketing_campaign[[#This Row],[MntSweetProducts]]+marketing_campaign[[#This Row],[MntFishProducts]]+marketing_campaign[[#This Row],[MntMeatProducts]]+marketing_campaign[[#This Row],[MntFruits]]+marketing_campaign[[#This Row],[MntWines]]</f>
        <v>50</v>
      </c>
      <c r="U950">
        <v>1</v>
      </c>
      <c r="V950">
        <v>2</v>
      </c>
      <c r="W950">
        <v>0</v>
      </c>
      <c r="X950">
        <v>3</v>
      </c>
      <c r="Y950">
        <f t="shared" si="29"/>
        <v>6</v>
      </c>
      <c r="Z950">
        <v>4</v>
      </c>
      <c r="AA950">
        <v>0</v>
      </c>
      <c r="AB950">
        <v>0</v>
      </c>
      <c r="AC950">
        <v>0</v>
      </c>
      <c r="AD950">
        <v>0</v>
      </c>
      <c r="AE950">
        <v>0</v>
      </c>
      <c r="AF950">
        <v>0</v>
      </c>
      <c r="AG950">
        <v>3</v>
      </c>
      <c r="AH950">
        <v>11</v>
      </c>
      <c r="AI950">
        <v>0</v>
      </c>
      <c r="AJ950">
        <f>marketing_campaign[[#This Row],[AcceptedCmp2]]+marketing_campaign[[#This Row],[AcceptedCmp1]]+marketing_campaign[[#This Row],[AcceptedCmp5]]+marketing_campaign[[#This Row],[AcceptedCmp4]]+marketing_campaign[[#This Row],[AcceptedCmp3]]</f>
        <v>0</v>
      </c>
    </row>
    <row r="951" spans="1:36" x14ac:dyDescent="0.35">
      <c r="A951">
        <v>2882</v>
      </c>
      <c r="B951">
        <v>1975</v>
      </c>
      <c r="C951">
        <f t="shared" ca="1" si="28"/>
        <v>51</v>
      </c>
      <c r="D951" t="str" cm="1">
        <f t="array" aca="1" ref="D9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1" t="s">
        <v>37</v>
      </c>
      <c r="F951" t="s">
        <v>35</v>
      </c>
      <c r="G951" cm="1">
        <f t="array" ref="G951">_xlfn.IFS(marketing_campaign[[#This Row],[Marital_Status]]="Single",I951-J951+1,marketing_campaign[[#This Row],[Marital_Status]]="Together",I951+J951+2,marketing_campaign[[#This Row],[Marital_Status]]="Alone",I951-J951+1,marketing_campaign[[#This Row],[Marital_Status]]="Married",I951+J951+2,marketing_campaign[[#This Row],[Marital_Status]]="Divorced",I951+J951+1,marketing_campaign[[#This Row],[Marital_Status]]="YOLO",I951-J951+1,marketing_campaign[[#This Row],[Marital_Status]]="Absurd",I951-J951+1,marketing_campaign[[#This Row],[Marital_Status]]="Widow",I951+J951+1)</f>
        <v>2</v>
      </c>
      <c r="H951">
        <v>67893</v>
      </c>
      <c r="I951">
        <v>0</v>
      </c>
      <c r="J951">
        <v>1</v>
      </c>
      <c r="K951" s="1">
        <v>41183</v>
      </c>
      <c r="L951">
        <v>31</v>
      </c>
      <c r="M951" t="str" cm="1">
        <f t="array" ref="M951">_xlfn.IFS(AND(marketing_campaign[[#This Row],[Recency]]&gt;=0,marketing_campaign[[#This Row],[Recency]]&lt;=14),"Early Recency",AND(marketing_campaign[[#This Row],[Recency]]&gt;=15,marketing_campaign[[#This Row],[Recency]]&lt;=31),"Mid-Recency",marketing_campaign[[#This Row],[Recency]]&gt;=32,"Late Recency")</f>
        <v>Mid-Recency</v>
      </c>
      <c r="N951">
        <v>711</v>
      </c>
      <c r="O951">
        <v>28</v>
      </c>
      <c r="P951">
        <v>142</v>
      </c>
      <c r="Q951">
        <v>49</v>
      </c>
      <c r="R951">
        <v>18</v>
      </c>
      <c r="S951">
        <v>47</v>
      </c>
      <c r="T951">
        <f>marketing_campaign[[#This Row],[MntGoldProds]]+marketing_campaign[[#This Row],[MntSweetProducts]]+marketing_campaign[[#This Row],[MntFishProducts]]+marketing_campaign[[#This Row],[MntMeatProducts]]+marketing_campaign[[#This Row],[MntFruits]]+marketing_campaign[[#This Row],[MntWines]]</f>
        <v>995</v>
      </c>
      <c r="U951">
        <v>2</v>
      </c>
      <c r="V951">
        <v>3</v>
      </c>
      <c r="W951">
        <v>2</v>
      </c>
      <c r="X951">
        <v>9</v>
      </c>
      <c r="Y951">
        <f t="shared" si="29"/>
        <v>16</v>
      </c>
      <c r="Z951">
        <v>8</v>
      </c>
      <c r="AA951">
        <v>0</v>
      </c>
      <c r="AB951">
        <v>0</v>
      </c>
      <c r="AC951">
        <v>0</v>
      </c>
      <c r="AD951">
        <v>0</v>
      </c>
      <c r="AE951">
        <v>0</v>
      </c>
      <c r="AF951">
        <v>0</v>
      </c>
      <c r="AG951">
        <v>3</v>
      </c>
      <c r="AH951">
        <v>11</v>
      </c>
      <c r="AI951">
        <v>0</v>
      </c>
      <c r="AJ951">
        <f>marketing_campaign[[#This Row],[AcceptedCmp2]]+marketing_campaign[[#This Row],[AcceptedCmp1]]+marketing_campaign[[#This Row],[AcceptedCmp5]]+marketing_campaign[[#This Row],[AcceptedCmp4]]+marketing_campaign[[#This Row],[AcceptedCmp3]]</f>
        <v>0</v>
      </c>
    </row>
    <row r="952" spans="1:36" x14ac:dyDescent="0.35">
      <c r="A952">
        <v>7574</v>
      </c>
      <c r="B952">
        <v>1979</v>
      </c>
      <c r="C952">
        <f t="shared" ca="1" si="28"/>
        <v>47</v>
      </c>
      <c r="D952" t="str" cm="1">
        <f t="array" aca="1" ref="D9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2" t="s">
        <v>32</v>
      </c>
      <c r="F952" t="s">
        <v>31</v>
      </c>
      <c r="G952" cm="1">
        <f t="array" ref="G952">_xlfn.IFS(marketing_campaign[[#This Row],[Marital_Status]]="Single",I952-J952+1,marketing_campaign[[#This Row],[Marital_Status]]="Together",I952+J952+2,marketing_campaign[[#This Row],[Marital_Status]]="Alone",I952-J952+1,marketing_campaign[[#This Row],[Marital_Status]]="Married",I952+J952+2,marketing_campaign[[#This Row],[Marital_Status]]="Divorced",I952+J952+1,marketing_campaign[[#This Row],[Marital_Status]]="YOLO",I952-J952+1,marketing_campaign[[#This Row],[Marital_Status]]="Absurd",I952-J952+1,marketing_campaign[[#This Row],[Marital_Status]]="Widow",I952+J952+1)</f>
        <v>3</v>
      </c>
      <c r="H952">
        <v>27922</v>
      </c>
      <c r="I952">
        <v>1</v>
      </c>
      <c r="J952">
        <v>0</v>
      </c>
      <c r="K952" s="1">
        <v>41769</v>
      </c>
      <c r="L952">
        <v>80</v>
      </c>
      <c r="M952" t="str" cm="1">
        <f t="array" ref="M952">_xlfn.IFS(AND(marketing_campaign[[#This Row],[Recency]]&gt;=0,marketing_campaign[[#This Row],[Recency]]&lt;=14),"Early Recency",AND(marketing_campaign[[#This Row],[Recency]]&gt;=15,marketing_campaign[[#This Row],[Recency]]&lt;=31),"Mid-Recency",marketing_campaign[[#This Row],[Recency]]&gt;=32,"Late Recency")</f>
        <v>Late Recency</v>
      </c>
      <c r="N952">
        <v>11</v>
      </c>
      <c r="O952">
        <v>0</v>
      </c>
      <c r="P952">
        <v>13</v>
      </c>
      <c r="Q952">
        <v>2</v>
      </c>
      <c r="R952">
        <v>4</v>
      </c>
      <c r="S952">
        <v>11</v>
      </c>
      <c r="T952">
        <f>marketing_campaign[[#This Row],[MntGoldProds]]+marketing_campaign[[#This Row],[MntSweetProducts]]+marketing_campaign[[#This Row],[MntFishProducts]]+marketing_campaign[[#This Row],[MntMeatProducts]]+marketing_campaign[[#This Row],[MntFruits]]+marketing_campaign[[#This Row],[MntWines]]</f>
        <v>41</v>
      </c>
      <c r="U952">
        <v>1</v>
      </c>
      <c r="V952">
        <v>2</v>
      </c>
      <c r="W952">
        <v>0</v>
      </c>
      <c r="X952">
        <v>3</v>
      </c>
      <c r="Y952">
        <f t="shared" si="29"/>
        <v>6</v>
      </c>
      <c r="Z952">
        <v>4</v>
      </c>
      <c r="AA952">
        <v>0</v>
      </c>
      <c r="AB952">
        <v>0</v>
      </c>
      <c r="AC952">
        <v>0</v>
      </c>
      <c r="AD952">
        <v>0</v>
      </c>
      <c r="AE952">
        <v>0</v>
      </c>
      <c r="AF952">
        <v>0</v>
      </c>
      <c r="AG952">
        <v>3</v>
      </c>
      <c r="AH952">
        <v>11</v>
      </c>
      <c r="AI952">
        <v>0</v>
      </c>
      <c r="AJ952">
        <f>marketing_campaign[[#This Row],[AcceptedCmp2]]+marketing_campaign[[#This Row],[AcceptedCmp1]]+marketing_campaign[[#This Row],[AcceptedCmp5]]+marketing_campaign[[#This Row],[AcceptedCmp4]]+marketing_campaign[[#This Row],[AcceptedCmp3]]</f>
        <v>0</v>
      </c>
    </row>
    <row r="953" spans="1:36" x14ac:dyDescent="0.35">
      <c r="A953">
        <v>6387</v>
      </c>
      <c r="B953">
        <v>1976</v>
      </c>
      <c r="C953">
        <f t="shared" ca="1" si="28"/>
        <v>50</v>
      </c>
      <c r="D953" t="str" cm="1">
        <f t="array" aca="1" ref="D9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3" t="s">
        <v>32</v>
      </c>
      <c r="F953" t="s">
        <v>31</v>
      </c>
      <c r="G953" cm="1">
        <f t="array" ref="G953">_xlfn.IFS(marketing_campaign[[#This Row],[Marital_Status]]="Single",I953-J953+1,marketing_campaign[[#This Row],[Marital_Status]]="Together",I953+J953+2,marketing_campaign[[#This Row],[Marital_Status]]="Alone",I953-J953+1,marketing_campaign[[#This Row],[Marital_Status]]="Married",I953+J953+2,marketing_campaign[[#This Row],[Marital_Status]]="Divorced",I953+J953+1,marketing_campaign[[#This Row],[Marital_Status]]="YOLO",I953-J953+1,marketing_campaign[[#This Row],[Marital_Status]]="Absurd",I953-J953+1,marketing_campaign[[#This Row],[Marital_Status]]="Widow",I953+J953+1)</f>
        <v>4</v>
      </c>
      <c r="H953">
        <v>52190</v>
      </c>
      <c r="I953">
        <v>1</v>
      </c>
      <c r="J953">
        <v>1</v>
      </c>
      <c r="K953" s="1">
        <v>41767</v>
      </c>
      <c r="L953">
        <v>39</v>
      </c>
      <c r="M953" t="str" cm="1">
        <f t="array" ref="M953">_xlfn.IFS(AND(marketing_campaign[[#This Row],[Recency]]&gt;=0,marketing_campaign[[#This Row],[Recency]]&lt;=14),"Early Recency",AND(marketing_campaign[[#This Row],[Recency]]&gt;=15,marketing_campaign[[#This Row],[Recency]]&lt;=31),"Mid-Recency",marketing_campaign[[#This Row],[Recency]]&gt;=32,"Late Recency")</f>
        <v>Late Recency</v>
      </c>
      <c r="N953">
        <v>42</v>
      </c>
      <c r="O953">
        <v>0</v>
      </c>
      <c r="P953">
        <v>17</v>
      </c>
      <c r="Q953">
        <v>0</v>
      </c>
      <c r="R953">
        <v>0</v>
      </c>
      <c r="S953">
        <v>18</v>
      </c>
      <c r="T953">
        <f>marketing_campaign[[#This Row],[MntGoldProds]]+marketing_campaign[[#This Row],[MntSweetProducts]]+marketing_campaign[[#This Row],[MntFishProducts]]+marketing_campaign[[#This Row],[MntMeatProducts]]+marketing_campaign[[#This Row],[MntFruits]]+marketing_campaign[[#This Row],[MntWines]]</f>
        <v>77</v>
      </c>
      <c r="U953">
        <v>3</v>
      </c>
      <c r="V953">
        <v>2</v>
      </c>
      <c r="W953">
        <v>1</v>
      </c>
      <c r="X953">
        <v>3</v>
      </c>
      <c r="Y953">
        <f t="shared" si="29"/>
        <v>9</v>
      </c>
      <c r="Z953">
        <v>5</v>
      </c>
      <c r="AA953">
        <v>1</v>
      </c>
      <c r="AB953">
        <v>0</v>
      </c>
      <c r="AC953">
        <v>0</v>
      </c>
      <c r="AD953">
        <v>0</v>
      </c>
      <c r="AE953">
        <v>0</v>
      </c>
      <c r="AF953">
        <v>0</v>
      </c>
      <c r="AG953">
        <v>3</v>
      </c>
      <c r="AH953">
        <v>11</v>
      </c>
      <c r="AI953">
        <v>0</v>
      </c>
      <c r="AJ953">
        <f>marketing_campaign[[#This Row],[AcceptedCmp2]]+marketing_campaign[[#This Row],[AcceptedCmp1]]+marketing_campaign[[#This Row],[AcceptedCmp5]]+marketing_campaign[[#This Row],[AcceptedCmp4]]+marketing_campaign[[#This Row],[AcceptedCmp3]]</f>
        <v>1</v>
      </c>
    </row>
    <row r="954" spans="1:36" x14ac:dyDescent="0.35">
      <c r="A954">
        <v>5320</v>
      </c>
      <c r="B954">
        <v>1973</v>
      </c>
      <c r="C954">
        <f t="shared" ca="1" si="28"/>
        <v>53</v>
      </c>
      <c r="D954" t="str" cm="1">
        <f t="array" aca="1" ref="D9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4" t="s">
        <v>34</v>
      </c>
      <c r="F954" t="s">
        <v>35</v>
      </c>
      <c r="G954" cm="1">
        <f t="array" ref="G954">_xlfn.IFS(marketing_campaign[[#This Row],[Marital_Status]]="Single",I954-J954+1,marketing_campaign[[#This Row],[Marital_Status]]="Together",I954+J954+2,marketing_campaign[[#This Row],[Marital_Status]]="Alone",I954-J954+1,marketing_campaign[[#This Row],[Marital_Status]]="Married",I954+J954+2,marketing_campaign[[#This Row],[Marital_Status]]="Divorced",I954+J954+1,marketing_campaign[[#This Row],[Marital_Status]]="YOLO",I954-J954+1,marketing_campaign[[#This Row],[Marital_Status]]="Absurd",I954-J954+1,marketing_campaign[[#This Row],[Marital_Status]]="Widow",I954+J954+1)</f>
        <v>3</v>
      </c>
      <c r="H954">
        <v>44051</v>
      </c>
      <c r="I954">
        <v>1</v>
      </c>
      <c r="J954">
        <v>1</v>
      </c>
      <c r="K954" s="1">
        <v>41303</v>
      </c>
      <c r="L954">
        <v>20</v>
      </c>
      <c r="M954" t="str" cm="1">
        <f t="array" ref="M954">_xlfn.IFS(AND(marketing_campaign[[#This Row],[Recency]]&gt;=0,marketing_campaign[[#This Row],[Recency]]&lt;=14),"Early Recency",AND(marketing_campaign[[#This Row],[Recency]]&gt;=15,marketing_campaign[[#This Row],[Recency]]&lt;=31),"Mid-Recency",marketing_campaign[[#This Row],[Recency]]&gt;=32,"Late Recency")</f>
        <v>Mid-Recency</v>
      </c>
      <c r="N954">
        <v>79</v>
      </c>
      <c r="O954">
        <v>7</v>
      </c>
      <c r="P954">
        <v>58</v>
      </c>
      <c r="Q954">
        <v>6</v>
      </c>
      <c r="R954">
        <v>3</v>
      </c>
      <c r="S954">
        <v>18</v>
      </c>
      <c r="T954">
        <f>marketing_campaign[[#This Row],[MntGoldProds]]+marketing_campaign[[#This Row],[MntSweetProducts]]+marketing_campaign[[#This Row],[MntFishProducts]]+marketing_campaign[[#This Row],[MntMeatProducts]]+marketing_campaign[[#This Row],[MntFruits]]+marketing_campaign[[#This Row],[MntWines]]</f>
        <v>171</v>
      </c>
      <c r="U954">
        <v>4</v>
      </c>
      <c r="V954">
        <v>3</v>
      </c>
      <c r="W954">
        <v>1</v>
      </c>
      <c r="X954">
        <v>4</v>
      </c>
      <c r="Y954">
        <f t="shared" si="29"/>
        <v>12</v>
      </c>
      <c r="Z954">
        <v>6</v>
      </c>
      <c r="AA954">
        <v>0</v>
      </c>
      <c r="AB954">
        <v>0</v>
      </c>
      <c r="AC954">
        <v>0</v>
      </c>
      <c r="AD954">
        <v>0</v>
      </c>
      <c r="AE954">
        <v>0</v>
      </c>
      <c r="AF954">
        <v>0</v>
      </c>
      <c r="AG954">
        <v>3</v>
      </c>
      <c r="AH954">
        <v>11</v>
      </c>
      <c r="AI954">
        <v>1</v>
      </c>
      <c r="AJ954">
        <f>marketing_campaign[[#This Row],[AcceptedCmp2]]+marketing_campaign[[#This Row],[AcceptedCmp1]]+marketing_campaign[[#This Row],[AcceptedCmp5]]+marketing_campaign[[#This Row],[AcceptedCmp4]]+marketing_campaign[[#This Row],[AcceptedCmp3]]</f>
        <v>0</v>
      </c>
    </row>
    <row r="955" spans="1:36" x14ac:dyDescent="0.35">
      <c r="A955">
        <v>5048</v>
      </c>
      <c r="B955">
        <v>1971</v>
      </c>
      <c r="C955">
        <f t="shared" ca="1" si="28"/>
        <v>55</v>
      </c>
      <c r="D955" t="str" cm="1">
        <f t="array" aca="1" ref="D9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5" t="s">
        <v>32</v>
      </c>
      <c r="F955" t="s">
        <v>30</v>
      </c>
      <c r="G955" cm="1">
        <f t="array" ref="G955">_xlfn.IFS(marketing_campaign[[#This Row],[Marital_Status]]="Single",I955-J955+1,marketing_campaign[[#This Row],[Marital_Status]]="Together",I955+J955+2,marketing_campaign[[#This Row],[Marital_Status]]="Alone",I955-J955+1,marketing_campaign[[#This Row],[Marital_Status]]="Married",I955+J955+2,marketing_campaign[[#This Row],[Marital_Status]]="Divorced",I955+J955+1,marketing_campaign[[#This Row],[Marital_Status]]="YOLO",I955-J955+1,marketing_campaign[[#This Row],[Marital_Status]]="Absurd",I955-J955+1,marketing_campaign[[#This Row],[Marital_Status]]="Widow",I955+J955+1)</f>
        <v>3</v>
      </c>
      <c r="H955">
        <v>42767</v>
      </c>
      <c r="I955">
        <v>2</v>
      </c>
      <c r="J955">
        <v>0</v>
      </c>
      <c r="K955" s="1">
        <v>41405</v>
      </c>
      <c r="L955">
        <v>53</v>
      </c>
      <c r="M955" t="str" cm="1">
        <f t="array" ref="M955">_xlfn.IFS(AND(marketing_campaign[[#This Row],[Recency]]&gt;=0,marketing_campaign[[#This Row],[Recency]]&lt;=14),"Early Recency",AND(marketing_campaign[[#This Row],[Recency]]&gt;=15,marketing_campaign[[#This Row],[Recency]]&lt;=31),"Mid-Recency",marketing_campaign[[#This Row],[Recency]]&gt;=32,"Late Recency")</f>
        <v>Late Recency</v>
      </c>
      <c r="N955">
        <v>20</v>
      </c>
      <c r="O955">
        <v>6</v>
      </c>
      <c r="P955">
        <v>43</v>
      </c>
      <c r="Q955">
        <v>19</v>
      </c>
      <c r="R955">
        <v>5</v>
      </c>
      <c r="S955">
        <v>38</v>
      </c>
      <c r="T955">
        <f>marketing_campaign[[#This Row],[MntGoldProds]]+marketing_campaign[[#This Row],[MntSweetProducts]]+marketing_campaign[[#This Row],[MntFishProducts]]+marketing_campaign[[#This Row],[MntMeatProducts]]+marketing_campaign[[#This Row],[MntFruits]]+marketing_campaign[[#This Row],[MntWines]]</f>
        <v>131</v>
      </c>
      <c r="U955">
        <v>1</v>
      </c>
      <c r="V955">
        <v>3</v>
      </c>
      <c r="W955">
        <v>1</v>
      </c>
      <c r="X955">
        <v>2</v>
      </c>
      <c r="Y955">
        <f t="shared" si="29"/>
        <v>7</v>
      </c>
      <c r="Z955">
        <v>8</v>
      </c>
      <c r="AA955">
        <v>0</v>
      </c>
      <c r="AB955">
        <v>0</v>
      </c>
      <c r="AC955">
        <v>0</v>
      </c>
      <c r="AD955">
        <v>0</v>
      </c>
      <c r="AE955">
        <v>0</v>
      </c>
      <c r="AF955">
        <v>0</v>
      </c>
      <c r="AG955">
        <v>3</v>
      </c>
      <c r="AH955">
        <v>11</v>
      </c>
      <c r="AI955">
        <v>0</v>
      </c>
      <c r="AJ955">
        <f>marketing_campaign[[#This Row],[AcceptedCmp2]]+marketing_campaign[[#This Row],[AcceptedCmp1]]+marketing_campaign[[#This Row],[AcceptedCmp5]]+marketing_campaign[[#This Row],[AcceptedCmp4]]+marketing_campaign[[#This Row],[AcceptedCmp3]]</f>
        <v>0</v>
      </c>
    </row>
    <row r="956" spans="1:36" x14ac:dyDescent="0.35">
      <c r="A956">
        <v>8146</v>
      </c>
      <c r="B956">
        <v>1976</v>
      </c>
      <c r="C956">
        <f t="shared" ca="1" si="28"/>
        <v>50</v>
      </c>
      <c r="D956" t="str" cm="1">
        <f t="array" aca="1" ref="D9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6" t="s">
        <v>34</v>
      </c>
      <c r="F956" t="s">
        <v>31</v>
      </c>
      <c r="G956" cm="1">
        <f t="array" ref="G956">_xlfn.IFS(marketing_campaign[[#This Row],[Marital_Status]]="Single",I956-J956+1,marketing_campaign[[#This Row],[Marital_Status]]="Together",I956+J956+2,marketing_campaign[[#This Row],[Marital_Status]]="Alone",I956-J956+1,marketing_campaign[[#This Row],[Marital_Status]]="Married",I956+J956+2,marketing_campaign[[#This Row],[Marital_Status]]="Divorced",I956+J956+1,marketing_campaign[[#This Row],[Marital_Status]]="YOLO",I956-J956+1,marketing_campaign[[#This Row],[Marital_Status]]="Absurd",I956-J956+1,marketing_campaign[[#This Row],[Marital_Status]]="Widow",I956+J956+1)</f>
        <v>4</v>
      </c>
      <c r="H956">
        <v>46106</v>
      </c>
      <c r="I956">
        <v>1</v>
      </c>
      <c r="J956">
        <v>1</v>
      </c>
      <c r="K956" s="1">
        <v>41770</v>
      </c>
      <c r="L956">
        <v>84</v>
      </c>
      <c r="M956" t="str" cm="1">
        <f t="array" ref="M956">_xlfn.IFS(AND(marketing_campaign[[#This Row],[Recency]]&gt;=0,marketing_campaign[[#This Row],[Recency]]&lt;=14),"Early Recency",AND(marketing_campaign[[#This Row],[Recency]]&gt;=15,marketing_campaign[[#This Row],[Recency]]&lt;=31),"Mid-Recency",marketing_campaign[[#This Row],[Recency]]&gt;=32,"Late Recency")</f>
        <v>Late Recency</v>
      </c>
      <c r="N956">
        <v>30</v>
      </c>
      <c r="O956">
        <v>0</v>
      </c>
      <c r="P956">
        <v>8</v>
      </c>
      <c r="Q956">
        <v>2</v>
      </c>
      <c r="R956">
        <v>0</v>
      </c>
      <c r="S956">
        <v>14</v>
      </c>
      <c r="T956">
        <f>marketing_campaign[[#This Row],[MntGoldProds]]+marketing_campaign[[#This Row],[MntSweetProducts]]+marketing_campaign[[#This Row],[MntFishProducts]]+marketing_campaign[[#This Row],[MntMeatProducts]]+marketing_campaign[[#This Row],[MntFruits]]+marketing_campaign[[#This Row],[MntWines]]</f>
        <v>54</v>
      </c>
      <c r="U956">
        <v>1</v>
      </c>
      <c r="V956">
        <v>1</v>
      </c>
      <c r="W956">
        <v>1</v>
      </c>
      <c r="X956">
        <v>2</v>
      </c>
      <c r="Y956">
        <f t="shared" si="29"/>
        <v>5</v>
      </c>
      <c r="Z956">
        <v>6</v>
      </c>
      <c r="AA956">
        <v>0</v>
      </c>
      <c r="AB956">
        <v>0</v>
      </c>
      <c r="AC956">
        <v>0</v>
      </c>
      <c r="AD956">
        <v>0</v>
      </c>
      <c r="AE956">
        <v>0</v>
      </c>
      <c r="AF956">
        <v>0</v>
      </c>
      <c r="AG956">
        <v>3</v>
      </c>
      <c r="AH956">
        <v>11</v>
      </c>
      <c r="AI956">
        <v>0</v>
      </c>
      <c r="AJ956">
        <f>marketing_campaign[[#This Row],[AcceptedCmp2]]+marketing_campaign[[#This Row],[AcceptedCmp1]]+marketing_campaign[[#This Row],[AcceptedCmp5]]+marketing_campaign[[#This Row],[AcceptedCmp4]]+marketing_campaign[[#This Row],[AcceptedCmp3]]</f>
        <v>0</v>
      </c>
    </row>
    <row r="957" spans="1:36" x14ac:dyDescent="0.35">
      <c r="A957">
        <v>10031</v>
      </c>
      <c r="B957">
        <v>1976</v>
      </c>
      <c r="C957">
        <f t="shared" ca="1" si="28"/>
        <v>50</v>
      </c>
      <c r="D957" t="str" cm="1">
        <f t="array" aca="1" ref="D9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7" t="s">
        <v>32</v>
      </c>
      <c r="F957" t="s">
        <v>33</v>
      </c>
      <c r="G957" cm="1">
        <f t="array" ref="G957">_xlfn.IFS(marketing_campaign[[#This Row],[Marital_Status]]="Single",I957-J957+1,marketing_campaign[[#This Row],[Marital_Status]]="Together",I957+J957+2,marketing_campaign[[#This Row],[Marital_Status]]="Alone",I957-J957+1,marketing_campaign[[#This Row],[Marital_Status]]="Married",I957+J957+2,marketing_campaign[[#This Row],[Marital_Status]]="Divorced",I957+J957+1,marketing_campaign[[#This Row],[Marital_Status]]="YOLO",I957-J957+1,marketing_campaign[[#This Row],[Marital_Status]]="Absurd",I957-J957+1,marketing_campaign[[#This Row],[Marital_Status]]="Widow",I957+J957+1)</f>
        <v>4</v>
      </c>
      <c r="H957">
        <v>16927</v>
      </c>
      <c r="I957">
        <v>1</v>
      </c>
      <c r="J957">
        <v>1</v>
      </c>
      <c r="K957" s="1">
        <v>41315</v>
      </c>
      <c r="L957">
        <v>50</v>
      </c>
      <c r="M957" t="str" cm="1">
        <f t="array" ref="M957">_xlfn.IFS(AND(marketing_campaign[[#This Row],[Recency]]&gt;=0,marketing_campaign[[#This Row],[Recency]]&lt;=14),"Early Recency",AND(marketing_campaign[[#This Row],[Recency]]&gt;=15,marketing_campaign[[#This Row],[Recency]]&lt;=31),"Mid-Recency",marketing_campaign[[#This Row],[Recency]]&gt;=32,"Late Recency")</f>
        <v>Late Recency</v>
      </c>
      <c r="N957">
        <v>20</v>
      </c>
      <c r="O957">
        <v>2</v>
      </c>
      <c r="P957">
        <v>23</v>
      </c>
      <c r="Q957">
        <v>3</v>
      </c>
      <c r="R957">
        <v>1</v>
      </c>
      <c r="S957">
        <v>4</v>
      </c>
      <c r="T957">
        <f>marketing_campaign[[#This Row],[MntGoldProds]]+marketing_campaign[[#This Row],[MntSweetProducts]]+marketing_campaign[[#This Row],[MntFishProducts]]+marketing_campaign[[#This Row],[MntMeatProducts]]+marketing_campaign[[#This Row],[MntFruits]]+marketing_campaign[[#This Row],[MntWines]]</f>
        <v>53</v>
      </c>
      <c r="U957">
        <v>5</v>
      </c>
      <c r="V957">
        <v>3</v>
      </c>
      <c r="W957">
        <v>0</v>
      </c>
      <c r="X957">
        <v>4</v>
      </c>
      <c r="Y957">
        <f t="shared" si="29"/>
        <v>12</v>
      </c>
      <c r="Z957">
        <v>8</v>
      </c>
      <c r="AA957">
        <v>0</v>
      </c>
      <c r="AB957">
        <v>0</v>
      </c>
      <c r="AC957">
        <v>0</v>
      </c>
      <c r="AD957">
        <v>0</v>
      </c>
      <c r="AE957">
        <v>0</v>
      </c>
      <c r="AF957">
        <v>0</v>
      </c>
      <c r="AG957">
        <v>3</v>
      </c>
      <c r="AH957">
        <v>11</v>
      </c>
      <c r="AI957">
        <v>0</v>
      </c>
      <c r="AJ957">
        <f>marketing_campaign[[#This Row],[AcceptedCmp2]]+marketing_campaign[[#This Row],[AcceptedCmp1]]+marketing_campaign[[#This Row],[AcceptedCmp5]]+marketing_campaign[[#This Row],[AcceptedCmp4]]+marketing_campaign[[#This Row],[AcceptedCmp3]]</f>
        <v>0</v>
      </c>
    </row>
    <row r="958" spans="1:36" x14ac:dyDescent="0.35">
      <c r="A958">
        <v>5748</v>
      </c>
      <c r="B958">
        <v>1965</v>
      </c>
      <c r="C958">
        <f t="shared" ca="1" si="28"/>
        <v>61</v>
      </c>
      <c r="D958" t="str" cm="1">
        <f t="array" aca="1" ref="D9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58" t="s">
        <v>29</v>
      </c>
      <c r="F958" t="s">
        <v>33</v>
      </c>
      <c r="G958" cm="1">
        <f t="array" ref="G958">_xlfn.IFS(marketing_campaign[[#This Row],[Marital_Status]]="Single",I958-J958+1,marketing_campaign[[#This Row],[Marital_Status]]="Together",I958+J958+2,marketing_campaign[[#This Row],[Marital_Status]]="Alone",I958-J958+1,marketing_campaign[[#This Row],[Marital_Status]]="Married",I958+J958+2,marketing_campaign[[#This Row],[Marital_Status]]="Divorced",I958+J958+1,marketing_campaign[[#This Row],[Marital_Status]]="YOLO",I958-J958+1,marketing_campaign[[#This Row],[Marital_Status]]="Absurd",I958-J958+1,marketing_campaign[[#This Row],[Marital_Status]]="Widow",I958+J958+1)</f>
        <v>3</v>
      </c>
      <c r="H958">
        <v>59754</v>
      </c>
      <c r="I958">
        <v>0</v>
      </c>
      <c r="J958">
        <v>1</v>
      </c>
      <c r="K958" s="1">
        <v>41244</v>
      </c>
      <c r="L958">
        <v>96</v>
      </c>
      <c r="M958" t="str" cm="1">
        <f t="array" ref="M958">_xlfn.IFS(AND(marketing_campaign[[#This Row],[Recency]]&gt;=0,marketing_campaign[[#This Row],[Recency]]&lt;=14),"Early Recency",AND(marketing_campaign[[#This Row],[Recency]]&gt;=15,marketing_campaign[[#This Row],[Recency]]&lt;=31),"Mid-Recency",marketing_campaign[[#This Row],[Recency]]&gt;=32,"Late Recency")</f>
        <v>Late Recency</v>
      </c>
      <c r="N958">
        <v>115</v>
      </c>
      <c r="O958">
        <v>27</v>
      </c>
      <c r="P958">
        <v>44</v>
      </c>
      <c r="Q958">
        <v>4</v>
      </c>
      <c r="R958">
        <v>146</v>
      </c>
      <c r="S958">
        <v>139</v>
      </c>
      <c r="T958">
        <f>marketing_campaign[[#This Row],[MntGoldProds]]+marketing_campaign[[#This Row],[MntSweetProducts]]+marketing_campaign[[#This Row],[MntFishProducts]]+marketing_campaign[[#This Row],[MntMeatProducts]]+marketing_campaign[[#This Row],[MntFruits]]+marketing_campaign[[#This Row],[MntWines]]</f>
        <v>475</v>
      </c>
      <c r="U958">
        <v>3</v>
      </c>
      <c r="V958">
        <v>5</v>
      </c>
      <c r="W958">
        <v>2</v>
      </c>
      <c r="X958">
        <v>6</v>
      </c>
      <c r="Y958">
        <f t="shared" si="29"/>
        <v>16</v>
      </c>
      <c r="Z958">
        <v>5</v>
      </c>
      <c r="AA958">
        <v>0</v>
      </c>
      <c r="AB958">
        <v>0</v>
      </c>
      <c r="AC958">
        <v>0</v>
      </c>
      <c r="AD958">
        <v>0</v>
      </c>
      <c r="AE958">
        <v>0</v>
      </c>
      <c r="AF958">
        <v>0</v>
      </c>
      <c r="AG958">
        <v>3</v>
      </c>
      <c r="AH958">
        <v>11</v>
      </c>
      <c r="AI958">
        <v>1</v>
      </c>
      <c r="AJ958">
        <f>marketing_campaign[[#This Row],[AcceptedCmp2]]+marketing_campaign[[#This Row],[AcceptedCmp1]]+marketing_campaign[[#This Row],[AcceptedCmp5]]+marketing_campaign[[#This Row],[AcceptedCmp4]]+marketing_campaign[[#This Row],[AcceptedCmp3]]</f>
        <v>0</v>
      </c>
    </row>
    <row r="959" spans="1:36" x14ac:dyDescent="0.35">
      <c r="A959">
        <v>2134</v>
      </c>
      <c r="B959">
        <v>1952</v>
      </c>
      <c r="C959">
        <f t="shared" ca="1" si="28"/>
        <v>74</v>
      </c>
      <c r="D959" t="str" cm="1">
        <f t="array" aca="1" ref="D9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59" t="s">
        <v>29</v>
      </c>
      <c r="F959" t="s">
        <v>30</v>
      </c>
      <c r="G959" cm="1">
        <f t="array" ref="G959">_xlfn.IFS(marketing_campaign[[#This Row],[Marital_Status]]="Single",I959-J959+1,marketing_campaign[[#This Row],[Marital_Status]]="Together",I959+J959+2,marketing_campaign[[#This Row],[Marital_Status]]="Alone",I959-J959+1,marketing_campaign[[#This Row],[Marital_Status]]="Married",I959+J959+2,marketing_campaign[[#This Row],[Marital_Status]]="Divorced",I959+J959+1,marketing_campaign[[#This Row],[Marital_Status]]="YOLO",I959-J959+1,marketing_campaign[[#This Row],[Marital_Status]]="Absurd",I959-J959+1,marketing_campaign[[#This Row],[Marital_Status]]="Widow",I959+J959+1)</f>
        <v>0</v>
      </c>
      <c r="H959">
        <v>53700</v>
      </c>
      <c r="I959">
        <v>0</v>
      </c>
      <c r="J959">
        <v>1</v>
      </c>
      <c r="K959" s="1">
        <v>41138</v>
      </c>
      <c r="L959">
        <v>94</v>
      </c>
      <c r="M959" t="str" cm="1">
        <f t="array" ref="M959">_xlfn.IFS(AND(marketing_campaign[[#This Row],[Recency]]&gt;=0,marketing_campaign[[#This Row],[Recency]]&lt;=14),"Early Recency",AND(marketing_campaign[[#This Row],[Recency]]&gt;=15,marketing_campaign[[#This Row],[Recency]]&lt;=31),"Mid-Recency",marketing_campaign[[#This Row],[Recency]]&gt;=32,"Late Recency")</f>
        <v>Late Recency</v>
      </c>
      <c r="N959">
        <v>263</v>
      </c>
      <c r="O959">
        <v>5</v>
      </c>
      <c r="P959">
        <v>233</v>
      </c>
      <c r="Q959">
        <v>69</v>
      </c>
      <c r="R959">
        <v>41</v>
      </c>
      <c r="S959">
        <v>83</v>
      </c>
      <c r="T959">
        <f>marketing_campaign[[#This Row],[MntGoldProds]]+marketing_campaign[[#This Row],[MntSweetProducts]]+marketing_campaign[[#This Row],[MntFishProducts]]+marketing_campaign[[#This Row],[MntMeatProducts]]+marketing_campaign[[#This Row],[MntFruits]]+marketing_campaign[[#This Row],[MntWines]]</f>
        <v>694</v>
      </c>
      <c r="U959">
        <v>4</v>
      </c>
      <c r="V959">
        <v>5</v>
      </c>
      <c r="W959">
        <v>5</v>
      </c>
      <c r="X959">
        <v>8</v>
      </c>
      <c r="Y959">
        <f t="shared" si="29"/>
        <v>22</v>
      </c>
      <c r="Z959">
        <v>5</v>
      </c>
      <c r="AA959">
        <v>0</v>
      </c>
      <c r="AB959">
        <v>0</v>
      </c>
      <c r="AC959">
        <v>0</v>
      </c>
      <c r="AD959">
        <v>0</v>
      </c>
      <c r="AE959">
        <v>0</v>
      </c>
      <c r="AF959">
        <v>0</v>
      </c>
      <c r="AG959">
        <v>3</v>
      </c>
      <c r="AH959">
        <v>11</v>
      </c>
      <c r="AI959">
        <v>0</v>
      </c>
      <c r="AJ959">
        <f>marketing_campaign[[#This Row],[AcceptedCmp2]]+marketing_campaign[[#This Row],[AcceptedCmp1]]+marketing_campaign[[#This Row],[AcceptedCmp5]]+marketing_campaign[[#This Row],[AcceptedCmp4]]+marketing_campaign[[#This Row],[AcceptedCmp3]]</f>
        <v>0</v>
      </c>
    </row>
    <row r="960" spans="1:36" x14ac:dyDescent="0.35">
      <c r="A960">
        <v>1523</v>
      </c>
      <c r="B960">
        <v>1973</v>
      </c>
      <c r="C960">
        <f t="shared" ca="1" si="28"/>
        <v>53</v>
      </c>
      <c r="D960" t="str" cm="1">
        <f t="array" aca="1" ref="D9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0" t="s">
        <v>29</v>
      </c>
      <c r="F960" t="s">
        <v>33</v>
      </c>
      <c r="G960" cm="1">
        <f t="array" ref="G960">_xlfn.IFS(marketing_campaign[[#This Row],[Marital_Status]]="Single",I960-J960+1,marketing_campaign[[#This Row],[Marital_Status]]="Together",I960+J960+2,marketing_campaign[[#This Row],[Marital_Status]]="Alone",I960-J960+1,marketing_campaign[[#This Row],[Marital_Status]]="Married",I960+J960+2,marketing_campaign[[#This Row],[Marital_Status]]="Divorced",I960+J960+1,marketing_campaign[[#This Row],[Marital_Status]]="YOLO",I960-J960+1,marketing_campaign[[#This Row],[Marital_Status]]="Absurd",I960-J960+1,marketing_campaign[[#This Row],[Marital_Status]]="Widow",I960+J960+1)</f>
        <v>4</v>
      </c>
      <c r="H960">
        <v>59041</v>
      </c>
      <c r="I960">
        <v>1</v>
      </c>
      <c r="J960">
        <v>1</v>
      </c>
      <c r="K960" s="1">
        <v>41766</v>
      </c>
      <c r="L960">
        <v>25</v>
      </c>
      <c r="M960" t="str" cm="1">
        <f t="array" ref="M960">_xlfn.IFS(AND(marketing_campaign[[#This Row],[Recency]]&gt;=0,marketing_campaign[[#This Row],[Recency]]&lt;=14),"Early Recency",AND(marketing_campaign[[#This Row],[Recency]]&gt;=15,marketing_campaign[[#This Row],[Recency]]&lt;=31),"Mid-Recency",marketing_campaign[[#This Row],[Recency]]&gt;=32,"Late Recency")</f>
        <v>Mid-Recency</v>
      </c>
      <c r="N960">
        <v>69</v>
      </c>
      <c r="O960">
        <v>2</v>
      </c>
      <c r="P960">
        <v>15</v>
      </c>
      <c r="Q960">
        <v>2</v>
      </c>
      <c r="R960">
        <v>2</v>
      </c>
      <c r="S960">
        <v>6</v>
      </c>
      <c r="T960">
        <f>marketing_campaign[[#This Row],[MntGoldProds]]+marketing_campaign[[#This Row],[MntSweetProducts]]+marketing_campaign[[#This Row],[MntFishProducts]]+marketing_campaign[[#This Row],[MntMeatProducts]]+marketing_campaign[[#This Row],[MntFruits]]+marketing_campaign[[#This Row],[MntWines]]</f>
        <v>96</v>
      </c>
      <c r="U960">
        <v>2</v>
      </c>
      <c r="V960">
        <v>2</v>
      </c>
      <c r="W960">
        <v>0</v>
      </c>
      <c r="X960">
        <v>4</v>
      </c>
      <c r="Y960">
        <f t="shared" si="29"/>
        <v>8</v>
      </c>
      <c r="Z960">
        <v>5</v>
      </c>
      <c r="AA960">
        <v>0</v>
      </c>
      <c r="AB960">
        <v>0</v>
      </c>
      <c r="AC960">
        <v>0</v>
      </c>
      <c r="AD960">
        <v>0</v>
      </c>
      <c r="AE960">
        <v>0</v>
      </c>
      <c r="AF960">
        <v>0</v>
      </c>
      <c r="AG960">
        <v>3</v>
      </c>
      <c r="AH960">
        <v>11</v>
      </c>
      <c r="AI960">
        <v>0</v>
      </c>
      <c r="AJ960">
        <f>marketing_campaign[[#This Row],[AcceptedCmp2]]+marketing_campaign[[#This Row],[AcceptedCmp1]]+marketing_campaign[[#This Row],[AcceptedCmp5]]+marketing_campaign[[#This Row],[AcceptedCmp4]]+marketing_campaign[[#This Row],[AcceptedCmp3]]</f>
        <v>0</v>
      </c>
    </row>
    <row r="961" spans="1:36" x14ac:dyDescent="0.35">
      <c r="A961">
        <v>9665</v>
      </c>
      <c r="B961">
        <v>1957</v>
      </c>
      <c r="C961">
        <f t="shared" ca="1" si="28"/>
        <v>69</v>
      </c>
      <c r="D961" t="str" cm="1">
        <f t="array" aca="1" ref="D9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61" t="s">
        <v>32</v>
      </c>
      <c r="F961" t="s">
        <v>35</v>
      </c>
      <c r="G961" cm="1">
        <f t="array" ref="G961">_xlfn.IFS(marketing_campaign[[#This Row],[Marital_Status]]="Single",I961-J961+1,marketing_campaign[[#This Row],[Marital_Status]]="Together",I961+J961+2,marketing_campaign[[#This Row],[Marital_Status]]="Alone",I961-J961+1,marketing_campaign[[#This Row],[Marital_Status]]="Married",I961+J961+2,marketing_campaign[[#This Row],[Marital_Status]]="Divorced",I961+J961+1,marketing_campaign[[#This Row],[Marital_Status]]="YOLO",I961-J961+1,marketing_campaign[[#This Row],[Marital_Status]]="Absurd",I961-J961+1,marketing_campaign[[#This Row],[Marital_Status]]="Widow",I961+J961+1)</f>
        <v>2</v>
      </c>
      <c r="H961">
        <v>54237</v>
      </c>
      <c r="I961">
        <v>0</v>
      </c>
      <c r="J961">
        <v>1</v>
      </c>
      <c r="K961" s="1">
        <v>41391</v>
      </c>
      <c r="L961">
        <v>48</v>
      </c>
      <c r="M961" t="str" cm="1">
        <f t="array" ref="M961">_xlfn.IFS(AND(marketing_campaign[[#This Row],[Recency]]&gt;=0,marketing_campaign[[#This Row],[Recency]]&lt;=14),"Early Recency",AND(marketing_campaign[[#This Row],[Recency]]&gt;=15,marketing_campaign[[#This Row],[Recency]]&lt;=31),"Mid-Recency",marketing_campaign[[#This Row],[Recency]]&gt;=32,"Late Recency")</f>
        <v>Late Recency</v>
      </c>
      <c r="N961">
        <v>267</v>
      </c>
      <c r="O961">
        <v>3</v>
      </c>
      <c r="P961">
        <v>30</v>
      </c>
      <c r="Q961">
        <v>4</v>
      </c>
      <c r="R961">
        <v>0</v>
      </c>
      <c r="S961">
        <v>57</v>
      </c>
      <c r="T961">
        <f>marketing_campaign[[#This Row],[MntGoldProds]]+marketing_campaign[[#This Row],[MntSweetProducts]]+marketing_campaign[[#This Row],[MntFishProducts]]+marketing_campaign[[#This Row],[MntMeatProducts]]+marketing_campaign[[#This Row],[MntFruits]]+marketing_campaign[[#This Row],[MntWines]]</f>
        <v>361</v>
      </c>
      <c r="U961">
        <v>4</v>
      </c>
      <c r="V961">
        <v>5</v>
      </c>
      <c r="W961">
        <v>2</v>
      </c>
      <c r="X961">
        <v>5</v>
      </c>
      <c r="Y961">
        <f t="shared" si="29"/>
        <v>16</v>
      </c>
      <c r="Z961">
        <v>6</v>
      </c>
      <c r="AA961">
        <v>0</v>
      </c>
      <c r="AB961">
        <v>0</v>
      </c>
      <c r="AC961">
        <v>0</v>
      </c>
      <c r="AD961">
        <v>0</v>
      </c>
      <c r="AE961">
        <v>0</v>
      </c>
      <c r="AF961">
        <v>0</v>
      </c>
      <c r="AG961">
        <v>3</v>
      </c>
      <c r="AH961">
        <v>11</v>
      </c>
      <c r="AI961">
        <v>0</v>
      </c>
      <c r="AJ961">
        <f>marketing_campaign[[#This Row],[AcceptedCmp2]]+marketing_campaign[[#This Row],[AcceptedCmp1]]+marketing_campaign[[#This Row],[AcceptedCmp5]]+marketing_campaign[[#This Row],[AcceptedCmp4]]+marketing_campaign[[#This Row],[AcceptedCmp3]]</f>
        <v>0</v>
      </c>
    </row>
    <row r="962" spans="1:36" x14ac:dyDescent="0.35">
      <c r="A962">
        <v>4640</v>
      </c>
      <c r="B962">
        <v>1967</v>
      </c>
      <c r="C962">
        <f t="shared" ref="C962:C1025" ca="1" si="30">YEAR(TODAY())-B962</f>
        <v>59</v>
      </c>
      <c r="D962" t="str" cm="1">
        <f t="array" aca="1" ref="D9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2" t="s">
        <v>29</v>
      </c>
      <c r="F962" t="s">
        <v>35</v>
      </c>
      <c r="G962" cm="1">
        <f t="array" ref="G962">_xlfn.IFS(marketing_campaign[[#This Row],[Marital_Status]]="Single",I962-J962+1,marketing_campaign[[#This Row],[Marital_Status]]="Together",I962+J962+2,marketing_campaign[[#This Row],[Marital_Status]]="Alone",I962-J962+1,marketing_campaign[[#This Row],[Marital_Status]]="Married",I962+J962+2,marketing_campaign[[#This Row],[Marital_Status]]="Divorced",I962+J962+1,marketing_campaign[[#This Row],[Marital_Status]]="YOLO",I962-J962+1,marketing_campaign[[#This Row],[Marital_Status]]="Absurd",I962-J962+1,marketing_campaign[[#This Row],[Marital_Status]]="Widow",I962+J962+1)</f>
        <v>2</v>
      </c>
      <c r="H962">
        <v>70647</v>
      </c>
      <c r="I962">
        <v>0</v>
      </c>
      <c r="J962">
        <v>1</v>
      </c>
      <c r="K962" s="1">
        <v>41173</v>
      </c>
      <c r="L962">
        <v>65</v>
      </c>
      <c r="M962" t="str" cm="1">
        <f t="array" ref="M962">_xlfn.IFS(AND(marketing_campaign[[#This Row],[Recency]]&gt;=0,marketing_campaign[[#This Row],[Recency]]&lt;=14),"Early Recency",AND(marketing_campaign[[#This Row],[Recency]]&gt;=15,marketing_campaign[[#This Row],[Recency]]&lt;=31),"Mid-Recency",marketing_campaign[[#This Row],[Recency]]&gt;=32,"Late Recency")</f>
        <v>Late Recency</v>
      </c>
      <c r="N962">
        <v>561</v>
      </c>
      <c r="O962">
        <v>85</v>
      </c>
      <c r="P962">
        <v>171</v>
      </c>
      <c r="Q962">
        <v>25</v>
      </c>
      <c r="R962">
        <v>123</v>
      </c>
      <c r="S962">
        <v>114</v>
      </c>
      <c r="T962">
        <f>marketing_campaign[[#This Row],[MntGoldProds]]+marketing_campaign[[#This Row],[MntSweetProducts]]+marketing_campaign[[#This Row],[MntFishProducts]]+marketing_campaign[[#This Row],[MntMeatProducts]]+marketing_campaign[[#This Row],[MntFruits]]+marketing_campaign[[#This Row],[MntWines]]</f>
        <v>1079</v>
      </c>
      <c r="U962">
        <v>2</v>
      </c>
      <c r="V962">
        <v>4</v>
      </c>
      <c r="W962">
        <v>7</v>
      </c>
      <c r="X962">
        <v>13</v>
      </c>
      <c r="Y962">
        <f t="shared" ref="Y962:Y1025" si="31">U962+V962+W962+X962</f>
        <v>26</v>
      </c>
      <c r="Z962">
        <v>2</v>
      </c>
      <c r="AA962">
        <v>0</v>
      </c>
      <c r="AB962">
        <v>0</v>
      </c>
      <c r="AC962">
        <v>0</v>
      </c>
      <c r="AD962">
        <v>0</v>
      </c>
      <c r="AE962">
        <v>0</v>
      </c>
      <c r="AF962">
        <v>0</v>
      </c>
      <c r="AG962">
        <v>3</v>
      </c>
      <c r="AH962">
        <v>11</v>
      </c>
      <c r="AI962">
        <v>0</v>
      </c>
      <c r="AJ962">
        <f>marketing_campaign[[#This Row],[AcceptedCmp2]]+marketing_campaign[[#This Row],[AcceptedCmp1]]+marketing_campaign[[#This Row],[AcceptedCmp5]]+marketing_campaign[[#This Row],[AcceptedCmp4]]+marketing_campaign[[#This Row],[AcceptedCmp3]]</f>
        <v>0</v>
      </c>
    </row>
    <row r="963" spans="1:36" x14ac:dyDescent="0.35">
      <c r="A963">
        <v>3635</v>
      </c>
      <c r="B963">
        <v>1962</v>
      </c>
      <c r="C963">
        <f t="shared" ca="1" si="30"/>
        <v>64</v>
      </c>
      <c r="D963" t="str" cm="1">
        <f t="array" aca="1" ref="D9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63" t="s">
        <v>32</v>
      </c>
      <c r="F963" t="s">
        <v>30</v>
      </c>
      <c r="G963" cm="1">
        <f t="array" ref="G963">_xlfn.IFS(marketing_campaign[[#This Row],[Marital_Status]]="Single",I963-J963+1,marketing_campaign[[#This Row],[Marital_Status]]="Together",I963+J963+2,marketing_campaign[[#This Row],[Marital_Status]]="Alone",I963-J963+1,marketing_campaign[[#This Row],[Marital_Status]]="Married",I963+J963+2,marketing_campaign[[#This Row],[Marital_Status]]="Divorced",I963+J963+1,marketing_campaign[[#This Row],[Marital_Status]]="YOLO",I963-J963+1,marketing_campaign[[#This Row],[Marital_Status]]="Absurd",I963-J963+1,marketing_campaign[[#This Row],[Marital_Status]]="Widow",I963+J963+1)</f>
        <v>0</v>
      </c>
      <c r="H963">
        <v>52597</v>
      </c>
      <c r="I963">
        <v>0</v>
      </c>
      <c r="J963">
        <v>1</v>
      </c>
      <c r="K963" s="1">
        <v>41766</v>
      </c>
      <c r="L963">
        <v>69</v>
      </c>
      <c r="M963" t="str" cm="1">
        <f t="array" ref="M963">_xlfn.IFS(AND(marketing_campaign[[#This Row],[Recency]]&gt;=0,marketing_campaign[[#This Row],[Recency]]&lt;=14),"Early Recency",AND(marketing_campaign[[#This Row],[Recency]]&gt;=15,marketing_campaign[[#This Row],[Recency]]&lt;=31),"Mid-Recency",marketing_campaign[[#This Row],[Recency]]&gt;=32,"Late Recency")</f>
        <v>Late Recency</v>
      </c>
      <c r="N963">
        <v>492</v>
      </c>
      <c r="O963">
        <v>0</v>
      </c>
      <c r="P963">
        <v>37</v>
      </c>
      <c r="Q963">
        <v>7</v>
      </c>
      <c r="R963">
        <v>0</v>
      </c>
      <c r="S963">
        <v>42</v>
      </c>
      <c r="T963">
        <f>marketing_campaign[[#This Row],[MntGoldProds]]+marketing_campaign[[#This Row],[MntSweetProducts]]+marketing_campaign[[#This Row],[MntFishProducts]]+marketing_campaign[[#This Row],[MntMeatProducts]]+marketing_campaign[[#This Row],[MntFruits]]+marketing_campaign[[#This Row],[MntWines]]</f>
        <v>578</v>
      </c>
      <c r="U963">
        <v>3</v>
      </c>
      <c r="V963">
        <v>6</v>
      </c>
      <c r="W963">
        <v>3</v>
      </c>
      <c r="X963">
        <v>8</v>
      </c>
      <c r="Y963">
        <f t="shared" si="31"/>
        <v>20</v>
      </c>
      <c r="Z963">
        <v>5</v>
      </c>
      <c r="AA963">
        <v>0</v>
      </c>
      <c r="AB963">
        <v>0</v>
      </c>
      <c r="AC963">
        <v>0</v>
      </c>
      <c r="AD963">
        <v>0</v>
      </c>
      <c r="AE963">
        <v>0</v>
      </c>
      <c r="AF963">
        <v>0</v>
      </c>
      <c r="AG963">
        <v>3</v>
      </c>
      <c r="AH963">
        <v>11</v>
      </c>
      <c r="AI963">
        <v>0</v>
      </c>
      <c r="AJ963">
        <f>marketing_campaign[[#This Row],[AcceptedCmp2]]+marketing_campaign[[#This Row],[AcceptedCmp1]]+marketing_campaign[[#This Row],[AcceptedCmp5]]+marketing_campaign[[#This Row],[AcceptedCmp4]]+marketing_campaign[[#This Row],[AcceptedCmp3]]</f>
        <v>0</v>
      </c>
    </row>
    <row r="964" spans="1:36" x14ac:dyDescent="0.35">
      <c r="A964">
        <v>3547</v>
      </c>
      <c r="B964">
        <v>1969</v>
      </c>
      <c r="C964">
        <f t="shared" ca="1" si="30"/>
        <v>57</v>
      </c>
      <c r="D964" t="str" cm="1">
        <f t="array" aca="1" ref="D9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4" t="s">
        <v>34</v>
      </c>
      <c r="F964" t="s">
        <v>31</v>
      </c>
      <c r="G964" cm="1">
        <f t="array" ref="G964">_xlfn.IFS(marketing_campaign[[#This Row],[Marital_Status]]="Single",I964-J964+1,marketing_campaign[[#This Row],[Marital_Status]]="Together",I964+J964+2,marketing_campaign[[#This Row],[Marital_Status]]="Alone",I964-J964+1,marketing_campaign[[#This Row],[Marital_Status]]="Married",I964+J964+2,marketing_campaign[[#This Row],[Marital_Status]]="Divorced",I964+J964+1,marketing_campaign[[#This Row],[Marital_Status]]="YOLO",I964-J964+1,marketing_campaign[[#This Row],[Marital_Status]]="Absurd",I964-J964+1,marketing_campaign[[#This Row],[Marital_Status]]="Widow",I964+J964+1)</f>
        <v>3</v>
      </c>
      <c r="H964">
        <v>41021</v>
      </c>
      <c r="I964">
        <v>1</v>
      </c>
      <c r="J964">
        <v>0</v>
      </c>
      <c r="K964" s="1">
        <v>41273</v>
      </c>
      <c r="L964">
        <v>12</v>
      </c>
      <c r="M964" t="str" cm="1">
        <f t="array" ref="M964">_xlfn.IFS(AND(marketing_campaign[[#This Row],[Recency]]&gt;=0,marketing_campaign[[#This Row],[Recency]]&lt;=14),"Early Recency",AND(marketing_campaign[[#This Row],[Recency]]&gt;=15,marketing_campaign[[#This Row],[Recency]]&lt;=31),"Mid-Recency",marketing_campaign[[#This Row],[Recency]]&gt;=32,"Late Recency")</f>
        <v>Early Recency</v>
      </c>
      <c r="N964">
        <v>14</v>
      </c>
      <c r="O964">
        <v>7</v>
      </c>
      <c r="P964">
        <v>9</v>
      </c>
      <c r="Q964">
        <v>6</v>
      </c>
      <c r="R964">
        <v>16</v>
      </c>
      <c r="S964">
        <v>12</v>
      </c>
      <c r="T964">
        <f>marketing_campaign[[#This Row],[MntGoldProds]]+marketing_campaign[[#This Row],[MntSweetProducts]]+marketing_campaign[[#This Row],[MntFishProducts]]+marketing_campaign[[#This Row],[MntMeatProducts]]+marketing_campaign[[#This Row],[MntFruits]]+marketing_campaign[[#This Row],[MntWines]]</f>
        <v>64</v>
      </c>
      <c r="U964">
        <v>2</v>
      </c>
      <c r="V964">
        <v>2</v>
      </c>
      <c r="W964">
        <v>0</v>
      </c>
      <c r="X964">
        <v>3</v>
      </c>
      <c r="Y964">
        <f t="shared" si="31"/>
        <v>7</v>
      </c>
      <c r="Z964">
        <v>6</v>
      </c>
      <c r="AA964">
        <v>0</v>
      </c>
      <c r="AB964">
        <v>0</v>
      </c>
      <c r="AC964">
        <v>0</v>
      </c>
      <c r="AD964">
        <v>0</v>
      </c>
      <c r="AE964">
        <v>0</v>
      </c>
      <c r="AF964">
        <v>0</v>
      </c>
      <c r="AG964">
        <v>3</v>
      </c>
      <c r="AH964">
        <v>11</v>
      </c>
      <c r="AI964">
        <v>1</v>
      </c>
      <c r="AJ964">
        <f>marketing_campaign[[#This Row],[AcceptedCmp2]]+marketing_campaign[[#This Row],[AcceptedCmp1]]+marketing_campaign[[#This Row],[AcceptedCmp5]]+marketing_campaign[[#This Row],[AcceptedCmp4]]+marketing_campaign[[#This Row],[AcceptedCmp3]]</f>
        <v>0</v>
      </c>
    </row>
    <row r="965" spans="1:36" x14ac:dyDescent="0.35">
      <c r="A965">
        <v>2456</v>
      </c>
      <c r="B965">
        <v>1975</v>
      </c>
      <c r="C965">
        <f t="shared" ca="1" si="30"/>
        <v>51</v>
      </c>
      <c r="D965" t="str" cm="1">
        <f t="array" aca="1" ref="D9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5" t="s">
        <v>32</v>
      </c>
      <c r="F965" t="s">
        <v>33</v>
      </c>
      <c r="G965" cm="1">
        <f t="array" ref="G965">_xlfn.IFS(marketing_campaign[[#This Row],[Marital_Status]]="Single",I965-J965+1,marketing_campaign[[#This Row],[Marital_Status]]="Together",I965+J965+2,marketing_campaign[[#This Row],[Marital_Status]]="Alone",I965-J965+1,marketing_campaign[[#This Row],[Marital_Status]]="Married",I965+J965+2,marketing_campaign[[#This Row],[Marital_Status]]="Divorced",I965+J965+1,marketing_campaign[[#This Row],[Marital_Status]]="YOLO",I965-J965+1,marketing_campaign[[#This Row],[Marital_Status]]="Absurd",I965-J965+1,marketing_campaign[[#This Row],[Marital_Status]]="Widow",I965+J965+1)</f>
        <v>3</v>
      </c>
      <c r="H965">
        <v>40233</v>
      </c>
      <c r="I965">
        <v>0</v>
      </c>
      <c r="J965">
        <v>1</v>
      </c>
      <c r="K965" s="1">
        <v>41561</v>
      </c>
      <c r="L965">
        <v>84</v>
      </c>
      <c r="M965" t="str" cm="1">
        <f t="array" ref="M965">_xlfn.IFS(AND(marketing_campaign[[#This Row],[Recency]]&gt;=0,marketing_campaign[[#This Row],[Recency]]&lt;=14),"Early Recency",AND(marketing_campaign[[#This Row],[Recency]]&gt;=15,marketing_campaign[[#This Row],[Recency]]&lt;=31),"Mid-Recency",marketing_campaign[[#This Row],[Recency]]&gt;=32,"Late Recency")</f>
        <v>Late Recency</v>
      </c>
      <c r="N965">
        <v>80</v>
      </c>
      <c r="O965">
        <v>4</v>
      </c>
      <c r="P965">
        <v>46</v>
      </c>
      <c r="Q965">
        <v>0</v>
      </c>
      <c r="R965">
        <v>17</v>
      </c>
      <c r="S965">
        <v>2</v>
      </c>
      <c r="T965">
        <f>marketing_campaign[[#This Row],[MntGoldProds]]+marketing_campaign[[#This Row],[MntSweetProducts]]+marketing_campaign[[#This Row],[MntFishProducts]]+marketing_campaign[[#This Row],[MntMeatProducts]]+marketing_campaign[[#This Row],[MntFruits]]+marketing_campaign[[#This Row],[MntWines]]</f>
        <v>149</v>
      </c>
      <c r="U965">
        <v>5</v>
      </c>
      <c r="V965">
        <v>2</v>
      </c>
      <c r="W965">
        <v>1</v>
      </c>
      <c r="X965">
        <v>5</v>
      </c>
      <c r="Y965">
        <f t="shared" si="31"/>
        <v>13</v>
      </c>
      <c r="Z965">
        <v>6</v>
      </c>
      <c r="AA965">
        <v>0</v>
      </c>
      <c r="AB965">
        <v>0</v>
      </c>
      <c r="AC965">
        <v>0</v>
      </c>
      <c r="AD965">
        <v>0</v>
      </c>
      <c r="AE965">
        <v>0</v>
      </c>
      <c r="AF965">
        <v>0</v>
      </c>
      <c r="AG965">
        <v>3</v>
      </c>
      <c r="AH965">
        <v>11</v>
      </c>
      <c r="AI965">
        <v>0</v>
      </c>
      <c r="AJ965">
        <f>marketing_campaign[[#This Row],[AcceptedCmp2]]+marketing_campaign[[#This Row],[AcceptedCmp1]]+marketing_campaign[[#This Row],[AcceptedCmp5]]+marketing_campaign[[#This Row],[AcceptedCmp4]]+marketing_campaign[[#This Row],[AcceptedCmp3]]</f>
        <v>0</v>
      </c>
    </row>
    <row r="966" spans="1:36" x14ac:dyDescent="0.35">
      <c r="A966">
        <v>5633</v>
      </c>
      <c r="B966">
        <v>1980</v>
      </c>
      <c r="C966">
        <f t="shared" ca="1" si="30"/>
        <v>46</v>
      </c>
      <c r="D966" t="str" cm="1">
        <f t="array" aca="1" ref="D9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6" t="s">
        <v>29</v>
      </c>
      <c r="F966" t="s">
        <v>33</v>
      </c>
      <c r="G966" cm="1">
        <f t="array" ref="G966">_xlfn.IFS(marketing_campaign[[#This Row],[Marital_Status]]="Single",I966-J966+1,marketing_campaign[[#This Row],[Marital_Status]]="Together",I966+J966+2,marketing_campaign[[#This Row],[Marital_Status]]="Alone",I966-J966+1,marketing_campaign[[#This Row],[Marital_Status]]="Married",I966+J966+2,marketing_campaign[[#This Row],[Marital_Status]]="Divorced",I966+J966+1,marketing_campaign[[#This Row],[Marital_Status]]="YOLO",I966-J966+1,marketing_campaign[[#This Row],[Marital_Status]]="Absurd",I966-J966+1,marketing_campaign[[#This Row],[Marital_Status]]="Widow",I966+J966+1)</f>
        <v>4</v>
      </c>
      <c r="H966">
        <v>50183</v>
      </c>
      <c r="I966">
        <v>1</v>
      </c>
      <c r="J966">
        <v>1</v>
      </c>
      <c r="K966" s="1">
        <v>41815</v>
      </c>
      <c r="L966">
        <v>47</v>
      </c>
      <c r="M966" t="str" cm="1">
        <f t="array" ref="M966">_xlfn.IFS(AND(marketing_campaign[[#This Row],[Recency]]&gt;=0,marketing_campaign[[#This Row],[Recency]]&lt;=14),"Early Recency",AND(marketing_campaign[[#This Row],[Recency]]&gt;=15,marketing_campaign[[#This Row],[Recency]]&lt;=31),"Mid-Recency",marketing_campaign[[#This Row],[Recency]]&gt;=32,"Late Recency")</f>
        <v>Late Recency</v>
      </c>
      <c r="N966">
        <v>97</v>
      </c>
      <c r="O966">
        <v>12</v>
      </c>
      <c r="P966">
        <v>84</v>
      </c>
      <c r="Q966">
        <v>13</v>
      </c>
      <c r="R966">
        <v>10</v>
      </c>
      <c r="S966">
        <v>15</v>
      </c>
      <c r="T966">
        <f>marketing_campaign[[#This Row],[MntGoldProds]]+marketing_campaign[[#This Row],[MntSweetProducts]]+marketing_campaign[[#This Row],[MntFishProducts]]+marketing_campaign[[#This Row],[MntMeatProducts]]+marketing_campaign[[#This Row],[MntFruits]]+marketing_campaign[[#This Row],[MntWines]]</f>
        <v>231</v>
      </c>
      <c r="U966">
        <v>7</v>
      </c>
      <c r="V966">
        <v>3</v>
      </c>
      <c r="W966">
        <v>1</v>
      </c>
      <c r="X966">
        <v>6</v>
      </c>
      <c r="Y966">
        <f t="shared" si="31"/>
        <v>17</v>
      </c>
      <c r="Z966">
        <v>5</v>
      </c>
      <c r="AA966">
        <v>0</v>
      </c>
      <c r="AB966">
        <v>0</v>
      </c>
      <c r="AC966">
        <v>0</v>
      </c>
      <c r="AD966">
        <v>0</v>
      </c>
      <c r="AE966">
        <v>0</v>
      </c>
      <c r="AF966">
        <v>0</v>
      </c>
      <c r="AG966">
        <v>3</v>
      </c>
      <c r="AH966">
        <v>11</v>
      </c>
      <c r="AI966">
        <v>0</v>
      </c>
      <c r="AJ966">
        <f>marketing_campaign[[#This Row],[AcceptedCmp2]]+marketing_campaign[[#This Row],[AcceptedCmp1]]+marketing_campaign[[#This Row],[AcceptedCmp5]]+marketing_campaign[[#This Row],[AcceptedCmp4]]+marketing_campaign[[#This Row],[AcceptedCmp3]]</f>
        <v>0</v>
      </c>
    </row>
    <row r="967" spans="1:36" x14ac:dyDescent="0.35">
      <c r="A967">
        <v>7801</v>
      </c>
      <c r="B967">
        <v>1959</v>
      </c>
      <c r="C967">
        <f t="shared" ca="1" si="30"/>
        <v>67</v>
      </c>
      <c r="D967" t="str" cm="1">
        <f t="array" aca="1" ref="D9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67" t="s">
        <v>29</v>
      </c>
      <c r="F967" t="s">
        <v>31</v>
      </c>
      <c r="G967" cm="1">
        <f t="array" ref="G967">_xlfn.IFS(marketing_campaign[[#This Row],[Marital_Status]]="Single",I967-J967+1,marketing_campaign[[#This Row],[Marital_Status]]="Together",I967+J967+2,marketing_campaign[[#This Row],[Marital_Status]]="Alone",I967-J967+1,marketing_campaign[[#This Row],[Marital_Status]]="Married",I967+J967+2,marketing_campaign[[#This Row],[Marital_Status]]="Divorced",I967+J967+1,marketing_campaign[[#This Row],[Marital_Status]]="YOLO",I967-J967+1,marketing_campaign[[#This Row],[Marital_Status]]="Absurd",I967-J967+1,marketing_campaign[[#This Row],[Marital_Status]]="Widow",I967+J967+1)</f>
        <v>3</v>
      </c>
      <c r="H967">
        <v>54753</v>
      </c>
      <c r="I967">
        <v>0</v>
      </c>
      <c r="J967">
        <v>1</v>
      </c>
      <c r="K967" s="1">
        <v>41529</v>
      </c>
      <c r="L967">
        <v>87</v>
      </c>
      <c r="M967" t="str" cm="1">
        <f t="array" ref="M967">_xlfn.IFS(AND(marketing_campaign[[#This Row],[Recency]]&gt;=0,marketing_campaign[[#This Row],[Recency]]&lt;=14),"Early Recency",AND(marketing_campaign[[#This Row],[Recency]]&gt;=15,marketing_campaign[[#This Row],[Recency]]&lt;=31),"Mid-Recency",marketing_campaign[[#This Row],[Recency]]&gt;=32,"Late Recency")</f>
        <v>Late Recency</v>
      </c>
      <c r="N967">
        <v>197</v>
      </c>
      <c r="O967">
        <v>107</v>
      </c>
      <c r="P967">
        <v>227</v>
      </c>
      <c r="Q967">
        <v>7</v>
      </c>
      <c r="R967">
        <v>59</v>
      </c>
      <c r="S967">
        <v>131</v>
      </c>
      <c r="T967">
        <f>marketing_campaign[[#This Row],[MntGoldProds]]+marketing_campaign[[#This Row],[MntSweetProducts]]+marketing_campaign[[#This Row],[MntFishProducts]]+marketing_campaign[[#This Row],[MntMeatProducts]]+marketing_campaign[[#This Row],[MntFruits]]+marketing_campaign[[#This Row],[MntWines]]</f>
        <v>728</v>
      </c>
      <c r="U967">
        <v>3</v>
      </c>
      <c r="V967">
        <v>5</v>
      </c>
      <c r="W967">
        <v>2</v>
      </c>
      <c r="X967">
        <v>11</v>
      </c>
      <c r="Y967">
        <f t="shared" si="31"/>
        <v>21</v>
      </c>
      <c r="Z967">
        <v>4</v>
      </c>
      <c r="AA967">
        <v>0</v>
      </c>
      <c r="AB967">
        <v>0</v>
      </c>
      <c r="AC967">
        <v>0</v>
      </c>
      <c r="AD967">
        <v>0</v>
      </c>
      <c r="AE967">
        <v>0</v>
      </c>
      <c r="AF967">
        <v>0</v>
      </c>
      <c r="AG967">
        <v>3</v>
      </c>
      <c r="AH967">
        <v>11</v>
      </c>
      <c r="AI967">
        <v>0</v>
      </c>
      <c r="AJ967">
        <f>marketing_campaign[[#This Row],[AcceptedCmp2]]+marketing_campaign[[#This Row],[AcceptedCmp1]]+marketing_campaign[[#This Row],[AcceptedCmp5]]+marketing_campaign[[#This Row],[AcceptedCmp4]]+marketing_campaign[[#This Row],[AcceptedCmp3]]</f>
        <v>0</v>
      </c>
    </row>
    <row r="968" spans="1:36" x14ac:dyDescent="0.35">
      <c r="A968">
        <v>10489</v>
      </c>
      <c r="B968">
        <v>1973</v>
      </c>
      <c r="C968">
        <f t="shared" ca="1" si="30"/>
        <v>53</v>
      </c>
      <c r="D968" t="str" cm="1">
        <f t="array" aca="1" ref="D9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8" t="s">
        <v>29</v>
      </c>
      <c r="F968" t="s">
        <v>33</v>
      </c>
      <c r="G968" cm="1">
        <f t="array" ref="G968">_xlfn.IFS(marketing_campaign[[#This Row],[Marital_Status]]="Single",I968-J968+1,marketing_campaign[[#This Row],[Marital_Status]]="Together",I968+J968+2,marketing_campaign[[#This Row],[Marital_Status]]="Alone",I968-J968+1,marketing_campaign[[#This Row],[Marital_Status]]="Married",I968+J968+2,marketing_campaign[[#This Row],[Marital_Status]]="Divorced",I968+J968+1,marketing_campaign[[#This Row],[Marital_Status]]="YOLO",I968-J968+1,marketing_campaign[[#This Row],[Marital_Status]]="Absurd",I968-J968+1,marketing_campaign[[#This Row],[Marital_Status]]="Widow",I968+J968+1)</f>
        <v>2</v>
      </c>
      <c r="H968">
        <v>92955</v>
      </c>
      <c r="I968">
        <v>0</v>
      </c>
      <c r="J968">
        <v>0</v>
      </c>
      <c r="K968" s="1">
        <v>41505</v>
      </c>
      <c r="L968">
        <v>35</v>
      </c>
      <c r="M968" t="str" cm="1">
        <f t="array" ref="M968">_xlfn.IFS(AND(marketing_campaign[[#This Row],[Recency]]&gt;=0,marketing_campaign[[#This Row],[Recency]]&lt;=14),"Early Recency",AND(marketing_campaign[[#This Row],[Recency]]&gt;=15,marketing_campaign[[#This Row],[Recency]]&lt;=31),"Mid-Recency",marketing_campaign[[#This Row],[Recency]]&gt;=32,"Late Recency")</f>
        <v>Late Recency</v>
      </c>
      <c r="N968">
        <v>693</v>
      </c>
      <c r="O968">
        <v>21</v>
      </c>
      <c r="P968">
        <v>925</v>
      </c>
      <c r="Q968">
        <v>31</v>
      </c>
      <c r="R968">
        <v>24</v>
      </c>
      <c r="S968">
        <v>84</v>
      </c>
      <c r="T968">
        <f>marketing_campaign[[#This Row],[MntGoldProds]]+marketing_campaign[[#This Row],[MntSweetProducts]]+marketing_campaign[[#This Row],[MntFishProducts]]+marketing_campaign[[#This Row],[MntMeatProducts]]+marketing_campaign[[#This Row],[MntFruits]]+marketing_campaign[[#This Row],[MntWines]]</f>
        <v>1778</v>
      </c>
      <c r="U968">
        <v>1</v>
      </c>
      <c r="V968">
        <v>6</v>
      </c>
      <c r="W968">
        <v>7</v>
      </c>
      <c r="X968">
        <v>9</v>
      </c>
      <c r="Y968">
        <f t="shared" si="31"/>
        <v>23</v>
      </c>
      <c r="Z968">
        <v>2</v>
      </c>
      <c r="AA968">
        <v>0</v>
      </c>
      <c r="AB968">
        <v>0</v>
      </c>
      <c r="AC968">
        <v>1</v>
      </c>
      <c r="AD968">
        <v>1</v>
      </c>
      <c r="AE968">
        <v>0</v>
      </c>
      <c r="AF968">
        <v>0</v>
      </c>
      <c r="AG968">
        <v>3</v>
      </c>
      <c r="AH968">
        <v>11</v>
      </c>
      <c r="AI968">
        <v>1</v>
      </c>
      <c r="AJ968">
        <f>marketing_campaign[[#This Row],[AcceptedCmp2]]+marketing_campaign[[#This Row],[AcceptedCmp1]]+marketing_campaign[[#This Row],[AcceptedCmp5]]+marketing_campaign[[#This Row],[AcceptedCmp4]]+marketing_campaign[[#This Row],[AcceptedCmp3]]</f>
        <v>2</v>
      </c>
    </row>
    <row r="969" spans="1:36" x14ac:dyDescent="0.35">
      <c r="A969">
        <v>7011</v>
      </c>
      <c r="B969">
        <v>1973</v>
      </c>
      <c r="C969">
        <f t="shared" ca="1" si="30"/>
        <v>53</v>
      </c>
      <c r="D969" t="str" cm="1">
        <f t="array" aca="1" ref="D9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69" t="s">
        <v>29</v>
      </c>
      <c r="F969" t="s">
        <v>33</v>
      </c>
      <c r="G969" cm="1">
        <f t="array" ref="G969">_xlfn.IFS(marketing_campaign[[#This Row],[Marital_Status]]="Single",I969-J969+1,marketing_campaign[[#This Row],[Marital_Status]]="Together",I969+J969+2,marketing_campaign[[#This Row],[Marital_Status]]="Alone",I969-J969+1,marketing_campaign[[#This Row],[Marital_Status]]="Married",I969+J969+2,marketing_campaign[[#This Row],[Marital_Status]]="Divorced",I969+J969+1,marketing_campaign[[#This Row],[Marital_Status]]="YOLO",I969-J969+1,marketing_campaign[[#This Row],[Marital_Status]]="Absurd",I969-J969+1,marketing_campaign[[#This Row],[Marital_Status]]="Widow",I969+J969+1)</f>
        <v>3</v>
      </c>
      <c r="H969">
        <v>33471</v>
      </c>
      <c r="I969">
        <v>1</v>
      </c>
      <c r="J969">
        <v>0</v>
      </c>
      <c r="K969" s="1">
        <v>41194</v>
      </c>
      <c r="L969">
        <v>47</v>
      </c>
      <c r="M969" t="str" cm="1">
        <f t="array" ref="M969">_xlfn.IFS(AND(marketing_campaign[[#This Row],[Recency]]&gt;=0,marketing_campaign[[#This Row],[Recency]]&lt;=14),"Early Recency",AND(marketing_campaign[[#This Row],[Recency]]&gt;=15,marketing_campaign[[#This Row],[Recency]]&lt;=31),"Mid-Recency",marketing_campaign[[#This Row],[Recency]]&gt;=32,"Late Recency")</f>
        <v>Late Recency</v>
      </c>
      <c r="N969">
        <v>43</v>
      </c>
      <c r="O969">
        <v>2</v>
      </c>
      <c r="P969">
        <v>27</v>
      </c>
      <c r="Q969">
        <v>0</v>
      </c>
      <c r="R969">
        <v>9</v>
      </c>
      <c r="S969">
        <v>12</v>
      </c>
      <c r="T969">
        <f>marketing_campaign[[#This Row],[MntGoldProds]]+marketing_campaign[[#This Row],[MntSweetProducts]]+marketing_campaign[[#This Row],[MntFishProducts]]+marketing_campaign[[#This Row],[MntMeatProducts]]+marketing_campaign[[#This Row],[MntFruits]]+marketing_campaign[[#This Row],[MntWines]]</f>
        <v>93</v>
      </c>
      <c r="U969">
        <v>3</v>
      </c>
      <c r="V969">
        <v>3</v>
      </c>
      <c r="W969">
        <v>0</v>
      </c>
      <c r="X969">
        <v>4</v>
      </c>
      <c r="Y969">
        <f t="shared" si="31"/>
        <v>10</v>
      </c>
      <c r="Z969">
        <v>7</v>
      </c>
      <c r="AA969">
        <v>0</v>
      </c>
      <c r="AB969">
        <v>0</v>
      </c>
      <c r="AC969">
        <v>0</v>
      </c>
      <c r="AD969">
        <v>0</v>
      </c>
      <c r="AE969">
        <v>0</v>
      </c>
      <c r="AF969">
        <v>0</v>
      </c>
      <c r="AG969">
        <v>3</v>
      </c>
      <c r="AH969">
        <v>11</v>
      </c>
      <c r="AI969">
        <v>0</v>
      </c>
      <c r="AJ969">
        <f>marketing_campaign[[#This Row],[AcceptedCmp2]]+marketing_campaign[[#This Row],[AcceptedCmp1]]+marketing_campaign[[#This Row],[AcceptedCmp5]]+marketing_campaign[[#This Row],[AcceptedCmp4]]+marketing_campaign[[#This Row],[AcceptedCmp3]]</f>
        <v>0</v>
      </c>
    </row>
    <row r="970" spans="1:36" x14ac:dyDescent="0.35">
      <c r="A970">
        <v>2620</v>
      </c>
      <c r="B970">
        <v>1974</v>
      </c>
      <c r="C970">
        <f t="shared" ca="1" si="30"/>
        <v>52</v>
      </c>
      <c r="D970" t="str" cm="1">
        <f t="array" aca="1" ref="D9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0" t="s">
        <v>32</v>
      </c>
      <c r="F970" t="s">
        <v>33</v>
      </c>
      <c r="G970" cm="1">
        <f t="array" ref="G970">_xlfn.IFS(marketing_campaign[[#This Row],[Marital_Status]]="Single",I970-J970+1,marketing_campaign[[#This Row],[Marital_Status]]="Together",I970+J970+2,marketing_campaign[[#This Row],[Marital_Status]]="Alone",I970-J970+1,marketing_campaign[[#This Row],[Marital_Status]]="Married",I970+J970+2,marketing_campaign[[#This Row],[Marital_Status]]="Divorced",I970+J970+1,marketing_campaign[[#This Row],[Marital_Status]]="YOLO",I970-J970+1,marketing_campaign[[#This Row],[Marital_Status]]="Absurd",I970-J970+1,marketing_campaign[[#This Row],[Marital_Status]]="Widow",I970+J970+1)</f>
        <v>3</v>
      </c>
      <c r="H970">
        <v>34596</v>
      </c>
      <c r="I970">
        <v>1</v>
      </c>
      <c r="J970">
        <v>0</v>
      </c>
      <c r="K970" s="1">
        <v>41377</v>
      </c>
      <c r="L970">
        <v>48</v>
      </c>
      <c r="M970" t="str" cm="1">
        <f t="array" ref="M970">_xlfn.IFS(AND(marketing_campaign[[#This Row],[Recency]]&gt;=0,marketing_campaign[[#This Row],[Recency]]&lt;=14),"Early Recency",AND(marketing_campaign[[#This Row],[Recency]]&gt;=15,marketing_campaign[[#This Row],[Recency]]&lt;=31),"Mid-Recency",marketing_campaign[[#This Row],[Recency]]&gt;=32,"Late Recency")</f>
        <v>Late Recency</v>
      </c>
      <c r="N970">
        <v>14</v>
      </c>
      <c r="O970">
        <v>0</v>
      </c>
      <c r="P970">
        <v>2</v>
      </c>
      <c r="Q970">
        <v>0</v>
      </c>
      <c r="R970">
        <v>0</v>
      </c>
      <c r="S970">
        <v>7</v>
      </c>
      <c r="T970">
        <f>marketing_campaign[[#This Row],[MntGoldProds]]+marketing_campaign[[#This Row],[MntSweetProducts]]+marketing_campaign[[#This Row],[MntFishProducts]]+marketing_campaign[[#This Row],[MntMeatProducts]]+marketing_campaign[[#This Row],[MntFruits]]+marketing_campaign[[#This Row],[MntWines]]</f>
        <v>23</v>
      </c>
      <c r="U970">
        <v>1</v>
      </c>
      <c r="V970">
        <v>1</v>
      </c>
      <c r="W970">
        <v>0</v>
      </c>
      <c r="X970">
        <v>2</v>
      </c>
      <c r="Y970">
        <f t="shared" si="31"/>
        <v>4</v>
      </c>
      <c r="Z970">
        <v>8</v>
      </c>
      <c r="AA970">
        <v>0</v>
      </c>
      <c r="AB970">
        <v>0</v>
      </c>
      <c r="AC970">
        <v>0</v>
      </c>
      <c r="AD970">
        <v>0</v>
      </c>
      <c r="AE970">
        <v>0</v>
      </c>
      <c r="AF970">
        <v>0</v>
      </c>
      <c r="AG970">
        <v>3</v>
      </c>
      <c r="AH970">
        <v>11</v>
      </c>
      <c r="AI970">
        <v>1</v>
      </c>
      <c r="AJ970">
        <f>marketing_campaign[[#This Row],[AcceptedCmp2]]+marketing_campaign[[#This Row],[AcceptedCmp1]]+marketing_campaign[[#This Row],[AcceptedCmp5]]+marketing_campaign[[#This Row],[AcceptedCmp4]]+marketing_campaign[[#This Row],[AcceptedCmp3]]</f>
        <v>0</v>
      </c>
    </row>
    <row r="971" spans="1:36" x14ac:dyDescent="0.35">
      <c r="A971">
        <v>3933</v>
      </c>
      <c r="B971">
        <v>1980</v>
      </c>
      <c r="C971">
        <f t="shared" ca="1" si="30"/>
        <v>46</v>
      </c>
      <c r="D971" t="str" cm="1">
        <f t="array" aca="1" ref="D9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1" t="s">
        <v>29</v>
      </c>
      <c r="F971" t="s">
        <v>31</v>
      </c>
      <c r="G971" cm="1">
        <f t="array" ref="G971">_xlfn.IFS(marketing_campaign[[#This Row],[Marital_Status]]="Single",I971-J971+1,marketing_campaign[[#This Row],[Marital_Status]]="Together",I971+J971+2,marketing_campaign[[#This Row],[Marital_Status]]="Alone",I971-J971+1,marketing_campaign[[#This Row],[Marital_Status]]="Married",I971+J971+2,marketing_campaign[[#This Row],[Marital_Status]]="Divorced",I971+J971+1,marketing_campaign[[#This Row],[Marital_Status]]="YOLO",I971-J971+1,marketing_campaign[[#This Row],[Marital_Status]]="Absurd",I971-J971+1,marketing_campaign[[#This Row],[Marital_Status]]="Widow",I971+J971+1)</f>
        <v>3</v>
      </c>
      <c r="H971">
        <v>44010</v>
      </c>
      <c r="I971">
        <v>1</v>
      </c>
      <c r="J971">
        <v>0</v>
      </c>
      <c r="K971" s="1">
        <v>41195</v>
      </c>
      <c r="L971">
        <v>46</v>
      </c>
      <c r="M971" t="str" cm="1">
        <f t="array" ref="M971">_xlfn.IFS(AND(marketing_campaign[[#This Row],[Recency]]&gt;=0,marketing_campaign[[#This Row],[Recency]]&lt;=14),"Early Recency",AND(marketing_campaign[[#This Row],[Recency]]&gt;=15,marketing_campaign[[#This Row],[Recency]]&lt;=31),"Mid-Recency",marketing_campaign[[#This Row],[Recency]]&gt;=32,"Late Recency")</f>
        <v>Late Recency</v>
      </c>
      <c r="N971">
        <v>186</v>
      </c>
      <c r="O971">
        <v>36</v>
      </c>
      <c r="P971">
        <v>234</v>
      </c>
      <c r="Q971">
        <v>86</v>
      </c>
      <c r="R971">
        <v>72</v>
      </c>
      <c r="S971">
        <v>48</v>
      </c>
      <c r="T971">
        <f>marketing_campaign[[#This Row],[MntGoldProds]]+marketing_campaign[[#This Row],[MntSweetProducts]]+marketing_campaign[[#This Row],[MntFishProducts]]+marketing_campaign[[#This Row],[MntMeatProducts]]+marketing_campaign[[#This Row],[MntFruits]]+marketing_campaign[[#This Row],[MntWines]]</f>
        <v>662</v>
      </c>
      <c r="U971">
        <v>6</v>
      </c>
      <c r="V971">
        <v>10</v>
      </c>
      <c r="W971">
        <v>2</v>
      </c>
      <c r="X971">
        <v>6</v>
      </c>
      <c r="Y971">
        <f t="shared" si="31"/>
        <v>24</v>
      </c>
      <c r="Z971">
        <v>9</v>
      </c>
      <c r="AA971">
        <v>0</v>
      </c>
      <c r="AB971">
        <v>0</v>
      </c>
      <c r="AC971">
        <v>0</v>
      </c>
      <c r="AD971">
        <v>0</v>
      </c>
      <c r="AE971">
        <v>0</v>
      </c>
      <c r="AF971">
        <v>0</v>
      </c>
      <c r="AG971">
        <v>3</v>
      </c>
      <c r="AH971">
        <v>11</v>
      </c>
      <c r="AI971">
        <v>0</v>
      </c>
      <c r="AJ971">
        <f>marketing_campaign[[#This Row],[AcceptedCmp2]]+marketing_campaign[[#This Row],[AcceptedCmp1]]+marketing_campaign[[#This Row],[AcceptedCmp5]]+marketing_campaign[[#This Row],[AcceptedCmp4]]+marketing_campaign[[#This Row],[AcceptedCmp3]]</f>
        <v>0</v>
      </c>
    </row>
    <row r="972" spans="1:36" x14ac:dyDescent="0.35">
      <c r="A972">
        <v>10981</v>
      </c>
      <c r="B972">
        <v>1988</v>
      </c>
      <c r="C972">
        <f t="shared" ca="1" si="30"/>
        <v>38</v>
      </c>
      <c r="D972" t="str" cm="1">
        <f t="array" aca="1" ref="D9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72" t="s">
        <v>29</v>
      </c>
      <c r="F972" t="s">
        <v>33</v>
      </c>
      <c r="G972" cm="1">
        <f t="array" ref="G972">_xlfn.IFS(marketing_campaign[[#This Row],[Marital_Status]]="Single",I972-J972+1,marketing_campaign[[#This Row],[Marital_Status]]="Together",I972+J972+2,marketing_campaign[[#This Row],[Marital_Status]]="Alone",I972-J972+1,marketing_campaign[[#This Row],[Marital_Status]]="Married",I972+J972+2,marketing_campaign[[#This Row],[Marital_Status]]="Divorced",I972+J972+1,marketing_campaign[[#This Row],[Marital_Status]]="YOLO",I972-J972+1,marketing_campaign[[#This Row],[Marital_Status]]="Absurd",I972-J972+1,marketing_campaign[[#This Row],[Marital_Status]]="Widow",I972+J972+1)</f>
        <v>2</v>
      </c>
      <c r="H972">
        <v>84219</v>
      </c>
      <c r="I972">
        <v>0</v>
      </c>
      <c r="J972">
        <v>0</v>
      </c>
      <c r="K972" s="1">
        <v>41672</v>
      </c>
      <c r="L972">
        <v>27</v>
      </c>
      <c r="M972" t="str" cm="1">
        <f t="array" ref="M972">_xlfn.IFS(AND(marketing_campaign[[#This Row],[Recency]]&gt;=0,marketing_campaign[[#This Row],[Recency]]&lt;=14),"Early Recency",AND(marketing_campaign[[#This Row],[Recency]]&gt;=15,marketing_campaign[[#This Row],[Recency]]&lt;=31),"Mid-Recency",marketing_campaign[[#This Row],[Recency]]&gt;=32,"Late Recency")</f>
        <v>Mid-Recency</v>
      </c>
      <c r="N972">
        <v>434</v>
      </c>
      <c r="O972">
        <v>137</v>
      </c>
      <c r="P972">
        <v>400</v>
      </c>
      <c r="Q972">
        <v>45</v>
      </c>
      <c r="R972">
        <v>137</v>
      </c>
      <c r="S972">
        <v>45</v>
      </c>
      <c r="T972">
        <f>marketing_campaign[[#This Row],[MntGoldProds]]+marketing_campaign[[#This Row],[MntSweetProducts]]+marketing_campaign[[#This Row],[MntFishProducts]]+marketing_campaign[[#This Row],[MntMeatProducts]]+marketing_campaign[[#This Row],[MntFruits]]+marketing_campaign[[#This Row],[MntWines]]</f>
        <v>1198</v>
      </c>
      <c r="U972">
        <v>1</v>
      </c>
      <c r="V972">
        <v>3</v>
      </c>
      <c r="W972">
        <v>4</v>
      </c>
      <c r="X972">
        <v>10</v>
      </c>
      <c r="Y972">
        <f t="shared" si="31"/>
        <v>18</v>
      </c>
      <c r="Z972">
        <v>1</v>
      </c>
      <c r="AA972">
        <v>0</v>
      </c>
      <c r="AB972">
        <v>0</v>
      </c>
      <c r="AC972">
        <v>0</v>
      </c>
      <c r="AD972">
        <v>0</v>
      </c>
      <c r="AE972">
        <v>0</v>
      </c>
      <c r="AF972">
        <v>0</v>
      </c>
      <c r="AG972">
        <v>3</v>
      </c>
      <c r="AH972">
        <v>11</v>
      </c>
      <c r="AI972">
        <v>0</v>
      </c>
      <c r="AJ972">
        <f>marketing_campaign[[#This Row],[AcceptedCmp2]]+marketing_campaign[[#This Row],[AcceptedCmp1]]+marketing_campaign[[#This Row],[AcceptedCmp5]]+marketing_campaign[[#This Row],[AcceptedCmp4]]+marketing_campaign[[#This Row],[AcceptedCmp3]]</f>
        <v>0</v>
      </c>
    </row>
    <row r="973" spans="1:36" x14ac:dyDescent="0.35">
      <c r="A973">
        <v>1734</v>
      </c>
      <c r="B973">
        <v>1968</v>
      </c>
      <c r="C973">
        <f t="shared" ca="1" si="30"/>
        <v>58</v>
      </c>
      <c r="D973" t="str" cm="1">
        <f t="array" aca="1" ref="D9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3" t="s">
        <v>32</v>
      </c>
      <c r="F973" t="s">
        <v>31</v>
      </c>
      <c r="G973" cm="1">
        <f t="array" ref="G973">_xlfn.IFS(marketing_campaign[[#This Row],[Marital_Status]]="Single",I973-J973+1,marketing_campaign[[#This Row],[Marital_Status]]="Together",I973+J973+2,marketing_campaign[[#This Row],[Marital_Status]]="Alone",I973-J973+1,marketing_campaign[[#This Row],[Marital_Status]]="Married",I973+J973+2,marketing_campaign[[#This Row],[Marital_Status]]="Divorced",I973+J973+1,marketing_campaign[[#This Row],[Marital_Status]]="YOLO",I973-J973+1,marketing_campaign[[#This Row],[Marital_Status]]="Absurd",I973-J973+1,marketing_campaign[[#This Row],[Marital_Status]]="Widow",I973+J973+1)</f>
        <v>5</v>
      </c>
      <c r="H973">
        <v>40706</v>
      </c>
      <c r="I973">
        <v>2</v>
      </c>
      <c r="J973">
        <v>1</v>
      </c>
      <c r="K973" s="1">
        <v>41291</v>
      </c>
      <c r="L973">
        <v>37</v>
      </c>
      <c r="M973" t="str" cm="1">
        <f t="array" ref="M973">_xlfn.IFS(AND(marketing_campaign[[#This Row],[Recency]]&gt;=0,marketing_campaign[[#This Row],[Recency]]&lt;=14),"Early Recency",AND(marketing_campaign[[#This Row],[Recency]]&gt;=15,marketing_campaign[[#This Row],[Recency]]&lt;=31),"Mid-Recency",marketing_campaign[[#This Row],[Recency]]&gt;=32,"Late Recency")</f>
        <v>Late Recency</v>
      </c>
      <c r="N973">
        <v>59</v>
      </c>
      <c r="O973">
        <v>0</v>
      </c>
      <c r="P973">
        <v>11</v>
      </c>
      <c r="Q973">
        <v>4</v>
      </c>
      <c r="R973">
        <v>2</v>
      </c>
      <c r="S973">
        <v>5</v>
      </c>
      <c r="T973">
        <f>marketing_campaign[[#This Row],[MntGoldProds]]+marketing_campaign[[#This Row],[MntSweetProducts]]+marketing_campaign[[#This Row],[MntFishProducts]]+marketing_campaign[[#This Row],[MntMeatProducts]]+marketing_campaign[[#This Row],[MntFruits]]+marketing_campaign[[#This Row],[MntWines]]</f>
        <v>81</v>
      </c>
      <c r="U973">
        <v>4</v>
      </c>
      <c r="V973">
        <v>3</v>
      </c>
      <c r="W973">
        <v>0</v>
      </c>
      <c r="X973">
        <v>4</v>
      </c>
      <c r="Y973">
        <f t="shared" si="31"/>
        <v>11</v>
      </c>
      <c r="Z973">
        <v>7</v>
      </c>
      <c r="AA973">
        <v>0</v>
      </c>
      <c r="AB973">
        <v>0</v>
      </c>
      <c r="AC973">
        <v>0</v>
      </c>
      <c r="AD973">
        <v>0</v>
      </c>
      <c r="AE973">
        <v>0</v>
      </c>
      <c r="AF973">
        <v>0</v>
      </c>
      <c r="AG973">
        <v>3</v>
      </c>
      <c r="AH973">
        <v>11</v>
      </c>
      <c r="AI973">
        <v>0</v>
      </c>
      <c r="AJ973">
        <f>marketing_campaign[[#This Row],[AcceptedCmp2]]+marketing_campaign[[#This Row],[AcceptedCmp1]]+marketing_campaign[[#This Row],[AcceptedCmp5]]+marketing_campaign[[#This Row],[AcceptedCmp4]]+marketing_campaign[[#This Row],[AcceptedCmp3]]</f>
        <v>0</v>
      </c>
    </row>
    <row r="974" spans="1:36" x14ac:dyDescent="0.35">
      <c r="A974">
        <v>10995</v>
      </c>
      <c r="B974">
        <v>1988</v>
      </c>
      <c r="C974">
        <f t="shared" ca="1" si="30"/>
        <v>38</v>
      </c>
      <c r="D974" t="str" cm="1">
        <f t="array" aca="1" ref="D9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74" t="s">
        <v>37</v>
      </c>
      <c r="F974" t="s">
        <v>33</v>
      </c>
      <c r="G974" cm="1">
        <f t="array" ref="G974">_xlfn.IFS(marketing_campaign[[#This Row],[Marital_Status]]="Single",I974-J974+1,marketing_campaign[[#This Row],[Marital_Status]]="Together",I974+J974+2,marketing_campaign[[#This Row],[Marital_Status]]="Alone",I974-J974+1,marketing_campaign[[#This Row],[Marital_Status]]="Married",I974+J974+2,marketing_campaign[[#This Row],[Marital_Status]]="Divorced",I974+J974+1,marketing_campaign[[#This Row],[Marital_Status]]="YOLO",I974-J974+1,marketing_campaign[[#This Row],[Marital_Status]]="Absurd",I974-J974+1,marketing_campaign[[#This Row],[Marital_Status]]="Widow",I974+J974+1)</f>
        <v>3</v>
      </c>
      <c r="H974">
        <v>15716</v>
      </c>
      <c r="I974">
        <v>1</v>
      </c>
      <c r="J974">
        <v>0</v>
      </c>
      <c r="K974" s="1">
        <v>41225</v>
      </c>
      <c r="L974">
        <v>8</v>
      </c>
      <c r="M974" t="str" cm="1">
        <f t="array" ref="M974">_xlfn.IFS(AND(marketing_campaign[[#This Row],[Recency]]&gt;=0,marketing_campaign[[#This Row],[Recency]]&lt;=14),"Early Recency",AND(marketing_campaign[[#This Row],[Recency]]&gt;=15,marketing_campaign[[#This Row],[Recency]]&lt;=31),"Mid-Recency",marketing_campaign[[#This Row],[Recency]]&gt;=32,"Late Recency")</f>
        <v>Early Recency</v>
      </c>
      <c r="N974">
        <v>16</v>
      </c>
      <c r="O974">
        <v>5</v>
      </c>
      <c r="P974">
        <v>30</v>
      </c>
      <c r="Q974">
        <v>8</v>
      </c>
      <c r="R974">
        <v>7</v>
      </c>
      <c r="S974">
        <v>26</v>
      </c>
      <c r="T974">
        <f>marketing_campaign[[#This Row],[MntGoldProds]]+marketing_campaign[[#This Row],[MntSweetProducts]]+marketing_campaign[[#This Row],[MntFishProducts]]+marketing_campaign[[#This Row],[MntMeatProducts]]+marketing_campaign[[#This Row],[MntFruits]]+marketing_campaign[[#This Row],[MntWines]]</f>
        <v>92</v>
      </c>
      <c r="U974">
        <v>3</v>
      </c>
      <c r="V974">
        <v>3</v>
      </c>
      <c r="W974">
        <v>0</v>
      </c>
      <c r="X974">
        <v>4</v>
      </c>
      <c r="Y974">
        <f t="shared" si="31"/>
        <v>10</v>
      </c>
      <c r="Z974">
        <v>8</v>
      </c>
      <c r="AA974">
        <v>0</v>
      </c>
      <c r="AB974">
        <v>0</v>
      </c>
      <c r="AC974">
        <v>0</v>
      </c>
      <c r="AD974">
        <v>0</v>
      </c>
      <c r="AE974">
        <v>0</v>
      </c>
      <c r="AF974">
        <v>1</v>
      </c>
      <c r="AG974">
        <v>3</v>
      </c>
      <c r="AH974">
        <v>11</v>
      </c>
      <c r="AI974">
        <v>0</v>
      </c>
      <c r="AJ974">
        <f>marketing_campaign[[#This Row],[AcceptedCmp2]]+marketing_campaign[[#This Row],[AcceptedCmp1]]+marketing_campaign[[#This Row],[AcceptedCmp5]]+marketing_campaign[[#This Row],[AcceptedCmp4]]+marketing_campaign[[#This Row],[AcceptedCmp3]]</f>
        <v>0</v>
      </c>
    </row>
    <row r="975" spans="1:36" x14ac:dyDescent="0.35">
      <c r="A975">
        <v>6357</v>
      </c>
      <c r="B975">
        <v>1959</v>
      </c>
      <c r="C975">
        <f t="shared" ca="1" si="30"/>
        <v>67</v>
      </c>
      <c r="D975" t="str" cm="1">
        <f t="array" aca="1" ref="D9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75" t="s">
        <v>37</v>
      </c>
      <c r="F975" t="s">
        <v>35</v>
      </c>
      <c r="G975" cm="1">
        <f t="array" ref="G975">_xlfn.IFS(marketing_campaign[[#This Row],[Marital_Status]]="Single",I975-J975+1,marketing_campaign[[#This Row],[Marital_Status]]="Together",I975+J975+2,marketing_campaign[[#This Row],[Marital_Status]]="Alone",I975-J975+1,marketing_campaign[[#This Row],[Marital_Status]]="Married",I975+J975+2,marketing_campaign[[#This Row],[Marital_Status]]="Divorced",I975+J975+1,marketing_campaign[[#This Row],[Marital_Status]]="YOLO",I975-J975+1,marketing_campaign[[#This Row],[Marital_Status]]="Absurd",I975-J975+1,marketing_campaign[[#This Row],[Marital_Status]]="Widow",I975+J975+1)</f>
        <v>2</v>
      </c>
      <c r="H975">
        <v>59052</v>
      </c>
      <c r="I975">
        <v>0</v>
      </c>
      <c r="J975">
        <v>1</v>
      </c>
      <c r="K975" s="1">
        <v>41595</v>
      </c>
      <c r="L975">
        <v>29</v>
      </c>
      <c r="M975" t="str" cm="1">
        <f t="array" ref="M975">_xlfn.IFS(AND(marketing_campaign[[#This Row],[Recency]]&gt;=0,marketing_campaign[[#This Row],[Recency]]&lt;=14),"Early Recency",AND(marketing_campaign[[#This Row],[Recency]]&gt;=15,marketing_campaign[[#This Row],[Recency]]&lt;=31),"Mid-Recency",marketing_campaign[[#This Row],[Recency]]&gt;=32,"Late Recency")</f>
        <v>Mid-Recency</v>
      </c>
      <c r="N975">
        <v>230</v>
      </c>
      <c r="O975">
        <v>35</v>
      </c>
      <c r="P975">
        <v>75</v>
      </c>
      <c r="Q975">
        <v>63</v>
      </c>
      <c r="R975">
        <v>57</v>
      </c>
      <c r="S975">
        <v>31</v>
      </c>
      <c r="T975">
        <f>marketing_campaign[[#This Row],[MntGoldProds]]+marketing_campaign[[#This Row],[MntSweetProducts]]+marketing_campaign[[#This Row],[MntFishProducts]]+marketing_campaign[[#This Row],[MntMeatProducts]]+marketing_campaign[[#This Row],[MntFruits]]+marketing_campaign[[#This Row],[MntWines]]</f>
        <v>491</v>
      </c>
      <c r="U975">
        <v>3</v>
      </c>
      <c r="V975">
        <v>7</v>
      </c>
      <c r="W975">
        <v>1</v>
      </c>
      <c r="X975">
        <v>7</v>
      </c>
      <c r="Y975">
        <f t="shared" si="31"/>
        <v>18</v>
      </c>
      <c r="Z975">
        <v>5</v>
      </c>
      <c r="AA975">
        <v>0</v>
      </c>
      <c r="AB975">
        <v>0</v>
      </c>
      <c r="AC975">
        <v>0</v>
      </c>
      <c r="AD975">
        <v>0</v>
      </c>
      <c r="AE975">
        <v>0</v>
      </c>
      <c r="AF975">
        <v>0</v>
      </c>
      <c r="AG975">
        <v>3</v>
      </c>
      <c r="AH975">
        <v>11</v>
      </c>
      <c r="AI975">
        <v>0</v>
      </c>
      <c r="AJ975">
        <f>marketing_campaign[[#This Row],[AcceptedCmp2]]+marketing_campaign[[#This Row],[AcceptedCmp1]]+marketing_campaign[[#This Row],[AcceptedCmp5]]+marketing_campaign[[#This Row],[AcceptedCmp4]]+marketing_campaign[[#This Row],[AcceptedCmp3]]</f>
        <v>0</v>
      </c>
    </row>
    <row r="976" spans="1:36" x14ac:dyDescent="0.35">
      <c r="A976">
        <v>9209</v>
      </c>
      <c r="B976">
        <v>1971</v>
      </c>
      <c r="C976">
        <f t="shared" ca="1" si="30"/>
        <v>55</v>
      </c>
      <c r="D976" t="str" cm="1">
        <f t="array" aca="1" ref="D9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6" t="s">
        <v>34</v>
      </c>
      <c r="F976" t="s">
        <v>31</v>
      </c>
      <c r="G976" cm="1">
        <f t="array" ref="G976">_xlfn.IFS(marketing_campaign[[#This Row],[Marital_Status]]="Single",I976-J976+1,marketing_campaign[[#This Row],[Marital_Status]]="Together",I976+J976+2,marketing_campaign[[#This Row],[Marital_Status]]="Alone",I976-J976+1,marketing_campaign[[#This Row],[Marital_Status]]="Married",I976+J976+2,marketing_campaign[[#This Row],[Marital_Status]]="Divorced",I976+J976+1,marketing_campaign[[#This Row],[Marital_Status]]="YOLO",I976-J976+1,marketing_campaign[[#This Row],[Marital_Status]]="Absurd",I976-J976+1,marketing_campaign[[#This Row],[Marital_Status]]="Widow",I976+J976+1)</f>
        <v>2</v>
      </c>
      <c r="H976">
        <v>80573</v>
      </c>
      <c r="I976">
        <v>0</v>
      </c>
      <c r="J976">
        <v>0</v>
      </c>
      <c r="K976" s="1">
        <v>41196</v>
      </c>
      <c r="L976">
        <v>85</v>
      </c>
      <c r="M976" t="str" cm="1">
        <f t="array" ref="M976">_xlfn.IFS(AND(marketing_campaign[[#This Row],[Recency]]&gt;=0,marketing_campaign[[#This Row],[Recency]]&lt;=14),"Early Recency",AND(marketing_campaign[[#This Row],[Recency]]&gt;=15,marketing_campaign[[#This Row],[Recency]]&lt;=31),"Mid-Recency",marketing_campaign[[#This Row],[Recency]]&gt;=32,"Late Recency")</f>
        <v>Late Recency</v>
      </c>
      <c r="N976">
        <v>829</v>
      </c>
      <c r="O976">
        <v>138</v>
      </c>
      <c r="P976">
        <v>430</v>
      </c>
      <c r="Q976">
        <v>60</v>
      </c>
      <c r="R976">
        <v>92</v>
      </c>
      <c r="S976">
        <v>15</v>
      </c>
      <c r="T976">
        <f>marketing_campaign[[#This Row],[MntGoldProds]]+marketing_campaign[[#This Row],[MntSweetProducts]]+marketing_campaign[[#This Row],[MntFishProducts]]+marketing_campaign[[#This Row],[MntMeatProducts]]+marketing_campaign[[#This Row],[MntFruits]]+marketing_campaign[[#This Row],[MntWines]]</f>
        <v>1564</v>
      </c>
      <c r="U976">
        <v>1</v>
      </c>
      <c r="V976">
        <v>4</v>
      </c>
      <c r="W976">
        <v>6</v>
      </c>
      <c r="X976">
        <v>13</v>
      </c>
      <c r="Y976">
        <f t="shared" si="31"/>
        <v>24</v>
      </c>
      <c r="Z976">
        <v>2</v>
      </c>
      <c r="AA976">
        <v>0</v>
      </c>
      <c r="AB976">
        <v>0</v>
      </c>
      <c r="AC976">
        <v>0</v>
      </c>
      <c r="AD976">
        <v>0</v>
      </c>
      <c r="AE976">
        <v>0</v>
      </c>
      <c r="AF976">
        <v>0</v>
      </c>
      <c r="AG976">
        <v>3</v>
      </c>
      <c r="AH976">
        <v>11</v>
      </c>
      <c r="AI976">
        <v>0</v>
      </c>
      <c r="AJ976">
        <f>marketing_campaign[[#This Row],[AcceptedCmp2]]+marketing_campaign[[#This Row],[AcceptedCmp1]]+marketing_campaign[[#This Row],[AcceptedCmp5]]+marketing_campaign[[#This Row],[AcceptedCmp4]]+marketing_campaign[[#This Row],[AcceptedCmp3]]</f>
        <v>0</v>
      </c>
    </row>
    <row r="977" spans="1:36" x14ac:dyDescent="0.35">
      <c r="A977">
        <v>10286</v>
      </c>
      <c r="B977">
        <v>1962</v>
      </c>
      <c r="C977">
        <f t="shared" ca="1" si="30"/>
        <v>64</v>
      </c>
      <c r="D977" t="str" cm="1">
        <f t="array" aca="1" ref="D9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77" t="s">
        <v>29</v>
      </c>
      <c r="F977" t="s">
        <v>33</v>
      </c>
      <c r="G977" cm="1">
        <f t="array" ref="G977">_xlfn.IFS(marketing_campaign[[#This Row],[Marital_Status]]="Single",I977-J977+1,marketing_campaign[[#This Row],[Marital_Status]]="Together",I977+J977+2,marketing_campaign[[#This Row],[Marital_Status]]="Alone",I977-J977+1,marketing_campaign[[#This Row],[Marital_Status]]="Married",I977+J977+2,marketing_campaign[[#This Row],[Marital_Status]]="Divorced",I977+J977+1,marketing_campaign[[#This Row],[Marital_Status]]="YOLO",I977-J977+1,marketing_campaign[[#This Row],[Marital_Status]]="Absurd",I977-J977+1,marketing_campaign[[#This Row],[Marital_Status]]="Widow",I977+J977+1)</f>
        <v>2</v>
      </c>
      <c r="H977">
        <v>83715</v>
      </c>
      <c r="I977">
        <v>0</v>
      </c>
      <c r="J977">
        <v>0</v>
      </c>
      <c r="K977" s="1">
        <v>41673</v>
      </c>
      <c r="L977">
        <v>2</v>
      </c>
      <c r="M977" t="str" cm="1">
        <f t="array" ref="M977">_xlfn.IFS(AND(marketing_campaign[[#This Row],[Recency]]&gt;=0,marketing_campaign[[#This Row],[Recency]]&lt;=14),"Early Recency",AND(marketing_campaign[[#This Row],[Recency]]&gt;=15,marketing_campaign[[#This Row],[Recency]]&lt;=31),"Mid-Recency",marketing_campaign[[#This Row],[Recency]]&gt;=32,"Late Recency")</f>
        <v>Early Recency</v>
      </c>
      <c r="N977">
        <v>318</v>
      </c>
      <c r="O977">
        <v>8</v>
      </c>
      <c r="P977">
        <v>407</v>
      </c>
      <c r="Q977">
        <v>150</v>
      </c>
      <c r="R977">
        <v>35</v>
      </c>
      <c r="S977">
        <v>8</v>
      </c>
      <c r="T977">
        <f>marketing_campaign[[#This Row],[MntGoldProds]]+marketing_campaign[[#This Row],[MntSweetProducts]]+marketing_campaign[[#This Row],[MntFishProducts]]+marketing_campaign[[#This Row],[MntMeatProducts]]+marketing_campaign[[#This Row],[MntFruits]]+marketing_campaign[[#This Row],[MntWines]]</f>
        <v>926</v>
      </c>
      <c r="U977">
        <v>1</v>
      </c>
      <c r="V977">
        <v>2</v>
      </c>
      <c r="W977">
        <v>8</v>
      </c>
      <c r="X977">
        <v>13</v>
      </c>
      <c r="Y977">
        <f t="shared" si="31"/>
        <v>24</v>
      </c>
      <c r="Z977">
        <v>0</v>
      </c>
      <c r="AA977">
        <v>0</v>
      </c>
      <c r="AB977">
        <v>0</v>
      </c>
      <c r="AC977">
        <v>0</v>
      </c>
      <c r="AD977">
        <v>0</v>
      </c>
      <c r="AE977">
        <v>0</v>
      </c>
      <c r="AF977">
        <v>0</v>
      </c>
      <c r="AG977">
        <v>3</v>
      </c>
      <c r="AH977">
        <v>11</v>
      </c>
      <c r="AI977">
        <v>0</v>
      </c>
      <c r="AJ977">
        <f>marketing_campaign[[#This Row],[AcceptedCmp2]]+marketing_campaign[[#This Row],[AcceptedCmp1]]+marketing_campaign[[#This Row],[AcceptedCmp5]]+marketing_campaign[[#This Row],[AcceptedCmp4]]+marketing_campaign[[#This Row],[AcceptedCmp3]]</f>
        <v>0</v>
      </c>
    </row>
    <row r="978" spans="1:36" x14ac:dyDescent="0.35">
      <c r="A978">
        <v>2611</v>
      </c>
      <c r="B978">
        <v>1959</v>
      </c>
      <c r="C978">
        <f t="shared" ca="1" si="30"/>
        <v>67</v>
      </c>
      <c r="D978" t="str" cm="1">
        <f t="array" aca="1" ref="D9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78" t="s">
        <v>34</v>
      </c>
      <c r="F978" t="s">
        <v>31</v>
      </c>
      <c r="G978" cm="1">
        <f t="array" ref="G978">_xlfn.IFS(marketing_campaign[[#This Row],[Marital_Status]]="Single",I978-J978+1,marketing_campaign[[#This Row],[Marital_Status]]="Together",I978+J978+2,marketing_campaign[[#This Row],[Marital_Status]]="Alone",I978-J978+1,marketing_campaign[[#This Row],[Marital_Status]]="Married",I978+J978+2,marketing_campaign[[#This Row],[Marital_Status]]="Divorced",I978+J978+1,marketing_campaign[[#This Row],[Marital_Status]]="YOLO",I978-J978+1,marketing_campaign[[#This Row],[Marital_Status]]="Absurd",I978-J978+1,marketing_campaign[[#This Row],[Marital_Status]]="Widow",I978+J978+1)</f>
        <v>2</v>
      </c>
      <c r="H978">
        <v>82576</v>
      </c>
      <c r="I978">
        <v>0</v>
      </c>
      <c r="J978">
        <v>0</v>
      </c>
      <c r="K978" s="1">
        <v>41122</v>
      </c>
      <c r="L978">
        <v>66</v>
      </c>
      <c r="M978" t="str" cm="1">
        <f t="array" ref="M978">_xlfn.IFS(AND(marketing_campaign[[#This Row],[Recency]]&gt;=0,marketing_campaign[[#This Row],[Recency]]&lt;=14),"Early Recency",AND(marketing_campaign[[#This Row],[Recency]]&gt;=15,marketing_campaign[[#This Row],[Recency]]&lt;=31),"Mid-Recency",marketing_campaign[[#This Row],[Recency]]&gt;=32,"Late Recency")</f>
        <v>Late Recency</v>
      </c>
      <c r="N978">
        <v>1206</v>
      </c>
      <c r="O978">
        <v>55</v>
      </c>
      <c r="P978">
        <v>445</v>
      </c>
      <c r="Q978">
        <v>168</v>
      </c>
      <c r="R978">
        <v>18</v>
      </c>
      <c r="S978">
        <v>18</v>
      </c>
      <c r="T978">
        <f>marketing_campaign[[#This Row],[MntGoldProds]]+marketing_campaign[[#This Row],[MntSweetProducts]]+marketing_campaign[[#This Row],[MntFishProducts]]+marketing_campaign[[#This Row],[MntMeatProducts]]+marketing_campaign[[#This Row],[MntFruits]]+marketing_campaign[[#This Row],[MntWines]]</f>
        <v>1910</v>
      </c>
      <c r="U978">
        <v>1</v>
      </c>
      <c r="V978">
        <v>2</v>
      </c>
      <c r="W978">
        <v>4</v>
      </c>
      <c r="X978">
        <v>12</v>
      </c>
      <c r="Y978">
        <f t="shared" si="31"/>
        <v>19</v>
      </c>
      <c r="Z978">
        <v>1</v>
      </c>
      <c r="AA978">
        <v>0</v>
      </c>
      <c r="AB978">
        <v>0</v>
      </c>
      <c r="AC978">
        <v>1</v>
      </c>
      <c r="AD978">
        <v>0</v>
      </c>
      <c r="AE978">
        <v>0</v>
      </c>
      <c r="AF978">
        <v>0</v>
      </c>
      <c r="AG978">
        <v>3</v>
      </c>
      <c r="AH978">
        <v>11</v>
      </c>
      <c r="AI978">
        <v>0</v>
      </c>
      <c r="AJ978">
        <f>marketing_campaign[[#This Row],[AcceptedCmp2]]+marketing_campaign[[#This Row],[AcceptedCmp1]]+marketing_campaign[[#This Row],[AcceptedCmp5]]+marketing_campaign[[#This Row],[AcceptedCmp4]]+marketing_campaign[[#This Row],[AcceptedCmp3]]</f>
        <v>1</v>
      </c>
    </row>
    <row r="979" spans="1:36" x14ac:dyDescent="0.35">
      <c r="A979">
        <v>1600</v>
      </c>
      <c r="B979">
        <v>1965</v>
      </c>
      <c r="C979">
        <f t="shared" ca="1" si="30"/>
        <v>61</v>
      </c>
      <c r="D979" t="str" cm="1">
        <f t="array" aca="1" ref="D9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79" t="s">
        <v>34</v>
      </c>
      <c r="F979" t="s">
        <v>33</v>
      </c>
      <c r="G979" cm="1">
        <f t="array" ref="G979">_xlfn.IFS(marketing_campaign[[#This Row],[Marital_Status]]="Single",I979-J979+1,marketing_campaign[[#This Row],[Marital_Status]]="Together",I979+J979+2,marketing_campaign[[#This Row],[Marital_Status]]="Alone",I979-J979+1,marketing_campaign[[#This Row],[Marital_Status]]="Married",I979+J979+2,marketing_campaign[[#This Row],[Marital_Status]]="Divorced",I979+J979+1,marketing_campaign[[#This Row],[Marital_Status]]="YOLO",I979-J979+1,marketing_campaign[[#This Row],[Marital_Status]]="Absurd",I979-J979+1,marketing_campaign[[#This Row],[Marital_Status]]="Widow",I979+J979+1)</f>
        <v>5</v>
      </c>
      <c r="H979">
        <v>56962</v>
      </c>
      <c r="I979">
        <v>2</v>
      </c>
      <c r="J979">
        <v>1</v>
      </c>
      <c r="K979" s="1">
        <v>41558</v>
      </c>
      <c r="L979">
        <v>60</v>
      </c>
      <c r="M979" t="str" cm="1">
        <f t="array" ref="M979">_xlfn.IFS(AND(marketing_campaign[[#This Row],[Recency]]&gt;=0,marketing_campaign[[#This Row],[Recency]]&lt;=14),"Early Recency",AND(marketing_campaign[[#This Row],[Recency]]&gt;=15,marketing_campaign[[#This Row],[Recency]]&lt;=31),"Mid-Recency",marketing_campaign[[#This Row],[Recency]]&gt;=32,"Late Recency")</f>
        <v>Late Recency</v>
      </c>
      <c r="N979">
        <v>292</v>
      </c>
      <c r="O979">
        <v>3</v>
      </c>
      <c r="P979">
        <v>77</v>
      </c>
      <c r="Q979">
        <v>10</v>
      </c>
      <c r="R979">
        <v>3</v>
      </c>
      <c r="S979">
        <v>26</v>
      </c>
      <c r="T979">
        <f>marketing_campaign[[#This Row],[MntGoldProds]]+marketing_campaign[[#This Row],[MntSweetProducts]]+marketing_campaign[[#This Row],[MntFishProducts]]+marketing_campaign[[#This Row],[MntMeatProducts]]+marketing_campaign[[#This Row],[MntFruits]]+marketing_campaign[[#This Row],[MntWines]]</f>
        <v>411</v>
      </c>
      <c r="U979">
        <v>7</v>
      </c>
      <c r="V979">
        <v>6</v>
      </c>
      <c r="W979">
        <v>3</v>
      </c>
      <c r="X979">
        <v>5</v>
      </c>
      <c r="Y979">
        <f t="shared" si="31"/>
        <v>21</v>
      </c>
      <c r="Z979">
        <v>7</v>
      </c>
      <c r="AA979">
        <v>0</v>
      </c>
      <c r="AB979">
        <v>0</v>
      </c>
      <c r="AC979">
        <v>0</v>
      </c>
      <c r="AD979">
        <v>0</v>
      </c>
      <c r="AE979">
        <v>0</v>
      </c>
      <c r="AF979">
        <v>0</v>
      </c>
      <c r="AG979">
        <v>3</v>
      </c>
      <c r="AH979">
        <v>11</v>
      </c>
      <c r="AI979">
        <v>0</v>
      </c>
      <c r="AJ979">
        <f>marketing_campaign[[#This Row],[AcceptedCmp2]]+marketing_campaign[[#This Row],[AcceptedCmp1]]+marketing_campaign[[#This Row],[AcceptedCmp5]]+marketing_campaign[[#This Row],[AcceptedCmp4]]+marketing_campaign[[#This Row],[AcceptedCmp3]]</f>
        <v>0</v>
      </c>
    </row>
    <row r="980" spans="1:36" x14ac:dyDescent="0.35">
      <c r="A980">
        <v>3308</v>
      </c>
      <c r="B980">
        <v>1952</v>
      </c>
      <c r="C980">
        <f t="shared" ca="1" si="30"/>
        <v>74</v>
      </c>
      <c r="D980" t="str" cm="1">
        <f t="array" aca="1" ref="D9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0" t="s">
        <v>29</v>
      </c>
      <c r="F980" t="s">
        <v>33</v>
      </c>
      <c r="G980" cm="1">
        <f t="array" ref="G980">_xlfn.IFS(marketing_campaign[[#This Row],[Marital_Status]]="Single",I980-J980+1,marketing_campaign[[#This Row],[Marital_Status]]="Together",I980+J980+2,marketing_campaign[[#This Row],[Marital_Status]]="Alone",I980-J980+1,marketing_campaign[[#This Row],[Marital_Status]]="Married",I980+J980+2,marketing_campaign[[#This Row],[Marital_Status]]="Divorced",I980+J980+1,marketing_campaign[[#This Row],[Marital_Status]]="YOLO",I980-J980+1,marketing_campaign[[#This Row],[Marital_Status]]="Absurd",I980-J980+1,marketing_campaign[[#This Row],[Marital_Status]]="Widow",I980+J980+1)</f>
        <v>4</v>
      </c>
      <c r="H980">
        <v>35704</v>
      </c>
      <c r="I980">
        <v>1</v>
      </c>
      <c r="J980">
        <v>1</v>
      </c>
      <c r="K980" s="1">
        <v>41642</v>
      </c>
      <c r="L980">
        <v>54</v>
      </c>
      <c r="M980" t="str" cm="1">
        <f t="array" ref="M980">_xlfn.IFS(AND(marketing_campaign[[#This Row],[Recency]]&gt;=0,marketing_campaign[[#This Row],[Recency]]&lt;=14),"Early Recency",AND(marketing_campaign[[#This Row],[Recency]]&gt;=15,marketing_campaign[[#This Row],[Recency]]&lt;=31),"Mid-Recency",marketing_campaign[[#This Row],[Recency]]&gt;=32,"Late Recency")</f>
        <v>Late Recency</v>
      </c>
      <c r="N980">
        <v>30</v>
      </c>
      <c r="O980">
        <v>9</v>
      </c>
      <c r="P980">
        <v>12</v>
      </c>
      <c r="Q980">
        <v>2</v>
      </c>
      <c r="R980">
        <v>11</v>
      </c>
      <c r="S980">
        <v>30</v>
      </c>
      <c r="T980">
        <f>marketing_campaign[[#This Row],[MntGoldProds]]+marketing_campaign[[#This Row],[MntSweetProducts]]+marketing_campaign[[#This Row],[MntFishProducts]]+marketing_campaign[[#This Row],[MntMeatProducts]]+marketing_campaign[[#This Row],[MntFruits]]+marketing_campaign[[#This Row],[MntWines]]</f>
        <v>94</v>
      </c>
      <c r="U980">
        <v>3</v>
      </c>
      <c r="V980">
        <v>2</v>
      </c>
      <c r="W980">
        <v>0</v>
      </c>
      <c r="X980">
        <v>4</v>
      </c>
      <c r="Y980">
        <f t="shared" si="31"/>
        <v>9</v>
      </c>
      <c r="Z980">
        <v>4</v>
      </c>
      <c r="AA980">
        <v>0</v>
      </c>
      <c r="AB980">
        <v>0</v>
      </c>
      <c r="AC980">
        <v>0</v>
      </c>
      <c r="AD980">
        <v>0</v>
      </c>
      <c r="AE980">
        <v>0</v>
      </c>
      <c r="AF980">
        <v>0</v>
      </c>
      <c r="AG980">
        <v>3</v>
      </c>
      <c r="AH980">
        <v>11</v>
      </c>
      <c r="AI980">
        <v>0</v>
      </c>
      <c r="AJ980">
        <f>marketing_campaign[[#This Row],[AcceptedCmp2]]+marketing_campaign[[#This Row],[AcceptedCmp1]]+marketing_campaign[[#This Row],[AcceptedCmp5]]+marketing_campaign[[#This Row],[AcceptedCmp4]]+marketing_campaign[[#This Row],[AcceptedCmp3]]</f>
        <v>0</v>
      </c>
    </row>
    <row r="981" spans="1:36" x14ac:dyDescent="0.35">
      <c r="A981">
        <v>5407</v>
      </c>
      <c r="B981">
        <v>1954</v>
      </c>
      <c r="C981">
        <f t="shared" ca="1" si="30"/>
        <v>72</v>
      </c>
      <c r="D981" t="str" cm="1">
        <f t="array" aca="1" ref="D9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1" t="s">
        <v>29</v>
      </c>
      <c r="F981" t="s">
        <v>31</v>
      </c>
      <c r="G981" cm="1">
        <f t="array" ref="G981">_xlfn.IFS(marketing_campaign[[#This Row],[Marital_Status]]="Single",I981-J981+1,marketing_campaign[[#This Row],[Marital_Status]]="Together",I981+J981+2,marketing_campaign[[#This Row],[Marital_Status]]="Alone",I981-J981+1,marketing_campaign[[#This Row],[Marital_Status]]="Married",I981+J981+2,marketing_campaign[[#This Row],[Marital_Status]]="Divorced",I981+J981+1,marketing_campaign[[#This Row],[Marital_Status]]="YOLO",I981-J981+1,marketing_campaign[[#This Row],[Marital_Status]]="Absurd",I981-J981+1,marketing_campaign[[#This Row],[Marital_Status]]="Widow",I981+J981+1)</f>
        <v>3</v>
      </c>
      <c r="H981">
        <v>53103</v>
      </c>
      <c r="I981">
        <v>0</v>
      </c>
      <c r="J981">
        <v>1</v>
      </c>
      <c r="K981" s="1">
        <v>41529</v>
      </c>
      <c r="L981">
        <v>70</v>
      </c>
      <c r="M981" t="str" cm="1">
        <f t="array" ref="M981">_xlfn.IFS(AND(marketing_campaign[[#This Row],[Recency]]&gt;=0,marketing_campaign[[#This Row],[Recency]]&lt;=14),"Early Recency",AND(marketing_campaign[[#This Row],[Recency]]&gt;=15,marketing_campaign[[#This Row],[Recency]]&lt;=31),"Mid-Recency",marketing_campaign[[#This Row],[Recency]]&gt;=32,"Late Recency")</f>
        <v>Late Recency</v>
      </c>
      <c r="N981">
        <v>729</v>
      </c>
      <c r="O981">
        <v>17</v>
      </c>
      <c r="P981">
        <v>133</v>
      </c>
      <c r="Q981">
        <v>11</v>
      </c>
      <c r="R981">
        <v>0</v>
      </c>
      <c r="S981">
        <v>195</v>
      </c>
      <c r="T981">
        <f>marketing_campaign[[#This Row],[MntGoldProds]]+marketing_campaign[[#This Row],[MntSweetProducts]]+marketing_campaign[[#This Row],[MntFishProducts]]+marketing_campaign[[#This Row],[MntMeatProducts]]+marketing_campaign[[#This Row],[MntFruits]]+marketing_campaign[[#This Row],[MntWines]]</f>
        <v>1085</v>
      </c>
      <c r="U981">
        <v>5</v>
      </c>
      <c r="V981">
        <v>10</v>
      </c>
      <c r="W981">
        <v>6</v>
      </c>
      <c r="X981">
        <v>7</v>
      </c>
      <c r="Y981">
        <f t="shared" si="31"/>
        <v>28</v>
      </c>
      <c r="Z981">
        <v>7</v>
      </c>
      <c r="AA981">
        <v>1</v>
      </c>
      <c r="AB981">
        <v>0</v>
      </c>
      <c r="AC981">
        <v>0</v>
      </c>
      <c r="AD981">
        <v>0</v>
      </c>
      <c r="AE981">
        <v>0</v>
      </c>
      <c r="AF981">
        <v>0</v>
      </c>
      <c r="AG981">
        <v>3</v>
      </c>
      <c r="AH981">
        <v>11</v>
      </c>
      <c r="AI981">
        <v>0</v>
      </c>
      <c r="AJ981">
        <f>marketing_campaign[[#This Row],[AcceptedCmp2]]+marketing_campaign[[#This Row],[AcceptedCmp1]]+marketing_campaign[[#This Row],[AcceptedCmp5]]+marketing_campaign[[#This Row],[AcceptedCmp4]]+marketing_campaign[[#This Row],[AcceptedCmp3]]</f>
        <v>1</v>
      </c>
    </row>
    <row r="982" spans="1:36" x14ac:dyDescent="0.35">
      <c r="A982">
        <v>2166</v>
      </c>
      <c r="B982">
        <v>1960</v>
      </c>
      <c r="C982">
        <f t="shared" ca="1" si="30"/>
        <v>66</v>
      </c>
      <c r="D982" t="str" cm="1">
        <f t="array" aca="1" ref="D9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2" t="s">
        <v>37</v>
      </c>
      <c r="F982" t="s">
        <v>38</v>
      </c>
      <c r="G982" cm="1">
        <f t="array" ref="G982">_xlfn.IFS(marketing_campaign[[#This Row],[Marital_Status]]="Single",I982-J982+1,marketing_campaign[[#This Row],[Marital_Status]]="Together",I982+J982+2,marketing_campaign[[#This Row],[Marital_Status]]="Alone",I982-J982+1,marketing_campaign[[#This Row],[Marital_Status]]="Married",I982+J982+2,marketing_campaign[[#This Row],[Marital_Status]]="Divorced",I982+J982+1,marketing_campaign[[#This Row],[Marital_Status]]="YOLO",I982-J982+1,marketing_campaign[[#This Row],[Marital_Status]]="Absurd",I982-J982+1,marketing_campaign[[#This Row],[Marital_Status]]="Widow",I982+J982+1)</f>
        <v>3</v>
      </c>
      <c r="H982">
        <v>46779</v>
      </c>
      <c r="I982">
        <v>1</v>
      </c>
      <c r="J982">
        <v>1</v>
      </c>
      <c r="K982" s="1">
        <v>41467</v>
      </c>
      <c r="L982">
        <v>55</v>
      </c>
      <c r="M982" t="str" cm="1">
        <f t="array" ref="M982">_xlfn.IFS(AND(marketing_campaign[[#This Row],[Recency]]&gt;=0,marketing_campaign[[#This Row],[Recency]]&lt;=14),"Early Recency",AND(marketing_campaign[[#This Row],[Recency]]&gt;=15,marketing_campaign[[#This Row],[Recency]]&lt;=31),"Mid-Recency",marketing_campaign[[#This Row],[Recency]]&gt;=32,"Late Recency")</f>
        <v>Late Recency</v>
      </c>
      <c r="N982">
        <v>12</v>
      </c>
      <c r="O982">
        <v>1</v>
      </c>
      <c r="P982">
        <v>3</v>
      </c>
      <c r="Q982">
        <v>0</v>
      </c>
      <c r="R982">
        <v>0</v>
      </c>
      <c r="S982">
        <v>7</v>
      </c>
      <c r="T982">
        <f>marketing_campaign[[#This Row],[MntGoldProds]]+marketing_campaign[[#This Row],[MntSweetProducts]]+marketing_campaign[[#This Row],[MntFishProducts]]+marketing_campaign[[#This Row],[MntMeatProducts]]+marketing_campaign[[#This Row],[MntFruits]]+marketing_campaign[[#This Row],[MntWines]]</f>
        <v>23</v>
      </c>
      <c r="U982">
        <v>1</v>
      </c>
      <c r="V982">
        <v>0</v>
      </c>
      <c r="W982">
        <v>1</v>
      </c>
      <c r="X982">
        <v>2</v>
      </c>
      <c r="Y982">
        <f t="shared" si="31"/>
        <v>4</v>
      </c>
      <c r="Z982">
        <v>4</v>
      </c>
      <c r="AA982">
        <v>0</v>
      </c>
      <c r="AB982">
        <v>0</v>
      </c>
      <c r="AC982">
        <v>0</v>
      </c>
      <c r="AD982">
        <v>0</v>
      </c>
      <c r="AE982">
        <v>0</v>
      </c>
      <c r="AF982">
        <v>0</v>
      </c>
      <c r="AG982">
        <v>3</v>
      </c>
      <c r="AH982">
        <v>11</v>
      </c>
      <c r="AI982">
        <v>0</v>
      </c>
      <c r="AJ982">
        <f>marketing_campaign[[#This Row],[AcceptedCmp2]]+marketing_campaign[[#This Row],[AcceptedCmp1]]+marketing_campaign[[#This Row],[AcceptedCmp5]]+marketing_campaign[[#This Row],[AcceptedCmp4]]+marketing_campaign[[#This Row],[AcceptedCmp3]]</f>
        <v>0</v>
      </c>
    </row>
    <row r="983" spans="1:36" x14ac:dyDescent="0.35">
      <c r="A983">
        <v>3955</v>
      </c>
      <c r="B983">
        <v>1965</v>
      </c>
      <c r="C983">
        <f t="shared" ca="1" si="30"/>
        <v>61</v>
      </c>
      <c r="D983" t="str" cm="1">
        <f t="array" aca="1" ref="D9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3" t="s">
        <v>29</v>
      </c>
      <c r="F983" t="s">
        <v>35</v>
      </c>
      <c r="G983" cm="1">
        <f t="array" ref="G983">_xlfn.IFS(marketing_campaign[[#This Row],[Marital_Status]]="Single",I983-J983+1,marketing_campaign[[#This Row],[Marital_Status]]="Together",I983+J983+2,marketing_campaign[[#This Row],[Marital_Status]]="Alone",I983-J983+1,marketing_campaign[[#This Row],[Marital_Status]]="Married",I983+J983+2,marketing_campaign[[#This Row],[Marital_Status]]="Divorced",I983+J983+1,marketing_campaign[[#This Row],[Marital_Status]]="YOLO",I983-J983+1,marketing_campaign[[#This Row],[Marital_Status]]="Absurd",I983-J983+1,marketing_campaign[[#This Row],[Marital_Status]]="Widow",I983+J983+1)</f>
        <v>1</v>
      </c>
      <c r="H983">
        <v>4861</v>
      </c>
      <c r="I983">
        <v>0</v>
      </c>
      <c r="J983">
        <v>0</v>
      </c>
      <c r="K983" s="1">
        <v>41812</v>
      </c>
      <c r="L983">
        <v>20</v>
      </c>
      <c r="M983" t="str" cm="1">
        <f t="array" ref="M983">_xlfn.IFS(AND(marketing_campaign[[#This Row],[Recency]]&gt;=0,marketing_campaign[[#This Row],[Recency]]&lt;=14),"Early Recency",AND(marketing_campaign[[#This Row],[Recency]]&gt;=15,marketing_campaign[[#This Row],[Recency]]&lt;=31),"Mid-Recency",marketing_campaign[[#This Row],[Recency]]&gt;=32,"Late Recency")</f>
        <v>Mid-Recency</v>
      </c>
      <c r="N983">
        <v>2</v>
      </c>
      <c r="O983">
        <v>1</v>
      </c>
      <c r="P983">
        <v>1</v>
      </c>
      <c r="Q983">
        <v>1</v>
      </c>
      <c r="R983">
        <v>0</v>
      </c>
      <c r="S983">
        <v>1</v>
      </c>
      <c r="T983">
        <f>marketing_campaign[[#This Row],[MntGoldProds]]+marketing_campaign[[#This Row],[MntSweetProducts]]+marketing_campaign[[#This Row],[MntFishProducts]]+marketing_campaign[[#This Row],[MntMeatProducts]]+marketing_campaign[[#This Row],[MntFruits]]+marketing_campaign[[#This Row],[MntWines]]</f>
        <v>6</v>
      </c>
      <c r="U983">
        <v>0</v>
      </c>
      <c r="V983">
        <v>0</v>
      </c>
      <c r="W983">
        <v>0</v>
      </c>
      <c r="X983">
        <v>0</v>
      </c>
      <c r="Y983">
        <f t="shared" si="31"/>
        <v>0</v>
      </c>
      <c r="Z983">
        <v>14</v>
      </c>
      <c r="AA983">
        <v>0</v>
      </c>
      <c r="AB983">
        <v>0</v>
      </c>
      <c r="AC983">
        <v>0</v>
      </c>
      <c r="AD983">
        <v>0</v>
      </c>
      <c r="AE983">
        <v>0</v>
      </c>
      <c r="AF983">
        <v>0</v>
      </c>
      <c r="AG983">
        <v>3</v>
      </c>
      <c r="AH983">
        <v>11</v>
      </c>
      <c r="AI983">
        <v>0</v>
      </c>
      <c r="AJ983">
        <f>marketing_campaign[[#This Row],[AcceptedCmp2]]+marketing_campaign[[#This Row],[AcceptedCmp1]]+marketing_campaign[[#This Row],[AcceptedCmp5]]+marketing_campaign[[#This Row],[AcceptedCmp4]]+marketing_campaign[[#This Row],[AcceptedCmp3]]</f>
        <v>0</v>
      </c>
    </row>
    <row r="984" spans="1:36" x14ac:dyDescent="0.35">
      <c r="A984">
        <v>6634</v>
      </c>
      <c r="B984">
        <v>1979</v>
      </c>
      <c r="C984">
        <f t="shared" ca="1" si="30"/>
        <v>47</v>
      </c>
      <c r="D984" t="str" cm="1">
        <f t="array" aca="1" ref="D9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4" t="s">
        <v>34</v>
      </c>
      <c r="F984" t="s">
        <v>35</v>
      </c>
      <c r="G984" cm="1">
        <f t="array" ref="G984">_xlfn.IFS(marketing_campaign[[#This Row],[Marital_Status]]="Single",I984-J984+1,marketing_campaign[[#This Row],[Marital_Status]]="Together",I984+J984+2,marketing_campaign[[#This Row],[Marital_Status]]="Alone",I984-J984+1,marketing_campaign[[#This Row],[Marital_Status]]="Married",I984+J984+2,marketing_campaign[[#This Row],[Marital_Status]]="Divorced",I984+J984+1,marketing_campaign[[#This Row],[Marital_Status]]="YOLO",I984-J984+1,marketing_campaign[[#This Row],[Marital_Status]]="Absurd",I984-J984+1,marketing_campaign[[#This Row],[Marital_Status]]="Widow",I984+J984+1)</f>
        <v>2</v>
      </c>
      <c r="H984">
        <v>33462</v>
      </c>
      <c r="I984">
        <v>1</v>
      </c>
      <c r="J984">
        <v>0</v>
      </c>
      <c r="K984" s="1">
        <v>41493</v>
      </c>
      <c r="L984">
        <v>78</v>
      </c>
      <c r="M984" t="str" cm="1">
        <f t="array" ref="M984">_xlfn.IFS(AND(marketing_campaign[[#This Row],[Recency]]&gt;=0,marketing_campaign[[#This Row],[Recency]]&lt;=14),"Early Recency",AND(marketing_campaign[[#This Row],[Recency]]&gt;=15,marketing_campaign[[#This Row],[Recency]]&lt;=31),"Mid-Recency",marketing_campaign[[#This Row],[Recency]]&gt;=32,"Late Recency")</f>
        <v>Late Recency</v>
      </c>
      <c r="N984">
        <v>22</v>
      </c>
      <c r="O984">
        <v>3</v>
      </c>
      <c r="P984">
        <v>18</v>
      </c>
      <c r="Q984">
        <v>0</v>
      </c>
      <c r="R984">
        <v>0</v>
      </c>
      <c r="S984">
        <v>11</v>
      </c>
      <c r="T984">
        <f>marketing_campaign[[#This Row],[MntGoldProds]]+marketing_campaign[[#This Row],[MntSweetProducts]]+marketing_campaign[[#This Row],[MntFishProducts]]+marketing_campaign[[#This Row],[MntMeatProducts]]+marketing_campaign[[#This Row],[MntFruits]]+marketing_campaign[[#This Row],[MntWines]]</f>
        <v>54</v>
      </c>
      <c r="U984">
        <v>1</v>
      </c>
      <c r="V984">
        <v>2</v>
      </c>
      <c r="W984">
        <v>0</v>
      </c>
      <c r="X984">
        <v>3</v>
      </c>
      <c r="Y984">
        <f t="shared" si="31"/>
        <v>6</v>
      </c>
      <c r="Z984">
        <v>7</v>
      </c>
      <c r="AA984">
        <v>0</v>
      </c>
      <c r="AB984">
        <v>0</v>
      </c>
      <c r="AC984">
        <v>0</v>
      </c>
      <c r="AD984">
        <v>0</v>
      </c>
      <c r="AE984">
        <v>0</v>
      </c>
      <c r="AF984">
        <v>0</v>
      </c>
      <c r="AG984">
        <v>3</v>
      </c>
      <c r="AH984">
        <v>11</v>
      </c>
      <c r="AI984">
        <v>0</v>
      </c>
      <c r="AJ984">
        <f>marketing_campaign[[#This Row],[AcceptedCmp2]]+marketing_campaign[[#This Row],[AcceptedCmp1]]+marketing_campaign[[#This Row],[AcceptedCmp5]]+marketing_campaign[[#This Row],[AcceptedCmp4]]+marketing_campaign[[#This Row],[AcceptedCmp3]]</f>
        <v>0</v>
      </c>
    </row>
    <row r="985" spans="1:36" x14ac:dyDescent="0.35">
      <c r="A985">
        <v>3056</v>
      </c>
      <c r="B985">
        <v>1978</v>
      </c>
      <c r="C985">
        <f t="shared" ca="1" si="30"/>
        <v>48</v>
      </c>
      <c r="D985" t="str" cm="1">
        <f t="array" aca="1" ref="D9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5" t="s">
        <v>29</v>
      </c>
      <c r="F985" t="s">
        <v>35</v>
      </c>
      <c r="G985" cm="1">
        <f t="array" ref="G985">_xlfn.IFS(marketing_campaign[[#This Row],[Marital_Status]]="Single",I985-J985+1,marketing_campaign[[#This Row],[Marital_Status]]="Together",I985+J985+2,marketing_campaign[[#This Row],[Marital_Status]]="Alone",I985-J985+1,marketing_campaign[[#This Row],[Marital_Status]]="Married",I985+J985+2,marketing_campaign[[#This Row],[Marital_Status]]="Divorced",I985+J985+1,marketing_campaign[[#This Row],[Marital_Status]]="YOLO",I985-J985+1,marketing_campaign[[#This Row],[Marital_Status]]="Absurd",I985-J985+1,marketing_campaign[[#This Row],[Marital_Status]]="Widow",I985+J985+1)</f>
        <v>2</v>
      </c>
      <c r="H985">
        <v>63693</v>
      </c>
      <c r="I985">
        <v>0</v>
      </c>
      <c r="J985">
        <v>1</v>
      </c>
      <c r="K985" s="1">
        <v>41561</v>
      </c>
      <c r="L985">
        <v>63</v>
      </c>
      <c r="M985" t="str" cm="1">
        <f t="array" ref="M985">_xlfn.IFS(AND(marketing_campaign[[#This Row],[Recency]]&gt;=0,marketing_campaign[[#This Row],[Recency]]&lt;=14),"Early Recency",AND(marketing_campaign[[#This Row],[Recency]]&gt;=15,marketing_campaign[[#This Row],[Recency]]&lt;=31),"Mid-Recency",marketing_campaign[[#This Row],[Recency]]&gt;=32,"Late Recency")</f>
        <v>Late Recency</v>
      </c>
      <c r="N985">
        <v>587</v>
      </c>
      <c r="O985">
        <v>43</v>
      </c>
      <c r="P985">
        <v>337</v>
      </c>
      <c r="Q985">
        <v>42</v>
      </c>
      <c r="R985">
        <v>87</v>
      </c>
      <c r="S985">
        <v>54</v>
      </c>
      <c r="T985">
        <f>marketing_campaign[[#This Row],[MntGoldProds]]+marketing_campaign[[#This Row],[MntSweetProducts]]+marketing_campaign[[#This Row],[MntFishProducts]]+marketing_campaign[[#This Row],[MntMeatProducts]]+marketing_campaign[[#This Row],[MntFruits]]+marketing_campaign[[#This Row],[MntWines]]</f>
        <v>1150</v>
      </c>
      <c r="U985">
        <v>3</v>
      </c>
      <c r="V985">
        <v>11</v>
      </c>
      <c r="W985">
        <v>6</v>
      </c>
      <c r="X985">
        <v>9</v>
      </c>
      <c r="Y985">
        <f t="shared" si="31"/>
        <v>29</v>
      </c>
      <c r="Z985">
        <v>6</v>
      </c>
      <c r="AA985">
        <v>0</v>
      </c>
      <c r="AB985">
        <v>0</v>
      </c>
      <c r="AC985">
        <v>0</v>
      </c>
      <c r="AD985">
        <v>0</v>
      </c>
      <c r="AE985">
        <v>0</v>
      </c>
      <c r="AF985">
        <v>0</v>
      </c>
      <c r="AG985">
        <v>3</v>
      </c>
      <c r="AH985">
        <v>11</v>
      </c>
      <c r="AI985">
        <v>0</v>
      </c>
      <c r="AJ985">
        <f>marketing_campaign[[#This Row],[AcceptedCmp2]]+marketing_campaign[[#This Row],[AcceptedCmp1]]+marketing_campaign[[#This Row],[AcceptedCmp5]]+marketing_campaign[[#This Row],[AcceptedCmp4]]+marketing_campaign[[#This Row],[AcceptedCmp3]]</f>
        <v>0</v>
      </c>
    </row>
    <row r="986" spans="1:36" x14ac:dyDescent="0.35">
      <c r="A986">
        <v>5718</v>
      </c>
      <c r="B986">
        <v>1950</v>
      </c>
      <c r="C986">
        <f t="shared" ca="1" si="30"/>
        <v>76</v>
      </c>
      <c r="D986" t="str" cm="1">
        <f t="array" aca="1" ref="D9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86" t="s">
        <v>29</v>
      </c>
      <c r="F986" t="s">
        <v>33</v>
      </c>
      <c r="G986" cm="1">
        <f t="array" ref="G986">_xlfn.IFS(marketing_campaign[[#This Row],[Marital_Status]]="Single",I986-J986+1,marketing_campaign[[#This Row],[Marital_Status]]="Together",I986+J986+2,marketing_campaign[[#This Row],[Marital_Status]]="Alone",I986-J986+1,marketing_campaign[[#This Row],[Marital_Status]]="Married",I986+J986+2,marketing_campaign[[#This Row],[Marital_Status]]="Divorced",I986+J986+1,marketing_campaign[[#This Row],[Marital_Status]]="YOLO",I986-J986+1,marketing_campaign[[#This Row],[Marital_Status]]="Absurd",I986-J986+1,marketing_campaign[[#This Row],[Marital_Status]]="Widow",I986+J986+1)</f>
        <v>2</v>
      </c>
      <c r="H986">
        <v>80763</v>
      </c>
      <c r="I986">
        <v>0</v>
      </c>
      <c r="J986">
        <v>0</v>
      </c>
      <c r="K986" s="1">
        <v>41501</v>
      </c>
      <c r="L986">
        <v>17</v>
      </c>
      <c r="M986" t="str" cm="1">
        <f t="array" ref="M986">_xlfn.IFS(AND(marketing_campaign[[#This Row],[Recency]]&gt;=0,marketing_campaign[[#This Row],[Recency]]&lt;=14),"Early Recency",AND(marketing_campaign[[#This Row],[Recency]]&gt;=15,marketing_campaign[[#This Row],[Recency]]&lt;=31),"Mid-Recency",marketing_campaign[[#This Row],[Recency]]&gt;=32,"Late Recency")</f>
        <v>Mid-Recency</v>
      </c>
      <c r="N986">
        <v>674</v>
      </c>
      <c r="O986">
        <v>168</v>
      </c>
      <c r="P986">
        <v>108</v>
      </c>
      <c r="Q986">
        <v>192</v>
      </c>
      <c r="R986">
        <v>42</v>
      </c>
      <c r="S986">
        <v>231</v>
      </c>
      <c r="T986">
        <f>marketing_campaign[[#This Row],[MntGoldProds]]+marketing_campaign[[#This Row],[MntSweetProducts]]+marketing_campaign[[#This Row],[MntFishProducts]]+marketing_campaign[[#This Row],[MntMeatProducts]]+marketing_campaign[[#This Row],[MntFruits]]+marketing_campaign[[#This Row],[MntWines]]</f>
        <v>1415</v>
      </c>
      <c r="U986">
        <v>1</v>
      </c>
      <c r="V986">
        <v>5</v>
      </c>
      <c r="W986">
        <v>11</v>
      </c>
      <c r="X986">
        <v>6</v>
      </c>
      <c r="Y986">
        <f t="shared" si="31"/>
        <v>23</v>
      </c>
      <c r="Z986">
        <v>3</v>
      </c>
      <c r="AA986">
        <v>0</v>
      </c>
      <c r="AB986">
        <v>0</v>
      </c>
      <c r="AC986">
        <v>1</v>
      </c>
      <c r="AD986">
        <v>1</v>
      </c>
      <c r="AE986">
        <v>0</v>
      </c>
      <c r="AF986">
        <v>0</v>
      </c>
      <c r="AG986">
        <v>3</v>
      </c>
      <c r="AH986">
        <v>11</v>
      </c>
      <c r="AI986">
        <v>1</v>
      </c>
      <c r="AJ986">
        <f>marketing_campaign[[#This Row],[AcceptedCmp2]]+marketing_campaign[[#This Row],[AcceptedCmp1]]+marketing_campaign[[#This Row],[AcceptedCmp5]]+marketing_campaign[[#This Row],[AcceptedCmp4]]+marketing_campaign[[#This Row],[AcceptedCmp3]]</f>
        <v>2</v>
      </c>
    </row>
    <row r="987" spans="1:36" x14ac:dyDescent="0.35">
      <c r="A987">
        <v>6872</v>
      </c>
      <c r="B987">
        <v>1974</v>
      </c>
      <c r="C987">
        <f t="shared" ca="1" si="30"/>
        <v>52</v>
      </c>
      <c r="D987" t="str" cm="1">
        <f t="array" aca="1" ref="D9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7" t="s">
        <v>32</v>
      </c>
      <c r="F987" t="s">
        <v>33</v>
      </c>
      <c r="G987" cm="1">
        <f t="array" ref="G987">_xlfn.IFS(marketing_campaign[[#This Row],[Marital_Status]]="Single",I987-J987+1,marketing_campaign[[#This Row],[Marital_Status]]="Together",I987+J987+2,marketing_campaign[[#This Row],[Marital_Status]]="Alone",I987-J987+1,marketing_campaign[[#This Row],[Marital_Status]]="Married",I987+J987+2,marketing_campaign[[#This Row],[Marital_Status]]="Divorced",I987+J987+1,marketing_campaign[[#This Row],[Marital_Status]]="YOLO",I987-J987+1,marketing_campaign[[#This Row],[Marital_Status]]="Absurd",I987-J987+1,marketing_campaign[[#This Row],[Marital_Status]]="Widow",I987+J987+1)</f>
        <v>3</v>
      </c>
      <c r="H987">
        <v>65352</v>
      </c>
      <c r="I987">
        <v>0</v>
      </c>
      <c r="J987">
        <v>1</v>
      </c>
      <c r="K987" s="1">
        <v>41507</v>
      </c>
      <c r="L987">
        <v>43</v>
      </c>
      <c r="M987" t="str" cm="1">
        <f t="array" ref="M987">_xlfn.IFS(AND(marketing_campaign[[#This Row],[Recency]]&gt;=0,marketing_campaign[[#This Row],[Recency]]&lt;=14),"Early Recency",AND(marketing_campaign[[#This Row],[Recency]]&gt;=15,marketing_campaign[[#This Row],[Recency]]&lt;=31),"Mid-Recency",marketing_campaign[[#This Row],[Recency]]&gt;=32,"Late Recency")</f>
        <v>Late Recency</v>
      </c>
      <c r="N987">
        <v>284</v>
      </c>
      <c r="O987">
        <v>3</v>
      </c>
      <c r="P987">
        <v>84</v>
      </c>
      <c r="Q987">
        <v>4</v>
      </c>
      <c r="R987">
        <v>7</v>
      </c>
      <c r="S987">
        <v>23</v>
      </c>
      <c r="T987">
        <f>marketing_campaign[[#This Row],[MntGoldProds]]+marketing_campaign[[#This Row],[MntSweetProducts]]+marketing_campaign[[#This Row],[MntFishProducts]]+marketing_campaign[[#This Row],[MntMeatProducts]]+marketing_campaign[[#This Row],[MntFruits]]+marketing_campaign[[#This Row],[MntWines]]</f>
        <v>405</v>
      </c>
      <c r="U987">
        <v>2</v>
      </c>
      <c r="V987">
        <v>4</v>
      </c>
      <c r="W987">
        <v>2</v>
      </c>
      <c r="X987">
        <v>8</v>
      </c>
      <c r="Y987">
        <f t="shared" si="31"/>
        <v>16</v>
      </c>
      <c r="Z987">
        <v>4</v>
      </c>
      <c r="AA987">
        <v>0</v>
      </c>
      <c r="AB987">
        <v>0</v>
      </c>
      <c r="AC987">
        <v>0</v>
      </c>
      <c r="AD987">
        <v>0</v>
      </c>
      <c r="AE987">
        <v>0</v>
      </c>
      <c r="AF987">
        <v>0</v>
      </c>
      <c r="AG987">
        <v>3</v>
      </c>
      <c r="AH987">
        <v>11</v>
      </c>
      <c r="AI987">
        <v>0</v>
      </c>
      <c r="AJ987">
        <f>marketing_campaign[[#This Row],[AcceptedCmp2]]+marketing_campaign[[#This Row],[AcceptedCmp1]]+marketing_campaign[[#This Row],[AcceptedCmp5]]+marketing_campaign[[#This Row],[AcceptedCmp4]]+marketing_campaign[[#This Row],[AcceptedCmp3]]</f>
        <v>0</v>
      </c>
    </row>
    <row r="988" spans="1:36" x14ac:dyDescent="0.35">
      <c r="A988">
        <v>8164</v>
      </c>
      <c r="B988">
        <v>1978</v>
      </c>
      <c r="C988">
        <f t="shared" ca="1" si="30"/>
        <v>48</v>
      </c>
      <c r="D988" t="str" cm="1">
        <f t="array" aca="1" ref="D9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8" t="s">
        <v>32</v>
      </c>
      <c r="F988" t="s">
        <v>33</v>
      </c>
      <c r="G988" cm="1">
        <f t="array" ref="G988">_xlfn.IFS(marketing_campaign[[#This Row],[Marital_Status]]="Single",I988-J988+1,marketing_campaign[[#This Row],[Marital_Status]]="Together",I988+J988+2,marketing_campaign[[#This Row],[Marital_Status]]="Alone",I988-J988+1,marketing_campaign[[#This Row],[Marital_Status]]="Married",I988+J988+2,marketing_campaign[[#This Row],[Marital_Status]]="Divorced",I988+J988+1,marketing_campaign[[#This Row],[Marital_Status]]="YOLO",I988-J988+1,marketing_campaign[[#This Row],[Marital_Status]]="Absurd",I988-J988+1,marketing_campaign[[#This Row],[Marital_Status]]="Widow",I988+J988+1)</f>
        <v>2</v>
      </c>
      <c r="H988">
        <v>82170</v>
      </c>
      <c r="I988">
        <v>0</v>
      </c>
      <c r="J988">
        <v>0</v>
      </c>
      <c r="K988" s="1">
        <v>41603</v>
      </c>
      <c r="L988">
        <v>13</v>
      </c>
      <c r="M988" t="str" cm="1">
        <f t="array" ref="M988">_xlfn.IFS(AND(marketing_campaign[[#This Row],[Recency]]&gt;=0,marketing_campaign[[#This Row],[Recency]]&lt;=14),"Early Recency",AND(marketing_campaign[[#This Row],[Recency]]&gt;=15,marketing_campaign[[#This Row],[Recency]]&lt;=31),"Mid-Recency",marketing_campaign[[#This Row],[Recency]]&gt;=32,"Late Recency")</f>
        <v>Early Recency</v>
      </c>
      <c r="N988">
        <v>1023</v>
      </c>
      <c r="O988">
        <v>93</v>
      </c>
      <c r="P988">
        <v>651</v>
      </c>
      <c r="Q988">
        <v>49</v>
      </c>
      <c r="R988">
        <v>55</v>
      </c>
      <c r="S988">
        <v>37</v>
      </c>
      <c r="T988">
        <f>marketing_campaign[[#This Row],[MntGoldProds]]+marketing_campaign[[#This Row],[MntSweetProducts]]+marketing_campaign[[#This Row],[MntFishProducts]]+marketing_campaign[[#This Row],[MntMeatProducts]]+marketing_campaign[[#This Row],[MntFruits]]+marketing_campaign[[#This Row],[MntWines]]</f>
        <v>1908</v>
      </c>
      <c r="U988">
        <v>1</v>
      </c>
      <c r="V988">
        <v>5</v>
      </c>
      <c r="W988">
        <v>6</v>
      </c>
      <c r="X988">
        <v>7</v>
      </c>
      <c r="Y988">
        <f t="shared" si="31"/>
        <v>19</v>
      </c>
      <c r="Z988">
        <v>2</v>
      </c>
      <c r="AA988">
        <v>0</v>
      </c>
      <c r="AB988">
        <v>0</v>
      </c>
      <c r="AC988">
        <v>0</v>
      </c>
      <c r="AD988">
        <v>0</v>
      </c>
      <c r="AE988">
        <v>0</v>
      </c>
      <c r="AF988">
        <v>0</v>
      </c>
      <c r="AG988">
        <v>3</v>
      </c>
      <c r="AH988">
        <v>11</v>
      </c>
      <c r="AI988">
        <v>0</v>
      </c>
      <c r="AJ988">
        <f>marketing_campaign[[#This Row],[AcceptedCmp2]]+marketing_campaign[[#This Row],[AcceptedCmp1]]+marketing_campaign[[#This Row],[AcceptedCmp5]]+marketing_campaign[[#This Row],[AcceptedCmp4]]+marketing_campaign[[#This Row],[AcceptedCmp3]]</f>
        <v>0</v>
      </c>
    </row>
    <row r="989" spans="1:36" x14ac:dyDescent="0.35">
      <c r="A989">
        <v>4580</v>
      </c>
      <c r="B989">
        <v>1969</v>
      </c>
      <c r="C989">
        <f t="shared" ca="1" si="30"/>
        <v>57</v>
      </c>
      <c r="D989" t="str" cm="1">
        <f t="array" aca="1" ref="D9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89" t="s">
        <v>29</v>
      </c>
      <c r="F989" t="s">
        <v>33</v>
      </c>
      <c r="G989" cm="1">
        <f t="array" ref="G989">_xlfn.IFS(marketing_campaign[[#This Row],[Marital_Status]]="Single",I989-J989+1,marketing_campaign[[#This Row],[Marital_Status]]="Together",I989+J989+2,marketing_campaign[[#This Row],[Marital_Status]]="Alone",I989-J989+1,marketing_campaign[[#This Row],[Marital_Status]]="Married",I989+J989+2,marketing_campaign[[#This Row],[Marital_Status]]="Divorced",I989+J989+1,marketing_campaign[[#This Row],[Marital_Status]]="YOLO",I989-J989+1,marketing_campaign[[#This Row],[Marital_Status]]="Absurd",I989-J989+1,marketing_campaign[[#This Row],[Marital_Status]]="Widow",I989+J989+1)</f>
        <v>2</v>
      </c>
      <c r="H989">
        <v>75759</v>
      </c>
      <c r="I989">
        <v>0</v>
      </c>
      <c r="J989">
        <v>0</v>
      </c>
      <c r="K989" s="1">
        <v>41572</v>
      </c>
      <c r="L989">
        <v>46</v>
      </c>
      <c r="M989" t="str" cm="1">
        <f t="array" ref="M989">_xlfn.IFS(AND(marketing_campaign[[#This Row],[Recency]]&gt;=0,marketing_campaign[[#This Row],[Recency]]&lt;=14),"Early Recency",AND(marketing_campaign[[#This Row],[Recency]]&gt;=15,marketing_campaign[[#This Row],[Recency]]&lt;=31),"Mid-Recency",marketing_campaign[[#This Row],[Recency]]&gt;=32,"Late Recency")</f>
        <v>Late Recency</v>
      </c>
      <c r="N989">
        <v>1394</v>
      </c>
      <c r="O989">
        <v>22</v>
      </c>
      <c r="P989">
        <v>708</v>
      </c>
      <c r="Q989">
        <v>89</v>
      </c>
      <c r="R989">
        <v>91</v>
      </c>
      <c r="S989">
        <v>182</v>
      </c>
      <c r="T989">
        <f>marketing_campaign[[#This Row],[MntGoldProds]]+marketing_campaign[[#This Row],[MntSweetProducts]]+marketing_campaign[[#This Row],[MntFishProducts]]+marketing_campaign[[#This Row],[MntMeatProducts]]+marketing_campaign[[#This Row],[MntFruits]]+marketing_campaign[[#This Row],[MntWines]]</f>
        <v>2486</v>
      </c>
      <c r="U989">
        <v>1</v>
      </c>
      <c r="V989">
        <v>9</v>
      </c>
      <c r="W989">
        <v>7</v>
      </c>
      <c r="X989">
        <v>9</v>
      </c>
      <c r="Y989">
        <f t="shared" si="31"/>
        <v>26</v>
      </c>
      <c r="Z989">
        <v>5</v>
      </c>
      <c r="AA989">
        <v>1</v>
      </c>
      <c r="AB989">
        <v>0</v>
      </c>
      <c r="AC989">
        <v>1</v>
      </c>
      <c r="AD989">
        <v>1</v>
      </c>
      <c r="AE989">
        <v>0</v>
      </c>
      <c r="AF989">
        <v>0</v>
      </c>
      <c r="AG989">
        <v>3</v>
      </c>
      <c r="AH989">
        <v>11</v>
      </c>
      <c r="AI989">
        <v>1</v>
      </c>
      <c r="AJ989">
        <f>marketing_campaign[[#This Row],[AcceptedCmp2]]+marketing_campaign[[#This Row],[AcceptedCmp1]]+marketing_campaign[[#This Row],[AcceptedCmp5]]+marketing_campaign[[#This Row],[AcceptedCmp4]]+marketing_campaign[[#This Row],[AcceptedCmp3]]</f>
        <v>3</v>
      </c>
    </row>
    <row r="990" spans="1:36" x14ac:dyDescent="0.35">
      <c r="A990">
        <v>9305</v>
      </c>
      <c r="B990">
        <v>1976</v>
      </c>
      <c r="C990">
        <f t="shared" ca="1" si="30"/>
        <v>50</v>
      </c>
      <c r="D990" t="str" cm="1">
        <f t="array" aca="1" ref="D9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0" t="s">
        <v>37</v>
      </c>
      <c r="F990" t="s">
        <v>30</v>
      </c>
      <c r="G990" cm="1">
        <f t="array" ref="G990">_xlfn.IFS(marketing_campaign[[#This Row],[Marital_Status]]="Single",I990-J990+1,marketing_campaign[[#This Row],[Marital_Status]]="Together",I990+J990+2,marketing_campaign[[#This Row],[Marital_Status]]="Alone",I990-J990+1,marketing_campaign[[#This Row],[Marital_Status]]="Married",I990+J990+2,marketing_campaign[[#This Row],[Marital_Status]]="Divorced",I990+J990+1,marketing_campaign[[#This Row],[Marital_Status]]="YOLO",I990-J990+1,marketing_campaign[[#This Row],[Marital_Status]]="Absurd",I990-J990+1,marketing_campaign[[#This Row],[Marital_Status]]="Widow",I990+J990+1)</f>
        <v>1</v>
      </c>
      <c r="H990">
        <v>79689</v>
      </c>
      <c r="I990">
        <v>0</v>
      </c>
      <c r="J990">
        <v>0</v>
      </c>
      <c r="K990" s="1">
        <v>41406</v>
      </c>
      <c r="L990">
        <v>65</v>
      </c>
      <c r="M990" t="str" cm="1">
        <f t="array" ref="M990">_xlfn.IFS(AND(marketing_campaign[[#This Row],[Recency]]&gt;=0,marketing_campaign[[#This Row],[Recency]]&lt;=14),"Early Recency",AND(marketing_campaign[[#This Row],[Recency]]&gt;=15,marketing_campaign[[#This Row],[Recency]]&lt;=31),"Mid-Recency",marketing_campaign[[#This Row],[Recency]]&gt;=32,"Late Recency")</f>
        <v>Late Recency</v>
      </c>
      <c r="N990">
        <v>311</v>
      </c>
      <c r="O990">
        <v>26</v>
      </c>
      <c r="P990">
        <v>640</v>
      </c>
      <c r="Q990">
        <v>180</v>
      </c>
      <c r="R990">
        <v>37</v>
      </c>
      <c r="S990">
        <v>121</v>
      </c>
      <c r="T990">
        <f>marketing_campaign[[#This Row],[MntGoldProds]]+marketing_campaign[[#This Row],[MntSweetProducts]]+marketing_campaign[[#This Row],[MntFishProducts]]+marketing_campaign[[#This Row],[MntMeatProducts]]+marketing_campaign[[#This Row],[MntFruits]]+marketing_campaign[[#This Row],[MntWines]]</f>
        <v>1315</v>
      </c>
      <c r="U990">
        <v>1</v>
      </c>
      <c r="V990">
        <v>4</v>
      </c>
      <c r="W990">
        <v>9</v>
      </c>
      <c r="X990">
        <v>13</v>
      </c>
      <c r="Y990">
        <f t="shared" si="31"/>
        <v>27</v>
      </c>
      <c r="Z990">
        <v>2</v>
      </c>
      <c r="AA990">
        <v>0</v>
      </c>
      <c r="AB990">
        <v>0</v>
      </c>
      <c r="AC990">
        <v>0</v>
      </c>
      <c r="AD990">
        <v>0</v>
      </c>
      <c r="AE990">
        <v>0</v>
      </c>
      <c r="AF990">
        <v>0</v>
      </c>
      <c r="AG990">
        <v>3</v>
      </c>
      <c r="AH990">
        <v>11</v>
      </c>
      <c r="AI990">
        <v>0</v>
      </c>
      <c r="AJ990">
        <f>marketing_campaign[[#This Row],[AcceptedCmp2]]+marketing_campaign[[#This Row],[AcceptedCmp1]]+marketing_campaign[[#This Row],[AcceptedCmp5]]+marketing_campaign[[#This Row],[AcceptedCmp4]]+marketing_campaign[[#This Row],[AcceptedCmp3]]</f>
        <v>0</v>
      </c>
    </row>
    <row r="991" spans="1:36" x14ac:dyDescent="0.35">
      <c r="A991">
        <v>453</v>
      </c>
      <c r="B991">
        <v>1956</v>
      </c>
      <c r="C991">
        <f t="shared" ca="1" si="30"/>
        <v>70</v>
      </c>
      <c r="D991" t="str" cm="1">
        <f t="array" aca="1" ref="D9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1" t="s">
        <v>32</v>
      </c>
      <c r="F991" t="s">
        <v>38</v>
      </c>
      <c r="G991" cm="1">
        <f t="array" ref="G991">_xlfn.IFS(marketing_campaign[[#This Row],[Marital_Status]]="Single",I991-J991+1,marketing_campaign[[#This Row],[Marital_Status]]="Together",I991+J991+2,marketing_campaign[[#This Row],[Marital_Status]]="Alone",I991-J991+1,marketing_campaign[[#This Row],[Marital_Status]]="Married",I991+J991+2,marketing_campaign[[#This Row],[Marital_Status]]="Divorced",I991+J991+1,marketing_campaign[[#This Row],[Marital_Status]]="YOLO",I991-J991+1,marketing_campaign[[#This Row],[Marital_Status]]="Absurd",I991-J991+1,marketing_campaign[[#This Row],[Marital_Status]]="Widow",I991+J991+1)</f>
        <v>3</v>
      </c>
      <c r="H991">
        <v>35340</v>
      </c>
      <c r="I991">
        <v>1</v>
      </c>
      <c r="J991">
        <v>1</v>
      </c>
      <c r="K991" s="1">
        <v>41819</v>
      </c>
      <c r="L991">
        <v>1</v>
      </c>
      <c r="M991" t="str" cm="1">
        <f t="array" ref="M991">_xlfn.IFS(AND(marketing_campaign[[#This Row],[Recency]]&gt;=0,marketing_campaign[[#This Row],[Recency]]&lt;=14),"Early Recency",AND(marketing_campaign[[#This Row],[Recency]]&gt;=15,marketing_campaign[[#This Row],[Recency]]&lt;=31),"Mid-Recency",marketing_campaign[[#This Row],[Recency]]&gt;=32,"Late Recency")</f>
        <v>Early Recency</v>
      </c>
      <c r="N991">
        <v>27</v>
      </c>
      <c r="O991">
        <v>0</v>
      </c>
      <c r="P991">
        <v>12</v>
      </c>
      <c r="Q991">
        <v>0</v>
      </c>
      <c r="R991">
        <v>1</v>
      </c>
      <c r="S991">
        <v>5</v>
      </c>
      <c r="T991">
        <f>marketing_campaign[[#This Row],[MntGoldProds]]+marketing_campaign[[#This Row],[MntSweetProducts]]+marketing_campaign[[#This Row],[MntFishProducts]]+marketing_campaign[[#This Row],[MntMeatProducts]]+marketing_campaign[[#This Row],[MntFruits]]+marketing_campaign[[#This Row],[MntWines]]</f>
        <v>45</v>
      </c>
      <c r="U991">
        <v>2</v>
      </c>
      <c r="V991">
        <v>2</v>
      </c>
      <c r="W991">
        <v>0</v>
      </c>
      <c r="X991">
        <v>3</v>
      </c>
      <c r="Y991">
        <f t="shared" si="31"/>
        <v>7</v>
      </c>
      <c r="Z991">
        <v>5</v>
      </c>
      <c r="AA991">
        <v>0</v>
      </c>
      <c r="AB991">
        <v>0</v>
      </c>
      <c r="AC991">
        <v>0</v>
      </c>
      <c r="AD991">
        <v>0</v>
      </c>
      <c r="AE991">
        <v>0</v>
      </c>
      <c r="AF991">
        <v>0</v>
      </c>
      <c r="AG991">
        <v>3</v>
      </c>
      <c r="AH991">
        <v>11</v>
      </c>
      <c r="AI991">
        <v>0</v>
      </c>
      <c r="AJ991">
        <f>marketing_campaign[[#This Row],[AcceptedCmp2]]+marketing_campaign[[#This Row],[AcceptedCmp1]]+marketing_campaign[[#This Row],[AcceptedCmp5]]+marketing_campaign[[#This Row],[AcceptedCmp4]]+marketing_campaign[[#This Row],[AcceptedCmp3]]</f>
        <v>0</v>
      </c>
    </row>
    <row r="992" spans="1:36" x14ac:dyDescent="0.35">
      <c r="A992">
        <v>8545</v>
      </c>
      <c r="B992">
        <v>1954</v>
      </c>
      <c r="C992">
        <f t="shared" ca="1" si="30"/>
        <v>72</v>
      </c>
      <c r="D992" t="str" cm="1">
        <f t="array" aca="1" ref="D9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2" t="s">
        <v>29</v>
      </c>
      <c r="F992" t="s">
        <v>35</v>
      </c>
      <c r="G992" cm="1">
        <f t="array" ref="G992">_xlfn.IFS(marketing_campaign[[#This Row],[Marital_Status]]="Single",I992-J992+1,marketing_campaign[[#This Row],[Marital_Status]]="Together",I992+J992+2,marketing_campaign[[#This Row],[Marital_Status]]="Alone",I992-J992+1,marketing_campaign[[#This Row],[Marital_Status]]="Married",I992+J992+2,marketing_campaign[[#This Row],[Marital_Status]]="Divorced",I992+J992+1,marketing_campaign[[#This Row],[Marital_Status]]="YOLO",I992-J992+1,marketing_campaign[[#This Row],[Marital_Status]]="Absurd",I992-J992+1,marketing_campaign[[#This Row],[Marital_Status]]="Widow",I992+J992+1)</f>
        <v>1</v>
      </c>
      <c r="H992">
        <v>85683</v>
      </c>
      <c r="I992">
        <v>0</v>
      </c>
      <c r="J992">
        <v>0</v>
      </c>
      <c r="K992" s="1">
        <v>41719</v>
      </c>
      <c r="L992">
        <v>6</v>
      </c>
      <c r="M992" t="str" cm="1">
        <f t="array" ref="M992">_xlfn.IFS(AND(marketing_campaign[[#This Row],[Recency]]&gt;=0,marketing_campaign[[#This Row],[Recency]]&lt;=14),"Early Recency",AND(marketing_campaign[[#This Row],[Recency]]&gt;=15,marketing_campaign[[#This Row],[Recency]]&lt;=31),"Mid-Recency",marketing_campaign[[#This Row],[Recency]]&gt;=32,"Late Recency")</f>
        <v>Early Recency</v>
      </c>
      <c r="N992">
        <v>1296</v>
      </c>
      <c r="O992">
        <v>17</v>
      </c>
      <c r="P992">
        <v>311</v>
      </c>
      <c r="Q992">
        <v>45</v>
      </c>
      <c r="R992">
        <v>69</v>
      </c>
      <c r="S992">
        <v>51</v>
      </c>
      <c r="T992">
        <f>marketing_campaign[[#This Row],[MntGoldProds]]+marketing_campaign[[#This Row],[MntSweetProducts]]+marketing_campaign[[#This Row],[MntFishProducts]]+marketing_campaign[[#This Row],[MntMeatProducts]]+marketing_campaign[[#This Row],[MntFruits]]+marketing_campaign[[#This Row],[MntWines]]</f>
        <v>1789</v>
      </c>
      <c r="U992">
        <v>1</v>
      </c>
      <c r="V992">
        <v>2</v>
      </c>
      <c r="W992">
        <v>4</v>
      </c>
      <c r="X992">
        <v>10</v>
      </c>
      <c r="Y992">
        <f t="shared" si="31"/>
        <v>17</v>
      </c>
      <c r="Z992">
        <v>1</v>
      </c>
      <c r="AA992">
        <v>0</v>
      </c>
      <c r="AB992">
        <v>1</v>
      </c>
      <c r="AC992">
        <v>1</v>
      </c>
      <c r="AD992">
        <v>1</v>
      </c>
      <c r="AE992">
        <v>1</v>
      </c>
      <c r="AF992">
        <v>0</v>
      </c>
      <c r="AG992">
        <v>3</v>
      </c>
      <c r="AH992">
        <v>11</v>
      </c>
      <c r="AI992">
        <v>1</v>
      </c>
      <c r="AJ992">
        <f>marketing_campaign[[#This Row],[AcceptedCmp2]]+marketing_campaign[[#This Row],[AcceptedCmp1]]+marketing_campaign[[#This Row],[AcceptedCmp5]]+marketing_campaign[[#This Row],[AcceptedCmp4]]+marketing_campaign[[#This Row],[AcceptedCmp3]]</f>
        <v>4</v>
      </c>
    </row>
    <row r="993" spans="1:36" x14ac:dyDescent="0.35">
      <c r="A993">
        <v>9850</v>
      </c>
      <c r="B993">
        <v>1972</v>
      </c>
      <c r="C993">
        <f t="shared" ca="1" si="30"/>
        <v>54</v>
      </c>
      <c r="D993" t="str" cm="1">
        <f t="array" aca="1" ref="D9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3" t="s">
        <v>37</v>
      </c>
      <c r="F993" t="s">
        <v>33</v>
      </c>
      <c r="G993" cm="1">
        <f t="array" ref="G993">_xlfn.IFS(marketing_campaign[[#This Row],[Marital_Status]]="Single",I993-J993+1,marketing_campaign[[#This Row],[Marital_Status]]="Together",I993+J993+2,marketing_campaign[[#This Row],[Marital_Status]]="Alone",I993-J993+1,marketing_campaign[[#This Row],[Marital_Status]]="Married",I993+J993+2,marketing_campaign[[#This Row],[Marital_Status]]="Divorced",I993+J993+1,marketing_campaign[[#This Row],[Marital_Status]]="YOLO",I993-J993+1,marketing_campaign[[#This Row],[Marital_Status]]="Absurd",I993-J993+1,marketing_campaign[[#This Row],[Marital_Status]]="Widow",I993+J993+1)</f>
        <v>3</v>
      </c>
      <c r="H993">
        <v>24884</v>
      </c>
      <c r="I993">
        <v>1</v>
      </c>
      <c r="J993">
        <v>0</v>
      </c>
      <c r="K993" s="1">
        <v>41242</v>
      </c>
      <c r="L993">
        <v>32</v>
      </c>
      <c r="M993" t="str" cm="1">
        <f t="array" ref="M993">_xlfn.IFS(AND(marketing_campaign[[#This Row],[Recency]]&gt;=0,marketing_campaign[[#This Row],[Recency]]&lt;=14),"Early Recency",AND(marketing_campaign[[#This Row],[Recency]]&gt;=15,marketing_campaign[[#This Row],[Recency]]&lt;=31),"Mid-Recency",marketing_campaign[[#This Row],[Recency]]&gt;=32,"Late Recency")</f>
        <v>Late Recency</v>
      </c>
      <c r="N993">
        <v>3</v>
      </c>
      <c r="O993">
        <v>6</v>
      </c>
      <c r="P993">
        <v>7</v>
      </c>
      <c r="Q993">
        <v>0</v>
      </c>
      <c r="R993">
        <v>0</v>
      </c>
      <c r="S993">
        <v>3</v>
      </c>
      <c r="T993">
        <f>marketing_campaign[[#This Row],[MntGoldProds]]+marketing_campaign[[#This Row],[MntSweetProducts]]+marketing_campaign[[#This Row],[MntFishProducts]]+marketing_campaign[[#This Row],[MntMeatProducts]]+marketing_campaign[[#This Row],[MntFruits]]+marketing_campaign[[#This Row],[MntWines]]</f>
        <v>19</v>
      </c>
      <c r="U993">
        <v>1</v>
      </c>
      <c r="V993">
        <v>0</v>
      </c>
      <c r="W993">
        <v>0</v>
      </c>
      <c r="X993">
        <v>3</v>
      </c>
      <c r="Y993">
        <f t="shared" si="31"/>
        <v>4</v>
      </c>
      <c r="Z993">
        <v>7</v>
      </c>
      <c r="AA993">
        <v>0</v>
      </c>
      <c r="AB993">
        <v>0</v>
      </c>
      <c r="AC993">
        <v>0</v>
      </c>
      <c r="AD993">
        <v>0</v>
      </c>
      <c r="AE993">
        <v>0</v>
      </c>
      <c r="AF993">
        <v>0</v>
      </c>
      <c r="AG993">
        <v>3</v>
      </c>
      <c r="AH993">
        <v>11</v>
      </c>
      <c r="AI993">
        <v>0</v>
      </c>
      <c r="AJ993">
        <f>marketing_campaign[[#This Row],[AcceptedCmp2]]+marketing_campaign[[#This Row],[AcceptedCmp1]]+marketing_campaign[[#This Row],[AcceptedCmp5]]+marketing_campaign[[#This Row],[AcceptedCmp4]]+marketing_campaign[[#This Row],[AcceptedCmp3]]</f>
        <v>0</v>
      </c>
    </row>
    <row r="994" spans="1:36" x14ac:dyDescent="0.35">
      <c r="A994">
        <v>7378</v>
      </c>
      <c r="B994">
        <v>1981</v>
      </c>
      <c r="C994">
        <f t="shared" ca="1" si="30"/>
        <v>45</v>
      </c>
      <c r="D994" t="str" cm="1">
        <f t="array" aca="1" ref="D9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94" t="s">
        <v>34</v>
      </c>
      <c r="F994" t="s">
        <v>31</v>
      </c>
      <c r="G994" cm="1">
        <f t="array" ref="G994">_xlfn.IFS(marketing_campaign[[#This Row],[Marital_Status]]="Single",I994-J994+1,marketing_campaign[[#This Row],[Marital_Status]]="Together",I994+J994+2,marketing_campaign[[#This Row],[Marital_Status]]="Alone",I994-J994+1,marketing_campaign[[#This Row],[Marital_Status]]="Married",I994+J994+2,marketing_campaign[[#This Row],[Marital_Status]]="Divorced",I994+J994+1,marketing_campaign[[#This Row],[Marital_Status]]="YOLO",I994-J994+1,marketing_campaign[[#This Row],[Marital_Status]]="Absurd",I994-J994+1,marketing_campaign[[#This Row],[Marital_Status]]="Widow",I994+J994+1)</f>
        <v>3</v>
      </c>
      <c r="H994">
        <v>42021</v>
      </c>
      <c r="I994">
        <v>1</v>
      </c>
      <c r="J994">
        <v>0</v>
      </c>
      <c r="K994" s="1">
        <v>41152</v>
      </c>
      <c r="L994">
        <v>34</v>
      </c>
      <c r="M994" t="str" cm="1">
        <f t="array" ref="M994">_xlfn.IFS(AND(marketing_campaign[[#This Row],[Recency]]&gt;=0,marketing_campaign[[#This Row],[Recency]]&lt;=14),"Early Recency",AND(marketing_campaign[[#This Row],[Recency]]&gt;=15,marketing_campaign[[#This Row],[Recency]]&lt;=31),"Mid-Recency",marketing_campaign[[#This Row],[Recency]]&gt;=32,"Late Recency")</f>
        <v>Late Recency</v>
      </c>
      <c r="N994">
        <v>393</v>
      </c>
      <c r="O994">
        <v>5</v>
      </c>
      <c r="P994">
        <v>136</v>
      </c>
      <c r="Q994">
        <v>7</v>
      </c>
      <c r="R994">
        <v>5</v>
      </c>
      <c r="S994">
        <v>27</v>
      </c>
      <c r="T994">
        <f>marketing_campaign[[#This Row],[MntGoldProds]]+marketing_campaign[[#This Row],[MntSweetProducts]]+marketing_campaign[[#This Row],[MntFishProducts]]+marketing_campaign[[#This Row],[MntMeatProducts]]+marketing_campaign[[#This Row],[MntFruits]]+marketing_campaign[[#This Row],[MntWines]]</f>
        <v>573</v>
      </c>
      <c r="U994">
        <v>5</v>
      </c>
      <c r="V994">
        <v>10</v>
      </c>
      <c r="W994">
        <v>1</v>
      </c>
      <c r="X994">
        <v>6</v>
      </c>
      <c r="Y994">
        <f t="shared" si="31"/>
        <v>22</v>
      </c>
      <c r="Z994">
        <v>9</v>
      </c>
      <c r="AA994">
        <v>1</v>
      </c>
      <c r="AB994">
        <v>0</v>
      </c>
      <c r="AC994">
        <v>0</v>
      </c>
      <c r="AD994">
        <v>0</v>
      </c>
      <c r="AE994">
        <v>0</v>
      </c>
      <c r="AF994">
        <v>0</v>
      </c>
      <c r="AG994">
        <v>3</v>
      </c>
      <c r="AH994">
        <v>11</v>
      </c>
      <c r="AI994">
        <v>0</v>
      </c>
      <c r="AJ994">
        <f>marketing_campaign[[#This Row],[AcceptedCmp2]]+marketing_campaign[[#This Row],[AcceptedCmp1]]+marketing_campaign[[#This Row],[AcceptedCmp5]]+marketing_campaign[[#This Row],[AcceptedCmp4]]+marketing_campaign[[#This Row],[AcceptedCmp3]]</f>
        <v>1</v>
      </c>
    </row>
    <row r="995" spans="1:36" x14ac:dyDescent="0.35">
      <c r="A995">
        <v>7646</v>
      </c>
      <c r="B995">
        <v>1989</v>
      </c>
      <c r="C995">
        <f t="shared" ca="1" si="30"/>
        <v>37</v>
      </c>
      <c r="D995" t="str" cm="1">
        <f t="array" aca="1" ref="D9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95" t="s">
        <v>29</v>
      </c>
      <c r="F995" t="s">
        <v>30</v>
      </c>
      <c r="G995" cm="1">
        <f t="array" ref="G995">_xlfn.IFS(marketing_campaign[[#This Row],[Marital_Status]]="Single",I995-J995+1,marketing_campaign[[#This Row],[Marital_Status]]="Together",I995+J995+2,marketing_campaign[[#This Row],[Marital_Status]]="Alone",I995-J995+1,marketing_campaign[[#This Row],[Marital_Status]]="Married",I995+J995+2,marketing_campaign[[#This Row],[Marital_Status]]="Divorced",I995+J995+1,marketing_campaign[[#This Row],[Marital_Status]]="YOLO",I995-J995+1,marketing_campaign[[#This Row],[Marital_Status]]="Absurd",I995-J995+1,marketing_campaign[[#This Row],[Marital_Status]]="Widow",I995+J995+1)</f>
        <v>2</v>
      </c>
      <c r="H995">
        <v>64449</v>
      </c>
      <c r="I995">
        <v>1</v>
      </c>
      <c r="J995">
        <v>0</v>
      </c>
      <c r="K995" s="1">
        <v>41688</v>
      </c>
      <c r="L995">
        <v>70</v>
      </c>
      <c r="M995" t="str" cm="1">
        <f t="array" ref="M995">_xlfn.IFS(AND(marketing_campaign[[#This Row],[Recency]]&gt;=0,marketing_campaign[[#This Row],[Recency]]&lt;=14),"Early Recency",AND(marketing_campaign[[#This Row],[Recency]]&gt;=15,marketing_campaign[[#This Row],[Recency]]&lt;=31),"Mid-Recency",marketing_campaign[[#This Row],[Recency]]&gt;=32,"Late Recency")</f>
        <v>Late Recency</v>
      </c>
      <c r="N995">
        <v>218</v>
      </c>
      <c r="O995">
        <v>63</v>
      </c>
      <c r="P995">
        <v>282</v>
      </c>
      <c r="Q995">
        <v>137</v>
      </c>
      <c r="R995">
        <v>35</v>
      </c>
      <c r="S995">
        <v>70</v>
      </c>
      <c r="T995">
        <f>marketing_campaign[[#This Row],[MntGoldProds]]+marketing_campaign[[#This Row],[MntSweetProducts]]+marketing_campaign[[#This Row],[MntFishProducts]]+marketing_campaign[[#This Row],[MntMeatProducts]]+marketing_campaign[[#This Row],[MntFruits]]+marketing_campaign[[#This Row],[MntWines]]</f>
        <v>805</v>
      </c>
      <c r="U995">
        <v>4</v>
      </c>
      <c r="V995">
        <v>5</v>
      </c>
      <c r="W995">
        <v>3</v>
      </c>
      <c r="X995">
        <v>12</v>
      </c>
      <c r="Y995">
        <f t="shared" si="31"/>
        <v>24</v>
      </c>
      <c r="Z995">
        <v>4</v>
      </c>
      <c r="AA995">
        <v>0</v>
      </c>
      <c r="AB995">
        <v>0</v>
      </c>
      <c r="AC995">
        <v>0</v>
      </c>
      <c r="AD995">
        <v>0</v>
      </c>
      <c r="AE995">
        <v>0</v>
      </c>
      <c r="AF995">
        <v>0</v>
      </c>
      <c r="AG995">
        <v>3</v>
      </c>
      <c r="AH995">
        <v>11</v>
      </c>
      <c r="AI995">
        <v>0</v>
      </c>
      <c r="AJ995">
        <f>marketing_campaign[[#This Row],[AcceptedCmp2]]+marketing_campaign[[#This Row],[AcceptedCmp1]]+marketing_campaign[[#This Row],[AcceptedCmp5]]+marketing_campaign[[#This Row],[AcceptedCmp4]]+marketing_campaign[[#This Row],[AcceptedCmp3]]</f>
        <v>0</v>
      </c>
    </row>
    <row r="996" spans="1:36" x14ac:dyDescent="0.35">
      <c r="A996">
        <v>1640</v>
      </c>
      <c r="B996">
        <v>1954</v>
      </c>
      <c r="C996">
        <f t="shared" ca="1" si="30"/>
        <v>72</v>
      </c>
      <c r="D996" t="str" cm="1">
        <f t="array" aca="1" ref="D9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6" t="s">
        <v>29</v>
      </c>
      <c r="F996" t="s">
        <v>35</v>
      </c>
      <c r="G996" cm="1">
        <f t="array" ref="G996">_xlfn.IFS(marketing_campaign[[#This Row],[Marital_Status]]="Single",I996-J996+1,marketing_campaign[[#This Row],[Marital_Status]]="Together",I996+J996+2,marketing_campaign[[#This Row],[Marital_Status]]="Alone",I996-J996+1,marketing_campaign[[#This Row],[Marital_Status]]="Married",I996+J996+2,marketing_campaign[[#This Row],[Marital_Status]]="Divorced",I996+J996+1,marketing_campaign[[#This Row],[Marital_Status]]="YOLO",I996-J996+1,marketing_campaign[[#This Row],[Marital_Status]]="Absurd",I996-J996+1,marketing_campaign[[#This Row],[Marital_Status]]="Widow",I996+J996+1)</f>
        <v>3</v>
      </c>
      <c r="H996">
        <v>64587</v>
      </c>
      <c r="I996">
        <v>1</v>
      </c>
      <c r="J996">
        <v>1</v>
      </c>
      <c r="K996" s="1">
        <v>41812</v>
      </c>
      <c r="L996">
        <v>49</v>
      </c>
      <c r="M996" t="str" cm="1">
        <f t="array" ref="M996">_xlfn.IFS(AND(marketing_campaign[[#This Row],[Recency]]&gt;=0,marketing_campaign[[#This Row],[Recency]]&lt;=14),"Early Recency",AND(marketing_campaign[[#This Row],[Recency]]&gt;=15,marketing_campaign[[#This Row],[Recency]]&lt;=31),"Mid-Recency",marketing_campaign[[#This Row],[Recency]]&gt;=32,"Late Recency")</f>
        <v>Late Recency</v>
      </c>
      <c r="N996">
        <v>66</v>
      </c>
      <c r="O996">
        <v>0</v>
      </c>
      <c r="P996">
        <v>16</v>
      </c>
      <c r="Q996">
        <v>0</v>
      </c>
      <c r="R996">
        <v>6</v>
      </c>
      <c r="S996">
        <v>20</v>
      </c>
      <c r="T996">
        <f>marketing_campaign[[#This Row],[MntGoldProds]]+marketing_campaign[[#This Row],[MntSweetProducts]]+marketing_campaign[[#This Row],[MntFishProducts]]+marketing_campaign[[#This Row],[MntMeatProducts]]+marketing_campaign[[#This Row],[MntFruits]]+marketing_campaign[[#This Row],[MntWines]]</f>
        <v>108</v>
      </c>
      <c r="U996">
        <v>2</v>
      </c>
      <c r="V996">
        <v>1</v>
      </c>
      <c r="W996">
        <v>1</v>
      </c>
      <c r="X996">
        <v>4</v>
      </c>
      <c r="Y996">
        <f t="shared" si="31"/>
        <v>8</v>
      </c>
      <c r="Z996">
        <v>3</v>
      </c>
      <c r="AA996">
        <v>0</v>
      </c>
      <c r="AB996">
        <v>0</v>
      </c>
      <c r="AC996">
        <v>0</v>
      </c>
      <c r="AD996">
        <v>0</v>
      </c>
      <c r="AE996">
        <v>0</v>
      </c>
      <c r="AF996">
        <v>0</v>
      </c>
      <c r="AG996">
        <v>3</v>
      </c>
      <c r="AH996">
        <v>11</v>
      </c>
      <c r="AI996">
        <v>0</v>
      </c>
      <c r="AJ996">
        <f>marketing_campaign[[#This Row],[AcceptedCmp2]]+marketing_campaign[[#This Row],[AcceptedCmp1]]+marketing_campaign[[#This Row],[AcceptedCmp5]]+marketing_campaign[[#This Row],[AcceptedCmp4]]+marketing_campaign[[#This Row],[AcceptedCmp3]]</f>
        <v>0</v>
      </c>
    </row>
    <row r="997" spans="1:36" x14ac:dyDescent="0.35">
      <c r="A997">
        <v>5184</v>
      </c>
      <c r="B997">
        <v>1995</v>
      </c>
      <c r="C997">
        <f t="shared" ca="1" si="30"/>
        <v>31</v>
      </c>
      <c r="D997" t="str" cm="1">
        <f t="array" aca="1" ref="D9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997" t="s">
        <v>29</v>
      </c>
      <c r="F997" t="s">
        <v>30</v>
      </c>
      <c r="G997" cm="1">
        <f t="array" ref="G997">_xlfn.IFS(marketing_campaign[[#This Row],[Marital_Status]]="Single",I997-J997+1,marketing_campaign[[#This Row],[Marital_Status]]="Together",I997+J997+2,marketing_campaign[[#This Row],[Marital_Status]]="Alone",I997-J997+1,marketing_campaign[[#This Row],[Marital_Status]]="Married",I997+J997+2,marketing_campaign[[#This Row],[Marital_Status]]="Divorced",I997+J997+1,marketing_campaign[[#This Row],[Marital_Status]]="YOLO",I997-J997+1,marketing_campaign[[#This Row],[Marital_Status]]="Absurd",I997-J997+1,marketing_campaign[[#This Row],[Marital_Status]]="Widow",I997+J997+1)</f>
        <v>1</v>
      </c>
      <c r="H997">
        <v>34824</v>
      </c>
      <c r="I997">
        <v>0</v>
      </c>
      <c r="J997">
        <v>0</v>
      </c>
      <c r="K997" s="1">
        <v>41724</v>
      </c>
      <c r="L997">
        <v>65</v>
      </c>
      <c r="M997" t="str" cm="1">
        <f t="array" ref="M997">_xlfn.IFS(AND(marketing_campaign[[#This Row],[Recency]]&gt;=0,marketing_campaign[[#This Row],[Recency]]&lt;=14),"Early Recency",AND(marketing_campaign[[#This Row],[Recency]]&gt;=15,marketing_campaign[[#This Row],[Recency]]&lt;=31),"Mid-Recency",marketing_campaign[[#This Row],[Recency]]&gt;=32,"Late Recency")</f>
        <v>Late Recency</v>
      </c>
      <c r="N997">
        <v>4</v>
      </c>
      <c r="O997">
        <v>2</v>
      </c>
      <c r="P997">
        <v>11</v>
      </c>
      <c r="Q997">
        <v>2</v>
      </c>
      <c r="R997">
        <v>0</v>
      </c>
      <c r="S997">
        <v>4</v>
      </c>
      <c r="T997">
        <f>marketing_campaign[[#This Row],[MntGoldProds]]+marketing_campaign[[#This Row],[MntSweetProducts]]+marketing_campaign[[#This Row],[MntFishProducts]]+marketing_campaign[[#This Row],[MntMeatProducts]]+marketing_campaign[[#This Row],[MntFruits]]+marketing_campaign[[#This Row],[MntWines]]</f>
        <v>23</v>
      </c>
      <c r="U997">
        <v>1</v>
      </c>
      <c r="V997">
        <v>1</v>
      </c>
      <c r="W997">
        <v>0</v>
      </c>
      <c r="X997">
        <v>2</v>
      </c>
      <c r="Y997">
        <f t="shared" si="31"/>
        <v>4</v>
      </c>
      <c r="Z997">
        <v>6</v>
      </c>
      <c r="AA997">
        <v>0</v>
      </c>
      <c r="AB997">
        <v>0</v>
      </c>
      <c r="AC997">
        <v>0</v>
      </c>
      <c r="AD997">
        <v>0</v>
      </c>
      <c r="AE997">
        <v>0</v>
      </c>
      <c r="AF997">
        <v>0</v>
      </c>
      <c r="AG997">
        <v>3</v>
      </c>
      <c r="AH997">
        <v>11</v>
      </c>
      <c r="AI997">
        <v>0</v>
      </c>
      <c r="AJ997">
        <f>marketing_campaign[[#This Row],[AcceptedCmp2]]+marketing_campaign[[#This Row],[AcceptedCmp1]]+marketing_campaign[[#This Row],[AcceptedCmp5]]+marketing_campaign[[#This Row],[AcceptedCmp4]]+marketing_campaign[[#This Row],[AcceptedCmp3]]</f>
        <v>0</v>
      </c>
    </row>
    <row r="998" spans="1:36" x14ac:dyDescent="0.35">
      <c r="A998">
        <v>8492</v>
      </c>
      <c r="B998">
        <v>1978</v>
      </c>
      <c r="C998">
        <f t="shared" ca="1" si="30"/>
        <v>48</v>
      </c>
      <c r="D998" t="str" cm="1">
        <f t="array" aca="1" ref="D9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998" t="s">
        <v>29</v>
      </c>
      <c r="F998" t="s">
        <v>31</v>
      </c>
      <c r="G998" cm="1">
        <f t="array" ref="G998">_xlfn.IFS(marketing_campaign[[#This Row],[Marital_Status]]="Single",I998-J998+1,marketing_campaign[[#This Row],[Marital_Status]]="Together",I998+J998+2,marketing_campaign[[#This Row],[Marital_Status]]="Alone",I998-J998+1,marketing_campaign[[#This Row],[Marital_Status]]="Married",I998+J998+2,marketing_campaign[[#This Row],[Marital_Status]]="Divorced",I998+J998+1,marketing_campaign[[#This Row],[Marital_Status]]="YOLO",I998-J998+1,marketing_campaign[[#This Row],[Marital_Status]]="Absurd",I998-J998+1,marketing_campaign[[#This Row],[Marital_Status]]="Widow",I998+J998+1)</f>
        <v>2</v>
      </c>
      <c r="H998">
        <v>75437</v>
      </c>
      <c r="I998">
        <v>0</v>
      </c>
      <c r="J998">
        <v>0</v>
      </c>
      <c r="K998" s="1">
        <v>41587</v>
      </c>
      <c r="L998">
        <v>25</v>
      </c>
      <c r="M998" t="str" cm="1">
        <f t="array" ref="M998">_xlfn.IFS(AND(marketing_campaign[[#This Row],[Recency]]&gt;=0,marketing_campaign[[#This Row],[Recency]]&lt;=14),"Early Recency",AND(marketing_campaign[[#This Row],[Recency]]&gt;=15,marketing_campaign[[#This Row],[Recency]]&lt;=31),"Mid-Recency",marketing_campaign[[#This Row],[Recency]]&gt;=32,"Late Recency")</f>
        <v>Mid-Recency</v>
      </c>
      <c r="N998">
        <v>795</v>
      </c>
      <c r="O998">
        <v>0</v>
      </c>
      <c r="P998">
        <v>545</v>
      </c>
      <c r="Q998">
        <v>95</v>
      </c>
      <c r="R998">
        <v>58</v>
      </c>
      <c r="S998">
        <v>0</v>
      </c>
      <c r="T998">
        <f>marketing_campaign[[#This Row],[MntGoldProds]]+marketing_campaign[[#This Row],[MntSweetProducts]]+marketing_campaign[[#This Row],[MntFishProducts]]+marketing_campaign[[#This Row],[MntMeatProducts]]+marketing_campaign[[#This Row],[MntFruits]]+marketing_campaign[[#This Row],[MntWines]]</f>
        <v>1493</v>
      </c>
      <c r="U998">
        <v>1</v>
      </c>
      <c r="V998">
        <v>8</v>
      </c>
      <c r="W998">
        <v>4</v>
      </c>
      <c r="X998">
        <v>10</v>
      </c>
      <c r="Y998">
        <f t="shared" si="31"/>
        <v>23</v>
      </c>
      <c r="Z998">
        <v>6</v>
      </c>
      <c r="AA998">
        <v>0</v>
      </c>
      <c r="AB998">
        <v>0</v>
      </c>
      <c r="AC998">
        <v>0</v>
      </c>
      <c r="AD998">
        <v>1</v>
      </c>
      <c r="AE998">
        <v>0</v>
      </c>
      <c r="AF998">
        <v>0</v>
      </c>
      <c r="AG998">
        <v>3</v>
      </c>
      <c r="AH998">
        <v>11</v>
      </c>
      <c r="AI998">
        <v>0</v>
      </c>
      <c r="AJ998">
        <f>marketing_campaign[[#This Row],[AcceptedCmp2]]+marketing_campaign[[#This Row],[AcceptedCmp1]]+marketing_campaign[[#This Row],[AcceptedCmp5]]+marketing_campaign[[#This Row],[AcceptedCmp4]]+marketing_campaign[[#This Row],[AcceptedCmp3]]</f>
        <v>1</v>
      </c>
    </row>
    <row r="999" spans="1:36" x14ac:dyDescent="0.35">
      <c r="A999">
        <v>11188</v>
      </c>
      <c r="B999">
        <v>1957</v>
      </c>
      <c r="C999">
        <f t="shared" ca="1" si="30"/>
        <v>69</v>
      </c>
      <c r="D999" t="str" cm="1">
        <f t="array" aca="1" ref="D9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999" t="s">
        <v>29</v>
      </c>
      <c r="F999" t="s">
        <v>31</v>
      </c>
      <c r="G999" cm="1">
        <f t="array" ref="G999">_xlfn.IFS(marketing_campaign[[#This Row],[Marital_Status]]="Single",I999-J999+1,marketing_campaign[[#This Row],[Marital_Status]]="Together",I999+J999+2,marketing_campaign[[#This Row],[Marital_Status]]="Alone",I999-J999+1,marketing_campaign[[#This Row],[Marital_Status]]="Married",I999+J999+2,marketing_campaign[[#This Row],[Marital_Status]]="Divorced",I999+J999+1,marketing_campaign[[#This Row],[Marital_Status]]="YOLO",I999-J999+1,marketing_campaign[[#This Row],[Marital_Status]]="Absurd",I999-J999+1,marketing_campaign[[#This Row],[Marital_Status]]="Widow",I999+J999+1)</f>
        <v>4</v>
      </c>
      <c r="H999">
        <v>26091</v>
      </c>
      <c r="I999">
        <v>1</v>
      </c>
      <c r="J999">
        <v>1</v>
      </c>
      <c r="K999" s="1">
        <v>41695</v>
      </c>
      <c r="L999">
        <v>84</v>
      </c>
      <c r="M999" t="str" cm="1">
        <f t="array" ref="M999">_xlfn.IFS(AND(marketing_campaign[[#This Row],[Recency]]&gt;=0,marketing_campaign[[#This Row],[Recency]]&lt;=14),"Early Recency",AND(marketing_campaign[[#This Row],[Recency]]&gt;=15,marketing_campaign[[#This Row],[Recency]]&lt;=31),"Mid-Recency",marketing_campaign[[#This Row],[Recency]]&gt;=32,"Late Recency")</f>
        <v>Late Recency</v>
      </c>
      <c r="N999">
        <v>15</v>
      </c>
      <c r="O999">
        <v>10</v>
      </c>
      <c r="P999">
        <v>19</v>
      </c>
      <c r="Q999">
        <v>8</v>
      </c>
      <c r="R999">
        <v>17</v>
      </c>
      <c r="S999">
        <v>20</v>
      </c>
      <c r="T999">
        <f>marketing_campaign[[#This Row],[MntGoldProds]]+marketing_campaign[[#This Row],[MntSweetProducts]]+marketing_campaign[[#This Row],[MntFishProducts]]+marketing_campaign[[#This Row],[MntMeatProducts]]+marketing_campaign[[#This Row],[MntFruits]]+marketing_campaign[[#This Row],[MntWines]]</f>
        <v>89</v>
      </c>
      <c r="U999">
        <v>3</v>
      </c>
      <c r="V999">
        <v>2</v>
      </c>
      <c r="W999">
        <v>1</v>
      </c>
      <c r="X999">
        <v>3</v>
      </c>
      <c r="Y999">
        <f t="shared" si="31"/>
        <v>9</v>
      </c>
      <c r="Z999">
        <v>5</v>
      </c>
      <c r="AA999">
        <v>0</v>
      </c>
      <c r="AB999">
        <v>0</v>
      </c>
      <c r="AC999">
        <v>0</v>
      </c>
      <c r="AD999">
        <v>0</v>
      </c>
      <c r="AE999">
        <v>0</v>
      </c>
      <c r="AF999">
        <v>0</v>
      </c>
      <c r="AG999">
        <v>3</v>
      </c>
      <c r="AH999">
        <v>11</v>
      </c>
      <c r="AI999">
        <v>0</v>
      </c>
      <c r="AJ999">
        <f>marketing_campaign[[#This Row],[AcceptedCmp2]]+marketing_campaign[[#This Row],[AcceptedCmp1]]+marketing_campaign[[#This Row],[AcceptedCmp5]]+marketing_campaign[[#This Row],[AcceptedCmp4]]+marketing_campaign[[#This Row],[AcceptedCmp3]]</f>
        <v>0</v>
      </c>
    </row>
    <row r="1000" spans="1:36" x14ac:dyDescent="0.35">
      <c r="A1000">
        <v>1212</v>
      </c>
      <c r="B1000">
        <v>1973</v>
      </c>
      <c r="C1000">
        <f t="shared" ca="1" si="30"/>
        <v>53</v>
      </c>
      <c r="D1000" t="str" cm="1">
        <f t="array" aca="1" ref="D10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00" t="s">
        <v>29</v>
      </c>
      <c r="F1000" t="s">
        <v>33</v>
      </c>
      <c r="G1000" cm="1">
        <f t="array" ref="G1000">_xlfn.IFS(marketing_campaign[[#This Row],[Marital_Status]]="Single",I1000-J1000+1,marketing_campaign[[#This Row],[Marital_Status]]="Together",I1000+J1000+2,marketing_campaign[[#This Row],[Marital_Status]]="Alone",I1000-J1000+1,marketing_campaign[[#This Row],[Marital_Status]]="Married",I1000+J1000+2,marketing_campaign[[#This Row],[Marital_Status]]="Divorced",I1000+J1000+1,marketing_campaign[[#This Row],[Marital_Status]]="YOLO",I1000-J1000+1,marketing_campaign[[#This Row],[Marital_Status]]="Absurd",I1000-J1000+1,marketing_campaign[[#This Row],[Marital_Status]]="Widow",I1000+J1000+1)</f>
        <v>3</v>
      </c>
      <c r="H1000">
        <v>52845</v>
      </c>
      <c r="I1000">
        <v>1</v>
      </c>
      <c r="J1000">
        <v>0</v>
      </c>
      <c r="K1000" s="1">
        <v>41499</v>
      </c>
      <c r="L1000">
        <v>7</v>
      </c>
      <c r="M1000" t="str" cm="1">
        <f t="array" ref="M1000">_xlfn.IFS(AND(marketing_campaign[[#This Row],[Recency]]&gt;=0,marketing_campaign[[#This Row],[Recency]]&lt;=14),"Early Recency",AND(marketing_campaign[[#This Row],[Recency]]&gt;=15,marketing_campaign[[#This Row],[Recency]]&lt;=31),"Mid-Recency",marketing_campaign[[#This Row],[Recency]]&gt;=32,"Late Recency")</f>
        <v>Early Recency</v>
      </c>
      <c r="N1000">
        <v>384</v>
      </c>
      <c r="O1000">
        <v>25</v>
      </c>
      <c r="P1000">
        <v>292</v>
      </c>
      <c r="Q1000">
        <v>130</v>
      </c>
      <c r="R1000">
        <v>41</v>
      </c>
      <c r="S1000">
        <v>64</v>
      </c>
      <c r="T1000">
        <f>marketing_campaign[[#This Row],[MntGoldProds]]+marketing_campaign[[#This Row],[MntSweetProducts]]+marketing_campaign[[#This Row],[MntFishProducts]]+marketing_campaign[[#This Row],[MntMeatProducts]]+marketing_campaign[[#This Row],[MntFruits]]+marketing_campaign[[#This Row],[MntWines]]</f>
        <v>936</v>
      </c>
      <c r="U1000">
        <v>3</v>
      </c>
      <c r="V1000">
        <v>8</v>
      </c>
      <c r="W1000">
        <v>8</v>
      </c>
      <c r="X1000">
        <v>6</v>
      </c>
      <c r="Y1000">
        <f t="shared" si="31"/>
        <v>25</v>
      </c>
      <c r="Z1000">
        <v>6</v>
      </c>
      <c r="AA1000">
        <v>1</v>
      </c>
      <c r="AB1000">
        <v>0</v>
      </c>
      <c r="AC1000">
        <v>0</v>
      </c>
      <c r="AD1000">
        <v>0</v>
      </c>
      <c r="AE1000">
        <v>0</v>
      </c>
      <c r="AF1000">
        <v>0</v>
      </c>
      <c r="AG1000">
        <v>3</v>
      </c>
      <c r="AH1000">
        <v>11</v>
      </c>
      <c r="AI1000">
        <v>0</v>
      </c>
      <c r="AJ1000">
        <f>marketing_campaign[[#This Row],[AcceptedCmp2]]+marketing_campaign[[#This Row],[AcceptedCmp1]]+marketing_campaign[[#This Row],[AcceptedCmp5]]+marketing_campaign[[#This Row],[AcceptedCmp4]]+marketing_campaign[[#This Row],[AcceptedCmp3]]</f>
        <v>1</v>
      </c>
    </row>
    <row r="1001" spans="1:36" x14ac:dyDescent="0.35">
      <c r="A1001">
        <v>9097</v>
      </c>
      <c r="B1001">
        <v>1956</v>
      </c>
      <c r="C1001">
        <f t="shared" ca="1" si="30"/>
        <v>70</v>
      </c>
      <c r="D1001" t="str" cm="1">
        <f t="array" aca="1" ref="D10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1" t="s">
        <v>29</v>
      </c>
      <c r="F1001" t="s">
        <v>35</v>
      </c>
      <c r="G1001" cm="1">
        <f t="array" ref="G1001">_xlfn.IFS(marketing_campaign[[#This Row],[Marital_Status]]="Single",I1001-J1001+1,marketing_campaign[[#This Row],[Marital_Status]]="Together",I1001+J1001+2,marketing_campaign[[#This Row],[Marital_Status]]="Alone",I1001-J1001+1,marketing_campaign[[#This Row],[Marital_Status]]="Married",I1001+J1001+2,marketing_campaign[[#This Row],[Marital_Status]]="Divorced",I1001+J1001+1,marketing_campaign[[#This Row],[Marital_Status]]="YOLO",I1001-J1001+1,marketing_campaign[[#This Row],[Marital_Status]]="Absurd",I1001-J1001+1,marketing_campaign[[#This Row],[Marital_Status]]="Widow",I1001+J1001+1)</f>
        <v>2</v>
      </c>
      <c r="H1001">
        <v>46086</v>
      </c>
      <c r="I1001">
        <v>0</v>
      </c>
      <c r="J1001">
        <v>1</v>
      </c>
      <c r="K1001" s="1">
        <v>41581</v>
      </c>
      <c r="L1001">
        <v>34</v>
      </c>
      <c r="M1001" t="str" cm="1">
        <f t="array" ref="M1001">_xlfn.IFS(AND(marketing_campaign[[#This Row],[Recency]]&gt;=0,marketing_campaign[[#This Row],[Recency]]&lt;=14),"Early Recency",AND(marketing_campaign[[#This Row],[Recency]]&gt;=15,marketing_campaign[[#This Row],[Recency]]&lt;=31),"Mid-Recency",marketing_campaign[[#This Row],[Recency]]&gt;=32,"Late Recency")</f>
        <v>Late Recency</v>
      </c>
      <c r="N1001">
        <v>244</v>
      </c>
      <c r="O1001">
        <v>8</v>
      </c>
      <c r="P1001">
        <v>32</v>
      </c>
      <c r="Q1001">
        <v>7</v>
      </c>
      <c r="R1001">
        <v>2</v>
      </c>
      <c r="S1001">
        <v>50</v>
      </c>
      <c r="T1001">
        <f>marketing_campaign[[#This Row],[MntGoldProds]]+marketing_campaign[[#This Row],[MntSweetProducts]]+marketing_campaign[[#This Row],[MntFishProducts]]+marketing_campaign[[#This Row],[MntMeatProducts]]+marketing_campaign[[#This Row],[MntFruits]]+marketing_campaign[[#This Row],[MntWines]]</f>
        <v>343</v>
      </c>
      <c r="U1001">
        <v>4</v>
      </c>
      <c r="V1001">
        <v>3</v>
      </c>
      <c r="W1001">
        <v>1</v>
      </c>
      <c r="X1001">
        <v>8</v>
      </c>
      <c r="Y1001">
        <f t="shared" si="31"/>
        <v>16</v>
      </c>
      <c r="Z1001">
        <v>4</v>
      </c>
      <c r="AA1001">
        <v>0</v>
      </c>
      <c r="AB1001">
        <v>0</v>
      </c>
      <c r="AC1001">
        <v>0</v>
      </c>
      <c r="AD1001">
        <v>0</v>
      </c>
      <c r="AE1001">
        <v>0</v>
      </c>
      <c r="AF1001">
        <v>0</v>
      </c>
      <c r="AG1001">
        <v>3</v>
      </c>
      <c r="AH1001">
        <v>11</v>
      </c>
      <c r="AI1001">
        <v>0</v>
      </c>
      <c r="AJ1001">
        <f>marketing_campaign[[#This Row],[AcceptedCmp2]]+marketing_campaign[[#This Row],[AcceptedCmp1]]+marketing_campaign[[#This Row],[AcceptedCmp5]]+marketing_campaign[[#This Row],[AcceptedCmp4]]+marketing_campaign[[#This Row],[AcceptedCmp3]]</f>
        <v>0</v>
      </c>
    </row>
    <row r="1002" spans="1:36" x14ac:dyDescent="0.35">
      <c r="A1002">
        <v>10473</v>
      </c>
      <c r="B1002">
        <v>1956</v>
      </c>
      <c r="C1002">
        <f t="shared" ca="1" si="30"/>
        <v>70</v>
      </c>
      <c r="D1002" t="str" cm="1">
        <f t="array" aca="1" ref="D10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2" t="s">
        <v>32</v>
      </c>
      <c r="F1002" t="s">
        <v>38</v>
      </c>
      <c r="G1002" cm="1">
        <f t="array" ref="G1002">_xlfn.IFS(marketing_campaign[[#This Row],[Marital_Status]]="Single",I1002-J1002+1,marketing_campaign[[#This Row],[Marital_Status]]="Together",I1002+J1002+2,marketing_campaign[[#This Row],[Marital_Status]]="Alone",I1002-J1002+1,marketing_campaign[[#This Row],[Marital_Status]]="Married",I1002+J1002+2,marketing_campaign[[#This Row],[Marital_Status]]="Divorced",I1002+J1002+1,marketing_campaign[[#This Row],[Marital_Status]]="YOLO",I1002-J1002+1,marketing_campaign[[#This Row],[Marital_Status]]="Absurd",I1002-J1002+1,marketing_campaign[[#This Row],[Marital_Status]]="Widow",I1002+J1002+1)</f>
        <v>2</v>
      </c>
      <c r="H1002">
        <v>78028</v>
      </c>
      <c r="I1002">
        <v>0</v>
      </c>
      <c r="J1002">
        <v>1</v>
      </c>
      <c r="K1002" s="1">
        <v>41162</v>
      </c>
      <c r="L1002">
        <v>38</v>
      </c>
      <c r="M1002" t="str" cm="1">
        <f t="array" ref="M1002">_xlfn.IFS(AND(marketing_campaign[[#This Row],[Recency]]&gt;=0,marketing_campaign[[#This Row],[Recency]]&lt;=14),"Early Recency",AND(marketing_campaign[[#This Row],[Recency]]&gt;=15,marketing_campaign[[#This Row],[Recency]]&lt;=31),"Mid-Recency",marketing_campaign[[#This Row],[Recency]]&gt;=32,"Late Recency")</f>
        <v>Late Recency</v>
      </c>
      <c r="N1002">
        <v>158</v>
      </c>
      <c r="O1002">
        <v>19</v>
      </c>
      <c r="P1002">
        <v>288</v>
      </c>
      <c r="Q1002">
        <v>25</v>
      </c>
      <c r="R1002">
        <v>0</v>
      </c>
      <c r="S1002">
        <v>38</v>
      </c>
      <c r="T1002">
        <f>marketing_campaign[[#This Row],[MntGoldProds]]+marketing_campaign[[#This Row],[MntSweetProducts]]+marketing_campaign[[#This Row],[MntFishProducts]]+marketing_campaign[[#This Row],[MntMeatProducts]]+marketing_campaign[[#This Row],[MntFruits]]+marketing_campaign[[#This Row],[MntWines]]</f>
        <v>528</v>
      </c>
      <c r="U1002">
        <v>1</v>
      </c>
      <c r="V1002">
        <v>6</v>
      </c>
      <c r="W1002">
        <v>4</v>
      </c>
      <c r="X1002">
        <v>9</v>
      </c>
      <c r="Y1002">
        <f t="shared" si="31"/>
        <v>20</v>
      </c>
      <c r="Z1002">
        <v>7</v>
      </c>
      <c r="AA1002">
        <v>0</v>
      </c>
      <c r="AB1002">
        <v>1</v>
      </c>
      <c r="AC1002">
        <v>1</v>
      </c>
      <c r="AD1002">
        <v>0</v>
      </c>
      <c r="AE1002">
        <v>0</v>
      </c>
      <c r="AF1002">
        <v>0</v>
      </c>
      <c r="AG1002">
        <v>3</v>
      </c>
      <c r="AH1002">
        <v>11</v>
      </c>
      <c r="AI1002">
        <v>1</v>
      </c>
      <c r="AJ1002">
        <f>marketing_campaign[[#This Row],[AcceptedCmp2]]+marketing_campaign[[#This Row],[AcceptedCmp1]]+marketing_campaign[[#This Row],[AcceptedCmp5]]+marketing_campaign[[#This Row],[AcceptedCmp4]]+marketing_campaign[[#This Row],[AcceptedCmp3]]</f>
        <v>2</v>
      </c>
    </row>
    <row r="1003" spans="1:36" x14ac:dyDescent="0.35">
      <c r="A1003">
        <v>7962</v>
      </c>
      <c r="B1003">
        <v>1987</v>
      </c>
      <c r="C1003">
        <f t="shared" ca="1" si="30"/>
        <v>39</v>
      </c>
      <c r="D1003" t="str" cm="1">
        <f t="array" aca="1" ref="D10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03" t="s">
        <v>32</v>
      </c>
      <c r="F1003" t="s">
        <v>30</v>
      </c>
      <c r="G1003" cm="1">
        <f t="array" ref="G1003">_xlfn.IFS(marketing_campaign[[#This Row],[Marital_Status]]="Single",I1003-J1003+1,marketing_campaign[[#This Row],[Marital_Status]]="Together",I1003+J1003+2,marketing_campaign[[#This Row],[Marital_Status]]="Alone",I1003-J1003+1,marketing_campaign[[#This Row],[Marital_Status]]="Married",I1003+J1003+2,marketing_campaign[[#This Row],[Marital_Status]]="Divorced",I1003+J1003+1,marketing_campaign[[#This Row],[Marital_Status]]="YOLO",I1003-J1003+1,marketing_campaign[[#This Row],[Marital_Status]]="Absurd",I1003-J1003+1,marketing_campaign[[#This Row],[Marital_Status]]="Widow",I1003+J1003+1)</f>
        <v>1</v>
      </c>
      <c r="H1003">
        <v>95169</v>
      </c>
      <c r="I1003">
        <v>0</v>
      </c>
      <c r="J1003">
        <v>0</v>
      </c>
      <c r="K1003" s="1">
        <v>41556</v>
      </c>
      <c r="L1003">
        <v>1</v>
      </c>
      <c r="M1003" t="str" cm="1">
        <f t="array" ref="M1003">_xlfn.IFS(AND(marketing_campaign[[#This Row],[Recency]]&gt;=0,marketing_campaign[[#This Row],[Recency]]&lt;=14),"Early Recency",AND(marketing_campaign[[#This Row],[Recency]]&gt;=15,marketing_campaign[[#This Row],[Recency]]&lt;=31),"Mid-Recency",marketing_campaign[[#This Row],[Recency]]&gt;=32,"Late Recency")</f>
        <v>Early Recency</v>
      </c>
      <c r="N1003">
        <v>1285</v>
      </c>
      <c r="O1003">
        <v>21</v>
      </c>
      <c r="P1003">
        <v>449</v>
      </c>
      <c r="Q1003">
        <v>106</v>
      </c>
      <c r="R1003">
        <v>20</v>
      </c>
      <c r="S1003">
        <v>20</v>
      </c>
      <c r="T1003">
        <f>marketing_campaign[[#This Row],[MntGoldProds]]+marketing_campaign[[#This Row],[MntSweetProducts]]+marketing_campaign[[#This Row],[MntFishProducts]]+marketing_campaign[[#This Row],[MntMeatProducts]]+marketing_campaign[[#This Row],[MntFruits]]+marketing_campaign[[#This Row],[MntWines]]</f>
        <v>1901</v>
      </c>
      <c r="U1003">
        <v>1</v>
      </c>
      <c r="V1003">
        <v>4</v>
      </c>
      <c r="W1003">
        <v>3</v>
      </c>
      <c r="X1003">
        <v>4</v>
      </c>
      <c r="Y1003">
        <f t="shared" si="31"/>
        <v>12</v>
      </c>
      <c r="Z1003">
        <v>1</v>
      </c>
      <c r="AA1003">
        <v>0</v>
      </c>
      <c r="AB1003">
        <v>0</v>
      </c>
      <c r="AC1003">
        <v>1</v>
      </c>
      <c r="AD1003">
        <v>1</v>
      </c>
      <c r="AE1003">
        <v>0</v>
      </c>
      <c r="AF1003">
        <v>0</v>
      </c>
      <c r="AG1003">
        <v>3</v>
      </c>
      <c r="AH1003">
        <v>11</v>
      </c>
      <c r="AI1003">
        <v>1</v>
      </c>
      <c r="AJ1003">
        <f>marketing_campaign[[#This Row],[AcceptedCmp2]]+marketing_campaign[[#This Row],[AcceptedCmp1]]+marketing_campaign[[#This Row],[AcceptedCmp5]]+marketing_campaign[[#This Row],[AcceptedCmp4]]+marketing_campaign[[#This Row],[AcceptedCmp3]]</f>
        <v>2</v>
      </c>
    </row>
    <row r="1004" spans="1:36" x14ac:dyDescent="0.35">
      <c r="A1004">
        <v>9984</v>
      </c>
      <c r="B1004">
        <v>1981</v>
      </c>
      <c r="C1004">
        <f t="shared" ca="1" si="30"/>
        <v>45</v>
      </c>
      <c r="D1004" t="str" cm="1">
        <f t="array" aca="1" ref="D10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04" t="s">
        <v>37</v>
      </c>
      <c r="F1004" t="s">
        <v>33</v>
      </c>
      <c r="G1004" cm="1">
        <f t="array" ref="G1004">_xlfn.IFS(marketing_campaign[[#This Row],[Marital_Status]]="Single",I1004-J1004+1,marketing_campaign[[#This Row],[Marital_Status]]="Together",I1004+J1004+2,marketing_campaign[[#This Row],[Marital_Status]]="Alone",I1004-J1004+1,marketing_campaign[[#This Row],[Marital_Status]]="Married",I1004+J1004+2,marketing_campaign[[#This Row],[Marital_Status]]="Divorced",I1004+J1004+1,marketing_campaign[[#This Row],[Marital_Status]]="YOLO",I1004-J1004+1,marketing_campaign[[#This Row],[Marital_Status]]="Absurd",I1004-J1004+1,marketing_campaign[[#This Row],[Marital_Status]]="Widow",I1004+J1004+1)</f>
        <v>4</v>
      </c>
      <c r="H1004">
        <v>56337</v>
      </c>
      <c r="I1004">
        <v>1</v>
      </c>
      <c r="J1004">
        <v>1</v>
      </c>
      <c r="K1004" s="1">
        <v>41360</v>
      </c>
      <c r="L1004">
        <v>25</v>
      </c>
      <c r="M1004" t="str" cm="1">
        <f t="array" ref="M1004">_xlfn.IFS(AND(marketing_campaign[[#This Row],[Recency]]&gt;=0,marketing_campaign[[#This Row],[Recency]]&lt;=14),"Early Recency",AND(marketing_campaign[[#This Row],[Recency]]&gt;=15,marketing_campaign[[#This Row],[Recency]]&lt;=31),"Mid-Recency",marketing_campaign[[#This Row],[Recency]]&gt;=32,"Late Recency")</f>
        <v>Mid-Recency</v>
      </c>
      <c r="N1004">
        <v>349</v>
      </c>
      <c r="O1004">
        <v>16</v>
      </c>
      <c r="P1004">
        <v>144</v>
      </c>
      <c r="Q1004">
        <v>28</v>
      </c>
      <c r="R1004">
        <v>5</v>
      </c>
      <c r="S1004">
        <v>182</v>
      </c>
      <c r="T1004">
        <f>marketing_campaign[[#This Row],[MntGoldProds]]+marketing_campaign[[#This Row],[MntSweetProducts]]+marketing_campaign[[#This Row],[MntFishProducts]]+marketing_campaign[[#This Row],[MntMeatProducts]]+marketing_campaign[[#This Row],[MntFruits]]+marketing_campaign[[#This Row],[MntWines]]</f>
        <v>724</v>
      </c>
      <c r="U1004">
        <v>5</v>
      </c>
      <c r="V1004">
        <v>8</v>
      </c>
      <c r="W1004">
        <v>5</v>
      </c>
      <c r="X1004">
        <v>4</v>
      </c>
      <c r="Y1004">
        <f t="shared" si="31"/>
        <v>22</v>
      </c>
      <c r="Z1004">
        <v>8</v>
      </c>
      <c r="AA1004">
        <v>1</v>
      </c>
      <c r="AB1004">
        <v>0</v>
      </c>
      <c r="AC1004">
        <v>0</v>
      </c>
      <c r="AD1004">
        <v>1</v>
      </c>
      <c r="AE1004">
        <v>0</v>
      </c>
      <c r="AF1004">
        <v>0</v>
      </c>
      <c r="AG1004">
        <v>3</v>
      </c>
      <c r="AH1004">
        <v>11</v>
      </c>
      <c r="AI1004">
        <v>1</v>
      </c>
      <c r="AJ1004">
        <f>marketing_campaign[[#This Row],[AcceptedCmp2]]+marketing_campaign[[#This Row],[AcceptedCmp1]]+marketing_campaign[[#This Row],[AcceptedCmp5]]+marketing_campaign[[#This Row],[AcceptedCmp4]]+marketing_campaign[[#This Row],[AcceptedCmp3]]</f>
        <v>2</v>
      </c>
    </row>
    <row r="1005" spans="1:36" x14ac:dyDescent="0.35">
      <c r="A1005">
        <v>5527</v>
      </c>
      <c r="B1005">
        <v>1987</v>
      </c>
      <c r="C1005">
        <f t="shared" ca="1" si="30"/>
        <v>39</v>
      </c>
      <c r="D1005" t="str" cm="1">
        <f t="array" aca="1" ref="D10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05" t="s">
        <v>29</v>
      </c>
      <c r="F1005" t="s">
        <v>31</v>
      </c>
      <c r="G1005" cm="1">
        <f t="array" ref="G1005">_xlfn.IFS(marketing_campaign[[#This Row],[Marital_Status]]="Single",I1005-J1005+1,marketing_campaign[[#This Row],[Marital_Status]]="Together",I1005+J1005+2,marketing_campaign[[#This Row],[Marital_Status]]="Alone",I1005-J1005+1,marketing_campaign[[#This Row],[Marital_Status]]="Married",I1005+J1005+2,marketing_campaign[[#This Row],[Marital_Status]]="Divorced",I1005+J1005+1,marketing_campaign[[#This Row],[Marital_Status]]="YOLO",I1005-J1005+1,marketing_campaign[[#This Row],[Marital_Status]]="Absurd",I1005-J1005+1,marketing_campaign[[#This Row],[Marital_Status]]="Widow",I1005+J1005+1)</f>
        <v>3</v>
      </c>
      <c r="H1005">
        <v>22434</v>
      </c>
      <c r="I1005">
        <v>1</v>
      </c>
      <c r="J1005">
        <v>0</v>
      </c>
      <c r="K1005" s="1">
        <v>41318</v>
      </c>
      <c r="L1005">
        <v>25</v>
      </c>
      <c r="M1005" t="str" cm="1">
        <f t="array" ref="M1005">_xlfn.IFS(AND(marketing_campaign[[#This Row],[Recency]]&gt;=0,marketing_campaign[[#This Row],[Recency]]&lt;=14),"Early Recency",AND(marketing_campaign[[#This Row],[Recency]]&gt;=15,marketing_campaign[[#This Row],[Recency]]&lt;=31),"Mid-Recency",marketing_campaign[[#This Row],[Recency]]&gt;=32,"Late Recency")</f>
        <v>Mid-Recency</v>
      </c>
      <c r="N1005">
        <v>4</v>
      </c>
      <c r="O1005">
        <v>12</v>
      </c>
      <c r="P1005">
        <v>11</v>
      </c>
      <c r="Q1005">
        <v>3</v>
      </c>
      <c r="R1005">
        <v>13</v>
      </c>
      <c r="S1005">
        <v>15</v>
      </c>
      <c r="T1005">
        <f>marketing_campaign[[#This Row],[MntGoldProds]]+marketing_campaign[[#This Row],[MntSweetProducts]]+marketing_campaign[[#This Row],[MntFishProducts]]+marketing_campaign[[#This Row],[MntMeatProducts]]+marketing_campaign[[#This Row],[MntFruits]]+marketing_campaign[[#This Row],[MntWines]]</f>
        <v>58</v>
      </c>
      <c r="U1005">
        <v>2</v>
      </c>
      <c r="V1005">
        <v>2</v>
      </c>
      <c r="W1005">
        <v>0</v>
      </c>
      <c r="X1005">
        <v>3</v>
      </c>
      <c r="Y1005">
        <f t="shared" si="31"/>
        <v>7</v>
      </c>
      <c r="Z1005">
        <v>8</v>
      </c>
      <c r="AA1005">
        <v>0</v>
      </c>
      <c r="AB1005">
        <v>0</v>
      </c>
      <c r="AC1005">
        <v>0</v>
      </c>
      <c r="AD1005">
        <v>0</v>
      </c>
      <c r="AE1005">
        <v>0</v>
      </c>
      <c r="AF1005">
        <v>0</v>
      </c>
      <c r="AG1005">
        <v>3</v>
      </c>
      <c r="AH1005">
        <v>11</v>
      </c>
      <c r="AI1005">
        <v>0</v>
      </c>
      <c r="AJ1005">
        <f>marketing_campaign[[#This Row],[AcceptedCmp2]]+marketing_campaign[[#This Row],[AcceptedCmp1]]+marketing_campaign[[#This Row],[AcceptedCmp5]]+marketing_campaign[[#This Row],[AcceptedCmp4]]+marketing_campaign[[#This Row],[AcceptedCmp3]]</f>
        <v>0</v>
      </c>
    </row>
    <row r="1006" spans="1:36" x14ac:dyDescent="0.35">
      <c r="A1006">
        <v>6374</v>
      </c>
      <c r="B1006">
        <v>1954</v>
      </c>
      <c r="C1006">
        <f t="shared" ca="1" si="30"/>
        <v>72</v>
      </c>
      <c r="D1006" t="str" cm="1">
        <f t="array" aca="1" ref="D10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6" t="s">
        <v>32</v>
      </c>
      <c r="F1006" t="s">
        <v>33</v>
      </c>
      <c r="G1006" cm="1">
        <f t="array" ref="G1006">_xlfn.IFS(marketing_campaign[[#This Row],[Marital_Status]]="Single",I1006-J1006+1,marketing_campaign[[#This Row],[Marital_Status]]="Together",I1006+J1006+2,marketing_campaign[[#This Row],[Marital_Status]]="Alone",I1006-J1006+1,marketing_campaign[[#This Row],[Marital_Status]]="Married",I1006+J1006+2,marketing_campaign[[#This Row],[Marital_Status]]="Divorced",I1006+J1006+1,marketing_campaign[[#This Row],[Marital_Status]]="YOLO",I1006-J1006+1,marketing_campaign[[#This Row],[Marital_Status]]="Absurd",I1006-J1006+1,marketing_campaign[[#This Row],[Marital_Status]]="Widow",I1006+J1006+1)</f>
        <v>3</v>
      </c>
      <c r="H1006">
        <v>36930</v>
      </c>
      <c r="I1006">
        <v>0</v>
      </c>
      <c r="J1006">
        <v>1</v>
      </c>
      <c r="K1006" s="1">
        <v>41411</v>
      </c>
      <c r="L1006">
        <v>50</v>
      </c>
      <c r="M1006" t="str" cm="1">
        <f t="array" ref="M1006">_xlfn.IFS(AND(marketing_campaign[[#This Row],[Recency]]&gt;=0,marketing_campaign[[#This Row],[Recency]]&lt;=14),"Early Recency",AND(marketing_campaign[[#This Row],[Recency]]&gt;=15,marketing_campaign[[#This Row],[Recency]]&lt;=31),"Mid-Recency",marketing_campaign[[#This Row],[Recency]]&gt;=32,"Late Recency")</f>
        <v>Late Recency</v>
      </c>
      <c r="N1006">
        <v>223</v>
      </c>
      <c r="O1006">
        <v>2</v>
      </c>
      <c r="P1006">
        <v>31</v>
      </c>
      <c r="Q1006">
        <v>0</v>
      </c>
      <c r="R1006">
        <v>2</v>
      </c>
      <c r="S1006">
        <v>39</v>
      </c>
      <c r="T1006">
        <f>marketing_campaign[[#This Row],[MntGoldProds]]+marketing_campaign[[#This Row],[MntSweetProducts]]+marketing_campaign[[#This Row],[MntFishProducts]]+marketing_campaign[[#This Row],[MntMeatProducts]]+marketing_campaign[[#This Row],[MntFruits]]+marketing_campaign[[#This Row],[MntWines]]</f>
        <v>297</v>
      </c>
      <c r="U1006">
        <v>5</v>
      </c>
      <c r="V1006">
        <v>5</v>
      </c>
      <c r="W1006">
        <v>2</v>
      </c>
      <c r="X1006">
        <v>4</v>
      </c>
      <c r="Y1006">
        <f t="shared" si="31"/>
        <v>16</v>
      </c>
      <c r="Z1006">
        <v>8</v>
      </c>
      <c r="AA1006">
        <v>0</v>
      </c>
      <c r="AB1006">
        <v>0</v>
      </c>
      <c r="AC1006">
        <v>0</v>
      </c>
      <c r="AD1006">
        <v>0</v>
      </c>
      <c r="AE1006">
        <v>0</v>
      </c>
      <c r="AF1006">
        <v>0</v>
      </c>
      <c r="AG1006">
        <v>3</v>
      </c>
      <c r="AH1006">
        <v>11</v>
      </c>
      <c r="AI1006">
        <v>0</v>
      </c>
      <c r="AJ1006">
        <f>marketing_campaign[[#This Row],[AcceptedCmp2]]+marketing_campaign[[#This Row],[AcceptedCmp1]]+marketing_campaign[[#This Row],[AcceptedCmp5]]+marketing_campaign[[#This Row],[AcceptedCmp4]]+marketing_campaign[[#This Row],[AcceptedCmp3]]</f>
        <v>0</v>
      </c>
    </row>
    <row r="1007" spans="1:36" x14ac:dyDescent="0.35">
      <c r="A1007">
        <v>7453</v>
      </c>
      <c r="B1007">
        <v>1954</v>
      </c>
      <c r="C1007">
        <f t="shared" ca="1" si="30"/>
        <v>72</v>
      </c>
      <c r="D1007" t="str" cm="1">
        <f t="array" aca="1" ref="D10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7" t="s">
        <v>29</v>
      </c>
      <c r="F1007" t="s">
        <v>30</v>
      </c>
      <c r="G1007" cm="1">
        <f t="array" ref="G1007">_xlfn.IFS(marketing_campaign[[#This Row],[Marital_Status]]="Single",I1007-J1007+1,marketing_campaign[[#This Row],[Marital_Status]]="Together",I1007+J1007+2,marketing_campaign[[#This Row],[Marital_Status]]="Alone",I1007-J1007+1,marketing_campaign[[#This Row],[Marital_Status]]="Married",I1007+J1007+2,marketing_campaign[[#This Row],[Marital_Status]]="Divorced",I1007+J1007+1,marketing_campaign[[#This Row],[Marital_Status]]="YOLO",I1007-J1007+1,marketing_campaign[[#This Row],[Marital_Status]]="Absurd",I1007-J1007+1,marketing_campaign[[#This Row],[Marital_Status]]="Widow",I1007+J1007+1)</f>
        <v>0</v>
      </c>
      <c r="H1007">
        <v>36130</v>
      </c>
      <c r="I1007">
        <v>0</v>
      </c>
      <c r="J1007">
        <v>1</v>
      </c>
      <c r="K1007" s="1">
        <v>41307</v>
      </c>
      <c r="L1007">
        <v>46</v>
      </c>
      <c r="M1007" t="str" cm="1">
        <f t="array" ref="M1007">_xlfn.IFS(AND(marketing_campaign[[#This Row],[Recency]]&gt;=0,marketing_campaign[[#This Row],[Recency]]&lt;=14),"Early Recency",AND(marketing_campaign[[#This Row],[Recency]]&gt;=15,marketing_campaign[[#This Row],[Recency]]&lt;=31),"Mid-Recency",marketing_campaign[[#This Row],[Recency]]&gt;=32,"Late Recency")</f>
        <v>Late Recency</v>
      </c>
      <c r="N1007">
        <v>157</v>
      </c>
      <c r="O1007">
        <v>43</v>
      </c>
      <c r="P1007">
        <v>127</v>
      </c>
      <c r="Q1007">
        <v>68</v>
      </c>
      <c r="R1007">
        <v>56</v>
      </c>
      <c r="S1007">
        <v>37</v>
      </c>
      <c r="T1007">
        <f>marketing_campaign[[#This Row],[MntGoldProds]]+marketing_campaign[[#This Row],[MntSweetProducts]]+marketing_campaign[[#This Row],[MntFishProducts]]+marketing_campaign[[#This Row],[MntMeatProducts]]+marketing_campaign[[#This Row],[MntFruits]]+marketing_campaign[[#This Row],[MntWines]]</f>
        <v>488</v>
      </c>
      <c r="U1007">
        <v>6</v>
      </c>
      <c r="V1007">
        <v>3</v>
      </c>
      <c r="W1007">
        <v>8</v>
      </c>
      <c r="X1007">
        <v>4</v>
      </c>
      <c r="Y1007">
        <f t="shared" si="31"/>
        <v>21</v>
      </c>
      <c r="Z1007">
        <v>4</v>
      </c>
      <c r="AA1007">
        <v>1</v>
      </c>
      <c r="AB1007">
        <v>0</v>
      </c>
      <c r="AC1007">
        <v>0</v>
      </c>
      <c r="AD1007">
        <v>0</v>
      </c>
      <c r="AE1007">
        <v>0</v>
      </c>
      <c r="AF1007">
        <v>0</v>
      </c>
      <c r="AG1007">
        <v>3</v>
      </c>
      <c r="AH1007">
        <v>11</v>
      </c>
      <c r="AI1007">
        <v>1</v>
      </c>
      <c r="AJ1007">
        <f>marketing_campaign[[#This Row],[AcceptedCmp2]]+marketing_campaign[[#This Row],[AcceptedCmp1]]+marketing_campaign[[#This Row],[AcceptedCmp5]]+marketing_campaign[[#This Row],[AcceptedCmp4]]+marketing_campaign[[#This Row],[AcceptedCmp3]]</f>
        <v>1</v>
      </c>
    </row>
    <row r="1008" spans="1:36" x14ac:dyDescent="0.35">
      <c r="A1008">
        <v>8952</v>
      </c>
      <c r="B1008">
        <v>1953</v>
      </c>
      <c r="C1008">
        <f t="shared" ca="1" si="30"/>
        <v>73</v>
      </c>
      <c r="D1008" t="str" cm="1">
        <f t="array" aca="1" ref="D10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8" t="s">
        <v>34</v>
      </c>
      <c r="F1008" t="s">
        <v>33</v>
      </c>
      <c r="G1008" cm="1">
        <f t="array" ref="G1008">_xlfn.IFS(marketing_campaign[[#This Row],[Marital_Status]]="Single",I1008-J1008+1,marketing_campaign[[#This Row],[Marital_Status]]="Together",I1008+J1008+2,marketing_campaign[[#This Row],[Marital_Status]]="Alone",I1008-J1008+1,marketing_campaign[[#This Row],[Marital_Status]]="Married",I1008+J1008+2,marketing_campaign[[#This Row],[Marital_Status]]="Divorced",I1008+J1008+1,marketing_campaign[[#This Row],[Marital_Status]]="YOLO",I1008-J1008+1,marketing_campaign[[#This Row],[Marital_Status]]="Absurd",I1008-J1008+1,marketing_campaign[[#This Row],[Marital_Status]]="Widow",I1008+J1008+1)</f>
        <v>3</v>
      </c>
      <c r="H1008">
        <v>65569</v>
      </c>
      <c r="I1008">
        <v>0</v>
      </c>
      <c r="J1008">
        <v>1</v>
      </c>
      <c r="K1008" s="1">
        <v>41218</v>
      </c>
      <c r="L1008">
        <v>96</v>
      </c>
      <c r="M1008" t="str" cm="1">
        <f t="array" ref="M1008">_xlfn.IFS(AND(marketing_campaign[[#This Row],[Recency]]&gt;=0,marketing_campaign[[#This Row],[Recency]]&lt;=14),"Early Recency",AND(marketing_campaign[[#This Row],[Recency]]&gt;=15,marketing_campaign[[#This Row],[Recency]]&lt;=31),"Mid-Recency",marketing_campaign[[#This Row],[Recency]]&gt;=32,"Late Recency")</f>
        <v>Late Recency</v>
      </c>
      <c r="N1008">
        <v>397</v>
      </c>
      <c r="O1008">
        <v>46</v>
      </c>
      <c r="P1008">
        <v>288</v>
      </c>
      <c r="Q1008">
        <v>20</v>
      </c>
      <c r="R1008">
        <v>38</v>
      </c>
      <c r="S1008">
        <v>70</v>
      </c>
      <c r="T1008">
        <f>marketing_campaign[[#This Row],[MntGoldProds]]+marketing_campaign[[#This Row],[MntSweetProducts]]+marketing_campaign[[#This Row],[MntFishProducts]]+marketing_campaign[[#This Row],[MntMeatProducts]]+marketing_campaign[[#This Row],[MntFruits]]+marketing_campaign[[#This Row],[MntWines]]</f>
        <v>859</v>
      </c>
      <c r="U1008">
        <v>2</v>
      </c>
      <c r="V1008">
        <v>6</v>
      </c>
      <c r="W1008">
        <v>5</v>
      </c>
      <c r="X1008">
        <v>10</v>
      </c>
      <c r="Y1008">
        <f t="shared" si="31"/>
        <v>23</v>
      </c>
      <c r="Z1008">
        <v>3</v>
      </c>
      <c r="AA1008">
        <v>0</v>
      </c>
      <c r="AB1008">
        <v>0</v>
      </c>
      <c r="AC1008">
        <v>0</v>
      </c>
      <c r="AD1008">
        <v>0</v>
      </c>
      <c r="AE1008">
        <v>0</v>
      </c>
      <c r="AF1008">
        <v>0</v>
      </c>
      <c r="AG1008">
        <v>3</v>
      </c>
      <c r="AH1008">
        <v>11</v>
      </c>
      <c r="AI1008">
        <v>0</v>
      </c>
      <c r="AJ1008">
        <f>marketing_campaign[[#This Row],[AcceptedCmp2]]+marketing_campaign[[#This Row],[AcceptedCmp1]]+marketing_campaign[[#This Row],[AcceptedCmp5]]+marketing_campaign[[#This Row],[AcceptedCmp4]]+marketing_campaign[[#This Row],[AcceptedCmp3]]</f>
        <v>0</v>
      </c>
    </row>
    <row r="1009" spans="1:36" x14ac:dyDescent="0.35">
      <c r="A1009">
        <v>241</v>
      </c>
      <c r="B1009">
        <v>1952</v>
      </c>
      <c r="C1009">
        <f t="shared" ca="1" si="30"/>
        <v>74</v>
      </c>
      <c r="D1009" t="str" cm="1">
        <f t="array" aca="1" ref="D10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09" t="s">
        <v>29</v>
      </c>
      <c r="F1009" t="s">
        <v>31</v>
      </c>
      <c r="G1009" cm="1">
        <f t="array" ref="G1009">_xlfn.IFS(marketing_campaign[[#This Row],[Marital_Status]]="Single",I1009-J1009+1,marketing_campaign[[#This Row],[Marital_Status]]="Together",I1009+J1009+2,marketing_campaign[[#This Row],[Marital_Status]]="Alone",I1009-J1009+1,marketing_campaign[[#This Row],[Marital_Status]]="Married",I1009+J1009+2,marketing_campaign[[#This Row],[Marital_Status]]="Divorced",I1009+J1009+1,marketing_campaign[[#This Row],[Marital_Status]]="YOLO",I1009-J1009+1,marketing_campaign[[#This Row],[Marital_Status]]="Absurd",I1009-J1009+1,marketing_campaign[[#This Row],[Marital_Status]]="Widow",I1009+J1009+1)</f>
        <v>2</v>
      </c>
      <c r="H1009">
        <v>83844</v>
      </c>
      <c r="I1009">
        <v>0</v>
      </c>
      <c r="J1009">
        <v>0</v>
      </c>
      <c r="K1009" s="1">
        <v>41406</v>
      </c>
      <c r="L1009">
        <v>57</v>
      </c>
      <c r="M1009" t="str" cm="1">
        <f t="array" ref="M1009">_xlfn.IFS(AND(marketing_campaign[[#This Row],[Recency]]&gt;=0,marketing_campaign[[#This Row],[Recency]]&lt;=14),"Early Recency",AND(marketing_campaign[[#This Row],[Recency]]&gt;=15,marketing_campaign[[#This Row],[Recency]]&lt;=31),"Mid-Recency",marketing_campaign[[#This Row],[Recency]]&gt;=32,"Late Recency")</f>
        <v>Late Recency</v>
      </c>
      <c r="N1009">
        <v>901</v>
      </c>
      <c r="O1009">
        <v>31</v>
      </c>
      <c r="P1009">
        <v>345</v>
      </c>
      <c r="Q1009">
        <v>75</v>
      </c>
      <c r="R1009">
        <v>31</v>
      </c>
      <c r="S1009">
        <v>191</v>
      </c>
      <c r="T1009">
        <f>marketing_campaign[[#This Row],[MntGoldProds]]+marketing_campaign[[#This Row],[MntSweetProducts]]+marketing_campaign[[#This Row],[MntFishProducts]]+marketing_campaign[[#This Row],[MntMeatProducts]]+marketing_campaign[[#This Row],[MntFruits]]+marketing_campaign[[#This Row],[MntWines]]</f>
        <v>1574</v>
      </c>
      <c r="U1009">
        <v>1</v>
      </c>
      <c r="V1009">
        <v>4</v>
      </c>
      <c r="W1009">
        <v>4</v>
      </c>
      <c r="X1009">
        <v>11</v>
      </c>
      <c r="Y1009">
        <f t="shared" si="31"/>
        <v>20</v>
      </c>
      <c r="Z1009">
        <v>1</v>
      </c>
      <c r="AA1009">
        <v>0</v>
      </c>
      <c r="AB1009">
        <v>0</v>
      </c>
      <c r="AC1009">
        <v>1</v>
      </c>
      <c r="AD1009">
        <v>0</v>
      </c>
      <c r="AE1009">
        <v>0</v>
      </c>
      <c r="AF1009">
        <v>0</v>
      </c>
      <c r="AG1009">
        <v>3</v>
      </c>
      <c r="AH1009">
        <v>11</v>
      </c>
      <c r="AI1009">
        <v>0</v>
      </c>
      <c r="AJ1009">
        <f>marketing_campaign[[#This Row],[AcceptedCmp2]]+marketing_campaign[[#This Row],[AcceptedCmp1]]+marketing_campaign[[#This Row],[AcceptedCmp5]]+marketing_campaign[[#This Row],[AcceptedCmp4]]+marketing_campaign[[#This Row],[AcceptedCmp3]]</f>
        <v>1</v>
      </c>
    </row>
    <row r="1010" spans="1:36" x14ac:dyDescent="0.35">
      <c r="A1010">
        <v>8975</v>
      </c>
      <c r="B1010">
        <v>1968</v>
      </c>
      <c r="C1010">
        <f t="shared" ca="1" si="30"/>
        <v>58</v>
      </c>
      <c r="D1010" t="str" cm="1">
        <f t="array" aca="1" ref="D10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0" t="s">
        <v>29</v>
      </c>
      <c r="F1010" t="s">
        <v>33</v>
      </c>
      <c r="G1010" cm="1">
        <f t="array" ref="G1010">_xlfn.IFS(marketing_campaign[[#This Row],[Marital_Status]]="Single",I1010-J1010+1,marketing_campaign[[#This Row],[Marital_Status]]="Together",I1010+J1010+2,marketing_campaign[[#This Row],[Marital_Status]]="Alone",I1010-J1010+1,marketing_campaign[[#This Row],[Marital_Status]]="Married",I1010+J1010+2,marketing_campaign[[#This Row],[Marital_Status]]="Divorced",I1010+J1010+1,marketing_campaign[[#This Row],[Marital_Status]]="YOLO",I1010-J1010+1,marketing_campaign[[#This Row],[Marital_Status]]="Absurd",I1010-J1010+1,marketing_campaign[[#This Row],[Marital_Status]]="Widow",I1010+J1010+1)</f>
        <v>4</v>
      </c>
      <c r="H1010">
        <v>19514</v>
      </c>
      <c r="I1010">
        <v>1</v>
      </c>
      <c r="J1010">
        <v>1</v>
      </c>
      <c r="K1010" s="1">
        <v>41665</v>
      </c>
      <c r="L1010">
        <v>47</v>
      </c>
      <c r="M1010" t="str" cm="1">
        <f t="array" ref="M1010">_xlfn.IFS(AND(marketing_campaign[[#This Row],[Recency]]&gt;=0,marketing_campaign[[#This Row],[Recency]]&lt;=14),"Early Recency",AND(marketing_campaign[[#This Row],[Recency]]&gt;=15,marketing_campaign[[#This Row],[Recency]]&lt;=31),"Mid-Recency",marketing_campaign[[#This Row],[Recency]]&gt;=32,"Late Recency")</f>
        <v>Late Recency</v>
      </c>
      <c r="N1010">
        <v>14</v>
      </c>
      <c r="O1010">
        <v>3</v>
      </c>
      <c r="P1010">
        <v>21</v>
      </c>
      <c r="Q1010">
        <v>2</v>
      </c>
      <c r="R1010">
        <v>1</v>
      </c>
      <c r="S1010">
        <v>28</v>
      </c>
      <c r="T1010">
        <f>marketing_campaign[[#This Row],[MntGoldProds]]+marketing_campaign[[#This Row],[MntSweetProducts]]+marketing_campaign[[#This Row],[MntFishProducts]]+marketing_campaign[[#This Row],[MntMeatProducts]]+marketing_campaign[[#This Row],[MntFruits]]+marketing_campaign[[#This Row],[MntWines]]</f>
        <v>69</v>
      </c>
      <c r="U1010">
        <v>4</v>
      </c>
      <c r="V1010">
        <v>3</v>
      </c>
      <c r="W1010">
        <v>1</v>
      </c>
      <c r="X1010">
        <v>2</v>
      </c>
      <c r="Y1010">
        <f t="shared" si="31"/>
        <v>10</v>
      </c>
      <c r="Z1010">
        <v>8</v>
      </c>
      <c r="AA1010">
        <v>1</v>
      </c>
      <c r="AB1010">
        <v>0</v>
      </c>
      <c r="AC1010">
        <v>0</v>
      </c>
      <c r="AD1010">
        <v>0</v>
      </c>
      <c r="AE1010">
        <v>0</v>
      </c>
      <c r="AF1010">
        <v>0</v>
      </c>
      <c r="AG1010">
        <v>3</v>
      </c>
      <c r="AH1010">
        <v>11</v>
      </c>
      <c r="AI1010">
        <v>0</v>
      </c>
      <c r="AJ1010">
        <f>marketing_campaign[[#This Row],[AcceptedCmp2]]+marketing_campaign[[#This Row],[AcceptedCmp1]]+marketing_campaign[[#This Row],[AcceptedCmp5]]+marketing_campaign[[#This Row],[AcceptedCmp4]]+marketing_campaign[[#This Row],[AcceptedCmp3]]</f>
        <v>1</v>
      </c>
    </row>
    <row r="1011" spans="1:36" x14ac:dyDescent="0.35">
      <c r="A1011">
        <v>6119</v>
      </c>
      <c r="B1011">
        <v>1963</v>
      </c>
      <c r="C1011">
        <f t="shared" ca="1" si="30"/>
        <v>63</v>
      </c>
      <c r="D1011" t="str" cm="1">
        <f t="array" aca="1" ref="D10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11" t="s">
        <v>32</v>
      </c>
      <c r="F1011" t="s">
        <v>30</v>
      </c>
      <c r="G1011" cm="1">
        <f t="array" ref="G1011">_xlfn.IFS(marketing_campaign[[#This Row],[Marital_Status]]="Single",I1011-J1011+1,marketing_campaign[[#This Row],[Marital_Status]]="Together",I1011+J1011+2,marketing_campaign[[#This Row],[Marital_Status]]="Alone",I1011-J1011+1,marketing_campaign[[#This Row],[Marital_Status]]="Married",I1011+J1011+2,marketing_campaign[[#This Row],[Marital_Status]]="Divorced",I1011+J1011+1,marketing_campaign[[#This Row],[Marital_Status]]="YOLO",I1011-J1011+1,marketing_campaign[[#This Row],[Marital_Status]]="Absurd",I1011-J1011+1,marketing_campaign[[#This Row],[Marital_Status]]="Widow",I1011+J1011+1)</f>
        <v>1</v>
      </c>
      <c r="H1011">
        <v>36736</v>
      </c>
      <c r="I1011">
        <v>1</v>
      </c>
      <c r="J1011">
        <v>1</v>
      </c>
      <c r="K1011" s="1">
        <v>41404</v>
      </c>
      <c r="L1011">
        <v>52</v>
      </c>
      <c r="M1011" t="str" cm="1">
        <f t="array" ref="M1011">_xlfn.IFS(AND(marketing_campaign[[#This Row],[Recency]]&gt;=0,marketing_campaign[[#This Row],[Recency]]&lt;=14),"Early Recency",AND(marketing_campaign[[#This Row],[Recency]]&gt;=15,marketing_campaign[[#This Row],[Recency]]&lt;=31),"Mid-Recency",marketing_campaign[[#This Row],[Recency]]&gt;=32,"Late Recency")</f>
        <v>Late Recency</v>
      </c>
      <c r="N1011">
        <v>10</v>
      </c>
      <c r="O1011">
        <v>0</v>
      </c>
      <c r="P1011">
        <v>3</v>
      </c>
      <c r="Q1011">
        <v>0</v>
      </c>
      <c r="R1011">
        <v>0</v>
      </c>
      <c r="S1011">
        <v>4</v>
      </c>
      <c r="T1011">
        <f>marketing_campaign[[#This Row],[MntGoldProds]]+marketing_campaign[[#This Row],[MntSweetProducts]]+marketing_campaign[[#This Row],[MntFishProducts]]+marketing_campaign[[#This Row],[MntMeatProducts]]+marketing_campaign[[#This Row],[MntFruits]]+marketing_campaign[[#This Row],[MntWines]]</f>
        <v>17</v>
      </c>
      <c r="U1011">
        <v>1</v>
      </c>
      <c r="V1011">
        <v>1</v>
      </c>
      <c r="W1011">
        <v>0</v>
      </c>
      <c r="X1011">
        <v>2</v>
      </c>
      <c r="Y1011">
        <f t="shared" si="31"/>
        <v>4</v>
      </c>
      <c r="Z1011">
        <v>6</v>
      </c>
      <c r="AA1011">
        <v>0</v>
      </c>
      <c r="AB1011">
        <v>0</v>
      </c>
      <c r="AC1011">
        <v>0</v>
      </c>
      <c r="AD1011">
        <v>0</v>
      </c>
      <c r="AE1011">
        <v>0</v>
      </c>
      <c r="AF1011">
        <v>0</v>
      </c>
      <c r="AG1011">
        <v>3</v>
      </c>
      <c r="AH1011">
        <v>11</v>
      </c>
      <c r="AI1011">
        <v>0</v>
      </c>
      <c r="AJ1011">
        <f>marketing_campaign[[#This Row],[AcceptedCmp2]]+marketing_campaign[[#This Row],[AcceptedCmp1]]+marketing_campaign[[#This Row],[AcceptedCmp5]]+marketing_campaign[[#This Row],[AcceptedCmp4]]+marketing_campaign[[#This Row],[AcceptedCmp3]]</f>
        <v>0</v>
      </c>
    </row>
    <row r="1012" spans="1:36" x14ac:dyDescent="0.35">
      <c r="A1012">
        <v>5236</v>
      </c>
      <c r="B1012">
        <v>1979</v>
      </c>
      <c r="C1012">
        <f t="shared" ca="1" si="30"/>
        <v>47</v>
      </c>
      <c r="D1012" t="str" cm="1">
        <f t="array" aca="1" ref="D10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2" t="s">
        <v>29</v>
      </c>
      <c r="F1012" t="s">
        <v>31</v>
      </c>
      <c r="G1012" cm="1">
        <f t="array" ref="G1012">_xlfn.IFS(marketing_campaign[[#This Row],[Marital_Status]]="Single",I1012-J1012+1,marketing_campaign[[#This Row],[Marital_Status]]="Together",I1012+J1012+2,marketing_campaign[[#This Row],[Marital_Status]]="Alone",I1012-J1012+1,marketing_campaign[[#This Row],[Marital_Status]]="Married",I1012+J1012+2,marketing_campaign[[#This Row],[Marital_Status]]="Divorced",I1012+J1012+1,marketing_campaign[[#This Row],[Marital_Status]]="YOLO",I1012-J1012+1,marketing_campaign[[#This Row],[Marital_Status]]="Absurd",I1012-J1012+1,marketing_campaign[[#This Row],[Marital_Status]]="Widow",I1012+J1012+1)</f>
        <v>3</v>
      </c>
      <c r="H1012">
        <v>77568</v>
      </c>
      <c r="I1012">
        <v>0</v>
      </c>
      <c r="J1012">
        <v>1</v>
      </c>
      <c r="K1012" s="1">
        <v>41146</v>
      </c>
      <c r="L1012">
        <v>30</v>
      </c>
      <c r="M1012" t="str" cm="1">
        <f t="array" ref="M1012">_xlfn.IFS(AND(marketing_campaign[[#This Row],[Recency]]&gt;=0,marketing_campaign[[#This Row],[Recency]]&lt;=14),"Early Recency",AND(marketing_campaign[[#This Row],[Recency]]&gt;=15,marketing_campaign[[#This Row],[Recency]]&lt;=31),"Mid-Recency",marketing_campaign[[#This Row],[Recency]]&gt;=32,"Late Recency")</f>
        <v>Mid-Recency</v>
      </c>
      <c r="N1012">
        <v>1230</v>
      </c>
      <c r="O1012">
        <v>0</v>
      </c>
      <c r="P1012">
        <v>396</v>
      </c>
      <c r="Q1012">
        <v>232</v>
      </c>
      <c r="R1012">
        <v>178</v>
      </c>
      <c r="S1012">
        <v>158</v>
      </c>
      <c r="T1012">
        <f>marketing_campaign[[#This Row],[MntGoldProds]]+marketing_campaign[[#This Row],[MntSweetProducts]]+marketing_campaign[[#This Row],[MntFishProducts]]+marketing_campaign[[#This Row],[MntMeatProducts]]+marketing_campaign[[#This Row],[MntFruits]]+marketing_campaign[[#This Row],[MntWines]]</f>
        <v>2194</v>
      </c>
      <c r="U1012">
        <v>1</v>
      </c>
      <c r="V1012">
        <v>10</v>
      </c>
      <c r="W1012">
        <v>2</v>
      </c>
      <c r="X1012">
        <v>8</v>
      </c>
      <c r="Y1012">
        <f t="shared" si="31"/>
        <v>21</v>
      </c>
      <c r="Z1012">
        <v>5</v>
      </c>
      <c r="AA1012">
        <v>0</v>
      </c>
      <c r="AB1012">
        <v>1</v>
      </c>
      <c r="AC1012">
        <v>1</v>
      </c>
      <c r="AD1012">
        <v>1</v>
      </c>
      <c r="AE1012">
        <v>0</v>
      </c>
      <c r="AF1012">
        <v>0</v>
      </c>
      <c r="AG1012">
        <v>3</v>
      </c>
      <c r="AH1012">
        <v>11</v>
      </c>
      <c r="AI1012">
        <v>0</v>
      </c>
      <c r="AJ1012">
        <f>marketing_campaign[[#This Row],[AcceptedCmp2]]+marketing_campaign[[#This Row],[AcceptedCmp1]]+marketing_campaign[[#This Row],[AcceptedCmp5]]+marketing_campaign[[#This Row],[AcceptedCmp4]]+marketing_campaign[[#This Row],[AcceptedCmp3]]</f>
        <v>3</v>
      </c>
    </row>
    <row r="1013" spans="1:36" x14ac:dyDescent="0.35">
      <c r="A1013">
        <v>5723</v>
      </c>
      <c r="B1013">
        <v>1976</v>
      </c>
      <c r="C1013">
        <f t="shared" ca="1" si="30"/>
        <v>50</v>
      </c>
      <c r="D1013" t="str" cm="1">
        <f t="array" aca="1" ref="D10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3" t="s">
        <v>32</v>
      </c>
      <c r="F1013" t="s">
        <v>31</v>
      </c>
      <c r="G1013" cm="1">
        <f t="array" ref="G1013">_xlfn.IFS(marketing_campaign[[#This Row],[Marital_Status]]="Single",I1013-J1013+1,marketing_campaign[[#This Row],[Marital_Status]]="Together",I1013+J1013+2,marketing_campaign[[#This Row],[Marital_Status]]="Alone",I1013-J1013+1,marketing_campaign[[#This Row],[Marital_Status]]="Married",I1013+J1013+2,marketing_campaign[[#This Row],[Marital_Status]]="Divorced",I1013+J1013+1,marketing_campaign[[#This Row],[Marital_Status]]="YOLO",I1013-J1013+1,marketing_campaign[[#This Row],[Marital_Status]]="Absurd",I1013-J1013+1,marketing_campaign[[#This Row],[Marital_Status]]="Widow",I1013+J1013+1)</f>
        <v>3</v>
      </c>
      <c r="H1013">
        <v>49187</v>
      </c>
      <c r="I1013">
        <v>0</v>
      </c>
      <c r="J1013">
        <v>1</v>
      </c>
      <c r="K1013" s="1">
        <v>41650</v>
      </c>
      <c r="L1013">
        <v>63</v>
      </c>
      <c r="M1013" t="str" cm="1">
        <f t="array" ref="M1013">_xlfn.IFS(AND(marketing_campaign[[#This Row],[Recency]]&gt;=0,marketing_campaign[[#This Row],[Recency]]&lt;=14),"Early Recency",AND(marketing_campaign[[#This Row],[Recency]]&gt;=15,marketing_campaign[[#This Row],[Recency]]&lt;=31),"Mid-Recency",marketing_campaign[[#This Row],[Recency]]&gt;=32,"Late Recency")</f>
        <v>Late Recency</v>
      </c>
      <c r="N1013">
        <v>81</v>
      </c>
      <c r="O1013">
        <v>1</v>
      </c>
      <c r="P1013">
        <v>31</v>
      </c>
      <c r="Q1013">
        <v>2</v>
      </c>
      <c r="R1013">
        <v>1</v>
      </c>
      <c r="S1013">
        <v>0</v>
      </c>
      <c r="T1013">
        <f>marketing_campaign[[#This Row],[MntGoldProds]]+marketing_campaign[[#This Row],[MntSweetProducts]]+marketing_campaign[[#This Row],[MntFishProducts]]+marketing_campaign[[#This Row],[MntMeatProducts]]+marketing_campaign[[#This Row],[MntFruits]]+marketing_campaign[[#This Row],[MntWines]]</f>
        <v>116</v>
      </c>
      <c r="U1013">
        <v>1</v>
      </c>
      <c r="V1013">
        <v>1</v>
      </c>
      <c r="W1013">
        <v>1</v>
      </c>
      <c r="X1013">
        <v>5</v>
      </c>
      <c r="Y1013">
        <f t="shared" si="31"/>
        <v>8</v>
      </c>
      <c r="Z1013">
        <v>2</v>
      </c>
      <c r="AA1013">
        <v>0</v>
      </c>
      <c r="AB1013">
        <v>0</v>
      </c>
      <c r="AC1013">
        <v>0</v>
      </c>
      <c r="AD1013">
        <v>0</v>
      </c>
      <c r="AE1013">
        <v>0</v>
      </c>
      <c r="AF1013">
        <v>0</v>
      </c>
      <c r="AG1013">
        <v>3</v>
      </c>
      <c r="AH1013">
        <v>11</v>
      </c>
      <c r="AI1013">
        <v>0</v>
      </c>
      <c r="AJ1013">
        <f>marketing_campaign[[#This Row],[AcceptedCmp2]]+marketing_campaign[[#This Row],[AcceptedCmp1]]+marketing_campaign[[#This Row],[AcceptedCmp5]]+marketing_campaign[[#This Row],[AcceptedCmp4]]+marketing_campaign[[#This Row],[AcceptedCmp3]]</f>
        <v>0</v>
      </c>
    </row>
    <row r="1014" spans="1:36" x14ac:dyDescent="0.35">
      <c r="A1014">
        <v>1710</v>
      </c>
      <c r="B1014">
        <v>1978</v>
      </c>
      <c r="C1014">
        <f t="shared" ca="1" si="30"/>
        <v>48</v>
      </c>
      <c r="D1014" t="str" cm="1">
        <f t="array" aca="1" ref="D10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4" t="s">
        <v>29</v>
      </c>
      <c r="F1014" t="s">
        <v>30</v>
      </c>
      <c r="G1014" cm="1">
        <f t="array" ref="G1014">_xlfn.IFS(marketing_campaign[[#This Row],[Marital_Status]]="Single",I1014-J1014+1,marketing_campaign[[#This Row],[Marital_Status]]="Together",I1014+J1014+2,marketing_campaign[[#This Row],[Marital_Status]]="Alone",I1014-J1014+1,marketing_campaign[[#This Row],[Marital_Status]]="Married",I1014+J1014+2,marketing_campaign[[#This Row],[Marital_Status]]="Divorced",I1014+J1014+1,marketing_campaign[[#This Row],[Marital_Status]]="YOLO",I1014-J1014+1,marketing_campaign[[#This Row],[Marital_Status]]="Absurd",I1014-J1014+1,marketing_campaign[[#This Row],[Marital_Status]]="Widow",I1014+J1014+1)</f>
        <v>2</v>
      </c>
      <c r="H1014">
        <v>30168</v>
      </c>
      <c r="I1014">
        <v>1</v>
      </c>
      <c r="J1014">
        <v>0</v>
      </c>
      <c r="K1014" s="1">
        <v>41340</v>
      </c>
      <c r="L1014">
        <v>51</v>
      </c>
      <c r="M1014" t="str" cm="1">
        <f t="array" ref="M1014">_xlfn.IFS(AND(marketing_campaign[[#This Row],[Recency]]&gt;=0,marketing_campaign[[#This Row],[Recency]]&lt;=14),"Early Recency",AND(marketing_campaign[[#This Row],[Recency]]&gt;=15,marketing_campaign[[#This Row],[Recency]]&lt;=31),"Mid-Recency",marketing_campaign[[#This Row],[Recency]]&gt;=32,"Late Recency")</f>
        <v>Late Recency</v>
      </c>
      <c r="N1014">
        <v>154</v>
      </c>
      <c r="O1014">
        <v>20</v>
      </c>
      <c r="P1014">
        <v>66</v>
      </c>
      <c r="Q1014">
        <v>0</v>
      </c>
      <c r="R1014">
        <v>12</v>
      </c>
      <c r="S1014">
        <v>27</v>
      </c>
      <c r="T1014">
        <f>marketing_campaign[[#This Row],[MntGoldProds]]+marketing_campaign[[#This Row],[MntSweetProducts]]+marketing_campaign[[#This Row],[MntFishProducts]]+marketing_campaign[[#This Row],[MntMeatProducts]]+marketing_campaign[[#This Row],[MntFruits]]+marketing_campaign[[#This Row],[MntWines]]</f>
        <v>279</v>
      </c>
      <c r="U1014">
        <v>7</v>
      </c>
      <c r="V1014">
        <v>6</v>
      </c>
      <c r="W1014">
        <v>1</v>
      </c>
      <c r="X1014">
        <v>4</v>
      </c>
      <c r="Y1014">
        <f t="shared" si="31"/>
        <v>18</v>
      </c>
      <c r="Z1014">
        <v>9</v>
      </c>
      <c r="AA1014">
        <v>0</v>
      </c>
      <c r="AB1014">
        <v>0</v>
      </c>
      <c r="AC1014">
        <v>0</v>
      </c>
      <c r="AD1014">
        <v>0</v>
      </c>
      <c r="AE1014">
        <v>0</v>
      </c>
      <c r="AF1014">
        <v>0</v>
      </c>
      <c r="AG1014">
        <v>3</v>
      </c>
      <c r="AH1014">
        <v>11</v>
      </c>
      <c r="AI1014">
        <v>0</v>
      </c>
      <c r="AJ1014">
        <f>marketing_campaign[[#This Row],[AcceptedCmp2]]+marketing_campaign[[#This Row],[AcceptedCmp1]]+marketing_campaign[[#This Row],[AcceptedCmp5]]+marketing_campaign[[#This Row],[AcceptedCmp4]]+marketing_campaign[[#This Row],[AcceptedCmp3]]</f>
        <v>0</v>
      </c>
    </row>
    <row r="1015" spans="1:36" x14ac:dyDescent="0.35">
      <c r="A1015">
        <v>1970</v>
      </c>
      <c r="B1015">
        <v>1968</v>
      </c>
      <c r="C1015">
        <f t="shared" ca="1" si="30"/>
        <v>58</v>
      </c>
      <c r="D1015" t="str" cm="1">
        <f t="array" aca="1" ref="D10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5" t="s">
        <v>34</v>
      </c>
      <c r="F1015" t="s">
        <v>31</v>
      </c>
      <c r="G1015" cm="1">
        <f t="array" ref="G1015">_xlfn.IFS(marketing_campaign[[#This Row],[Marital_Status]]="Single",I1015-J1015+1,marketing_campaign[[#This Row],[Marital_Status]]="Together",I1015+J1015+2,marketing_campaign[[#This Row],[Marital_Status]]="Alone",I1015-J1015+1,marketing_campaign[[#This Row],[Marital_Status]]="Married",I1015+J1015+2,marketing_campaign[[#This Row],[Marital_Status]]="Divorced",I1015+J1015+1,marketing_campaign[[#This Row],[Marital_Status]]="YOLO",I1015-J1015+1,marketing_campaign[[#This Row],[Marital_Status]]="Absurd",I1015-J1015+1,marketing_campaign[[#This Row],[Marital_Status]]="Widow",I1015+J1015+1)</f>
        <v>3</v>
      </c>
      <c r="H1015">
        <v>34053</v>
      </c>
      <c r="I1015">
        <v>0</v>
      </c>
      <c r="J1015">
        <v>1</v>
      </c>
      <c r="K1015" s="1">
        <v>41162</v>
      </c>
      <c r="L1015">
        <v>14</v>
      </c>
      <c r="M1015" t="str" cm="1">
        <f t="array" ref="M1015">_xlfn.IFS(AND(marketing_campaign[[#This Row],[Recency]]&gt;=0,marketing_campaign[[#This Row],[Recency]]&lt;=14),"Early Recency",AND(marketing_campaign[[#This Row],[Recency]]&gt;=15,marketing_campaign[[#This Row],[Recency]]&lt;=31),"Mid-Recency",marketing_campaign[[#This Row],[Recency]]&gt;=32,"Late Recency")</f>
        <v>Early Recency</v>
      </c>
      <c r="N1015">
        <v>63</v>
      </c>
      <c r="O1015">
        <v>0</v>
      </c>
      <c r="P1015">
        <v>21</v>
      </c>
      <c r="Q1015">
        <v>7</v>
      </c>
      <c r="R1015">
        <v>0</v>
      </c>
      <c r="S1015">
        <v>12</v>
      </c>
      <c r="T1015">
        <f>marketing_campaign[[#This Row],[MntGoldProds]]+marketing_campaign[[#This Row],[MntSweetProducts]]+marketing_campaign[[#This Row],[MntFishProducts]]+marketing_campaign[[#This Row],[MntMeatProducts]]+marketing_campaign[[#This Row],[MntFruits]]+marketing_campaign[[#This Row],[MntWines]]</f>
        <v>103</v>
      </c>
      <c r="U1015">
        <v>1</v>
      </c>
      <c r="V1015">
        <v>3</v>
      </c>
      <c r="W1015">
        <v>0</v>
      </c>
      <c r="X1015">
        <v>3</v>
      </c>
      <c r="Y1015">
        <f t="shared" si="31"/>
        <v>7</v>
      </c>
      <c r="Z1015">
        <v>8</v>
      </c>
      <c r="AA1015">
        <v>0</v>
      </c>
      <c r="AB1015">
        <v>0</v>
      </c>
      <c r="AC1015">
        <v>0</v>
      </c>
      <c r="AD1015">
        <v>0</v>
      </c>
      <c r="AE1015">
        <v>0</v>
      </c>
      <c r="AF1015">
        <v>0</v>
      </c>
      <c r="AG1015">
        <v>3</v>
      </c>
      <c r="AH1015">
        <v>11</v>
      </c>
      <c r="AI1015">
        <v>0</v>
      </c>
      <c r="AJ1015">
        <f>marketing_campaign[[#This Row],[AcceptedCmp2]]+marketing_campaign[[#This Row],[AcceptedCmp1]]+marketing_campaign[[#This Row],[AcceptedCmp5]]+marketing_campaign[[#This Row],[AcceptedCmp4]]+marketing_campaign[[#This Row],[AcceptedCmp3]]</f>
        <v>0</v>
      </c>
    </row>
    <row r="1016" spans="1:36" x14ac:dyDescent="0.35">
      <c r="A1016">
        <v>5313</v>
      </c>
      <c r="B1016">
        <v>1971</v>
      </c>
      <c r="C1016">
        <f t="shared" ca="1" si="30"/>
        <v>55</v>
      </c>
      <c r="D1016" t="str" cm="1">
        <f t="array" aca="1" ref="D10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6" t="s">
        <v>34</v>
      </c>
      <c r="F1016" t="s">
        <v>33</v>
      </c>
      <c r="G1016" cm="1">
        <f t="array" ref="G1016">_xlfn.IFS(marketing_campaign[[#This Row],[Marital_Status]]="Single",I1016-J1016+1,marketing_campaign[[#This Row],[Marital_Status]]="Together",I1016+J1016+2,marketing_campaign[[#This Row],[Marital_Status]]="Alone",I1016-J1016+1,marketing_campaign[[#This Row],[Marital_Status]]="Married",I1016+J1016+2,marketing_campaign[[#This Row],[Marital_Status]]="Divorced",I1016+J1016+1,marketing_campaign[[#This Row],[Marital_Status]]="YOLO",I1016-J1016+1,marketing_campaign[[#This Row],[Marital_Status]]="Absurd",I1016-J1016+1,marketing_campaign[[#This Row],[Marital_Status]]="Widow",I1016+J1016+1)</f>
        <v>4</v>
      </c>
      <c r="H1016">
        <v>38196</v>
      </c>
      <c r="I1016">
        <v>1</v>
      </c>
      <c r="J1016">
        <v>1</v>
      </c>
      <c r="K1016" s="1">
        <v>41747</v>
      </c>
      <c r="L1016">
        <v>20</v>
      </c>
      <c r="M1016" t="str" cm="1">
        <f t="array" ref="M1016">_xlfn.IFS(AND(marketing_campaign[[#This Row],[Recency]]&gt;=0,marketing_campaign[[#This Row],[Recency]]&lt;=14),"Early Recency",AND(marketing_campaign[[#This Row],[Recency]]&gt;=15,marketing_campaign[[#This Row],[Recency]]&lt;=31),"Mid-Recency",marketing_campaign[[#This Row],[Recency]]&gt;=32,"Late Recency")</f>
        <v>Mid-Recency</v>
      </c>
      <c r="N1016">
        <v>30</v>
      </c>
      <c r="O1016">
        <v>0</v>
      </c>
      <c r="P1016">
        <v>11</v>
      </c>
      <c r="Q1016">
        <v>0</v>
      </c>
      <c r="R1016">
        <v>0</v>
      </c>
      <c r="S1016">
        <v>3</v>
      </c>
      <c r="T1016">
        <f>marketing_campaign[[#This Row],[MntGoldProds]]+marketing_campaign[[#This Row],[MntSweetProducts]]+marketing_campaign[[#This Row],[MntFishProducts]]+marketing_campaign[[#This Row],[MntMeatProducts]]+marketing_campaign[[#This Row],[MntFruits]]+marketing_campaign[[#This Row],[MntWines]]</f>
        <v>44</v>
      </c>
      <c r="U1016">
        <v>3</v>
      </c>
      <c r="V1016">
        <v>2</v>
      </c>
      <c r="W1016">
        <v>0</v>
      </c>
      <c r="X1016">
        <v>4</v>
      </c>
      <c r="Y1016">
        <f t="shared" si="31"/>
        <v>9</v>
      </c>
      <c r="Z1016">
        <v>5</v>
      </c>
      <c r="AA1016">
        <v>0</v>
      </c>
      <c r="AB1016">
        <v>0</v>
      </c>
      <c r="AC1016">
        <v>0</v>
      </c>
      <c r="AD1016">
        <v>0</v>
      </c>
      <c r="AE1016">
        <v>0</v>
      </c>
      <c r="AF1016">
        <v>0</v>
      </c>
      <c r="AG1016">
        <v>3</v>
      </c>
      <c r="AH1016">
        <v>11</v>
      </c>
      <c r="AI1016">
        <v>0</v>
      </c>
      <c r="AJ1016">
        <f>marketing_campaign[[#This Row],[AcceptedCmp2]]+marketing_campaign[[#This Row],[AcceptedCmp1]]+marketing_campaign[[#This Row],[AcceptedCmp5]]+marketing_campaign[[#This Row],[AcceptedCmp4]]+marketing_campaign[[#This Row],[AcceptedCmp3]]</f>
        <v>0</v>
      </c>
    </row>
    <row r="1017" spans="1:36" x14ac:dyDescent="0.35">
      <c r="A1017">
        <v>10634</v>
      </c>
      <c r="B1017">
        <v>1951</v>
      </c>
      <c r="C1017">
        <f t="shared" ca="1" si="30"/>
        <v>75</v>
      </c>
      <c r="D1017" t="str" cm="1">
        <f t="array" aca="1" ref="D10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17" t="s">
        <v>34</v>
      </c>
      <c r="F1017" t="s">
        <v>33</v>
      </c>
      <c r="G1017" cm="1">
        <f t="array" ref="G1017">_xlfn.IFS(marketing_campaign[[#This Row],[Marital_Status]]="Single",I1017-J1017+1,marketing_campaign[[#This Row],[Marital_Status]]="Together",I1017+J1017+2,marketing_campaign[[#This Row],[Marital_Status]]="Alone",I1017-J1017+1,marketing_campaign[[#This Row],[Marital_Status]]="Married",I1017+J1017+2,marketing_campaign[[#This Row],[Marital_Status]]="Divorced",I1017+J1017+1,marketing_campaign[[#This Row],[Marital_Status]]="YOLO",I1017-J1017+1,marketing_campaign[[#This Row],[Marital_Status]]="Absurd",I1017-J1017+1,marketing_campaign[[#This Row],[Marital_Status]]="Widow",I1017+J1017+1)</f>
        <v>2</v>
      </c>
      <c r="H1017">
        <v>59412</v>
      </c>
      <c r="I1017">
        <v>0</v>
      </c>
      <c r="J1017">
        <v>0</v>
      </c>
      <c r="K1017" s="1">
        <v>41748</v>
      </c>
      <c r="L1017">
        <v>56</v>
      </c>
      <c r="M1017" t="str" cm="1">
        <f t="array" ref="M1017">_xlfn.IFS(AND(marketing_campaign[[#This Row],[Recency]]&gt;=0,marketing_campaign[[#This Row],[Recency]]&lt;=14),"Early Recency",AND(marketing_campaign[[#This Row],[Recency]]&gt;=15,marketing_campaign[[#This Row],[Recency]]&lt;=31),"Mid-Recency",marketing_campaign[[#This Row],[Recency]]&gt;=32,"Late Recency")</f>
        <v>Late Recency</v>
      </c>
      <c r="N1017">
        <v>90</v>
      </c>
      <c r="O1017">
        <v>67</v>
      </c>
      <c r="P1017">
        <v>165</v>
      </c>
      <c r="Q1017">
        <v>30</v>
      </c>
      <c r="R1017">
        <v>43</v>
      </c>
      <c r="S1017">
        <v>11</v>
      </c>
      <c r="T1017">
        <f>marketing_campaign[[#This Row],[MntGoldProds]]+marketing_campaign[[#This Row],[MntSweetProducts]]+marketing_campaign[[#This Row],[MntFishProducts]]+marketing_campaign[[#This Row],[MntMeatProducts]]+marketing_campaign[[#This Row],[MntFruits]]+marketing_campaign[[#This Row],[MntWines]]</f>
        <v>406</v>
      </c>
      <c r="U1017">
        <v>1</v>
      </c>
      <c r="V1017">
        <v>4</v>
      </c>
      <c r="W1017">
        <v>2</v>
      </c>
      <c r="X1017">
        <v>8</v>
      </c>
      <c r="Y1017">
        <f t="shared" si="31"/>
        <v>15</v>
      </c>
      <c r="Z1017">
        <v>3</v>
      </c>
      <c r="AA1017">
        <v>0</v>
      </c>
      <c r="AB1017">
        <v>0</v>
      </c>
      <c r="AC1017">
        <v>0</v>
      </c>
      <c r="AD1017">
        <v>0</v>
      </c>
      <c r="AE1017">
        <v>0</v>
      </c>
      <c r="AF1017">
        <v>0</v>
      </c>
      <c r="AG1017">
        <v>3</v>
      </c>
      <c r="AH1017">
        <v>11</v>
      </c>
      <c r="AI1017">
        <v>0</v>
      </c>
      <c r="AJ1017">
        <f>marketing_campaign[[#This Row],[AcceptedCmp2]]+marketing_campaign[[#This Row],[AcceptedCmp1]]+marketing_campaign[[#This Row],[AcceptedCmp5]]+marketing_campaign[[#This Row],[AcceptedCmp4]]+marketing_campaign[[#This Row],[AcceptedCmp3]]</f>
        <v>0</v>
      </c>
    </row>
    <row r="1018" spans="1:36" x14ac:dyDescent="0.35">
      <c r="A1018">
        <v>7010</v>
      </c>
      <c r="B1018">
        <v>1965</v>
      </c>
      <c r="C1018">
        <f t="shared" ca="1" si="30"/>
        <v>61</v>
      </c>
      <c r="D1018" t="str" cm="1">
        <f t="array" aca="1" ref="D10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8" t="s">
        <v>37</v>
      </c>
      <c r="F1018" t="s">
        <v>33</v>
      </c>
      <c r="G1018" cm="1">
        <f t="array" ref="G1018">_xlfn.IFS(marketing_campaign[[#This Row],[Marital_Status]]="Single",I1018-J1018+1,marketing_campaign[[#This Row],[Marital_Status]]="Together",I1018+J1018+2,marketing_campaign[[#This Row],[Marital_Status]]="Alone",I1018-J1018+1,marketing_campaign[[#This Row],[Marital_Status]]="Married",I1018+J1018+2,marketing_campaign[[#This Row],[Marital_Status]]="Divorced",I1018+J1018+1,marketing_campaign[[#This Row],[Marital_Status]]="YOLO",I1018-J1018+1,marketing_campaign[[#This Row],[Marital_Status]]="Absurd",I1018-J1018+1,marketing_campaign[[#This Row],[Marital_Status]]="Widow",I1018+J1018+1)</f>
        <v>2</v>
      </c>
      <c r="H1018">
        <v>70924</v>
      </c>
      <c r="I1018">
        <v>0</v>
      </c>
      <c r="J1018">
        <v>0</v>
      </c>
      <c r="K1018" s="1">
        <v>41736</v>
      </c>
      <c r="L1018">
        <v>41</v>
      </c>
      <c r="M1018" t="str" cm="1">
        <f t="array" ref="M1018">_xlfn.IFS(AND(marketing_campaign[[#This Row],[Recency]]&gt;=0,marketing_campaign[[#This Row],[Recency]]&lt;=14),"Early Recency",AND(marketing_campaign[[#This Row],[Recency]]&gt;=15,marketing_campaign[[#This Row],[Recency]]&lt;=31),"Mid-Recency",marketing_campaign[[#This Row],[Recency]]&gt;=32,"Late Recency")</f>
        <v>Late Recency</v>
      </c>
      <c r="N1018">
        <v>635</v>
      </c>
      <c r="O1018">
        <v>114</v>
      </c>
      <c r="P1018">
        <v>254</v>
      </c>
      <c r="Q1018">
        <v>132</v>
      </c>
      <c r="R1018">
        <v>152</v>
      </c>
      <c r="S1018">
        <v>76</v>
      </c>
      <c r="T1018">
        <f>marketing_campaign[[#This Row],[MntGoldProds]]+marketing_campaign[[#This Row],[MntSweetProducts]]+marketing_campaign[[#This Row],[MntFishProducts]]+marketing_campaign[[#This Row],[MntMeatProducts]]+marketing_campaign[[#This Row],[MntFruits]]+marketing_campaign[[#This Row],[MntWines]]</f>
        <v>1363</v>
      </c>
      <c r="U1018">
        <v>1</v>
      </c>
      <c r="V1018">
        <v>6</v>
      </c>
      <c r="W1018">
        <v>6</v>
      </c>
      <c r="X1018">
        <v>7</v>
      </c>
      <c r="Y1018">
        <f t="shared" si="31"/>
        <v>20</v>
      </c>
      <c r="Z1018">
        <v>3</v>
      </c>
      <c r="AA1018">
        <v>0</v>
      </c>
      <c r="AB1018">
        <v>0</v>
      </c>
      <c r="AC1018">
        <v>1</v>
      </c>
      <c r="AD1018">
        <v>0</v>
      </c>
      <c r="AE1018">
        <v>0</v>
      </c>
      <c r="AF1018">
        <v>0</v>
      </c>
      <c r="AG1018">
        <v>3</v>
      </c>
      <c r="AH1018">
        <v>11</v>
      </c>
      <c r="AI1018">
        <v>0</v>
      </c>
      <c r="AJ1018">
        <f>marketing_campaign[[#This Row],[AcceptedCmp2]]+marketing_campaign[[#This Row],[AcceptedCmp1]]+marketing_campaign[[#This Row],[AcceptedCmp5]]+marketing_campaign[[#This Row],[AcceptedCmp4]]+marketing_campaign[[#This Row],[AcceptedCmp3]]</f>
        <v>1</v>
      </c>
    </row>
    <row r="1019" spans="1:36" x14ac:dyDescent="0.35">
      <c r="A1019">
        <v>8562</v>
      </c>
      <c r="B1019">
        <v>1969</v>
      </c>
      <c r="C1019">
        <f t="shared" ca="1" si="30"/>
        <v>57</v>
      </c>
      <c r="D1019" t="str" cm="1">
        <f t="array" aca="1" ref="D10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19" t="s">
        <v>29</v>
      </c>
      <c r="F1019" t="s">
        <v>31</v>
      </c>
      <c r="G1019" cm="1">
        <f t="array" ref="G1019">_xlfn.IFS(marketing_campaign[[#This Row],[Marital_Status]]="Single",I1019-J1019+1,marketing_campaign[[#This Row],[Marital_Status]]="Together",I1019+J1019+2,marketing_campaign[[#This Row],[Marital_Status]]="Alone",I1019-J1019+1,marketing_campaign[[#This Row],[Marital_Status]]="Married",I1019+J1019+2,marketing_campaign[[#This Row],[Marital_Status]]="Divorced",I1019+J1019+1,marketing_campaign[[#This Row],[Marital_Status]]="YOLO",I1019-J1019+1,marketing_campaign[[#This Row],[Marital_Status]]="Absurd",I1019-J1019+1,marketing_campaign[[#This Row],[Marital_Status]]="Widow",I1019+J1019+1)</f>
        <v>2</v>
      </c>
      <c r="H1019">
        <v>54165</v>
      </c>
      <c r="I1019">
        <v>0</v>
      </c>
      <c r="J1019">
        <v>0</v>
      </c>
      <c r="K1019" s="1">
        <v>41422</v>
      </c>
      <c r="L1019">
        <v>72</v>
      </c>
      <c r="M1019" t="str" cm="1">
        <f t="array" ref="M1019">_xlfn.IFS(AND(marketing_campaign[[#This Row],[Recency]]&gt;=0,marketing_campaign[[#This Row],[Recency]]&lt;=14),"Early Recency",AND(marketing_campaign[[#This Row],[Recency]]&gt;=15,marketing_campaign[[#This Row],[Recency]]&lt;=31),"Mid-Recency",marketing_campaign[[#This Row],[Recency]]&gt;=32,"Late Recency")</f>
        <v>Late Recency</v>
      </c>
      <c r="N1019">
        <v>127</v>
      </c>
      <c r="O1019">
        <v>4</v>
      </c>
      <c r="P1019">
        <v>73</v>
      </c>
      <c r="Q1019">
        <v>15</v>
      </c>
      <c r="R1019">
        <v>6</v>
      </c>
      <c r="S1019">
        <v>11</v>
      </c>
      <c r="T1019">
        <f>marketing_campaign[[#This Row],[MntGoldProds]]+marketing_campaign[[#This Row],[MntSweetProducts]]+marketing_campaign[[#This Row],[MntFishProducts]]+marketing_campaign[[#This Row],[MntMeatProducts]]+marketing_campaign[[#This Row],[MntFruits]]+marketing_campaign[[#This Row],[MntWines]]</f>
        <v>236</v>
      </c>
      <c r="U1019">
        <v>1</v>
      </c>
      <c r="V1019">
        <v>2</v>
      </c>
      <c r="W1019">
        <v>1</v>
      </c>
      <c r="X1019">
        <v>7</v>
      </c>
      <c r="Y1019">
        <f t="shared" si="31"/>
        <v>11</v>
      </c>
      <c r="Z1019">
        <v>2</v>
      </c>
      <c r="AA1019">
        <v>0</v>
      </c>
      <c r="AB1019">
        <v>0</v>
      </c>
      <c r="AC1019">
        <v>0</v>
      </c>
      <c r="AD1019">
        <v>0</v>
      </c>
      <c r="AE1019">
        <v>0</v>
      </c>
      <c r="AF1019">
        <v>0</v>
      </c>
      <c r="AG1019">
        <v>3</v>
      </c>
      <c r="AH1019">
        <v>11</v>
      </c>
      <c r="AI1019">
        <v>0</v>
      </c>
      <c r="AJ1019">
        <f>marketing_campaign[[#This Row],[AcceptedCmp2]]+marketing_campaign[[#This Row],[AcceptedCmp1]]+marketing_campaign[[#This Row],[AcceptedCmp5]]+marketing_campaign[[#This Row],[AcceptedCmp4]]+marketing_campaign[[#This Row],[AcceptedCmp3]]</f>
        <v>0</v>
      </c>
    </row>
    <row r="1020" spans="1:36" x14ac:dyDescent="0.35">
      <c r="A1020">
        <v>3158</v>
      </c>
      <c r="B1020">
        <v>1973</v>
      </c>
      <c r="C1020">
        <f t="shared" ca="1" si="30"/>
        <v>53</v>
      </c>
      <c r="D1020" t="str" cm="1">
        <f t="array" aca="1" ref="D10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0" t="s">
        <v>29</v>
      </c>
      <c r="F1020" t="s">
        <v>33</v>
      </c>
      <c r="G1020" cm="1">
        <f t="array" ref="G1020">_xlfn.IFS(marketing_campaign[[#This Row],[Marital_Status]]="Single",I1020-J1020+1,marketing_campaign[[#This Row],[Marital_Status]]="Together",I1020+J1020+2,marketing_campaign[[#This Row],[Marital_Status]]="Alone",I1020-J1020+1,marketing_campaign[[#This Row],[Marital_Status]]="Married",I1020+J1020+2,marketing_campaign[[#This Row],[Marital_Status]]="Divorced",I1020+J1020+1,marketing_campaign[[#This Row],[Marital_Status]]="YOLO",I1020-J1020+1,marketing_campaign[[#This Row],[Marital_Status]]="Absurd",I1020-J1020+1,marketing_campaign[[#This Row],[Marital_Status]]="Widow",I1020+J1020+1)</f>
        <v>3</v>
      </c>
      <c r="H1020">
        <v>32300</v>
      </c>
      <c r="I1020">
        <v>1</v>
      </c>
      <c r="J1020">
        <v>0</v>
      </c>
      <c r="K1020" s="1">
        <v>41277</v>
      </c>
      <c r="L1020">
        <v>1</v>
      </c>
      <c r="M1020" t="str" cm="1">
        <f t="array" ref="M1020">_xlfn.IFS(AND(marketing_campaign[[#This Row],[Recency]]&gt;=0,marketing_campaign[[#This Row],[Recency]]&lt;=14),"Early Recency",AND(marketing_campaign[[#This Row],[Recency]]&gt;=15,marketing_campaign[[#This Row],[Recency]]&lt;=31),"Mid-Recency",marketing_campaign[[#This Row],[Recency]]&gt;=32,"Late Recency")</f>
        <v>Early Recency</v>
      </c>
      <c r="N1020">
        <v>13</v>
      </c>
      <c r="O1020">
        <v>3</v>
      </c>
      <c r="P1020">
        <v>6</v>
      </c>
      <c r="Q1020">
        <v>6</v>
      </c>
      <c r="R1020">
        <v>5</v>
      </c>
      <c r="S1020">
        <v>6</v>
      </c>
      <c r="T1020">
        <f>marketing_campaign[[#This Row],[MntGoldProds]]+marketing_campaign[[#This Row],[MntSweetProducts]]+marketing_campaign[[#This Row],[MntFishProducts]]+marketing_campaign[[#This Row],[MntMeatProducts]]+marketing_campaign[[#This Row],[MntFruits]]+marketing_campaign[[#This Row],[MntWines]]</f>
        <v>39</v>
      </c>
      <c r="U1020">
        <v>1</v>
      </c>
      <c r="V1020">
        <v>1</v>
      </c>
      <c r="W1020">
        <v>0</v>
      </c>
      <c r="X1020">
        <v>3</v>
      </c>
      <c r="Y1020">
        <f t="shared" si="31"/>
        <v>5</v>
      </c>
      <c r="Z1020">
        <v>8</v>
      </c>
      <c r="AA1020">
        <v>0</v>
      </c>
      <c r="AB1020">
        <v>0</v>
      </c>
      <c r="AC1020">
        <v>0</v>
      </c>
      <c r="AD1020">
        <v>0</v>
      </c>
      <c r="AE1020">
        <v>0</v>
      </c>
      <c r="AF1020">
        <v>0</v>
      </c>
      <c r="AG1020">
        <v>3</v>
      </c>
      <c r="AH1020">
        <v>11</v>
      </c>
      <c r="AI1020">
        <v>0</v>
      </c>
      <c r="AJ1020">
        <f>marketing_campaign[[#This Row],[AcceptedCmp2]]+marketing_campaign[[#This Row],[AcceptedCmp1]]+marketing_campaign[[#This Row],[AcceptedCmp5]]+marketing_campaign[[#This Row],[AcceptedCmp4]]+marketing_campaign[[#This Row],[AcceptedCmp3]]</f>
        <v>0</v>
      </c>
    </row>
    <row r="1021" spans="1:36" x14ac:dyDescent="0.35">
      <c r="A1021">
        <v>4436</v>
      </c>
      <c r="B1021">
        <v>1976</v>
      </c>
      <c r="C1021">
        <f t="shared" ca="1" si="30"/>
        <v>50</v>
      </c>
      <c r="D1021" t="str" cm="1">
        <f t="array" aca="1" ref="D10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1" t="s">
        <v>29</v>
      </c>
      <c r="F1021" t="s">
        <v>30</v>
      </c>
      <c r="G1021" cm="1">
        <f t="array" ref="G1021">_xlfn.IFS(marketing_campaign[[#This Row],[Marital_Status]]="Single",I1021-J1021+1,marketing_campaign[[#This Row],[Marital_Status]]="Together",I1021+J1021+2,marketing_campaign[[#This Row],[Marital_Status]]="Alone",I1021-J1021+1,marketing_campaign[[#This Row],[Marital_Status]]="Married",I1021+J1021+2,marketing_campaign[[#This Row],[Marital_Status]]="Divorced",I1021+J1021+1,marketing_campaign[[#This Row],[Marital_Status]]="YOLO",I1021-J1021+1,marketing_campaign[[#This Row],[Marital_Status]]="Absurd",I1021-J1021+1,marketing_campaign[[#This Row],[Marital_Status]]="Widow",I1021+J1021+1)</f>
        <v>1</v>
      </c>
      <c r="H1021">
        <v>20180</v>
      </c>
      <c r="I1021">
        <v>0</v>
      </c>
      <c r="J1021">
        <v>0</v>
      </c>
      <c r="K1021" s="1">
        <v>41325</v>
      </c>
      <c r="L1021">
        <v>27</v>
      </c>
      <c r="M1021" t="str" cm="1">
        <f t="array" ref="M1021">_xlfn.IFS(AND(marketing_campaign[[#This Row],[Recency]]&gt;=0,marketing_campaign[[#This Row],[Recency]]&lt;=14),"Early Recency",AND(marketing_campaign[[#This Row],[Recency]]&gt;=15,marketing_campaign[[#This Row],[Recency]]&lt;=31),"Mid-Recency",marketing_campaign[[#This Row],[Recency]]&gt;=32,"Late Recency")</f>
        <v>Mid-Recency</v>
      </c>
      <c r="N1021">
        <v>18</v>
      </c>
      <c r="O1021">
        <v>42</v>
      </c>
      <c r="P1021">
        <v>24</v>
      </c>
      <c r="Q1021">
        <v>15</v>
      </c>
      <c r="R1021">
        <v>20</v>
      </c>
      <c r="S1021">
        <v>18</v>
      </c>
      <c r="T1021">
        <f>marketing_campaign[[#This Row],[MntGoldProds]]+marketing_campaign[[#This Row],[MntSweetProducts]]+marketing_campaign[[#This Row],[MntFishProducts]]+marketing_campaign[[#This Row],[MntMeatProducts]]+marketing_campaign[[#This Row],[MntFruits]]+marketing_campaign[[#This Row],[MntWines]]</f>
        <v>137</v>
      </c>
      <c r="U1021">
        <v>1</v>
      </c>
      <c r="V1021">
        <v>2</v>
      </c>
      <c r="W1021">
        <v>1</v>
      </c>
      <c r="X1021">
        <v>4</v>
      </c>
      <c r="Y1021">
        <f t="shared" si="31"/>
        <v>8</v>
      </c>
      <c r="Z1021">
        <v>7</v>
      </c>
      <c r="AA1021">
        <v>0</v>
      </c>
      <c r="AB1021">
        <v>0</v>
      </c>
      <c r="AC1021">
        <v>0</v>
      </c>
      <c r="AD1021">
        <v>0</v>
      </c>
      <c r="AE1021">
        <v>0</v>
      </c>
      <c r="AF1021">
        <v>0</v>
      </c>
      <c r="AG1021">
        <v>3</v>
      </c>
      <c r="AH1021">
        <v>11</v>
      </c>
      <c r="AI1021">
        <v>0</v>
      </c>
      <c r="AJ1021">
        <f>marketing_campaign[[#This Row],[AcceptedCmp2]]+marketing_campaign[[#This Row],[AcceptedCmp1]]+marketing_campaign[[#This Row],[AcceptedCmp5]]+marketing_campaign[[#This Row],[AcceptedCmp4]]+marketing_campaign[[#This Row],[AcceptedCmp3]]</f>
        <v>0</v>
      </c>
    </row>
    <row r="1022" spans="1:36" x14ac:dyDescent="0.35">
      <c r="A1022">
        <v>5287</v>
      </c>
      <c r="B1022">
        <v>1973</v>
      </c>
      <c r="C1022">
        <f t="shared" ca="1" si="30"/>
        <v>53</v>
      </c>
      <c r="D1022" t="str" cm="1">
        <f t="array" aca="1" ref="D10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2" t="s">
        <v>29</v>
      </c>
      <c r="F1022" t="s">
        <v>33</v>
      </c>
      <c r="G1022" cm="1">
        <f t="array" ref="G1022">_xlfn.IFS(marketing_campaign[[#This Row],[Marital_Status]]="Single",I1022-J1022+1,marketing_campaign[[#This Row],[Marital_Status]]="Together",I1022+J1022+2,marketing_campaign[[#This Row],[Marital_Status]]="Alone",I1022-J1022+1,marketing_campaign[[#This Row],[Marital_Status]]="Married",I1022+J1022+2,marketing_campaign[[#This Row],[Marital_Status]]="Divorced",I1022+J1022+1,marketing_campaign[[#This Row],[Marital_Status]]="YOLO",I1022-J1022+1,marketing_campaign[[#This Row],[Marital_Status]]="Absurd",I1022-J1022+1,marketing_campaign[[#This Row],[Marital_Status]]="Widow",I1022+J1022+1)</f>
        <v>3</v>
      </c>
      <c r="H1022">
        <v>34961</v>
      </c>
      <c r="I1022">
        <v>1</v>
      </c>
      <c r="J1022">
        <v>0</v>
      </c>
      <c r="K1022" s="1">
        <v>41809</v>
      </c>
      <c r="L1022">
        <v>77</v>
      </c>
      <c r="M1022" t="str" cm="1">
        <f t="array" ref="M1022">_xlfn.IFS(AND(marketing_campaign[[#This Row],[Recency]]&gt;=0,marketing_campaign[[#This Row],[Recency]]&lt;=14),"Early Recency",AND(marketing_campaign[[#This Row],[Recency]]&gt;=15,marketing_campaign[[#This Row],[Recency]]&lt;=31),"Mid-Recency",marketing_campaign[[#This Row],[Recency]]&gt;=32,"Late Recency")</f>
        <v>Late Recency</v>
      </c>
      <c r="N1022">
        <v>45</v>
      </c>
      <c r="O1022">
        <v>2</v>
      </c>
      <c r="P1022">
        <v>26</v>
      </c>
      <c r="Q1022">
        <v>4</v>
      </c>
      <c r="R1022">
        <v>1</v>
      </c>
      <c r="S1022">
        <v>1</v>
      </c>
      <c r="T1022">
        <f>marketing_campaign[[#This Row],[MntGoldProds]]+marketing_campaign[[#This Row],[MntSweetProducts]]+marketing_campaign[[#This Row],[MntFishProducts]]+marketing_campaign[[#This Row],[MntMeatProducts]]+marketing_campaign[[#This Row],[MntFruits]]+marketing_campaign[[#This Row],[MntWines]]</f>
        <v>79</v>
      </c>
      <c r="U1022">
        <v>3</v>
      </c>
      <c r="V1022">
        <v>3</v>
      </c>
      <c r="W1022">
        <v>1</v>
      </c>
      <c r="X1022">
        <v>3</v>
      </c>
      <c r="Y1022">
        <f t="shared" si="31"/>
        <v>10</v>
      </c>
      <c r="Z1022">
        <v>7</v>
      </c>
      <c r="AA1022">
        <v>0</v>
      </c>
      <c r="AB1022">
        <v>0</v>
      </c>
      <c r="AC1022">
        <v>0</v>
      </c>
      <c r="AD1022">
        <v>0</v>
      </c>
      <c r="AE1022">
        <v>0</v>
      </c>
      <c r="AF1022">
        <v>0</v>
      </c>
      <c r="AG1022">
        <v>3</v>
      </c>
      <c r="AH1022">
        <v>11</v>
      </c>
      <c r="AI1022">
        <v>0</v>
      </c>
      <c r="AJ1022">
        <f>marketing_campaign[[#This Row],[AcceptedCmp2]]+marketing_campaign[[#This Row],[AcceptedCmp1]]+marketing_campaign[[#This Row],[AcceptedCmp5]]+marketing_campaign[[#This Row],[AcceptedCmp4]]+marketing_campaign[[#This Row],[AcceptedCmp3]]</f>
        <v>0</v>
      </c>
    </row>
    <row r="1023" spans="1:36" x14ac:dyDescent="0.35">
      <c r="A1023">
        <v>2445</v>
      </c>
      <c r="B1023">
        <v>1974</v>
      </c>
      <c r="C1023">
        <f t="shared" ca="1" si="30"/>
        <v>52</v>
      </c>
      <c r="D1023" t="str" cm="1">
        <f t="array" aca="1" ref="D10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3" t="s">
        <v>32</v>
      </c>
      <c r="F1023" t="s">
        <v>31</v>
      </c>
      <c r="G1023" cm="1">
        <f t="array" ref="G1023">_xlfn.IFS(marketing_campaign[[#This Row],[Marital_Status]]="Single",I1023-J1023+1,marketing_campaign[[#This Row],[Marital_Status]]="Together",I1023+J1023+2,marketing_campaign[[#This Row],[Marital_Status]]="Alone",I1023-J1023+1,marketing_campaign[[#This Row],[Marital_Status]]="Married",I1023+J1023+2,marketing_campaign[[#This Row],[Marital_Status]]="Divorced",I1023+J1023+1,marketing_campaign[[#This Row],[Marital_Status]]="YOLO",I1023-J1023+1,marketing_campaign[[#This Row],[Marital_Status]]="Absurd",I1023-J1023+1,marketing_campaign[[#This Row],[Marital_Status]]="Widow",I1023+J1023+1)</f>
        <v>3</v>
      </c>
      <c r="H1023">
        <v>28440</v>
      </c>
      <c r="I1023">
        <v>1</v>
      </c>
      <c r="J1023">
        <v>0</v>
      </c>
      <c r="K1023" s="1">
        <v>41462</v>
      </c>
      <c r="L1023">
        <v>87</v>
      </c>
      <c r="M1023" t="str" cm="1">
        <f t="array" ref="M1023">_xlfn.IFS(AND(marketing_campaign[[#This Row],[Recency]]&gt;=0,marketing_campaign[[#This Row],[Recency]]&lt;=14),"Early Recency",AND(marketing_campaign[[#This Row],[Recency]]&gt;=15,marketing_campaign[[#This Row],[Recency]]&lt;=31),"Mid-Recency",marketing_campaign[[#This Row],[Recency]]&gt;=32,"Late Recency")</f>
        <v>Late Recency</v>
      </c>
      <c r="N1023">
        <v>38</v>
      </c>
      <c r="O1023">
        <v>1</v>
      </c>
      <c r="P1023">
        <v>24</v>
      </c>
      <c r="Q1023">
        <v>0</v>
      </c>
      <c r="R1023">
        <v>0</v>
      </c>
      <c r="S1023">
        <v>0</v>
      </c>
      <c r="T1023">
        <f>marketing_campaign[[#This Row],[MntGoldProds]]+marketing_campaign[[#This Row],[MntSweetProducts]]+marketing_campaign[[#This Row],[MntFishProducts]]+marketing_campaign[[#This Row],[MntMeatProducts]]+marketing_campaign[[#This Row],[MntFruits]]+marketing_campaign[[#This Row],[MntWines]]</f>
        <v>63</v>
      </c>
      <c r="U1023">
        <v>1</v>
      </c>
      <c r="V1023">
        <v>2</v>
      </c>
      <c r="W1023">
        <v>0</v>
      </c>
      <c r="X1023">
        <v>3</v>
      </c>
      <c r="Y1023">
        <f t="shared" si="31"/>
        <v>6</v>
      </c>
      <c r="Z1023">
        <v>8</v>
      </c>
      <c r="AA1023">
        <v>0</v>
      </c>
      <c r="AB1023">
        <v>0</v>
      </c>
      <c r="AC1023">
        <v>0</v>
      </c>
      <c r="AD1023">
        <v>0</v>
      </c>
      <c r="AE1023">
        <v>0</v>
      </c>
      <c r="AF1023">
        <v>0</v>
      </c>
      <c r="AG1023">
        <v>3</v>
      </c>
      <c r="AH1023">
        <v>11</v>
      </c>
      <c r="AI1023">
        <v>0</v>
      </c>
      <c r="AJ1023">
        <f>marketing_campaign[[#This Row],[AcceptedCmp2]]+marketing_campaign[[#This Row],[AcceptedCmp1]]+marketing_campaign[[#This Row],[AcceptedCmp5]]+marketing_campaign[[#This Row],[AcceptedCmp4]]+marketing_campaign[[#This Row],[AcceptedCmp3]]</f>
        <v>0</v>
      </c>
    </row>
    <row r="1024" spans="1:36" x14ac:dyDescent="0.35">
      <c r="A1024">
        <v>6059</v>
      </c>
      <c r="B1024">
        <v>1953</v>
      </c>
      <c r="C1024">
        <f t="shared" ca="1" si="30"/>
        <v>73</v>
      </c>
      <c r="D1024" t="str" cm="1">
        <f t="array" aca="1" ref="D10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24" t="s">
        <v>32</v>
      </c>
      <c r="F1024" t="s">
        <v>31</v>
      </c>
      <c r="G1024" cm="1">
        <f t="array" ref="G1024">_xlfn.IFS(marketing_campaign[[#This Row],[Marital_Status]]="Single",I1024-J1024+1,marketing_campaign[[#This Row],[Marital_Status]]="Together",I1024+J1024+2,marketing_campaign[[#This Row],[Marital_Status]]="Alone",I1024-J1024+1,marketing_campaign[[#This Row],[Marital_Status]]="Married",I1024+J1024+2,marketing_campaign[[#This Row],[Marital_Status]]="Divorced",I1024+J1024+1,marketing_campaign[[#This Row],[Marital_Status]]="YOLO",I1024-J1024+1,marketing_campaign[[#This Row],[Marital_Status]]="Absurd",I1024-J1024+1,marketing_campaign[[#This Row],[Marital_Status]]="Widow",I1024+J1024+1)</f>
        <v>5</v>
      </c>
      <c r="H1024">
        <v>64504</v>
      </c>
      <c r="I1024">
        <v>1</v>
      </c>
      <c r="J1024">
        <v>2</v>
      </c>
      <c r="K1024" s="1">
        <v>41337</v>
      </c>
      <c r="L1024">
        <v>81</v>
      </c>
      <c r="M1024" t="str" cm="1">
        <f t="array" ref="M1024">_xlfn.IFS(AND(marketing_campaign[[#This Row],[Recency]]&gt;=0,marketing_campaign[[#This Row],[Recency]]&lt;=14),"Early Recency",AND(marketing_campaign[[#This Row],[Recency]]&gt;=15,marketing_campaign[[#This Row],[Recency]]&lt;=31),"Mid-Recency",marketing_campaign[[#This Row],[Recency]]&gt;=32,"Late Recency")</f>
        <v>Late Recency</v>
      </c>
      <c r="N1024">
        <v>986</v>
      </c>
      <c r="O1024">
        <v>36</v>
      </c>
      <c r="P1024">
        <v>168</v>
      </c>
      <c r="Q1024">
        <v>16</v>
      </c>
      <c r="R1024">
        <v>0</v>
      </c>
      <c r="S1024">
        <v>108</v>
      </c>
      <c r="T1024">
        <f>marketing_campaign[[#This Row],[MntGoldProds]]+marketing_campaign[[#This Row],[MntSweetProducts]]+marketing_campaign[[#This Row],[MntFishProducts]]+marketing_campaign[[#This Row],[MntMeatProducts]]+marketing_campaign[[#This Row],[MntFruits]]+marketing_campaign[[#This Row],[MntWines]]</f>
        <v>1314</v>
      </c>
      <c r="U1024">
        <v>7</v>
      </c>
      <c r="V1024">
        <v>11</v>
      </c>
      <c r="W1024">
        <v>3</v>
      </c>
      <c r="X1024">
        <v>4</v>
      </c>
      <c r="Y1024">
        <f t="shared" si="31"/>
        <v>25</v>
      </c>
      <c r="Z1024">
        <v>7</v>
      </c>
      <c r="AA1024">
        <v>0</v>
      </c>
      <c r="AB1024">
        <v>0</v>
      </c>
      <c r="AC1024">
        <v>0</v>
      </c>
      <c r="AD1024">
        <v>0</v>
      </c>
      <c r="AE1024">
        <v>0</v>
      </c>
      <c r="AF1024">
        <v>0</v>
      </c>
      <c r="AG1024">
        <v>3</v>
      </c>
      <c r="AH1024">
        <v>11</v>
      </c>
      <c r="AI1024">
        <v>1</v>
      </c>
      <c r="AJ1024">
        <f>marketing_campaign[[#This Row],[AcceptedCmp2]]+marketing_campaign[[#This Row],[AcceptedCmp1]]+marketing_campaign[[#This Row],[AcceptedCmp5]]+marketing_campaign[[#This Row],[AcceptedCmp4]]+marketing_campaign[[#This Row],[AcceptedCmp3]]</f>
        <v>0</v>
      </c>
    </row>
    <row r="1025" spans="1:36" x14ac:dyDescent="0.35">
      <c r="A1025">
        <v>4550</v>
      </c>
      <c r="B1025">
        <v>1966</v>
      </c>
      <c r="C1025">
        <f t="shared" ca="1" si="30"/>
        <v>60</v>
      </c>
      <c r="D1025" t="str" cm="1">
        <f t="array" aca="1" ref="D10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5" t="s">
        <v>34</v>
      </c>
      <c r="F1025" t="s">
        <v>31</v>
      </c>
      <c r="G1025" cm="1">
        <f t="array" ref="G1025">_xlfn.IFS(marketing_campaign[[#This Row],[Marital_Status]]="Single",I1025-J1025+1,marketing_campaign[[#This Row],[Marital_Status]]="Together",I1025+J1025+2,marketing_campaign[[#This Row],[Marital_Status]]="Alone",I1025-J1025+1,marketing_campaign[[#This Row],[Marital_Status]]="Married",I1025+J1025+2,marketing_campaign[[#This Row],[Marital_Status]]="Divorced",I1025+J1025+1,marketing_campaign[[#This Row],[Marital_Status]]="YOLO",I1025-J1025+1,marketing_campaign[[#This Row],[Marital_Status]]="Absurd",I1025-J1025+1,marketing_campaign[[#This Row],[Marital_Status]]="Widow",I1025+J1025+1)</f>
        <v>3</v>
      </c>
      <c r="H1025">
        <v>33564</v>
      </c>
      <c r="I1025">
        <v>0</v>
      </c>
      <c r="J1025">
        <v>1</v>
      </c>
      <c r="K1025" s="1">
        <v>41814</v>
      </c>
      <c r="L1025">
        <v>51</v>
      </c>
      <c r="M1025" t="str" cm="1">
        <f t="array" ref="M1025">_xlfn.IFS(AND(marketing_campaign[[#This Row],[Recency]]&gt;=0,marketing_campaign[[#This Row],[Recency]]&lt;=14),"Early Recency",AND(marketing_campaign[[#This Row],[Recency]]&gt;=15,marketing_campaign[[#This Row],[Recency]]&lt;=31),"Mid-Recency",marketing_campaign[[#This Row],[Recency]]&gt;=32,"Late Recency")</f>
        <v>Late Recency</v>
      </c>
      <c r="N1025">
        <v>61</v>
      </c>
      <c r="O1025">
        <v>0</v>
      </c>
      <c r="P1025">
        <v>3</v>
      </c>
      <c r="Q1025">
        <v>0</v>
      </c>
      <c r="R1025">
        <v>0</v>
      </c>
      <c r="S1025">
        <v>7</v>
      </c>
      <c r="T1025">
        <f>marketing_campaign[[#This Row],[MntGoldProds]]+marketing_campaign[[#This Row],[MntSweetProducts]]+marketing_campaign[[#This Row],[MntFishProducts]]+marketing_campaign[[#This Row],[MntMeatProducts]]+marketing_campaign[[#This Row],[MntFruits]]+marketing_campaign[[#This Row],[MntWines]]</f>
        <v>71</v>
      </c>
      <c r="U1025">
        <v>1</v>
      </c>
      <c r="V1025">
        <v>1</v>
      </c>
      <c r="W1025">
        <v>1</v>
      </c>
      <c r="X1025">
        <v>3</v>
      </c>
      <c r="Y1025">
        <f t="shared" si="31"/>
        <v>6</v>
      </c>
      <c r="Z1025">
        <v>5</v>
      </c>
      <c r="AA1025">
        <v>0</v>
      </c>
      <c r="AB1025">
        <v>0</v>
      </c>
      <c r="AC1025">
        <v>0</v>
      </c>
      <c r="AD1025">
        <v>0</v>
      </c>
      <c r="AE1025">
        <v>0</v>
      </c>
      <c r="AF1025">
        <v>0</v>
      </c>
      <c r="AG1025">
        <v>3</v>
      </c>
      <c r="AH1025">
        <v>11</v>
      </c>
      <c r="AI1025">
        <v>0</v>
      </c>
      <c r="AJ1025">
        <f>marketing_campaign[[#This Row],[AcceptedCmp2]]+marketing_campaign[[#This Row],[AcceptedCmp1]]+marketing_campaign[[#This Row],[AcceptedCmp5]]+marketing_campaign[[#This Row],[AcceptedCmp4]]+marketing_campaign[[#This Row],[AcceptedCmp3]]</f>
        <v>0</v>
      </c>
    </row>
    <row r="1026" spans="1:36" x14ac:dyDescent="0.35">
      <c r="A1026">
        <v>4240</v>
      </c>
      <c r="B1026">
        <v>1978</v>
      </c>
      <c r="C1026">
        <f t="shared" ref="C1026:C1089" ca="1" si="32">YEAR(TODAY())-B1026</f>
        <v>48</v>
      </c>
      <c r="D1026" t="str" cm="1">
        <f t="array" aca="1" ref="D10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6" t="s">
        <v>29</v>
      </c>
      <c r="F1026" t="s">
        <v>33</v>
      </c>
      <c r="G1026" cm="1">
        <f t="array" ref="G1026">_xlfn.IFS(marketing_campaign[[#This Row],[Marital_Status]]="Single",I1026-J1026+1,marketing_campaign[[#This Row],[Marital_Status]]="Together",I1026+J1026+2,marketing_campaign[[#This Row],[Marital_Status]]="Alone",I1026-J1026+1,marketing_campaign[[#This Row],[Marital_Status]]="Married",I1026+J1026+2,marketing_campaign[[#This Row],[Marital_Status]]="Divorced",I1026+J1026+1,marketing_campaign[[#This Row],[Marital_Status]]="YOLO",I1026-J1026+1,marketing_campaign[[#This Row],[Marital_Status]]="Absurd",I1026-J1026+1,marketing_campaign[[#This Row],[Marital_Status]]="Widow",I1026+J1026+1)</f>
        <v>3</v>
      </c>
      <c r="H1026">
        <v>17345</v>
      </c>
      <c r="I1026">
        <v>1</v>
      </c>
      <c r="J1026">
        <v>0</v>
      </c>
      <c r="K1026" s="1">
        <v>41216</v>
      </c>
      <c r="L1026">
        <v>79</v>
      </c>
      <c r="M1026" t="str" cm="1">
        <f t="array" ref="M1026">_xlfn.IFS(AND(marketing_campaign[[#This Row],[Recency]]&gt;=0,marketing_campaign[[#This Row],[Recency]]&lt;=14),"Early Recency",AND(marketing_campaign[[#This Row],[Recency]]&gt;=15,marketing_campaign[[#This Row],[Recency]]&lt;=31),"Mid-Recency",marketing_campaign[[#This Row],[Recency]]&gt;=32,"Late Recency")</f>
        <v>Late Recency</v>
      </c>
      <c r="N1026">
        <v>4</v>
      </c>
      <c r="O1026">
        <v>9</v>
      </c>
      <c r="P1026">
        <v>16</v>
      </c>
      <c r="Q1026">
        <v>17</v>
      </c>
      <c r="R1026">
        <v>0</v>
      </c>
      <c r="S1026">
        <v>12</v>
      </c>
      <c r="T1026">
        <f>marketing_campaign[[#This Row],[MntGoldProds]]+marketing_campaign[[#This Row],[MntSweetProducts]]+marketing_campaign[[#This Row],[MntFishProducts]]+marketing_campaign[[#This Row],[MntMeatProducts]]+marketing_campaign[[#This Row],[MntFruits]]+marketing_campaign[[#This Row],[MntWines]]</f>
        <v>58</v>
      </c>
      <c r="U1026">
        <v>2</v>
      </c>
      <c r="V1026">
        <v>2</v>
      </c>
      <c r="W1026">
        <v>1</v>
      </c>
      <c r="X1026">
        <v>2</v>
      </c>
      <c r="Y1026">
        <f t="shared" ref="Y1026:Y1089" si="33">U1026+V1026+W1026+X1026</f>
        <v>7</v>
      </c>
      <c r="Z1026">
        <v>8</v>
      </c>
      <c r="AA1026">
        <v>0</v>
      </c>
      <c r="AB1026">
        <v>0</v>
      </c>
      <c r="AC1026">
        <v>0</v>
      </c>
      <c r="AD1026">
        <v>0</v>
      </c>
      <c r="AE1026">
        <v>0</v>
      </c>
      <c r="AF1026">
        <v>0</v>
      </c>
      <c r="AG1026">
        <v>3</v>
      </c>
      <c r="AH1026">
        <v>11</v>
      </c>
      <c r="AI1026">
        <v>0</v>
      </c>
      <c r="AJ1026">
        <f>marketing_campaign[[#This Row],[AcceptedCmp2]]+marketing_campaign[[#This Row],[AcceptedCmp1]]+marketing_campaign[[#This Row],[AcceptedCmp5]]+marketing_campaign[[#This Row],[AcceptedCmp4]]+marketing_campaign[[#This Row],[AcceptedCmp3]]</f>
        <v>0</v>
      </c>
    </row>
    <row r="1027" spans="1:36" x14ac:dyDescent="0.35">
      <c r="A1027">
        <v>8911</v>
      </c>
      <c r="B1027">
        <v>1967</v>
      </c>
      <c r="C1027">
        <f t="shared" ca="1" si="32"/>
        <v>59</v>
      </c>
      <c r="D1027" t="str" cm="1">
        <f t="array" aca="1" ref="D10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7" t="s">
        <v>32</v>
      </c>
      <c r="F1027" t="s">
        <v>33</v>
      </c>
      <c r="G1027" cm="1">
        <f t="array" ref="G1027">_xlfn.IFS(marketing_campaign[[#This Row],[Marital_Status]]="Single",I1027-J1027+1,marketing_campaign[[#This Row],[Marital_Status]]="Together",I1027+J1027+2,marketing_campaign[[#This Row],[Marital_Status]]="Alone",I1027-J1027+1,marketing_campaign[[#This Row],[Marital_Status]]="Married",I1027+J1027+2,marketing_campaign[[#This Row],[Marital_Status]]="Divorced",I1027+J1027+1,marketing_campaign[[#This Row],[Marital_Status]]="YOLO",I1027-J1027+1,marketing_campaign[[#This Row],[Marital_Status]]="Absurd",I1027-J1027+1,marketing_campaign[[#This Row],[Marital_Status]]="Widow",I1027+J1027+1)</f>
        <v>3</v>
      </c>
      <c r="H1027">
        <v>56320</v>
      </c>
      <c r="I1027">
        <v>0</v>
      </c>
      <c r="J1027">
        <v>1</v>
      </c>
      <c r="K1027" s="1">
        <v>41372</v>
      </c>
      <c r="L1027">
        <v>11</v>
      </c>
      <c r="M1027" t="str" cm="1">
        <f t="array" ref="M1027">_xlfn.IFS(AND(marketing_campaign[[#This Row],[Recency]]&gt;=0,marketing_campaign[[#This Row],[Recency]]&lt;=14),"Early Recency",AND(marketing_campaign[[#This Row],[Recency]]&gt;=15,marketing_campaign[[#This Row],[Recency]]&lt;=31),"Mid-Recency",marketing_campaign[[#This Row],[Recency]]&gt;=32,"Late Recency")</f>
        <v>Early Recency</v>
      </c>
      <c r="N1027">
        <v>201</v>
      </c>
      <c r="O1027">
        <v>53</v>
      </c>
      <c r="P1027">
        <v>172</v>
      </c>
      <c r="Q1027">
        <v>116</v>
      </c>
      <c r="R1027">
        <v>77</v>
      </c>
      <c r="S1027">
        <v>83</v>
      </c>
      <c r="T1027">
        <f>marketing_campaign[[#This Row],[MntGoldProds]]+marketing_campaign[[#This Row],[MntSweetProducts]]+marketing_campaign[[#This Row],[MntFishProducts]]+marketing_campaign[[#This Row],[MntMeatProducts]]+marketing_campaign[[#This Row],[MntFruits]]+marketing_campaign[[#This Row],[MntWines]]</f>
        <v>702</v>
      </c>
      <c r="U1027">
        <v>3</v>
      </c>
      <c r="V1027">
        <v>5</v>
      </c>
      <c r="W1027">
        <v>4</v>
      </c>
      <c r="X1027">
        <v>9</v>
      </c>
      <c r="Y1027">
        <f t="shared" si="33"/>
        <v>21</v>
      </c>
      <c r="Z1027">
        <v>4</v>
      </c>
      <c r="AA1027">
        <v>0</v>
      </c>
      <c r="AB1027">
        <v>0</v>
      </c>
      <c r="AC1027">
        <v>0</v>
      </c>
      <c r="AD1027">
        <v>0</v>
      </c>
      <c r="AE1027">
        <v>0</v>
      </c>
      <c r="AF1027">
        <v>0</v>
      </c>
      <c r="AG1027">
        <v>3</v>
      </c>
      <c r="AH1027">
        <v>11</v>
      </c>
      <c r="AI1027">
        <v>0</v>
      </c>
      <c r="AJ1027">
        <f>marketing_campaign[[#This Row],[AcceptedCmp2]]+marketing_campaign[[#This Row],[AcceptedCmp1]]+marketing_campaign[[#This Row],[AcceptedCmp5]]+marketing_campaign[[#This Row],[AcceptedCmp4]]+marketing_campaign[[#This Row],[AcceptedCmp3]]</f>
        <v>0</v>
      </c>
    </row>
    <row r="1028" spans="1:36" x14ac:dyDescent="0.35">
      <c r="A1028">
        <v>3706</v>
      </c>
      <c r="B1028">
        <v>1978</v>
      </c>
      <c r="C1028">
        <f t="shared" ca="1" si="32"/>
        <v>48</v>
      </c>
      <c r="D1028" t="str" cm="1">
        <f t="array" aca="1" ref="D10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28" t="s">
        <v>29</v>
      </c>
      <c r="F1028" t="s">
        <v>30</v>
      </c>
      <c r="G1028" cm="1">
        <f t="array" ref="G1028">_xlfn.IFS(marketing_campaign[[#This Row],[Marital_Status]]="Single",I1028-J1028+1,marketing_campaign[[#This Row],[Marital_Status]]="Together",I1028+J1028+2,marketing_campaign[[#This Row],[Marital_Status]]="Alone",I1028-J1028+1,marketing_campaign[[#This Row],[Marital_Status]]="Married",I1028+J1028+2,marketing_campaign[[#This Row],[Marital_Status]]="Divorced",I1028+J1028+1,marketing_campaign[[#This Row],[Marital_Status]]="YOLO",I1028-J1028+1,marketing_campaign[[#This Row],[Marital_Status]]="Absurd",I1028-J1028+1,marketing_campaign[[#This Row],[Marital_Status]]="Widow",I1028+J1028+1)</f>
        <v>2</v>
      </c>
      <c r="H1028">
        <v>28647</v>
      </c>
      <c r="I1028">
        <v>1</v>
      </c>
      <c r="J1028">
        <v>0</v>
      </c>
      <c r="K1028" s="1">
        <v>41507</v>
      </c>
      <c r="L1028">
        <v>54</v>
      </c>
      <c r="M1028" t="str" cm="1">
        <f t="array" ref="M1028">_xlfn.IFS(AND(marketing_campaign[[#This Row],[Recency]]&gt;=0,marketing_campaign[[#This Row],[Recency]]&lt;=14),"Early Recency",AND(marketing_campaign[[#This Row],[Recency]]&gt;=15,marketing_campaign[[#This Row],[Recency]]&lt;=31),"Mid-Recency",marketing_campaign[[#This Row],[Recency]]&gt;=32,"Late Recency")</f>
        <v>Late Recency</v>
      </c>
      <c r="N1028">
        <v>19</v>
      </c>
      <c r="O1028">
        <v>8</v>
      </c>
      <c r="P1028">
        <v>29</v>
      </c>
      <c r="Q1028">
        <v>0</v>
      </c>
      <c r="R1028">
        <v>12</v>
      </c>
      <c r="S1028">
        <v>26</v>
      </c>
      <c r="T1028">
        <f>marketing_campaign[[#This Row],[MntGoldProds]]+marketing_campaign[[#This Row],[MntSweetProducts]]+marketing_campaign[[#This Row],[MntFishProducts]]+marketing_campaign[[#This Row],[MntMeatProducts]]+marketing_campaign[[#This Row],[MntFruits]]+marketing_campaign[[#This Row],[MntWines]]</f>
        <v>94</v>
      </c>
      <c r="U1028">
        <v>1</v>
      </c>
      <c r="V1028">
        <v>2</v>
      </c>
      <c r="W1028">
        <v>2</v>
      </c>
      <c r="X1028">
        <v>2</v>
      </c>
      <c r="Y1028">
        <f t="shared" si="33"/>
        <v>7</v>
      </c>
      <c r="Z1028">
        <v>7</v>
      </c>
      <c r="AA1028">
        <v>1</v>
      </c>
      <c r="AB1028">
        <v>0</v>
      </c>
      <c r="AC1028">
        <v>0</v>
      </c>
      <c r="AD1028">
        <v>0</v>
      </c>
      <c r="AE1028">
        <v>0</v>
      </c>
      <c r="AF1028">
        <v>0</v>
      </c>
      <c r="AG1028">
        <v>3</v>
      </c>
      <c r="AH1028">
        <v>11</v>
      </c>
      <c r="AI1028">
        <v>1</v>
      </c>
      <c r="AJ1028">
        <f>marketing_campaign[[#This Row],[AcceptedCmp2]]+marketing_campaign[[#This Row],[AcceptedCmp1]]+marketing_campaign[[#This Row],[AcceptedCmp5]]+marketing_campaign[[#This Row],[AcceptedCmp4]]+marketing_campaign[[#This Row],[AcceptedCmp3]]</f>
        <v>1</v>
      </c>
    </row>
    <row r="1029" spans="1:36" x14ac:dyDescent="0.35">
      <c r="A1029">
        <v>3628</v>
      </c>
      <c r="B1029">
        <v>1987</v>
      </c>
      <c r="C1029">
        <f t="shared" ca="1" si="32"/>
        <v>39</v>
      </c>
      <c r="D1029" t="str" cm="1">
        <f t="array" aca="1" ref="D10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29" t="s">
        <v>36</v>
      </c>
      <c r="F1029" t="s">
        <v>30</v>
      </c>
      <c r="G1029" cm="1">
        <f t="array" ref="G1029">_xlfn.IFS(marketing_campaign[[#This Row],[Marital_Status]]="Single",I1029-J1029+1,marketing_campaign[[#This Row],[Marital_Status]]="Together",I1029+J1029+2,marketing_campaign[[#This Row],[Marital_Status]]="Alone",I1029-J1029+1,marketing_campaign[[#This Row],[Marital_Status]]="Married",I1029+J1029+2,marketing_campaign[[#This Row],[Marital_Status]]="Divorced",I1029+J1029+1,marketing_campaign[[#This Row],[Marital_Status]]="YOLO",I1029-J1029+1,marketing_campaign[[#This Row],[Marital_Status]]="Absurd",I1029-J1029+1,marketing_campaign[[#This Row],[Marital_Status]]="Widow",I1029+J1029+1)</f>
        <v>2</v>
      </c>
      <c r="H1029">
        <v>15038</v>
      </c>
      <c r="I1029">
        <v>1</v>
      </c>
      <c r="J1029">
        <v>0</v>
      </c>
      <c r="K1029" s="1">
        <v>41303</v>
      </c>
      <c r="L1029">
        <v>93</v>
      </c>
      <c r="M1029" t="str" cm="1">
        <f t="array" ref="M1029">_xlfn.IFS(AND(marketing_campaign[[#This Row],[Recency]]&gt;=0,marketing_campaign[[#This Row],[Recency]]&lt;=14),"Early Recency",AND(marketing_campaign[[#This Row],[Recency]]&gt;=15,marketing_campaign[[#This Row],[Recency]]&lt;=31),"Mid-Recency",marketing_campaign[[#This Row],[Recency]]&gt;=32,"Late Recency")</f>
        <v>Late Recency</v>
      </c>
      <c r="N1029">
        <v>4</v>
      </c>
      <c r="O1029">
        <v>8</v>
      </c>
      <c r="P1029">
        <v>11</v>
      </c>
      <c r="Q1029">
        <v>19</v>
      </c>
      <c r="R1029">
        <v>12</v>
      </c>
      <c r="S1029">
        <v>26</v>
      </c>
      <c r="T1029">
        <f>marketing_campaign[[#This Row],[MntGoldProds]]+marketing_campaign[[#This Row],[MntSweetProducts]]+marketing_campaign[[#This Row],[MntFishProducts]]+marketing_campaign[[#This Row],[MntMeatProducts]]+marketing_campaign[[#This Row],[MntFruits]]+marketing_campaign[[#This Row],[MntWines]]</f>
        <v>80</v>
      </c>
      <c r="U1029">
        <v>2</v>
      </c>
      <c r="V1029">
        <v>2</v>
      </c>
      <c r="W1029">
        <v>1</v>
      </c>
      <c r="X1029">
        <v>2</v>
      </c>
      <c r="Y1029">
        <f t="shared" si="33"/>
        <v>7</v>
      </c>
      <c r="Z1029">
        <v>9</v>
      </c>
      <c r="AA1029">
        <v>0</v>
      </c>
      <c r="AB1029">
        <v>0</v>
      </c>
      <c r="AC1029">
        <v>0</v>
      </c>
      <c r="AD1029">
        <v>0</v>
      </c>
      <c r="AE1029">
        <v>0</v>
      </c>
      <c r="AF1029">
        <v>0</v>
      </c>
      <c r="AG1029">
        <v>3</v>
      </c>
      <c r="AH1029">
        <v>11</v>
      </c>
      <c r="AI1029">
        <v>0</v>
      </c>
      <c r="AJ1029">
        <f>marketing_campaign[[#This Row],[AcceptedCmp2]]+marketing_campaign[[#This Row],[AcceptedCmp1]]+marketing_campaign[[#This Row],[AcceptedCmp5]]+marketing_campaign[[#This Row],[AcceptedCmp4]]+marketing_campaign[[#This Row],[AcceptedCmp3]]</f>
        <v>0</v>
      </c>
    </row>
    <row r="1030" spans="1:36" x14ac:dyDescent="0.35">
      <c r="A1030">
        <v>10175</v>
      </c>
      <c r="B1030">
        <v>1958</v>
      </c>
      <c r="C1030">
        <f t="shared" ca="1" si="32"/>
        <v>68</v>
      </c>
      <c r="D1030" t="str" cm="1">
        <f t="array" aca="1" ref="D10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0" t="s">
        <v>32</v>
      </c>
      <c r="F1030" t="s">
        <v>35</v>
      </c>
      <c r="G1030" cm="1">
        <f t="array" ref="G1030">_xlfn.IFS(marketing_campaign[[#This Row],[Marital_Status]]="Single",I1030-J1030+1,marketing_campaign[[#This Row],[Marital_Status]]="Together",I1030+J1030+2,marketing_campaign[[#This Row],[Marital_Status]]="Alone",I1030-J1030+1,marketing_campaign[[#This Row],[Marital_Status]]="Married",I1030+J1030+2,marketing_campaign[[#This Row],[Marital_Status]]="Divorced",I1030+J1030+1,marketing_campaign[[#This Row],[Marital_Status]]="YOLO",I1030-J1030+1,marketing_campaign[[#This Row],[Marital_Status]]="Absurd",I1030-J1030+1,marketing_campaign[[#This Row],[Marital_Status]]="Widow",I1030+J1030+1)</f>
        <v>2</v>
      </c>
      <c r="H1030">
        <v>32173</v>
      </c>
      <c r="I1030">
        <v>0</v>
      </c>
      <c r="J1030">
        <v>1</v>
      </c>
      <c r="K1030" s="1">
        <v>41487</v>
      </c>
      <c r="L1030">
        <v>0</v>
      </c>
      <c r="M1030" t="str" cm="1">
        <f t="array" ref="M1030">_xlfn.IFS(AND(marketing_campaign[[#This Row],[Recency]]&gt;=0,marketing_campaign[[#This Row],[Recency]]&lt;=14),"Early Recency",AND(marketing_campaign[[#This Row],[Recency]]&gt;=15,marketing_campaign[[#This Row],[Recency]]&lt;=31),"Mid-Recency",marketing_campaign[[#This Row],[Recency]]&gt;=32,"Late Recency")</f>
        <v>Early Recency</v>
      </c>
      <c r="N1030">
        <v>18</v>
      </c>
      <c r="O1030">
        <v>0</v>
      </c>
      <c r="P1030">
        <v>2</v>
      </c>
      <c r="Q1030">
        <v>0</v>
      </c>
      <c r="R1030">
        <v>0</v>
      </c>
      <c r="S1030">
        <v>2</v>
      </c>
      <c r="T1030">
        <f>marketing_campaign[[#This Row],[MntGoldProds]]+marketing_campaign[[#This Row],[MntSweetProducts]]+marketing_campaign[[#This Row],[MntFishProducts]]+marketing_campaign[[#This Row],[MntMeatProducts]]+marketing_campaign[[#This Row],[MntFruits]]+marketing_campaign[[#This Row],[MntWines]]</f>
        <v>22</v>
      </c>
      <c r="U1030">
        <v>1</v>
      </c>
      <c r="V1030">
        <v>1</v>
      </c>
      <c r="W1030">
        <v>0</v>
      </c>
      <c r="X1030">
        <v>3</v>
      </c>
      <c r="Y1030">
        <f t="shared" si="33"/>
        <v>5</v>
      </c>
      <c r="Z1030">
        <v>4</v>
      </c>
      <c r="AA1030">
        <v>0</v>
      </c>
      <c r="AB1030">
        <v>0</v>
      </c>
      <c r="AC1030">
        <v>0</v>
      </c>
      <c r="AD1030">
        <v>0</v>
      </c>
      <c r="AE1030">
        <v>0</v>
      </c>
      <c r="AF1030">
        <v>0</v>
      </c>
      <c r="AG1030">
        <v>3</v>
      </c>
      <c r="AH1030">
        <v>11</v>
      </c>
      <c r="AI1030">
        <v>0</v>
      </c>
      <c r="AJ1030">
        <f>marketing_campaign[[#This Row],[AcceptedCmp2]]+marketing_campaign[[#This Row],[AcceptedCmp1]]+marketing_campaign[[#This Row],[AcceptedCmp5]]+marketing_campaign[[#This Row],[AcceptedCmp4]]+marketing_campaign[[#This Row],[AcceptedCmp3]]</f>
        <v>0</v>
      </c>
    </row>
    <row r="1031" spans="1:36" x14ac:dyDescent="0.35">
      <c r="A1031">
        <v>8985</v>
      </c>
      <c r="B1031">
        <v>1964</v>
      </c>
      <c r="C1031">
        <f t="shared" ca="1" si="32"/>
        <v>62</v>
      </c>
      <c r="D1031" t="str" cm="1">
        <f t="array" aca="1" ref="D10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1" t="s">
        <v>37</v>
      </c>
      <c r="F1031" t="s">
        <v>31</v>
      </c>
      <c r="G1031" cm="1">
        <f t="array" ref="G1031">_xlfn.IFS(marketing_campaign[[#This Row],[Marital_Status]]="Single",I1031-J1031+1,marketing_campaign[[#This Row],[Marital_Status]]="Together",I1031+J1031+2,marketing_campaign[[#This Row],[Marital_Status]]="Alone",I1031-J1031+1,marketing_campaign[[#This Row],[Marital_Status]]="Married",I1031+J1031+2,marketing_campaign[[#This Row],[Marital_Status]]="Divorced",I1031+J1031+1,marketing_campaign[[#This Row],[Marital_Status]]="YOLO",I1031-J1031+1,marketing_campaign[[#This Row],[Marital_Status]]="Absurd",I1031-J1031+1,marketing_campaign[[#This Row],[Marital_Status]]="Widow",I1031+J1031+1)</f>
        <v>3</v>
      </c>
      <c r="H1031">
        <v>68316</v>
      </c>
      <c r="I1031">
        <v>0</v>
      </c>
      <c r="J1031">
        <v>1</v>
      </c>
      <c r="K1031" s="1">
        <v>41217</v>
      </c>
      <c r="L1031">
        <v>54</v>
      </c>
      <c r="M1031" t="str" cm="1">
        <f t="array" ref="M1031">_xlfn.IFS(AND(marketing_campaign[[#This Row],[Recency]]&gt;=0,marketing_campaign[[#This Row],[Recency]]&lt;=14),"Early Recency",AND(marketing_campaign[[#This Row],[Recency]]&gt;=15,marketing_campaign[[#This Row],[Recency]]&lt;=31),"Mid-Recency",marketing_campaign[[#This Row],[Recency]]&gt;=32,"Late Recency")</f>
        <v>Late Recency</v>
      </c>
      <c r="N1031">
        <v>806</v>
      </c>
      <c r="O1031">
        <v>80</v>
      </c>
      <c r="P1031">
        <v>161</v>
      </c>
      <c r="Q1031">
        <v>120</v>
      </c>
      <c r="R1031">
        <v>11</v>
      </c>
      <c r="S1031">
        <v>33</v>
      </c>
      <c r="T1031">
        <f>marketing_campaign[[#This Row],[MntGoldProds]]+marketing_campaign[[#This Row],[MntSweetProducts]]+marketing_campaign[[#This Row],[MntFishProducts]]+marketing_campaign[[#This Row],[MntMeatProducts]]+marketing_campaign[[#This Row],[MntFruits]]+marketing_campaign[[#This Row],[MntWines]]</f>
        <v>1211</v>
      </c>
      <c r="U1031">
        <v>5</v>
      </c>
      <c r="V1031">
        <v>10</v>
      </c>
      <c r="W1031">
        <v>7</v>
      </c>
      <c r="X1031">
        <v>10</v>
      </c>
      <c r="Y1031">
        <f t="shared" si="33"/>
        <v>32</v>
      </c>
      <c r="Z1031">
        <v>6</v>
      </c>
      <c r="AA1031">
        <v>0</v>
      </c>
      <c r="AB1031">
        <v>0</v>
      </c>
      <c r="AC1031">
        <v>0</v>
      </c>
      <c r="AD1031">
        <v>0</v>
      </c>
      <c r="AE1031">
        <v>0</v>
      </c>
      <c r="AF1031">
        <v>0</v>
      </c>
      <c r="AG1031">
        <v>3</v>
      </c>
      <c r="AH1031">
        <v>11</v>
      </c>
      <c r="AI1031">
        <v>0</v>
      </c>
      <c r="AJ1031">
        <f>marketing_campaign[[#This Row],[AcceptedCmp2]]+marketing_campaign[[#This Row],[AcceptedCmp1]]+marketing_campaign[[#This Row],[AcceptedCmp5]]+marketing_campaign[[#This Row],[AcceptedCmp4]]+marketing_campaign[[#This Row],[AcceptedCmp3]]</f>
        <v>0</v>
      </c>
    </row>
    <row r="1032" spans="1:36" x14ac:dyDescent="0.35">
      <c r="A1032">
        <v>5204</v>
      </c>
      <c r="B1032">
        <v>1971</v>
      </c>
      <c r="C1032">
        <f t="shared" ca="1" si="32"/>
        <v>55</v>
      </c>
      <c r="D1032" t="str" cm="1">
        <f t="array" aca="1" ref="D10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2" t="s">
        <v>29</v>
      </c>
      <c r="F1032" t="s">
        <v>31</v>
      </c>
      <c r="G1032" cm="1">
        <f t="array" ref="G1032">_xlfn.IFS(marketing_campaign[[#This Row],[Marital_Status]]="Single",I1032-J1032+1,marketing_campaign[[#This Row],[Marital_Status]]="Together",I1032+J1032+2,marketing_campaign[[#This Row],[Marital_Status]]="Alone",I1032-J1032+1,marketing_campaign[[#This Row],[Marital_Status]]="Married",I1032+J1032+2,marketing_campaign[[#This Row],[Marital_Status]]="Divorced",I1032+J1032+1,marketing_campaign[[#This Row],[Marital_Status]]="YOLO",I1032-J1032+1,marketing_campaign[[#This Row],[Marital_Status]]="Absurd",I1032-J1032+1,marketing_campaign[[#This Row],[Marital_Status]]="Widow",I1032+J1032+1)</f>
        <v>2</v>
      </c>
      <c r="H1032">
        <v>74538</v>
      </c>
      <c r="I1032">
        <v>0</v>
      </c>
      <c r="J1032">
        <v>0</v>
      </c>
      <c r="K1032" s="1">
        <v>41454</v>
      </c>
      <c r="L1032">
        <v>21</v>
      </c>
      <c r="M1032" t="str" cm="1">
        <f t="array" ref="M1032">_xlfn.IFS(AND(marketing_campaign[[#This Row],[Recency]]&gt;=0,marketing_campaign[[#This Row],[Recency]]&lt;=14),"Early Recency",AND(marketing_campaign[[#This Row],[Recency]]&gt;=15,marketing_campaign[[#This Row],[Recency]]&lt;=31),"Mid-Recency",marketing_campaign[[#This Row],[Recency]]&gt;=32,"Late Recency")</f>
        <v>Mid-Recency</v>
      </c>
      <c r="N1032">
        <v>380</v>
      </c>
      <c r="O1032">
        <v>98</v>
      </c>
      <c r="P1032">
        <v>733</v>
      </c>
      <c r="Q1032">
        <v>110</v>
      </c>
      <c r="R1032">
        <v>112</v>
      </c>
      <c r="S1032">
        <v>28</v>
      </c>
      <c r="T1032">
        <f>marketing_campaign[[#This Row],[MntGoldProds]]+marketing_campaign[[#This Row],[MntSweetProducts]]+marketing_campaign[[#This Row],[MntFishProducts]]+marketing_campaign[[#This Row],[MntMeatProducts]]+marketing_campaign[[#This Row],[MntFruits]]+marketing_campaign[[#This Row],[MntWines]]</f>
        <v>1461</v>
      </c>
      <c r="U1032">
        <v>1</v>
      </c>
      <c r="V1032">
        <v>8</v>
      </c>
      <c r="W1032">
        <v>8</v>
      </c>
      <c r="X1032">
        <v>5</v>
      </c>
      <c r="Y1032">
        <f t="shared" si="33"/>
        <v>22</v>
      </c>
      <c r="Z1032">
        <v>3</v>
      </c>
      <c r="AA1032">
        <v>0</v>
      </c>
      <c r="AB1032">
        <v>0</v>
      </c>
      <c r="AC1032">
        <v>1</v>
      </c>
      <c r="AD1032">
        <v>0</v>
      </c>
      <c r="AE1032">
        <v>0</v>
      </c>
      <c r="AF1032">
        <v>0</v>
      </c>
      <c r="AG1032">
        <v>3</v>
      </c>
      <c r="AH1032">
        <v>11</v>
      </c>
      <c r="AI1032">
        <v>1</v>
      </c>
      <c r="AJ1032">
        <f>marketing_campaign[[#This Row],[AcceptedCmp2]]+marketing_campaign[[#This Row],[AcceptedCmp1]]+marketing_campaign[[#This Row],[AcceptedCmp5]]+marketing_campaign[[#This Row],[AcceptedCmp4]]+marketing_campaign[[#This Row],[AcceptedCmp3]]</f>
        <v>1</v>
      </c>
    </row>
    <row r="1033" spans="1:36" x14ac:dyDescent="0.35">
      <c r="A1033">
        <v>9220</v>
      </c>
      <c r="B1033">
        <v>1971</v>
      </c>
      <c r="C1033">
        <f t="shared" ca="1" si="32"/>
        <v>55</v>
      </c>
      <c r="D1033" t="str" cm="1">
        <f t="array" aca="1" ref="D10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3" t="s">
        <v>29</v>
      </c>
      <c r="F1033" t="s">
        <v>30</v>
      </c>
      <c r="G1033" cm="1">
        <f t="array" ref="G1033">_xlfn.IFS(marketing_campaign[[#This Row],[Marital_Status]]="Single",I1033-J1033+1,marketing_campaign[[#This Row],[Marital_Status]]="Together",I1033+J1033+2,marketing_campaign[[#This Row],[Marital_Status]]="Alone",I1033-J1033+1,marketing_campaign[[#This Row],[Marital_Status]]="Married",I1033+J1033+2,marketing_campaign[[#This Row],[Marital_Status]]="Divorced",I1033+J1033+1,marketing_campaign[[#This Row],[Marital_Status]]="YOLO",I1033-J1033+1,marketing_campaign[[#This Row],[Marital_Status]]="Absurd",I1033-J1033+1,marketing_campaign[[#This Row],[Marital_Status]]="Widow",I1033+J1033+1)</f>
        <v>1</v>
      </c>
      <c r="H1033">
        <v>91700</v>
      </c>
      <c r="I1033">
        <v>0</v>
      </c>
      <c r="J1033">
        <v>0</v>
      </c>
      <c r="K1033" s="1">
        <v>41291</v>
      </c>
      <c r="L1033">
        <v>58</v>
      </c>
      <c r="M1033" t="str" cm="1">
        <f t="array" ref="M1033">_xlfn.IFS(AND(marketing_campaign[[#This Row],[Recency]]&gt;=0,marketing_campaign[[#This Row],[Recency]]&lt;=14),"Early Recency",AND(marketing_campaign[[#This Row],[Recency]]&gt;=15,marketing_campaign[[#This Row],[Recency]]&lt;=31),"Mid-Recency",marketing_campaign[[#This Row],[Recency]]&gt;=32,"Late Recency")</f>
        <v>Late Recency</v>
      </c>
      <c r="N1033">
        <v>576</v>
      </c>
      <c r="O1033">
        <v>172</v>
      </c>
      <c r="P1033">
        <v>961</v>
      </c>
      <c r="Q1033">
        <v>125</v>
      </c>
      <c r="R1033">
        <v>115</v>
      </c>
      <c r="S1033">
        <v>19</v>
      </c>
      <c r="T1033">
        <f>marketing_campaign[[#This Row],[MntGoldProds]]+marketing_campaign[[#This Row],[MntSweetProducts]]+marketing_campaign[[#This Row],[MntFishProducts]]+marketing_campaign[[#This Row],[MntMeatProducts]]+marketing_campaign[[#This Row],[MntFruits]]+marketing_campaign[[#This Row],[MntWines]]</f>
        <v>1968</v>
      </c>
      <c r="U1033">
        <v>1</v>
      </c>
      <c r="V1033">
        <v>8</v>
      </c>
      <c r="W1033">
        <v>6</v>
      </c>
      <c r="X1033">
        <v>5</v>
      </c>
      <c r="Y1033">
        <f t="shared" si="33"/>
        <v>20</v>
      </c>
      <c r="Z1033">
        <v>3</v>
      </c>
      <c r="AA1033">
        <v>0</v>
      </c>
      <c r="AB1033">
        <v>0</v>
      </c>
      <c r="AC1033">
        <v>0</v>
      </c>
      <c r="AD1033">
        <v>0</v>
      </c>
      <c r="AE1033">
        <v>0</v>
      </c>
      <c r="AF1033">
        <v>0</v>
      </c>
      <c r="AG1033">
        <v>3</v>
      </c>
      <c r="AH1033">
        <v>11</v>
      </c>
      <c r="AI1033">
        <v>1</v>
      </c>
      <c r="AJ1033">
        <f>marketing_campaign[[#This Row],[AcceptedCmp2]]+marketing_campaign[[#This Row],[AcceptedCmp1]]+marketing_campaign[[#This Row],[AcceptedCmp5]]+marketing_campaign[[#This Row],[AcceptedCmp4]]+marketing_campaign[[#This Row],[AcceptedCmp3]]</f>
        <v>0</v>
      </c>
    </row>
    <row r="1034" spans="1:36" x14ac:dyDescent="0.35">
      <c r="A1034">
        <v>9888</v>
      </c>
      <c r="B1034">
        <v>1969</v>
      </c>
      <c r="C1034">
        <f t="shared" ca="1" si="32"/>
        <v>57</v>
      </c>
      <c r="D1034" t="str" cm="1">
        <f t="array" aca="1" ref="D10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4" t="s">
        <v>29</v>
      </c>
      <c r="F1034" t="s">
        <v>31</v>
      </c>
      <c r="G1034" cm="1">
        <f t="array" ref="G1034">_xlfn.IFS(marketing_campaign[[#This Row],[Marital_Status]]="Single",I1034-J1034+1,marketing_campaign[[#This Row],[Marital_Status]]="Together",I1034+J1034+2,marketing_campaign[[#This Row],[Marital_Status]]="Alone",I1034-J1034+1,marketing_campaign[[#This Row],[Marital_Status]]="Married",I1034+J1034+2,marketing_campaign[[#This Row],[Marital_Status]]="Divorced",I1034+J1034+1,marketing_campaign[[#This Row],[Marital_Status]]="YOLO",I1034-J1034+1,marketing_campaign[[#This Row],[Marital_Status]]="Absurd",I1034-J1034+1,marketing_campaign[[#This Row],[Marital_Status]]="Widow",I1034+J1034+1)</f>
        <v>2</v>
      </c>
      <c r="H1034">
        <v>68695</v>
      </c>
      <c r="I1034">
        <v>0</v>
      </c>
      <c r="J1034">
        <v>0</v>
      </c>
      <c r="K1034" s="1">
        <v>41815</v>
      </c>
      <c r="L1034">
        <v>3</v>
      </c>
      <c r="M1034" t="str" cm="1">
        <f t="array" ref="M1034">_xlfn.IFS(AND(marketing_campaign[[#This Row],[Recency]]&gt;=0,marketing_campaign[[#This Row],[Recency]]&lt;=14),"Early Recency",AND(marketing_campaign[[#This Row],[Recency]]&gt;=15,marketing_campaign[[#This Row],[Recency]]&lt;=31),"Mid-Recency",marketing_campaign[[#This Row],[Recency]]&gt;=32,"Late Recency")</f>
        <v>Early Recency</v>
      </c>
      <c r="N1034">
        <v>458</v>
      </c>
      <c r="O1034">
        <v>81</v>
      </c>
      <c r="P1034">
        <v>356</v>
      </c>
      <c r="Q1034">
        <v>106</v>
      </c>
      <c r="R1034">
        <v>50</v>
      </c>
      <c r="S1034">
        <v>40</v>
      </c>
      <c r="T1034">
        <f>marketing_campaign[[#This Row],[MntGoldProds]]+marketing_campaign[[#This Row],[MntSweetProducts]]+marketing_campaign[[#This Row],[MntFishProducts]]+marketing_campaign[[#This Row],[MntMeatProducts]]+marketing_campaign[[#This Row],[MntFruits]]+marketing_campaign[[#This Row],[MntWines]]</f>
        <v>1091</v>
      </c>
      <c r="U1034">
        <v>1</v>
      </c>
      <c r="V1034">
        <v>4</v>
      </c>
      <c r="W1034">
        <v>4</v>
      </c>
      <c r="X1034">
        <v>7</v>
      </c>
      <c r="Y1034">
        <f t="shared" si="33"/>
        <v>16</v>
      </c>
      <c r="Z1034">
        <v>2</v>
      </c>
      <c r="AA1034">
        <v>0</v>
      </c>
      <c r="AB1034">
        <v>0</v>
      </c>
      <c r="AC1034">
        <v>0</v>
      </c>
      <c r="AD1034">
        <v>0</v>
      </c>
      <c r="AE1034">
        <v>0</v>
      </c>
      <c r="AF1034">
        <v>0</v>
      </c>
      <c r="AG1034">
        <v>3</v>
      </c>
      <c r="AH1034">
        <v>11</v>
      </c>
      <c r="AI1034">
        <v>0</v>
      </c>
      <c r="AJ1034">
        <f>marketing_campaign[[#This Row],[AcceptedCmp2]]+marketing_campaign[[#This Row],[AcceptedCmp1]]+marketing_campaign[[#This Row],[AcceptedCmp5]]+marketing_campaign[[#This Row],[AcceptedCmp4]]+marketing_campaign[[#This Row],[AcceptedCmp3]]</f>
        <v>0</v>
      </c>
    </row>
    <row r="1035" spans="1:36" x14ac:dyDescent="0.35">
      <c r="A1035">
        <v>5263</v>
      </c>
      <c r="B1035">
        <v>1977</v>
      </c>
      <c r="C1035">
        <f t="shared" ca="1" si="32"/>
        <v>49</v>
      </c>
      <c r="D1035" t="str" cm="1">
        <f t="array" aca="1" ref="D10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5" t="s">
        <v>37</v>
      </c>
      <c r="F1035" t="s">
        <v>33</v>
      </c>
      <c r="G1035" cm="1">
        <f t="array" ref="G1035">_xlfn.IFS(marketing_campaign[[#This Row],[Marital_Status]]="Single",I1035-J1035+1,marketing_campaign[[#This Row],[Marital_Status]]="Together",I1035+J1035+2,marketing_campaign[[#This Row],[Marital_Status]]="Alone",I1035-J1035+1,marketing_campaign[[#This Row],[Marital_Status]]="Married",I1035+J1035+2,marketing_campaign[[#This Row],[Marital_Status]]="Divorced",I1035+J1035+1,marketing_campaign[[#This Row],[Marital_Status]]="YOLO",I1035-J1035+1,marketing_campaign[[#This Row],[Marital_Status]]="Absurd",I1035-J1035+1,marketing_campaign[[#This Row],[Marital_Status]]="Widow",I1035+J1035+1)</f>
        <v>3</v>
      </c>
      <c r="H1035">
        <v>31056</v>
      </c>
      <c r="I1035">
        <v>1</v>
      </c>
      <c r="J1035">
        <v>0</v>
      </c>
      <c r="K1035" s="1">
        <v>41296</v>
      </c>
      <c r="L1035">
        <v>99</v>
      </c>
      <c r="M1035" t="str" cm="1">
        <f t="array" ref="M1035">_xlfn.IFS(AND(marketing_campaign[[#This Row],[Recency]]&gt;=0,marketing_campaign[[#This Row],[Recency]]&lt;=14),"Early Recency",AND(marketing_campaign[[#This Row],[Recency]]&gt;=15,marketing_campaign[[#This Row],[Recency]]&lt;=31),"Mid-Recency",marketing_campaign[[#This Row],[Recency]]&gt;=32,"Late Recency")</f>
        <v>Late Recency</v>
      </c>
      <c r="N1035">
        <v>5</v>
      </c>
      <c r="O1035">
        <v>10</v>
      </c>
      <c r="P1035">
        <v>13</v>
      </c>
      <c r="Q1035">
        <v>3</v>
      </c>
      <c r="R1035">
        <v>8</v>
      </c>
      <c r="S1035">
        <v>16</v>
      </c>
      <c r="T1035">
        <f>marketing_campaign[[#This Row],[MntGoldProds]]+marketing_campaign[[#This Row],[MntSweetProducts]]+marketing_campaign[[#This Row],[MntFishProducts]]+marketing_campaign[[#This Row],[MntMeatProducts]]+marketing_campaign[[#This Row],[MntFruits]]+marketing_campaign[[#This Row],[MntWines]]</f>
        <v>55</v>
      </c>
      <c r="U1035">
        <v>1</v>
      </c>
      <c r="V1035">
        <v>1</v>
      </c>
      <c r="W1035">
        <v>0</v>
      </c>
      <c r="X1035">
        <v>3</v>
      </c>
      <c r="Y1035">
        <f t="shared" si="33"/>
        <v>5</v>
      </c>
      <c r="Z1035">
        <v>8</v>
      </c>
      <c r="AA1035">
        <v>0</v>
      </c>
      <c r="AB1035">
        <v>0</v>
      </c>
      <c r="AC1035">
        <v>0</v>
      </c>
      <c r="AD1035">
        <v>0</v>
      </c>
      <c r="AE1035">
        <v>0</v>
      </c>
      <c r="AF1035">
        <v>0</v>
      </c>
      <c r="AG1035">
        <v>3</v>
      </c>
      <c r="AH1035">
        <v>11</v>
      </c>
      <c r="AI1035">
        <v>0</v>
      </c>
      <c r="AJ1035">
        <f>marketing_campaign[[#This Row],[AcceptedCmp2]]+marketing_campaign[[#This Row],[AcceptedCmp1]]+marketing_campaign[[#This Row],[AcceptedCmp5]]+marketing_campaign[[#This Row],[AcceptedCmp4]]+marketing_campaign[[#This Row],[AcceptedCmp3]]</f>
        <v>0</v>
      </c>
    </row>
    <row r="1036" spans="1:36" x14ac:dyDescent="0.35">
      <c r="A1036">
        <v>1020</v>
      </c>
      <c r="B1036">
        <v>1973</v>
      </c>
      <c r="C1036">
        <f t="shared" ca="1" si="32"/>
        <v>53</v>
      </c>
      <c r="D1036" t="str" cm="1">
        <f t="array" aca="1" ref="D10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6" t="s">
        <v>29</v>
      </c>
      <c r="F1036" t="s">
        <v>33</v>
      </c>
      <c r="G1036" cm="1">
        <f t="array" ref="G1036">_xlfn.IFS(marketing_campaign[[#This Row],[Marital_Status]]="Single",I1036-J1036+1,marketing_campaign[[#This Row],[Marital_Status]]="Together",I1036+J1036+2,marketing_campaign[[#This Row],[Marital_Status]]="Alone",I1036-J1036+1,marketing_campaign[[#This Row],[Marital_Status]]="Married",I1036+J1036+2,marketing_campaign[[#This Row],[Marital_Status]]="Divorced",I1036+J1036+1,marketing_campaign[[#This Row],[Marital_Status]]="YOLO",I1036-J1036+1,marketing_campaign[[#This Row],[Marital_Status]]="Absurd",I1036-J1036+1,marketing_campaign[[#This Row],[Marital_Status]]="Widow",I1036+J1036+1)</f>
        <v>2</v>
      </c>
      <c r="H1036">
        <v>79593</v>
      </c>
      <c r="I1036">
        <v>0</v>
      </c>
      <c r="J1036">
        <v>0</v>
      </c>
      <c r="K1036" s="1">
        <v>41771</v>
      </c>
      <c r="L1036">
        <v>70</v>
      </c>
      <c r="M1036" t="str" cm="1">
        <f t="array" ref="M1036">_xlfn.IFS(AND(marketing_campaign[[#This Row],[Recency]]&gt;=0,marketing_campaign[[#This Row],[Recency]]&lt;=14),"Early Recency",AND(marketing_campaign[[#This Row],[Recency]]&gt;=15,marketing_campaign[[#This Row],[Recency]]&lt;=31),"Mid-Recency",marketing_campaign[[#This Row],[Recency]]&gt;=32,"Late Recency")</f>
        <v>Late Recency</v>
      </c>
      <c r="N1036">
        <v>350</v>
      </c>
      <c r="O1036">
        <v>60</v>
      </c>
      <c r="P1036">
        <v>568</v>
      </c>
      <c r="Q1036">
        <v>110</v>
      </c>
      <c r="R1036">
        <v>133</v>
      </c>
      <c r="S1036">
        <v>145</v>
      </c>
      <c r="T1036">
        <f>marketing_campaign[[#This Row],[MntGoldProds]]+marketing_campaign[[#This Row],[MntSweetProducts]]+marketing_campaign[[#This Row],[MntFishProducts]]+marketing_campaign[[#This Row],[MntMeatProducts]]+marketing_campaign[[#This Row],[MntFruits]]+marketing_campaign[[#This Row],[MntWines]]</f>
        <v>1366</v>
      </c>
      <c r="U1036">
        <v>1</v>
      </c>
      <c r="V1036">
        <v>5</v>
      </c>
      <c r="W1036">
        <v>6</v>
      </c>
      <c r="X1036">
        <v>7</v>
      </c>
      <c r="Y1036">
        <f t="shared" si="33"/>
        <v>19</v>
      </c>
      <c r="Z1036">
        <v>2</v>
      </c>
      <c r="AA1036">
        <v>0</v>
      </c>
      <c r="AB1036">
        <v>0</v>
      </c>
      <c r="AC1036">
        <v>1</v>
      </c>
      <c r="AD1036">
        <v>0</v>
      </c>
      <c r="AE1036">
        <v>0</v>
      </c>
      <c r="AF1036">
        <v>0</v>
      </c>
      <c r="AG1036">
        <v>3</v>
      </c>
      <c r="AH1036">
        <v>11</v>
      </c>
      <c r="AI1036">
        <v>0</v>
      </c>
      <c r="AJ1036">
        <f>marketing_campaign[[#This Row],[AcceptedCmp2]]+marketing_campaign[[#This Row],[AcceptedCmp1]]+marketing_campaign[[#This Row],[AcceptedCmp5]]+marketing_campaign[[#This Row],[AcceptedCmp4]]+marketing_campaign[[#This Row],[AcceptedCmp3]]</f>
        <v>1</v>
      </c>
    </row>
    <row r="1037" spans="1:36" x14ac:dyDescent="0.35">
      <c r="A1037">
        <v>9503</v>
      </c>
      <c r="B1037">
        <v>1980</v>
      </c>
      <c r="C1037">
        <f t="shared" ca="1" si="32"/>
        <v>46</v>
      </c>
      <c r="D1037" t="str" cm="1">
        <f t="array" aca="1" ref="D10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7" t="s">
        <v>29</v>
      </c>
      <c r="F1037" t="s">
        <v>30</v>
      </c>
      <c r="G1037" cm="1">
        <f t="array" ref="G1037">_xlfn.IFS(marketing_campaign[[#This Row],[Marital_Status]]="Single",I1037-J1037+1,marketing_campaign[[#This Row],[Marital_Status]]="Together",I1037+J1037+2,marketing_campaign[[#This Row],[Marital_Status]]="Alone",I1037-J1037+1,marketing_campaign[[#This Row],[Marital_Status]]="Married",I1037+J1037+2,marketing_campaign[[#This Row],[Marital_Status]]="Divorced",I1037+J1037+1,marketing_campaign[[#This Row],[Marital_Status]]="YOLO",I1037-J1037+1,marketing_campaign[[#This Row],[Marital_Status]]="Absurd",I1037-J1037+1,marketing_campaign[[#This Row],[Marital_Status]]="Widow",I1037+J1037+1)</f>
        <v>1</v>
      </c>
      <c r="H1037">
        <v>28071</v>
      </c>
      <c r="I1037">
        <v>0</v>
      </c>
      <c r="J1037">
        <v>0</v>
      </c>
      <c r="K1037" s="1">
        <v>41150</v>
      </c>
      <c r="L1037">
        <v>65</v>
      </c>
      <c r="M1037" t="str" cm="1">
        <f t="array" ref="M1037">_xlfn.IFS(AND(marketing_campaign[[#This Row],[Recency]]&gt;=0,marketing_campaign[[#This Row],[Recency]]&lt;=14),"Early Recency",AND(marketing_campaign[[#This Row],[Recency]]&gt;=15,marketing_campaign[[#This Row],[Recency]]&lt;=31),"Mid-Recency",marketing_campaign[[#This Row],[Recency]]&gt;=32,"Late Recency")</f>
        <v>Late Recency</v>
      </c>
      <c r="N1037">
        <v>39</v>
      </c>
      <c r="O1037">
        <v>33</v>
      </c>
      <c r="P1037">
        <v>130</v>
      </c>
      <c r="Q1037">
        <v>41</v>
      </c>
      <c r="R1037">
        <v>26</v>
      </c>
      <c r="S1037">
        <v>44</v>
      </c>
      <c r="T1037">
        <f>marketing_campaign[[#This Row],[MntGoldProds]]+marketing_campaign[[#This Row],[MntSweetProducts]]+marketing_campaign[[#This Row],[MntFishProducts]]+marketing_campaign[[#This Row],[MntMeatProducts]]+marketing_campaign[[#This Row],[MntFruits]]+marketing_campaign[[#This Row],[MntWines]]</f>
        <v>313</v>
      </c>
      <c r="U1037">
        <v>2</v>
      </c>
      <c r="V1037">
        <v>5</v>
      </c>
      <c r="W1037">
        <v>1</v>
      </c>
      <c r="X1037">
        <v>5</v>
      </c>
      <c r="Y1037">
        <f t="shared" si="33"/>
        <v>13</v>
      </c>
      <c r="Z1037">
        <v>8</v>
      </c>
      <c r="AA1037">
        <v>0</v>
      </c>
      <c r="AB1037">
        <v>0</v>
      </c>
      <c r="AC1037">
        <v>0</v>
      </c>
      <c r="AD1037">
        <v>0</v>
      </c>
      <c r="AE1037">
        <v>0</v>
      </c>
      <c r="AF1037">
        <v>0</v>
      </c>
      <c r="AG1037">
        <v>3</v>
      </c>
      <c r="AH1037">
        <v>11</v>
      </c>
      <c r="AI1037">
        <v>0</v>
      </c>
      <c r="AJ1037">
        <f>marketing_campaign[[#This Row],[AcceptedCmp2]]+marketing_campaign[[#This Row],[AcceptedCmp1]]+marketing_campaign[[#This Row],[AcceptedCmp5]]+marketing_campaign[[#This Row],[AcceptedCmp4]]+marketing_campaign[[#This Row],[AcceptedCmp3]]</f>
        <v>0</v>
      </c>
    </row>
    <row r="1038" spans="1:36" x14ac:dyDescent="0.35">
      <c r="A1038">
        <v>10613</v>
      </c>
      <c r="B1038">
        <v>1958</v>
      </c>
      <c r="C1038">
        <f t="shared" ca="1" si="32"/>
        <v>68</v>
      </c>
      <c r="D1038" t="str" cm="1">
        <f t="array" aca="1" ref="D10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38" t="s">
        <v>32</v>
      </c>
      <c r="F1038" t="s">
        <v>31</v>
      </c>
      <c r="G1038" cm="1">
        <f t="array" ref="G1038">_xlfn.IFS(marketing_campaign[[#This Row],[Marital_Status]]="Single",I1038-J1038+1,marketing_campaign[[#This Row],[Marital_Status]]="Together",I1038+J1038+2,marketing_campaign[[#This Row],[Marital_Status]]="Alone",I1038-J1038+1,marketing_campaign[[#This Row],[Marital_Status]]="Married",I1038+J1038+2,marketing_campaign[[#This Row],[Marital_Status]]="Divorced",I1038+J1038+1,marketing_campaign[[#This Row],[Marital_Status]]="YOLO",I1038-J1038+1,marketing_campaign[[#This Row],[Marital_Status]]="Absurd",I1038-J1038+1,marketing_campaign[[#This Row],[Marital_Status]]="Widow",I1038+J1038+1)</f>
        <v>4</v>
      </c>
      <c r="H1038">
        <v>37334</v>
      </c>
      <c r="I1038">
        <v>1</v>
      </c>
      <c r="J1038">
        <v>1</v>
      </c>
      <c r="K1038" s="1">
        <v>41696</v>
      </c>
      <c r="L1038">
        <v>44</v>
      </c>
      <c r="M1038" t="str" cm="1">
        <f t="array" ref="M1038">_xlfn.IFS(AND(marketing_campaign[[#This Row],[Recency]]&gt;=0,marketing_campaign[[#This Row],[Recency]]&lt;=14),"Early Recency",AND(marketing_campaign[[#This Row],[Recency]]&gt;=15,marketing_campaign[[#This Row],[Recency]]&lt;=31),"Mid-Recency",marketing_campaign[[#This Row],[Recency]]&gt;=32,"Late Recency")</f>
        <v>Late Recency</v>
      </c>
      <c r="N1038">
        <v>26</v>
      </c>
      <c r="O1038">
        <v>1</v>
      </c>
      <c r="P1038">
        <v>16</v>
      </c>
      <c r="Q1038">
        <v>2</v>
      </c>
      <c r="R1038">
        <v>2</v>
      </c>
      <c r="S1038">
        <v>15</v>
      </c>
      <c r="T1038">
        <f>marketing_campaign[[#This Row],[MntGoldProds]]+marketing_campaign[[#This Row],[MntSweetProducts]]+marketing_campaign[[#This Row],[MntFishProducts]]+marketing_campaign[[#This Row],[MntMeatProducts]]+marketing_campaign[[#This Row],[MntFruits]]+marketing_campaign[[#This Row],[MntWines]]</f>
        <v>62</v>
      </c>
      <c r="U1038">
        <v>4</v>
      </c>
      <c r="V1038">
        <v>3</v>
      </c>
      <c r="W1038">
        <v>0</v>
      </c>
      <c r="X1038">
        <v>4</v>
      </c>
      <c r="Y1038">
        <f t="shared" si="33"/>
        <v>11</v>
      </c>
      <c r="Z1038">
        <v>4</v>
      </c>
      <c r="AA1038">
        <v>0</v>
      </c>
      <c r="AB1038">
        <v>0</v>
      </c>
      <c r="AC1038">
        <v>0</v>
      </c>
      <c r="AD1038">
        <v>0</v>
      </c>
      <c r="AE1038">
        <v>0</v>
      </c>
      <c r="AF1038">
        <v>0</v>
      </c>
      <c r="AG1038">
        <v>3</v>
      </c>
      <c r="AH1038">
        <v>11</v>
      </c>
      <c r="AI1038">
        <v>0</v>
      </c>
      <c r="AJ1038">
        <f>marketing_campaign[[#This Row],[AcceptedCmp2]]+marketing_campaign[[#This Row],[AcceptedCmp1]]+marketing_campaign[[#This Row],[AcceptedCmp5]]+marketing_campaign[[#This Row],[AcceptedCmp4]]+marketing_campaign[[#This Row],[AcceptedCmp3]]</f>
        <v>0</v>
      </c>
    </row>
    <row r="1039" spans="1:36" x14ac:dyDescent="0.35">
      <c r="A1039">
        <v>67</v>
      </c>
      <c r="B1039">
        <v>1972</v>
      </c>
      <c r="C1039">
        <f t="shared" ca="1" si="32"/>
        <v>54</v>
      </c>
      <c r="D1039" t="str" cm="1">
        <f t="array" aca="1" ref="D10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39" t="s">
        <v>34</v>
      </c>
      <c r="F1039" t="s">
        <v>30</v>
      </c>
      <c r="G1039" cm="1">
        <f t="array" ref="G1039">_xlfn.IFS(marketing_campaign[[#This Row],[Marital_Status]]="Single",I1039-J1039+1,marketing_campaign[[#This Row],[Marital_Status]]="Together",I1039+J1039+2,marketing_campaign[[#This Row],[Marital_Status]]="Alone",I1039-J1039+1,marketing_campaign[[#This Row],[Marital_Status]]="Married",I1039+J1039+2,marketing_campaign[[#This Row],[Marital_Status]]="Divorced",I1039+J1039+1,marketing_campaign[[#This Row],[Marital_Status]]="YOLO",I1039-J1039+1,marketing_campaign[[#This Row],[Marital_Status]]="Absurd",I1039-J1039+1,marketing_campaign[[#This Row],[Marital_Status]]="Widow",I1039+J1039+1)</f>
        <v>1</v>
      </c>
      <c r="H1039">
        <v>46423</v>
      </c>
      <c r="I1039">
        <v>1</v>
      </c>
      <c r="J1039">
        <v>1</v>
      </c>
      <c r="K1039" s="1">
        <v>41535</v>
      </c>
      <c r="L1039">
        <v>6</v>
      </c>
      <c r="M1039" t="str" cm="1">
        <f t="array" ref="M1039">_xlfn.IFS(AND(marketing_campaign[[#This Row],[Recency]]&gt;=0,marketing_campaign[[#This Row],[Recency]]&lt;=14),"Early Recency",AND(marketing_campaign[[#This Row],[Recency]]&gt;=15,marketing_campaign[[#This Row],[Recency]]&lt;=31),"Mid-Recency",marketing_campaign[[#This Row],[Recency]]&gt;=32,"Late Recency")</f>
        <v>Early Recency</v>
      </c>
      <c r="N1039">
        <v>68</v>
      </c>
      <c r="O1039">
        <v>0</v>
      </c>
      <c r="P1039">
        <v>16</v>
      </c>
      <c r="Q1039">
        <v>0</v>
      </c>
      <c r="R1039">
        <v>0</v>
      </c>
      <c r="S1039">
        <v>8</v>
      </c>
      <c r="T1039">
        <f>marketing_campaign[[#This Row],[MntGoldProds]]+marketing_campaign[[#This Row],[MntSweetProducts]]+marketing_campaign[[#This Row],[MntFishProducts]]+marketing_campaign[[#This Row],[MntMeatProducts]]+marketing_campaign[[#This Row],[MntFruits]]+marketing_campaign[[#This Row],[MntWines]]</f>
        <v>92</v>
      </c>
      <c r="U1039">
        <v>3</v>
      </c>
      <c r="V1039">
        <v>2</v>
      </c>
      <c r="W1039">
        <v>0</v>
      </c>
      <c r="X1039">
        <v>4</v>
      </c>
      <c r="Y1039">
        <f t="shared" si="33"/>
        <v>9</v>
      </c>
      <c r="Z1039">
        <v>7</v>
      </c>
      <c r="AA1039">
        <v>0</v>
      </c>
      <c r="AB1039">
        <v>0</v>
      </c>
      <c r="AC1039">
        <v>0</v>
      </c>
      <c r="AD1039">
        <v>0</v>
      </c>
      <c r="AE1039">
        <v>0</v>
      </c>
      <c r="AF1039">
        <v>0</v>
      </c>
      <c r="AG1039">
        <v>3</v>
      </c>
      <c r="AH1039">
        <v>11</v>
      </c>
      <c r="AI1039">
        <v>0</v>
      </c>
      <c r="AJ1039">
        <f>marketing_campaign[[#This Row],[AcceptedCmp2]]+marketing_campaign[[#This Row],[AcceptedCmp1]]+marketing_campaign[[#This Row],[AcceptedCmp5]]+marketing_campaign[[#This Row],[AcceptedCmp4]]+marketing_campaign[[#This Row],[AcceptedCmp3]]</f>
        <v>0</v>
      </c>
    </row>
    <row r="1040" spans="1:36" x14ac:dyDescent="0.35">
      <c r="A1040">
        <v>6019</v>
      </c>
      <c r="B1040">
        <v>1971</v>
      </c>
      <c r="C1040">
        <f t="shared" ca="1" si="32"/>
        <v>55</v>
      </c>
      <c r="D1040" t="str" cm="1">
        <f t="array" aca="1" ref="D10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0" t="s">
        <v>32</v>
      </c>
      <c r="F1040" t="s">
        <v>33</v>
      </c>
      <c r="G1040" cm="1">
        <f t="array" ref="G1040">_xlfn.IFS(marketing_campaign[[#This Row],[Marital_Status]]="Single",I1040-J1040+1,marketing_campaign[[#This Row],[Marital_Status]]="Together",I1040+J1040+2,marketing_campaign[[#This Row],[Marital_Status]]="Alone",I1040-J1040+1,marketing_campaign[[#This Row],[Marital_Status]]="Married",I1040+J1040+2,marketing_campaign[[#This Row],[Marital_Status]]="Divorced",I1040+J1040+1,marketing_campaign[[#This Row],[Marital_Status]]="YOLO",I1040-J1040+1,marketing_campaign[[#This Row],[Marital_Status]]="Absurd",I1040-J1040+1,marketing_campaign[[#This Row],[Marital_Status]]="Widow",I1040+J1040+1)</f>
        <v>3</v>
      </c>
      <c r="H1040">
        <v>37126</v>
      </c>
      <c r="I1040">
        <v>1</v>
      </c>
      <c r="J1040">
        <v>0</v>
      </c>
      <c r="K1040" s="1">
        <v>41728</v>
      </c>
      <c r="L1040">
        <v>9</v>
      </c>
      <c r="M1040" t="str" cm="1">
        <f t="array" ref="M1040">_xlfn.IFS(AND(marketing_campaign[[#This Row],[Recency]]&gt;=0,marketing_campaign[[#This Row],[Recency]]&lt;=14),"Early Recency",AND(marketing_campaign[[#This Row],[Recency]]&gt;=15,marketing_campaign[[#This Row],[Recency]]&lt;=31),"Mid-Recency",marketing_campaign[[#This Row],[Recency]]&gt;=32,"Late Recency")</f>
        <v>Early Recency</v>
      </c>
      <c r="N1040">
        <v>45</v>
      </c>
      <c r="O1040">
        <v>3</v>
      </c>
      <c r="P1040">
        <v>9</v>
      </c>
      <c r="Q1040">
        <v>4</v>
      </c>
      <c r="R1040">
        <v>4</v>
      </c>
      <c r="S1040">
        <v>7</v>
      </c>
      <c r="T1040">
        <f>marketing_campaign[[#This Row],[MntGoldProds]]+marketing_campaign[[#This Row],[MntSweetProducts]]+marketing_campaign[[#This Row],[MntFishProducts]]+marketing_campaign[[#This Row],[MntMeatProducts]]+marketing_campaign[[#This Row],[MntFruits]]+marketing_campaign[[#This Row],[MntWines]]</f>
        <v>72</v>
      </c>
      <c r="U1040">
        <v>1</v>
      </c>
      <c r="V1040">
        <v>1</v>
      </c>
      <c r="W1040">
        <v>2</v>
      </c>
      <c r="X1040">
        <v>2</v>
      </c>
      <c r="Y1040">
        <f t="shared" si="33"/>
        <v>6</v>
      </c>
      <c r="Z1040">
        <v>6</v>
      </c>
      <c r="AA1040">
        <v>1</v>
      </c>
      <c r="AB1040">
        <v>0</v>
      </c>
      <c r="AC1040">
        <v>0</v>
      </c>
      <c r="AD1040">
        <v>0</v>
      </c>
      <c r="AE1040">
        <v>0</v>
      </c>
      <c r="AF1040">
        <v>0</v>
      </c>
      <c r="AG1040">
        <v>3</v>
      </c>
      <c r="AH1040">
        <v>11</v>
      </c>
      <c r="AI1040">
        <v>1</v>
      </c>
      <c r="AJ1040">
        <f>marketing_campaign[[#This Row],[AcceptedCmp2]]+marketing_campaign[[#This Row],[AcceptedCmp1]]+marketing_campaign[[#This Row],[AcceptedCmp5]]+marketing_campaign[[#This Row],[AcceptedCmp4]]+marketing_campaign[[#This Row],[AcceptedCmp3]]</f>
        <v>1</v>
      </c>
    </row>
    <row r="1041" spans="1:36" x14ac:dyDescent="0.35">
      <c r="A1041">
        <v>5863</v>
      </c>
      <c r="B1041">
        <v>1953</v>
      </c>
      <c r="C1041">
        <f t="shared" ca="1" si="32"/>
        <v>73</v>
      </c>
      <c r="D1041" t="str" cm="1">
        <f t="array" aca="1" ref="D10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1" t="s">
        <v>29</v>
      </c>
      <c r="F1041" t="s">
        <v>33</v>
      </c>
      <c r="G1041" cm="1">
        <f t="array" ref="G1041">_xlfn.IFS(marketing_campaign[[#This Row],[Marital_Status]]="Single",I1041-J1041+1,marketing_campaign[[#This Row],[Marital_Status]]="Together",I1041+J1041+2,marketing_campaign[[#This Row],[Marital_Status]]="Alone",I1041-J1041+1,marketing_campaign[[#This Row],[Marital_Status]]="Married",I1041+J1041+2,marketing_campaign[[#This Row],[Marital_Status]]="Divorced",I1041+J1041+1,marketing_campaign[[#This Row],[Marital_Status]]="YOLO",I1041-J1041+1,marketing_campaign[[#This Row],[Marital_Status]]="Absurd",I1041-J1041+1,marketing_campaign[[#This Row],[Marital_Status]]="Widow",I1041+J1041+1)</f>
        <v>3</v>
      </c>
      <c r="H1041">
        <v>47703</v>
      </c>
      <c r="I1041">
        <v>0</v>
      </c>
      <c r="J1041">
        <v>1</v>
      </c>
      <c r="K1041" s="1">
        <v>41423</v>
      </c>
      <c r="L1041">
        <v>95</v>
      </c>
      <c r="M1041" t="str" cm="1">
        <f t="array" ref="M1041">_xlfn.IFS(AND(marketing_campaign[[#This Row],[Recency]]&gt;=0,marketing_campaign[[#This Row],[Recency]]&lt;=14),"Early Recency",AND(marketing_campaign[[#This Row],[Recency]]&gt;=15,marketing_campaign[[#This Row],[Recency]]&lt;=31),"Mid-Recency",marketing_campaign[[#This Row],[Recency]]&gt;=32,"Late Recency")</f>
        <v>Late Recency</v>
      </c>
      <c r="N1041">
        <v>359</v>
      </c>
      <c r="O1041">
        <v>0</v>
      </c>
      <c r="P1041">
        <v>134</v>
      </c>
      <c r="Q1041">
        <v>13</v>
      </c>
      <c r="R1041">
        <v>26</v>
      </c>
      <c r="S1041">
        <v>123</v>
      </c>
      <c r="T1041">
        <f>marketing_campaign[[#This Row],[MntGoldProds]]+marketing_campaign[[#This Row],[MntSweetProducts]]+marketing_campaign[[#This Row],[MntFishProducts]]+marketing_campaign[[#This Row],[MntMeatProducts]]+marketing_campaign[[#This Row],[MntFruits]]+marketing_campaign[[#This Row],[MntWines]]</f>
        <v>655</v>
      </c>
      <c r="U1041">
        <v>4</v>
      </c>
      <c r="V1041">
        <v>6</v>
      </c>
      <c r="W1041">
        <v>3</v>
      </c>
      <c r="X1041">
        <v>8</v>
      </c>
      <c r="Y1041">
        <f t="shared" si="33"/>
        <v>21</v>
      </c>
      <c r="Z1041">
        <v>5</v>
      </c>
      <c r="AA1041">
        <v>0</v>
      </c>
      <c r="AB1041">
        <v>0</v>
      </c>
      <c r="AC1041">
        <v>0</v>
      </c>
      <c r="AD1041">
        <v>0</v>
      </c>
      <c r="AE1041">
        <v>0</v>
      </c>
      <c r="AF1041">
        <v>0</v>
      </c>
      <c r="AG1041">
        <v>3</v>
      </c>
      <c r="AH1041">
        <v>11</v>
      </c>
      <c r="AI1041">
        <v>0</v>
      </c>
      <c r="AJ1041">
        <f>marketing_campaign[[#This Row],[AcceptedCmp2]]+marketing_campaign[[#This Row],[AcceptedCmp1]]+marketing_campaign[[#This Row],[AcceptedCmp5]]+marketing_campaign[[#This Row],[AcceptedCmp4]]+marketing_campaign[[#This Row],[AcceptedCmp3]]</f>
        <v>0</v>
      </c>
    </row>
    <row r="1042" spans="1:36" x14ac:dyDescent="0.35">
      <c r="A1042">
        <v>3717</v>
      </c>
      <c r="B1042">
        <v>1959</v>
      </c>
      <c r="C1042">
        <f t="shared" ca="1" si="32"/>
        <v>67</v>
      </c>
      <c r="D1042" t="str" cm="1">
        <f t="array" aca="1" ref="D10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2" t="s">
        <v>29</v>
      </c>
      <c r="F1042" t="s">
        <v>33</v>
      </c>
      <c r="G1042" cm="1">
        <f t="array" ref="G1042">_xlfn.IFS(marketing_campaign[[#This Row],[Marital_Status]]="Single",I1042-J1042+1,marketing_campaign[[#This Row],[Marital_Status]]="Together",I1042+J1042+2,marketing_campaign[[#This Row],[Marital_Status]]="Alone",I1042-J1042+1,marketing_campaign[[#This Row],[Marital_Status]]="Married",I1042+J1042+2,marketing_campaign[[#This Row],[Marital_Status]]="Divorced",I1042+J1042+1,marketing_campaign[[#This Row],[Marital_Status]]="YOLO",I1042-J1042+1,marketing_campaign[[#This Row],[Marital_Status]]="Absurd",I1042-J1042+1,marketing_campaign[[#This Row],[Marital_Status]]="Widow",I1042+J1042+1)</f>
        <v>3</v>
      </c>
      <c r="H1042">
        <v>61180</v>
      </c>
      <c r="I1042">
        <v>0</v>
      </c>
      <c r="J1042">
        <v>1</v>
      </c>
      <c r="K1042" s="1">
        <v>41752</v>
      </c>
      <c r="L1042">
        <v>70</v>
      </c>
      <c r="M1042" t="str" cm="1">
        <f t="array" ref="M1042">_xlfn.IFS(AND(marketing_campaign[[#This Row],[Recency]]&gt;=0,marketing_campaign[[#This Row],[Recency]]&lt;=14),"Early Recency",AND(marketing_campaign[[#This Row],[Recency]]&gt;=15,marketing_campaign[[#This Row],[Recency]]&lt;=31),"Mid-Recency",marketing_campaign[[#This Row],[Recency]]&gt;=32,"Late Recency")</f>
        <v>Late Recency</v>
      </c>
      <c r="N1042">
        <v>403</v>
      </c>
      <c r="O1042">
        <v>24</v>
      </c>
      <c r="P1042">
        <v>29</v>
      </c>
      <c r="Q1042">
        <v>6</v>
      </c>
      <c r="R1042">
        <v>24</v>
      </c>
      <c r="S1042">
        <v>218</v>
      </c>
      <c r="T1042">
        <f>marketing_campaign[[#This Row],[MntGoldProds]]+marketing_campaign[[#This Row],[MntSweetProducts]]+marketing_campaign[[#This Row],[MntFishProducts]]+marketing_campaign[[#This Row],[MntMeatProducts]]+marketing_campaign[[#This Row],[MntFruits]]+marketing_campaign[[#This Row],[MntWines]]</f>
        <v>704</v>
      </c>
      <c r="U1042">
        <v>2</v>
      </c>
      <c r="V1042">
        <v>5</v>
      </c>
      <c r="W1042">
        <v>5</v>
      </c>
      <c r="X1042">
        <v>6</v>
      </c>
      <c r="Y1042">
        <f t="shared" si="33"/>
        <v>18</v>
      </c>
      <c r="Z1042">
        <v>3</v>
      </c>
      <c r="AA1042">
        <v>1</v>
      </c>
      <c r="AB1042">
        <v>0</v>
      </c>
      <c r="AC1042">
        <v>0</v>
      </c>
      <c r="AD1042">
        <v>0</v>
      </c>
      <c r="AE1042">
        <v>0</v>
      </c>
      <c r="AF1042">
        <v>0</v>
      </c>
      <c r="AG1042">
        <v>3</v>
      </c>
      <c r="AH1042">
        <v>11</v>
      </c>
      <c r="AI1042">
        <v>0</v>
      </c>
      <c r="AJ1042">
        <f>marketing_campaign[[#This Row],[AcceptedCmp2]]+marketing_campaign[[#This Row],[AcceptedCmp1]]+marketing_campaign[[#This Row],[AcceptedCmp5]]+marketing_campaign[[#This Row],[AcceptedCmp4]]+marketing_campaign[[#This Row],[AcceptedCmp3]]</f>
        <v>1</v>
      </c>
    </row>
    <row r="1043" spans="1:36" x14ac:dyDescent="0.35">
      <c r="A1043">
        <v>6730</v>
      </c>
      <c r="B1043">
        <v>1954</v>
      </c>
      <c r="C1043">
        <f t="shared" ca="1" si="32"/>
        <v>72</v>
      </c>
      <c r="D1043" t="str" cm="1">
        <f t="array" aca="1" ref="D10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3" t="s">
        <v>29</v>
      </c>
      <c r="F1043" t="s">
        <v>33</v>
      </c>
      <c r="G1043" cm="1">
        <f t="array" ref="G1043">_xlfn.IFS(marketing_campaign[[#This Row],[Marital_Status]]="Single",I1043-J1043+1,marketing_campaign[[#This Row],[Marital_Status]]="Together",I1043+J1043+2,marketing_campaign[[#This Row],[Marital_Status]]="Alone",I1043-J1043+1,marketing_campaign[[#This Row],[Marital_Status]]="Married",I1043+J1043+2,marketing_campaign[[#This Row],[Marital_Status]]="Divorced",I1043+J1043+1,marketing_campaign[[#This Row],[Marital_Status]]="YOLO",I1043-J1043+1,marketing_campaign[[#This Row],[Marital_Status]]="Absurd",I1043-J1043+1,marketing_campaign[[#This Row],[Marital_Status]]="Widow",I1043+J1043+1)</f>
        <v>4</v>
      </c>
      <c r="H1043">
        <v>38998</v>
      </c>
      <c r="I1043">
        <v>1</v>
      </c>
      <c r="J1043">
        <v>1</v>
      </c>
      <c r="K1043" s="1">
        <v>41216</v>
      </c>
      <c r="L1043">
        <v>92</v>
      </c>
      <c r="M1043" t="str" cm="1">
        <f t="array" ref="M1043">_xlfn.IFS(AND(marketing_campaign[[#This Row],[Recency]]&gt;=0,marketing_campaign[[#This Row],[Recency]]&lt;=14),"Early Recency",AND(marketing_campaign[[#This Row],[Recency]]&gt;=15,marketing_campaign[[#This Row],[Recency]]&lt;=31),"Mid-Recency",marketing_campaign[[#This Row],[Recency]]&gt;=32,"Late Recency")</f>
        <v>Late Recency</v>
      </c>
      <c r="N1043">
        <v>34</v>
      </c>
      <c r="O1043">
        <v>1</v>
      </c>
      <c r="P1043">
        <v>14</v>
      </c>
      <c r="Q1043">
        <v>0</v>
      </c>
      <c r="R1043">
        <v>0</v>
      </c>
      <c r="S1043">
        <v>5</v>
      </c>
      <c r="T1043">
        <f>marketing_campaign[[#This Row],[MntGoldProds]]+marketing_campaign[[#This Row],[MntSweetProducts]]+marketing_campaign[[#This Row],[MntFishProducts]]+marketing_campaign[[#This Row],[MntMeatProducts]]+marketing_campaign[[#This Row],[MntFruits]]+marketing_campaign[[#This Row],[MntWines]]</f>
        <v>54</v>
      </c>
      <c r="U1043">
        <v>3</v>
      </c>
      <c r="V1043">
        <v>2</v>
      </c>
      <c r="W1043">
        <v>0</v>
      </c>
      <c r="X1043">
        <v>3</v>
      </c>
      <c r="Y1043">
        <f t="shared" si="33"/>
        <v>8</v>
      </c>
      <c r="Z1043">
        <v>8</v>
      </c>
      <c r="AA1043">
        <v>0</v>
      </c>
      <c r="AB1043">
        <v>0</v>
      </c>
      <c r="AC1043">
        <v>0</v>
      </c>
      <c r="AD1043">
        <v>0</v>
      </c>
      <c r="AE1043">
        <v>0</v>
      </c>
      <c r="AF1043">
        <v>1</v>
      </c>
      <c r="AG1043">
        <v>3</v>
      </c>
      <c r="AH1043">
        <v>11</v>
      </c>
      <c r="AI1043">
        <v>0</v>
      </c>
      <c r="AJ1043">
        <f>marketing_campaign[[#This Row],[AcceptedCmp2]]+marketing_campaign[[#This Row],[AcceptedCmp1]]+marketing_campaign[[#This Row],[AcceptedCmp5]]+marketing_campaign[[#This Row],[AcceptedCmp4]]+marketing_campaign[[#This Row],[AcceptedCmp3]]</f>
        <v>0</v>
      </c>
    </row>
    <row r="1044" spans="1:36" x14ac:dyDescent="0.35">
      <c r="A1044">
        <v>10749</v>
      </c>
      <c r="B1044">
        <v>1991</v>
      </c>
      <c r="C1044">
        <f t="shared" ca="1" si="32"/>
        <v>35</v>
      </c>
      <c r="D1044" t="str" cm="1">
        <f t="array" aca="1" ref="D10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44" t="s">
        <v>29</v>
      </c>
      <c r="F1044" t="s">
        <v>30</v>
      </c>
      <c r="G1044" cm="1">
        <f t="array" ref="G1044">_xlfn.IFS(marketing_campaign[[#This Row],[Marital_Status]]="Single",I1044-J1044+1,marketing_campaign[[#This Row],[Marital_Status]]="Together",I1044+J1044+2,marketing_campaign[[#This Row],[Marital_Status]]="Alone",I1044-J1044+1,marketing_campaign[[#This Row],[Marital_Status]]="Married",I1044+J1044+2,marketing_campaign[[#This Row],[Marital_Status]]="Divorced",I1044+J1044+1,marketing_campaign[[#This Row],[Marital_Status]]="YOLO",I1044-J1044+1,marketing_campaign[[#This Row],[Marital_Status]]="Absurd",I1044-J1044+1,marketing_campaign[[#This Row],[Marital_Status]]="Widow",I1044+J1044+1)</f>
        <v>1</v>
      </c>
      <c r="H1044">
        <v>8028</v>
      </c>
      <c r="I1044">
        <v>0</v>
      </c>
      <c r="J1044">
        <v>0</v>
      </c>
      <c r="K1044" s="1">
        <v>41170</v>
      </c>
      <c r="L1044">
        <v>62</v>
      </c>
      <c r="M1044" t="str" cm="1">
        <f t="array" ref="M1044">_xlfn.IFS(AND(marketing_campaign[[#This Row],[Recency]]&gt;=0,marketing_campaign[[#This Row],[Recency]]&lt;=14),"Early Recency",AND(marketing_campaign[[#This Row],[Recency]]&gt;=15,marketing_campaign[[#This Row],[Recency]]&lt;=31),"Mid-Recency",marketing_campaign[[#This Row],[Recency]]&gt;=32,"Late Recency")</f>
        <v>Late Recency</v>
      </c>
      <c r="N1044">
        <v>73</v>
      </c>
      <c r="O1044">
        <v>18</v>
      </c>
      <c r="P1044">
        <v>66</v>
      </c>
      <c r="Q1044">
        <v>7</v>
      </c>
      <c r="R1044">
        <v>12</v>
      </c>
      <c r="S1044">
        <v>2</v>
      </c>
      <c r="T1044">
        <f>marketing_campaign[[#This Row],[MntGoldProds]]+marketing_campaign[[#This Row],[MntSweetProducts]]+marketing_campaign[[#This Row],[MntFishProducts]]+marketing_campaign[[#This Row],[MntMeatProducts]]+marketing_campaign[[#This Row],[MntFruits]]+marketing_campaign[[#This Row],[MntWines]]</f>
        <v>178</v>
      </c>
      <c r="U1044">
        <v>15</v>
      </c>
      <c r="V1044">
        <v>0</v>
      </c>
      <c r="W1044">
        <v>1</v>
      </c>
      <c r="X1044">
        <v>0</v>
      </c>
      <c r="Y1044">
        <f t="shared" si="33"/>
        <v>16</v>
      </c>
      <c r="Z1044">
        <v>19</v>
      </c>
      <c r="AA1044">
        <v>0</v>
      </c>
      <c r="AB1044">
        <v>0</v>
      </c>
      <c r="AC1044">
        <v>0</v>
      </c>
      <c r="AD1044">
        <v>0</v>
      </c>
      <c r="AE1044">
        <v>0</v>
      </c>
      <c r="AF1044">
        <v>0</v>
      </c>
      <c r="AG1044">
        <v>3</v>
      </c>
      <c r="AH1044">
        <v>11</v>
      </c>
      <c r="AI1044">
        <v>0</v>
      </c>
      <c r="AJ1044">
        <f>marketing_campaign[[#This Row],[AcceptedCmp2]]+marketing_campaign[[#This Row],[AcceptedCmp1]]+marketing_campaign[[#This Row],[AcceptedCmp5]]+marketing_campaign[[#This Row],[AcceptedCmp4]]+marketing_campaign[[#This Row],[AcceptedCmp3]]</f>
        <v>0</v>
      </c>
    </row>
    <row r="1045" spans="1:36" x14ac:dyDescent="0.35">
      <c r="A1045">
        <v>4998</v>
      </c>
      <c r="B1045">
        <v>1962</v>
      </c>
      <c r="C1045">
        <f t="shared" ca="1" si="32"/>
        <v>64</v>
      </c>
      <c r="D1045" t="str" cm="1">
        <f t="array" aca="1" ref="D10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5" t="s">
        <v>29</v>
      </c>
      <c r="F1045" t="s">
        <v>31</v>
      </c>
      <c r="G1045" cm="1">
        <f t="array" ref="G1045">_xlfn.IFS(marketing_campaign[[#This Row],[Marital_Status]]="Single",I1045-J1045+1,marketing_campaign[[#This Row],[Marital_Status]]="Together",I1045+J1045+2,marketing_campaign[[#This Row],[Marital_Status]]="Alone",I1045-J1045+1,marketing_campaign[[#This Row],[Marital_Status]]="Married",I1045+J1045+2,marketing_campaign[[#This Row],[Marital_Status]]="Divorced",I1045+J1045+1,marketing_campaign[[#This Row],[Marital_Status]]="YOLO",I1045-J1045+1,marketing_campaign[[#This Row],[Marital_Status]]="Absurd",I1045-J1045+1,marketing_campaign[[#This Row],[Marital_Status]]="Widow",I1045+J1045+1)</f>
        <v>2</v>
      </c>
      <c r="H1045">
        <v>76081</v>
      </c>
      <c r="I1045">
        <v>0</v>
      </c>
      <c r="J1045">
        <v>0</v>
      </c>
      <c r="K1045" s="1">
        <v>41782</v>
      </c>
      <c r="L1045">
        <v>85</v>
      </c>
      <c r="M1045" t="str" cm="1">
        <f t="array" ref="M1045">_xlfn.IFS(AND(marketing_campaign[[#This Row],[Recency]]&gt;=0,marketing_campaign[[#This Row],[Recency]]&lt;=14),"Early Recency",AND(marketing_campaign[[#This Row],[Recency]]&gt;=15,marketing_campaign[[#This Row],[Recency]]&lt;=31),"Mid-Recency",marketing_campaign[[#This Row],[Recency]]&gt;=32,"Late Recency")</f>
        <v>Late Recency</v>
      </c>
      <c r="N1045">
        <v>292</v>
      </c>
      <c r="O1045">
        <v>30</v>
      </c>
      <c r="P1045">
        <v>415</v>
      </c>
      <c r="Q1045">
        <v>63</v>
      </c>
      <c r="R1045">
        <v>33</v>
      </c>
      <c r="S1045">
        <v>200</v>
      </c>
      <c r="T1045">
        <f>marketing_campaign[[#This Row],[MntGoldProds]]+marketing_campaign[[#This Row],[MntSweetProducts]]+marketing_campaign[[#This Row],[MntFishProducts]]+marketing_campaign[[#This Row],[MntMeatProducts]]+marketing_campaign[[#This Row],[MntFruits]]+marketing_campaign[[#This Row],[MntWines]]</f>
        <v>1033</v>
      </c>
      <c r="U1045">
        <v>1</v>
      </c>
      <c r="V1045">
        <v>4</v>
      </c>
      <c r="W1045">
        <v>5</v>
      </c>
      <c r="X1045">
        <v>4</v>
      </c>
      <c r="Y1045">
        <f t="shared" si="33"/>
        <v>14</v>
      </c>
      <c r="Z1045">
        <v>2</v>
      </c>
      <c r="AA1045">
        <v>0</v>
      </c>
      <c r="AB1045">
        <v>0</v>
      </c>
      <c r="AC1045">
        <v>0</v>
      </c>
      <c r="AD1045">
        <v>1</v>
      </c>
      <c r="AE1045">
        <v>0</v>
      </c>
      <c r="AF1045">
        <v>0</v>
      </c>
      <c r="AG1045">
        <v>3</v>
      </c>
      <c r="AH1045">
        <v>11</v>
      </c>
      <c r="AI1045">
        <v>0</v>
      </c>
      <c r="AJ1045">
        <f>marketing_campaign[[#This Row],[AcceptedCmp2]]+marketing_campaign[[#This Row],[AcceptedCmp1]]+marketing_campaign[[#This Row],[AcceptedCmp5]]+marketing_campaign[[#This Row],[AcceptedCmp4]]+marketing_campaign[[#This Row],[AcceptedCmp3]]</f>
        <v>1</v>
      </c>
    </row>
    <row r="1046" spans="1:36" x14ac:dyDescent="0.35">
      <c r="A1046">
        <v>6287</v>
      </c>
      <c r="B1046">
        <v>1986</v>
      </c>
      <c r="C1046">
        <f t="shared" ca="1" si="32"/>
        <v>40</v>
      </c>
      <c r="D1046" t="str" cm="1">
        <f t="array" aca="1" ref="D10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46" t="s">
        <v>29</v>
      </c>
      <c r="F1046" t="s">
        <v>31</v>
      </c>
      <c r="G1046" cm="1">
        <f t="array" ref="G1046">_xlfn.IFS(marketing_campaign[[#This Row],[Marital_Status]]="Single",I1046-J1046+1,marketing_campaign[[#This Row],[Marital_Status]]="Together",I1046+J1046+2,marketing_campaign[[#This Row],[Marital_Status]]="Alone",I1046-J1046+1,marketing_campaign[[#This Row],[Marital_Status]]="Married",I1046+J1046+2,marketing_campaign[[#This Row],[Marital_Status]]="Divorced",I1046+J1046+1,marketing_campaign[[#This Row],[Marital_Status]]="YOLO",I1046-J1046+1,marketing_campaign[[#This Row],[Marital_Status]]="Absurd",I1046-J1046+1,marketing_campaign[[#This Row],[Marital_Status]]="Widow",I1046+J1046+1)</f>
        <v>3</v>
      </c>
      <c r="H1046">
        <v>34728</v>
      </c>
      <c r="I1046">
        <v>1</v>
      </c>
      <c r="J1046">
        <v>0</v>
      </c>
      <c r="K1046" s="1">
        <v>41485</v>
      </c>
      <c r="L1046">
        <v>2</v>
      </c>
      <c r="M1046" t="str" cm="1">
        <f t="array" ref="M1046">_xlfn.IFS(AND(marketing_campaign[[#This Row],[Recency]]&gt;=0,marketing_campaign[[#This Row],[Recency]]&lt;=14),"Early Recency",AND(marketing_campaign[[#This Row],[Recency]]&gt;=15,marketing_campaign[[#This Row],[Recency]]&lt;=31),"Mid-Recency",marketing_campaign[[#This Row],[Recency]]&gt;=32,"Late Recency")</f>
        <v>Early Recency</v>
      </c>
      <c r="N1046">
        <v>14</v>
      </c>
      <c r="O1046">
        <v>0</v>
      </c>
      <c r="P1046">
        <v>16</v>
      </c>
      <c r="Q1046">
        <v>0</v>
      </c>
      <c r="R1046">
        <v>0</v>
      </c>
      <c r="S1046">
        <v>6</v>
      </c>
      <c r="T1046">
        <f>marketing_campaign[[#This Row],[MntGoldProds]]+marketing_campaign[[#This Row],[MntSweetProducts]]+marketing_campaign[[#This Row],[MntFishProducts]]+marketing_campaign[[#This Row],[MntMeatProducts]]+marketing_campaign[[#This Row],[MntFruits]]+marketing_campaign[[#This Row],[MntWines]]</f>
        <v>36</v>
      </c>
      <c r="U1046">
        <v>1</v>
      </c>
      <c r="V1046">
        <v>1</v>
      </c>
      <c r="W1046">
        <v>1</v>
      </c>
      <c r="X1046">
        <v>2</v>
      </c>
      <c r="Y1046">
        <f t="shared" si="33"/>
        <v>5</v>
      </c>
      <c r="Z1046">
        <v>6</v>
      </c>
      <c r="AA1046">
        <v>0</v>
      </c>
      <c r="AB1046">
        <v>0</v>
      </c>
      <c r="AC1046">
        <v>0</v>
      </c>
      <c r="AD1046">
        <v>0</v>
      </c>
      <c r="AE1046">
        <v>0</v>
      </c>
      <c r="AF1046">
        <v>0</v>
      </c>
      <c r="AG1046">
        <v>3</v>
      </c>
      <c r="AH1046">
        <v>11</v>
      </c>
      <c r="AI1046">
        <v>1</v>
      </c>
      <c r="AJ1046">
        <f>marketing_campaign[[#This Row],[AcceptedCmp2]]+marketing_campaign[[#This Row],[AcceptedCmp1]]+marketing_campaign[[#This Row],[AcceptedCmp5]]+marketing_campaign[[#This Row],[AcceptedCmp4]]+marketing_campaign[[#This Row],[AcceptedCmp3]]</f>
        <v>0</v>
      </c>
    </row>
    <row r="1047" spans="1:36" x14ac:dyDescent="0.35">
      <c r="A1047">
        <v>5985</v>
      </c>
      <c r="B1047">
        <v>1965</v>
      </c>
      <c r="C1047">
        <f t="shared" ca="1" si="32"/>
        <v>61</v>
      </c>
      <c r="D1047" t="str" cm="1">
        <f t="array" aca="1" ref="D10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7" t="s">
        <v>34</v>
      </c>
      <c r="F1047" t="s">
        <v>30</v>
      </c>
      <c r="G1047" cm="1">
        <f t="array" ref="G1047">_xlfn.IFS(marketing_campaign[[#This Row],[Marital_Status]]="Single",I1047-J1047+1,marketing_campaign[[#This Row],[Marital_Status]]="Together",I1047+J1047+2,marketing_campaign[[#This Row],[Marital_Status]]="Alone",I1047-J1047+1,marketing_campaign[[#This Row],[Marital_Status]]="Married",I1047+J1047+2,marketing_campaign[[#This Row],[Marital_Status]]="Divorced",I1047+J1047+1,marketing_campaign[[#This Row],[Marital_Status]]="YOLO",I1047-J1047+1,marketing_campaign[[#This Row],[Marital_Status]]="Absurd",I1047-J1047+1,marketing_campaign[[#This Row],[Marital_Status]]="Widow",I1047+J1047+1)</f>
        <v>0</v>
      </c>
      <c r="H1047">
        <v>33168</v>
      </c>
      <c r="I1047">
        <v>0</v>
      </c>
      <c r="J1047">
        <v>1</v>
      </c>
      <c r="K1047" s="1">
        <v>41195</v>
      </c>
      <c r="L1047">
        <v>0</v>
      </c>
      <c r="M1047" t="str" cm="1">
        <f t="array" ref="M1047">_xlfn.IFS(AND(marketing_campaign[[#This Row],[Recency]]&gt;=0,marketing_campaign[[#This Row],[Recency]]&lt;=14),"Early Recency",AND(marketing_campaign[[#This Row],[Recency]]&gt;=15,marketing_campaign[[#This Row],[Recency]]&lt;=31),"Mid-Recency",marketing_campaign[[#This Row],[Recency]]&gt;=32,"Late Recency")</f>
        <v>Early Recency</v>
      </c>
      <c r="N1047">
        <v>80</v>
      </c>
      <c r="O1047">
        <v>1</v>
      </c>
      <c r="P1047">
        <v>37</v>
      </c>
      <c r="Q1047">
        <v>0</v>
      </c>
      <c r="R1047">
        <v>1</v>
      </c>
      <c r="S1047">
        <v>3</v>
      </c>
      <c r="T1047">
        <f>marketing_campaign[[#This Row],[MntGoldProds]]+marketing_campaign[[#This Row],[MntSweetProducts]]+marketing_campaign[[#This Row],[MntFishProducts]]+marketing_campaign[[#This Row],[MntMeatProducts]]+marketing_campaign[[#This Row],[MntFruits]]+marketing_campaign[[#This Row],[MntWines]]</f>
        <v>122</v>
      </c>
      <c r="U1047">
        <v>3</v>
      </c>
      <c r="V1047">
        <v>2</v>
      </c>
      <c r="W1047">
        <v>1</v>
      </c>
      <c r="X1047">
        <v>4</v>
      </c>
      <c r="Y1047">
        <f t="shared" si="33"/>
        <v>10</v>
      </c>
      <c r="Z1047">
        <v>7</v>
      </c>
      <c r="AA1047">
        <v>0</v>
      </c>
      <c r="AB1047">
        <v>0</v>
      </c>
      <c r="AC1047">
        <v>0</v>
      </c>
      <c r="AD1047">
        <v>0</v>
      </c>
      <c r="AE1047">
        <v>0</v>
      </c>
      <c r="AF1047">
        <v>0</v>
      </c>
      <c r="AG1047">
        <v>3</v>
      </c>
      <c r="AH1047">
        <v>11</v>
      </c>
      <c r="AI1047">
        <v>0</v>
      </c>
      <c r="AJ1047">
        <f>marketing_campaign[[#This Row],[AcceptedCmp2]]+marketing_campaign[[#This Row],[AcceptedCmp1]]+marketing_campaign[[#This Row],[AcceptedCmp5]]+marketing_campaign[[#This Row],[AcceptedCmp4]]+marketing_campaign[[#This Row],[AcceptedCmp3]]</f>
        <v>0</v>
      </c>
    </row>
    <row r="1048" spans="1:36" x14ac:dyDescent="0.35">
      <c r="A1048">
        <v>4754</v>
      </c>
      <c r="B1048">
        <v>1966</v>
      </c>
      <c r="C1048">
        <f t="shared" ca="1" si="32"/>
        <v>60</v>
      </c>
      <c r="D1048" t="str" cm="1">
        <f t="array" aca="1" ref="D10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48" t="s">
        <v>34</v>
      </c>
      <c r="F1048" t="s">
        <v>33</v>
      </c>
      <c r="G1048" cm="1">
        <f t="array" ref="G1048">_xlfn.IFS(marketing_campaign[[#This Row],[Marital_Status]]="Single",I1048-J1048+1,marketing_campaign[[#This Row],[Marital_Status]]="Together",I1048+J1048+2,marketing_campaign[[#This Row],[Marital_Status]]="Alone",I1048-J1048+1,marketing_campaign[[#This Row],[Marital_Status]]="Married",I1048+J1048+2,marketing_campaign[[#This Row],[Marital_Status]]="Divorced",I1048+J1048+1,marketing_campaign[[#This Row],[Marital_Status]]="YOLO",I1048-J1048+1,marketing_campaign[[#This Row],[Marital_Status]]="Absurd",I1048-J1048+1,marketing_campaign[[#This Row],[Marital_Status]]="Widow",I1048+J1048+1)</f>
        <v>3</v>
      </c>
      <c r="H1048">
        <v>33585</v>
      </c>
      <c r="I1048">
        <v>0</v>
      </c>
      <c r="J1048">
        <v>1</v>
      </c>
      <c r="K1048" s="1">
        <v>41542</v>
      </c>
      <c r="L1048">
        <v>91</v>
      </c>
      <c r="M1048" t="str" cm="1">
        <f t="array" ref="M1048">_xlfn.IFS(AND(marketing_campaign[[#This Row],[Recency]]&gt;=0,marketing_campaign[[#This Row],[Recency]]&lt;=14),"Early Recency",AND(marketing_campaign[[#This Row],[Recency]]&gt;=15,marketing_campaign[[#This Row],[Recency]]&lt;=31),"Mid-Recency",marketing_campaign[[#This Row],[Recency]]&gt;=32,"Late Recency")</f>
        <v>Late Recency</v>
      </c>
      <c r="N1048">
        <v>30</v>
      </c>
      <c r="O1048">
        <v>11</v>
      </c>
      <c r="P1048">
        <v>33</v>
      </c>
      <c r="Q1048">
        <v>13</v>
      </c>
      <c r="R1048">
        <v>6</v>
      </c>
      <c r="S1048">
        <v>29</v>
      </c>
      <c r="T1048">
        <f>marketing_campaign[[#This Row],[MntGoldProds]]+marketing_campaign[[#This Row],[MntSweetProducts]]+marketing_campaign[[#This Row],[MntFishProducts]]+marketing_campaign[[#This Row],[MntMeatProducts]]+marketing_campaign[[#This Row],[MntFruits]]+marketing_campaign[[#This Row],[MntWines]]</f>
        <v>122</v>
      </c>
      <c r="U1048">
        <v>1</v>
      </c>
      <c r="V1048">
        <v>2</v>
      </c>
      <c r="W1048">
        <v>0</v>
      </c>
      <c r="X1048">
        <v>4</v>
      </c>
      <c r="Y1048">
        <f t="shared" si="33"/>
        <v>7</v>
      </c>
      <c r="Z1048">
        <v>4</v>
      </c>
      <c r="AA1048">
        <v>0</v>
      </c>
      <c r="AB1048">
        <v>0</v>
      </c>
      <c r="AC1048">
        <v>0</v>
      </c>
      <c r="AD1048">
        <v>0</v>
      </c>
      <c r="AE1048">
        <v>0</v>
      </c>
      <c r="AF1048">
        <v>0</v>
      </c>
      <c r="AG1048">
        <v>3</v>
      </c>
      <c r="AH1048">
        <v>11</v>
      </c>
      <c r="AI1048">
        <v>0</v>
      </c>
      <c r="AJ1048">
        <f>marketing_campaign[[#This Row],[AcceptedCmp2]]+marketing_campaign[[#This Row],[AcceptedCmp1]]+marketing_campaign[[#This Row],[AcceptedCmp5]]+marketing_campaign[[#This Row],[AcceptedCmp4]]+marketing_campaign[[#This Row],[AcceptedCmp3]]</f>
        <v>0</v>
      </c>
    </row>
    <row r="1049" spans="1:36" x14ac:dyDescent="0.35">
      <c r="A1049">
        <v>4002</v>
      </c>
      <c r="B1049">
        <v>1960</v>
      </c>
      <c r="C1049">
        <f t="shared" ca="1" si="32"/>
        <v>66</v>
      </c>
      <c r="D1049" t="str" cm="1">
        <f t="array" aca="1" ref="D10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49" t="s">
        <v>32</v>
      </c>
      <c r="F1049" t="s">
        <v>33</v>
      </c>
      <c r="G1049" cm="1">
        <f t="array" ref="G1049">_xlfn.IFS(marketing_campaign[[#This Row],[Marital_Status]]="Single",I1049-J1049+1,marketing_campaign[[#This Row],[Marital_Status]]="Together",I1049+J1049+2,marketing_campaign[[#This Row],[Marital_Status]]="Alone",I1049-J1049+1,marketing_campaign[[#This Row],[Marital_Status]]="Married",I1049+J1049+2,marketing_campaign[[#This Row],[Marital_Status]]="Divorced",I1049+J1049+1,marketing_campaign[[#This Row],[Marital_Status]]="YOLO",I1049-J1049+1,marketing_campaign[[#This Row],[Marital_Status]]="Absurd",I1049-J1049+1,marketing_campaign[[#This Row],[Marital_Status]]="Widow",I1049+J1049+1)</f>
        <v>3</v>
      </c>
      <c r="H1049">
        <v>77037</v>
      </c>
      <c r="I1049">
        <v>0</v>
      </c>
      <c r="J1049">
        <v>1</v>
      </c>
      <c r="K1049" s="1">
        <v>41560</v>
      </c>
      <c r="L1049">
        <v>3</v>
      </c>
      <c r="M1049" t="str" cm="1">
        <f t="array" ref="M1049">_xlfn.IFS(AND(marketing_campaign[[#This Row],[Recency]]&gt;=0,marketing_campaign[[#This Row],[Recency]]&lt;=14),"Early Recency",AND(marketing_campaign[[#This Row],[Recency]]&gt;=15,marketing_campaign[[#This Row],[Recency]]&lt;=31),"Mid-Recency",marketing_campaign[[#This Row],[Recency]]&gt;=32,"Late Recency")</f>
        <v>Early Recency</v>
      </c>
      <c r="N1049">
        <v>463</v>
      </c>
      <c r="O1049">
        <v>96</v>
      </c>
      <c r="P1049">
        <v>333</v>
      </c>
      <c r="Q1049">
        <v>168</v>
      </c>
      <c r="R1049">
        <v>53</v>
      </c>
      <c r="S1049">
        <v>10</v>
      </c>
      <c r="T1049">
        <f>marketing_campaign[[#This Row],[MntGoldProds]]+marketing_campaign[[#This Row],[MntSweetProducts]]+marketing_campaign[[#This Row],[MntFishProducts]]+marketing_campaign[[#This Row],[MntMeatProducts]]+marketing_campaign[[#This Row],[MntFruits]]+marketing_campaign[[#This Row],[MntWines]]</f>
        <v>1123</v>
      </c>
      <c r="U1049">
        <v>1</v>
      </c>
      <c r="V1049">
        <v>7</v>
      </c>
      <c r="W1049">
        <v>7</v>
      </c>
      <c r="X1049">
        <v>12</v>
      </c>
      <c r="Y1049">
        <f t="shared" si="33"/>
        <v>27</v>
      </c>
      <c r="Z1049">
        <v>3</v>
      </c>
      <c r="AA1049">
        <v>0</v>
      </c>
      <c r="AB1049">
        <v>0</v>
      </c>
      <c r="AC1049">
        <v>0</v>
      </c>
      <c r="AD1049">
        <v>0</v>
      </c>
      <c r="AE1049">
        <v>0</v>
      </c>
      <c r="AF1049">
        <v>0</v>
      </c>
      <c r="AG1049">
        <v>3</v>
      </c>
      <c r="AH1049">
        <v>11</v>
      </c>
      <c r="AI1049">
        <v>0</v>
      </c>
      <c r="AJ1049">
        <f>marketing_campaign[[#This Row],[AcceptedCmp2]]+marketing_campaign[[#This Row],[AcceptedCmp1]]+marketing_campaign[[#This Row],[AcceptedCmp5]]+marketing_campaign[[#This Row],[AcceptedCmp4]]+marketing_campaign[[#This Row],[AcceptedCmp3]]</f>
        <v>0</v>
      </c>
    </row>
    <row r="1050" spans="1:36" x14ac:dyDescent="0.35">
      <c r="A1050">
        <v>8870</v>
      </c>
      <c r="B1050">
        <v>1984</v>
      </c>
      <c r="C1050">
        <f t="shared" ca="1" si="32"/>
        <v>42</v>
      </c>
      <c r="D1050" t="str" cm="1">
        <f t="array" aca="1" ref="D10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50" t="s">
        <v>29</v>
      </c>
      <c r="F1050" t="s">
        <v>31</v>
      </c>
      <c r="G1050" cm="1">
        <f t="array" ref="G1050">_xlfn.IFS(marketing_campaign[[#This Row],[Marital_Status]]="Single",I1050-J1050+1,marketing_campaign[[#This Row],[Marital_Status]]="Together",I1050+J1050+2,marketing_campaign[[#This Row],[Marital_Status]]="Alone",I1050-J1050+1,marketing_campaign[[#This Row],[Marital_Status]]="Married",I1050+J1050+2,marketing_campaign[[#This Row],[Marital_Status]]="Divorced",I1050+J1050+1,marketing_campaign[[#This Row],[Marital_Status]]="YOLO",I1050-J1050+1,marketing_campaign[[#This Row],[Marital_Status]]="Absurd",I1050-J1050+1,marketing_campaign[[#This Row],[Marital_Status]]="Widow",I1050+J1050+1)</f>
        <v>3</v>
      </c>
      <c r="H1050">
        <v>35196</v>
      </c>
      <c r="I1050">
        <v>1</v>
      </c>
      <c r="J1050">
        <v>0</v>
      </c>
      <c r="K1050" s="1">
        <v>41226</v>
      </c>
      <c r="L1050">
        <v>68</v>
      </c>
      <c r="M1050" t="str" cm="1">
        <f t="array" ref="M1050">_xlfn.IFS(AND(marketing_campaign[[#This Row],[Recency]]&gt;=0,marketing_campaign[[#This Row],[Recency]]&lt;=14),"Early Recency",AND(marketing_campaign[[#This Row],[Recency]]&gt;=15,marketing_campaign[[#This Row],[Recency]]&lt;=31),"Mid-Recency",marketing_campaign[[#This Row],[Recency]]&gt;=32,"Late Recency")</f>
        <v>Late Recency</v>
      </c>
      <c r="N1050">
        <v>75</v>
      </c>
      <c r="O1050">
        <v>12</v>
      </c>
      <c r="P1050">
        <v>141</v>
      </c>
      <c r="Q1050">
        <v>43</v>
      </c>
      <c r="R1050">
        <v>39</v>
      </c>
      <c r="S1050">
        <v>187</v>
      </c>
      <c r="T1050">
        <f>marketing_campaign[[#This Row],[MntGoldProds]]+marketing_campaign[[#This Row],[MntSweetProducts]]+marketing_campaign[[#This Row],[MntFishProducts]]+marketing_campaign[[#This Row],[MntMeatProducts]]+marketing_campaign[[#This Row],[MntFruits]]+marketing_campaign[[#This Row],[MntWines]]</f>
        <v>497</v>
      </c>
      <c r="U1050">
        <v>6</v>
      </c>
      <c r="V1050">
        <v>6</v>
      </c>
      <c r="W1050">
        <v>1</v>
      </c>
      <c r="X1050">
        <v>5</v>
      </c>
      <c r="Y1050">
        <f t="shared" si="33"/>
        <v>18</v>
      </c>
      <c r="Z1050">
        <v>8</v>
      </c>
      <c r="AA1050">
        <v>0</v>
      </c>
      <c r="AB1050">
        <v>0</v>
      </c>
      <c r="AC1050">
        <v>0</v>
      </c>
      <c r="AD1050">
        <v>0</v>
      </c>
      <c r="AE1050">
        <v>0</v>
      </c>
      <c r="AF1050">
        <v>0</v>
      </c>
      <c r="AG1050">
        <v>3</v>
      </c>
      <c r="AH1050">
        <v>11</v>
      </c>
      <c r="AI1050">
        <v>1</v>
      </c>
      <c r="AJ1050">
        <f>marketing_campaign[[#This Row],[AcceptedCmp2]]+marketing_campaign[[#This Row],[AcceptedCmp1]]+marketing_campaign[[#This Row],[AcceptedCmp5]]+marketing_campaign[[#This Row],[AcceptedCmp4]]+marketing_campaign[[#This Row],[AcceptedCmp3]]</f>
        <v>0</v>
      </c>
    </row>
    <row r="1051" spans="1:36" x14ac:dyDescent="0.35">
      <c r="A1051">
        <v>966</v>
      </c>
      <c r="B1051">
        <v>1966</v>
      </c>
      <c r="C1051">
        <f t="shared" ca="1" si="32"/>
        <v>60</v>
      </c>
      <c r="D1051" t="str" cm="1">
        <f t="array" aca="1" ref="D10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1" t="s">
        <v>29</v>
      </c>
      <c r="F1051" t="s">
        <v>33</v>
      </c>
      <c r="G1051" cm="1">
        <f t="array" ref="G1051">_xlfn.IFS(marketing_campaign[[#This Row],[Marital_Status]]="Single",I1051-J1051+1,marketing_campaign[[#This Row],[Marital_Status]]="Together",I1051+J1051+2,marketing_campaign[[#This Row],[Marital_Status]]="Alone",I1051-J1051+1,marketing_campaign[[#This Row],[Marital_Status]]="Married",I1051+J1051+2,marketing_campaign[[#This Row],[Marital_Status]]="Divorced",I1051+J1051+1,marketing_campaign[[#This Row],[Marital_Status]]="YOLO",I1051-J1051+1,marketing_campaign[[#This Row],[Marital_Status]]="Absurd",I1051-J1051+1,marketing_campaign[[#This Row],[Marital_Status]]="Widow",I1051+J1051+1)</f>
        <v>3</v>
      </c>
      <c r="H1051">
        <v>44529</v>
      </c>
      <c r="I1051">
        <v>0</v>
      </c>
      <c r="J1051">
        <v>1</v>
      </c>
      <c r="K1051" s="1">
        <v>41460</v>
      </c>
      <c r="L1051">
        <v>98</v>
      </c>
      <c r="M1051" t="str" cm="1">
        <f t="array" ref="M1051">_xlfn.IFS(AND(marketing_campaign[[#This Row],[Recency]]&gt;=0,marketing_campaign[[#This Row],[Recency]]&lt;=14),"Early Recency",AND(marketing_campaign[[#This Row],[Recency]]&gt;=15,marketing_campaign[[#This Row],[Recency]]&lt;=31),"Mid-Recency",marketing_campaign[[#This Row],[Recency]]&gt;=32,"Late Recency")</f>
        <v>Late Recency</v>
      </c>
      <c r="N1051">
        <v>538</v>
      </c>
      <c r="O1051">
        <v>13</v>
      </c>
      <c r="P1051">
        <v>91</v>
      </c>
      <c r="Q1051">
        <v>17</v>
      </c>
      <c r="R1051">
        <v>6</v>
      </c>
      <c r="S1051">
        <v>26</v>
      </c>
      <c r="T1051">
        <f>marketing_campaign[[#This Row],[MntGoldProds]]+marketing_campaign[[#This Row],[MntSweetProducts]]+marketing_campaign[[#This Row],[MntFishProducts]]+marketing_campaign[[#This Row],[MntMeatProducts]]+marketing_campaign[[#This Row],[MntFruits]]+marketing_campaign[[#This Row],[MntWines]]</f>
        <v>691</v>
      </c>
      <c r="U1051">
        <v>6</v>
      </c>
      <c r="V1051">
        <v>6</v>
      </c>
      <c r="W1051">
        <v>2</v>
      </c>
      <c r="X1051">
        <v>11</v>
      </c>
      <c r="Y1051">
        <f t="shared" si="33"/>
        <v>25</v>
      </c>
      <c r="Z1051">
        <v>5</v>
      </c>
      <c r="AA1051">
        <v>0</v>
      </c>
      <c r="AB1051">
        <v>1</v>
      </c>
      <c r="AC1051">
        <v>0</v>
      </c>
      <c r="AD1051">
        <v>0</v>
      </c>
      <c r="AE1051">
        <v>0</v>
      </c>
      <c r="AF1051">
        <v>0</v>
      </c>
      <c r="AG1051">
        <v>3</v>
      </c>
      <c r="AH1051">
        <v>11</v>
      </c>
      <c r="AI1051">
        <v>0</v>
      </c>
      <c r="AJ1051">
        <f>marketing_campaign[[#This Row],[AcceptedCmp2]]+marketing_campaign[[#This Row],[AcceptedCmp1]]+marketing_campaign[[#This Row],[AcceptedCmp5]]+marketing_campaign[[#This Row],[AcceptedCmp4]]+marketing_campaign[[#This Row],[AcceptedCmp3]]</f>
        <v>1</v>
      </c>
    </row>
    <row r="1052" spans="1:36" x14ac:dyDescent="0.35">
      <c r="A1052">
        <v>4767</v>
      </c>
      <c r="B1052">
        <v>1965</v>
      </c>
      <c r="C1052">
        <f t="shared" ca="1" si="32"/>
        <v>61</v>
      </c>
      <c r="D1052" t="str" cm="1">
        <f t="array" aca="1" ref="D10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2" t="s">
        <v>37</v>
      </c>
      <c r="F1052" t="s">
        <v>33</v>
      </c>
      <c r="G1052" cm="1">
        <f t="array" ref="G1052">_xlfn.IFS(marketing_campaign[[#This Row],[Marital_Status]]="Single",I1052-J1052+1,marketing_campaign[[#This Row],[Marital_Status]]="Together",I1052+J1052+2,marketing_campaign[[#This Row],[Marital_Status]]="Alone",I1052-J1052+1,marketing_campaign[[#This Row],[Marital_Status]]="Married",I1052+J1052+2,marketing_campaign[[#This Row],[Marital_Status]]="Divorced",I1052+J1052+1,marketing_campaign[[#This Row],[Marital_Status]]="YOLO",I1052-J1052+1,marketing_campaign[[#This Row],[Marital_Status]]="Absurd",I1052-J1052+1,marketing_campaign[[#This Row],[Marital_Status]]="Widow",I1052+J1052+1)</f>
        <v>2</v>
      </c>
      <c r="H1052">
        <v>70924</v>
      </c>
      <c r="I1052">
        <v>0</v>
      </c>
      <c r="J1052">
        <v>0</v>
      </c>
      <c r="K1052" s="1">
        <v>41736</v>
      </c>
      <c r="L1052">
        <v>41</v>
      </c>
      <c r="M1052" t="str" cm="1">
        <f t="array" ref="M1052">_xlfn.IFS(AND(marketing_campaign[[#This Row],[Recency]]&gt;=0,marketing_campaign[[#This Row],[Recency]]&lt;=14),"Early Recency",AND(marketing_campaign[[#This Row],[Recency]]&gt;=15,marketing_campaign[[#This Row],[Recency]]&lt;=31),"Mid-Recency",marketing_campaign[[#This Row],[Recency]]&gt;=32,"Late Recency")</f>
        <v>Late Recency</v>
      </c>
      <c r="N1052">
        <v>635</v>
      </c>
      <c r="O1052">
        <v>114</v>
      </c>
      <c r="P1052">
        <v>254</v>
      </c>
      <c r="Q1052">
        <v>132</v>
      </c>
      <c r="R1052">
        <v>152</v>
      </c>
      <c r="S1052">
        <v>76</v>
      </c>
      <c r="T1052">
        <f>marketing_campaign[[#This Row],[MntGoldProds]]+marketing_campaign[[#This Row],[MntSweetProducts]]+marketing_campaign[[#This Row],[MntFishProducts]]+marketing_campaign[[#This Row],[MntMeatProducts]]+marketing_campaign[[#This Row],[MntFruits]]+marketing_campaign[[#This Row],[MntWines]]</f>
        <v>1363</v>
      </c>
      <c r="U1052">
        <v>1</v>
      </c>
      <c r="V1052">
        <v>6</v>
      </c>
      <c r="W1052">
        <v>6</v>
      </c>
      <c r="X1052">
        <v>7</v>
      </c>
      <c r="Y1052">
        <f t="shared" si="33"/>
        <v>20</v>
      </c>
      <c r="Z1052">
        <v>3</v>
      </c>
      <c r="AA1052">
        <v>0</v>
      </c>
      <c r="AB1052">
        <v>0</v>
      </c>
      <c r="AC1052">
        <v>1</v>
      </c>
      <c r="AD1052">
        <v>0</v>
      </c>
      <c r="AE1052">
        <v>0</v>
      </c>
      <c r="AF1052">
        <v>0</v>
      </c>
      <c r="AG1052">
        <v>3</v>
      </c>
      <c r="AH1052">
        <v>11</v>
      </c>
      <c r="AI1052">
        <v>0</v>
      </c>
      <c r="AJ1052">
        <f>marketing_campaign[[#This Row],[AcceptedCmp2]]+marketing_campaign[[#This Row],[AcceptedCmp1]]+marketing_campaign[[#This Row],[AcceptedCmp5]]+marketing_campaign[[#This Row],[AcceptedCmp4]]+marketing_campaign[[#This Row],[AcceptedCmp3]]</f>
        <v>1</v>
      </c>
    </row>
    <row r="1053" spans="1:36" x14ac:dyDescent="0.35">
      <c r="A1053">
        <v>9725</v>
      </c>
      <c r="B1053">
        <v>1966</v>
      </c>
      <c r="C1053">
        <f t="shared" ca="1" si="32"/>
        <v>60</v>
      </c>
      <c r="D1053" t="str" cm="1">
        <f t="array" aca="1" ref="D10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3" t="s">
        <v>32</v>
      </c>
      <c r="F1053" t="s">
        <v>31</v>
      </c>
      <c r="G1053" cm="1">
        <f t="array" ref="G1053">_xlfn.IFS(marketing_campaign[[#This Row],[Marital_Status]]="Single",I1053-J1053+1,marketing_campaign[[#This Row],[Marital_Status]]="Together",I1053+J1053+2,marketing_campaign[[#This Row],[Marital_Status]]="Alone",I1053-J1053+1,marketing_campaign[[#This Row],[Marital_Status]]="Married",I1053+J1053+2,marketing_campaign[[#This Row],[Marital_Status]]="Divorced",I1053+J1053+1,marketing_campaign[[#This Row],[Marital_Status]]="YOLO",I1053-J1053+1,marketing_campaign[[#This Row],[Marital_Status]]="Absurd",I1053-J1053+1,marketing_campaign[[#This Row],[Marital_Status]]="Widow",I1053+J1053+1)</f>
        <v>4</v>
      </c>
      <c r="H1053">
        <v>28764</v>
      </c>
      <c r="I1053">
        <v>1</v>
      </c>
      <c r="J1053">
        <v>1</v>
      </c>
      <c r="K1053" s="1">
        <v>41795</v>
      </c>
      <c r="L1053">
        <v>16</v>
      </c>
      <c r="M1053" t="str" cm="1">
        <f t="array" ref="M1053">_xlfn.IFS(AND(marketing_campaign[[#This Row],[Recency]]&gt;=0,marketing_campaign[[#This Row],[Recency]]&lt;=14),"Early Recency",AND(marketing_campaign[[#This Row],[Recency]]&gt;=15,marketing_campaign[[#This Row],[Recency]]&lt;=31),"Mid-Recency",marketing_campaign[[#This Row],[Recency]]&gt;=32,"Late Recency")</f>
        <v>Mid-Recency</v>
      </c>
      <c r="N1053">
        <v>8</v>
      </c>
      <c r="O1053">
        <v>0</v>
      </c>
      <c r="P1053">
        <v>3</v>
      </c>
      <c r="Q1053">
        <v>0</v>
      </c>
      <c r="R1053">
        <v>0</v>
      </c>
      <c r="S1053">
        <v>1</v>
      </c>
      <c r="T1053">
        <f>marketing_campaign[[#This Row],[MntGoldProds]]+marketing_campaign[[#This Row],[MntSweetProducts]]+marketing_campaign[[#This Row],[MntFishProducts]]+marketing_campaign[[#This Row],[MntMeatProducts]]+marketing_campaign[[#This Row],[MntFruits]]+marketing_campaign[[#This Row],[MntWines]]</f>
        <v>12</v>
      </c>
      <c r="U1053">
        <v>1</v>
      </c>
      <c r="V1053">
        <v>1</v>
      </c>
      <c r="W1053">
        <v>0</v>
      </c>
      <c r="X1053">
        <v>2</v>
      </c>
      <c r="Y1053">
        <f t="shared" si="33"/>
        <v>4</v>
      </c>
      <c r="Z1053">
        <v>8</v>
      </c>
      <c r="AA1053">
        <v>1</v>
      </c>
      <c r="AB1053">
        <v>0</v>
      </c>
      <c r="AC1053">
        <v>0</v>
      </c>
      <c r="AD1053">
        <v>0</v>
      </c>
      <c r="AE1053">
        <v>0</v>
      </c>
      <c r="AF1053">
        <v>0</v>
      </c>
      <c r="AG1053">
        <v>3</v>
      </c>
      <c r="AH1053">
        <v>11</v>
      </c>
      <c r="AI1053">
        <v>0</v>
      </c>
      <c r="AJ1053">
        <f>marketing_campaign[[#This Row],[AcceptedCmp2]]+marketing_campaign[[#This Row],[AcceptedCmp1]]+marketing_campaign[[#This Row],[AcceptedCmp5]]+marketing_campaign[[#This Row],[AcceptedCmp4]]+marketing_campaign[[#This Row],[AcceptedCmp3]]</f>
        <v>1</v>
      </c>
    </row>
    <row r="1054" spans="1:36" x14ac:dyDescent="0.35">
      <c r="A1054">
        <v>4475</v>
      </c>
      <c r="B1054">
        <v>1949</v>
      </c>
      <c r="C1054">
        <f t="shared" ca="1" si="32"/>
        <v>77</v>
      </c>
      <c r="D1054" t="str" cm="1">
        <f t="array" aca="1" ref="D10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54" t="s">
        <v>32</v>
      </c>
      <c r="F1054" t="s">
        <v>33</v>
      </c>
      <c r="G1054" cm="1">
        <f t="array" ref="G1054">_xlfn.IFS(marketing_campaign[[#This Row],[Marital_Status]]="Single",I1054-J1054+1,marketing_campaign[[#This Row],[Marital_Status]]="Together",I1054+J1054+2,marketing_campaign[[#This Row],[Marital_Status]]="Alone",I1054-J1054+1,marketing_campaign[[#This Row],[Marital_Status]]="Married",I1054+J1054+2,marketing_campaign[[#This Row],[Marital_Status]]="Divorced",I1054+J1054+1,marketing_campaign[[#This Row],[Marital_Status]]="YOLO",I1054-J1054+1,marketing_campaign[[#This Row],[Marital_Status]]="Absurd",I1054-J1054+1,marketing_campaign[[#This Row],[Marital_Status]]="Widow",I1054+J1054+1)</f>
        <v>2</v>
      </c>
      <c r="H1054">
        <v>69098</v>
      </c>
      <c r="I1054">
        <v>0</v>
      </c>
      <c r="J1054">
        <v>0</v>
      </c>
      <c r="K1054" s="1">
        <v>41321</v>
      </c>
      <c r="L1054">
        <v>82</v>
      </c>
      <c r="M1054" t="str" cm="1">
        <f t="array" ref="M1054">_xlfn.IFS(AND(marketing_campaign[[#This Row],[Recency]]&gt;=0,marketing_campaign[[#This Row],[Recency]]&lt;=14),"Early Recency",AND(marketing_campaign[[#This Row],[Recency]]&gt;=15,marketing_campaign[[#This Row],[Recency]]&lt;=31),"Mid-Recency",marketing_campaign[[#This Row],[Recency]]&gt;=32,"Late Recency")</f>
        <v>Late Recency</v>
      </c>
      <c r="N1054">
        <v>1315</v>
      </c>
      <c r="O1054">
        <v>22</v>
      </c>
      <c r="P1054">
        <v>780</v>
      </c>
      <c r="Q1054">
        <v>145</v>
      </c>
      <c r="R1054">
        <v>0</v>
      </c>
      <c r="S1054">
        <v>178</v>
      </c>
      <c r="T1054">
        <f>marketing_campaign[[#This Row],[MntGoldProds]]+marketing_campaign[[#This Row],[MntSweetProducts]]+marketing_campaign[[#This Row],[MntFishProducts]]+marketing_campaign[[#This Row],[MntMeatProducts]]+marketing_campaign[[#This Row],[MntFruits]]+marketing_campaign[[#This Row],[MntWines]]</f>
        <v>2440</v>
      </c>
      <c r="U1054">
        <v>1</v>
      </c>
      <c r="V1054">
        <v>7</v>
      </c>
      <c r="W1054">
        <v>8</v>
      </c>
      <c r="X1054">
        <v>9</v>
      </c>
      <c r="Y1054">
        <f t="shared" si="33"/>
        <v>25</v>
      </c>
      <c r="Z1054">
        <v>5</v>
      </c>
      <c r="AA1054">
        <v>0</v>
      </c>
      <c r="AB1054">
        <v>0</v>
      </c>
      <c r="AC1054">
        <v>0</v>
      </c>
      <c r="AD1054">
        <v>0</v>
      </c>
      <c r="AE1054">
        <v>0</v>
      </c>
      <c r="AF1054">
        <v>0</v>
      </c>
      <c r="AG1054">
        <v>3</v>
      </c>
      <c r="AH1054">
        <v>11</v>
      </c>
      <c r="AI1054">
        <v>0</v>
      </c>
      <c r="AJ1054">
        <f>marketing_campaign[[#This Row],[AcceptedCmp2]]+marketing_campaign[[#This Row],[AcceptedCmp1]]+marketing_campaign[[#This Row],[AcceptedCmp5]]+marketing_campaign[[#This Row],[AcceptedCmp4]]+marketing_campaign[[#This Row],[AcceptedCmp3]]</f>
        <v>0</v>
      </c>
    </row>
    <row r="1055" spans="1:36" x14ac:dyDescent="0.35">
      <c r="A1055">
        <v>5740</v>
      </c>
      <c r="B1055">
        <v>1970</v>
      </c>
      <c r="C1055">
        <f t="shared" ca="1" si="32"/>
        <v>56</v>
      </c>
      <c r="D1055" t="str" cm="1">
        <f t="array" aca="1" ref="D10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5" t="s">
        <v>37</v>
      </c>
      <c r="F1055" t="s">
        <v>35</v>
      </c>
      <c r="G1055" cm="1">
        <f t="array" ref="G1055">_xlfn.IFS(marketing_campaign[[#This Row],[Marital_Status]]="Single",I1055-J1055+1,marketing_campaign[[#This Row],[Marital_Status]]="Together",I1055+J1055+2,marketing_campaign[[#This Row],[Marital_Status]]="Alone",I1055-J1055+1,marketing_campaign[[#This Row],[Marital_Status]]="Married",I1055+J1055+2,marketing_campaign[[#This Row],[Marital_Status]]="Divorced",I1055+J1055+1,marketing_campaign[[#This Row],[Marital_Status]]="YOLO",I1055-J1055+1,marketing_campaign[[#This Row],[Marital_Status]]="Absurd",I1055-J1055+1,marketing_campaign[[#This Row],[Marital_Status]]="Widow",I1055+J1055+1)</f>
        <v>3</v>
      </c>
      <c r="H1055">
        <v>25959</v>
      </c>
      <c r="I1055">
        <v>1</v>
      </c>
      <c r="J1055">
        <v>1</v>
      </c>
      <c r="K1055" s="1">
        <v>41319</v>
      </c>
      <c r="L1055">
        <v>1</v>
      </c>
      <c r="M1055" t="str" cm="1">
        <f t="array" ref="M1055">_xlfn.IFS(AND(marketing_campaign[[#This Row],[Recency]]&gt;=0,marketing_campaign[[#This Row],[Recency]]&lt;=14),"Early Recency",AND(marketing_campaign[[#This Row],[Recency]]&gt;=15,marketing_campaign[[#This Row],[Recency]]&lt;=31),"Mid-Recency",marketing_campaign[[#This Row],[Recency]]&gt;=32,"Late Recency")</f>
        <v>Early Recency</v>
      </c>
      <c r="N1055">
        <v>4</v>
      </c>
      <c r="O1055">
        <v>2</v>
      </c>
      <c r="P1055">
        <v>12</v>
      </c>
      <c r="Q1055">
        <v>7</v>
      </c>
      <c r="R1055">
        <v>5</v>
      </c>
      <c r="S1055">
        <v>26</v>
      </c>
      <c r="T1055">
        <f>marketing_campaign[[#This Row],[MntGoldProds]]+marketing_campaign[[#This Row],[MntSweetProducts]]+marketing_campaign[[#This Row],[MntFishProducts]]+marketing_campaign[[#This Row],[MntMeatProducts]]+marketing_campaign[[#This Row],[MntFruits]]+marketing_campaign[[#This Row],[MntWines]]</f>
        <v>56</v>
      </c>
      <c r="U1055">
        <v>2</v>
      </c>
      <c r="V1055">
        <v>1</v>
      </c>
      <c r="W1055">
        <v>2</v>
      </c>
      <c r="X1055">
        <v>2</v>
      </c>
      <c r="Y1055">
        <f t="shared" si="33"/>
        <v>7</v>
      </c>
      <c r="Z1055">
        <v>6</v>
      </c>
      <c r="AA1055">
        <v>0</v>
      </c>
      <c r="AB1055">
        <v>0</v>
      </c>
      <c r="AC1055">
        <v>0</v>
      </c>
      <c r="AD1055">
        <v>0</v>
      </c>
      <c r="AE1055">
        <v>0</v>
      </c>
      <c r="AF1055">
        <v>0</v>
      </c>
      <c r="AG1055">
        <v>3</v>
      </c>
      <c r="AH1055">
        <v>11</v>
      </c>
      <c r="AI1055">
        <v>1</v>
      </c>
      <c r="AJ1055">
        <f>marketing_campaign[[#This Row],[AcceptedCmp2]]+marketing_campaign[[#This Row],[AcceptedCmp1]]+marketing_campaign[[#This Row],[AcceptedCmp5]]+marketing_campaign[[#This Row],[AcceptedCmp4]]+marketing_campaign[[#This Row],[AcceptedCmp3]]</f>
        <v>0</v>
      </c>
    </row>
    <row r="1056" spans="1:36" x14ac:dyDescent="0.35">
      <c r="A1056">
        <v>5731</v>
      </c>
      <c r="B1056">
        <v>1983</v>
      </c>
      <c r="C1056">
        <f t="shared" ca="1" si="32"/>
        <v>43</v>
      </c>
      <c r="D1056" t="str" cm="1">
        <f t="array" aca="1" ref="D10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56" t="s">
        <v>34</v>
      </c>
      <c r="F1056" t="s">
        <v>33</v>
      </c>
      <c r="G1056" cm="1">
        <f t="array" ref="G1056">_xlfn.IFS(marketing_campaign[[#This Row],[Marital_Status]]="Single",I1056-J1056+1,marketing_campaign[[#This Row],[Marital_Status]]="Together",I1056+J1056+2,marketing_campaign[[#This Row],[Marital_Status]]="Alone",I1056-J1056+1,marketing_campaign[[#This Row],[Marital_Status]]="Married",I1056+J1056+2,marketing_campaign[[#This Row],[Marital_Status]]="Divorced",I1056+J1056+1,marketing_campaign[[#This Row],[Marital_Status]]="YOLO",I1056-J1056+1,marketing_campaign[[#This Row],[Marital_Status]]="Absurd",I1056-J1056+1,marketing_campaign[[#This Row],[Marital_Status]]="Widow",I1056+J1056+1)</f>
        <v>3</v>
      </c>
      <c r="H1056">
        <v>27100</v>
      </c>
      <c r="I1056">
        <v>1</v>
      </c>
      <c r="J1056">
        <v>0</v>
      </c>
      <c r="K1056" s="1">
        <v>41369</v>
      </c>
      <c r="L1056">
        <v>64</v>
      </c>
      <c r="M1056" t="str" cm="1">
        <f t="array" ref="M1056">_xlfn.IFS(AND(marketing_campaign[[#This Row],[Recency]]&gt;=0,marketing_campaign[[#This Row],[Recency]]&lt;=14),"Early Recency",AND(marketing_campaign[[#This Row],[Recency]]&gt;=15,marketing_campaign[[#This Row],[Recency]]&lt;=31),"Mid-Recency",marketing_campaign[[#This Row],[Recency]]&gt;=32,"Late Recency")</f>
        <v>Late Recency</v>
      </c>
      <c r="N1056">
        <v>12</v>
      </c>
      <c r="O1056">
        <v>0</v>
      </c>
      <c r="P1056">
        <v>13</v>
      </c>
      <c r="Q1056">
        <v>2</v>
      </c>
      <c r="R1056">
        <v>0</v>
      </c>
      <c r="S1056">
        <v>10</v>
      </c>
      <c r="T1056">
        <f>marketing_campaign[[#This Row],[MntGoldProds]]+marketing_campaign[[#This Row],[MntSweetProducts]]+marketing_campaign[[#This Row],[MntFishProducts]]+marketing_campaign[[#This Row],[MntMeatProducts]]+marketing_campaign[[#This Row],[MntFruits]]+marketing_campaign[[#This Row],[MntWines]]</f>
        <v>37</v>
      </c>
      <c r="U1056">
        <v>1</v>
      </c>
      <c r="V1056">
        <v>1</v>
      </c>
      <c r="W1056">
        <v>0</v>
      </c>
      <c r="X1056">
        <v>3</v>
      </c>
      <c r="Y1056">
        <f t="shared" si="33"/>
        <v>5</v>
      </c>
      <c r="Z1056">
        <v>7</v>
      </c>
      <c r="AA1056">
        <v>0</v>
      </c>
      <c r="AB1056">
        <v>0</v>
      </c>
      <c r="AC1056">
        <v>0</v>
      </c>
      <c r="AD1056">
        <v>0</v>
      </c>
      <c r="AE1056">
        <v>0</v>
      </c>
      <c r="AF1056">
        <v>0</v>
      </c>
      <c r="AG1056">
        <v>3</v>
      </c>
      <c r="AH1056">
        <v>11</v>
      </c>
      <c r="AI1056">
        <v>0</v>
      </c>
      <c r="AJ1056">
        <f>marketing_campaign[[#This Row],[AcceptedCmp2]]+marketing_campaign[[#This Row],[AcceptedCmp1]]+marketing_campaign[[#This Row],[AcceptedCmp5]]+marketing_campaign[[#This Row],[AcceptedCmp4]]+marketing_campaign[[#This Row],[AcceptedCmp3]]</f>
        <v>0</v>
      </c>
    </row>
    <row r="1057" spans="1:36" x14ac:dyDescent="0.35">
      <c r="A1057">
        <v>7290</v>
      </c>
      <c r="B1057">
        <v>1985</v>
      </c>
      <c r="C1057">
        <f t="shared" ca="1" si="32"/>
        <v>41</v>
      </c>
      <c r="D1057" t="str" cm="1">
        <f t="array" aca="1" ref="D10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57" t="s">
        <v>29</v>
      </c>
      <c r="F1057" t="s">
        <v>30</v>
      </c>
      <c r="G1057" cm="1">
        <f t="array" ref="G1057">_xlfn.IFS(marketing_campaign[[#This Row],[Marital_Status]]="Single",I1057-J1057+1,marketing_campaign[[#This Row],[Marital_Status]]="Together",I1057+J1057+2,marketing_campaign[[#This Row],[Marital_Status]]="Alone",I1057-J1057+1,marketing_campaign[[#This Row],[Marital_Status]]="Married",I1057+J1057+2,marketing_campaign[[#This Row],[Marital_Status]]="Divorced",I1057+J1057+1,marketing_campaign[[#This Row],[Marital_Status]]="YOLO",I1057-J1057+1,marketing_campaign[[#This Row],[Marital_Status]]="Absurd",I1057-J1057+1,marketing_campaign[[#This Row],[Marital_Status]]="Widow",I1057+J1057+1)</f>
        <v>1</v>
      </c>
      <c r="H1057">
        <v>70596</v>
      </c>
      <c r="I1057">
        <v>0</v>
      </c>
      <c r="J1057">
        <v>0</v>
      </c>
      <c r="K1057" s="1">
        <v>41187</v>
      </c>
      <c r="L1057">
        <v>68</v>
      </c>
      <c r="M1057" t="str" cm="1">
        <f t="array" ref="M1057">_xlfn.IFS(AND(marketing_campaign[[#This Row],[Recency]]&gt;=0,marketing_campaign[[#This Row],[Recency]]&lt;=14),"Early Recency",AND(marketing_campaign[[#This Row],[Recency]]&gt;=15,marketing_campaign[[#This Row],[Recency]]&lt;=31),"Mid-Recency",marketing_campaign[[#This Row],[Recency]]&gt;=32,"Late Recency")</f>
        <v>Late Recency</v>
      </c>
      <c r="N1057">
        <v>347</v>
      </c>
      <c r="O1057">
        <v>44</v>
      </c>
      <c r="P1057">
        <v>534</v>
      </c>
      <c r="Q1057">
        <v>17</v>
      </c>
      <c r="R1057">
        <v>0</v>
      </c>
      <c r="S1057">
        <v>26</v>
      </c>
      <c r="T1057">
        <f>marketing_campaign[[#This Row],[MntGoldProds]]+marketing_campaign[[#This Row],[MntSweetProducts]]+marketing_campaign[[#This Row],[MntFishProducts]]+marketing_campaign[[#This Row],[MntMeatProducts]]+marketing_campaign[[#This Row],[MntFruits]]+marketing_campaign[[#This Row],[MntWines]]</f>
        <v>968</v>
      </c>
      <c r="U1057">
        <v>1</v>
      </c>
      <c r="V1057">
        <v>3</v>
      </c>
      <c r="W1057">
        <v>5</v>
      </c>
      <c r="X1057">
        <v>12</v>
      </c>
      <c r="Y1057">
        <f t="shared" si="33"/>
        <v>21</v>
      </c>
      <c r="Z1057">
        <v>2</v>
      </c>
      <c r="AA1057">
        <v>0</v>
      </c>
      <c r="AB1057">
        <v>0</v>
      </c>
      <c r="AC1057">
        <v>0</v>
      </c>
      <c r="AD1057">
        <v>0</v>
      </c>
      <c r="AE1057">
        <v>0</v>
      </c>
      <c r="AF1057">
        <v>0</v>
      </c>
      <c r="AG1057">
        <v>3</v>
      </c>
      <c r="AH1057">
        <v>11</v>
      </c>
      <c r="AI1057">
        <v>0</v>
      </c>
      <c r="AJ1057">
        <f>marketing_campaign[[#This Row],[AcceptedCmp2]]+marketing_campaign[[#This Row],[AcceptedCmp1]]+marketing_campaign[[#This Row],[AcceptedCmp5]]+marketing_campaign[[#This Row],[AcceptedCmp4]]+marketing_campaign[[#This Row],[AcceptedCmp3]]</f>
        <v>0</v>
      </c>
    </row>
    <row r="1058" spans="1:36" x14ac:dyDescent="0.35">
      <c r="A1058">
        <v>3846</v>
      </c>
      <c r="B1058">
        <v>1974</v>
      </c>
      <c r="C1058">
        <f t="shared" ca="1" si="32"/>
        <v>52</v>
      </c>
      <c r="D1058" t="str" cm="1">
        <f t="array" aca="1" ref="D10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58" t="s">
        <v>29</v>
      </c>
      <c r="F1058" t="s">
        <v>33</v>
      </c>
      <c r="G1058" cm="1">
        <f t="array" ref="G1058">_xlfn.IFS(marketing_campaign[[#This Row],[Marital_Status]]="Single",I1058-J1058+1,marketing_campaign[[#This Row],[Marital_Status]]="Together",I1058+J1058+2,marketing_campaign[[#This Row],[Marital_Status]]="Alone",I1058-J1058+1,marketing_campaign[[#This Row],[Marital_Status]]="Married",I1058+J1058+2,marketing_campaign[[#This Row],[Marital_Status]]="Divorced",I1058+J1058+1,marketing_campaign[[#This Row],[Marital_Status]]="YOLO",I1058-J1058+1,marketing_campaign[[#This Row],[Marital_Status]]="Absurd",I1058-J1058+1,marketing_campaign[[#This Row],[Marital_Status]]="Widow",I1058+J1058+1)</f>
        <v>3</v>
      </c>
      <c r="H1058">
        <v>42557</v>
      </c>
      <c r="I1058">
        <v>0</v>
      </c>
      <c r="J1058">
        <v>1</v>
      </c>
      <c r="K1058" s="1">
        <v>41150</v>
      </c>
      <c r="L1058">
        <v>98</v>
      </c>
      <c r="M1058" t="str" cm="1">
        <f t="array" ref="M1058">_xlfn.IFS(AND(marketing_campaign[[#This Row],[Recency]]&gt;=0,marketing_campaign[[#This Row],[Recency]]&lt;=14),"Early Recency",AND(marketing_campaign[[#This Row],[Recency]]&gt;=15,marketing_campaign[[#This Row],[Recency]]&lt;=31),"Mid-Recency",marketing_campaign[[#This Row],[Recency]]&gt;=32,"Late Recency")</f>
        <v>Late Recency</v>
      </c>
      <c r="N1058">
        <v>192</v>
      </c>
      <c r="O1058">
        <v>5</v>
      </c>
      <c r="P1058">
        <v>53</v>
      </c>
      <c r="Q1058">
        <v>0</v>
      </c>
      <c r="R1058">
        <v>5</v>
      </c>
      <c r="S1058">
        <v>15</v>
      </c>
      <c r="T1058">
        <f>marketing_campaign[[#This Row],[MntGoldProds]]+marketing_campaign[[#This Row],[MntSweetProducts]]+marketing_campaign[[#This Row],[MntFishProducts]]+marketing_campaign[[#This Row],[MntMeatProducts]]+marketing_campaign[[#This Row],[MntFruits]]+marketing_campaign[[#This Row],[MntWines]]</f>
        <v>270</v>
      </c>
      <c r="U1058">
        <v>4</v>
      </c>
      <c r="V1058">
        <v>6</v>
      </c>
      <c r="W1058">
        <v>1</v>
      </c>
      <c r="X1058">
        <v>4</v>
      </c>
      <c r="Y1058">
        <f t="shared" si="33"/>
        <v>15</v>
      </c>
      <c r="Z1058">
        <v>8</v>
      </c>
      <c r="AA1058">
        <v>0</v>
      </c>
      <c r="AB1058">
        <v>0</v>
      </c>
      <c r="AC1058">
        <v>0</v>
      </c>
      <c r="AD1058">
        <v>0</v>
      </c>
      <c r="AE1058">
        <v>0</v>
      </c>
      <c r="AF1058">
        <v>0</v>
      </c>
      <c r="AG1058">
        <v>3</v>
      </c>
      <c r="AH1058">
        <v>11</v>
      </c>
      <c r="AI1058">
        <v>0</v>
      </c>
      <c r="AJ1058">
        <f>marketing_campaign[[#This Row],[AcceptedCmp2]]+marketing_campaign[[#This Row],[AcceptedCmp1]]+marketing_campaign[[#This Row],[AcceptedCmp5]]+marketing_campaign[[#This Row],[AcceptedCmp4]]+marketing_campaign[[#This Row],[AcceptedCmp3]]</f>
        <v>0</v>
      </c>
    </row>
    <row r="1059" spans="1:36" x14ac:dyDescent="0.35">
      <c r="A1059">
        <v>8104</v>
      </c>
      <c r="B1059">
        <v>1951</v>
      </c>
      <c r="C1059">
        <f t="shared" ca="1" si="32"/>
        <v>75</v>
      </c>
      <c r="D1059" t="str" cm="1">
        <f t="array" aca="1" ref="D10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59" t="s">
        <v>32</v>
      </c>
      <c r="F1059" t="s">
        <v>33</v>
      </c>
      <c r="G1059" cm="1">
        <f t="array" ref="G1059">_xlfn.IFS(marketing_campaign[[#This Row],[Marital_Status]]="Single",I1059-J1059+1,marketing_campaign[[#This Row],[Marital_Status]]="Together",I1059+J1059+2,marketing_campaign[[#This Row],[Marital_Status]]="Alone",I1059-J1059+1,marketing_campaign[[#This Row],[Marital_Status]]="Married",I1059+J1059+2,marketing_campaign[[#This Row],[Marital_Status]]="Divorced",I1059+J1059+1,marketing_campaign[[#This Row],[Marital_Status]]="YOLO",I1059-J1059+1,marketing_campaign[[#This Row],[Marital_Status]]="Absurd",I1059-J1059+1,marketing_campaign[[#This Row],[Marital_Status]]="Widow",I1059+J1059+1)</f>
        <v>2</v>
      </c>
      <c r="H1059">
        <v>53312</v>
      </c>
      <c r="I1059">
        <v>0</v>
      </c>
      <c r="J1059">
        <v>0</v>
      </c>
      <c r="K1059" s="1">
        <v>41495</v>
      </c>
      <c r="L1059">
        <v>32</v>
      </c>
      <c r="M1059" t="str" cm="1">
        <f t="array" ref="M1059">_xlfn.IFS(AND(marketing_campaign[[#This Row],[Recency]]&gt;=0,marketing_campaign[[#This Row],[Recency]]&lt;=14),"Early Recency",AND(marketing_campaign[[#This Row],[Recency]]&gt;=15,marketing_campaign[[#This Row],[Recency]]&lt;=31),"Mid-Recency",marketing_campaign[[#This Row],[Recency]]&gt;=32,"Late Recency")</f>
        <v>Late Recency</v>
      </c>
      <c r="N1059">
        <v>241</v>
      </c>
      <c r="O1059">
        <v>0</v>
      </c>
      <c r="P1059">
        <v>12</v>
      </c>
      <c r="Q1059">
        <v>0</v>
      </c>
      <c r="R1059">
        <v>0</v>
      </c>
      <c r="S1059">
        <v>25</v>
      </c>
      <c r="T1059">
        <f>marketing_campaign[[#This Row],[MntGoldProds]]+marketing_campaign[[#This Row],[MntSweetProducts]]+marketing_campaign[[#This Row],[MntFishProducts]]+marketing_campaign[[#This Row],[MntMeatProducts]]+marketing_campaign[[#This Row],[MntFruits]]+marketing_campaign[[#This Row],[MntWines]]</f>
        <v>278</v>
      </c>
      <c r="U1059">
        <v>1</v>
      </c>
      <c r="V1059">
        <v>5</v>
      </c>
      <c r="W1059">
        <v>1</v>
      </c>
      <c r="X1059">
        <v>5</v>
      </c>
      <c r="Y1059">
        <f t="shared" si="33"/>
        <v>12</v>
      </c>
      <c r="Z1059">
        <v>7</v>
      </c>
      <c r="AA1059">
        <v>0</v>
      </c>
      <c r="AB1059">
        <v>0</v>
      </c>
      <c r="AC1059">
        <v>0</v>
      </c>
      <c r="AD1059">
        <v>0</v>
      </c>
      <c r="AE1059">
        <v>0</v>
      </c>
      <c r="AF1059">
        <v>0</v>
      </c>
      <c r="AG1059">
        <v>3</v>
      </c>
      <c r="AH1059">
        <v>11</v>
      </c>
      <c r="AI1059">
        <v>0</v>
      </c>
      <c r="AJ1059">
        <f>marketing_campaign[[#This Row],[AcceptedCmp2]]+marketing_campaign[[#This Row],[AcceptedCmp1]]+marketing_campaign[[#This Row],[AcceptedCmp5]]+marketing_campaign[[#This Row],[AcceptedCmp4]]+marketing_campaign[[#This Row],[AcceptedCmp3]]</f>
        <v>0</v>
      </c>
    </row>
    <row r="1060" spans="1:36" x14ac:dyDescent="0.35">
      <c r="A1060">
        <v>4507</v>
      </c>
      <c r="B1060">
        <v>1952</v>
      </c>
      <c r="C1060">
        <f t="shared" ca="1" si="32"/>
        <v>74</v>
      </c>
      <c r="D1060" t="str" cm="1">
        <f t="array" aca="1" ref="D10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0" t="s">
        <v>29</v>
      </c>
      <c r="F1060" t="s">
        <v>30</v>
      </c>
      <c r="G1060" cm="1">
        <f t="array" ref="G1060">_xlfn.IFS(marketing_campaign[[#This Row],[Marital_Status]]="Single",I1060-J1060+1,marketing_campaign[[#This Row],[Marital_Status]]="Together",I1060+J1060+2,marketing_campaign[[#This Row],[Marital_Status]]="Alone",I1060-J1060+1,marketing_campaign[[#This Row],[Marital_Status]]="Married",I1060+J1060+2,marketing_campaign[[#This Row],[Marital_Status]]="Divorced",I1060+J1060+1,marketing_campaign[[#This Row],[Marital_Status]]="YOLO",I1060-J1060+1,marketing_campaign[[#This Row],[Marital_Status]]="Absurd",I1060-J1060+1,marketing_campaign[[#This Row],[Marital_Status]]="Widow",I1060+J1060+1)</f>
        <v>1</v>
      </c>
      <c r="H1060">
        <v>72228</v>
      </c>
      <c r="I1060">
        <v>0</v>
      </c>
      <c r="J1060">
        <v>0</v>
      </c>
      <c r="K1060" s="1">
        <v>41240</v>
      </c>
      <c r="L1060">
        <v>87</v>
      </c>
      <c r="M1060" t="str" cm="1">
        <f t="array" ref="M1060">_xlfn.IFS(AND(marketing_campaign[[#This Row],[Recency]]&gt;=0,marketing_campaign[[#This Row],[Recency]]&lt;=14),"Early Recency",AND(marketing_campaign[[#This Row],[Recency]]&gt;=15,marketing_campaign[[#This Row],[Recency]]&lt;=31),"Mid-Recency",marketing_campaign[[#This Row],[Recency]]&gt;=32,"Late Recency")</f>
        <v>Late Recency</v>
      </c>
      <c r="N1060">
        <v>631</v>
      </c>
      <c r="O1060">
        <v>28</v>
      </c>
      <c r="P1060">
        <v>491</v>
      </c>
      <c r="Q1060">
        <v>30</v>
      </c>
      <c r="R1060">
        <v>14</v>
      </c>
      <c r="S1060">
        <v>56</v>
      </c>
      <c r="T1060">
        <f>marketing_campaign[[#This Row],[MntGoldProds]]+marketing_campaign[[#This Row],[MntSweetProducts]]+marketing_campaign[[#This Row],[MntFishProducts]]+marketing_campaign[[#This Row],[MntMeatProducts]]+marketing_campaign[[#This Row],[MntFruits]]+marketing_campaign[[#This Row],[MntWines]]</f>
        <v>1250</v>
      </c>
      <c r="U1060">
        <v>1</v>
      </c>
      <c r="V1060">
        <v>6</v>
      </c>
      <c r="W1060">
        <v>7</v>
      </c>
      <c r="X1060">
        <v>8</v>
      </c>
      <c r="Y1060">
        <f t="shared" si="33"/>
        <v>22</v>
      </c>
      <c r="Z1060">
        <v>3</v>
      </c>
      <c r="AA1060">
        <v>0</v>
      </c>
      <c r="AB1060">
        <v>0</v>
      </c>
      <c r="AC1060">
        <v>0</v>
      </c>
      <c r="AD1060">
        <v>0</v>
      </c>
      <c r="AE1060">
        <v>0</v>
      </c>
      <c r="AF1060">
        <v>0</v>
      </c>
      <c r="AG1060">
        <v>3</v>
      </c>
      <c r="AH1060">
        <v>11</v>
      </c>
      <c r="AI1060">
        <v>0</v>
      </c>
      <c r="AJ1060">
        <f>marketing_campaign[[#This Row],[AcceptedCmp2]]+marketing_campaign[[#This Row],[AcceptedCmp1]]+marketing_campaign[[#This Row],[AcceptedCmp5]]+marketing_campaign[[#This Row],[AcceptedCmp4]]+marketing_campaign[[#This Row],[AcceptedCmp3]]</f>
        <v>0</v>
      </c>
    </row>
    <row r="1061" spans="1:36" x14ac:dyDescent="0.35">
      <c r="A1061">
        <v>11013</v>
      </c>
      <c r="B1061">
        <v>1987</v>
      </c>
      <c r="C1061">
        <f t="shared" ca="1" si="32"/>
        <v>39</v>
      </c>
      <c r="D1061" t="str" cm="1">
        <f t="array" aca="1" ref="D10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61" t="s">
        <v>29</v>
      </c>
      <c r="F1061" t="s">
        <v>31</v>
      </c>
      <c r="G1061" cm="1">
        <f t="array" ref="G1061">_xlfn.IFS(marketing_campaign[[#This Row],[Marital_Status]]="Single",I1061-J1061+1,marketing_campaign[[#This Row],[Marital_Status]]="Together",I1061+J1061+2,marketing_campaign[[#This Row],[Marital_Status]]="Alone",I1061-J1061+1,marketing_campaign[[#This Row],[Marital_Status]]="Married",I1061+J1061+2,marketing_campaign[[#This Row],[Marital_Status]]="Divorced",I1061+J1061+1,marketing_campaign[[#This Row],[Marital_Status]]="YOLO",I1061-J1061+1,marketing_campaign[[#This Row],[Marital_Status]]="Absurd",I1061-J1061+1,marketing_campaign[[#This Row],[Marital_Status]]="Widow",I1061+J1061+1)</f>
        <v>2</v>
      </c>
      <c r="H1061">
        <v>67605</v>
      </c>
      <c r="I1061">
        <v>0</v>
      </c>
      <c r="J1061">
        <v>0</v>
      </c>
      <c r="K1061" s="1">
        <v>41364</v>
      </c>
      <c r="L1061">
        <v>84</v>
      </c>
      <c r="M1061" t="str" cm="1">
        <f t="array" ref="M1061">_xlfn.IFS(AND(marketing_campaign[[#This Row],[Recency]]&gt;=0,marketing_campaign[[#This Row],[Recency]]&lt;=14),"Early Recency",AND(marketing_campaign[[#This Row],[Recency]]&gt;=15,marketing_campaign[[#This Row],[Recency]]&lt;=31),"Mid-Recency",marketing_campaign[[#This Row],[Recency]]&gt;=32,"Late Recency")</f>
        <v>Late Recency</v>
      </c>
      <c r="N1061">
        <v>336</v>
      </c>
      <c r="O1061">
        <v>28</v>
      </c>
      <c r="P1061">
        <v>282</v>
      </c>
      <c r="Q1061">
        <v>184</v>
      </c>
      <c r="R1061">
        <v>54</v>
      </c>
      <c r="S1061">
        <v>54</v>
      </c>
      <c r="T1061">
        <f>marketing_campaign[[#This Row],[MntGoldProds]]+marketing_campaign[[#This Row],[MntSweetProducts]]+marketing_campaign[[#This Row],[MntFishProducts]]+marketing_campaign[[#This Row],[MntMeatProducts]]+marketing_campaign[[#This Row],[MntFruits]]+marketing_campaign[[#This Row],[MntWines]]</f>
        <v>938</v>
      </c>
      <c r="U1061">
        <v>1</v>
      </c>
      <c r="V1061">
        <v>2</v>
      </c>
      <c r="W1061">
        <v>8</v>
      </c>
      <c r="X1061">
        <v>6</v>
      </c>
      <c r="Y1061">
        <f t="shared" si="33"/>
        <v>17</v>
      </c>
      <c r="Z1061">
        <v>1</v>
      </c>
      <c r="AA1061">
        <v>0</v>
      </c>
      <c r="AB1061">
        <v>0</v>
      </c>
      <c r="AC1061">
        <v>0</v>
      </c>
      <c r="AD1061">
        <v>0</v>
      </c>
      <c r="AE1061">
        <v>0</v>
      </c>
      <c r="AF1061">
        <v>0</v>
      </c>
      <c r="AG1061">
        <v>3</v>
      </c>
      <c r="AH1061">
        <v>11</v>
      </c>
      <c r="AI1061">
        <v>0</v>
      </c>
      <c r="AJ1061">
        <f>marketing_campaign[[#This Row],[AcceptedCmp2]]+marketing_campaign[[#This Row],[AcceptedCmp1]]+marketing_campaign[[#This Row],[AcceptedCmp5]]+marketing_campaign[[#This Row],[AcceptedCmp4]]+marketing_campaign[[#This Row],[AcceptedCmp3]]</f>
        <v>0</v>
      </c>
    </row>
    <row r="1062" spans="1:36" x14ac:dyDescent="0.35">
      <c r="A1062">
        <v>4491</v>
      </c>
      <c r="B1062">
        <v>1949</v>
      </c>
      <c r="C1062">
        <f t="shared" ca="1" si="32"/>
        <v>77</v>
      </c>
      <c r="D1062" t="str" cm="1">
        <f t="array" aca="1" ref="D10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2" t="s">
        <v>34</v>
      </c>
      <c r="F1062" t="s">
        <v>33</v>
      </c>
      <c r="G1062" cm="1">
        <f t="array" ref="G1062">_xlfn.IFS(marketing_campaign[[#This Row],[Marital_Status]]="Single",I1062-J1062+1,marketing_campaign[[#This Row],[Marital_Status]]="Together",I1062+J1062+2,marketing_campaign[[#This Row],[Marital_Status]]="Alone",I1062-J1062+1,marketing_campaign[[#This Row],[Marital_Status]]="Married",I1062+J1062+2,marketing_campaign[[#This Row],[Marital_Status]]="Divorced",I1062+J1062+1,marketing_campaign[[#This Row],[Marital_Status]]="YOLO",I1062-J1062+1,marketing_campaign[[#This Row],[Marital_Status]]="Absurd",I1062-J1062+1,marketing_campaign[[#This Row],[Marital_Status]]="Widow",I1062+J1062+1)</f>
        <v>4</v>
      </c>
      <c r="H1062">
        <v>62845</v>
      </c>
      <c r="I1062">
        <v>1</v>
      </c>
      <c r="J1062">
        <v>1</v>
      </c>
      <c r="K1062" s="1">
        <v>41183</v>
      </c>
      <c r="L1062">
        <v>3</v>
      </c>
      <c r="M1062" t="str" cm="1">
        <f t="array" ref="M1062">_xlfn.IFS(AND(marketing_campaign[[#This Row],[Recency]]&gt;=0,marketing_campaign[[#This Row],[Recency]]&lt;=14),"Early Recency",AND(marketing_campaign[[#This Row],[Recency]]&gt;=15,marketing_campaign[[#This Row],[Recency]]&lt;=31),"Mid-Recency",marketing_campaign[[#This Row],[Recency]]&gt;=32,"Late Recency")</f>
        <v>Early Recency</v>
      </c>
      <c r="N1062">
        <v>1099</v>
      </c>
      <c r="O1062">
        <v>0</v>
      </c>
      <c r="P1062">
        <v>45</v>
      </c>
      <c r="Q1062">
        <v>0</v>
      </c>
      <c r="R1062">
        <v>0</v>
      </c>
      <c r="S1062">
        <v>34</v>
      </c>
      <c r="T1062">
        <f>marketing_campaign[[#This Row],[MntGoldProds]]+marketing_campaign[[#This Row],[MntSweetProducts]]+marketing_campaign[[#This Row],[MntFishProducts]]+marketing_campaign[[#This Row],[MntMeatProducts]]+marketing_campaign[[#This Row],[MntFruits]]+marketing_campaign[[#This Row],[MntWines]]</f>
        <v>1178</v>
      </c>
      <c r="U1062">
        <v>11</v>
      </c>
      <c r="V1062">
        <v>3</v>
      </c>
      <c r="W1062">
        <v>4</v>
      </c>
      <c r="X1062">
        <v>10</v>
      </c>
      <c r="Y1062">
        <f t="shared" si="33"/>
        <v>28</v>
      </c>
      <c r="Z1062">
        <v>8</v>
      </c>
      <c r="AA1062">
        <v>0</v>
      </c>
      <c r="AB1062">
        <v>1</v>
      </c>
      <c r="AC1062">
        <v>0</v>
      </c>
      <c r="AD1062">
        <v>0</v>
      </c>
      <c r="AE1062">
        <v>0</v>
      </c>
      <c r="AF1062">
        <v>0</v>
      </c>
      <c r="AG1062">
        <v>3</v>
      </c>
      <c r="AH1062">
        <v>11</v>
      </c>
      <c r="AI1062">
        <v>0</v>
      </c>
      <c r="AJ1062">
        <f>marketing_campaign[[#This Row],[AcceptedCmp2]]+marketing_campaign[[#This Row],[AcceptedCmp1]]+marketing_campaign[[#This Row],[AcceptedCmp5]]+marketing_campaign[[#This Row],[AcceptedCmp4]]+marketing_campaign[[#This Row],[AcceptedCmp3]]</f>
        <v>1</v>
      </c>
    </row>
    <row r="1063" spans="1:36" x14ac:dyDescent="0.35">
      <c r="A1063">
        <v>3759</v>
      </c>
      <c r="B1063">
        <v>1958</v>
      </c>
      <c r="C1063">
        <f t="shared" ca="1" si="32"/>
        <v>68</v>
      </c>
      <c r="D1063" t="str" cm="1">
        <f t="array" aca="1" ref="D10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3" t="s">
        <v>29</v>
      </c>
      <c r="F1063" t="s">
        <v>31</v>
      </c>
      <c r="G1063" cm="1">
        <f t="array" ref="G1063">_xlfn.IFS(marketing_campaign[[#This Row],[Marital_Status]]="Single",I1063-J1063+1,marketing_campaign[[#This Row],[Marital_Status]]="Together",I1063+J1063+2,marketing_campaign[[#This Row],[Marital_Status]]="Alone",I1063-J1063+1,marketing_campaign[[#This Row],[Marital_Status]]="Married",I1063+J1063+2,marketing_campaign[[#This Row],[Marital_Status]]="Divorced",I1063+J1063+1,marketing_campaign[[#This Row],[Marital_Status]]="YOLO",I1063-J1063+1,marketing_campaign[[#This Row],[Marital_Status]]="Absurd",I1063-J1063+1,marketing_campaign[[#This Row],[Marital_Status]]="Widow",I1063+J1063+1)</f>
        <v>4</v>
      </c>
      <c r="H1063">
        <v>65196</v>
      </c>
      <c r="I1063">
        <v>0</v>
      </c>
      <c r="J1063">
        <v>2</v>
      </c>
      <c r="K1063" s="1">
        <v>41480</v>
      </c>
      <c r="L1063">
        <v>34</v>
      </c>
      <c r="M1063" t="str" cm="1">
        <f t="array" ref="M1063">_xlfn.IFS(AND(marketing_campaign[[#This Row],[Recency]]&gt;=0,marketing_campaign[[#This Row],[Recency]]&lt;=14),"Early Recency",AND(marketing_campaign[[#This Row],[Recency]]&gt;=15,marketing_campaign[[#This Row],[Recency]]&lt;=31),"Mid-Recency",marketing_campaign[[#This Row],[Recency]]&gt;=32,"Late Recency")</f>
        <v>Late Recency</v>
      </c>
      <c r="N1063">
        <v>743</v>
      </c>
      <c r="O1063">
        <v>19</v>
      </c>
      <c r="P1063">
        <v>181</v>
      </c>
      <c r="Q1063">
        <v>12</v>
      </c>
      <c r="R1063">
        <v>0</v>
      </c>
      <c r="S1063">
        <v>200</v>
      </c>
      <c r="T1063">
        <f>marketing_campaign[[#This Row],[MntGoldProds]]+marketing_campaign[[#This Row],[MntSweetProducts]]+marketing_campaign[[#This Row],[MntFishProducts]]+marketing_campaign[[#This Row],[MntMeatProducts]]+marketing_campaign[[#This Row],[MntFruits]]+marketing_campaign[[#This Row],[MntWines]]</f>
        <v>1155</v>
      </c>
      <c r="U1063">
        <v>2</v>
      </c>
      <c r="V1063">
        <v>7</v>
      </c>
      <c r="W1063">
        <v>6</v>
      </c>
      <c r="X1063">
        <v>11</v>
      </c>
      <c r="Y1063">
        <f t="shared" si="33"/>
        <v>26</v>
      </c>
      <c r="Z1063">
        <v>5</v>
      </c>
      <c r="AA1063">
        <v>1</v>
      </c>
      <c r="AB1063">
        <v>0</v>
      </c>
      <c r="AC1063">
        <v>0</v>
      </c>
      <c r="AD1063">
        <v>0</v>
      </c>
      <c r="AE1063">
        <v>0</v>
      </c>
      <c r="AF1063">
        <v>0</v>
      </c>
      <c r="AG1063">
        <v>3</v>
      </c>
      <c r="AH1063">
        <v>11</v>
      </c>
      <c r="AI1063">
        <v>0</v>
      </c>
      <c r="AJ1063">
        <f>marketing_campaign[[#This Row],[AcceptedCmp2]]+marketing_campaign[[#This Row],[AcceptedCmp1]]+marketing_campaign[[#This Row],[AcceptedCmp5]]+marketing_campaign[[#This Row],[AcceptedCmp4]]+marketing_campaign[[#This Row],[AcceptedCmp3]]</f>
        <v>1</v>
      </c>
    </row>
    <row r="1064" spans="1:36" x14ac:dyDescent="0.35">
      <c r="A1064">
        <v>1162</v>
      </c>
      <c r="B1064">
        <v>1987</v>
      </c>
      <c r="C1064">
        <f t="shared" ca="1" si="32"/>
        <v>39</v>
      </c>
      <c r="D1064" t="str" cm="1">
        <f t="array" aca="1" ref="D10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64" t="s">
        <v>32</v>
      </c>
      <c r="F1064" t="s">
        <v>30</v>
      </c>
      <c r="G1064" cm="1">
        <f t="array" ref="G1064">_xlfn.IFS(marketing_campaign[[#This Row],[Marital_Status]]="Single",I1064-J1064+1,marketing_campaign[[#This Row],[Marital_Status]]="Together",I1064+J1064+2,marketing_campaign[[#This Row],[Marital_Status]]="Alone",I1064-J1064+1,marketing_campaign[[#This Row],[Marital_Status]]="Married",I1064+J1064+2,marketing_campaign[[#This Row],[Marital_Status]]="Divorced",I1064+J1064+1,marketing_campaign[[#This Row],[Marital_Status]]="YOLO",I1064-J1064+1,marketing_campaign[[#This Row],[Marital_Status]]="Absurd",I1064-J1064+1,marketing_campaign[[#This Row],[Marital_Status]]="Widow",I1064+J1064+1)</f>
        <v>1</v>
      </c>
      <c r="H1064">
        <v>42000</v>
      </c>
      <c r="I1064">
        <v>0</v>
      </c>
      <c r="J1064">
        <v>0</v>
      </c>
      <c r="K1064" s="1">
        <v>41284</v>
      </c>
      <c r="L1064">
        <v>23</v>
      </c>
      <c r="M1064" t="str" cm="1">
        <f t="array" ref="M1064">_xlfn.IFS(AND(marketing_campaign[[#This Row],[Recency]]&gt;=0,marketing_campaign[[#This Row],[Recency]]&lt;=14),"Early Recency",AND(marketing_campaign[[#This Row],[Recency]]&gt;=15,marketing_campaign[[#This Row],[Recency]]&lt;=31),"Mid-Recency",marketing_campaign[[#This Row],[Recency]]&gt;=32,"Late Recency")</f>
        <v>Mid-Recency</v>
      </c>
      <c r="N1064">
        <v>124</v>
      </c>
      <c r="O1064">
        <v>83</v>
      </c>
      <c r="P1064">
        <v>267</v>
      </c>
      <c r="Q1064">
        <v>85</v>
      </c>
      <c r="R1064">
        <v>59</v>
      </c>
      <c r="S1064">
        <v>35</v>
      </c>
      <c r="T1064">
        <f>marketing_campaign[[#This Row],[MntGoldProds]]+marketing_campaign[[#This Row],[MntSweetProducts]]+marketing_campaign[[#This Row],[MntFishProducts]]+marketing_campaign[[#This Row],[MntMeatProducts]]+marketing_campaign[[#This Row],[MntFruits]]+marketing_campaign[[#This Row],[MntWines]]</f>
        <v>653</v>
      </c>
      <c r="U1064">
        <v>2</v>
      </c>
      <c r="V1064">
        <v>5</v>
      </c>
      <c r="W1064">
        <v>2</v>
      </c>
      <c r="X1064">
        <v>11</v>
      </c>
      <c r="Y1064">
        <f t="shared" si="33"/>
        <v>20</v>
      </c>
      <c r="Z1064">
        <v>5</v>
      </c>
      <c r="AA1064">
        <v>0</v>
      </c>
      <c r="AB1064">
        <v>0</v>
      </c>
      <c r="AC1064">
        <v>0</v>
      </c>
      <c r="AD1064">
        <v>0</v>
      </c>
      <c r="AE1064">
        <v>0</v>
      </c>
      <c r="AF1064">
        <v>0</v>
      </c>
      <c r="AG1064">
        <v>3</v>
      </c>
      <c r="AH1064">
        <v>11</v>
      </c>
      <c r="AI1064">
        <v>1</v>
      </c>
      <c r="AJ1064">
        <f>marketing_campaign[[#This Row],[AcceptedCmp2]]+marketing_campaign[[#This Row],[AcceptedCmp1]]+marketing_campaign[[#This Row],[AcceptedCmp5]]+marketing_campaign[[#This Row],[AcceptedCmp4]]+marketing_campaign[[#This Row],[AcceptedCmp3]]</f>
        <v>0</v>
      </c>
    </row>
    <row r="1065" spans="1:36" x14ac:dyDescent="0.35">
      <c r="A1065">
        <v>2055</v>
      </c>
      <c r="B1065">
        <v>1973</v>
      </c>
      <c r="C1065">
        <f t="shared" ca="1" si="32"/>
        <v>53</v>
      </c>
      <c r="D1065" t="str" cm="1">
        <f t="array" aca="1" ref="D10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65" t="s">
        <v>32</v>
      </c>
      <c r="F1065" t="s">
        <v>35</v>
      </c>
      <c r="G1065" cm="1">
        <f t="array" ref="G1065">_xlfn.IFS(marketing_campaign[[#This Row],[Marital_Status]]="Single",I1065-J1065+1,marketing_campaign[[#This Row],[Marital_Status]]="Together",I1065+J1065+2,marketing_campaign[[#This Row],[Marital_Status]]="Alone",I1065-J1065+1,marketing_campaign[[#This Row],[Marital_Status]]="Married",I1065+J1065+2,marketing_campaign[[#This Row],[Marital_Status]]="Divorced",I1065+J1065+1,marketing_campaign[[#This Row],[Marital_Status]]="YOLO",I1065-J1065+1,marketing_campaign[[#This Row],[Marital_Status]]="Absurd",I1065-J1065+1,marketing_campaign[[#This Row],[Marital_Status]]="Widow",I1065+J1065+1)</f>
        <v>3</v>
      </c>
      <c r="H1065">
        <v>35860</v>
      </c>
      <c r="I1065">
        <v>1</v>
      </c>
      <c r="J1065">
        <v>1</v>
      </c>
      <c r="K1065" s="1">
        <v>41778</v>
      </c>
      <c r="L1065">
        <v>37</v>
      </c>
      <c r="M1065" t="str" cm="1">
        <f t="array" ref="M1065">_xlfn.IFS(AND(marketing_campaign[[#This Row],[Recency]]&gt;=0,marketing_campaign[[#This Row],[Recency]]&lt;=14),"Early Recency",AND(marketing_campaign[[#This Row],[Recency]]&gt;=15,marketing_campaign[[#This Row],[Recency]]&lt;=31),"Mid-Recency",marketing_campaign[[#This Row],[Recency]]&gt;=32,"Late Recency")</f>
        <v>Late Recency</v>
      </c>
      <c r="N1065">
        <v>15</v>
      </c>
      <c r="O1065">
        <v>0</v>
      </c>
      <c r="P1065">
        <v>8</v>
      </c>
      <c r="Q1065">
        <v>4</v>
      </c>
      <c r="R1065">
        <v>2</v>
      </c>
      <c r="S1065">
        <v>20</v>
      </c>
      <c r="T1065">
        <f>marketing_campaign[[#This Row],[MntGoldProds]]+marketing_campaign[[#This Row],[MntSweetProducts]]+marketing_campaign[[#This Row],[MntFishProducts]]+marketing_campaign[[#This Row],[MntMeatProducts]]+marketing_campaign[[#This Row],[MntFruits]]+marketing_campaign[[#This Row],[MntWines]]</f>
        <v>49</v>
      </c>
      <c r="U1065">
        <v>2</v>
      </c>
      <c r="V1065">
        <v>1</v>
      </c>
      <c r="W1065">
        <v>1</v>
      </c>
      <c r="X1065">
        <v>2</v>
      </c>
      <c r="Y1065">
        <f t="shared" si="33"/>
        <v>6</v>
      </c>
      <c r="Z1065">
        <v>5</v>
      </c>
      <c r="AA1065">
        <v>1</v>
      </c>
      <c r="AB1065">
        <v>0</v>
      </c>
      <c r="AC1065">
        <v>0</v>
      </c>
      <c r="AD1065">
        <v>0</v>
      </c>
      <c r="AE1065">
        <v>0</v>
      </c>
      <c r="AF1065">
        <v>0</v>
      </c>
      <c r="AG1065">
        <v>3</v>
      </c>
      <c r="AH1065">
        <v>11</v>
      </c>
      <c r="AI1065">
        <v>0</v>
      </c>
      <c r="AJ1065">
        <f>marketing_campaign[[#This Row],[AcceptedCmp2]]+marketing_campaign[[#This Row],[AcceptedCmp1]]+marketing_campaign[[#This Row],[AcceptedCmp5]]+marketing_campaign[[#This Row],[AcceptedCmp4]]+marketing_campaign[[#This Row],[AcceptedCmp3]]</f>
        <v>1</v>
      </c>
    </row>
    <row r="1066" spans="1:36" x14ac:dyDescent="0.35">
      <c r="A1066">
        <v>10766</v>
      </c>
      <c r="B1066">
        <v>1964</v>
      </c>
      <c r="C1066">
        <f t="shared" ca="1" si="32"/>
        <v>62</v>
      </c>
      <c r="D1066" t="str" cm="1">
        <f t="array" aca="1" ref="D10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6" t="s">
        <v>32</v>
      </c>
      <c r="F1066" t="s">
        <v>33</v>
      </c>
      <c r="G1066" cm="1">
        <f t="array" ref="G1066">_xlfn.IFS(marketing_campaign[[#This Row],[Marital_Status]]="Single",I1066-J1066+1,marketing_campaign[[#This Row],[Marital_Status]]="Together",I1066+J1066+2,marketing_campaign[[#This Row],[Marital_Status]]="Alone",I1066-J1066+1,marketing_campaign[[#This Row],[Marital_Status]]="Married",I1066+J1066+2,marketing_campaign[[#This Row],[Marital_Status]]="Divorced",I1066+J1066+1,marketing_campaign[[#This Row],[Marital_Status]]="YOLO",I1066-J1066+1,marketing_campaign[[#This Row],[Marital_Status]]="Absurd",I1066-J1066+1,marketing_campaign[[#This Row],[Marital_Status]]="Widow",I1066+J1066+1)</f>
        <v>3</v>
      </c>
      <c r="H1066">
        <v>65526</v>
      </c>
      <c r="I1066">
        <v>0</v>
      </c>
      <c r="J1066">
        <v>1</v>
      </c>
      <c r="K1066" s="1">
        <v>41740</v>
      </c>
      <c r="L1066">
        <v>22</v>
      </c>
      <c r="M1066" t="str" cm="1">
        <f t="array" ref="M1066">_xlfn.IFS(AND(marketing_campaign[[#This Row],[Recency]]&gt;=0,marketing_campaign[[#This Row],[Recency]]&lt;=14),"Early Recency",AND(marketing_campaign[[#This Row],[Recency]]&gt;=15,marketing_campaign[[#This Row],[Recency]]&lt;=31),"Mid-Recency",marketing_campaign[[#This Row],[Recency]]&gt;=32,"Late Recency")</f>
        <v>Mid-Recency</v>
      </c>
      <c r="N1066">
        <v>397</v>
      </c>
      <c r="O1066">
        <v>19</v>
      </c>
      <c r="P1066">
        <v>69</v>
      </c>
      <c r="Q1066">
        <v>12</v>
      </c>
      <c r="R1066">
        <v>0</v>
      </c>
      <c r="S1066">
        <v>9</v>
      </c>
      <c r="T1066">
        <f>marketing_campaign[[#This Row],[MntGoldProds]]+marketing_campaign[[#This Row],[MntSweetProducts]]+marketing_campaign[[#This Row],[MntFishProducts]]+marketing_campaign[[#This Row],[MntMeatProducts]]+marketing_campaign[[#This Row],[MntFruits]]+marketing_campaign[[#This Row],[MntWines]]</f>
        <v>506</v>
      </c>
      <c r="U1066">
        <v>1</v>
      </c>
      <c r="V1066">
        <v>4</v>
      </c>
      <c r="W1066">
        <v>4</v>
      </c>
      <c r="X1066">
        <v>8</v>
      </c>
      <c r="Y1066">
        <f t="shared" si="33"/>
        <v>17</v>
      </c>
      <c r="Z1066">
        <v>2</v>
      </c>
      <c r="AA1066">
        <v>0</v>
      </c>
      <c r="AB1066">
        <v>0</v>
      </c>
      <c r="AC1066">
        <v>0</v>
      </c>
      <c r="AD1066">
        <v>0</v>
      </c>
      <c r="AE1066">
        <v>0</v>
      </c>
      <c r="AF1066">
        <v>0</v>
      </c>
      <c r="AG1066">
        <v>3</v>
      </c>
      <c r="AH1066">
        <v>11</v>
      </c>
      <c r="AI1066">
        <v>0</v>
      </c>
      <c r="AJ1066">
        <f>marketing_campaign[[#This Row],[AcceptedCmp2]]+marketing_campaign[[#This Row],[AcceptedCmp1]]+marketing_campaign[[#This Row],[AcceptedCmp5]]+marketing_campaign[[#This Row],[AcceptedCmp4]]+marketing_campaign[[#This Row],[AcceptedCmp3]]</f>
        <v>0</v>
      </c>
    </row>
    <row r="1067" spans="1:36" x14ac:dyDescent="0.35">
      <c r="A1067">
        <v>4415</v>
      </c>
      <c r="B1067">
        <v>1961</v>
      </c>
      <c r="C1067">
        <f t="shared" ca="1" si="32"/>
        <v>65</v>
      </c>
      <c r="D1067" t="str" cm="1">
        <f t="array" aca="1" ref="D10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67" t="s">
        <v>29</v>
      </c>
      <c r="F1067" t="s">
        <v>33</v>
      </c>
      <c r="G1067" cm="1">
        <f t="array" ref="G1067">_xlfn.IFS(marketing_campaign[[#This Row],[Marital_Status]]="Single",I1067-J1067+1,marketing_campaign[[#This Row],[Marital_Status]]="Together",I1067+J1067+2,marketing_campaign[[#This Row],[Marital_Status]]="Alone",I1067-J1067+1,marketing_campaign[[#This Row],[Marital_Status]]="Married",I1067+J1067+2,marketing_campaign[[#This Row],[Marital_Status]]="Divorced",I1067+J1067+1,marketing_campaign[[#This Row],[Marital_Status]]="YOLO",I1067-J1067+1,marketing_campaign[[#This Row],[Marital_Status]]="Absurd",I1067-J1067+1,marketing_campaign[[#This Row],[Marital_Status]]="Widow",I1067+J1067+1)</f>
        <v>4</v>
      </c>
      <c r="H1067">
        <v>16860</v>
      </c>
      <c r="I1067">
        <v>1</v>
      </c>
      <c r="J1067">
        <v>1</v>
      </c>
      <c r="K1067" s="1">
        <v>41164</v>
      </c>
      <c r="L1067">
        <v>19</v>
      </c>
      <c r="M1067" t="str" cm="1">
        <f t="array" ref="M1067">_xlfn.IFS(AND(marketing_campaign[[#This Row],[Recency]]&gt;=0,marketing_campaign[[#This Row],[Recency]]&lt;=14),"Early Recency",AND(marketing_campaign[[#This Row],[Recency]]&gt;=15,marketing_campaign[[#This Row],[Recency]]&lt;=31),"Mid-Recency",marketing_campaign[[#This Row],[Recency]]&gt;=32,"Late Recency")</f>
        <v>Mid-Recency</v>
      </c>
      <c r="N1067">
        <v>10</v>
      </c>
      <c r="O1067">
        <v>4</v>
      </c>
      <c r="P1067">
        <v>4</v>
      </c>
      <c r="Q1067">
        <v>3</v>
      </c>
      <c r="R1067">
        <v>3</v>
      </c>
      <c r="S1067">
        <v>14</v>
      </c>
      <c r="T1067">
        <f>marketing_campaign[[#This Row],[MntGoldProds]]+marketing_campaign[[#This Row],[MntSweetProducts]]+marketing_campaign[[#This Row],[MntFishProducts]]+marketing_campaign[[#This Row],[MntMeatProducts]]+marketing_campaign[[#This Row],[MntFruits]]+marketing_campaign[[#This Row],[MntWines]]</f>
        <v>38</v>
      </c>
      <c r="U1067">
        <v>3</v>
      </c>
      <c r="V1067">
        <v>1</v>
      </c>
      <c r="W1067">
        <v>1</v>
      </c>
      <c r="X1067">
        <v>3</v>
      </c>
      <c r="Y1067">
        <f t="shared" si="33"/>
        <v>8</v>
      </c>
      <c r="Z1067">
        <v>7</v>
      </c>
      <c r="AA1067">
        <v>0</v>
      </c>
      <c r="AB1067">
        <v>0</v>
      </c>
      <c r="AC1067">
        <v>0</v>
      </c>
      <c r="AD1067">
        <v>0</v>
      </c>
      <c r="AE1067">
        <v>0</v>
      </c>
      <c r="AF1067">
        <v>0</v>
      </c>
      <c r="AG1067">
        <v>3</v>
      </c>
      <c r="AH1067">
        <v>11</v>
      </c>
      <c r="AI1067">
        <v>0</v>
      </c>
      <c r="AJ1067">
        <f>marketing_campaign[[#This Row],[AcceptedCmp2]]+marketing_campaign[[#This Row],[AcceptedCmp1]]+marketing_campaign[[#This Row],[AcceptedCmp5]]+marketing_campaign[[#This Row],[AcceptedCmp4]]+marketing_campaign[[#This Row],[AcceptedCmp3]]</f>
        <v>0</v>
      </c>
    </row>
    <row r="1068" spans="1:36" x14ac:dyDescent="0.35">
      <c r="A1068">
        <v>3005</v>
      </c>
      <c r="B1068">
        <v>1992</v>
      </c>
      <c r="C1068">
        <f t="shared" ca="1" si="32"/>
        <v>34</v>
      </c>
      <c r="D1068" t="str" cm="1">
        <f t="array" aca="1" ref="D10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68" t="s">
        <v>29</v>
      </c>
      <c r="F1068" t="s">
        <v>30</v>
      </c>
      <c r="G1068" cm="1">
        <f t="array" ref="G1068">_xlfn.IFS(marketing_campaign[[#This Row],[Marital_Status]]="Single",I1068-J1068+1,marketing_campaign[[#This Row],[Marital_Status]]="Together",I1068+J1068+2,marketing_campaign[[#This Row],[Marital_Status]]="Alone",I1068-J1068+1,marketing_campaign[[#This Row],[Marital_Status]]="Married",I1068+J1068+2,marketing_campaign[[#This Row],[Marital_Status]]="Divorced",I1068+J1068+1,marketing_campaign[[#This Row],[Marital_Status]]="YOLO",I1068-J1068+1,marketing_campaign[[#This Row],[Marital_Status]]="Absurd",I1068-J1068+1,marketing_campaign[[#This Row],[Marital_Status]]="Widow",I1068+J1068+1)</f>
        <v>1</v>
      </c>
      <c r="H1068">
        <v>83528</v>
      </c>
      <c r="I1068">
        <v>0</v>
      </c>
      <c r="J1068">
        <v>0</v>
      </c>
      <c r="K1068" s="1">
        <v>41760</v>
      </c>
      <c r="L1068">
        <v>7</v>
      </c>
      <c r="M1068" t="str" cm="1">
        <f t="array" ref="M1068">_xlfn.IFS(AND(marketing_campaign[[#This Row],[Recency]]&gt;=0,marketing_campaign[[#This Row],[Recency]]&lt;=14),"Early Recency",AND(marketing_campaign[[#This Row],[Recency]]&gt;=15,marketing_campaign[[#This Row],[Recency]]&lt;=31),"Mid-Recency",marketing_campaign[[#This Row],[Recency]]&gt;=32,"Late Recency")</f>
        <v>Early Recency</v>
      </c>
      <c r="N1068">
        <v>530</v>
      </c>
      <c r="O1068">
        <v>117</v>
      </c>
      <c r="P1068">
        <v>678</v>
      </c>
      <c r="Q1068">
        <v>134</v>
      </c>
      <c r="R1068">
        <v>44</v>
      </c>
      <c r="S1068">
        <v>147</v>
      </c>
      <c r="T1068">
        <f>marketing_campaign[[#This Row],[MntGoldProds]]+marketing_campaign[[#This Row],[MntSweetProducts]]+marketing_campaign[[#This Row],[MntFishProducts]]+marketing_campaign[[#This Row],[MntMeatProducts]]+marketing_campaign[[#This Row],[MntFruits]]+marketing_campaign[[#This Row],[MntWines]]</f>
        <v>1650</v>
      </c>
      <c r="U1068">
        <v>1</v>
      </c>
      <c r="V1068">
        <v>4</v>
      </c>
      <c r="W1068">
        <v>10</v>
      </c>
      <c r="X1068">
        <v>8</v>
      </c>
      <c r="Y1068">
        <f t="shared" si="33"/>
        <v>23</v>
      </c>
      <c r="Z1068">
        <v>1</v>
      </c>
      <c r="AA1068">
        <v>1</v>
      </c>
      <c r="AB1068">
        <v>0</v>
      </c>
      <c r="AC1068">
        <v>0</v>
      </c>
      <c r="AD1068">
        <v>1</v>
      </c>
      <c r="AE1068">
        <v>0</v>
      </c>
      <c r="AF1068">
        <v>0</v>
      </c>
      <c r="AG1068">
        <v>3</v>
      </c>
      <c r="AH1068">
        <v>11</v>
      </c>
      <c r="AI1068">
        <v>1</v>
      </c>
      <c r="AJ1068">
        <f>marketing_campaign[[#This Row],[AcceptedCmp2]]+marketing_campaign[[#This Row],[AcceptedCmp1]]+marketing_campaign[[#This Row],[AcceptedCmp5]]+marketing_campaign[[#This Row],[AcceptedCmp4]]+marketing_campaign[[#This Row],[AcceptedCmp3]]</f>
        <v>2</v>
      </c>
    </row>
    <row r="1069" spans="1:36" x14ac:dyDescent="0.35">
      <c r="A1069">
        <v>2223</v>
      </c>
      <c r="B1069">
        <v>1965</v>
      </c>
      <c r="C1069">
        <f t="shared" ca="1" si="32"/>
        <v>61</v>
      </c>
      <c r="D1069" t="str" cm="1">
        <f t="array" aca="1" ref="D10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69" t="s">
        <v>37</v>
      </c>
      <c r="F1069" t="s">
        <v>35</v>
      </c>
      <c r="G1069" cm="1">
        <f t="array" ref="G1069">_xlfn.IFS(marketing_campaign[[#This Row],[Marital_Status]]="Single",I1069-J1069+1,marketing_campaign[[#This Row],[Marital_Status]]="Together",I1069+J1069+2,marketing_campaign[[#This Row],[Marital_Status]]="Alone",I1069-J1069+1,marketing_campaign[[#This Row],[Marital_Status]]="Married",I1069+J1069+2,marketing_campaign[[#This Row],[Marital_Status]]="Divorced",I1069+J1069+1,marketing_campaign[[#This Row],[Marital_Status]]="YOLO",I1069-J1069+1,marketing_campaign[[#This Row],[Marital_Status]]="Absurd",I1069-J1069+1,marketing_campaign[[#This Row],[Marital_Status]]="Widow",I1069+J1069+1)</f>
        <v>2</v>
      </c>
      <c r="H1069">
        <v>64176</v>
      </c>
      <c r="I1069">
        <v>0</v>
      </c>
      <c r="J1069">
        <v>1</v>
      </c>
      <c r="K1069" s="1">
        <v>41124</v>
      </c>
      <c r="L1069">
        <v>52</v>
      </c>
      <c r="M1069" t="str" cm="1">
        <f t="array" ref="M1069">_xlfn.IFS(AND(marketing_campaign[[#This Row],[Recency]]&gt;=0,marketing_campaign[[#This Row],[Recency]]&lt;=14),"Early Recency",AND(marketing_campaign[[#This Row],[Recency]]&gt;=15,marketing_campaign[[#This Row],[Recency]]&lt;=31),"Mid-Recency",marketing_campaign[[#This Row],[Recency]]&gt;=32,"Late Recency")</f>
        <v>Late Recency</v>
      </c>
      <c r="N1069">
        <v>1215</v>
      </c>
      <c r="O1069">
        <v>33</v>
      </c>
      <c r="P1069">
        <v>249</v>
      </c>
      <c r="Q1069">
        <v>64</v>
      </c>
      <c r="R1069">
        <v>116</v>
      </c>
      <c r="S1069">
        <v>149</v>
      </c>
      <c r="T1069">
        <f>marketing_campaign[[#This Row],[MntGoldProds]]+marketing_campaign[[#This Row],[MntSweetProducts]]+marketing_campaign[[#This Row],[MntFishProducts]]+marketing_campaign[[#This Row],[MntMeatProducts]]+marketing_campaign[[#This Row],[MntFruits]]+marketing_campaign[[#This Row],[MntWines]]</f>
        <v>1826</v>
      </c>
      <c r="U1069">
        <v>8</v>
      </c>
      <c r="V1069">
        <v>8</v>
      </c>
      <c r="W1069">
        <v>9</v>
      </c>
      <c r="X1069">
        <v>8</v>
      </c>
      <c r="Y1069">
        <f t="shared" si="33"/>
        <v>33</v>
      </c>
      <c r="Z1069">
        <v>6</v>
      </c>
      <c r="AA1069">
        <v>0</v>
      </c>
      <c r="AB1069">
        <v>0</v>
      </c>
      <c r="AC1069">
        <v>0</v>
      </c>
      <c r="AD1069">
        <v>0</v>
      </c>
      <c r="AE1069">
        <v>0</v>
      </c>
      <c r="AF1069">
        <v>0</v>
      </c>
      <c r="AG1069">
        <v>3</v>
      </c>
      <c r="AH1069">
        <v>11</v>
      </c>
      <c r="AI1069">
        <v>0</v>
      </c>
      <c r="AJ1069">
        <f>marketing_campaign[[#This Row],[AcceptedCmp2]]+marketing_campaign[[#This Row],[AcceptedCmp1]]+marketing_campaign[[#This Row],[AcceptedCmp5]]+marketing_campaign[[#This Row],[AcceptedCmp4]]+marketing_campaign[[#This Row],[AcceptedCmp3]]</f>
        <v>0</v>
      </c>
    </row>
    <row r="1070" spans="1:36" x14ac:dyDescent="0.35">
      <c r="A1070">
        <v>4817</v>
      </c>
      <c r="B1070">
        <v>1956</v>
      </c>
      <c r="C1070">
        <f t="shared" ca="1" si="32"/>
        <v>70</v>
      </c>
      <c r="D1070" t="str" cm="1">
        <f t="array" aca="1" ref="D10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0" t="s">
        <v>29</v>
      </c>
      <c r="F1070" t="s">
        <v>35</v>
      </c>
      <c r="G1070" cm="1">
        <f t="array" ref="G1070">_xlfn.IFS(marketing_campaign[[#This Row],[Marital_Status]]="Single",I1070-J1070+1,marketing_campaign[[#This Row],[Marital_Status]]="Together",I1070+J1070+2,marketing_campaign[[#This Row],[Marital_Status]]="Alone",I1070-J1070+1,marketing_campaign[[#This Row],[Marital_Status]]="Married",I1070+J1070+2,marketing_campaign[[#This Row],[Marital_Status]]="Divorced",I1070+J1070+1,marketing_campaign[[#This Row],[Marital_Status]]="YOLO",I1070-J1070+1,marketing_campaign[[#This Row],[Marital_Status]]="Absurd",I1070-J1070+1,marketing_campaign[[#This Row],[Marital_Status]]="Widow",I1070+J1070+1)</f>
        <v>1</v>
      </c>
      <c r="H1070">
        <v>22304</v>
      </c>
      <c r="I1070">
        <v>0</v>
      </c>
      <c r="J1070">
        <v>0</v>
      </c>
      <c r="K1070" s="1">
        <v>41125</v>
      </c>
      <c r="L1070">
        <v>91</v>
      </c>
      <c r="M1070" t="str" cm="1">
        <f t="array" ref="M1070">_xlfn.IFS(AND(marketing_campaign[[#This Row],[Recency]]&gt;=0,marketing_campaign[[#This Row],[Recency]]&lt;=14),"Early Recency",AND(marketing_campaign[[#This Row],[Recency]]&gt;=15,marketing_campaign[[#This Row],[Recency]]&lt;=31),"Mid-Recency",marketing_campaign[[#This Row],[Recency]]&gt;=32,"Late Recency")</f>
        <v>Late Recency</v>
      </c>
      <c r="N1070">
        <v>3</v>
      </c>
      <c r="O1070">
        <v>2</v>
      </c>
      <c r="P1070">
        <v>7</v>
      </c>
      <c r="Q1070">
        <v>0</v>
      </c>
      <c r="R1070">
        <v>4</v>
      </c>
      <c r="S1070">
        <v>2</v>
      </c>
      <c r="T1070">
        <f>marketing_campaign[[#This Row],[MntGoldProds]]+marketing_campaign[[#This Row],[MntSweetProducts]]+marketing_campaign[[#This Row],[MntFishProducts]]+marketing_campaign[[#This Row],[MntMeatProducts]]+marketing_campaign[[#This Row],[MntFruits]]+marketing_campaign[[#This Row],[MntWines]]</f>
        <v>18</v>
      </c>
      <c r="U1070">
        <v>1</v>
      </c>
      <c r="V1070">
        <v>1</v>
      </c>
      <c r="W1070">
        <v>0</v>
      </c>
      <c r="X1070">
        <v>2</v>
      </c>
      <c r="Y1070">
        <f t="shared" si="33"/>
        <v>4</v>
      </c>
      <c r="Z1070">
        <v>8</v>
      </c>
      <c r="AA1070">
        <v>0</v>
      </c>
      <c r="AB1070">
        <v>0</v>
      </c>
      <c r="AC1070">
        <v>0</v>
      </c>
      <c r="AD1070">
        <v>0</v>
      </c>
      <c r="AE1070">
        <v>0</v>
      </c>
      <c r="AF1070">
        <v>0</v>
      </c>
      <c r="AG1070">
        <v>3</v>
      </c>
      <c r="AH1070">
        <v>11</v>
      </c>
      <c r="AI1070">
        <v>0</v>
      </c>
      <c r="AJ1070">
        <f>marketing_campaign[[#This Row],[AcceptedCmp2]]+marketing_campaign[[#This Row],[AcceptedCmp1]]+marketing_campaign[[#This Row],[AcceptedCmp5]]+marketing_campaign[[#This Row],[AcceptedCmp4]]+marketing_campaign[[#This Row],[AcceptedCmp3]]</f>
        <v>0</v>
      </c>
    </row>
    <row r="1071" spans="1:36" x14ac:dyDescent="0.35">
      <c r="A1071">
        <v>2875</v>
      </c>
      <c r="B1071">
        <v>1978</v>
      </c>
      <c r="C1071">
        <f t="shared" ca="1" si="32"/>
        <v>48</v>
      </c>
      <c r="D1071" t="str" cm="1">
        <f t="array" aca="1" ref="D10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1" t="s">
        <v>29</v>
      </c>
      <c r="F1071" t="s">
        <v>33</v>
      </c>
      <c r="G1071" cm="1">
        <f t="array" ref="G1071">_xlfn.IFS(marketing_campaign[[#This Row],[Marital_Status]]="Single",I1071-J1071+1,marketing_campaign[[#This Row],[Marital_Status]]="Together",I1071+J1071+2,marketing_campaign[[#This Row],[Marital_Status]]="Alone",I1071-J1071+1,marketing_campaign[[#This Row],[Marital_Status]]="Married",I1071+J1071+2,marketing_campaign[[#This Row],[Marital_Status]]="Divorced",I1071+J1071+1,marketing_campaign[[#This Row],[Marital_Status]]="YOLO",I1071-J1071+1,marketing_campaign[[#This Row],[Marital_Status]]="Absurd",I1071-J1071+1,marketing_campaign[[#This Row],[Marital_Status]]="Widow",I1071+J1071+1)</f>
        <v>2</v>
      </c>
      <c r="H1071">
        <v>67023</v>
      </c>
      <c r="I1071">
        <v>0</v>
      </c>
      <c r="J1071">
        <v>0</v>
      </c>
      <c r="K1071" s="1">
        <v>41702</v>
      </c>
      <c r="L1071">
        <v>93</v>
      </c>
      <c r="M1071" t="str" cm="1">
        <f t="array" ref="M1071">_xlfn.IFS(AND(marketing_campaign[[#This Row],[Recency]]&gt;=0,marketing_campaign[[#This Row],[Recency]]&lt;=14),"Early Recency",AND(marketing_campaign[[#This Row],[Recency]]&gt;=15,marketing_campaign[[#This Row],[Recency]]&lt;=31),"Mid-Recency",marketing_campaign[[#This Row],[Recency]]&gt;=32,"Late Recency")</f>
        <v>Late Recency</v>
      </c>
      <c r="N1071">
        <v>444</v>
      </c>
      <c r="O1071">
        <v>44</v>
      </c>
      <c r="P1071">
        <v>382</v>
      </c>
      <c r="Q1071">
        <v>11</v>
      </c>
      <c r="R1071">
        <v>8</v>
      </c>
      <c r="S1071">
        <v>17</v>
      </c>
      <c r="T1071">
        <f>marketing_campaign[[#This Row],[MntGoldProds]]+marketing_campaign[[#This Row],[MntSweetProducts]]+marketing_campaign[[#This Row],[MntFishProducts]]+marketing_campaign[[#This Row],[MntMeatProducts]]+marketing_campaign[[#This Row],[MntFruits]]+marketing_campaign[[#This Row],[MntWines]]</f>
        <v>906</v>
      </c>
      <c r="U1071">
        <v>1</v>
      </c>
      <c r="V1071">
        <v>3</v>
      </c>
      <c r="W1071">
        <v>7</v>
      </c>
      <c r="X1071">
        <v>13</v>
      </c>
      <c r="Y1071">
        <f t="shared" si="33"/>
        <v>24</v>
      </c>
      <c r="Z1071">
        <v>2</v>
      </c>
      <c r="AA1071">
        <v>0</v>
      </c>
      <c r="AB1071">
        <v>0</v>
      </c>
      <c r="AC1071">
        <v>0</v>
      </c>
      <c r="AD1071">
        <v>0</v>
      </c>
      <c r="AE1071">
        <v>0</v>
      </c>
      <c r="AF1071">
        <v>1</v>
      </c>
      <c r="AG1071">
        <v>3</v>
      </c>
      <c r="AH1071">
        <v>11</v>
      </c>
      <c r="AI1071">
        <v>0</v>
      </c>
      <c r="AJ1071">
        <f>marketing_campaign[[#This Row],[AcceptedCmp2]]+marketing_campaign[[#This Row],[AcceptedCmp1]]+marketing_campaign[[#This Row],[AcceptedCmp5]]+marketing_campaign[[#This Row],[AcceptedCmp4]]+marketing_campaign[[#This Row],[AcceptedCmp3]]</f>
        <v>0</v>
      </c>
    </row>
    <row r="1072" spans="1:36" x14ac:dyDescent="0.35">
      <c r="A1072">
        <v>10536</v>
      </c>
      <c r="B1072">
        <v>1971</v>
      </c>
      <c r="C1072">
        <f t="shared" ca="1" si="32"/>
        <v>55</v>
      </c>
      <c r="D1072" t="str" cm="1">
        <f t="array" aca="1" ref="D10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2" t="s">
        <v>32</v>
      </c>
      <c r="F1072" t="s">
        <v>31</v>
      </c>
      <c r="G1072" cm="1">
        <f t="array" ref="G1072">_xlfn.IFS(marketing_campaign[[#This Row],[Marital_Status]]="Single",I1072-J1072+1,marketing_campaign[[#This Row],[Marital_Status]]="Together",I1072+J1072+2,marketing_campaign[[#This Row],[Marital_Status]]="Alone",I1072-J1072+1,marketing_campaign[[#This Row],[Marital_Status]]="Married",I1072+J1072+2,marketing_campaign[[#This Row],[Marital_Status]]="Divorced",I1072+J1072+1,marketing_campaign[[#This Row],[Marital_Status]]="YOLO",I1072-J1072+1,marketing_campaign[[#This Row],[Marital_Status]]="Absurd",I1072-J1072+1,marketing_campaign[[#This Row],[Marital_Status]]="Widow",I1072+J1072+1)</f>
        <v>3</v>
      </c>
      <c r="H1072">
        <v>32892</v>
      </c>
      <c r="I1072">
        <v>1</v>
      </c>
      <c r="J1072">
        <v>0</v>
      </c>
      <c r="K1072" s="1">
        <v>41784</v>
      </c>
      <c r="L1072">
        <v>78</v>
      </c>
      <c r="M1072" t="str" cm="1">
        <f t="array" ref="M1072">_xlfn.IFS(AND(marketing_campaign[[#This Row],[Recency]]&gt;=0,marketing_campaign[[#This Row],[Recency]]&lt;=14),"Early Recency",AND(marketing_campaign[[#This Row],[Recency]]&gt;=15,marketing_campaign[[#This Row],[Recency]]&lt;=31),"Mid-Recency",marketing_campaign[[#This Row],[Recency]]&gt;=32,"Late Recency")</f>
        <v>Late Recency</v>
      </c>
      <c r="N1072">
        <v>26</v>
      </c>
      <c r="O1072">
        <v>0</v>
      </c>
      <c r="P1072">
        <v>15</v>
      </c>
      <c r="Q1072">
        <v>2</v>
      </c>
      <c r="R1072">
        <v>1</v>
      </c>
      <c r="S1072">
        <v>2</v>
      </c>
      <c r="T1072">
        <f>marketing_campaign[[#This Row],[MntGoldProds]]+marketing_campaign[[#This Row],[MntSweetProducts]]+marketing_campaign[[#This Row],[MntFishProducts]]+marketing_campaign[[#This Row],[MntMeatProducts]]+marketing_campaign[[#This Row],[MntFruits]]+marketing_campaign[[#This Row],[MntWines]]</f>
        <v>46</v>
      </c>
      <c r="U1072">
        <v>2</v>
      </c>
      <c r="V1072">
        <v>3</v>
      </c>
      <c r="W1072">
        <v>0</v>
      </c>
      <c r="X1072">
        <v>3</v>
      </c>
      <c r="Y1072">
        <f t="shared" si="33"/>
        <v>8</v>
      </c>
      <c r="Z1072">
        <v>8</v>
      </c>
      <c r="AA1072">
        <v>0</v>
      </c>
      <c r="AB1072">
        <v>0</v>
      </c>
      <c r="AC1072">
        <v>0</v>
      </c>
      <c r="AD1072">
        <v>0</v>
      </c>
      <c r="AE1072">
        <v>0</v>
      </c>
      <c r="AF1072">
        <v>0</v>
      </c>
      <c r="AG1072">
        <v>3</v>
      </c>
      <c r="AH1072">
        <v>11</v>
      </c>
      <c r="AI1072">
        <v>0</v>
      </c>
      <c r="AJ1072">
        <f>marketing_campaign[[#This Row],[AcceptedCmp2]]+marketing_campaign[[#This Row],[AcceptedCmp1]]+marketing_campaign[[#This Row],[AcceptedCmp5]]+marketing_campaign[[#This Row],[AcceptedCmp4]]+marketing_campaign[[#This Row],[AcceptedCmp3]]</f>
        <v>0</v>
      </c>
    </row>
    <row r="1073" spans="1:36" x14ac:dyDescent="0.35">
      <c r="A1073">
        <v>11112</v>
      </c>
      <c r="B1073">
        <v>1966</v>
      </c>
      <c r="C1073">
        <f t="shared" ca="1" si="32"/>
        <v>60</v>
      </c>
      <c r="D1073" t="str" cm="1">
        <f t="array" aca="1" ref="D10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3" t="s">
        <v>29</v>
      </c>
      <c r="F1073" t="s">
        <v>31</v>
      </c>
      <c r="G1073" cm="1">
        <f t="array" ref="G1073">_xlfn.IFS(marketing_campaign[[#This Row],[Marital_Status]]="Single",I1073-J1073+1,marketing_campaign[[#This Row],[Marital_Status]]="Together",I1073+J1073+2,marketing_campaign[[#This Row],[Marital_Status]]="Alone",I1073-J1073+1,marketing_campaign[[#This Row],[Marital_Status]]="Married",I1073+J1073+2,marketing_campaign[[#This Row],[Marital_Status]]="Divorced",I1073+J1073+1,marketing_campaign[[#This Row],[Marital_Status]]="YOLO",I1073-J1073+1,marketing_campaign[[#This Row],[Marital_Status]]="Absurd",I1073-J1073+1,marketing_campaign[[#This Row],[Marital_Status]]="Widow",I1073+J1073+1)</f>
        <v>3</v>
      </c>
      <c r="H1073">
        <v>70713</v>
      </c>
      <c r="I1073">
        <v>0</v>
      </c>
      <c r="J1073">
        <v>1</v>
      </c>
      <c r="K1073" s="1">
        <v>41246</v>
      </c>
      <c r="L1073">
        <v>23</v>
      </c>
      <c r="M1073" t="str" cm="1">
        <f t="array" ref="M1073">_xlfn.IFS(AND(marketing_campaign[[#This Row],[Recency]]&gt;=0,marketing_campaign[[#This Row],[Recency]]&lt;=14),"Early Recency",AND(marketing_campaign[[#This Row],[Recency]]&gt;=15,marketing_campaign[[#This Row],[Recency]]&lt;=31),"Mid-Recency",marketing_campaign[[#This Row],[Recency]]&gt;=32,"Late Recency")</f>
        <v>Mid-Recency</v>
      </c>
      <c r="N1073">
        <v>736</v>
      </c>
      <c r="O1073">
        <v>114</v>
      </c>
      <c r="P1073">
        <v>279</v>
      </c>
      <c r="Q1073">
        <v>82</v>
      </c>
      <c r="R1073">
        <v>76</v>
      </c>
      <c r="S1073">
        <v>190</v>
      </c>
      <c r="T1073">
        <f>marketing_campaign[[#This Row],[MntGoldProds]]+marketing_campaign[[#This Row],[MntSweetProducts]]+marketing_campaign[[#This Row],[MntFishProducts]]+marketing_campaign[[#This Row],[MntMeatProducts]]+marketing_campaign[[#This Row],[MntFruits]]+marketing_campaign[[#This Row],[MntWines]]</f>
        <v>1477</v>
      </c>
      <c r="U1073">
        <v>6</v>
      </c>
      <c r="V1073">
        <v>5</v>
      </c>
      <c r="W1073">
        <v>6</v>
      </c>
      <c r="X1073">
        <v>8</v>
      </c>
      <c r="Y1073">
        <f t="shared" si="33"/>
        <v>25</v>
      </c>
      <c r="Z1073">
        <v>3</v>
      </c>
      <c r="AA1073">
        <v>0</v>
      </c>
      <c r="AB1073">
        <v>0</v>
      </c>
      <c r="AC1073">
        <v>0</v>
      </c>
      <c r="AD1073">
        <v>0</v>
      </c>
      <c r="AE1073">
        <v>0</v>
      </c>
      <c r="AF1073">
        <v>0</v>
      </c>
      <c r="AG1073">
        <v>3</v>
      </c>
      <c r="AH1073">
        <v>11</v>
      </c>
      <c r="AI1073">
        <v>0</v>
      </c>
      <c r="AJ1073">
        <f>marketing_campaign[[#This Row],[AcceptedCmp2]]+marketing_campaign[[#This Row],[AcceptedCmp1]]+marketing_campaign[[#This Row],[AcceptedCmp5]]+marketing_campaign[[#This Row],[AcceptedCmp4]]+marketing_campaign[[#This Row],[AcceptedCmp3]]</f>
        <v>0</v>
      </c>
    </row>
    <row r="1074" spans="1:36" x14ac:dyDescent="0.35">
      <c r="A1074">
        <v>3807</v>
      </c>
      <c r="B1074">
        <v>1955</v>
      </c>
      <c r="C1074">
        <f t="shared" ca="1" si="32"/>
        <v>71</v>
      </c>
      <c r="D1074" t="str" cm="1">
        <f t="array" aca="1" ref="D10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4" t="s">
        <v>29</v>
      </c>
      <c r="F1074" t="s">
        <v>31</v>
      </c>
      <c r="G1074" cm="1">
        <f t="array" ref="G1074">_xlfn.IFS(marketing_campaign[[#This Row],[Marital_Status]]="Single",I1074-J1074+1,marketing_campaign[[#This Row],[Marital_Status]]="Together",I1074+J1074+2,marketing_campaign[[#This Row],[Marital_Status]]="Alone",I1074-J1074+1,marketing_campaign[[#This Row],[Marital_Status]]="Married",I1074+J1074+2,marketing_campaign[[#This Row],[Marital_Status]]="Divorced",I1074+J1074+1,marketing_campaign[[#This Row],[Marital_Status]]="YOLO",I1074-J1074+1,marketing_campaign[[#This Row],[Marital_Status]]="Absurd",I1074-J1074+1,marketing_campaign[[#This Row],[Marital_Status]]="Widow",I1074+J1074+1)</f>
        <v>3</v>
      </c>
      <c r="H1074">
        <v>59925</v>
      </c>
      <c r="I1074">
        <v>0</v>
      </c>
      <c r="J1074">
        <v>1</v>
      </c>
      <c r="K1074" s="1">
        <v>41243</v>
      </c>
      <c r="L1074">
        <v>83</v>
      </c>
      <c r="M1074" t="str" cm="1">
        <f t="array" ref="M1074">_xlfn.IFS(AND(marketing_campaign[[#This Row],[Recency]]&gt;=0,marketing_campaign[[#This Row],[Recency]]&lt;=14),"Early Recency",AND(marketing_campaign[[#This Row],[Recency]]&gt;=15,marketing_campaign[[#This Row],[Recency]]&lt;=31),"Mid-Recency",marketing_campaign[[#This Row],[Recency]]&gt;=32,"Late Recency")</f>
        <v>Late Recency</v>
      </c>
      <c r="N1074">
        <v>473</v>
      </c>
      <c r="O1074">
        <v>21</v>
      </c>
      <c r="P1074">
        <v>176</v>
      </c>
      <c r="Q1074">
        <v>19</v>
      </c>
      <c r="R1074">
        <v>21</v>
      </c>
      <c r="S1074">
        <v>56</v>
      </c>
      <c r="T1074">
        <f>marketing_campaign[[#This Row],[MntGoldProds]]+marketing_campaign[[#This Row],[MntSweetProducts]]+marketing_campaign[[#This Row],[MntFishProducts]]+marketing_campaign[[#This Row],[MntMeatProducts]]+marketing_campaign[[#This Row],[MntFruits]]+marketing_campaign[[#This Row],[MntWines]]</f>
        <v>766</v>
      </c>
      <c r="U1074">
        <v>3</v>
      </c>
      <c r="V1074">
        <v>9</v>
      </c>
      <c r="W1074">
        <v>2</v>
      </c>
      <c r="X1074">
        <v>9</v>
      </c>
      <c r="Y1074">
        <f t="shared" si="33"/>
        <v>23</v>
      </c>
      <c r="Z1074">
        <v>6</v>
      </c>
      <c r="AA1074">
        <v>0</v>
      </c>
      <c r="AB1074">
        <v>0</v>
      </c>
      <c r="AC1074">
        <v>0</v>
      </c>
      <c r="AD1074">
        <v>0</v>
      </c>
      <c r="AE1074">
        <v>0</v>
      </c>
      <c r="AF1074">
        <v>0</v>
      </c>
      <c r="AG1074">
        <v>3</v>
      </c>
      <c r="AH1074">
        <v>11</v>
      </c>
      <c r="AI1074">
        <v>0</v>
      </c>
      <c r="AJ1074">
        <f>marketing_campaign[[#This Row],[AcceptedCmp2]]+marketing_campaign[[#This Row],[AcceptedCmp1]]+marketing_campaign[[#This Row],[AcceptedCmp5]]+marketing_campaign[[#This Row],[AcceptedCmp4]]+marketing_campaign[[#This Row],[AcceptedCmp3]]</f>
        <v>0</v>
      </c>
    </row>
    <row r="1075" spans="1:36" x14ac:dyDescent="0.35">
      <c r="A1075">
        <v>9197</v>
      </c>
      <c r="B1075">
        <v>1953</v>
      </c>
      <c r="C1075">
        <f t="shared" ca="1" si="32"/>
        <v>73</v>
      </c>
      <c r="D1075" t="str" cm="1">
        <f t="array" aca="1" ref="D10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5" t="s">
        <v>29</v>
      </c>
      <c r="F1075" t="s">
        <v>33</v>
      </c>
      <c r="G1075" cm="1">
        <f t="array" ref="G1075">_xlfn.IFS(marketing_campaign[[#This Row],[Marital_Status]]="Single",I1075-J1075+1,marketing_campaign[[#This Row],[Marital_Status]]="Together",I1075+J1075+2,marketing_campaign[[#This Row],[Marital_Status]]="Alone",I1075-J1075+1,marketing_campaign[[#This Row],[Marital_Status]]="Married",I1075+J1075+2,marketing_campaign[[#This Row],[Marital_Status]]="Divorced",I1075+J1075+1,marketing_campaign[[#This Row],[Marital_Status]]="YOLO",I1075-J1075+1,marketing_campaign[[#This Row],[Marital_Status]]="Absurd",I1075-J1075+1,marketing_campaign[[#This Row],[Marital_Status]]="Widow",I1075+J1075+1)</f>
        <v>3</v>
      </c>
      <c r="H1075">
        <v>39722</v>
      </c>
      <c r="I1075">
        <v>0</v>
      </c>
      <c r="J1075">
        <v>1</v>
      </c>
      <c r="K1075" s="1">
        <v>41694</v>
      </c>
      <c r="L1075">
        <v>92</v>
      </c>
      <c r="M1075" t="str" cm="1">
        <f t="array" ref="M1075">_xlfn.IFS(AND(marketing_campaign[[#This Row],[Recency]]&gt;=0,marketing_campaign[[#This Row],[Recency]]&lt;=14),"Early Recency",AND(marketing_campaign[[#This Row],[Recency]]&gt;=15,marketing_campaign[[#This Row],[Recency]]&lt;=31),"Mid-Recency",marketing_campaign[[#This Row],[Recency]]&gt;=32,"Late Recency")</f>
        <v>Late Recency</v>
      </c>
      <c r="N1075">
        <v>32</v>
      </c>
      <c r="O1075">
        <v>0</v>
      </c>
      <c r="P1075">
        <v>5</v>
      </c>
      <c r="Q1075">
        <v>2</v>
      </c>
      <c r="R1075">
        <v>0</v>
      </c>
      <c r="S1075">
        <v>8</v>
      </c>
      <c r="T1075">
        <f>marketing_campaign[[#This Row],[MntGoldProds]]+marketing_campaign[[#This Row],[MntSweetProducts]]+marketing_campaign[[#This Row],[MntFishProducts]]+marketing_campaign[[#This Row],[MntMeatProducts]]+marketing_campaign[[#This Row],[MntFruits]]+marketing_campaign[[#This Row],[MntWines]]</f>
        <v>47</v>
      </c>
      <c r="U1075">
        <v>2</v>
      </c>
      <c r="V1075">
        <v>2</v>
      </c>
      <c r="W1075">
        <v>0</v>
      </c>
      <c r="X1075">
        <v>3</v>
      </c>
      <c r="Y1075">
        <f t="shared" si="33"/>
        <v>7</v>
      </c>
      <c r="Z1075">
        <v>5</v>
      </c>
      <c r="AA1075">
        <v>0</v>
      </c>
      <c r="AB1075">
        <v>0</v>
      </c>
      <c r="AC1075">
        <v>0</v>
      </c>
      <c r="AD1075">
        <v>0</v>
      </c>
      <c r="AE1075">
        <v>0</v>
      </c>
      <c r="AF1075">
        <v>0</v>
      </c>
      <c r="AG1075">
        <v>3</v>
      </c>
      <c r="AH1075">
        <v>11</v>
      </c>
      <c r="AI1075">
        <v>0</v>
      </c>
      <c r="AJ1075">
        <f>marketing_campaign[[#This Row],[AcceptedCmp2]]+marketing_campaign[[#This Row],[AcceptedCmp1]]+marketing_campaign[[#This Row],[AcceptedCmp5]]+marketing_campaign[[#This Row],[AcceptedCmp4]]+marketing_campaign[[#This Row],[AcceptedCmp3]]</f>
        <v>0</v>
      </c>
    </row>
    <row r="1076" spans="1:36" x14ac:dyDescent="0.35">
      <c r="A1076">
        <v>10832</v>
      </c>
      <c r="B1076">
        <v>1958</v>
      </c>
      <c r="C1076">
        <f t="shared" ca="1" si="32"/>
        <v>68</v>
      </c>
      <c r="D1076" t="str" cm="1">
        <f t="array" aca="1" ref="D10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6" t="s">
        <v>29</v>
      </c>
      <c r="F1076" t="s">
        <v>31</v>
      </c>
      <c r="G1076" cm="1">
        <f t="array" ref="G1076">_xlfn.IFS(marketing_campaign[[#This Row],[Marital_Status]]="Single",I1076-J1076+1,marketing_campaign[[#This Row],[Marital_Status]]="Together",I1076+J1076+2,marketing_campaign[[#This Row],[Marital_Status]]="Alone",I1076-J1076+1,marketing_campaign[[#This Row],[Marital_Status]]="Married",I1076+J1076+2,marketing_campaign[[#This Row],[Marital_Status]]="Divorced",I1076+J1076+1,marketing_campaign[[#This Row],[Marital_Status]]="YOLO",I1076-J1076+1,marketing_campaign[[#This Row],[Marital_Status]]="Absurd",I1076-J1076+1,marketing_campaign[[#This Row],[Marital_Status]]="Widow",I1076+J1076+1)</f>
        <v>2</v>
      </c>
      <c r="H1076">
        <v>46610</v>
      </c>
      <c r="I1076">
        <v>0</v>
      </c>
      <c r="J1076">
        <v>0</v>
      </c>
      <c r="K1076" s="1">
        <v>41473</v>
      </c>
      <c r="L1076">
        <v>4</v>
      </c>
      <c r="M1076" t="str" cm="1">
        <f t="array" ref="M1076">_xlfn.IFS(AND(marketing_campaign[[#This Row],[Recency]]&gt;=0,marketing_campaign[[#This Row],[Recency]]&lt;=14),"Early Recency",AND(marketing_campaign[[#This Row],[Recency]]&gt;=15,marketing_campaign[[#This Row],[Recency]]&lt;=31),"Mid-Recency",marketing_campaign[[#This Row],[Recency]]&gt;=32,"Late Recency")</f>
        <v>Early Recency</v>
      </c>
      <c r="N1076">
        <v>288</v>
      </c>
      <c r="O1076">
        <v>10</v>
      </c>
      <c r="P1076">
        <v>30</v>
      </c>
      <c r="Q1076">
        <v>4</v>
      </c>
      <c r="R1076">
        <v>10</v>
      </c>
      <c r="S1076">
        <v>125</v>
      </c>
      <c r="T1076">
        <f>marketing_campaign[[#This Row],[MntGoldProds]]+marketing_campaign[[#This Row],[MntSweetProducts]]+marketing_campaign[[#This Row],[MntFishProducts]]+marketing_campaign[[#This Row],[MntMeatProducts]]+marketing_campaign[[#This Row],[MntFruits]]+marketing_campaign[[#This Row],[MntWines]]</f>
        <v>467</v>
      </c>
      <c r="U1076">
        <v>1</v>
      </c>
      <c r="V1076">
        <v>6</v>
      </c>
      <c r="W1076">
        <v>1</v>
      </c>
      <c r="X1076">
        <v>6</v>
      </c>
      <c r="Y1076">
        <f t="shared" si="33"/>
        <v>14</v>
      </c>
      <c r="Z1076">
        <v>6</v>
      </c>
      <c r="AA1076">
        <v>0</v>
      </c>
      <c r="AB1076">
        <v>0</v>
      </c>
      <c r="AC1076">
        <v>0</v>
      </c>
      <c r="AD1076">
        <v>0</v>
      </c>
      <c r="AE1076">
        <v>0</v>
      </c>
      <c r="AF1076">
        <v>0</v>
      </c>
      <c r="AG1076">
        <v>3</v>
      </c>
      <c r="AH1076">
        <v>11</v>
      </c>
      <c r="AI1076">
        <v>0</v>
      </c>
      <c r="AJ1076">
        <f>marketing_campaign[[#This Row],[AcceptedCmp2]]+marketing_campaign[[#This Row],[AcceptedCmp1]]+marketing_campaign[[#This Row],[AcceptedCmp5]]+marketing_campaign[[#This Row],[AcceptedCmp4]]+marketing_campaign[[#This Row],[AcceptedCmp3]]</f>
        <v>0</v>
      </c>
    </row>
    <row r="1077" spans="1:36" x14ac:dyDescent="0.35">
      <c r="A1077">
        <v>6421</v>
      </c>
      <c r="B1077">
        <v>1961</v>
      </c>
      <c r="C1077">
        <f t="shared" ca="1" si="32"/>
        <v>65</v>
      </c>
      <c r="D1077" t="str" cm="1">
        <f t="array" aca="1" ref="D10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77" t="s">
        <v>29</v>
      </c>
      <c r="F1077" t="s">
        <v>31</v>
      </c>
      <c r="G1077" cm="1">
        <f t="array" ref="G1077">_xlfn.IFS(marketing_campaign[[#This Row],[Marital_Status]]="Single",I1077-J1077+1,marketing_campaign[[#This Row],[Marital_Status]]="Together",I1077+J1077+2,marketing_campaign[[#This Row],[Marital_Status]]="Alone",I1077-J1077+1,marketing_campaign[[#This Row],[Marital_Status]]="Married",I1077+J1077+2,marketing_campaign[[#This Row],[Marital_Status]]="Divorced",I1077+J1077+1,marketing_campaign[[#This Row],[Marital_Status]]="YOLO",I1077-J1077+1,marketing_campaign[[#This Row],[Marital_Status]]="Absurd",I1077-J1077+1,marketing_campaign[[#This Row],[Marital_Status]]="Widow",I1077+J1077+1)</f>
        <v>2</v>
      </c>
      <c r="H1077">
        <v>88347</v>
      </c>
      <c r="I1077">
        <v>0</v>
      </c>
      <c r="J1077">
        <v>0</v>
      </c>
      <c r="K1077" s="1">
        <v>41458</v>
      </c>
      <c r="L1077">
        <v>32</v>
      </c>
      <c r="M1077" t="str" cm="1">
        <f t="array" ref="M1077">_xlfn.IFS(AND(marketing_campaign[[#This Row],[Recency]]&gt;=0,marketing_campaign[[#This Row],[Recency]]&lt;=14),"Early Recency",AND(marketing_campaign[[#This Row],[Recency]]&gt;=15,marketing_campaign[[#This Row],[Recency]]&lt;=31),"Mid-Recency",marketing_campaign[[#This Row],[Recency]]&gt;=32,"Late Recency")</f>
        <v>Late Recency</v>
      </c>
      <c r="N1077">
        <v>1050</v>
      </c>
      <c r="O1077">
        <v>178</v>
      </c>
      <c r="P1077">
        <v>555</v>
      </c>
      <c r="Q1077">
        <v>77</v>
      </c>
      <c r="R1077">
        <v>138</v>
      </c>
      <c r="S1077">
        <v>118</v>
      </c>
      <c r="T1077">
        <f>marketing_campaign[[#This Row],[MntGoldProds]]+marketing_campaign[[#This Row],[MntSweetProducts]]+marketing_campaign[[#This Row],[MntFishProducts]]+marketing_campaign[[#This Row],[MntMeatProducts]]+marketing_campaign[[#This Row],[MntFruits]]+marketing_campaign[[#This Row],[MntWines]]</f>
        <v>2116</v>
      </c>
      <c r="U1077">
        <v>1</v>
      </c>
      <c r="V1077">
        <v>4</v>
      </c>
      <c r="W1077">
        <v>7</v>
      </c>
      <c r="X1077">
        <v>9</v>
      </c>
      <c r="Y1077">
        <f t="shared" si="33"/>
        <v>21</v>
      </c>
      <c r="Z1077">
        <v>1</v>
      </c>
      <c r="AA1077">
        <v>0</v>
      </c>
      <c r="AB1077">
        <v>0</v>
      </c>
      <c r="AC1077">
        <v>0</v>
      </c>
      <c r="AD1077">
        <v>1</v>
      </c>
      <c r="AE1077">
        <v>0</v>
      </c>
      <c r="AF1077">
        <v>0</v>
      </c>
      <c r="AG1077">
        <v>3</v>
      </c>
      <c r="AH1077">
        <v>11</v>
      </c>
      <c r="AI1077">
        <v>0</v>
      </c>
      <c r="AJ1077">
        <f>marketing_campaign[[#This Row],[AcceptedCmp2]]+marketing_campaign[[#This Row],[AcceptedCmp1]]+marketing_campaign[[#This Row],[AcceptedCmp5]]+marketing_campaign[[#This Row],[AcceptedCmp4]]+marketing_campaign[[#This Row],[AcceptedCmp3]]</f>
        <v>1</v>
      </c>
    </row>
    <row r="1078" spans="1:36" x14ac:dyDescent="0.35">
      <c r="A1078">
        <v>4207</v>
      </c>
      <c r="B1078">
        <v>1981</v>
      </c>
      <c r="C1078">
        <f t="shared" ca="1" si="32"/>
        <v>45</v>
      </c>
      <c r="D1078" t="str" cm="1">
        <f t="array" aca="1" ref="D10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78" t="s">
        <v>32</v>
      </c>
      <c r="F1078" t="s">
        <v>33</v>
      </c>
      <c r="G1078" cm="1">
        <f t="array" ref="G1078">_xlfn.IFS(marketing_campaign[[#This Row],[Marital_Status]]="Single",I1078-J1078+1,marketing_campaign[[#This Row],[Marital_Status]]="Together",I1078+J1078+2,marketing_campaign[[#This Row],[Marital_Status]]="Alone",I1078-J1078+1,marketing_campaign[[#This Row],[Marital_Status]]="Married",I1078+J1078+2,marketing_campaign[[#This Row],[Marital_Status]]="Divorced",I1078+J1078+1,marketing_campaign[[#This Row],[Marital_Status]]="YOLO",I1078-J1078+1,marketing_campaign[[#This Row],[Marital_Status]]="Absurd",I1078-J1078+1,marketing_campaign[[#This Row],[Marital_Status]]="Widow",I1078+J1078+1)</f>
        <v>2</v>
      </c>
      <c r="H1078">
        <v>87171</v>
      </c>
      <c r="I1078">
        <v>0</v>
      </c>
      <c r="J1078">
        <v>0</v>
      </c>
      <c r="K1078" s="1">
        <v>41395</v>
      </c>
      <c r="L1078">
        <v>27</v>
      </c>
      <c r="M1078" t="str" cm="1">
        <f t="array" ref="M1078">_xlfn.IFS(AND(marketing_campaign[[#This Row],[Recency]]&gt;=0,marketing_campaign[[#This Row],[Recency]]&lt;=14),"Early Recency",AND(marketing_campaign[[#This Row],[Recency]]&gt;=15,marketing_campaign[[#This Row],[Recency]]&lt;=31),"Mid-Recency",marketing_campaign[[#This Row],[Recency]]&gt;=32,"Late Recency")</f>
        <v>Mid-Recency</v>
      </c>
      <c r="N1078">
        <v>1001</v>
      </c>
      <c r="O1078">
        <v>44</v>
      </c>
      <c r="P1078">
        <v>107</v>
      </c>
      <c r="Q1078">
        <v>58</v>
      </c>
      <c r="R1078">
        <v>44</v>
      </c>
      <c r="S1078">
        <v>44</v>
      </c>
      <c r="T1078">
        <f>marketing_campaign[[#This Row],[MntGoldProds]]+marketing_campaign[[#This Row],[MntSweetProducts]]+marketing_campaign[[#This Row],[MntFishProducts]]+marketing_campaign[[#This Row],[MntMeatProducts]]+marketing_campaign[[#This Row],[MntFruits]]+marketing_campaign[[#This Row],[MntWines]]</f>
        <v>1298</v>
      </c>
      <c r="U1078">
        <v>1</v>
      </c>
      <c r="V1078">
        <v>6</v>
      </c>
      <c r="W1078">
        <v>7</v>
      </c>
      <c r="X1078">
        <v>11</v>
      </c>
      <c r="Y1078">
        <f t="shared" si="33"/>
        <v>25</v>
      </c>
      <c r="Z1078">
        <v>2</v>
      </c>
      <c r="AA1078">
        <v>1</v>
      </c>
      <c r="AB1078">
        <v>0</v>
      </c>
      <c r="AC1078">
        <v>1</v>
      </c>
      <c r="AD1078">
        <v>0</v>
      </c>
      <c r="AE1078">
        <v>0</v>
      </c>
      <c r="AF1078">
        <v>0</v>
      </c>
      <c r="AG1078">
        <v>3</v>
      </c>
      <c r="AH1078">
        <v>11</v>
      </c>
      <c r="AI1078">
        <v>0</v>
      </c>
      <c r="AJ1078">
        <f>marketing_campaign[[#This Row],[AcceptedCmp2]]+marketing_campaign[[#This Row],[AcceptedCmp1]]+marketing_campaign[[#This Row],[AcceptedCmp5]]+marketing_campaign[[#This Row],[AcceptedCmp4]]+marketing_campaign[[#This Row],[AcceptedCmp3]]</f>
        <v>2</v>
      </c>
    </row>
    <row r="1079" spans="1:36" x14ac:dyDescent="0.35">
      <c r="A1079">
        <v>577</v>
      </c>
      <c r="B1079">
        <v>1976</v>
      </c>
      <c r="C1079">
        <f t="shared" ca="1" si="32"/>
        <v>50</v>
      </c>
      <c r="D1079" t="str" cm="1">
        <f t="array" aca="1" ref="D10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79" t="s">
        <v>37</v>
      </c>
      <c r="F1079" t="s">
        <v>31</v>
      </c>
      <c r="G1079" cm="1">
        <f t="array" ref="G1079">_xlfn.IFS(marketing_campaign[[#This Row],[Marital_Status]]="Single",I1079-J1079+1,marketing_campaign[[#This Row],[Marital_Status]]="Together",I1079+J1079+2,marketing_campaign[[#This Row],[Marital_Status]]="Alone",I1079-J1079+1,marketing_campaign[[#This Row],[Marital_Status]]="Married",I1079+J1079+2,marketing_campaign[[#This Row],[Marital_Status]]="Divorced",I1079+J1079+1,marketing_campaign[[#This Row],[Marital_Status]]="YOLO",I1079-J1079+1,marketing_campaign[[#This Row],[Marital_Status]]="Absurd",I1079-J1079+1,marketing_campaign[[#This Row],[Marital_Status]]="Widow",I1079+J1079+1)</f>
        <v>4</v>
      </c>
      <c r="H1079">
        <v>26907</v>
      </c>
      <c r="I1079">
        <v>1</v>
      </c>
      <c r="J1079">
        <v>1</v>
      </c>
      <c r="K1079" s="1">
        <v>41506</v>
      </c>
      <c r="L1079">
        <v>10</v>
      </c>
      <c r="M1079" t="str" cm="1">
        <f t="array" ref="M1079">_xlfn.IFS(AND(marketing_campaign[[#This Row],[Recency]]&gt;=0,marketing_campaign[[#This Row],[Recency]]&lt;=14),"Early Recency",AND(marketing_campaign[[#This Row],[Recency]]&gt;=15,marketing_campaign[[#This Row],[Recency]]&lt;=31),"Mid-Recency",marketing_campaign[[#This Row],[Recency]]&gt;=32,"Late Recency")</f>
        <v>Early Recency</v>
      </c>
      <c r="N1079">
        <v>9</v>
      </c>
      <c r="O1079">
        <v>1</v>
      </c>
      <c r="P1079">
        <v>7</v>
      </c>
      <c r="Q1079">
        <v>0</v>
      </c>
      <c r="R1079">
        <v>3</v>
      </c>
      <c r="S1079">
        <v>2</v>
      </c>
      <c r="T1079">
        <f>marketing_campaign[[#This Row],[MntGoldProds]]+marketing_campaign[[#This Row],[MntSweetProducts]]+marketing_campaign[[#This Row],[MntFishProducts]]+marketing_campaign[[#This Row],[MntMeatProducts]]+marketing_campaign[[#This Row],[MntFruits]]+marketing_campaign[[#This Row],[MntWines]]</f>
        <v>22</v>
      </c>
      <c r="U1079">
        <v>2</v>
      </c>
      <c r="V1079">
        <v>1</v>
      </c>
      <c r="W1079">
        <v>0</v>
      </c>
      <c r="X1079">
        <v>3</v>
      </c>
      <c r="Y1079">
        <f t="shared" si="33"/>
        <v>6</v>
      </c>
      <c r="Z1079">
        <v>7</v>
      </c>
      <c r="AA1079">
        <v>0</v>
      </c>
      <c r="AB1079">
        <v>0</v>
      </c>
      <c r="AC1079">
        <v>0</v>
      </c>
      <c r="AD1079">
        <v>0</v>
      </c>
      <c r="AE1079">
        <v>0</v>
      </c>
      <c r="AF1079">
        <v>0</v>
      </c>
      <c r="AG1079">
        <v>3</v>
      </c>
      <c r="AH1079">
        <v>11</v>
      </c>
      <c r="AI1079">
        <v>0</v>
      </c>
      <c r="AJ1079">
        <f>marketing_campaign[[#This Row],[AcceptedCmp2]]+marketing_campaign[[#This Row],[AcceptedCmp1]]+marketing_campaign[[#This Row],[AcceptedCmp5]]+marketing_campaign[[#This Row],[AcceptedCmp4]]+marketing_campaign[[#This Row],[AcceptedCmp3]]</f>
        <v>0</v>
      </c>
    </row>
    <row r="1080" spans="1:36" x14ac:dyDescent="0.35">
      <c r="A1080">
        <v>10855</v>
      </c>
      <c r="B1080">
        <v>1968</v>
      </c>
      <c r="C1080">
        <f t="shared" ca="1" si="32"/>
        <v>58</v>
      </c>
      <c r="D1080" t="str" cm="1">
        <f t="array" aca="1" ref="D10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0" t="s">
        <v>34</v>
      </c>
      <c r="F1080" t="s">
        <v>30</v>
      </c>
      <c r="G1080" cm="1">
        <f t="array" ref="G1080">_xlfn.IFS(marketing_campaign[[#This Row],[Marital_Status]]="Single",I1080-J1080+1,marketing_campaign[[#This Row],[Marital_Status]]="Together",I1080+J1080+2,marketing_campaign[[#This Row],[Marital_Status]]="Alone",I1080-J1080+1,marketing_campaign[[#This Row],[Marital_Status]]="Married",I1080+J1080+2,marketing_campaign[[#This Row],[Marital_Status]]="Divorced",I1080+J1080+1,marketing_campaign[[#This Row],[Marital_Status]]="YOLO",I1080-J1080+1,marketing_campaign[[#This Row],[Marital_Status]]="Absurd",I1080-J1080+1,marketing_campaign[[#This Row],[Marital_Status]]="Widow",I1080+J1080+1)</f>
        <v>2</v>
      </c>
      <c r="H1080">
        <v>50014</v>
      </c>
      <c r="I1080">
        <v>1</v>
      </c>
      <c r="J1080">
        <v>0</v>
      </c>
      <c r="K1080" s="1">
        <v>41661</v>
      </c>
      <c r="L1080">
        <v>9</v>
      </c>
      <c r="M1080" t="str" cm="1">
        <f t="array" ref="M1080">_xlfn.IFS(AND(marketing_campaign[[#This Row],[Recency]]&gt;=0,marketing_campaign[[#This Row],[Recency]]&lt;=14),"Early Recency",AND(marketing_campaign[[#This Row],[Recency]]&gt;=15,marketing_campaign[[#This Row],[Recency]]&lt;=31),"Mid-Recency",marketing_campaign[[#This Row],[Recency]]&gt;=32,"Late Recency")</f>
        <v>Early Recency</v>
      </c>
      <c r="N1080">
        <v>234</v>
      </c>
      <c r="O1080">
        <v>14</v>
      </c>
      <c r="P1080">
        <v>77</v>
      </c>
      <c r="Q1080">
        <v>19</v>
      </c>
      <c r="R1080">
        <v>10</v>
      </c>
      <c r="S1080">
        <v>42</v>
      </c>
      <c r="T1080">
        <f>marketing_campaign[[#This Row],[MntGoldProds]]+marketing_campaign[[#This Row],[MntSweetProducts]]+marketing_campaign[[#This Row],[MntFishProducts]]+marketing_campaign[[#This Row],[MntMeatProducts]]+marketing_campaign[[#This Row],[MntFruits]]+marketing_campaign[[#This Row],[MntWines]]</f>
        <v>396</v>
      </c>
      <c r="U1080">
        <v>2</v>
      </c>
      <c r="V1080">
        <v>4</v>
      </c>
      <c r="W1080">
        <v>1</v>
      </c>
      <c r="X1080">
        <v>8</v>
      </c>
      <c r="Y1080">
        <f t="shared" si="33"/>
        <v>15</v>
      </c>
      <c r="Z1080">
        <v>5</v>
      </c>
      <c r="AA1080">
        <v>0</v>
      </c>
      <c r="AB1080">
        <v>0</v>
      </c>
      <c r="AC1080">
        <v>0</v>
      </c>
      <c r="AD1080">
        <v>0</v>
      </c>
      <c r="AE1080">
        <v>0</v>
      </c>
      <c r="AF1080">
        <v>0</v>
      </c>
      <c r="AG1080">
        <v>3</v>
      </c>
      <c r="AH1080">
        <v>11</v>
      </c>
      <c r="AI1080">
        <v>0</v>
      </c>
      <c r="AJ1080">
        <f>marketing_campaign[[#This Row],[AcceptedCmp2]]+marketing_campaign[[#This Row],[AcceptedCmp1]]+marketing_campaign[[#This Row],[AcceptedCmp5]]+marketing_campaign[[#This Row],[AcceptedCmp4]]+marketing_campaign[[#This Row],[AcceptedCmp3]]</f>
        <v>0</v>
      </c>
    </row>
    <row r="1081" spans="1:36" x14ac:dyDescent="0.35">
      <c r="A1081">
        <v>3081</v>
      </c>
      <c r="B1081">
        <v>1978</v>
      </c>
      <c r="C1081">
        <f t="shared" ca="1" si="32"/>
        <v>48</v>
      </c>
      <c r="D1081" t="str" cm="1">
        <f t="array" aca="1" ref="D10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1" t="s">
        <v>32</v>
      </c>
      <c r="F1081" t="s">
        <v>33</v>
      </c>
      <c r="G1081" cm="1">
        <f t="array" ref="G1081">_xlfn.IFS(marketing_campaign[[#This Row],[Marital_Status]]="Single",I1081-J1081+1,marketing_campaign[[#This Row],[Marital_Status]]="Together",I1081+J1081+2,marketing_campaign[[#This Row],[Marital_Status]]="Alone",I1081-J1081+1,marketing_campaign[[#This Row],[Marital_Status]]="Married",I1081+J1081+2,marketing_campaign[[#This Row],[Marital_Status]]="Divorced",I1081+J1081+1,marketing_campaign[[#This Row],[Marital_Status]]="YOLO",I1081-J1081+1,marketing_campaign[[#This Row],[Marital_Status]]="Absurd",I1081-J1081+1,marketing_campaign[[#This Row],[Marital_Status]]="Widow",I1081+J1081+1)</f>
        <v>3</v>
      </c>
      <c r="H1081">
        <v>41014</v>
      </c>
      <c r="I1081">
        <v>1</v>
      </c>
      <c r="J1081">
        <v>0</v>
      </c>
      <c r="K1081" s="1">
        <v>41386</v>
      </c>
      <c r="L1081">
        <v>65</v>
      </c>
      <c r="M1081" t="str" cm="1">
        <f t="array" ref="M1081">_xlfn.IFS(AND(marketing_campaign[[#This Row],[Recency]]&gt;=0,marketing_campaign[[#This Row],[Recency]]&lt;=14),"Early Recency",AND(marketing_campaign[[#This Row],[Recency]]&gt;=15,marketing_campaign[[#This Row],[Recency]]&lt;=31),"Mid-Recency",marketing_campaign[[#This Row],[Recency]]&gt;=32,"Late Recency")</f>
        <v>Late Recency</v>
      </c>
      <c r="N1081">
        <v>7</v>
      </c>
      <c r="O1081">
        <v>2</v>
      </c>
      <c r="P1081">
        <v>6</v>
      </c>
      <c r="Q1081">
        <v>2</v>
      </c>
      <c r="R1081">
        <v>0</v>
      </c>
      <c r="S1081">
        <v>3</v>
      </c>
      <c r="T1081">
        <f>marketing_campaign[[#This Row],[MntGoldProds]]+marketing_campaign[[#This Row],[MntSweetProducts]]+marketing_campaign[[#This Row],[MntFishProducts]]+marketing_campaign[[#This Row],[MntMeatProducts]]+marketing_campaign[[#This Row],[MntFruits]]+marketing_campaign[[#This Row],[MntWines]]</f>
        <v>20</v>
      </c>
      <c r="U1081">
        <v>1</v>
      </c>
      <c r="V1081">
        <v>1</v>
      </c>
      <c r="W1081">
        <v>0</v>
      </c>
      <c r="X1081">
        <v>2</v>
      </c>
      <c r="Y1081">
        <f t="shared" si="33"/>
        <v>4</v>
      </c>
      <c r="Z1081">
        <v>7</v>
      </c>
      <c r="AA1081">
        <v>0</v>
      </c>
      <c r="AB1081">
        <v>0</v>
      </c>
      <c r="AC1081">
        <v>0</v>
      </c>
      <c r="AD1081">
        <v>0</v>
      </c>
      <c r="AE1081">
        <v>0</v>
      </c>
      <c r="AF1081">
        <v>0</v>
      </c>
      <c r="AG1081">
        <v>3</v>
      </c>
      <c r="AH1081">
        <v>11</v>
      </c>
      <c r="AI1081">
        <v>0</v>
      </c>
      <c r="AJ1081">
        <f>marketing_campaign[[#This Row],[AcceptedCmp2]]+marketing_campaign[[#This Row],[AcceptedCmp1]]+marketing_campaign[[#This Row],[AcceptedCmp5]]+marketing_campaign[[#This Row],[AcceptedCmp4]]+marketing_campaign[[#This Row],[AcceptedCmp3]]</f>
        <v>0</v>
      </c>
    </row>
    <row r="1082" spans="1:36" x14ac:dyDescent="0.35">
      <c r="A1082">
        <v>3535</v>
      </c>
      <c r="B1082">
        <v>1965</v>
      </c>
      <c r="C1082">
        <f t="shared" ca="1" si="32"/>
        <v>61</v>
      </c>
      <c r="D1082" t="str" cm="1">
        <f t="array" aca="1" ref="D10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2" t="s">
        <v>29</v>
      </c>
      <c r="F1082" t="s">
        <v>30</v>
      </c>
      <c r="G1082" cm="1">
        <f t="array" ref="G1082">_xlfn.IFS(marketing_campaign[[#This Row],[Marital_Status]]="Single",I1082-J1082+1,marketing_campaign[[#This Row],[Marital_Status]]="Together",I1082+J1082+2,marketing_campaign[[#This Row],[Marital_Status]]="Alone",I1082-J1082+1,marketing_campaign[[#This Row],[Marital_Status]]="Married",I1082+J1082+2,marketing_campaign[[#This Row],[Marital_Status]]="Divorced",I1082+J1082+1,marketing_campaign[[#This Row],[Marital_Status]]="YOLO",I1082-J1082+1,marketing_campaign[[#This Row],[Marital_Status]]="Absurd",I1082-J1082+1,marketing_campaign[[#This Row],[Marital_Status]]="Widow",I1082+J1082+1)</f>
        <v>1</v>
      </c>
      <c r="H1082">
        <v>66294</v>
      </c>
      <c r="I1082">
        <v>0</v>
      </c>
      <c r="J1082">
        <v>0</v>
      </c>
      <c r="K1082" s="1">
        <v>41715</v>
      </c>
      <c r="L1082">
        <v>68</v>
      </c>
      <c r="M1082" t="str" cm="1">
        <f t="array" ref="M1082">_xlfn.IFS(AND(marketing_campaign[[#This Row],[Recency]]&gt;=0,marketing_campaign[[#This Row],[Recency]]&lt;=14),"Early Recency",AND(marketing_campaign[[#This Row],[Recency]]&gt;=15,marketing_campaign[[#This Row],[Recency]]&lt;=31),"Mid-Recency",marketing_campaign[[#This Row],[Recency]]&gt;=32,"Late Recency")</f>
        <v>Late Recency</v>
      </c>
      <c r="N1082">
        <v>251</v>
      </c>
      <c r="O1082">
        <v>108</v>
      </c>
      <c r="P1082">
        <v>334</v>
      </c>
      <c r="Q1082">
        <v>65</v>
      </c>
      <c r="R1082">
        <v>92</v>
      </c>
      <c r="S1082">
        <v>117</v>
      </c>
      <c r="T1082">
        <f>marketing_campaign[[#This Row],[MntGoldProds]]+marketing_campaign[[#This Row],[MntSweetProducts]]+marketing_campaign[[#This Row],[MntFishProducts]]+marketing_campaign[[#This Row],[MntMeatProducts]]+marketing_campaign[[#This Row],[MntFruits]]+marketing_campaign[[#This Row],[MntWines]]</f>
        <v>967</v>
      </c>
      <c r="U1082">
        <v>1</v>
      </c>
      <c r="V1082">
        <v>4</v>
      </c>
      <c r="W1082">
        <v>3</v>
      </c>
      <c r="X1082">
        <v>5</v>
      </c>
      <c r="Y1082">
        <f t="shared" si="33"/>
        <v>13</v>
      </c>
      <c r="Z1082">
        <v>2</v>
      </c>
      <c r="AA1082">
        <v>0</v>
      </c>
      <c r="AB1082">
        <v>0</v>
      </c>
      <c r="AC1082">
        <v>0</v>
      </c>
      <c r="AD1082">
        <v>0</v>
      </c>
      <c r="AE1082">
        <v>0</v>
      </c>
      <c r="AF1082">
        <v>0</v>
      </c>
      <c r="AG1082">
        <v>3</v>
      </c>
      <c r="AH1082">
        <v>11</v>
      </c>
      <c r="AI1082">
        <v>0</v>
      </c>
      <c r="AJ1082">
        <f>marketing_campaign[[#This Row],[AcceptedCmp2]]+marketing_campaign[[#This Row],[AcceptedCmp1]]+marketing_campaign[[#This Row],[AcceptedCmp5]]+marketing_campaign[[#This Row],[AcceptedCmp4]]+marketing_campaign[[#This Row],[AcceptedCmp3]]</f>
        <v>0</v>
      </c>
    </row>
    <row r="1083" spans="1:36" x14ac:dyDescent="0.35">
      <c r="A1083">
        <v>247</v>
      </c>
      <c r="B1083">
        <v>1971</v>
      </c>
      <c r="C1083">
        <f t="shared" ca="1" si="32"/>
        <v>55</v>
      </c>
      <c r="D1083" t="str" cm="1">
        <f t="array" aca="1" ref="D10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3" t="s">
        <v>29</v>
      </c>
      <c r="F1083" t="s">
        <v>33</v>
      </c>
      <c r="G1083" cm="1">
        <f t="array" ref="G1083">_xlfn.IFS(marketing_campaign[[#This Row],[Marital_Status]]="Single",I1083-J1083+1,marketing_campaign[[#This Row],[Marital_Status]]="Together",I1083+J1083+2,marketing_campaign[[#This Row],[Marital_Status]]="Alone",I1083-J1083+1,marketing_campaign[[#This Row],[Marital_Status]]="Married",I1083+J1083+2,marketing_campaign[[#This Row],[Marital_Status]]="Divorced",I1083+J1083+1,marketing_campaign[[#This Row],[Marital_Status]]="YOLO",I1083-J1083+1,marketing_campaign[[#This Row],[Marital_Status]]="Absurd",I1083-J1083+1,marketing_campaign[[#This Row],[Marital_Status]]="Widow",I1083+J1083+1)</f>
        <v>3</v>
      </c>
      <c r="H1083">
        <v>36715</v>
      </c>
      <c r="I1083">
        <v>1</v>
      </c>
      <c r="J1083">
        <v>0</v>
      </c>
      <c r="K1083" s="1">
        <v>41230</v>
      </c>
      <c r="L1083">
        <v>16</v>
      </c>
      <c r="M1083" t="str" cm="1">
        <f t="array" ref="M1083">_xlfn.IFS(AND(marketing_campaign[[#This Row],[Recency]]&gt;=0,marketing_campaign[[#This Row],[Recency]]&lt;=14),"Early Recency",AND(marketing_campaign[[#This Row],[Recency]]&gt;=15,marketing_campaign[[#This Row],[Recency]]&lt;=31),"Mid-Recency",marketing_campaign[[#This Row],[Recency]]&gt;=32,"Late Recency")</f>
        <v>Mid-Recency</v>
      </c>
      <c r="N1083">
        <v>172</v>
      </c>
      <c r="O1083">
        <v>10</v>
      </c>
      <c r="P1083">
        <v>125</v>
      </c>
      <c r="Q1083">
        <v>21</v>
      </c>
      <c r="R1083">
        <v>13</v>
      </c>
      <c r="S1083">
        <v>16</v>
      </c>
      <c r="T1083">
        <f>marketing_campaign[[#This Row],[MntGoldProds]]+marketing_campaign[[#This Row],[MntSweetProducts]]+marketing_campaign[[#This Row],[MntFishProducts]]+marketing_campaign[[#This Row],[MntMeatProducts]]+marketing_campaign[[#This Row],[MntFruits]]+marketing_campaign[[#This Row],[MntWines]]</f>
        <v>357</v>
      </c>
      <c r="U1083">
        <v>6</v>
      </c>
      <c r="V1083">
        <v>7</v>
      </c>
      <c r="W1083">
        <v>2</v>
      </c>
      <c r="X1083">
        <v>4</v>
      </c>
      <c r="Y1083">
        <f t="shared" si="33"/>
        <v>19</v>
      </c>
      <c r="Z1083">
        <v>9</v>
      </c>
      <c r="AA1083">
        <v>0</v>
      </c>
      <c r="AB1083">
        <v>0</v>
      </c>
      <c r="AC1083">
        <v>0</v>
      </c>
      <c r="AD1083">
        <v>0</v>
      </c>
      <c r="AE1083">
        <v>0</v>
      </c>
      <c r="AF1083">
        <v>0</v>
      </c>
      <c r="AG1083">
        <v>3</v>
      </c>
      <c r="AH1083">
        <v>11</v>
      </c>
      <c r="AI1083">
        <v>1</v>
      </c>
      <c r="AJ1083">
        <f>marketing_campaign[[#This Row],[AcceptedCmp2]]+marketing_campaign[[#This Row],[AcceptedCmp1]]+marketing_campaign[[#This Row],[AcceptedCmp5]]+marketing_campaign[[#This Row],[AcceptedCmp4]]+marketing_campaign[[#This Row],[AcceptedCmp3]]</f>
        <v>0</v>
      </c>
    </row>
    <row r="1084" spans="1:36" x14ac:dyDescent="0.35">
      <c r="A1084">
        <v>8707</v>
      </c>
      <c r="B1084">
        <v>1956</v>
      </c>
      <c r="C1084">
        <f t="shared" ca="1" si="32"/>
        <v>70</v>
      </c>
      <c r="D1084" t="str" cm="1">
        <f t="array" aca="1" ref="D10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84" t="s">
        <v>29</v>
      </c>
      <c r="F1084" t="s">
        <v>33</v>
      </c>
      <c r="G1084" cm="1">
        <f t="array" ref="G1084">_xlfn.IFS(marketing_campaign[[#This Row],[Marital_Status]]="Single",I1084-J1084+1,marketing_campaign[[#This Row],[Marital_Status]]="Together",I1084+J1084+2,marketing_campaign[[#This Row],[Marital_Status]]="Alone",I1084-J1084+1,marketing_campaign[[#This Row],[Marital_Status]]="Married",I1084+J1084+2,marketing_campaign[[#This Row],[Marital_Status]]="Divorced",I1084+J1084+1,marketing_campaign[[#This Row],[Marital_Status]]="YOLO",I1084-J1084+1,marketing_campaign[[#This Row],[Marital_Status]]="Absurd",I1084-J1084+1,marketing_campaign[[#This Row],[Marital_Status]]="Widow",I1084+J1084+1)</f>
        <v>2</v>
      </c>
      <c r="H1084">
        <v>79456</v>
      </c>
      <c r="I1084">
        <v>0</v>
      </c>
      <c r="J1084">
        <v>0</v>
      </c>
      <c r="K1084" s="1">
        <v>41143</v>
      </c>
      <c r="L1084">
        <v>12</v>
      </c>
      <c r="M1084" t="str" cm="1">
        <f t="array" ref="M1084">_xlfn.IFS(AND(marketing_campaign[[#This Row],[Recency]]&gt;=0,marketing_campaign[[#This Row],[Recency]]&lt;=14),"Early Recency",AND(marketing_campaign[[#This Row],[Recency]]&gt;=15,marketing_campaign[[#This Row],[Recency]]&lt;=31),"Mid-Recency",marketing_campaign[[#This Row],[Recency]]&gt;=32,"Late Recency")</f>
        <v>Early Recency</v>
      </c>
      <c r="N1084">
        <v>565</v>
      </c>
      <c r="O1084">
        <v>42</v>
      </c>
      <c r="P1084">
        <v>548</v>
      </c>
      <c r="Q1084">
        <v>64</v>
      </c>
      <c r="R1084">
        <v>83</v>
      </c>
      <c r="S1084">
        <v>99</v>
      </c>
      <c r="T1084">
        <f>marketing_campaign[[#This Row],[MntGoldProds]]+marketing_campaign[[#This Row],[MntSweetProducts]]+marketing_campaign[[#This Row],[MntFishProducts]]+marketing_campaign[[#This Row],[MntMeatProducts]]+marketing_campaign[[#This Row],[MntFruits]]+marketing_campaign[[#This Row],[MntWines]]</f>
        <v>1401</v>
      </c>
      <c r="U1084">
        <v>1</v>
      </c>
      <c r="V1084">
        <v>5</v>
      </c>
      <c r="W1084">
        <v>6</v>
      </c>
      <c r="X1084">
        <v>4</v>
      </c>
      <c r="Y1084">
        <f t="shared" si="33"/>
        <v>16</v>
      </c>
      <c r="Z1084">
        <v>3</v>
      </c>
      <c r="AA1084">
        <v>0</v>
      </c>
      <c r="AB1084">
        <v>0</v>
      </c>
      <c r="AC1084">
        <v>0</v>
      </c>
      <c r="AD1084">
        <v>0</v>
      </c>
      <c r="AE1084">
        <v>0</v>
      </c>
      <c r="AF1084">
        <v>0</v>
      </c>
      <c r="AG1084">
        <v>3</v>
      </c>
      <c r="AH1084">
        <v>11</v>
      </c>
      <c r="AI1084">
        <v>1</v>
      </c>
      <c r="AJ1084">
        <f>marketing_campaign[[#This Row],[AcceptedCmp2]]+marketing_campaign[[#This Row],[AcceptedCmp1]]+marketing_campaign[[#This Row],[AcceptedCmp5]]+marketing_campaign[[#This Row],[AcceptedCmp4]]+marketing_campaign[[#This Row],[AcceptedCmp3]]</f>
        <v>0</v>
      </c>
    </row>
    <row r="1085" spans="1:36" x14ac:dyDescent="0.35">
      <c r="A1085">
        <v>9523</v>
      </c>
      <c r="B1085">
        <v>1982</v>
      </c>
      <c r="C1085">
        <f t="shared" ca="1" si="32"/>
        <v>44</v>
      </c>
      <c r="D1085" t="str" cm="1">
        <f t="array" aca="1" ref="D10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85" t="s">
        <v>29</v>
      </c>
      <c r="F1085" t="s">
        <v>31</v>
      </c>
      <c r="G1085" cm="1">
        <f t="array" ref="G1085">_xlfn.IFS(marketing_campaign[[#This Row],[Marital_Status]]="Single",I1085-J1085+1,marketing_campaign[[#This Row],[Marital_Status]]="Together",I1085+J1085+2,marketing_campaign[[#This Row],[Marital_Status]]="Alone",I1085-J1085+1,marketing_campaign[[#This Row],[Marital_Status]]="Married",I1085+J1085+2,marketing_campaign[[#This Row],[Marital_Status]]="Divorced",I1085+J1085+1,marketing_campaign[[#This Row],[Marital_Status]]="YOLO",I1085-J1085+1,marketing_campaign[[#This Row],[Marital_Status]]="Absurd",I1085-J1085+1,marketing_campaign[[#This Row],[Marital_Status]]="Widow",I1085+J1085+1)</f>
        <v>3</v>
      </c>
      <c r="H1085">
        <v>40479</v>
      </c>
      <c r="I1085">
        <v>1</v>
      </c>
      <c r="J1085">
        <v>0</v>
      </c>
      <c r="K1085" s="1">
        <v>41503</v>
      </c>
      <c r="L1085">
        <v>95</v>
      </c>
      <c r="M1085" t="str" cm="1">
        <f t="array" ref="M1085">_xlfn.IFS(AND(marketing_campaign[[#This Row],[Recency]]&gt;=0,marketing_campaign[[#This Row],[Recency]]&lt;=14),"Early Recency",AND(marketing_campaign[[#This Row],[Recency]]&gt;=15,marketing_campaign[[#This Row],[Recency]]&lt;=31),"Mid-Recency",marketing_campaign[[#This Row],[Recency]]&gt;=32,"Late Recency")</f>
        <v>Late Recency</v>
      </c>
      <c r="N1085">
        <v>5</v>
      </c>
      <c r="O1085">
        <v>0</v>
      </c>
      <c r="P1085">
        <v>8</v>
      </c>
      <c r="Q1085">
        <v>2</v>
      </c>
      <c r="R1085">
        <v>0</v>
      </c>
      <c r="S1085">
        <v>0</v>
      </c>
      <c r="T1085">
        <f>marketing_campaign[[#This Row],[MntGoldProds]]+marketing_campaign[[#This Row],[MntSweetProducts]]+marketing_campaign[[#This Row],[MntFishProducts]]+marketing_campaign[[#This Row],[MntMeatProducts]]+marketing_campaign[[#This Row],[MntFruits]]+marketing_campaign[[#This Row],[MntWines]]</f>
        <v>15</v>
      </c>
      <c r="U1085">
        <v>1</v>
      </c>
      <c r="V1085">
        <v>0</v>
      </c>
      <c r="W1085">
        <v>0</v>
      </c>
      <c r="X1085">
        <v>3</v>
      </c>
      <c r="Y1085">
        <f t="shared" si="33"/>
        <v>4</v>
      </c>
      <c r="Z1085">
        <v>4</v>
      </c>
      <c r="AA1085">
        <v>0</v>
      </c>
      <c r="AB1085">
        <v>0</v>
      </c>
      <c r="AC1085">
        <v>0</v>
      </c>
      <c r="AD1085">
        <v>0</v>
      </c>
      <c r="AE1085">
        <v>0</v>
      </c>
      <c r="AF1085">
        <v>0</v>
      </c>
      <c r="AG1085">
        <v>3</v>
      </c>
      <c r="AH1085">
        <v>11</v>
      </c>
      <c r="AI1085">
        <v>0</v>
      </c>
      <c r="AJ1085">
        <f>marketing_campaign[[#This Row],[AcceptedCmp2]]+marketing_campaign[[#This Row],[AcceptedCmp1]]+marketing_campaign[[#This Row],[AcceptedCmp5]]+marketing_campaign[[#This Row],[AcceptedCmp4]]+marketing_campaign[[#This Row],[AcceptedCmp3]]</f>
        <v>0</v>
      </c>
    </row>
    <row r="1086" spans="1:36" x14ac:dyDescent="0.35">
      <c r="A1086">
        <v>6072</v>
      </c>
      <c r="B1086">
        <v>1970</v>
      </c>
      <c r="C1086">
        <f t="shared" ca="1" si="32"/>
        <v>56</v>
      </c>
      <c r="D1086" t="str" cm="1">
        <f t="array" aca="1" ref="D10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6" t="s">
        <v>34</v>
      </c>
      <c r="F1086" t="s">
        <v>30</v>
      </c>
      <c r="G1086" cm="1">
        <f t="array" ref="G1086">_xlfn.IFS(marketing_campaign[[#This Row],[Marital_Status]]="Single",I1086-J1086+1,marketing_campaign[[#This Row],[Marital_Status]]="Together",I1086+J1086+2,marketing_campaign[[#This Row],[Marital_Status]]="Alone",I1086-J1086+1,marketing_campaign[[#This Row],[Marital_Status]]="Married",I1086+J1086+2,marketing_campaign[[#This Row],[Marital_Status]]="Divorced",I1086+J1086+1,marketing_campaign[[#This Row],[Marital_Status]]="YOLO",I1086-J1086+1,marketing_campaign[[#This Row],[Marital_Status]]="Absurd",I1086-J1086+1,marketing_campaign[[#This Row],[Marital_Status]]="Widow",I1086+J1086+1)</f>
        <v>1</v>
      </c>
      <c r="H1086">
        <v>75345</v>
      </c>
      <c r="I1086">
        <v>0</v>
      </c>
      <c r="J1086">
        <v>0</v>
      </c>
      <c r="K1086" s="1">
        <v>41307</v>
      </c>
      <c r="L1086">
        <v>16</v>
      </c>
      <c r="M1086" t="str" cm="1">
        <f t="array" ref="M1086">_xlfn.IFS(AND(marketing_campaign[[#This Row],[Recency]]&gt;=0,marketing_campaign[[#This Row],[Recency]]&lt;=14),"Early Recency",AND(marketing_campaign[[#This Row],[Recency]]&gt;=15,marketing_campaign[[#This Row],[Recency]]&lt;=31),"Mid-Recency",marketing_campaign[[#This Row],[Recency]]&gt;=32,"Late Recency")</f>
        <v>Mid-Recency</v>
      </c>
      <c r="N1086">
        <v>918</v>
      </c>
      <c r="O1086">
        <v>57</v>
      </c>
      <c r="P1086">
        <v>842</v>
      </c>
      <c r="Q1086">
        <v>99</v>
      </c>
      <c r="R1086">
        <v>38</v>
      </c>
      <c r="S1086">
        <v>133</v>
      </c>
      <c r="T1086">
        <f>marketing_campaign[[#This Row],[MntGoldProds]]+marketing_campaign[[#This Row],[MntSweetProducts]]+marketing_campaign[[#This Row],[MntFishProducts]]+marketing_campaign[[#This Row],[MntMeatProducts]]+marketing_campaign[[#This Row],[MntFruits]]+marketing_campaign[[#This Row],[MntWines]]</f>
        <v>2087</v>
      </c>
      <c r="U1086">
        <v>1</v>
      </c>
      <c r="V1086">
        <v>5</v>
      </c>
      <c r="W1086">
        <v>8</v>
      </c>
      <c r="X1086">
        <v>6</v>
      </c>
      <c r="Y1086">
        <f t="shared" si="33"/>
        <v>20</v>
      </c>
      <c r="Z1086">
        <v>3</v>
      </c>
      <c r="AA1086">
        <v>0</v>
      </c>
      <c r="AB1086">
        <v>0</v>
      </c>
      <c r="AC1086">
        <v>0</v>
      </c>
      <c r="AD1086">
        <v>1</v>
      </c>
      <c r="AE1086">
        <v>0</v>
      </c>
      <c r="AF1086">
        <v>0</v>
      </c>
      <c r="AG1086">
        <v>3</v>
      </c>
      <c r="AH1086">
        <v>11</v>
      </c>
      <c r="AI1086">
        <v>1</v>
      </c>
      <c r="AJ1086">
        <f>marketing_campaign[[#This Row],[AcceptedCmp2]]+marketing_campaign[[#This Row],[AcceptedCmp1]]+marketing_campaign[[#This Row],[AcceptedCmp5]]+marketing_campaign[[#This Row],[AcceptedCmp4]]+marketing_campaign[[#This Row],[AcceptedCmp3]]</f>
        <v>1</v>
      </c>
    </row>
    <row r="1087" spans="1:36" x14ac:dyDescent="0.35">
      <c r="A1087">
        <v>6295</v>
      </c>
      <c r="B1087">
        <v>1977</v>
      </c>
      <c r="C1087">
        <f t="shared" ca="1" si="32"/>
        <v>49</v>
      </c>
      <c r="D1087" t="str" cm="1">
        <f t="array" aca="1" ref="D10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7" t="s">
        <v>29</v>
      </c>
      <c r="F1087" t="s">
        <v>33</v>
      </c>
      <c r="G1087" cm="1">
        <f t="array" ref="G1087">_xlfn.IFS(marketing_campaign[[#This Row],[Marital_Status]]="Single",I1087-J1087+1,marketing_campaign[[#This Row],[Marital_Status]]="Together",I1087+J1087+2,marketing_campaign[[#This Row],[Marital_Status]]="Alone",I1087-J1087+1,marketing_campaign[[#This Row],[Marital_Status]]="Married",I1087+J1087+2,marketing_campaign[[#This Row],[Marital_Status]]="Divorced",I1087+J1087+1,marketing_campaign[[#This Row],[Marital_Status]]="YOLO",I1087-J1087+1,marketing_campaign[[#This Row],[Marital_Status]]="Absurd",I1087-J1087+1,marketing_campaign[[#This Row],[Marital_Status]]="Widow",I1087+J1087+1)</f>
        <v>3</v>
      </c>
      <c r="H1087">
        <v>54233</v>
      </c>
      <c r="I1087">
        <v>0</v>
      </c>
      <c r="J1087">
        <v>1</v>
      </c>
      <c r="K1087" s="1">
        <v>41309</v>
      </c>
      <c r="L1087">
        <v>46</v>
      </c>
      <c r="M1087" t="str" cm="1">
        <f t="array" ref="M1087">_xlfn.IFS(AND(marketing_campaign[[#This Row],[Recency]]&gt;=0,marketing_campaign[[#This Row],[Recency]]&lt;=14),"Early Recency",AND(marketing_campaign[[#This Row],[Recency]]&gt;=15,marketing_campaign[[#This Row],[Recency]]&lt;=31),"Mid-Recency",marketing_campaign[[#This Row],[Recency]]&gt;=32,"Late Recency")</f>
        <v>Late Recency</v>
      </c>
      <c r="N1087">
        <v>652</v>
      </c>
      <c r="O1087">
        <v>8</v>
      </c>
      <c r="P1087">
        <v>158</v>
      </c>
      <c r="Q1087">
        <v>21</v>
      </c>
      <c r="R1087">
        <v>0</v>
      </c>
      <c r="S1087">
        <v>142</v>
      </c>
      <c r="T1087">
        <f>marketing_campaign[[#This Row],[MntGoldProds]]+marketing_campaign[[#This Row],[MntSweetProducts]]+marketing_campaign[[#This Row],[MntFishProducts]]+marketing_campaign[[#This Row],[MntMeatProducts]]+marketing_campaign[[#This Row],[MntFruits]]+marketing_campaign[[#This Row],[MntWines]]</f>
        <v>981</v>
      </c>
      <c r="U1087">
        <v>4</v>
      </c>
      <c r="V1087">
        <v>11</v>
      </c>
      <c r="W1087">
        <v>6</v>
      </c>
      <c r="X1087">
        <v>5</v>
      </c>
      <c r="Y1087">
        <f t="shared" si="33"/>
        <v>26</v>
      </c>
      <c r="Z1087">
        <v>8</v>
      </c>
      <c r="AA1087">
        <v>0</v>
      </c>
      <c r="AB1087">
        <v>0</v>
      </c>
      <c r="AC1087">
        <v>0</v>
      </c>
      <c r="AD1087">
        <v>0</v>
      </c>
      <c r="AE1087">
        <v>0</v>
      </c>
      <c r="AF1087">
        <v>0</v>
      </c>
      <c r="AG1087">
        <v>3</v>
      </c>
      <c r="AH1087">
        <v>11</v>
      </c>
      <c r="AI1087">
        <v>0</v>
      </c>
      <c r="AJ1087">
        <f>marketing_campaign[[#This Row],[AcceptedCmp2]]+marketing_campaign[[#This Row],[AcceptedCmp1]]+marketing_campaign[[#This Row],[AcceptedCmp5]]+marketing_campaign[[#This Row],[AcceptedCmp4]]+marketing_campaign[[#This Row],[AcceptedCmp3]]</f>
        <v>0</v>
      </c>
    </row>
    <row r="1088" spans="1:36" x14ac:dyDescent="0.35">
      <c r="A1088">
        <v>10914</v>
      </c>
      <c r="B1088">
        <v>1970</v>
      </c>
      <c r="C1088">
        <f t="shared" ca="1" si="32"/>
        <v>56</v>
      </c>
      <c r="D1088" t="str" cm="1">
        <f t="array" aca="1" ref="D10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88" t="s">
        <v>29</v>
      </c>
      <c r="F1088" t="s">
        <v>30</v>
      </c>
      <c r="G1088" cm="1">
        <f t="array" ref="G1088">_xlfn.IFS(marketing_campaign[[#This Row],[Marital_Status]]="Single",I1088-J1088+1,marketing_campaign[[#This Row],[Marital_Status]]="Together",I1088+J1088+2,marketing_campaign[[#This Row],[Marital_Status]]="Alone",I1088-J1088+1,marketing_campaign[[#This Row],[Marital_Status]]="Married",I1088+J1088+2,marketing_campaign[[#This Row],[Marital_Status]]="Divorced",I1088+J1088+1,marketing_campaign[[#This Row],[Marital_Status]]="YOLO",I1088-J1088+1,marketing_campaign[[#This Row],[Marital_Status]]="Absurd",I1088-J1088+1,marketing_campaign[[#This Row],[Marital_Status]]="Widow",I1088+J1088+1)</f>
        <v>1</v>
      </c>
      <c r="H1088">
        <v>24163</v>
      </c>
      <c r="I1088">
        <v>1</v>
      </c>
      <c r="J1088">
        <v>1</v>
      </c>
      <c r="K1088" s="1">
        <v>41559</v>
      </c>
      <c r="L1088">
        <v>3</v>
      </c>
      <c r="M1088" t="str" cm="1">
        <f t="array" ref="M1088">_xlfn.IFS(AND(marketing_campaign[[#This Row],[Recency]]&gt;=0,marketing_campaign[[#This Row],[Recency]]&lt;=14),"Early Recency",AND(marketing_campaign[[#This Row],[Recency]]&gt;=15,marketing_campaign[[#This Row],[Recency]]&lt;=31),"Mid-Recency",marketing_campaign[[#This Row],[Recency]]&gt;=32,"Late Recency")</f>
        <v>Early Recency</v>
      </c>
      <c r="N1088">
        <v>4</v>
      </c>
      <c r="O1088">
        <v>1</v>
      </c>
      <c r="P1088">
        <v>7</v>
      </c>
      <c r="Q1088">
        <v>2</v>
      </c>
      <c r="R1088">
        <v>1</v>
      </c>
      <c r="S1088">
        <v>2</v>
      </c>
      <c r="T1088">
        <f>marketing_campaign[[#This Row],[MntGoldProds]]+marketing_campaign[[#This Row],[MntSweetProducts]]+marketing_campaign[[#This Row],[MntFishProducts]]+marketing_campaign[[#This Row],[MntMeatProducts]]+marketing_campaign[[#This Row],[MntFruits]]+marketing_campaign[[#This Row],[MntWines]]</f>
        <v>17</v>
      </c>
      <c r="U1088">
        <v>2</v>
      </c>
      <c r="V1088">
        <v>1</v>
      </c>
      <c r="W1088">
        <v>0</v>
      </c>
      <c r="X1088">
        <v>3</v>
      </c>
      <c r="Y1088">
        <f t="shared" si="33"/>
        <v>6</v>
      </c>
      <c r="Z1088">
        <v>4</v>
      </c>
      <c r="AA1088">
        <v>0</v>
      </c>
      <c r="AB1088">
        <v>0</v>
      </c>
      <c r="AC1088">
        <v>0</v>
      </c>
      <c r="AD1088">
        <v>0</v>
      </c>
      <c r="AE1088">
        <v>0</v>
      </c>
      <c r="AF1088">
        <v>0</v>
      </c>
      <c r="AG1088">
        <v>3</v>
      </c>
      <c r="AH1088">
        <v>11</v>
      </c>
      <c r="AI1088">
        <v>0</v>
      </c>
      <c r="AJ1088">
        <f>marketing_campaign[[#This Row],[AcceptedCmp2]]+marketing_campaign[[#This Row],[AcceptedCmp1]]+marketing_campaign[[#This Row],[AcceptedCmp5]]+marketing_campaign[[#This Row],[AcceptedCmp4]]+marketing_campaign[[#This Row],[AcceptedCmp3]]</f>
        <v>0</v>
      </c>
    </row>
    <row r="1089" spans="1:36" x14ac:dyDescent="0.35">
      <c r="A1089">
        <v>1509</v>
      </c>
      <c r="B1089">
        <v>1958</v>
      </c>
      <c r="C1089">
        <f t="shared" ca="1" si="32"/>
        <v>68</v>
      </c>
      <c r="D1089" t="str" cm="1">
        <f t="array" aca="1" ref="D10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89" t="s">
        <v>32</v>
      </c>
      <c r="F1089" t="s">
        <v>31</v>
      </c>
      <c r="G1089" cm="1">
        <f t="array" ref="G1089">_xlfn.IFS(marketing_campaign[[#This Row],[Marital_Status]]="Single",I1089-J1089+1,marketing_campaign[[#This Row],[Marital_Status]]="Together",I1089+J1089+2,marketing_campaign[[#This Row],[Marital_Status]]="Alone",I1089-J1089+1,marketing_campaign[[#This Row],[Marital_Status]]="Married",I1089+J1089+2,marketing_campaign[[#This Row],[Marital_Status]]="Divorced",I1089+J1089+1,marketing_campaign[[#This Row],[Marital_Status]]="YOLO",I1089-J1089+1,marketing_campaign[[#This Row],[Marital_Status]]="Absurd",I1089-J1089+1,marketing_campaign[[#This Row],[Marital_Status]]="Widow",I1089+J1089+1)</f>
        <v>2</v>
      </c>
      <c r="H1089">
        <v>84460</v>
      </c>
      <c r="I1089">
        <v>0</v>
      </c>
      <c r="J1089">
        <v>0</v>
      </c>
      <c r="K1089" s="1">
        <v>41278</v>
      </c>
      <c r="L1089">
        <v>80</v>
      </c>
      <c r="M1089" t="str" cm="1">
        <f t="array" ref="M1089">_xlfn.IFS(AND(marketing_campaign[[#This Row],[Recency]]&gt;=0,marketing_campaign[[#This Row],[Recency]]&lt;=14),"Early Recency",AND(marketing_campaign[[#This Row],[Recency]]&gt;=15,marketing_campaign[[#This Row],[Recency]]&lt;=31),"Mid-Recency",marketing_campaign[[#This Row],[Recency]]&gt;=32,"Late Recency")</f>
        <v>Late Recency</v>
      </c>
      <c r="N1089">
        <v>152</v>
      </c>
      <c r="O1089">
        <v>27</v>
      </c>
      <c r="P1089">
        <v>103</v>
      </c>
      <c r="Q1089">
        <v>106</v>
      </c>
      <c r="R1089">
        <v>54</v>
      </c>
      <c r="S1089">
        <v>81</v>
      </c>
      <c r="T1089">
        <f>marketing_campaign[[#This Row],[MntGoldProds]]+marketing_campaign[[#This Row],[MntSweetProducts]]+marketing_campaign[[#This Row],[MntFishProducts]]+marketing_campaign[[#This Row],[MntMeatProducts]]+marketing_campaign[[#This Row],[MntFruits]]+marketing_campaign[[#This Row],[MntWines]]</f>
        <v>523</v>
      </c>
      <c r="U1089">
        <v>0</v>
      </c>
      <c r="V1089">
        <v>9</v>
      </c>
      <c r="W1089">
        <v>9</v>
      </c>
      <c r="X1089">
        <v>4</v>
      </c>
      <c r="Y1089">
        <f t="shared" si="33"/>
        <v>22</v>
      </c>
      <c r="Z1089">
        <v>5</v>
      </c>
      <c r="AA1089">
        <v>0</v>
      </c>
      <c r="AB1089">
        <v>1</v>
      </c>
      <c r="AC1089">
        <v>1</v>
      </c>
      <c r="AD1089">
        <v>1</v>
      </c>
      <c r="AE1089">
        <v>1</v>
      </c>
      <c r="AF1089">
        <v>0</v>
      </c>
      <c r="AG1089">
        <v>3</v>
      </c>
      <c r="AH1089">
        <v>11</v>
      </c>
      <c r="AI1089">
        <v>1</v>
      </c>
      <c r="AJ1089">
        <f>marketing_campaign[[#This Row],[AcceptedCmp2]]+marketing_campaign[[#This Row],[AcceptedCmp1]]+marketing_campaign[[#This Row],[AcceptedCmp5]]+marketing_campaign[[#This Row],[AcceptedCmp4]]+marketing_campaign[[#This Row],[AcceptedCmp3]]</f>
        <v>4</v>
      </c>
    </row>
    <row r="1090" spans="1:36" x14ac:dyDescent="0.35">
      <c r="A1090">
        <v>5577</v>
      </c>
      <c r="B1090">
        <v>1983</v>
      </c>
      <c r="C1090">
        <f t="shared" ref="C1090:C1153" ca="1" si="34">YEAR(TODAY())-B1090</f>
        <v>43</v>
      </c>
      <c r="D1090" t="str" cm="1">
        <f t="array" aca="1" ref="D10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90" t="s">
        <v>29</v>
      </c>
      <c r="F1090" t="s">
        <v>31</v>
      </c>
      <c r="G1090" cm="1">
        <f t="array" ref="G1090">_xlfn.IFS(marketing_campaign[[#This Row],[Marital_Status]]="Single",I1090-J1090+1,marketing_campaign[[#This Row],[Marital_Status]]="Together",I1090+J1090+2,marketing_campaign[[#This Row],[Marital_Status]]="Alone",I1090-J1090+1,marketing_campaign[[#This Row],[Marital_Status]]="Married",I1090+J1090+2,marketing_campaign[[#This Row],[Marital_Status]]="Divorced",I1090+J1090+1,marketing_campaign[[#This Row],[Marital_Status]]="YOLO",I1090-J1090+1,marketing_campaign[[#This Row],[Marital_Status]]="Absurd",I1090-J1090+1,marketing_campaign[[#This Row],[Marital_Status]]="Widow",I1090+J1090+1)</f>
        <v>3</v>
      </c>
      <c r="H1090">
        <v>43776</v>
      </c>
      <c r="I1090">
        <v>1</v>
      </c>
      <c r="J1090">
        <v>0</v>
      </c>
      <c r="K1090" s="1">
        <v>41762</v>
      </c>
      <c r="L1090">
        <v>77</v>
      </c>
      <c r="M1090" t="str" cm="1">
        <f t="array" ref="M1090">_xlfn.IFS(AND(marketing_campaign[[#This Row],[Recency]]&gt;=0,marketing_campaign[[#This Row],[Recency]]&lt;=14),"Early Recency",AND(marketing_campaign[[#This Row],[Recency]]&gt;=15,marketing_campaign[[#This Row],[Recency]]&lt;=31),"Mid-Recency",marketing_campaign[[#This Row],[Recency]]&gt;=32,"Late Recency")</f>
        <v>Late Recency</v>
      </c>
      <c r="N1090">
        <v>8</v>
      </c>
      <c r="O1090">
        <v>0</v>
      </c>
      <c r="P1090">
        <v>9</v>
      </c>
      <c r="Q1090">
        <v>2</v>
      </c>
      <c r="R1090">
        <v>1</v>
      </c>
      <c r="S1090">
        <v>3</v>
      </c>
      <c r="T1090">
        <f>marketing_campaign[[#This Row],[MntGoldProds]]+marketing_campaign[[#This Row],[MntSweetProducts]]+marketing_campaign[[#This Row],[MntFishProducts]]+marketing_campaign[[#This Row],[MntMeatProducts]]+marketing_campaign[[#This Row],[MntFruits]]+marketing_campaign[[#This Row],[MntWines]]</f>
        <v>23</v>
      </c>
      <c r="U1090">
        <v>1</v>
      </c>
      <c r="V1090">
        <v>1</v>
      </c>
      <c r="W1090">
        <v>0</v>
      </c>
      <c r="X1090">
        <v>2</v>
      </c>
      <c r="Y1090">
        <f t="shared" ref="Y1090:Y1153" si="35">U1090+V1090+W1090+X1090</f>
        <v>4</v>
      </c>
      <c r="Z1090">
        <v>6</v>
      </c>
      <c r="AA1090">
        <v>0</v>
      </c>
      <c r="AB1090">
        <v>0</v>
      </c>
      <c r="AC1090">
        <v>0</v>
      </c>
      <c r="AD1090">
        <v>0</v>
      </c>
      <c r="AE1090">
        <v>0</v>
      </c>
      <c r="AF1090">
        <v>0</v>
      </c>
      <c r="AG1090">
        <v>3</v>
      </c>
      <c r="AH1090">
        <v>11</v>
      </c>
      <c r="AI1090">
        <v>0</v>
      </c>
      <c r="AJ1090">
        <f>marketing_campaign[[#This Row],[AcceptedCmp2]]+marketing_campaign[[#This Row],[AcceptedCmp1]]+marketing_campaign[[#This Row],[AcceptedCmp5]]+marketing_campaign[[#This Row],[AcceptedCmp4]]+marketing_campaign[[#This Row],[AcceptedCmp3]]</f>
        <v>0</v>
      </c>
    </row>
    <row r="1091" spans="1:36" x14ac:dyDescent="0.35">
      <c r="A1091">
        <v>7348</v>
      </c>
      <c r="B1091">
        <v>1958</v>
      </c>
      <c r="C1091">
        <f t="shared" ca="1" si="34"/>
        <v>68</v>
      </c>
      <c r="D1091" t="str" cm="1">
        <f t="array" aca="1" ref="D10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91" t="s">
        <v>32</v>
      </c>
      <c r="F1091" t="s">
        <v>30</v>
      </c>
      <c r="G1091" cm="1">
        <f t="array" ref="G1091">_xlfn.IFS(marketing_campaign[[#This Row],[Marital_Status]]="Single",I1091-J1091+1,marketing_campaign[[#This Row],[Marital_Status]]="Together",I1091+J1091+2,marketing_campaign[[#This Row],[Marital_Status]]="Alone",I1091-J1091+1,marketing_campaign[[#This Row],[Marital_Status]]="Married",I1091+J1091+2,marketing_campaign[[#This Row],[Marital_Status]]="Divorced",I1091+J1091+1,marketing_campaign[[#This Row],[Marital_Status]]="YOLO",I1091-J1091+1,marketing_campaign[[#This Row],[Marital_Status]]="Absurd",I1091-J1091+1,marketing_campaign[[#This Row],[Marital_Status]]="Widow",I1091+J1091+1)</f>
        <v>1</v>
      </c>
      <c r="H1091">
        <v>71691</v>
      </c>
      <c r="I1091">
        <v>0</v>
      </c>
      <c r="J1091">
        <v>0</v>
      </c>
      <c r="K1091" s="1">
        <v>41715</v>
      </c>
      <c r="L1091">
        <v>0</v>
      </c>
      <c r="M1091" t="str" cm="1">
        <f t="array" ref="M1091">_xlfn.IFS(AND(marketing_campaign[[#This Row],[Recency]]&gt;=0,marketing_campaign[[#This Row],[Recency]]&lt;=14),"Early Recency",AND(marketing_campaign[[#This Row],[Recency]]&gt;=15,marketing_campaign[[#This Row],[Recency]]&lt;=31),"Mid-Recency",marketing_campaign[[#This Row],[Recency]]&gt;=32,"Late Recency")</f>
        <v>Early Recency</v>
      </c>
      <c r="N1091">
        <v>336</v>
      </c>
      <c r="O1091">
        <v>130</v>
      </c>
      <c r="P1091">
        <v>411</v>
      </c>
      <c r="Q1091">
        <v>240</v>
      </c>
      <c r="R1091">
        <v>32</v>
      </c>
      <c r="S1091">
        <v>43</v>
      </c>
      <c r="T1091">
        <f>marketing_campaign[[#This Row],[MntGoldProds]]+marketing_campaign[[#This Row],[MntSweetProducts]]+marketing_campaign[[#This Row],[MntFishProducts]]+marketing_campaign[[#This Row],[MntMeatProducts]]+marketing_campaign[[#This Row],[MntFruits]]+marketing_campaign[[#This Row],[MntWines]]</f>
        <v>1192</v>
      </c>
      <c r="U1091">
        <v>1</v>
      </c>
      <c r="V1091">
        <v>4</v>
      </c>
      <c r="W1091">
        <v>7</v>
      </c>
      <c r="X1091">
        <v>5</v>
      </c>
      <c r="Y1091">
        <f t="shared" si="35"/>
        <v>17</v>
      </c>
      <c r="Z1091">
        <v>2</v>
      </c>
      <c r="AA1091">
        <v>0</v>
      </c>
      <c r="AB1091">
        <v>0</v>
      </c>
      <c r="AC1091">
        <v>0</v>
      </c>
      <c r="AD1091">
        <v>0</v>
      </c>
      <c r="AE1091">
        <v>0</v>
      </c>
      <c r="AF1091">
        <v>0</v>
      </c>
      <c r="AG1091">
        <v>3</v>
      </c>
      <c r="AH1091">
        <v>11</v>
      </c>
      <c r="AI1091">
        <v>1</v>
      </c>
      <c r="AJ1091">
        <f>marketing_campaign[[#This Row],[AcceptedCmp2]]+marketing_campaign[[#This Row],[AcceptedCmp1]]+marketing_campaign[[#This Row],[AcceptedCmp5]]+marketing_campaign[[#This Row],[AcceptedCmp4]]+marketing_campaign[[#This Row],[AcceptedCmp3]]</f>
        <v>0</v>
      </c>
    </row>
    <row r="1092" spans="1:36" x14ac:dyDescent="0.35">
      <c r="A1092">
        <v>1127</v>
      </c>
      <c r="B1092">
        <v>1973</v>
      </c>
      <c r="C1092">
        <f t="shared" ca="1" si="34"/>
        <v>53</v>
      </c>
      <c r="D1092" t="str" cm="1">
        <f t="array" aca="1" ref="D10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2" t="s">
        <v>32</v>
      </c>
      <c r="F1092" t="s">
        <v>33</v>
      </c>
      <c r="G1092" cm="1">
        <f t="array" ref="G1092">_xlfn.IFS(marketing_campaign[[#This Row],[Marital_Status]]="Single",I1092-J1092+1,marketing_campaign[[#This Row],[Marital_Status]]="Together",I1092+J1092+2,marketing_campaign[[#This Row],[Marital_Status]]="Alone",I1092-J1092+1,marketing_campaign[[#This Row],[Marital_Status]]="Married",I1092+J1092+2,marketing_campaign[[#This Row],[Marital_Status]]="Divorced",I1092+J1092+1,marketing_campaign[[#This Row],[Marital_Status]]="YOLO",I1092-J1092+1,marketing_campaign[[#This Row],[Marital_Status]]="Absurd",I1092-J1092+1,marketing_campaign[[#This Row],[Marital_Status]]="Widow",I1092+J1092+1)</f>
        <v>2</v>
      </c>
      <c r="H1092">
        <v>85844</v>
      </c>
      <c r="I1092">
        <v>0</v>
      </c>
      <c r="J1092">
        <v>0</v>
      </c>
      <c r="K1092" s="1">
        <v>41788</v>
      </c>
      <c r="L1092">
        <v>62</v>
      </c>
      <c r="M1092" t="str" cm="1">
        <f t="array" ref="M1092">_xlfn.IFS(AND(marketing_campaign[[#This Row],[Recency]]&gt;=0,marketing_campaign[[#This Row],[Recency]]&lt;=14),"Early Recency",AND(marketing_campaign[[#This Row],[Recency]]&gt;=15,marketing_campaign[[#This Row],[Recency]]&lt;=31),"Mid-Recency",marketing_campaign[[#This Row],[Recency]]&gt;=32,"Late Recency")</f>
        <v>Late Recency</v>
      </c>
      <c r="N1092">
        <v>938</v>
      </c>
      <c r="O1092">
        <v>19</v>
      </c>
      <c r="P1092">
        <v>843</v>
      </c>
      <c r="Q1092">
        <v>25</v>
      </c>
      <c r="R1092">
        <v>95</v>
      </c>
      <c r="S1092">
        <v>38</v>
      </c>
      <c r="T1092">
        <f>marketing_campaign[[#This Row],[MntGoldProds]]+marketing_campaign[[#This Row],[MntSweetProducts]]+marketing_campaign[[#This Row],[MntFishProducts]]+marketing_campaign[[#This Row],[MntMeatProducts]]+marketing_campaign[[#This Row],[MntFruits]]+marketing_campaign[[#This Row],[MntWines]]</f>
        <v>1958</v>
      </c>
      <c r="U1092">
        <v>1</v>
      </c>
      <c r="V1092">
        <v>6</v>
      </c>
      <c r="W1092">
        <v>6</v>
      </c>
      <c r="X1092">
        <v>7</v>
      </c>
      <c r="Y1092">
        <f t="shared" si="35"/>
        <v>20</v>
      </c>
      <c r="Z1092">
        <v>2</v>
      </c>
      <c r="AA1092">
        <v>0</v>
      </c>
      <c r="AB1092">
        <v>0</v>
      </c>
      <c r="AC1092">
        <v>1</v>
      </c>
      <c r="AD1092">
        <v>0</v>
      </c>
      <c r="AE1092">
        <v>0</v>
      </c>
      <c r="AF1092">
        <v>0</v>
      </c>
      <c r="AG1092">
        <v>3</v>
      </c>
      <c r="AH1092">
        <v>11</v>
      </c>
      <c r="AI1092">
        <v>0</v>
      </c>
      <c r="AJ1092">
        <f>marketing_campaign[[#This Row],[AcceptedCmp2]]+marketing_campaign[[#This Row],[AcceptedCmp1]]+marketing_campaign[[#This Row],[AcceptedCmp5]]+marketing_campaign[[#This Row],[AcceptedCmp4]]+marketing_campaign[[#This Row],[AcceptedCmp3]]</f>
        <v>1</v>
      </c>
    </row>
    <row r="1093" spans="1:36" x14ac:dyDescent="0.35">
      <c r="A1093">
        <v>1833</v>
      </c>
      <c r="B1093">
        <v>1974</v>
      </c>
      <c r="C1093">
        <f t="shared" ca="1" si="34"/>
        <v>52</v>
      </c>
      <c r="D1093" t="str" cm="1">
        <f t="array" aca="1" ref="D10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3" t="s">
        <v>32</v>
      </c>
      <c r="F1093" t="s">
        <v>30</v>
      </c>
      <c r="G1093" cm="1">
        <f t="array" ref="G1093">_xlfn.IFS(marketing_campaign[[#This Row],[Marital_Status]]="Single",I1093-J1093+1,marketing_campaign[[#This Row],[Marital_Status]]="Together",I1093+J1093+2,marketing_campaign[[#This Row],[Marital_Status]]="Alone",I1093-J1093+1,marketing_campaign[[#This Row],[Marital_Status]]="Married",I1093+J1093+2,marketing_campaign[[#This Row],[Marital_Status]]="Divorced",I1093+J1093+1,marketing_campaign[[#This Row],[Marital_Status]]="YOLO",I1093-J1093+1,marketing_campaign[[#This Row],[Marital_Status]]="Absurd",I1093-J1093+1,marketing_campaign[[#This Row],[Marital_Status]]="Widow",I1093+J1093+1)</f>
        <v>2</v>
      </c>
      <c r="H1093">
        <v>39190</v>
      </c>
      <c r="I1093">
        <v>1</v>
      </c>
      <c r="J1093">
        <v>0</v>
      </c>
      <c r="K1093" s="1">
        <v>41755</v>
      </c>
      <c r="L1093">
        <v>91</v>
      </c>
      <c r="M1093" t="str" cm="1">
        <f t="array" ref="M1093">_xlfn.IFS(AND(marketing_campaign[[#This Row],[Recency]]&gt;=0,marketing_campaign[[#This Row],[Recency]]&lt;=14),"Early Recency",AND(marketing_campaign[[#This Row],[Recency]]&gt;=15,marketing_campaign[[#This Row],[Recency]]&lt;=31),"Mid-Recency",marketing_campaign[[#This Row],[Recency]]&gt;=32,"Late Recency")</f>
        <v>Late Recency</v>
      </c>
      <c r="N1093">
        <v>68</v>
      </c>
      <c r="O1093">
        <v>8</v>
      </c>
      <c r="P1093">
        <v>18</v>
      </c>
      <c r="Q1093">
        <v>19</v>
      </c>
      <c r="R1093">
        <v>8</v>
      </c>
      <c r="S1093">
        <v>12</v>
      </c>
      <c r="T1093">
        <f>marketing_campaign[[#This Row],[MntGoldProds]]+marketing_campaign[[#This Row],[MntSweetProducts]]+marketing_campaign[[#This Row],[MntFishProducts]]+marketing_campaign[[#This Row],[MntMeatProducts]]+marketing_campaign[[#This Row],[MntFruits]]+marketing_campaign[[#This Row],[MntWines]]</f>
        <v>133</v>
      </c>
      <c r="U1093">
        <v>2</v>
      </c>
      <c r="V1093">
        <v>2</v>
      </c>
      <c r="W1093">
        <v>1</v>
      </c>
      <c r="X1093">
        <v>4</v>
      </c>
      <c r="Y1093">
        <f t="shared" si="35"/>
        <v>9</v>
      </c>
      <c r="Z1093">
        <v>5</v>
      </c>
      <c r="AA1093">
        <v>0</v>
      </c>
      <c r="AB1093">
        <v>0</v>
      </c>
      <c r="AC1093">
        <v>0</v>
      </c>
      <c r="AD1093">
        <v>0</v>
      </c>
      <c r="AE1093">
        <v>0</v>
      </c>
      <c r="AF1093">
        <v>0</v>
      </c>
      <c r="AG1093">
        <v>3</v>
      </c>
      <c r="AH1093">
        <v>11</v>
      </c>
      <c r="AI1093">
        <v>0</v>
      </c>
      <c r="AJ1093">
        <f>marketing_campaign[[#This Row],[AcceptedCmp2]]+marketing_campaign[[#This Row],[AcceptedCmp1]]+marketing_campaign[[#This Row],[AcceptedCmp5]]+marketing_campaign[[#This Row],[AcceptedCmp4]]+marketing_campaign[[#This Row],[AcceptedCmp3]]</f>
        <v>0</v>
      </c>
    </row>
    <row r="1094" spans="1:36" x14ac:dyDescent="0.35">
      <c r="A1094">
        <v>4944</v>
      </c>
      <c r="B1094">
        <v>1959</v>
      </c>
      <c r="C1094">
        <f t="shared" ca="1" si="34"/>
        <v>67</v>
      </c>
      <c r="D1094" t="str" cm="1">
        <f t="array" aca="1" ref="D10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94" t="s">
        <v>29</v>
      </c>
      <c r="F1094" t="s">
        <v>31</v>
      </c>
      <c r="G1094" cm="1">
        <f t="array" ref="G1094">_xlfn.IFS(marketing_campaign[[#This Row],[Marital_Status]]="Single",I1094-J1094+1,marketing_campaign[[#This Row],[Marital_Status]]="Together",I1094+J1094+2,marketing_campaign[[#This Row],[Marital_Status]]="Alone",I1094-J1094+1,marketing_campaign[[#This Row],[Marital_Status]]="Married",I1094+J1094+2,marketing_campaign[[#This Row],[Marital_Status]]="Divorced",I1094+J1094+1,marketing_campaign[[#This Row],[Marital_Status]]="YOLO",I1094-J1094+1,marketing_campaign[[#This Row],[Marital_Status]]="Absurd",I1094-J1094+1,marketing_campaign[[#This Row],[Marital_Status]]="Widow",I1094+J1094+1)</f>
        <v>2</v>
      </c>
      <c r="H1094">
        <v>71367</v>
      </c>
      <c r="I1094">
        <v>0</v>
      </c>
      <c r="J1094">
        <v>0</v>
      </c>
      <c r="K1094" s="1">
        <v>41509</v>
      </c>
      <c r="L1094">
        <v>24</v>
      </c>
      <c r="M1094" t="str" cm="1">
        <f t="array" ref="M1094">_xlfn.IFS(AND(marketing_campaign[[#This Row],[Recency]]&gt;=0,marketing_campaign[[#This Row],[Recency]]&lt;=14),"Early Recency",AND(marketing_campaign[[#This Row],[Recency]]&gt;=15,marketing_campaign[[#This Row],[Recency]]&lt;=31),"Mid-Recency",marketing_campaign[[#This Row],[Recency]]&gt;=32,"Late Recency")</f>
        <v>Mid-Recency</v>
      </c>
      <c r="N1094">
        <v>227</v>
      </c>
      <c r="O1094">
        <v>23</v>
      </c>
      <c r="P1094">
        <v>389</v>
      </c>
      <c r="Q1094">
        <v>42</v>
      </c>
      <c r="R1094">
        <v>21</v>
      </c>
      <c r="S1094">
        <v>75</v>
      </c>
      <c r="T1094">
        <f>marketing_campaign[[#This Row],[MntGoldProds]]+marketing_campaign[[#This Row],[MntSweetProducts]]+marketing_campaign[[#This Row],[MntFishProducts]]+marketing_campaign[[#This Row],[MntMeatProducts]]+marketing_campaign[[#This Row],[MntFruits]]+marketing_campaign[[#This Row],[MntWines]]</f>
        <v>777</v>
      </c>
      <c r="U1094">
        <v>1</v>
      </c>
      <c r="V1094">
        <v>4</v>
      </c>
      <c r="W1094">
        <v>5</v>
      </c>
      <c r="X1094">
        <v>7</v>
      </c>
      <c r="Y1094">
        <f t="shared" si="35"/>
        <v>17</v>
      </c>
      <c r="Z1094">
        <v>2</v>
      </c>
      <c r="AA1094">
        <v>0</v>
      </c>
      <c r="AB1094">
        <v>0</v>
      </c>
      <c r="AC1094">
        <v>0</v>
      </c>
      <c r="AD1094">
        <v>0</v>
      </c>
      <c r="AE1094">
        <v>0</v>
      </c>
      <c r="AF1094">
        <v>0</v>
      </c>
      <c r="AG1094">
        <v>3</v>
      </c>
      <c r="AH1094">
        <v>11</v>
      </c>
      <c r="AI1094">
        <v>0</v>
      </c>
      <c r="AJ1094">
        <f>marketing_campaign[[#This Row],[AcceptedCmp2]]+marketing_campaign[[#This Row],[AcceptedCmp1]]+marketing_campaign[[#This Row],[AcceptedCmp5]]+marketing_campaign[[#This Row],[AcceptedCmp4]]+marketing_campaign[[#This Row],[AcceptedCmp3]]</f>
        <v>0</v>
      </c>
    </row>
    <row r="1095" spans="1:36" x14ac:dyDescent="0.35">
      <c r="A1095">
        <v>9080</v>
      </c>
      <c r="B1095">
        <v>1972</v>
      </c>
      <c r="C1095">
        <f t="shared" ca="1" si="34"/>
        <v>54</v>
      </c>
      <c r="D1095" t="str" cm="1">
        <f t="array" aca="1" ref="D10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5" t="s">
        <v>32</v>
      </c>
      <c r="F1095" t="s">
        <v>30</v>
      </c>
      <c r="G1095" cm="1">
        <f t="array" ref="G1095">_xlfn.IFS(marketing_campaign[[#This Row],[Marital_Status]]="Single",I1095-J1095+1,marketing_campaign[[#This Row],[Marital_Status]]="Together",I1095+J1095+2,marketing_campaign[[#This Row],[Marital_Status]]="Alone",I1095-J1095+1,marketing_campaign[[#This Row],[Marital_Status]]="Married",I1095+J1095+2,marketing_campaign[[#This Row],[Marital_Status]]="Divorced",I1095+J1095+1,marketing_campaign[[#This Row],[Marital_Status]]="YOLO",I1095-J1095+1,marketing_campaign[[#This Row],[Marital_Status]]="Absurd",I1095-J1095+1,marketing_campaign[[#This Row],[Marital_Status]]="Widow",I1095+J1095+1)</f>
        <v>1</v>
      </c>
      <c r="H1095">
        <v>38578</v>
      </c>
      <c r="I1095">
        <v>1</v>
      </c>
      <c r="J1095">
        <v>1</v>
      </c>
      <c r="K1095" s="1">
        <v>41447</v>
      </c>
      <c r="L1095">
        <v>2</v>
      </c>
      <c r="M1095" t="str" cm="1">
        <f t="array" ref="M1095">_xlfn.IFS(AND(marketing_campaign[[#This Row],[Recency]]&gt;=0,marketing_campaign[[#This Row],[Recency]]&lt;=14),"Early Recency",AND(marketing_campaign[[#This Row],[Recency]]&gt;=15,marketing_campaign[[#This Row],[Recency]]&lt;=31),"Mid-Recency",marketing_campaign[[#This Row],[Recency]]&gt;=32,"Late Recency")</f>
        <v>Early Recency</v>
      </c>
      <c r="N1095">
        <v>38</v>
      </c>
      <c r="O1095">
        <v>4</v>
      </c>
      <c r="P1095">
        <v>22</v>
      </c>
      <c r="Q1095">
        <v>3</v>
      </c>
      <c r="R1095">
        <v>3</v>
      </c>
      <c r="S1095">
        <v>3</v>
      </c>
      <c r="T1095">
        <f>marketing_campaign[[#This Row],[MntGoldProds]]+marketing_campaign[[#This Row],[MntSweetProducts]]+marketing_campaign[[#This Row],[MntFishProducts]]+marketing_campaign[[#This Row],[MntMeatProducts]]+marketing_campaign[[#This Row],[MntFruits]]+marketing_campaign[[#This Row],[MntWines]]</f>
        <v>73</v>
      </c>
      <c r="U1095">
        <v>3</v>
      </c>
      <c r="V1095">
        <v>3</v>
      </c>
      <c r="W1095">
        <v>0</v>
      </c>
      <c r="X1095">
        <v>3</v>
      </c>
      <c r="Y1095">
        <f t="shared" si="35"/>
        <v>9</v>
      </c>
      <c r="Z1095">
        <v>8</v>
      </c>
      <c r="AA1095">
        <v>0</v>
      </c>
      <c r="AB1095">
        <v>0</v>
      </c>
      <c r="AC1095">
        <v>0</v>
      </c>
      <c r="AD1095">
        <v>0</v>
      </c>
      <c r="AE1095">
        <v>0</v>
      </c>
      <c r="AF1095">
        <v>0</v>
      </c>
      <c r="AG1095">
        <v>3</v>
      </c>
      <c r="AH1095">
        <v>11</v>
      </c>
      <c r="AI1095">
        <v>0</v>
      </c>
      <c r="AJ1095">
        <f>marketing_campaign[[#This Row],[AcceptedCmp2]]+marketing_campaign[[#This Row],[AcceptedCmp1]]+marketing_campaign[[#This Row],[AcceptedCmp5]]+marketing_campaign[[#This Row],[AcceptedCmp4]]+marketing_campaign[[#This Row],[AcceptedCmp3]]</f>
        <v>0</v>
      </c>
    </row>
    <row r="1096" spans="1:36" x14ac:dyDescent="0.35">
      <c r="A1096">
        <v>6466</v>
      </c>
      <c r="B1096">
        <v>1965</v>
      </c>
      <c r="C1096">
        <f t="shared" ca="1" si="34"/>
        <v>61</v>
      </c>
      <c r="D1096" t="str" cm="1">
        <f t="array" aca="1" ref="D10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6" t="s">
        <v>32</v>
      </c>
      <c r="F1096" t="s">
        <v>33</v>
      </c>
      <c r="G1096" cm="1">
        <f t="array" ref="G1096">_xlfn.IFS(marketing_campaign[[#This Row],[Marital_Status]]="Single",I1096-J1096+1,marketing_campaign[[#This Row],[Marital_Status]]="Together",I1096+J1096+2,marketing_campaign[[#This Row],[Marital_Status]]="Alone",I1096-J1096+1,marketing_campaign[[#This Row],[Marital_Status]]="Married",I1096+J1096+2,marketing_campaign[[#This Row],[Marital_Status]]="Divorced",I1096+J1096+1,marketing_campaign[[#This Row],[Marital_Status]]="YOLO",I1096-J1096+1,marketing_campaign[[#This Row],[Marital_Status]]="Absurd",I1096-J1096+1,marketing_campaign[[#This Row],[Marital_Status]]="Widow",I1096+J1096+1)</f>
        <v>4</v>
      </c>
      <c r="H1096">
        <v>57236</v>
      </c>
      <c r="I1096">
        <v>1</v>
      </c>
      <c r="J1096">
        <v>1</v>
      </c>
      <c r="K1096" s="1">
        <v>41710</v>
      </c>
      <c r="L1096">
        <v>22</v>
      </c>
      <c r="M1096" t="str" cm="1">
        <f t="array" ref="M1096">_xlfn.IFS(AND(marketing_campaign[[#This Row],[Recency]]&gt;=0,marketing_campaign[[#This Row],[Recency]]&lt;=14),"Early Recency",AND(marketing_campaign[[#This Row],[Recency]]&gt;=15,marketing_campaign[[#This Row],[Recency]]&lt;=31),"Mid-Recency",marketing_campaign[[#This Row],[Recency]]&gt;=32,"Late Recency")</f>
        <v>Mid-Recency</v>
      </c>
      <c r="N1096">
        <v>105</v>
      </c>
      <c r="O1096">
        <v>0</v>
      </c>
      <c r="P1096">
        <v>9</v>
      </c>
      <c r="Q1096">
        <v>2</v>
      </c>
      <c r="R1096">
        <v>1</v>
      </c>
      <c r="S1096">
        <v>4</v>
      </c>
      <c r="T1096">
        <f>marketing_campaign[[#This Row],[MntGoldProds]]+marketing_campaign[[#This Row],[MntSweetProducts]]+marketing_campaign[[#This Row],[MntFishProducts]]+marketing_campaign[[#This Row],[MntMeatProducts]]+marketing_campaign[[#This Row],[MntFruits]]+marketing_campaign[[#This Row],[MntWines]]</f>
        <v>121</v>
      </c>
      <c r="U1096">
        <v>3</v>
      </c>
      <c r="V1096">
        <v>2</v>
      </c>
      <c r="W1096">
        <v>1</v>
      </c>
      <c r="X1096">
        <v>4</v>
      </c>
      <c r="Y1096">
        <f t="shared" si="35"/>
        <v>10</v>
      </c>
      <c r="Z1096">
        <v>3</v>
      </c>
      <c r="AA1096">
        <v>0</v>
      </c>
      <c r="AB1096">
        <v>0</v>
      </c>
      <c r="AC1096">
        <v>0</v>
      </c>
      <c r="AD1096">
        <v>0</v>
      </c>
      <c r="AE1096">
        <v>0</v>
      </c>
      <c r="AF1096">
        <v>0</v>
      </c>
      <c r="AG1096">
        <v>3</v>
      </c>
      <c r="AH1096">
        <v>11</v>
      </c>
      <c r="AI1096">
        <v>0</v>
      </c>
      <c r="AJ1096">
        <f>marketing_campaign[[#This Row],[AcceptedCmp2]]+marketing_campaign[[#This Row],[AcceptedCmp1]]+marketing_campaign[[#This Row],[AcceptedCmp5]]+marketing_campaign[[#This Row],[AcceptedCmp4]]+marketing_campaign[[#This Row],[AcceptedCmp3]]</f>
        <v>0</v>
      </c>
    </row>
    <row r="1097" spans="1:36" x14ac:dyDescent="0.35">
      <c r="A1097">
        <v>9964</v>
      </c>
      <c r="B1097">
        <v>1979</v>
      </c>
      <c r="C1097">
        <f t="shared" ca="1" si="34"/>
        <v>47</v>
      </c>
      <c r="D1097" t="str" cm="1">
        <f t="array" aca="1" ref="D10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097" t="s">
        <v>29</v>
      </c>
      <c r="F1097" t="s">
        <v>30</v>
      </c>
      <c r="G1097" cm="1">
        <f t="array" ref="G1097">_xlfn.IFS(marketing_campaign[[#This Row],[Marital_Status]]="Single",I1097-J1097+1,marketing_campaign[[#This Row],[Marital_Status]]="Together",I1097+J1097+2,marketing_campaign[[#This Row],[Marital_Status]]="Alone",I1097-J1097+1,marketing_campaign[[#This Row],[Marital_Status]]="Married",I1097+J1097+2,marketing_campaign[[#This Row],[Marital_Status]]="Divorced",I1097+J1097+1,marketing_campaign[[#This Row],[Marital_Status]]="YOLO",I1097-J1097+1,marketing_campaign[[#This Row],[Marital_Status]]="Absurd",I1097-J1097+1,marketing_campaign[[#This Row],[Marital_Status]]="Widow",I1097+J1097+1)</f>
        <v>0</v>
      </c>
      <c r="H1097">
        <v>61825</v>
      </c>
      <c r="I1097">
        <v>0</v>
      </c>
      <c r="J1097">
        <v>1</v>
      </c>
      <c r="K1097" s="1">
        <v>41493</v>
      </c>
      <c r="L1097">
        <v>56</v>
      </c>
      <c r="M1097" t="str" cm="1">
        <f t="array" ref="M1097">_xlfn.IFS(AND(marketing_campaign[[#This Row],[Recency]]&gt;=0,marketing_campaign[[#This Row],[Recency]]&lt;=14),"Early Recency",AND(marketing_campaign[[#This Row],[Recency]]&gt;=15,marketing_campaign[[#This Row],[Recency]]&lt;=31),"Mid-Recency",marketing_campaign[[#This Row],[Recency]]&gt;=32,"Late Recency")</f>
        <v>Late Recency</v>
      </c>
      <c r="N1097">
        <v>162</v>
      </c>
      <c r="O1097">
        <v>50</v>
      </c>
      <c r="P1097">
        <v>100</v>
      </c>
      <c r="Q1097">
        <v>55</v>
      </c>
      <c r="R1097">
        <v>30</v>
      </c>
      <c r="S1097">
        <v>27</v>
      </c>
      <c r="T1097">
        <f>marketing_campaign[[#This Row],[MntGoldProds]]+marketing_campaign[[#This Row],[MntSweetProducts]]+marketing_campaign[[#This Row],[MntFishProducts]]+marketing_campaign[[#This Row],[MntMeatProducts]]+marketing_campaign[[#This Row],[MntFruits]]+marketing_campaign[[#This Row],[MntWines]]</f>
        <v>424</v>
      </c>
      <c r="U1097">
        <v>1</v>
      </c>
      <c r="V1097">
        <v>4</v>
      </c>
      <c r="W1097">
        <v>2</v>
      </c>
      <c r="X1097">
        <v>8</v>
      </c>
      <c r="Y1097">
        <f t="shared" si="35"/>
        <v>15</v>
      </c>
      <c r="Z1097">
        <v>4</v>
      </c>
      <c r="AA1097">
        <v>0</v>
      </c>
      <c r="AB1097">
        <v>0</v>
      </c>
      <c r="AC1097">
        <v>0</v>
      </c>
      <c r="AD1097">
        <v>0</v>
      </c>
      <c r="AE1097">
        <v>0</v>
      </c>
      <c r="AF1097">
        <v>0</v>
      </c>
      <c r="AG1097">
        <v>3</v>
      </c>
      <c r="AH1097">
        <v>11</v>
      </c>
      <c r="AI1097">
        <v>0</v>
      </c>
      <c r="AJ1097">
        <f>marketing_campaign[[#This Row],[AcceptedCmp2]]+marketing_campaign[[#This Row],[AcceptedCmp1]]+marketing_campaign[[#This Row],[AcceptedCmp5]]+marketing_campaign[[#This Row],[AcceptedCmp4]]+marketing_campaign[[#This Row],[AcceptedCmp3]]</f>
        <v>0</v>
      </c>
    </row>
    <row r="1098" spans="1:36" x14ac:dyDescent="0.35">
      <c r="A1098">
        <v>4790</v>
      </c>
      <c r="B1098">
        <v>1958</v>
      </c>
      <c r="C1098">
        <f t="shared" ca="1" si="34"/>
        <v>68</v>
      </c>
      <c r="D1098" t="str" cm="1">
        <f t="array" aca="1" ref="D10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098" t="s">
        <v>29</v>
      </c>
      <c r="F1098" t="s">
        <v>35</v>
      </c>
      <c r="G1098" cm="1">
        <f t="array" ref="G1098">_xlfn.IFS(marketing_campaign[[#This Row],[Marital_Status]]="Single",I1098-J1098+1,marketing_campaign[[#This Row],[Marital_Status]]="Together",I1098+J1098+2,marketing_campaign[[#This Row],[Marital_Status]]="Alone",I1098-J1098+1,marketing_campaign[[#This Row],[Marital_Status]]="Married",I1098+J1098+2,marketing_campaign[[#This Row],[Marital_Status]]="Divorced",I1098+J1098+1,marketing_campaign[[#This Row],[Marital_Status]]="YOLO",I1098-J1098+1,marketing_campaign[[#This Row],[Marital_Status]]="Absurd",I1098-J1098+1,marketing_campaign[[#This Row],[Marital_Status]]="Widow",I1098+J1098+1)</f>
        <v>2</v>
      </c>
      <c r="H1098">
        <v>79803</v>
      </c>
      <c r="I1098">
        <v>0</v>
      </c>
      <c r="J1098">
        <v>1</v>
      </c>
      <c r="K1098" s="1">
        <v>41792</v>
      </c>
      <c r="L1098">
        <v>54</v>
      </c>
      <c r="M1098" t="str" cm="1">
        <f t="array" ref="M1098">_xlfn.IFS(AND(marketing_campaign[[#This Row],[Recency]]&gt;=0,marketing_campaign[[#This Row],[Recency]]&lt;=14),"Early Recency",AND(marketing_campaign[[#This Row],[Recency]]&gt;=15,marketing_campaign[[#This Row],[Recency]]&lt;=31),"Mid-Recency",marketing_campaign[[#This Row],[Recency]]&gt;=32,"Late Recency")</f>
        <v>Late Recency</v>
      </c>
      <c r="N1098">
        <v>574</v>
      </c>
      <c r="O1098">
        <v>8</v>
      </c>
      <c r="P1098">
        <v>216</v>
      </c>
      <c r="Q1098">
        <v>21</v>
      </c>
      <c r="R1098">
        <v>16</v>
      </c>
      <c r="S1098">
        <v>33</v>
      </c>
      <c r="T1098">
        <f>marketing_campaign[[#This Row],[MntGoldProds]]+marketing_campaign[[#This Row],[MntSweetProducts]]+marketing_campaign[[#This Row],[MntFishProducts]]+marketing_campaign[[#This Row],[MntMeatProducts]]+marketing_campaign[[#This Row],[MntFruits]]+marketing_campaign[[#This Row],[MntWines]]</f>
        <v>868</v>
      </c>
      <c r="U1098">
        <v>1</v>
      </c>
      <c r="V1098">
        <v>4</v>
      </c>
      <c r="W1098">
        <v>3</v>
      </c>
      <c r="X1098">
        <v>5</v>
      </c>
      <c r="Y1098">
        <f t="shared" si="35"/>
        <v>13</v>
      </c>
      <c r="Z1098">
        <v>1</v>
      </c>
      <c r="AA1098">
        <v>0</v>
      </c>
      <c r="AB1098">
        <v>0</v>
      </c>
      <c r="AC1098">
        <v>0</v>
      </c>
      <c r="AD1098">
        <v>0</v>
      </c>
      <c r="AE1098">
        <v>0</v>
      </c>
      <c r="AF1098">
        <v>0</v>
      </c>
      <c r="AG1098">
        <v>3</v>
      </c>
      <c r="AH1098">
        <v>11</v>
      </c>
      <c r="AI1098">
        <v>0</v>
      </c>
      <c r="AJ1098">
        <f>marketing_campaign[[#This Row],[AcceptedCmp2]]+marketing_campaign[[#This Row],[AcceptedCmp1]]+marketing_campaign[[#This Row],[AcceptedCmp5]]+marketing_campaign[[#This Row],[AcceptedCmp4]]+marketing_campaign[[#This Row],[AcceptedCmp3]]</f>
        <v>0</v>
      </c>
    </row>
    <row r="1099" spans="1:36" x14ac:dyDescent="0.35">
      <c r="A1099">
        <v>10245</v>
      </c>
      <c r="B1099">
        <v>1986</v>
      </c>
      <c r="C1099">
        <f t="shared" ca="1" si="34"/>
        <v>40</v>
      </c>
      <c r="D1099" t="str" cm="1">
        <f t="array" aca="1" ref="D10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099" t="s">
        <v>37</v>
      </c>
      <c r="F1099" t="s">
        <v>30</v>
      </c>
      <c r="G1099" cm="1">
        <f t="array" ref="G1099">_xlfn.IFS(marketing_campaign[[#This Row],[Marital_Status]]="Single",I1099-J1099+1,marketing_campaign[[#This Row],[Marital_Status]]="Together",I1099+J1099+2,marketing_campaign[[#This Row],[Marital_Status]]="Alone",I1099-J1099+1,marketing_campaign[[#This Row],[Marital_Status]]="Married",I1099+J1099+2,marketing_campaign[[#This Row],[Marital_Status]]="Divorced",I1099+J1099+1,marketing_campaign[[#This Row],[Marital_Status]]="YOLO",I1099-J1099+1,marketing_campaign[[#This Row],[Marital_Status]]="Absurd",I1099-J1099+1,marketing_campaign[[#This Row],[Marital_Status]]="Widow",I1099+J1099+1)</f>
        <v>1</v>
      </c>
      <c r="H1099">
        <v>80910</v>
      </c>
      <c r="I1099">
        <v>0</v>
      </c>
      <c r="J1099">
        <v>0</v>
      </c>
      <c r="K1099" s="1">
        <v>41213</v>
      </c>
      <c r="L1099">
        <v>71</v>
      </c>
      <c r="M1099" t="str" cm="1">
        <f t="array" ref="M1099">_xlfn.IFS(AND(marketing_campaign[[#This Row],[Recency]]&gt;=0,marketing_campaign[[#This Row],[Recency]]&lt;=14),"Early Recency",AND(marketing_campaign[[#This Row],[Recency]]&gt;=15,marketing_campaign[[#This Row],[Recency]]&lt;=31),"Mid-Recency",marketing_campaign[[#This Row],[Recency]]&gt;=32,"Late Recency")</f>
        <v>Late Recency</v>
      </c>
      <c r="N1099">
        <v>160</v>
      </c>
      <c r="O1099">
        <v>80</v>
      </c>
      <c r="P1099">
        <v>369</v>
      </c>
      <c r="Q1099">
        <v>67</v>
      </c>
      <c r="R1099">
        <v>39</v>
      </c>
      <c r="S1099">
        <v>41</v>
      </c>
      <c r="T1099">
        <f>marketing_campaign[[#This Row],[MntGoldProds]]+marketing_campaign[[#This Row],[MntSweetProducts]]+marketing_campaign[[#This Row],[MntFishProducts]]+marketing_campaign[[#This Row],[MntMeatProducts]]+marketing_campaign[[#This Row],[MntFruits]]+marketing_campaign[[#This Row],[MntWines]]</f>
        <v>756</v>
      </c>
      <c r="U1099">
        <v>1</v>
      </c>
      <c r="V1099">
        <v>3</v>
      </c>
      <c r="W1099">
        <v>3</v>
      </c>
      <c r="X1099">
        <v>8</v>
      </c>
      <c r="Y1099">
        <f t="shared" si="35"/>
        <v>15</v>
      </c>
      <c r="Z1099">
        <v>1</v>
      </c>
      <c r="AA1099">
        <v>0</v>
      </c>
      <c r="AB1099">
        <v>0</v>
      </c>
      <c r="AC1099">
        <v>0</v>
      </c>
      <c r="AD1099">
        <v>0</v>
      </c>
      <c r="AE1099">
        <v>0</v>
      </c>
      <c r="AF1099">
        <v>0</v>
      </c>
      <c r="AG1099">
        <v>3</v>
      </c>
      <c r="AH1099">
        <v>11</v>
      </c>
      <c r="AI1099">
        <v>0</v>
      </c>
      <c r="AJ1099">
        <f>marketing_campaign[[#This Row],[AcceptedCmp2]]+marketing_campaign[[#This Row],[AcceptedCmp1]]+marketing_campaign[[#This Row],[AcceptedCmp5]]+marketing_campaign[[#This Row],[AcceptedCmp4]]+marketing_campaign[[#This Row],[AcceptedCmp3]]</f>
        <v>0</v>
      </c>
    </row>
    <row r="1100" spans="1:36" x14ac:dyDescent="0.35">
      <c r="A1100">
        <v>1109</v>
      </c>
      <c r="B1100">
        <v>1982</v>
      </c>
      <c r="C1100">
        <f t="shared" ca="1" si="34"/>
        <v>44</v>
      </c>
      <c r="D1100" t="str" cm="1">
        <f t="array" aca="1" ref="D11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00" t="s">
        <v>34</v>
      </c>
      <c r="F1100" t="s">
        <v>31</v>
      </c>
      <c r="G1100" cm="1">
        <f t="array" ref="G1100">_xlfn.IFS(marketing_campaign[[#This Row],[Marital_Status]]="Single",I1100-J1100+1,marketing_campaign[[#This Row],[Marital_Status]]="Together",I1100+J1100+2,marketing_campaign[[#This Row],[Marital_Status]]="Alone",I1100-J1100+1,marketing_campaign[[#This Row],[Marital_Status]]="Married",I1100+J1100+2,marketing_campaign[[#This Row],[Marital_Status]]="Divorced",I1100+J1100+1,marketing_campaign[[#This Row],[Marital_Status]]="YOLO",I1100-J1100+1,marketing_campaign[[#This Row],[Marital_Status]]="Absurd",I1100-J1100+1,marketing_campaign[[#This Row],[Marital_Status]]="Widow",I1100+J1100+1)</f>
        <v>3</v>
      </c>
      <c r="H1100">
        <v>27590</v>
      </c>
      <c r="I1100">
        <v>1</v>
      </c>
      <c r="J1100">
        <v>0</v>
      </c>
      <c r="K1100" s="1">
        <v>41387</v>
      </c>
      <c r="L1100">
        <v>38</v>
      </c>
      <c r="M1100" t="str" cm="1">
        <f t="array" ref="M1100">_xlfn.IFS(AND(marketing_campaign[[#This Row],[Recency]]&gt;=0,marketing_campaign[[#This Row],[Recency]]&lt;=14),"Early Recency",AND(marketing_campaign[[#This Row],[Recency]]&gt;=15,marketing_campaign[[#This Row],[Recency]]&lt;=31),"Mid-Recency",marketing_campaign[[#This Row],[Recency]]&gt;=32,"Late Recency")</f>
        <v>Late Recency</v>
      </c>
      <c r="N1100">
        <v>6</v>
      </c>
      <c r="O1100">
        <v>0</v>
      </c>
      <c r="P1100">
        <v>5</v>
      </c>
      <c r="Q1100">
        <v>0</v>
      </c>
      <c r="R1100">
        <v>0</v>
      </c>
      <c r="S1100">
        <v>1</v>
      </c>
      <c r="T1100">
        <f>marketing_campaign[[#This Row],[MntGoldProds]]+marketing_campaign[[#This Row],[MntSweetProducts]]+marketing_campaign[[#This Row],[MntFishProducts]]+marketing_campaign[[#This Row],[MntMeatProducts]]+marketing_campaign[[#This Row],[MntFruits]]+marketing_campaign[[#This Row],[MntWines]]</f>
        <v>12</v>
      </c>
      <c r="U1100">
        <v>1</v>
      </c>
      <c r="V1100">
        <v>1</v>
      </c>
      <c r="W1100">
        <v>0</v>
      </c>
      <c r="X1100">
        <v>2</v>
      </c>
      <c r="Y1100">
        <f t="shared" si="35"/>
        <v>4</v>
      </c>
      <c r="Z1100">
        <v>7</v>
      </c>
      <c r="AA1100">
        <v>0</v>
      </c>
      <c r="AB1100">
        <v>0</v>
      </c>
      <c r="AC1100">
        <v>0</v>
      </c>
      <c r="AD1100">
        <v>0</v>
      </c>
      <c r="AE1100">
        <v>0</v>
      </c>
      <c r="AF1100">
        <v>0</v>
      </c>
      <c r="AG1100">
        <v>3</v>
      </c>
      <c r="AH1100">
        <v>11</v>
      </c>
      <c r="AI1100">
        <v>0</v>
      </c>
      <c r="AJ1100">
        <f>marketing_campaign[[#This Row],[AcceptedCmp2]]+marketing_campaign[[#This Row],[AcceptedCmp1]]+marketing_campaign[[#This Row],[AcceptedCmp5]]+marketing_campaign[[#This Row],[AcceptedCmp4]]+marketing_campaign[[#This Row],[AcceptedCmp3]]</f>
        <v>0</v>
      </c>
    </row>
    <row r="1101" spans="1:36" x14ac:dyDescent="0.35">
      <c r="A1101">
        <v>6001</v>
      </c>
      <c r="B1101">
        <v>1979</v>
      </c>
      <c r="C1101">
        <f t="shared" ca="1" si="34"/>
        <v>47</v>
      </c>
      <c r="D1101" t="str" cm="1">
        <f t="array" aca="1" ref="D11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1" t="s">
        <v>29</v>
      </c>
      <c r="F1101" t="s">
        <v>33</v>
      </c>
      <c r="G1101" cm="1">
        <f t="array" ref="G1101">_xlfn.IFS(marketing_campaign[[#This Row],[Marital_Status]]="Single",I1101-J1101+1,marketing_campaign[[#This Row],[Marital_Status]]="Together",I1101+J1101+2,marketing_campaign[[#This Row],[Marital_Status]]="Alone",I1101-J1101+1,marketing_campaign[[#This Row],[Marital_Status]]="Married",I1101+J1101+2,marketing_campaign[[#This Row],[Marital_Status]]="Divorced",I1101+J1101+1,marketing_campaign[[#This Row],[Marital_Status]]="YOLO",I1101-J1101+1,marketing_campaign[[#This Row],[Marital_Status]]="Absurd",I1101-J1101+1,marketing_campaign[[#This Row],[Marital_Status]]="Widow",I1101+J1101+1)</f>
        <v>3</v>
      </c>
      <c r="H1101">
        <v>56775</v>
      </c>
      <c r="I1101">
        <v>0</v>
      </c>
      <c r="J1101">
        <v>1</v>
      </c>
      <c r="K1101" s="1">
        <v>41276</v>
      </c>
      <c r="L1101">
        <v>62</v>
      </c>
      <c r="M1101" t="str" cm="1">
        <f t="array" ref="M1101">_xlfn.IFS(AND(marketing_campaign[[#This Row],[Recency]]&gt;=0,marketing_campaign[[#This Row],[Recency]]&lt;=14),"Early Recency",AND(marketing_campaign[[#This Row],[Recency]]&gt;=15,marketing_campaign[[#This Row],[Recency]]&lt;=31),"Mid-Recency",marketing_campaign[[#This Row],[Recency]]&gt;=32,"Late Recency")</f>
        <v>Late Recency</v>
      </c>
      <c r="N1101">
        <v>614</v>
      </c>
      <c r="O1101">
        <v>35</v>
      </c>
      <c r="P1101">
        <v>160</v>
      </c>
      <c r="Q1101">
        <v>58</v>
      </c>
      <c r="R1101">
        <v>35</v>
      </c>
      <c r="S1101">
        <v>35</v>
      </c>
      <c r="T1101">
        <f>marketing_campaign[[#This Row],[MntGoldProds]]+marketing_campaign[[#This Row],[MntSweetProducts]]+marketing_campaign[[#This Row],[MntFishProducts]]+marketing_campaign[[#This Row],[MntMeatProducts]]+marketing_campaign[[#This Row],[MntFruits]]+marketing_campaign[[#This Row],[MntWines]]</f>
        <v>937</v>
      </c>
      <c r="U1101">
        <v>2</v>
      </c>
      <c r="V1101">
        <v>5</v>
      </c>
      <c r="W1101">
        <v>8</v>
      </c>
      <c r="X1101">
        <v>10</v>
      </c>
      <c r="Y1101">
        <f t="shared" si="35"/>
        <v>25</v>
      </c>
      <c r="Z1101">
        <v>5</v>
      </c>
      <c r="AA1101">
        <v>0</v>
      </c>
      <c r="AB1101">
        <v>0</v>
      </c>
      <c r="AC1101">
        <v>0</v>
      </c>
      <c r="AD1101">
        <v>0</v>
      </c>
      <c r="AE1101">
        <v>0</v>
      </c>
      <c r="AF1101">
        <v>0</v>
      </c>
      <c r="AG1101">
        <v>3</v>
      </c>
      <c r="AH1101">
        <v>11</v>
      </c>
      <c r="AI1101">
        <v>0</v>
      </c>
      <c r="AJ1101">
        <f>marketing_campaign[[#This Row],[AcceptedCmp2]]+marketing_campaign[[#This Row],[AcceptedCmp1]]+marketing_campaign[[#This Row],[AcceptedCmp5]]+marketing_campaign[[#This Row],[AcceptedCmp4]]+marketing_campaign[[#This Row],[AcceptedCmp3]]</f>
        <v>0</v>
      </c>
    </row>
    <row r="1102" spans="1:36" x14ac:dyDescent="0.35">
      <c r="A1102">
        <v>5538</v>
      </c>
      <c r="B1102">
        <v>1975</v>
      </c>
      <c r="C1102">
        <f t="shared" ca="1" si="34"/>
        <v>51</v>
      </c>
      <c r="D1102" t="str" cm="1">
        <f t="array" aca="1" ref="D11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2" t="s">
        <v>29</v>
      </c>
      <c r="F1102" t="s">
        <v>35</v>
      </c>
      <c r="G1102" cm="1">
        <f t="array" ref="G1102">_xlfn.IFS(marketing_campaign[[#This Row],[Marital_Status]]="Single",I1102-J1102+1,marketing_campaign[[#This Row],[Marital_Status]]="Together",I1102+J1102+2,marketing_campaign[[#This Row],[Marital_Status]]="Alone",I1102-J1102+1,marketing_campaign[[#This Row],[Marital_Status]]="Married",I1102+J1102+2,marketing_campaign[[#This Row],[Marital_Status]]="Divorced",I1102+J1102+1,marketing_campaign[[#This Row],[Marital_Status]]="YOLO",I1102-J1102+1,marketing_campaign[[#This Row],[Marital_Status]]="Absurd",I1102-J1102+1,marketing_campaign[[#This Row],[Marital_Status]]="Widow",I1102+J1102+1)</f>
        <v>1</v>
      </c>
      <c r="H1102">
        <v>83829</v>
      </c>
      <c r="I1102">
        <v>0</v>
      </c>
      <c r="J1102">
        <v>0</v>
      </c>
      <c r="K1102" s="1">
        <v>41555</v>
      </c>
      <c r="L1102">
        <v>78</v>
      </c>
      <c r="M1102" t="str" cm="1">
        <f t="array" ref="M1102">_xlfn.IFS(AND(marketing_campaign[[#This Row],[Recency]]&gt;=0,marketing_campaign[[#This Row],[Recency]]&lt;=14),"Early Recency",AND(marketing_campaign[[#This Row],[Recency]]&gt;=15,marketing_campaign[[#This Row],[Recency]]&lt;=31),"Mid-Recency",marketing_campaign[[#This Row],[Recency]]&gt;=32,"Late Recency")</f>
        <v>Late Recency</v>
      </c>
      <c r="N1102">
        <v>897</v>
      </c>
      <c r="O1102">
        <v>161</v>
      </c>
      <c r="P1102">
        <v>430</v>
      </c>
      <c r="Q1102">
        <v>186</v>
      </c>
      <c r="R1102">
        <v>161</v>
      </c>
      <c r="S1102">
        <v>27</v>
      </c>
      <c r="T1102">
        <f>marketing_campaign[[#This Row],[MntGoldProds]]+marketing_campaign[[#This Row],[MntSweetProducts]]+marketing_campaign[[#This Row],[MntFishProducts]]+marketing_campaign[[#This Row],[MntMeatProducts]]+marketing_campaign[[#This Row],[MntFruits]]+marketing_campaign[[#This Row],[MntWines]]</f>
        <v>1862</v>
      </c>
      <c r="U1102">
        <v>0</v>
      </c>
      <c r="V1102">
        <v>4</v>
      </c>
      <c r="W1102">
        <v>7</v>
      </c>
      <c r="X1102">
        <v>6</v>
      </c>
      <c r="Y1102">
        <f t="shared" si="35"/>
        <v>17</v>
      </c>
      <c r="Z1102">
        <v>1</v>
      </c>
      <c r="AA1102">
        <v>1</v>
      </c>
      <c r="AB1102">
        <v>0</v>
      </c>
      <c r="AC1102">
        <v>1</v>
      </c>
      <c r="AD1102">
        <v>1</v>
      </c>
      <c r="AE1102">
        <v>0</v>
      </c>
      <c r="AF1102">
        <v>0</v>
      </c>
      <c r="AG1102">
        <v>3</v>
      </c>
      <c r="AH1102">
        <v>11</v>
      </c>
      <c r="AI1102">
        <v>1</v>
      </c>
      <c r="AJ1102">
        <f>marketing_campaign[[#This Row],[AcceptedCmp2]]+marketing_campaign[[#This Row],[AcceptedCmp1]]+marketing_campaign[[#This Row],[AcceptedCmp5]]+marketing_campaign[[#This Row],[AcceptedCmp4]]+marketing_campaign[[#This Row],[AcceptedCmp3]]</f>
        <v>3</v>
      </c>
    </row>
    <row r="1103" spans="1:36" x14ac:dyDescent="0.35">
      <c r="A1103">
        <v>10552</v>
      </c>
      <c r="B1103">
        <v>1979</v>
      </c>
      <c r="C1103">
        <f t="shared" ca="1" si="34"/>
        <v>47</v>
      </c>
      <c r="D1103" t="str" cm="1">
        <f t="array" aca="1" ref="D11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3" t="s">
        <v>37</v>
      </c>
      <c r="F1103" t="s">
        <v>33</v>
      </c>
      <c r="G1103" cm="1">
        <f t="array" ref="G1103">_xlfn.IFS(marketing_campaign[[#This Row],[Marital_Status]]="Single",I1103-J1103+1,marketing_campaign[[#This Row],[Marital_Status]]="Together",I1103+J1103+2,marketing_campaign[[#This Row],[Marital_Status]]="Alone",I1103-J1103+1,marketing_campaign[[#This Row],[Marital_Status]]="Married",I1103+J1103+2,marketing_campaign[[#This Row],[Marital_Status]]="Divorced",I1103+J1103+1,marketing_campaign[[#This Row],[Marital_Status]]="YOLO",I1103-J1103+1,marketing_campaign[[#This Row],[Marital_Status]]="Absurd",I1103-J1103+1,marketing_campaign[[#This Row],[Marital_Status]]="Widow",I1103+J1103+1)</f>
        <v>3</v>
      </c>
      <c r="H1103">
        <v>54210</v>
      </c>
      <c r="I1103">
        <v>0</v>
      </c>
      <c r="J1103">
        <v>1</v>
      </c>
      <c r="K1103" s="1">
        <v>41414</v>
      </c>
      <c r="L1103">
        <v>18</v>
      </c>
      <c r="M1103" t="str" cm="1">
        <f t="array" ref="M1103">_xlfn.IFS(AND(marketing_campaign[[#This Row],[Recency]]&gt;=0,marketing_campaign[[#This Row],[Recency]]&lt;=14),"Early Recency",AND(marketing_campaign[[#This Row],[Recency]]&gt;=15,marketing_campaign[[#This Row],[Recency]]&lt;=31),"Mid-Recency",marketing_campaign[[#This Row],[Recency]]&gt;=32,"Late Recency")</f>
        <v>Mid-Recency</v>
      </c>
      <c r="N1103">
        <v>70</v>
      </c>
      <c r="O1103">
        <v>54</v>
      </c>
      <c r="P1103">
        <v>109</v>
      </c>
      <c r="Q1103">
        <v>80</v>
      </c>
      <c r="R1103">
        <v>9</v>
      </c>
      <c r="S1103">
        <v>45</v>
      </c>
      <c r="T1103">
        <f>marketing_campaign[[#This Row],[MntGoldProds]]+marketing_campaign[[#This Row],[MntSweetProducts]]+marketing_campaign[[#This Row],[MntFishProducts]]+marketing_campaign[[#This Row],[MntMeatProducts]]+marketing_campaign[[#This Row],[MntFruits]]+marketing_campaign[[#This Row],[MntWines]]</f>
        <v>367</v>
      </c>
      <c r="U1103">
        <v>2</v>
      </c>
      <c r="V1103">
        <v>4</v>
      </c>
      <c r="W1103">
        <v>1</v>
      </c>
      <c r="X1103">
        <v>7</v>
      </c>
      <c r="Y1103">
        <f t="shared" si="35"/>
        <v>14</v>
      </c>
      <c r="Z1103">
        <v>5</v>
      </c>
      <c r="AA1103">
        <v>0</v>
      </c>
      <c r="AB1103">
        <v>0</v>
      </c>
      <c r="AC1103">
        <v>0</v>
      </c>
      <c r="AD1103">
        <v>0</v>
      </c>
      <c r="AE1103">
        <v>0</v>
      </c>
      <c r="AF1103">
        <v>0</v>
      </c>
      <c r="AG1103">
        <v>3</v>
      </c>
      <c r="AH1103">
        <v>11</v>
      </c>
      <c r="AI1103">
        <v>0</v>
      </c>
      <c r="AJ1103">
        <f>marketing_campaign[[#This Row],[AcceptedCmp2]]+marketing_campaign[[#This Row],[AcceptedCmp1]]+marketing_campaign[[#This Row],[AcceptedCmp5]]+marketing_campaign[[#This Row],[AcceptedCmp4]]+marketing_campaign[[#This Row],[AcceptedCmp3]]</f>
        <v>0</v>
      </c>
    </row>
    <row r="1104" spans="1:36" x14ac:dyDescent="0.35">
      <c r="A1104">
        <v>1545</v>
      </c>
      <c r="B1104">
        <v>1986</v>
      </c>
      <c r="C1104">
        <f t="shared" ca="1" si="34"/>
        <v>40</v>
      </c>
      <c r="D1104" t="str" cm="1">
        <f t="array" aca="1" ref="D11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04" t="s">
        <v>29</v>
      </c>
      <c r="F1104" t="s">
        <v>33</v>
      </c>
      <c r="G1104" cm="1">
        <f t="array" ref="G1104">_xlfn.IFS(marketing_campaign[[#This Row],[Marital_Status]]="Single",I1104-J1104+1,marketing_campaign[[#This Row],[Marital_Status]]="Together",I1104+J1104+2,marketing_campaign[[#This Row],[Marital_Status]]="Alone",I1104-J1104+1,marketing_campaign[[#This Row],[Marital_Status]]="Married",I1104+J1104+2,marketing_campaign[[#This Row],[Marital_Status]]="Divorced",I1104+J1104+1,marketing_campaign[[#This Row],[Marital_Status]]="YOLO",I1104-J1104+1,marketing_campaign[[#This Row],[Marital_Status]]="Absurd",I1104-J1104+1,marketing_campaign[[#This Row],[Marital_Status]]="Widow",I1104+J1104+1)</f>
        <v>3</v>
      </c>
      <c r="H1104">
        <v>38508</v>
      </c>
      <c r="I1104">
        <v>1</v>
      </c>
      <c r="J1104">
        <v>0</v>
      </c>
      <c r="K1104" s="1">
        <v>41488</v>
      </c>
      <c r="L1104">
        <v>95</v>
      </c>
      <c r="M1104" t="str" cm="1">
        <f t="array" ref="M1104">_xlfn.IFS(AND(marketing_campaign[[#This Row],[Recency]]&gt;=0,marketing_campaign[[#This Row],[Recency]]&lt;=14),"Early Recency",AND(marketing_campaign[[#This Row],[Recency]]&gt;=15,marketing_campaign[[#This Row],[Recency]]&lt;=31),"Mid-Recency",marketing_campaign[[#This Row],[Recency]]&gt;=32,"Late Recency")</f>
        <v>Late Recency</v>
      </c>
      <c r="N1104">
        <v>120</v>
      </c>
      <c r="O1104">
        <v>19</v>
      </c>
      <c r="P1104">
        <v>206</v>
      </c>
      <c r="Q1104">
        <v>25</v>
      </c>
      <c r="R1104">
        <v>19</v>
      </c>
      <c r="S1104">
        <v>54</v>
      </c>
      <c r="T1104">
        <f>marketing_campaign[[#This Row],[MntGoldProds]]+marketing_campaign[[#This Row],[MntSweetProducts]]+marketing_campaign[[#This Row],[MntFishProducts]]+marketing_campaign[[#This Row],[MntMeatProducts]]+marketing_campaign[[#This Row],[MntFruits]]+marketing_campaign[[#This Row],[MntWines]]</f>
        <v>443</v>
      </c>
      <c r="U1104">
        <v>6</v>
      </c>
      <c r="V1104">
        <v>7</v>
      </c>
      <c r="W1104">
        <v>2</v>
      </c>
      <c r="X1104">
        <v>5</v>
      </c>
      <c r="Y1104">
        <f t="shared" si="35"/>
        <v>20</v>
      </c>
      <c r="Z1104">
        <v>8</v>
      </c>
      <c r="AA1104">
        <v>0</v>
      </c>
      <c r="AB1104">
        <v>0</v>
      </c>
      <c r="AC1104">
        <v>0</v>
      </c>
      <c r="AD1104">
        <v>0</v>
      </c>
      <c r="AE1104">
        <v>0</v>
      </c>
      <c r="AF1104">
        <v>0</v>
      </c>
      <c r="AG1104">
        <v>3</v>
      </c>
      <c r="AH1104">
        <v>11</v>
      </c>
      <c r="AI1104">
        <v>0</v>
      </c>
      <c r="AJ1104">
        <f>marketing_campaign[[#This Row],[AcceptedCmp2]]+marketing_campaign[[#This Row],[AcceptedCmp1]]+marketing_campaign[[#This Row],[AcceptedCmp5]]+marketing_campaign[[#This Row],[AcceptedCmp4]]+marketing_campaign[[#This Row],[AcceptedCmp3]]</f>
        <v>0</v>
      </c>
    </row>
    <row r="1105" spans="1:36" x14ac:dyDescent="0.35">
      <c r="A1105">
        <v>7409</v>
      </c>
      <c r="B1105">
        <v>1970</v>
      </c>
      <c r="C1105">
        <f t="shared" ca="1" si="34"/>
        <v>56</v>
      </c>
      <c r="D1105" t="str" cm="1">
        <f t="array" aca="1" ref="D11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5" t="s">
        <v>29</v>
      </c>
      <c r="F1105" t="s">
        <v>31</v>
      </c>
      <c r="G1105" cm="1">
        <f t="array" ref="G1105">_xlfn.IFS(marketing_campaign[[#This Row],[Marital_Status]]="Single",I1105-J1105+1,marketing_campaign[[#This Row],[Marital_Status]]="Together",I1105+J1105+2,marketing_campaign[[#This Row],[Marital_Status]]="Alone",I1105-J1105+1,marketing_campaign[[#This Row],[Marital_Status]]="Married",I1105+J1105+2,marketing_campaign[[#This Row],[Marital_Status]]="Divorced",I1105+J1105+1,marketing_campaign[[#This Row],[Marital_Status]]="YOLO",I1105-J1105+1,marketing_campaign[[#This Row],[Marital_Status]]="Absurd",I1105-J1105+1,marketing_campaign[[#This Row],[Marital_Status]]="Widow",I1105+J1105+1)</f>
        <v>3</v>
      </c>
      <c r="H1105">
        <v>53187</v>
      </c>
      <c r="I1105">
        <v>1</v>
      </c>
      <c r="J1105">
        <v>0</v>
      </c>
      <c r="K1105" s="1">
        <v>41573</v>
      </c>
      <c r="L1105">
        <v>66</v>
      </c>
      <c r="M1105" t="str" cm="1">
        <f t="array" ref="M1105">_xlfn.IFS(AND(marketing_campaign[[#This Row],[Recency]]&gt;=0,marketing_campaign[[#This Row],[Recency]]&lt;=14),"Early Recency",AND(marketing_campaign[[#This Row],[Recency]]&gt;=15,marketing_campaign[[#This Row],[Recency]]&lt;=31),"Mid-Recency",marketing_campaign[[#This Row],[Recency]]&gt;=32,"Late Recency")</f>
        <v>Late Recency</v>
      </c>
      <c r="N1105">
        <v>211</v>
      </c>
      <c r="O1105">
        <v>2</v>
      </c>
      <c r="P1105">
        <v>30</v>
      </c>
      <c r="Q1105">
        <v>7</v>
      </c>
      <c r="R1105">
        <v>7</v>
      </c>
      <c r="S1105">
        <v>10</v>
      </c>
      <c r="T1105">
        <f>marketing_campaign[[#This Row],[MntGoldProds]]+marketing_campaign[[#This Row],[MntSweetProducts]]+marketing_campaign[[#This Row],[MntFishProducts]]+marketing_campaign[[#This Row],[MntMeatProducts]]+marketing_campaign[[#This Row],[MntFruits]]+marketing_campaign[[#This Row],[MntWines]]</f>
        <v>267</v>
      </c>
      <c r="U1105">
        <v>2</v>
      </c>
      <c r="V1105">
        <v>4</v>
      </c>
      <c r="W1105">
        <v>1</v>
      </c>
      <c r="X1105">
        <v>6</v>
      </c>
      <c r="Y1105">
        <f t="shared" si="35"/>
        <v>13</v>
      </c>
      <c r="Z1105">
        <v>5</v>
      </c>
      <c r="AA1105">
        <v>0</v>
      </c>
      <c r="AB1105">
        <v>0</v>
      </c>
      <c r="AC1105">
        <v>0</v>
      </c>
      <c r="AD1105">
        <v>0</v>
      </c>
      <c r="AE1105">
        <v>0</v>
      </c>
      <c r="AF1105">
        <v>0</v>
      </c>
      <c r="AG1105">
        <v>3</v>
      </c>
      <c r="AH1105">
        <v>11</v>
      </c>
      <c r="AI1105">
        <v>0</v>
      </c>
      <c r="AJ1105">
        <f>marketing_campaign[[#This Row],[AcceptedCmp2]]+marketing_campaign[[#This Row],[AcceptedCmp1]]+marketing_campaign[[#This Row],[AcceptedCmp5]]+marketing_campaign[[#This Row],[AcceptedCmp4]]+marketing_campaign[[#This Row],[AcceptedCmp3]]</f>
        <v>0</v>
      </c>
    </row>
    <row r="1106" spans="1:36" x14ac:dyDescent="0.35">
      <c r="A1106">
        <v>4444</v>
      </c>
      <c r="B1106">
        <v>1972</v>
      </c>
      <c r="C1106">
        <f t="shared" ca="1" si="34"/>
        <v>54</v>
      </c>
      <c r="D1106" t="str" cm="1">
        <f t="array" aca="1" ref="D11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6" t="s">
        <v>29</v>
      </c>
      <c r="F1106" t="s">
        <v>33</v>
      </c>
      <c r="G1106" cm="1">
        <f t="array" ref="G1106">_xlfn.IFS(marketing_campaign[[#This Row],[Marital_Status]]="Single",I1106-J1106+1,marketing_campaign[[#This Row],[Marital_Status]]="Together",I1106+J1106+2,marketing_campaign[[#This Row],[Marital_Status]]="Alone",I1106-J1106+1,marketing_campaign[[#This Row],[Marital_Status]]="Married",I1106+J1106+2,marketing_campaign[[#This Row],[Marital_Status]]="Divorced",I1106+J1106+1,marketing_campaign[[#This Row],[Marital_Status]]="YOLO",I1106-J1106+1,marketing_campaign[[#This Row],[Marital_Status]]="Absurd",I1106-J1106+1,marketing_campaign[[#This Row],[Marital_Status]]="Widow",I1106+J1106+1)</f>
        <v>3</v>
      </c>
      <c r="H1106">
        <v>30023</v>
      </c>
      <c r="I1106">
        <v>1</v>
      </c>
      <c r="J1106">
        <v>0</v>
      </c>
      <c r="K1106" s="1">
        <v>41722</v>
      </c>
      <c r="L1106">
        <v>28</v>
      </c>
      <c r="M1106" t="str" cm="1">
        <f t="array" ref="M1106">_xlfn.IFS(AND(marketing_campaign[[#This Row],[Recency]]&gt;=0,marketing_campaign[[#This Row],[Recency]]&lt;=14),"Early Recency",AND(marketing_campaign[[#This Row],[Recency]]&gt;=15,marketing_campaign[[#This Row],[Recency]]&lt;=31),"Mid-Recency",marketing_campaign[[#This Row],[Recency]]&gt;=32,"Late Recency")</f>
        <v>Mid-Recency</v>
      </c>
      <c r="N1106">
        <v>11</v>
      </c>
      <c r="O1106">
        <v>0</v>
      </c>
      <c r="P1106">
        <v>16</v>
      </c>
      <c r="Q1106">
        <v>7</v>
      </c>
      <c r="R1106">
        <v>6</v>
      </c>
      <c r="S1106">
        <v>21</v>
      </c>
      <c r="T1106">
        <f>marketing_campaign[[#This Row],[MntGoldProds]]+marketing_campaign[[#This Row],[MntSweetProducts]]+marketing_campaign[[#This Row],[MntFishProducts]]+marketing_campaign[[#This Row],[MntMeatProducts]]+marketing_campaign[[#This Row],[MntFruits]]+marketing_campaign[[#This Row],[MntWines]]</f>
        <v>61</v>
      </c>
      <c r="U1106">
        <v>1</v>
      </c>
      <c r="V1106">
        <v>2</v>
      </c>
      <c r="W1106">
        <v>0</v>
      </c>
      <c r="X1106">
        <v>3</v>
      </c>
      <c r="Y1106">
        <f t="shared" si="35"/>
        <v>6</v>
      </c>
      <c r="Z1106">
        <v>8</v>
      </c>
      <c r="AA1106">
        <v>0</v>
      </c>
      <c r="AB1106">
        <v>0</v>
      </c>
      <c r="AC1106">
        <v>0</v>
      </c>
      <c r="AD1106">
        <v>0</v>
      </c>
      <c r="AE1106">
        <v>0</v>
      </c>
      <c r="AF1106">
        <v>0</v>
      </c>
      <c r="AG1106">
        <v>3</v>
      </c>
      <c r="AH1106">
        <v>11</v>
      </c>
      <c r="AI1106">
        <v>0</v>
      </c>
      <c r="AJ1106">
        <f>marketing_campaign[[#This Row],[AcceptedCmp2]]+marketing_campaign[[#This Row],[AcceptedCmp1]]+marketing_campaign[[#This Row],[AcceptedCmp5]]+marketing_campaign[[#This Row],[AcceptedCmp4]]+marketing_campaign[[#This Row],[AcceptedCmp3]]</f>
        <v>0</v>
      </c>
    </row>
    <row r="1107" spans="1:36" x14ac:dyDescent="0.35">
      <c r="A1107">
        <v>146</v>
      </c>
      <c r="B1107">
        <v>1960</v>
      </c>
      <c r="C1107">
        <f t="shared" ca="1" si="34"/>
        <v>66</v>
      </c>
      <c r="D1107" t="str" cm="1">
        <f t="array" aca="1" ref="D11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07" t="s">
        <v>32</v>
      </c>
      <c r="F1107" t="s">
        <v>30</v>
      </c>
      <c r="G1107" cm="1">
        <f t="array" ref="G1107">_xlfn.IFS(marketing_campaign[[#This Row],[Marital_Status]]="Single",I1107-J1107+1,marketing_campaign[[#This Row],[Marital_Status]]="Together",I1107+J1107+2,marketing_campaign[[#This Row],[Marital_Status]]="Alone",I1107-J1107+1,marketing_campaign[[#This Row],[Marital_Status]]="Married",I1107+J1107+2,marketing_campaign[[#This Row],[Marital_Status]]="Divorced",I1107+J1107+1,marketing_campaign[[#This Row],[Marital_Status]]="YOLO",I1107-J1107+1,marketing_campaign[[#This Row],[Marital_Status]]="Absurd",I1107-J1107+1,marketing_campaign[[#This Row],[Marital_Status]]="Widow",I1107+J1107+1)</f>
        <v>1</v>
      </c>
      <c r="H1107">
        <v>76045</v>
      </c>
      <c r="I1107">
        <v>0</v>
      </c>
      <c r="J1107">
        <v>0</v>
      </c>
      <c r="K1107" s="1">
        <v>41593</v>
      </c>
      <c r="L1107">
        <v>78</v>
      </c>
      <c r="M1107" t="str" cm="1">
        <f t="array" ref="M1107">_xlfn.IFS(AND(marketing_campaign[[#This Row],[Recency]]&gt;=0,marketing_campaign[[#This Row],[Recency]]&lt;=14),"Early Recency",AND(marketing_campaign[[#This Row],[Recency]]&gt;=15,marketing_campaign[[#This Row],[Recency]]&lt;=31),"Mid-Recency",marketing_campaign[[#This Row],[Recency]]&gt;=32,"Late Recency")</f>
        <v>Late Recency</v>
      </c>
      <c r="N1107">
        <v>760</v>
      </c>
      <c r="O1107">
        <v>53</v>
      </c>
      <c r="P1107">
        <v>400</v>
      </c>
      <c r="Q1107">
        <v>17</v>
      </c>
      <c r="R1107">
        <v>93</v>
      </c>
      <c r="S1107">
        <v>0</v>
      </c>
      <c r="T1107">
        <f>marketing_campaign[[#This Row],[MntGoldProds]]+marketing_campaign[[#This Row],[MntSweetProducts]]+marketing_campaign[[#This Row],[MntFishProducts]]+marketing_campaign[[#This Row],[MntMeatProducts]]+marketing_campaign[[#This Row],[MntFruits]]+marketing_campaign[[#This Row],[MntWines]]</f>
        <v>1323</v>
      </c>
      <c r="U1107">
        <v>1</v>
      </c>
      <c r="V1107">
        <v>4</v>
      </c>
      <c r="W1107">
        <v>5</v>
      </c>
      <c r="X1107">
        <v>11</v>
      </c>
      <c r="Y1107">
        <f t="shared" si="35"/>
        <v>21</v>
      </c>
      <c r="Z1107">
        <v>2</v>
      </c>
      <c r="AA1107">
        <v>0</v>
      </c>
      <c r="AB1107">
        <v>0</v>
      </c>
      <c r="AC1107">
        <v>0</v>
      </c>
      <c r="AD1107">
        <v>1</v>
      </c>
      <c r="AE1107">
        <v>0</v>
      </c>
      <c r="AF1107">
        <v>0</v>
      </c>
      <c r="AG1107">
        <v>3</v>
      </c>
      <c r="AH1107">
        <v>11</v>
      </c>
      <c r="AI1107">
        <v>0</v>
      </c>
      <c r="AJ1107">
        <f>marketing_campaign[[#This Row],[AcceptedCmp2]]+marketing_campaign[[#This Row],[AcceptedCmp1]]+marketing_campaign[[#This Row],[AcceptedCmp5]]+marketing_campaign[[#This Row],[AcceptedCmp4]]+marketing_campaign[[#This Row],[AcceptedCmp3]]</f>
        <v>1</v>
      </c>
    </row>
    <row r="1108" spans="1:36" x14ac:dyDescent="0.35">
      <c r="A1108">
        <v>6271</v>
      </c>
      <c r="B1108">
        <v>1952</v>
      </c>
      <c r="C1108">
        <f t="shared" ca="1" si="34"/>
        <v>74</v>
      </c>
      <c r="D1108" t="str" cm="1">
        <f t="array" aca="1" ref="D11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08" t="s">
        <v>32</v>
      </c>
      <c r="F1108" t="s">
        <v>33</v>
      </c>
      <c r="G1108" cm="1">
        <f t="array" ref="G1108">_xlfn.IFS(marketing_campaign[[#This Row],[Marital_Status]]="Single",I1108-J1108+1,marketing_campaign[[#This Row],[Marital_Status]]="Together",I1108+J1108+2,marketing_campaign[[#This Row],[Marital_Status]]="Alone",I1108-J1108+1,marketing_campaign[[#This Row],[Marital_Status]]="Married",I1108+J1108+2,marketing_campaign[[#This Row],[Marital_Status]]="Divorced",I1108+J1108+1,marketing_campaign[[#This Row],[Marital_Status]]="YOLO",I1108-J1108+1,marketing_campaign[[#This Row],[Marital_Status]]="Absurd",I1108-J1108+1,marketing_campaign[[#This Row],[Marital_Status]]="Widow",I1108+J1108+1)</f>
        <v>3</v>
      </c>
      <c r="H1108">
        <v>50870</v>
      </c>
      <c r="I1108">
        <v>0</v>
      </c>
      <c r="J1108">
        <v>1</v>
      </c>
      <c r="K1108" s="1">
        <v>41809</v>
      </c>
      <c r="L1108">
        <v>13</v>
      </c>
      <c r="M1108" t="str" cm="1">
        <f t="array" ref="M1108">_xlfn.IFS(AND(marketing_campaign[[#This Row],[Recency]]&gt;=0,marketing_campaign[[#This Row],[Recency]]&lt;=14),"Early Recency",AND(marketing_campaign[[#This Row],[Recency]]&gt;=15,marketing_campaign[[#This Row],[Recency]]&lt;=31),"Mid-Recency",marketing_campaign[[#This Row],[Recency]]&gt;=32,"Late Recency")</f>
        <v>Early Recency</v>
      </c>
      <c r="N1108">
        <v>53</v>
      </c>
      <c r="O1108">
        <v>0</v>
      </c>
      <c r="P1108">
        <v>8</v>
      </c>
      <c r="Q1108">
        <v>0</v>
      </c>
      <c r="R1108">
        <v>0</v>
      </c>
      <c r="S1108">
        <v>2</v>
      </c>
      <c r="T1108">
        <f>marketing_campaign[[#This Row],[MntGoldProds]]+marketing_campaign[[#This Row],[MntSweetProducts]]+marketing_campaign[[#This Row],[MntFishProducts]]+marketing_campaign[[#This Row],[MntMeatProducts]]+marketing_campaign[[#This Row],[MntFruits]]+marketing_campaign[[#This Row],[MntWines]]</f>
        <v>63</v>
      </c>
      <c r="U1108">
        <v>1</v>
      </c>
      <c r="V1108">
        <v>2</v>
      </c>
      <c r="W1108">
        <v>0</v>
      </c>
      <c r="X1108">
        <v>3</v>
      </c>
      <c r="Y1108">
        <f t="shared" si="35"/>
        <v>6</v>
      </c>
      <c r="Z1108">
        <v>5</v>
      </c>
      <c r="AA1108">
        <v>0</v>
      </c>
      <c r="AB1108">
        <v>0</v>
      </c>
      <c r="AC1108">
        <v>0</v>
      </c>
      <c r="AD1108">
        <v>0</v>
      </c>
      <c r="AE1108">
        <v>0</v>
      </c>
      <c r="AF1108">
        <v>0</v>
      </c>
      <c r="AG1108">
        <v>3</v>
      </c>
      <c r="AH1108">
        <v>11</v>
      </c>
      <c r="AI1108">
        <v>0</v>
      </c>
      <c r="AJ1108">
        <f>marketing_campaign[[#This Row],[AcceptedCmp2]]+marketing_campaign[[#This Row],[AcceptedCmp1]]+marketing_campaign[[#This Row],[AcceptedCmp5]]+marketing_campaign[[#This Row],[AcceptedCmp4]]+marketing_campaign[[#This Row],[AcceptedCmp3]]</f>
        <v>0</v>
      </c>
    </row>
    <row r="1109" spans="1:36" x14ac:dyDescent="0.35">
      <c r="A1109">
        <v>10065</v>
      </c>
      <c r="B1109">
        <v>1970</v>
      </c>
      <c r="C1109">
        <f t="shared" ca="1" si="34"/>
        <v>56</v>
      </c>
      <c r="D1109" t="str" cm="1">
        <f t="array" aca="1" ref="D11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09" t="s">
        <v>37</v>
      </c>
      <c r="F1109" t="s">
        <v>33</v>
      </c>
      <c r="G1109" cm="1">
        <f t="array" ref="G1109">_xlfn.IFS(marketing_campaign[[#This Row],[Marital_Status]]="Single",I1109-J1109+1,marketing_campaign[[#This Row],[Marital_Status]]="Together",I1109+J1109+2,marketing_campaign[[#This Row],[Marital_Status]]="Alone",I1109-J1109+1,marketing_campaign[[#This Row],[Marital_Status]]="Married",I1109+J1109+2,marketing_campaign[[#This Row],[Marital_Status]]="Divorced",I1109+J1109+1,marketing_campaign[[#This Row],[Marital_Status]]="YOLO",I1109-J1109+1,marketing_campaign[[#This Row],[Marital_Status]]="Absurd",I1109-J1109+1,marketing_campaign[[#This Row],[Marital_Status]]="Widow",I1109+J1109+1)</f>
        <v>2</v>
      </c>
      <c r="H1109">
        <v>15315</v>
      </c>
      <c r="I1109">
        <v>0</v>
      </c>
      <c r="J1109">
        <v>0</v>
      </c>
      <c r="K1109" s="1">
        <v>41489</v>
      </c>
      <c r="L1109">
        <v>27</v>
      </c>
      <c r="M1109" t="str" cm="1">
        <f t="array" ref="M1109">_xlfn.IFS(AND(marketing_campaign[[#This Row],[Recency]]&gt;=0,marketing_campaign[[#This Row],[Recency]]&lt;=14),"Early Recency",AND(marketing_campaign[[#This Row],[Recency]]&gt;=15,marketing_campaign[[#This Row],[Recency]]&lt;=31),"Mid-Recency",marketing_campaign[[#This Row],[Recency]]&gt;=32,"Late Recency")</f>
        <v>Mid-Recency</v>
      </c>
      <c r="N1109">
        <v>7</v>
      </c>
      <c r="O1109">
        <v>4</v>
      </c>
      <c r="P1109">
        <v>13</v>
      </c>
      <c r="Q1109">
        <v>15</v>
      </c>
      <c r="R1109">
        <v>8</v>
      </c>
      <c r="S1109">
        <v>17</v>
      </c>
      <c r="T1109">
        <f>marketing_campaign[[#This Row],[MntGoldProds]]+marketing_campaign[[#This Row],[MntSweetProducts]]+marketing_campaign[[#This Row],[MntFishProducts]]+marketing_campaign[[#This Row],[MntMeatProducts]]+marketing_campaign[[#This Row],[MntFruits]]+marketing_campaign[[#This Row],[MntWines]]</f>
        <v>64</v>
      </c>
      <c r="U1109">
        <v>2</v>
      </c>
      <c r="V1109">
        <v>2</v>
      </c>
      <c r="W1109">
        <v>0</v>
      </c>
      <c r="X1109">
        <v>4</v>
      </c>
      <c r="Y1109">
        <f t="shared" si="35"/>
        <v>8</v>
      </c>
      <c r="Z1109">
        <v>5</v>
      </c>
      <c r="AA1109">
        <v>0</v>
      </c>
      <c r="AB1109">
        <v>0</v>
      </c>
      <c r="AC1109">
        <v>0</v>
      </c>
      <c r="AD1109">
        <v>0</v>
      </c>
      <c r="AE1109">
        <v>0</v>
      </c>
      <c r="AF1109">
        <v>0</v>
      </c>
      <c r="AG1109">
        <v>3</v>
      </c>
      <c r="AH1109">
        <v>11</v>
      </c>
      <c r="AI1109">
        <v>0</v>
      </c>
      <c r="AJ1109">
        <f>marketing_campaign[[#This Row],[AcceptedCmp2]]+marketing_campaign[[#This Row],[AcceptedCmp1]]+marketing_campaign[[#This Row],[AcceptedCmp5]]+marketing_campaign[[#This Row],[AcceptedCmp4]]+marketing_campaign[[#This Row],[AcceptedCmp3]]</f>
        <v>0</v>
      </c>
    </row>
    <row r="1110" spans="1:36" x14ac:dyDescent="0.35">
      <c r="A1110">
        <v>4741</v>
      </c>
      <c r="B1110">
        <v>1974</v>
      </c>
      <c r="C1110">
        <f t="shared" ca="1" si="34"/>
        <v>52</v>
      </c>
      <c r="D1110" t="str" cm="1">
        <f t="array" aca="1" ref="D11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0" t="s">
        <v>37</v>
      </c>
      <c r="F1110" t="s">
        <v>33</v>
      </c>
      <c r="G1110" cm="1">
        <f t="array" ref="G1110">_xlfn.IFS(marketing_campaign[[#This Row],[Marital_Status]]="Single",I1110-J1110+1,marketing_campaign[[#This Row],[Marital_Status]]="Together",I1110+J1110+2,marketing_campaign[[#This Row],[Marital_Status]]="Alone",I1110-J1110+1,marketing_campaign[[#This Row],[Marital_Status]]="Married",I1110+J1110+2,marketing_campaign[[#This Row],[Marital_Status]]="Divorced",I1110+J1110+1,marketing_campaign[[#This Row],[Marital_Status]]="YOLO",I1110-J1110+1,marketing_campaign[[#This Row],[Marital_Status]]="Absurd",I1110-J1110+1,marketing_campaign[[#This Row],[Marital_Status]]="Widow",I1110+J1110+1)</f>
        <v>3</v>
      </c>
      <c r="H1110">
        <v>65463</v>
      </c>
      <c r="I1110">
        <v>1</v>
      </c>
      <c r="J1110">
        <v>0</v>
      </c>
      <c r="K1110" s="1">
        <v>41669</v>
      </c>
      <c r="L1110">
        <v>17</v>
      </c>
      <c r="M1110" t="str" cm="1">
        <f t="array" ref="M1110">_xlfn.IFS(AND(marketing_campaign[[#This Row],[Recency]]&gt;=0,marketing_campaign[[#This Row],[Recency]]&lt;=14),"Early Recency",AND(marketing_campaign[[#This Row],[Recency]]&gt;=15,marketing_campaign[[#This Row],[Recency]]&lt;=31),"Mid-Recency",marketing_campaign[[#This Row],[Recency]]&gt;=32,"Late Recency")</f>
        <v>Mid-Recency</v>
      </c>
      <c r="N1110">
        <v>391</v>
      </c>
      <c r="O1110">
        <v>32</v>
      </c>
      <c r="P1110">
        <v>70</v>
      </c>
      <c r="Q1110">
        <v>21</v>
      </c>
      <c r="R1110">
        <v>32</v>
      </c>
      <c r="S1110">
        <v>16</v>
      </c>
      <c r="T1110">
        <f>marketing_campaign[[#This Row],[MntGoldProds]]+marketing_campaign[[#This Row],[MntSweetProducts]]+marketing_campaign[[#This Row],[MntFishProducts]]+marketing_campaign[[#This Row],[MntMeatProducts]]+marketing_campaign[[#This Row],[MntFruits]]+marketing_campaign[[#This Row],[MntWines]]</f>
        <v>562</v>
      </c>
      <c r="U1110">
        <v>2</v>
      </c>
      <c r="V1110">
        <v>6</v>
      </c>
      <c r="W1110">
        <v>2</v>
      </c>
      <c r="X1110">
        <v>9</v>
      </c>
      <c r="Y1110">
        <f t="shared" si="35"/>
        <v>19</v>
      </c>
      <c r="Z1110">
        <v>5</v>
      </c>
      <c r="AA1110">
        <v>0</v>
      </c>
      <c r="AB1110">
        <v>1</v>
      </c>
      <c r="AC1110">
        <v>0</v>
      </c>
      <c r="AD1110">
        <v>0</v>
      </c>
      <c r="AE1110">
        <v>0</v>
      </c>
      <c r="AF1110">
        <v>0</v>
      </c>
      <c r="AG1110">
        <v>3</v>
      </c>
      <c r="AH1110">
        <v>11</v>
      </c>
      <c r="AI1110">
        <v>0</v>
      </c>
      <c r="AJ1110">
        <f>marketing_campaign[[#This Row],[AcceptedCmp2]]+marketing_campaign[[#This Row],[AcceptedCmp1]]+marketing_campaign[[#This Row],[AcceptedCmp5]]+marketing_campaign[[#This Row],[AcceptedCmp4]]+marketing_campaign[[#This Row],[AcceptedCmp3]]</f>
        <v>1</v>
      </c>
    </row>
    <row r="1111" spans="1:36" x14ac:dyDescent="0.35">
      <c r="A1111">
        <v>246</v>
      </c>
      <c r="B1111">
        <v>1965</v>
      </c>
      <c r="C1111">
        <f t="shared" ca="1" si="34"/>
        <v>61</v>
      </c>
      <c r="D1111" t="str" cm="1">
        <f t="array" aca="1" ref="D11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1" t="s">
        <v>29</v>
      </c>
      <c r="F1111" t="s">
        <v>33</v>
      </c>
      <c r="G1111" cm="1">
        <f t="array" ref="G1111">_xlfn.IFS(marketing_campaign[[#This Row],[Marital_Status]]="Single",I1111-J1111+1,marketing_campaign[[#This Row],[Marital_Status]]="Together",I1111+J1111+2,marketing_campaign[[#This Row],[Marital_Status]]="Alone",I1111-J1111+1,marketing_campaign[[#This Row],[Marital_Status]]="Married",I1111+J1111+2,marketing_campaign[[#This Row],[Marital_Status]]="Divorced",I1111+J1111+1,marketing_campaign[[#This Row],[Marital_Status]]="YOLO",I1111-J1111+1,marketing_campaign[[#This Row],[Marital_Status]]="Absurd",I1111-J1111+1,marketing_campaign[[#This Row],[Marital_Status]]="Widow",I1111+J1111+1)</f>
        <v>4</v>
      </c>
      <c r="H1111">
        <v>66480</v>
      </c>
      <c r="I1111">
        <v>1</v>
      </c>
      <c r="J1111">
        <v>1</v>
      </c>
      <c r="K1111" s="1">
        <v>41790</v>
      </c>
      <c r="L1111">
        <v>71</v>
      </c>
      <c r="M1111" t="str" cm="1">
        <f t="array" ref="M1111">_xlfn.IFS(AND(marketing_campaign[[#This Row],[Recency]]&gt;=0,marketing_campaign[[#This Row],[Recency]]&lt;=14),"Early Recency",AND(marketing_campaign[[#This Row],[Recency]]&gt;=15,marketing_campaign[[#This Row],[Recency]]&lt;=31),"Mid-Recency",marketing_campaign[[#This Row],[Recency]]&gt;=32,"Late Recency")</f>
        <v>Late Recency</v>
      </c>
      <c r="N1111">
        <v>199</v>
      </c>
      <c r="O1111">
        <v>9</v>
      </c>
      <c r="P1111">
        <v>57</v>
      </c>
      <c r="Q1111">
        <v>20</v>
      </c>
      <c r="R1111">
        <v>21</v>
      </c>
      <c r="S1111">
        <v>6</v>
      </c>
      <c r="T1111">
        <f>marketing_campaign[[#This Row],[MntGoldProds]]+marketing_campaign[[#This Row],[MntSweetProducts]]+marketing_campaign[[#This Row],[MntFishProducts]]+marketing_campaign[[#This Row],[MntMeatProducts]]+marketing_campaign[[#This Row],[MntFruits]]+marketing_campaign[[#This Row],[MntWines]]</f>
        <v>312</v>
      </c>
      <c r="U1111">
        <v>7</v>
      </c>
      <c r="V1111">
        <v>4</v>
      </c>
      <c r="W1111">
        <v>1</v>
      </c>
      <c r="X1111">
        <v>7</v>
      </c>
      <c r="Y1111">
        <f t="shared" si="35"/>
        <v>19</v>
      </c>
      <c r="Z1111">
        <v>4</v>
      </c>
      <c r="AA1111">
        <v>0</v>
      </c>
      <c r="AB1111">
        <v>0</v>
      </c>
      <c r="AC1111">
        <v>0</v>
      </c>
      <c r="AD1111">
        <v>0</v>
      </c>
      <c r="AE1111">
        <v>0</v>
      </c>
      <c r="AF1111">
        <v>0</v>
      </c>
      <c r="AG1111">
        <v>3</v>
      </c>
      <c r="AH1111">
        <v>11</v>
      </c>
      <c r="AI1111">
        <v>0</v>
      </c>
      <c r="AJ1111">
        <f>marketing_campaign[[#This Row],[AcceptedCmp2]]+marketing_campaign[[#This Row],[AcceptedCmp1]]+marketing_campaign[[#This Row],[AcceptedCmp5]]+marketing_campaign[[#This Row],[AcceptedCmp4]]+marketing_campaign[[#This Row],[AcceptedCmp3]]</f>
        <v>0</v>
      </c>
    </row>
    <row r="1112" spans="1:36" x14ac:dyDescent="0.35">
      <c r="A1112">
        <v>375</v>
      </c>
      <c r="B1112">
        <v>1954</v>
      </c>
      <c r="C1112">
        <f t="shared" ca="1" si="34"/>
        <v>72</v>
      </c>
      <c r="D1112" t="str" cm="1">
        <f t="array" aca="1" ref="D11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12" t="s">
        <v>29</v>
      </c>
      <c r="F1112" t="s">
        <v>35</v>
      </c>
      <c r="G1112" cm="1">
        <f t="array" ref="G1112">_xlfn.IFS(marketing_campaign[[#This Row],[Marital_Status]]="Single",I1112-J1112+1,marketing_campaign[[#This Row],[Marital_Status]]="Together",I1112+J1112+2,marketing_campaign[[#This Row],[Marital_Status]]="Alone",I1112-J1112+1,marketing_campaign[[#This Row],[Marital_Status]]="Married",I1112+J1112+2,marketing_campaign[[#This Row],[Marital_Status]]="Divorced",I1112+J1112+1,marketing_campaign[[#This Row],[Marital_Status]]="YOLO",I1112-J1112+1,marketing_campaign[[#This Row],[Marital_Status]]="Absurd",I1112-J1112+1,marketing_campaign[[#This Row],[Marital_Status]]="Widow",I1112+J1112+1)</f>
        <v>1</v>
      </c>
      <c r="H1112">
        <v>76773</v>
      </c>
      <c r="I1112">
        <v>0</v>
      </c>
      <c r="J1112">
        <v>0</v>
      </c>
      <c r="K1112" s="1">
        <v>41330</v>
      </c>
      <c r="L1112">
        <v>79</v>
      </c>
      <c r="M1112" t="str" cm="1">
        <f t="array" ref="M1112">_xlfn.IFS(AND(marketing_campaign[[#This Row],[Recency]]&gt;=0,marketing_campaign[[#This Row],[Recency]]&lt;=14),"Early Recency",AND(marketing_campaign[[#This Row],[Recency]]&gt;=15,marketing_campaign[[#This Row],[Recency]]&lt;=31),"Mid-Recency",marketing_campaign[[#This Row],[Recency]]&gt;=32,"Late Recency")</f>
        <v>Late Recency</v>
      </c>
      <c r="N1112">
        <v>516</v>
      </c>
      <c r="O1112">
        <v>56</v>
      </c>
      <c r="P1112">
        <v>449</v>
      </c>
      <c r="Q1112">
        <v>86</v>
      </c>
      <c r="R1112">
        <v>33</v>
      </c>
      <c r="S1112">
        <v>16</v>
      </c>
      <c r="T1112">
        <f>marketing_campaign[[#This Row],[MntGoldProds]]+marketing_campaign[[#This Row],[MntSweetProducts]]+marketing_campaign[[#This Row],[MntFishProducts]]+marketing_campaign[[#This Row],[MntMeatProducts]]+marketing_campaign[[#This Row],[MntFruits]]+marketing_campaign[[#This Row],[MntWines]]</f>
        <v>1156</v>
      </c>
      <c r="U1112">
        <v>1</v>
      </c>
      <c r="V1112">
        <v>2</v>
      </c>
      <c r="W1112">
        <v>2</v>
      </c>
      <c r="X1112">
        <v>11</v>
      </c>
      <c r="Y1112">
        <f t="shared" si="35"/>
        <v>16</v>
      </c>
      <c r="Z1112">
        <v>1</v>
      </c>
      <c r="AA1112">
        <v>0</v>
      </c>
      <c r="AB1112">
        <v>0</v>
      </c>
      <c r="AC1112">
        <v>0</v>
      </c>
      <c r="AD1112">
        <v>0</v>
      </c>
      <c r="AE1112">
        <v>0</v>
      </c>
      <c r="AF1112">
        <v>0</v>
      </c>
      <c r="AG1112">
        <v>3</v>
      </c>
      <c r="AH1112">
        <v>11</v>
      </c>
      <c r="AI1112">
        <v>0</v>
      </c>
      <c r="AJ1112">
        <f>marketing_campaign[[#This Row],[AcceptedCmp2]]+marketing_campaign[[#This Row],[AcceptedCmp1]]+marketing_campaign[[#This Row],[AcceptedCmp5]]+marketing_campaign[[#This Row],[AcceptedCmp4]]+marketing_campaign[[#This Row],[AcceptedCmp3]]</f>
        <v>0</v>
      </c>
    </row>
    <row r="1113" spans="1:36" x14ac:dyDescent="0.35">
      <c r="A1113">
        <v>1524</v>
      </c>
      <c r="B1113">
        <v>1983</v>
      </c>
      <c r="C1113">
        <f t="shared" ca="1" si="34"/>
        <v>43</v>
      </c>
      <c r="D1113" t="str" cm="1">
        <f t="array" aca="1" ref="D11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3" t="s">
        <v>37</v>
      </c>
      <c r="F1113" t="s">
        <v>30</v>
      </c>
      <c r="G1113" cm="1">
        <f t="array" ref="G1113">_xlfn.IFS(marketing_campaign[[#This Row],[Marital_Status]]="Single",I1113-J1113+1,marketing_campaign[[#This Row],[Marital_Status]]="Together",I1113+J1113+2,marketing_campaign[[#This Row],[Marital_Status]]="Alone",I1113-J1113+1,marketing_campaign[[#This Row],[Marital_Status]]="Married",I1113+J1113+2,marketing_campaign[[#This Row],[Marital_Status]]="Divorced",I1113+J1113+1,marketing_campaign[[#This Row],[Marital_Status]]="YOLO",I1113-J1113+1,marketing_campaign[[#This Row],[Marital_Status]]="Absurd",I1113-J1113+1,marketing_campaign[[#This Row],[Marital_Status]]="Widow",I1113+J1113+1)</f>
        <v>1</v>
      </c>
      <c r="H1113">
        <v>81698</v>
      </c>
      <c r="I1113">
        <v>0</v>
      </c>
      <c r="J1113">
        <v>0</v>
      </c>
      <c r="K1113" s="1">
        <v>41334</v>
      </c>
      <c r="L1113">
        <v>1</v>
      </c>
      <c r="M1113" t="str" cm="1">
        <f t="array" ref="M1113">_xlfn.IFS(AND(marketing_campaign[[#This Row],[Recency]]&gt;=0,marketing_campaign[[#This Row],[Recency]]&lt;=14),"Early Recency",AND(marketing_campaign[[#This Row],[Recency]]&gt;=15,marketing_campaign[[#This Row],[Recency]]&lt;=31),"Mid-Recency",marketing_campaign[[#This Row],[Recency]]&gt;=32,"Late Recency")</f>
        <v>Early Recency</v>
      </c>
      <c r="N1113">
        <v>709</v>
      </c>
      <c r="O1113">
        <v>45</v>
      </c>
      <c r="P1113">
        <v>115</v>
      </c>
      <c r="Q1113">
        <v>30</v>
      </c>
      <c r="R1113">
        <v>160</v>
      </c>
      <c r="S1113">
        <v>45</v>
      </c>
      <c r="T1113">
        <f>marketing_campaign[[#This Row],[MntGoldProds]]+marketing_campaign[[#This Row],[MntSweetProducts]]+marketing_campaign[[#This Row],[MntFishProducts]]+marketing_campaign[[#This Row],[MntMeatProducts]]+marketing_campaign[[#This Row],[MntFruits]]+marketing_campaign[[#This Row],[MntWines]]</f>
        <v>1104</v>
      </c>
      <c r="U1113">
        <v>1</v>
      </c>
      <c r="V1113">
        <v>8</v>
      </c>
      <c r="W1113">
        <v>2</v>
      </c>
      <c r="X1113">
        <v>5</v>
      </c>
      <c r="Y1113">
        <f t="shared" si="35"/>
        <v>16</v>
      </c>
      <c r="Z1113">
        <v>5</v>
      </c>
      <c r="AA1113">
        <v>0</v>
      </c>
      <c r="AB1113">
        <v>0</v>
      </c>
      <c r="AC1113">
        <v>0</v>
      </c>
      <c r="AD1113">
        <v>1</v>
      </c>
      <c r="AE1113">
        <v>0</v>
      </c>
      <c r="AF1113">
        <v>0</v>
      </c>
      <c r="AG1113">
        <v>3</v>
      </c>
      <c r="AH1113">
        <v>11</v>
      </c>
      <c r="AI1113">
        <v>1</v>
      </c>
      <c r="AJ1113">
        <f>marketing_campaign[[#This Row],[AcceptedCmp2]]+marketing_campaign[[#This Row],[AcceptedCmp1]]+marketing_campaign[[#This Row],[AcceptedCmp5]]+marketing_campaign[[#This Row],[AcceptedCmp4]]+marketing_campaign[[#This Row],[AcceptedCmp3]]</f>
        <v>1</v>
      </c>
    </row>
    <row r="1114" spans="1:36" x14ac:dyDescent="0.35">
      <c r="A1114">
        <v>10022</v>
      </c>
      <c r="B1114">
        <v>1973</v>
      </c>
      <c r="C1114">
        <f t="shared" ca="1" si="34"/>
        <v>53</v>
      </c>
      <c r="D1114" t="str" cm="1">
        <f t="array" aca="1" ref="D11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4" t="s">
        <v>32</v>
      </c>
      <c r="F1114" t="s">
        <v>30</v>
      </c>
      <c r="G1114" cm="1">
        <f t="array" ref="G1114">_xlfn.IFS(marketing_campaign[[#This Row],[Marital_Status]]="Single",I1114-J1114+1,marketing_campaign[[#This Row],[Marital_Status]]="Together",I1114+J1114+2,marketing_campaign[[#This Row],[Marital_Status]]="Alone",I1114-J1114+1,marketing_campaign[[#This Row],[Marital_Status]]="Married",I1114+J1114+2,marketing_campaign[[#This Row],[Marital_Status]]="Divorced",I1114+J1114+1,marketing_campaign[[#This Row],[Marital_Status]]="YOLO",I1114-J1114+1,marketing_campaign[[#This Row],[Marital_Status]]="Absurd",I1114-J1114+1,marketing_campaign[[#This Row],[Marital_Status]]="Widow",I1114+J1114+1)</f>
        <v>1</v>
      </c>
      <c r="H1114">
        <v>54466</v>
      </c>
      <c r="I1114">
        <v>1</v>
      </c>
      <c r="J1114">
        <v>1</v>
      </c>
      <c r="K1114" s="1">
        <v>41679</v>
      </c>
      <c r="L1114">
        <v>78</v>
      </c>
      <c r="M1114" t="str" cm="1">
        <f t="array" ref="M1114">_xlfn.IFS(AND(marketing_campaign[[#This Row],[Recency]]&gt;=0,marketing_campaign[[#This Row],[Recency]]&lt;=14),"Early Recency",AND(marketing_campaign[[#This Row],[Recency]]&gt;=15,marketing_campaign[[#This Row],[Recency]]&lt;=31),"Mid-Recency",marketing_campaign[[#This Row],[Recency]]&gt;=32,"Late Recency")</f>
        <v>Late Recency</v>
      </c>
      <c r="N1114">
        <v>12</v>
      </c>
      <c r="O1114">
        <v>0</v>
      </c>
      <c r="P1114">
        <v>4</v>
      </c>
      <c r="Q1114">
        <v>0</v>
      </c>
      <c r="R1114">
        <v>0</v>
      </c>
      <c r="S1114">
        <v>0</v>
      </c>
      <c r="T1114">
        <f>marketing_campaign[[#This Row],[MntGoldProds]]+marketing_campaign[[#This Row],[MntSweetProducts]]+marketing_campaign[[#This Row],[MntFishProducts]]+marketing_campaign[[#This Row],[MntMeatProducts]]+marketing_campaign[[#This Row],[MntFruits]]+marketing_campaign[[#This Row],[MntWines]]</f>
        <v>16</v>
      </c>
      <c r="U1114">
        <v>1</v>
      </c>
      <c r="V1114">
        <v>1</v>
      </c>
      <c r="W1114">
        <v>0</v>
      </c>
      <c r="X1114">
        <v>2</v>
      </c>
      <c r="Y1114">
        <f t="shared" si="35"/>
        <v>4</v>
      </c>
      <c r="Z1114">
        <v>5</v>
      </c>
      <c r="AA1114">
        <v>0</v>
      </c>
      <c r="AB1114">
        <v>0</v>
      </c>
      <c r="AC1114">
        <v>0</v>
      </c>
      <c r="AD1114">
        <v>0</v>
      </c>
      <c r="AE1114">
        <v>0</v>
      </c>
      <c r="AF1114">
        <v>0</v>
      </c>
      <c r="AG1114">
        <v>3</v>
      </c>
      <c r="AH1114">
        <v>11</v>
      </c>
      <c r="AI1114">
        <v>0</v>
      </c>
      <c r="AJ1114">
        <f>marketing_campaign[[#This Row],[AcceptedCmp2]]+marketing_campaign[[#This Row],[AcceptedCmp1]]+marketing_campaign[[#This Row],[AcceptedCmp5]]+marketing_campaign[[#This Row],[AcceptedCmp4]]+marketing_campaign[[#This Row],[AcceptedCmp3]]</f>
        <v>0</v>
      </c>
    </row>
    <row r="1115" spans="1:36" x14ac:dyDescent="0.35">
      <c r="A1115">
        <v>7451</v>
      </c>
      <c r="B1115">
        <v>1960</v>
      </c>
      <c r="C1115">
        <f t="shared" ca="1" si="34"/>
        <v>66</v>
      </c>
      <c r="D1115" t="str" cm="1">
        <f t="array" aca="1" ref="D11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15" t="s">
        <v>34</v>
      </c>
      <c r="F1115" t="s">
        <v>30</v>
      </c>
      <c r="G1115" cm="1">
        <f t="array" ref="G1115">_xlfn.IFS(marketing_campaign[[#This Row],[Marital_Status]]="Single",I1115-J1115+1,marketing_campaign[[#This Row],[Marital_Status]]="Together",I1115+J1115+2,marketing_campaign[[#This Row],[Marital_Status]]="Alone",I1115-J1115+1,marketing_campaign[[#This Row],[Marital_Status]]="Married",I1115+J1115+2,marketing_campaign[[#This Row],[Marital_Status]]="Divorced",I1115+J1115+1,marketing_campaign[[#This Row],[Marital_Status]]="YOLO",I1115-J1115+1,marketing_campaign[[#This Row],[Marital_Status]]="Absurd",I1115-J1115+1,marketing_campaign[[#This Row],[Marital_Status]]="Widow",I1115+J1115+1)</f>
        <v>1</v>
      </c>
      <c r="H1115">
        <v>98777</v>
      </c>
      <c r="I1115">
        <v>0</v>
      </c>
      <c r="J1115">
        <v>0</v>
      </c>
      <c r="K1115" s="1">
        <v>41687</v>
      </c>
      <c r="L1115">
        <v>23</v>
      </c>
      <c r="M1115" t="str" cm="1">
        <f t="array" ref="M1115">_xlfn.IFS(AND(marketing_campaign[[#This Row],[Recency]]&gt;=0,marketing_campaign[[#This Row],[Recency]]&lt;=14),"Early Recency",AND(marketing_campaign[[#This Row],[Recency]]&gt;=15,marketing_campaign[[#This Row],[Recency]]&lt;=31),"Mid-Recency",marketing_campaign[[#This Row],[Recency]]&gt;=32,"Late Recency")</f>
        <v>Mid-Recency</v>
      </c>
      <c r="N1115">
        <v>1000</v>
      </c>
      <c r="O1115">
        <v>19</v>
      </c>
      <c r="P1115">
        <v>711</v>
      </c>
      <c r="Q1115">
        <v>125</v>
      </c>
      <c r="R1115">
        <v>115</v>
      </c>
      <c r="S1115">
        <v>38</v>
      </c>
      <c r="T1115">
        <f>marketing_campaign[[#This Row],[MntGoldProds]]+marketing_campaign[[#This Row],[MntSweetProducts]]+marketing_campaign[[#This Row],[MntFishProducts]]+marketing_campaign[[#This Row],[MntMeatProducts]]+marketing_campaign[[#This Row],[MntFruits]]+marketing_campaign[[#This Row],[MntWines]]</f>
        <v>2008</v>
      </c>
      <c r="U1115">
        <v>0</v>
      </c>
      <c r="V1115">
        <v>4</v>
      </c>
      <c r="W1115">
        <v>6</v>
      </c>
      <c r="X1115">
        <v>9</v>
      </c>
      <c r="Y1115">
        <f t="shared" si="35"/>
        <v>19</v>
      </c>
      <c r="Z1115">
        <v>1</v>
      </c>
      <c r="AA1115">
        <v>0</v>
      </c>
      <c r="AB1115">
        <v>1</v>
      </c>
      <c r="AC1115">
        <v>0</v>
      </c>
      <c r="AD1115">
        <v>0</v>
      </c>
      <c r="AE1115">
        <v>0</v>
      </c>
      <c r="AF1115">
        <v>0</v>
      </c>
      <c r="AG1115">
        <v>3</v>
      </c>
      <c r="AH1115">
        <v>11</v>
      </c>
      <c r="AI1115">
        <v>0</v>
      </c>
      <c r="AJ1115">
        <f>marketing_campaign[[#This Row],[AcceptedCmp2]]+marketing_campaign[[#This Row],[AcceptedCmp1]]+marketing_campaign[[#This Row],[AcceptedCmp5]]+marketing_campaign[[#This Row],[AcceptedCmp4]]+marketing_campaign[[#This Row],[AcceptedCmp3]]</f>
        <v>1</v>
      </c>
    </row>
    <row r="1116" spans="1:36" x14ac:dyDescent="0.35">
      <c r="A1116">
        <v>11010</v>
      </c>
      <c r="B1116">
        <v>1984</v>
      </c>
      <c r="C1116">
        <f t="shared" ca="1" si="34"/>
        <v>42</v>
      </c>
      <c r="D1116" t="str" cm="1">
        <f t="array" aca="1" ref="D11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6" t="s">
        <v>32</v>
      </c>
      <c r="F1116" t="s">
        <v>30</v>
      </c>
      <c r="G1116" cm="1">
        <f t="array" ref="G1116">_xlfn.IFS(marketing_campaign[[#This Row],[Marital_Status]]="Single",I1116-J1116+1,marketing_campaign[[#This Row],[Marital_Status]]="Together",I1116+J1116+2,marketing_campaign[[#This Row],[Marital_Status]]="Alone",I1116-J1116+1,marketing_campaign[[#This Row],[Marital_Status]]="Married",I1116+J1116+2,marketing_campaign[[#This Row],[Marital_Status]]="Divorced",I1116+J1116+1,marketing_campaign[[#This Row],[Marital_Status]]="YOLO",I1116-J1116+1,marketing_campaign[[#This Row],[Marital_Status]]="Absurd",I1116-J1116+1,marketing_campaign[[#This Row],[Marital_Status]]="Widow",I1116+J1116+1)</f>
        <v>2</v>
      </c>
      <c r="H1116">
        <v>16269</v>
      </c>
      <c r="I1116">
        <v>1</v>
      </c>
      <c r="J1116">
        <v>0</v>
      </c>
      <c r="K1116" s="1">
        <v>41516</v>
      </c>
      <c r="L1116">
        <v>75</v>
      </c>
      <c r="M1116" t="str" cm="1">
        <f t="array" ref="M1116">_xlfn.IFS(AND(marketing_campaign[[#This Row],[Recency]]&gt;=0,marketing_campaign[[#This Row],[Recency]]&lt;=14),"Early Recency",AND(marketing_campaign[[#This Row],[Recency]]&gt;=15,marketing_campaign[[#This Row],[Recency]]&lt;=31),"Mid-Recency",marketing_campaign[[#This Row],[Recency]]&gt;=32,"Late Recency")</f>
        <v>Late Recency</v>
      </c>
      <c r="N1116">
        <v>19</v>
      </c>
      <c r="O1116">
        <v>3</v>
      </c>
      <c r="P1116">
        <v>18</v>
      </c>
      <c r="Q1116">
        <v>3</v>
      </c>
      <c r="R1116">
        <v>1</v>
      </c>
      <c r="S1116">
        <v>0</v>
      </c>
      <c r="T1116">
        <f>marketing_campaign[[#This Row],[MntGoldProds]]+marketing_campaign[[#This Row],[MntSweetProducts]]+marketing_campaign[[#This Row],[MntFishProducts]]+marketing_campaign[[#This Row],[MntMeatProducts]]+marketing_campaign[[#This Row],[MntFruits]]+marketing_campaign[[#This Row],[MntWines]]</f>
        <v>44</v>
      </c>
      <c r="U1116">
        <v>3</v>
      </c>
      <c r="V1116">
        <v>3</v>
      </c>
      <c r="W1116">
        <v>0</v>
      </c>
      <c r="X1116">
        <v>3</v>
      </c>
      <c r="Y1116">
        <f t="shared" si="35"/>
        <v>9</v>
      </c>
      <c r="Z1116">
        <v>8</v>
      </c>
      <c r="AA1116">
        <v>0</v>
      </c>
      <c r="AB1116">
        <v>0</v>
      </c>
      <c r="AC1116">
        <v>0</v>
      </c>
      <c r="AD1116">
        <v>0</v>
      </c>
      <c r="AE1116">
        <v>0</v>
      </c>
      <c r="AF1116">
        <v>0</v>
      </c>
      <c r="AG1116">
        <v>3</v>
      </c>
      <c r="AH1116">
        <v>11</v>
      </c>
      <c r="AI1116">
        <v>0</v>
      </c>
      <c r="AJ1116">
        <f>marketing_campaign[[#This Row],[AcceptedCmp2]]+marketing_campaign[[#This Row],[AcceptedCmp1]]+marketing_campaign[[#This Row],[AcceptedCmp5]]+marketing_campaign[[#This Row],[AcceptedCmp4]]+marketing_campaign[[#This Row],[AcceptedCmp3]]</f>
        <v>0</v>
      </c>
    </row>
    <row r="1117" spans="1:36" x14ac:dyDescent="0.35">
      <c r="A1117">
        <v>4356</v>
      </c>
      <c r="B1117">
        <v>1971</v>
      </c>
      <c r="C1117">
        <f t="shared" ca="1" si="34"/>
        <v>55</v>
      </c>
      <c r="D1117" t="str" cm="1">
        <f t="array" aca="1" ref="D11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17" t="s">
        <v>29</v>
      </c>
      <c r="F1117" t="s">
        <v>31</v>
      </c>
      <c r="G1117" cm="1">
        <f t="array" ref="G1117">_xlfn.IFS(marketing_campaign[[#This Row],[Marital_Status]]="Single",I1117-J1117+1,marketing_campaign[[#This Row],[Marital_Status]]="Together",I1117+J1117+2,marketing_campaign[[#This Row],[Marital_Status]]="Alone",I1117-J1117+1,marketing_campaign[[#This Row],[Marital_Status]]="Married",I1117+J1117+2,marketing_campaign[[#This Row],[Marital_Status]]="Divorced",I1117+J1117+1,marketing_campaign[[#This Row],[Marital_Status]]="YOLO",I1117-J1117+1,marketing_campaign[[#This Row],[Marital_Status]]="Absurd",I1117-J1117+1,marketing_campaign[[#This Row],[Marital_Status]]="Widow",I1117+J1117+1)</f>
        <v>3</v>
      </c>
      <c r="H1117">
        <v>71819</v>
      </c>
      <c r="I1117">
        <v>0</v>
      </c>
      <c r="J1117">
        <v>1</v>
      </c>
      <c r="K1117" s="1">
        <v>41514</v>
      </c>
      <c r="L1117">
        <v>70</v>
      </c>
      <c r="M1117" t="str" cm="1">
        <f t="array" ref="M1117">_xlfn.IFS(AND(marketing_campaign[[#This Row],[Recency]]&gt;=0,marketing_campaign[[#This Row],[Recency]]&lt;=14),"Early Recency",AND(marketing_campaign[[#This Row],[Recency]]&gt;=15,marketing_campaign[[#This Row],[Recency]]&lt;=31),"Mid-Recency",marketing_campaign[[#This Row],[Recency]]&gt;=32,"Late Recency")</f>
        <v>Late Recency</v>
      </c>
      <c r="N1117">
        <v>1224</v>
      </c>
      <c r="O1117">
        <v>28</v>
      </c>
      <c r="P1117">
        <v>140</v>
      </c>
      <c r="Q1117">
        <v>0</v>
      </c>
      <c r="R1117">
        <v>14</v>
      </c>
      <c r="S1117">
        <v>168</v>
      </c>
      <c r="T1117">
        <f>marketing_campaign[[#This Row],[MntGoldProds]]+marketing_campaign[[#This Row],[MntSweetProducts]]+marketing_campaign[[#This Row],[MntFishProducts]]+marketing_campaign[[#This Row],[MntMeatProducts]]+marketing_campaign[[#This Row],[MntFruits]]+marketing_campaign[[#This Row],[MntWines]]</f>
        <v>1574</v>
      </c>
      <c r="U1117">
        <v>3</v>
      </c>
      <c r="V1117">
        <v>3</v>
      </c>
      <c r="W1117">
        <v>3</v>
      </c>
      <c r="X1117">
        <v>5</v>
      </c>
      <c r="Y1117">
        <f t="shared" si="35"/>
        <v>14</v>
      </c>
      <c r="Z1117">
        <v>6</v>
      </c>
      <c r="AA1117">
        <v>0</v>
      </c>
      <c r="AB1117">
        <v>1</v>
      </c>
      <c r="AC1117">
        <v>1</v>
      </c>
      <c r="AD1117">
        <v>0</v>
      </c>
      <c r="AE1117">
        <v>0</v>
      </c>
      <c r="AF1117">
        <v>0</v>
      </c>
      <c r="AG1117">
        <v>3</v>
      </c>
      <c r="AH1117">
        <v>11</v>
      </c>
      <c r="AI1117">
        <v>0</v>
      </c>
      <c r="AJ1117">
        <f>marketing_campaign[[#This Row],[AcceptedCmp2]]+marketing_campaign[[#This Row],[AcceptedCmp1]]+marketing_campaign[[#This Row],[AcceptedCmp5]]+marketing_campaign[[#This Row],[AcceptedCmp4]]+marketing_campaign[[#This Row],[AcceptedCmp3]]</f>
        <v>2</v>
      </c>
    </row>
    <row r="1118" spans="1:36" x14ac:dyDescent="0.35">
      <c r="A1118">
        <v>3885</v>
      </c>
      <c r="B1118">
        <v>1983</v>
      </c>
      <c r="C1118">
        <f t="shared" ca="1" si="34"/>
        <v>43</v>
      </c>
      <c r="D1118" t="str" cm="1">
        <f t="array" aca="1" ref="D11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8" t="s">
        <v>32</v>
      </c>
      <c r="F1118" t="s">
        <v>33</v>
      </c>
      <c r="G1118" cm="1">
        <f t="array" ref="G1118">_xlfn.IFS(marketing_campaign[[#This Row],[Marital_Status]]="Single",I1118-J1118+1,marketing_campaign[[#This Row],[Marital_Status]]="Together",I1118+J1118+2,marketing_campaign[[#This Row],[Marital_Status]]="Alone",I1118-J1118+1,marketing_campaign[[#This Row],[Marital_Status]]="Married",I1118+J1118+2,marketing_campaign[[#This Row],[Marital_Status]]="Divorced",I1118+J1118+1,marketing_campaign[[#This Row],[Marital_Status]]="YOLO",I1118-J1118+1,marketing_campaign[[#This Row],[Marital_Status]]="Absurd",I1118-J1118+1,marketing_campaign[[#This Row],[Marital_Status]]="Widow",I1118+J1118+1)</f>
        <v>3</v>
      </c>
      <c r="H1118">
        <v>33569</v>
      </c>
      <c r="I1118">
        <v>1</v>
      </c>
      <c r="J1118">
        <v>0</v>
      </c>
      <c r="K1118" s="1">
        <v>41563</v>
      </c>
      <c r="L1118">
        <v>10</v>
      </c>
      <c r="M1118" t="str" cm="1">
        <f t="array" ref="M1118">_xlfn.IFS(AND(marketing_campaign[[#This Row],[Recency]]&gt;=0,marketing_campaign[[#This Row],[Recency]]&lt;=14),"Early Recency",AND(marketing_campaign[[#This Row],[Recency]]&gt;=15,marketing_campaign[[#This Row],[Recency]]&lt;=31),"Mid-Recency",marketing_campaign[[#This Row],[Recency]]&gt;=32,"Late Recency")</f>
        <v>Early Recency</v>
      </c>
      <c r="N1118">
        <v>16</v>
      </c>
      <c r="O1118">
        <v>2</v>
      </c>
      <c r="P1118">
        <v>18</v>
      </c>
      <c r="Q1118">
        <v>3</v>
      </c>
      <c r="R1118">
        <v>0</v>
      </c>
      <c r="S1118">
        <v>24</v>
      </c>
      <c r="T1118">
        <f>marketing_campaign[[#This Row],[MntGoldProds]]+marketing_campaign[[#This Row],[MntSweetProducts]]+marketing_campaign[[#This Row],[MntFishProducts]]+marketing_campaign[[#This Row],[MntMeatProducts]]+marketing_campaign[[#This Row],[MntFruits]]+marketing_campaign[[#This Row],[MntWines]]</f>
        <v>63</v>
      </c>
      <c r="U1118">
        <v>1</v>
      </c>
      <c r="V1118">
        <v>1</v>
      </c>
      <c r="W1118">
        <v>1</v>
      </c>
      <c r="X1118">
        <v>2</v>
      </c>
      <c r="Y1118">
        <f t="shared" si="35"/>
        <v>5</v>
      </c>
      <c r="Z1118">
        <v>8</v>
      </c>
      <c r="AA1118">
        <v>1</v>
      </c>
      <c r="AB1118">
        <v>0</v>
      </c>
      <c r="AC1118">
        <v>0</v>
      </c>
      <c r="AD1118">
        <v>0</v>
      </c>
      <c r="AE1118">
        <v>0</v>
      </c>
      <c r="AF1118">
        <v>0</v>
      </c>
      <c r="AG1118">
        <v>3</v>
      </c>
      <c r="AH1118">
        <v>11</v>
      </c>
      <c r="AI1118">
        <v>1</v>
      </c>
      <c r="AJ1118">
        <f>marketing_campaign[[#This Row],[AcceptedCmp2]]+marketing_campaign[[#This Row],[AcceptedCmp1]]+marketing_campaign[[#This Row],[AcceptedCmp5]]+marketing_campaign[[#This Row],[AcceptedCmp4]]+marketing_campaign[[#This Row],[AcceptedCmp3]]</f>
        <v>1</v>
      </c>
    </row>
    <row r="1119" spans="1:36" x14ac:dyDescent="0.35">
      <c r="A1119">
        <v>1175</v>
      </c>
      <c r="B1119">
        <v>1983</v>
      </c>
      <c r="C1119">
        <f t="shared" ca="1" si="34"/>
        <v>43</v>
      </c>
      <c r="D1119" t="str" cm="1">
        <f t="array" aca="1" ref="D11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19" t="s">
        <v>34</v>
      </c>
      <c r="F1119" t="s">
        <v>33</v>
      </c>
      <c r="G1119" cm="1">
        <f t="array" ref="G1119">_xlfn.IFS(marketing_campaign[[#This Row],[Marital_Status]]="Single",I1119-J1119+1,marketing_campaign[[#This Row],[Marital_Status]]="Together",I1119+J1119+2,marketing_campaign[[#This Row],[Marital_Status]]="Alone",I1119-J1119+1,marketing_campaign[[#This Row],[Marital_Status]]="Married",I1119+J1119+2,marketing_campaign[[#This Row],[Marital_Status]]="Divorced",I1119+J1119+1,marketing_campaign[[#This Row],[Marital_Status]]="YOLO",I1119-J1119+1,marketing_campaign[[#This Row],[Marital_Status]]="Absurd",I1119-J1119+1,marketing_campaign[[#This Row],[Marital_Status]]="Widow",I1119+J1119+1)</f>
        <v>2</v>
      </c>
      <c r="H1119">
        <v>36262</v>
      </c>
      <c r="I1119">
        <v>0</v>
      </c>
      <c r="J1119">
        <v>0</v>
      </c>
      <c r="K1119" s="1">
        <v>41537</v>
      </c>
      <c r="L1119">
        <v>24</v>
      </c>
      <c r="M1119" t="str" cm="1">
        <f t="array" ref="M1119">_xlfn.IFS(AND(marketing_campaign[[#This Row],[Recency]]&gt;=0,marketing_campaign[[#This Row],[Recency]]&lt;=14),"Early Recency",AND(marketing_campaign[[#This Row],[Recency]]&gt;=15,marketing_campaign[[#This Row],[Recency]]&lt;=31),"Mid-Recency",marketing_campaign[[#This Row],[Recency]]&gt;=32,"Late Recency")</f>
        <v>Mid-Recency</v>
      </c>
      <c r="N1119">
        <v>88</v>
      </c>
      <c r="O1119">
        <v>39</v>
      </c>
      <c r="P1119">
        <v>54</v>
      </c>
      <c r="Q1119">
        <v>64</v>
      </c>
      <c r="R1119">
        <v>28</v>
      </c>
      <c r="S1119">
        <v>153</v>
      </c>
      <c r="T1119">
        <f>marketing_campaign[[#This Row],[MntGoldProds]]+marketing_campaign[[#This Row],[MntSweetProducts]]+marketing_campaign[[#This Row],[MntFishProducts]]+marketing_campaign[[#This Row],[MntMeatProducts]]+marketing_campaign[[#This Row],[MntFruits]]+marketing_campaign[[#This Row],[MntWines]]</f>
        <v>426</v>
      </c>
      <c r="U1119">
        <v>1</v>
      </c>
      <c r="V1119">
        <v>3</v>
      </c>
      <c r="W1119">
        <v>5</v>
      </c>
      <c r="X1119">
        <v>3</v>
      </c>
      <c r="Y1119">
        <f t="shared" si="35"/>
        <v>12</v>
      </c>
      <c r="Z1119">
        <v>6</v>
      </c>
      <c r="AA1119">
        <v>1</v>
      </c>
      <c r="AB1119">
        <v>0</v>
      </c>
      <c r="AC1119">
        <v>0</v>
      </c>
      <c r="AD1119">
        <v>0</v>
      </c>
      <c r="AE1119">
        <v>0</v>
      </c>
      <c r="AF1119">
        <v>0</v>
      </c>
      <c r="AG1119">
        <v>3</v>
      </c>
      <c r="AH1119">
        <v>11</v>
      </c>
      <c r="AI1119">
        <v>1</v>
      </c>
      <c r="AJ1119">
        <f>marketing_campaign[[#This Row],[AcceptedCmp2]]+marketing_campaign[[#This Row],[AcceptedCmp1]]+marketing_campaign[[#This Row],[AcceptedCmp5]]+marketing_campaign[[#This Row],[AcceptedCmp4]]+marketing_campaign[[#This Row],[AcceptedCmp3]]</f>
        <v>1</v>
      </c>
    </row>
    <row r="1120" spans="1:36" x14ac:dyDescent="0.35">
      <c r="A1120">
        <v>880</v>
      </c>
      <c r="B1120">
        <v>1966</v>
      </c>
      <c r="C1120">
        <f t="shared" ca="1" si="34"/>
        <v>60</v>
      </c>
      <c r="D1120" t="str" cm="1">
        <f t="array" aca="1" ref="D11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0" t="s">
        <v>36</v>
      </c>
      <c r="F1120" t="s">
        <v>31</v>
      </c>
      <c r="G1120" cm="1">
        <f t="array" ref="G1120">_xlfn.IFS(marketing_campaign[[#This Row],[Marital_Status]]="Single",I1120-J1120+1,marketing_campaign[[#This Row],[Marital_Status]]="Together",I1120+J1120+2,marketing_campaign[[#This Row],[Marital_Status]]="Alone",I1120-J1120+1,marketing_campaign[[#This Row],[Marital_Status]]="Married",I1120+J1120+2,marketing_campaign[[#This Row],[Marital_Status]]="Divorced",I1120+J1120+1,marketing_campaign[[#This Row],[Marital_Status]]="YOLO",I1120-J1120+1,marketing_campaign[[#This Row],[Marital_Status]]="Absurd",I1120-J1120+1,marketing_campaign[[#This Row],[Marital_Status]]="Widow",I1120+J1120+1)</f>
        <v>2</v>
      </c>
      <c r="H1120">
        <v>22634</v>
      </c>
      <c r="I1120">
        <v>0</v>
      </c>
      <c r="J1120">
        <v>0</v>
      </c>
      <c r="K1120" s="1">
        <v>41290</v>
      </c>
      <c r="L1120">
        <v>47</v>
      </c>
      <c r="M1120" t="str" cm="1">
        <f t="array" ref="M1120">_xlfn.IFS(AND(marketing_campaign[[#This Row],[Recency]]&gt;=0,marketing_campaign[[#This Row],[Recency]]&lt;=14),"Early Recency",AND(marketing_campaign[[#This Row],[Recency]]&gt;=15,marketing_campaign[[#This Row],[Recency]]&lt;=31),"Mid-Recency",marketing_campaign[[#This Row],[Recency]]&gt;=32,"Late Recency")</f>
        <v>Late Recency</v>
      </c>
      <c r="N1120">
        <v>2</v>
      </c>
      <c r="O1120">
        <v>23</v>
      </c>
      <c r="P1120">
        <v>11</v>
      </c>
      <c r="Q1120">
        <v>8</v>
      </c>
      <c r="R1120">
        <v>6</v>
      </c>
      <c r="S1120">
        <v>46</v>
      </c>
      <c r="T1120">
        <f>marketing_campaign[[#This Row],[MntGoldProds]]+marketing_campaign[[#This Row],[MntSweetProducts]]+marketing_campaign[[#This Row],[MntFishProducts]]+marketing_campaign[[#This Row],[MntMeatProducts]]+marketing_campaign[[#This Row],[MntFruits]]+marketing_campaign[[#This Row],[MntWines]]</f>
        <v>96</v>
      </c>
      <c r="U1120">
        <v>1</v>
      </c>
      <c r="V1120">
        <v>2</v>
      </c>
      <c r="W1120">
        <v>1</v>
      </c>
      <c r="X1120">
        <v>2</v>
      </c>
      <c r="Y1120">
        <f t="shared" si="35"/>
        <v>6</v>
      </c>
      <c r="Z1120">
        <v>8</v>
      </c>
      <c r="AA1120">
        <v>0</v>
      </c>
      <c r="AB1120">
        <v>0</v>
      </c>
      <c r="AC1120">
        <v>0</v>
      </c>
      <c r="AD1120">
        <v>0</v>
      </c>
      <c r="AE1120">
        <v>0</v>
      </c>
      <c r="AF1120">
        <v>0</v>
      </c>
      <c r="AG1120">
        <v>3</v>
      </c>
      <c r="AH1120">
        <v>11</v>
      </c>
      <c r="AI1120">
        <v>0</v>
      </c>
      <c r="AJ1120">
        <f>marketing_campaign[[#This Row],[AcceptedCmp2]]+marketing_campaign[[#This Row],[AcceptedCmp1]]+marketing_campaign[[#This Row],[AcceptedCmp5]]+marketing_campaign[[#This Row],[AcceptedCmp4]]+marketing_campaign[[#This Row],[AcceptedCmp3]]</f>
        <v>0</v>
      </c>
    </row>
    <row r="1121" spans="1:36" x14ac:dyDescent="0.35">
      <c r="A1121">
        <v>2320</v>
      </c>
      <c r="B1121">
        <v>1978</v>
      </c>
      <c r="C1121">
        <f t="shared" ca="1" si="34"/>
        <v>48</v>
      </c>
      <c r="D1121" t="str" cm="1">
        <f t="array" aca="1" ref="D11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1" t="s">
        <v>37</v>
      </c>
      <c r="F1121" t="s">
        <v>33</v>
      </c>
      <c r="G1121" cm="1">
        <f t="array" ref="G1121">_xlfn.IFS(marketing_campaign[[#This Row],[Marital_Status]]="Single",I1121-J1121+1,marketing_campaign[[#This Row],[Marital_Status]]="Together",I1121+J1121+2,marketing_campaign[[#This Row],[Marital_Status]]="Alone",I1121-J1121+1,marketing_campaign[[#This Row],[Marital_Status]]="Married",I1121+J1121+2,marketing_campaign[[#This Row],[Marital_Status]]="Divorced",I1121+J1121+1,marketing_campaign[[#This Row],[Marital_Status]]="YOLO",I1121-J1121+1,marketing_campaign[[#This Row],[Marital_Status]]="Absurd",I1121-J1121+1,marketing_campaign[[#This Row],[Marital_Status]]="Widow",I1121+J1121+1)</f>
        <v>3</v>
      </c>
      <c r="H1121">
        <v>47025</v>
      </c>
      <c r="I1121">
        <v>0</v>
      </c>
      <c r="J1121">
        <v>1</v>
      </c>
      <c r="K1121" s="1">
        <v>41529</v>
      </c>
      <c r="L1121">
        <v>98</v>
      </c>
      <c r="M1121" t="str" cm="1">
        <f t="array" ref="M1121">_xlfn.IFS(AND(marketing_campaign[[#This Row],[Recency]]&gt;=0,marketing_campaign[[#This Row],[Recency]]&lt;=14),"Early Recency",AND(marketing_campaign[[#This Row],[Recency]]&gt;=15,marketing_campaign[[#This Row],[Recency]]&lt;=31),"Mid-Recency",marketing_campaign[[#This Row],[Recency]]&gt;=32,"Late Recency")</f>
        <v>Late Recency</v>
      </c>
      <c r="N1121">
        <v>508</v>
      </c>
      <c r="O1121">
        <v>11</v>
      </c>
      <c r="P1121">
        <v>59</v>
      </c>
      <c r="Q1121">
        <v>23</v>
      </c>
      <c r="R1121">
        <v>5</v>
      </c>
      <c r="S1121">
        <v>29</v>
      </c>
      <c r="T1121">
        <f>marketing_campaign[[#This Row],[MntGoldProds]]+marketing_campaign[[#This Row],[MntSweetProducts]]+marketing_campaign[[#This Row],[MntFishProducts]]+marketing_campaign[[#This Row],[MntMeatProducts]]+marketing_campaign[[#This Row],[MntFruits]]+marketing_campaign[[#This Row],[MntWines]]</f>
        <v>635</v>
      </c>
      <c r="U1121">
        <v>5</v>
      </c>
      <c r="V1121">
        <v>11</v>
      </c>
      <c r="W1121">
        <v>1</v>
      </c>
      <c r="X1121">
        <v>6</v>
      </c>
      <c r="Y1121">
        <f t="shared" si="35"/>
        <v>23</v>
      </c>
      <c r="Z1121">
        <v>9</v>
      </c>
      <c r="AA1121">
        <v>0</v>
      </c>
      <c r="AB1121">
        <v>0</v>
      </c>
      <c r="AC1121">
        <v>0</v>
      </c>
      <c r="AD1121">
        <v>0</v>
      </c>
      <c r="AE1121">
        <v>0</v>
      </c>
      <c r="AF1121">
        <v>0</v>
      </c>
      <c r="AG1121">
        <v>3</v>
      </c>
      <c r="AH1121">
        <v>11</v>
      </c>
      <c r="AI1121">
        <v>0</v>
      </c>
      <c r="AJ1121">
        <f>marketing_campaign[[#This Row],[AcceptedCmp2]]+marketing_campaign[[#This Row],[AcceptedCmp1]]+marketing_campaign[[#This Row],[AcceptedCmp5]]+marketing_campaign[[#This Row],[AcceptedCmp4]]+marketing_campaign[[#This Row],[AcceptedCmp3]]</f>
        <v>0</v>
      </c>
    </row>
    <row r="1122" spans="1:36" x14ac:dyDescent="0.35">
      <c r="A1122">
        <v>850</v>
      </c>
      <c r="B1122">
        <v>1968</v>
      </c>
      <c r="C1122">
        <f t="shared" ca="1" si="34"/>
        <v>58</v>
      </c>
      <c r="D1122" t="str" cm="1">
        <f t="array" aca="1" ref="D11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2" t="s">
        <v>29</v>
      </c>
      <c r="F1122" t="s">
        <v>30</v>
      </c>
      <c r="G1122" cm="1">
        <f t="array" ref="G1122">_xlfn.IFS(marketing_campaign[[#This Row],[Marital_Status]]="Single",I1122-J1122+1,marketing_campaign[[#This Row],[Marital_Status]]="Together",I1122+J1122+2,marketing_campaign[[#This Row],[Marital_Status]]="Alone",I1122-J1122+1,marketing_campaign[[#This Row],[Marital_Status]]="Married",I1122+J1122+2,marketing_campaign[[#This Row],[Marital_Status]]="Divorced",I1122+J1122+1,marketing_campaign[[#This Row],[Marital_Status]]="YOLO",I1122-J1122+1,marketing_campaign[[#This Row],[Marital_Status]]="Absurd",I1122-J1122+1,marketing_campaign[[#This Row],[Marital_Status]]="Widow",I1122+J1122+1)</f>
        <v>0</v>
      </c>
      <c r="H1122">
        <v>70566</v>
      </c>
      <c r="I1122">
        <v>0</v>
      </c>
      <c r="J1122">
        <v>1</v>
      </c>
      <c r="K1122" s="1">
        <v>41553</v>
      </c>
      <c r="L1122">
        <v>4</v>
      </c>
      <c r="M1122" t="str" cm="1">
        <f t="array" ref="M1122">_xlfn.IFS(AND(marketing_campaign[[#This Row],[Recency]]&gt;=0,marketing_campaign[[#This Row],[Recency]]&lt;=14),"Early Recency",AND(marketing_campaign[[#This Row],[Recency]]&gt;=15,marketing_campaign[[#This Row],[Recency]]&lt;=31),"Mid-Recency",marketing_campaign[[#This Row],[Recency]]&gt;=32,"Late Recency")</f>
        <v>Early Recency</v>
      </c>
      <c r="N1122">
        <v>381</v>
      </c>
      <c r="O1122">
        <v>28</v>
      </c>
      <c r="P1122">
        <v>215</v>
      </c>
      <c r="Q1122">
        <v>84</v>
      </c>
      <c r="R1122">
        <v>28</v>
      </c>
      <c r="S1122">
        <v>21</v>
      </c>
      <c r="T1122">
        <f>marketing_campaign[[#This Row],[MntGoldProds]]+marketing_campaign[[#This Row],[MntSweetProducts]]+marketing_campaign[[#This Row],[MntFishProducts]]+marketing_campaign[[#This Row],[MntMeatProducts]]+marketing_campaign[[#This Row],[MntFruits]]+marketing_campaign[[#This Row],[MntWines]]</f>
        <v>757</v>
      </c>
      <c r="U1122">
        <v>2</v>
      </c>
      <c r="V1122">
        <v>6</v>
      </c>
      <c r="W1122">
        <v>5</v>
      </c>
      <c r="X1122">
        <v>9</v>
      </c>
      <c r="Y1122">
        <f t="shared" si="35"/>
        <v>22</v>
      </c>
      <c r="Z1122">
        <v>3</v>
      </c>
      <c r="AA1122">
        <v>0</v>
      </c>
      <c r="AB1122">
        <v>0</v>
      </c>
      <c r="AC1122">
        <v>0</v>
      </c>
      <c r="AD1122">
        <v>0</v>
      </c>
      <c r="AE1122">
        <v>0</v>
      </c>
      <c r="AF1122">
        <v>0</v>
      </c>
      <c r="AG1122">
        <v>3</v>
      </c>
      <c r="AH1122">
        <v>11</v>
      </c>
      <c r="AI1122">
        <v>0</v>
      </c>
      <c r="AJ1122">
        <f>marketing_campaign[[#This Row],[AcceptedCmp2]]+marketing_campaign[[#This Row],[AcceptedCmp1]]+marketing_campaign[[#This Row],[AcceptedCmp5]]+marketing_campaign[[#This Row],[AcceptedCmp4]]+marketing_campaign[[#This Row],[AcceptedCmp3]]</f>
        <v>0</v>
      </c>
    </row>
    <row r="1123" spans="1:36" x14ac:dyDescent="0.35">
      <c r="A1123">
        <v>4713</v>
      </c>
      <c r="B1123">
        <v>1979</v>
      </c>
      <c r="C1123">
        <f t="shared" ca="1" si="34"/>
        <v>47</v>
      </c>
      <c r="D1123" t="str" cm="1">
        <f t="array" aca="1" ref="D11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3" t="s">
        <v>32</v>
      </c>
      <c r="F1123" t="s">
        <v>33</v>
      </c>
      <c r="G1123" cm="1">
        <f t="array" ref="G1123">_xlfn.IFS(marketing_campaign[[#This Row],[Marital_Status]]="Single",I1123-J1123+1,marketing_campaign[[#This Row],[Marital_Status]]="Together",I1123+J1123+2,marketing_campaign[[#This Row],[Marital_Status]]="Alone",I1123-J1123+1,marketing_campaign[[#This Row],[Marital_Status]]="Married",I1123+J1123+2,marketing_campaign[[#This Row],[Marital_Status]]="Divorced",I1123+J1123+1,marketing_campaign[[#This Row],[Marital_Status]]="YOLO",I1123-J1123+1,marketing_campaign[[#This Row],[Marital_Status]]="Absurd",I1123-J1123+1,marketing_campaign[[#This Row],[Marital_Status]]="Widow",I1123+J1123+1)</f>
        <v>3</v>
      </c>
      <c r="H1123">
        <v>31605</v>
      </c>
      <c r="I1123">
        <v>1</v>
      </c>
      <c r="J1123">
        <v>0</v>
      </c>
      <c r="K1123" s="1">
        <v>41235</v>
      </c>
      <c r="L1123">
        <v>15</v>
      </c>
      <c r="M1123" t="str" cm="1">
        <f t="array" ref="M1123">_xlfn.IFS(AND(marketing_campaign[[#This Row],[Recency]]&gt;=0,marketing_campaign[[#This Row],[Recency]]&lt;=14),"Early Recency",AND(marketing_campaign[[#This Row],[Recency]]&gt;=15,marketing_campaign[[#This Row],[Recency]]&lt;=31),"Mid-Recency",marketing_campaign[[#This Row],[Recency]]&gt;=32,"Late Recency")</f>
        <v>Mid-Recency</v>
      </c>
      <c r="N1123">
        <v>74</v>
      </c>
      <c r="O1123">
        <v>0</v>
      </c>
      <c r="P1123">
        <v>42</v>
      </c>
      <c r="Q1123">
        <v>2</v>
      </c>
      <c r="R1123">
        <v>1</v>
      </c>
      <c r="S1123">
        <v>6</v>
      </c>
      <c r="T1123">
        <f>marketing_campaign[[#This Row],[MntGoldProds]]+marketing_campaign[[#This Row],[MntSweetProducts]]+marketing_campaign[[#This Row],[MntFishProducts]]+marketing_campaign[[#This Row],[MntMeatProducts]]+marketing_campaign[[#This Row],[MntFruits]]+marketing_campaign[[#This Row],[MntWines]]</f>
        <v>125</v>
      </c>
      <c r="U1123">
        <v>2</v>
      </c>
      <c r="V1123">
        <v>2</v>
      </c>
      <c r="W1123">
        <v>1</v>
      </c>
      <c r="X1123">
        <v>4</v>
      </c>
      <c r="Y1123">
        <f t="shared" si="35"/>
        <v>9</v>
      </c>
      <c r="Z1123">
        <v>7</v>
      </c>
      <c r="AA1123">
        <v>0</v>
      </c>
      <c r="AB1123">
        <v>0</v>
      </c>
      <c r="AC1123">
        <v>0</v>
      </c>
      <c r="AD1123">
        <v>0</v>
      </c>
      <c r="AE1123">
        <v>0</v>
      </c>
      <c r="AF1123">
        <v>0</v>
      </c>
      <c r="AG1123">
        <v>3</v>
      </c>
      <c r="AH1123">
        <v>11</v>
      </c>
      <c r="AI1123">
        <v>0</v>
      </c>
      <c r="AJ1123">
        <f>marketing_campaign[[#This Row],[AcceptedCmp2]]+marketing_campaign[[#This Row],[AcceptedCmp1]]+marketing_campaign[[#This Row],[AcceptedCmp5]]+marketing_campaign[[#This Row],[AcceptedCmp4]]+marketing_campaign[[#This Row],[AcceptedCmp3]]</f>
        <v>0</v>
      </c>
    </row>
    <row r="1124" spans="1:36" x14ac:dyDescent="0.35">
      <c r="A1124">
        <v>675</v>
      </c>
      <c r="B1124">
        <v>1973</v>
      </c>
      <c r="C1124">
        <f t="shared" ca="1" si="34"/>
        <v>53</v>
      </c>
      <c r="D1124" t="str" cm="1">
        <f t="array" aca="1" ref="D11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4" t="s">
        <v>34</v>
      </c>
      <c r="F1124" t="s">
        <v>35</v>
      </c>
      <c r="G1124" cm="1">
        <f t="array" ref="G1124">_xlfn.IFS(marketing_campaign[[#This Row],[Marital_Status]]="Single",I1124-J1124+1,marketing_campaign[[#This Row],[Marital_Status]]="Together",I1124+J1124+2,marketing_campaign[[#This Row],[Marital_Status]]="Alone",I1124-J1124+1,marketing_campaign[[#This Row],[Marital_Status]]="Married",I1124+J1124+2,marketing_campaign[[#This Row],[Marital_Status]]="Divorced",I1124+J1124+1,marketing_campaign[[#This Row],[Marital_Status]]="YOLO",I1124-J1124+1,marketing_campaign[[#This Row],[Marital_Status]]="Absurd",I1124-J1124+1,marketing_campaign[[#This Row],[Marital_Status]]="Widow",I1124+J1124+1)</f>
        <v>3</v>
      </c>
      <c r="H1124">
        <v>52034</v>
      </c>
      <c r="I1124">
        <v>1</v>
      </c>
      <c r="J1124">
        <v>1</v>
      </c>
      <c r="K1124" s="1">
        <v>41411</v>
      </c>
      <c r="L1124">
        <v>67</v>
      </c>
      <c r="M1124" t="str" cm="1">
        <f t="array" ref="M1124">_xlfn.IFS(AND(marketing_campaign[[#This Row],[Recency]]&gt;=0,marketing_campaign[[#This Row],[Recency]]&lt;=14),"Early Recency",AND(marketing_campaign[[#This Row],[Recency]]&gt;=15,marketing_campaign[[#This Row],[Recency]]&lt;=31),"Mid-Recency",marketing_campaign[[#This Row],[Recency]]&gt;=32,"Late Recency")</f>
        <v>Late Recency</v>
      </c>
      <c r="N1124">
        <v>146</v>
      </c>
      <c r="O1124">
        <v>0</v>
      </c>
      <c r="P1124">
        <v>93</v>
      </c>
      <c r="Q1124">
        <v>7</v>
      </c>
      <c r="R1124">
        <v>13</v>
      </c>
      <c r="S1124">
        <v>73</v>
      </c>
      <c r="T1124">
        <f>marketing_campaign[[#This Row],[MntGoldProds]]+marketing_campaign[[#This Row],[MntSweetProducts]]+marketing_campaign[[#This Row],[MntFishProducts]]+marketing_campaign[[#This Row],[MntMeatProducts]]+marketing_campaign[[#This Row],[MntFruits]]+marketing_campaign[[#This Row],[MntWines]]</f>
        <v>332</v>
      </c>
      <c r="U1124">
        <v>5</v>
      </c>
      <c r="V1124">
        <v>4</v>
      </c>
      <c r="W1124">
        <v>2</v>
      </c>
      <c r="X1124">
        <v>5</v>
      </c>
      <c r="Y1124">
        <f t="shared" si="35"/>
        <v>16</v>
      </c>
      <c r="Z1124">
        <v>7</v>
      </c>
      <c r="AA1124">
        <v>0</v>
      </c>
      <c r="AB1124">
        <v>0</v>
      </c>
      <c r="AC1124">
        <v>0</v>
      </c>
      <c r="AD1124">
        <v>0</v>
      </c>
      <c r="AE1124">
        <v>0</v>
      </c>
      <c r="AF1124">
        <v>0</v>
      </c>
      <c r="AG1124">
        <v>3</v>
      </c>
      <c r="AH1124">
        <v>11</v>
      </c>
      <c r="AI1124">
        <v>0</v>
      </c>
      <c r="AJ1124">
        <f>marketing_campaign[[#This Row],[AcceptedCmp2]]+marketing_campaign[[#This Row],[AcceptedCmp1]]+marketing_campaign[[#This Row],[AcceptedCmp5]]+marketing_campaign[[#This Row],[AcceptedCmp4]]+marketing_campaign[[#This Row],[AcceptedCmp3]]</f>
        <v>0</v>
      </c>
    </row>
    <row r="1125" spans="1:36" x14ac:dyDescent="0.35">
      <c r="A1125">
        <v>5025</v>
      </c>
      <c r="B1125">
        <v>1979</v>
      </c>
      <c r="C1125">
        <f t="shared" ca="1" si="34"/>
        <v>47</v>
      </c>
      <c r="D1125" t="str" cm="1">
        <f t="array" aca="1" ref="D11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5" t="s">
        <v>29</v>
      </c>
      <c r="F1125" t="s">
        <v>30</v>
      </c>
      <c r="G1125" cm="1">
        <f t="array" ref="G1125">_xlfn.IFS(marketing_campaign[[#This Row],[Marital_Status]]="Single",I1125-J1125+1,marketing_campaign[[#This Row],[Marital_Status]]="Together",I1125+J1125+2,marketing_campaign[[#This Row],[Marital_Status]]="Alone",I1125-J1125+1,marketing_campaign[[#This Row],[Marital_Status]]="Married",I1125+J1125+2,marketing_campaign[[#This Row],[Marital_Status]]="Divorced",I1125+J1125+1,marketing_campaign[[#This Row],[Marital_Status]]="YOLO",I1125-J1125+1,marketing_campaign[[#This Row],[Marital_Status]]="Absurd",I1125-J1125+1,marketing_campaign[[#This Row],[Marital_Status]]="Widow",I1125+J1125+1)</f>
        <v>2</v>
      </c>
      <c r="H1125">
        <v>48526</v>
      </c>
      <c r="I1125">
        <v>1</v>
      </c>
      <c r="J1125">
        <v>0</v>
      </c>
      <c r="K1125" s="1">
        <v>41632</v>
      </c>
      <c r="L1125">
        <v>32</v>
      </c>
      <c r="M1125" t="str" cm="1">
        <f t="array" ref="M1125">_xlfn.IFS(AND(marketing_campaign[[#This Row],[Recency]]&gt;=0,marketing_campaign[[#This Row],[Recency]]&lt;=14),"Early Recency",AND(marketing_campaign[[#This Row],[Recency]]&gt;=15,marketing_campaign[[#This Row],[Recency]]&lt;=31),"Mid-Recency",marketing_campaign[[#This Row],[Recency]]&gt;=32,"Late Recency")</f>
        <v>Late Recency</v>
      </c>
      <c r="N1125">
        <v>23</v>
      </c>
      <c r="O1125">
        <v>17</v>
      </c>
      <c r="P1125">
        <v>23</v>
      </c>
      <c r="Q1125">
        <v>43</v>
      </c>
      <c r="R1125">
        <v>20</v>
      </c>
      <c r="S1125">
        <v>9</v>
      </c>
      <c r="T1125">
        <f>marketing_campaign[[#This Row],[MntGoldProds]]+marketing_campaign[[#This Row],[MntSweetProducts]]+marketing_campaign[[#This Row],[MntFishProducts]]+marketing_campaign[[#This Row],[MntMeatProducts]]+marketing_campaign[[#This Row],[MntFruits]]+marketing_campaign[[#This Row],[MntWines]]</f>
        <v>135</v>
      </c>
      <c r="U1125">
        <v>1</v>
      </c>
      <c r="V1125">
        <v>2</v>
      </c>
      <c r="W1125">
        <v>1</v>
      </c>
      <c r="X1125">
        <v>4</v>
      </c>
      <c r="Y1125">
        <f t="shared" si="35"/>
        <v>8</v>
      </c>
      <c r="Z1125">
        <v>3</v>
      </c>
      <c r="AA1125">
        <v>0</v>
      </c>
      <c r="AB1125">
        <v>0</v>
      </c>
      <c r="AC1125">
        <v>0</v>
      </c>
      <c r="AD1125">
        <v>0</v>
      </c>
      <c r="AE1125">
        <v>0</v>
      </c>
      <c r="AF1125">
        <v>0</v>
      </c>
      <c r="AG1125">
        <v>3</v>
      </c>
      <c r="AH1125">
        <v>11</v>
      </c>
      <c r="AI1125">
        <v>0</v>
      </c>
      <c r="AJ1125">
        <f>marketing_campaign[[#This Row],[AcceptedCmp2]]+marketing_campaign[[#This Row],[AcceptedCmp1]]+marketing_campaign[[#This Row],[AcceptedCmp5]]+marketing_campaign[[#This Row],[AcceptedCmp4]]+marketing_campaign[[#This Row],[AcceptedCmp3]]</f>
        <v>0</v>
      </c>
    </row>
    <row r="1126" spans="1:36" x14ac:dyDescent="0.35">
      <c r="A1126">
        <v>2308</v>
      </c>
      <c r="B1126">
        <v>1954</v>
      </c>
      <c r="C1126">
        <f t="shared" ca="1" si="34"/>
        <v>72</v>
      </c>
      <c r="D1126" t="str" cm="1">
        <f t="array" aca="1" ref="D11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26" t="s">
        <v>29</v>
      </c>
      <c r="F1126" t="s">
        <v>33</v>
      </c>
      <c r="G1126" cm="1">
        <f t="array" ref="G1126">_xlfn.IFS(marketing_campaign[[#This Row],[Marital_Status]]="Single",I1126-J1126+1,marketing_campaign[[#This Row],[Marital_Status]]="Together",I1126+J1126+2,marketing_campaign[[#This Row],[Marital_Status]]="Alone",I1126-J1126+1,marketing_campaign[[#This Row],[Marital_Status]]="Married",I1126+J1126+2,marketing_campaign[[#This Row],[Marital_Status]]="Divorced",I1126+J1126+1,marketing_campaign[[#This Row],[Marital_Status]]="YOLO",I1126-J1126+1,marketing_campaign[[#This Row],[Marital_Status]]="Absurd",I1126-J1126+1,marketing_campaign[[#This Row],[Marital_Status]]="Widow",I1126+J1126+1)</f>
        <v>3</v>
      </c>
      <c r="H1126">
        <v>46734</v>
      </c>
      <c r="I1126">
        <v>0</v>
      </c>
      <c r="J1126">
        <v>1</v>
      </c>
      <c r="K1126" s="1">
        <v>41231</v>
      </c>
      <c r="L1126">
        <v>40</v>
      </c>
      <c r="M1126" t="str" cm="1">
        <f t="array" ref="M1126">_xlfn.IFS(AND(marketing_campaign[[#This Row],[Recency]]&gt;=0,marketing_campaign[[#This Row],[Recency]]&lt;=14),"Early Recency",AND(marketing_campaign[[#This Row],[Recency]]&gt;=15,marketing_campaign[[#This Row],[Recency]]&lt;=31),"Mid-Recency",marketing_campaign[[#This Row],[Recency]]&gt;=32,"Late Recency")</f>
        <v>Late Recency</v>
      </c>
      <c r="N1126">
        <v>110</v>
      </c>
      <c r="O1126">
        <v>5</v>
      </c>
      <c r="P1126">
        <v>137</v>
      </c>
      <c r="Q1126">
        <v>26</v>
      </c>
      <c r="R1126">
        <v>23</v>
      </c>
      <c r="S1126">
        <v>29</v>
      </c>
      <c r="T1126">
        <f>marketing_campaign[[#This Row],[MntGoldProds]]+marketing_campaign[[#This Row],[MntSweetProducts]]+marketing_campaign[[#This Row],[MntFishProducts]]+marketing_campaign[[#This Row],[MntMeatProducts]]+marketing_campaign[[#This Row],[MntFruits]]+marketing_campaign[[#This Row],[MntWines]]</f>
        <v>330</v>
      </c>
      <c r="U1126">
        <v>2</v>
      </c>
      <c r="V1126">
        <v>6</v>
      </c>
      <c r="W1126">
        <v>1</v>
      </c>
      <c r="X1126">
        <v>5</v>
      </c>
      <c r="Y1126">
        <f t="shared" si="35"/>
        <v>14</v>
      </c>
      <c r="Z1126">
        <v>7</v>
      </c>
      <c r="AA1126">
        <v>0</v>
      </c>
      <c r="AB1126">
        <v>0</v>
      </c>
      <c r="AC1126">
        <v>0</v>
      </c>
      <c r="AD1126">
        <v>0</v>
      </c>
      <c r="AE1126">
        <v>0</v>
      </c>
      <c r="AF1126">
        <v>0</v>
      </c>
      <c r="AG1126">
        <v>3</v>
      </c>
      <c r="AH1126">
        <v>11</v>
      </c>
      <c r="AI1126">
        <v>0</v>
      </c>
      <c r="AJ1126">
        <f>marketing_campaign[[#This Row],[AcceptedCmp2]]+marketing_campaign[[#This Row],[AcceptedCmp1]]+marketing_campaign[[#This Row],[AcceptedCmp5]]+marketing_campaign[[#This Row],[AcceptedCmp4]]+marketing_campaign[[#This Row],[AcceptedCmp3]]</f>
        <v>0</v>
      </c>
    </row>
    <row r="1127" spans="1:36" x14ac:dyDescent="0.35">
      <c r="A1127">
        <v>5995</v>
      </c>
      <c r="B1127">
        <v>1962</v>
      </c>
      <c r="C1127">
        <f t="shared" ca="1" si="34"/>
        <v>64</v>
      </c>
      <c r="D1127" t="str" cm="1">
        <f t="array" aca="1" ref="D11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27" t="s">
        <v>29</v>
      </c>
      <c r="F1127" t="s">
        <v>35</v>
      </c>
      <c r="G1127" cm="1">
        <f t="array" ref="G1127">_xlfn.IFS(marketing_campaign[[#This Row],[Marital_Status]]="Single",I1127-J1127+1,marketing_campaign[[#This Row],[Marital_Status]]="Together",I1127+J1127+2,marketing_campaign[[#This Row],[Marital_Status]]="Alone",I1127-J1127+1,marketing_campaign[[#This Row],[Marital_Status]]="Married",I1127+J1127+2,marketing_campaign[[#This Row],[Marital_Status]]="Divorced",I1127+J1127+1,marketing_campaign[[#This Row],[Marital_Status]]="YOLO",I1127-J1127+1,marketing_campaign[[#This Row],[Marital_Status]]="Absurd",I1127-J1127+1,marketing_campaign[[#This Row],[Marital_Status]]="Widow",I1127+J1127+1)</f>
        <v>3</v>
      </c>
      <c r="H1127">
        <v>39552</v>
      </c>
      <c r="I1127">
        <v>1</v>
      </c>
      <c r="J1127">
        <v>1</v>
      </c>
      <c r="K1127" s="1">
        <v>41261</v>
      </c>
      <c r="L1127">
        <v>54</v>
      </c>
      <c r="M1127" t="str" cm="1">
        <f t="array" ref="M1127">_xlfn.IFS(AND(marketing_campaign[[#This Row],[Recency]]&gt;=0,marketing_campaign[[#This Row],[Recency]]&lt;=14),"Early Recency",AND(marketing_campaign[[#This Row],[Recency]]&gt;=15,marketing_campaign[[#This Row],[Recency]]&lt;=31),"Mid-Recency",marketing_campaign[[#This Row],[Recency]]&gt;=32,"Late Recency")</f>
        <v>Late Recency</v>
      </c>
      <c r="N1127">
        <v>165</v>
      </c>
      <c r="O1127">
        <v>3</v>
      </c>
      <c r="P1127">
        <v>147</v>
      </c>
      <c r="Q1127">
        <v>4</v>
      </c>
      <c r="R1127">
        <v>24</v>
      </c>
      <c r="S1127">
        <v>41</v>
      </c>
      <c r="T1127">
        <f>marketing_campaign[[#This Row],[MntGoldProds]]+marketing_campaign[[#This Row],[MntSweetProducts]]+marketing_campaign[[#This Row],[MntFishProducts]]+marketing_campaign[[#This Row],[MntMeatProducts]]+marketing_campaign[[#This Row],[MntFruits]]+marketing_campaign[[#This Row],[MntWines]]</f>
        <v>384</v>
      </c>
      <c r="U1127">
        <v>7</v>
      </c>
      <c r="V1127">
        <v>6</v>
      </c>
      <c r="W1127">
        <v>2</v>
      </c>
      <c r="X1127">
        <v>5</v>
      </c>
      <c r="Y1127">
        <f t="shared" si="35"/>
        <v>20</v>
      </c>
      <c r="Z1127">
        <v>8</v>
      </c>
      <c r="AA1127">
        <v>0</v>
      </c>
      <c r="AB1127">
        <v>0</v>
      </c>
      <c r="AC1127">
        <v>0</v>
      </c>
      <c r="AD1127">
        <v>0</v>
      </c>
      <c r="AE1127">
        <v>0</v>
      </c>
      <c r="AF1127">
        <v>0</v>
      </c>
      <c r="AG1127">
        <v>3</v>
      </c>
      <c r="AH1127">
        <v>11</v>
      </c>
      <c r="AI1127">
        <v>1</v>
      </c>
      <c r="AJ1127">
        <f>marketing_campaign[[#This Row],[AcceptedCmp2]]+marketing_campaign[[#This Row],[AcceptedCmp1]]+marketing_campaign[[#This Row],[AcceptedCmp5]]+marketing_campaign[[#This Row],[AcceptedCmp4]]+marketing_campaign[[#This Row],[AcceptedCmp3]]</f>
        <v>0</v>
      </c>
    </row>
    <row r="1128" spans="1:36" x14ac:dyDescent="0.35">
      <c r="A1128">
        <v>6749</v>
      </c>
      <c r="B1128">
        <v>1966</v>
      </c>
      <c r="C1128">
        <f t="shared" ca="1" si="34"/>
        <v>60</v>
      </c>
      <c r="D1128" t="str" cm="1">
        <f t="array" aca="1" ref="D11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8" t="s">
        <v>29</v>
      </c>
      <c r="F1128" t="s">
        <v>30</v>
      </c>
      <c r="G1128" cm="1">
        <f t="array" ref="G1128">_xlfn.IFS(marketing_campaign[[#This Row],[Marital_Status]]="Single",I1128-J1128+1,marketing_campaign[[#This Row],[Marital_Status]]="Together",I1128+J1128+2,marketing_campaign[[#This Row],[Marital_Status]]="Alone",I1128-J1128+1,marketing_campaign[[#This Row],[Marital_Status]]="Married",I1128+J1128+2,marketing_campaign[[#This Row],[Marital_Status]]="Divorced",I1128+J1128+1,marketing_campaign[[#This Row],[Marital_Status]]="YOLO",I1128-J1128+1,marketing_campaign[[#This Row],[Marital_Status]]="Absurd",I1128-J1128+1,marketing_campaign[[#This Row],[Marital_Status]]="Widow",I1128+J1128+1)</f>
        <v>1</v>
      </c>
      <c r="H1128">
        <v>86358</v>
      </c>
      <c r="I1128">
        <v>1</v>
      </c>
      <c r="J1128">
        <v>1</v>
      </c>
      <c r="K1128" s="1">
        <v>41129</v>
      </c>
      <c r="L1128">
        <v>78</v>
      </c>
      <c r="M1128" t="str" cm="1">
        <f t="array" ref="M1128">_xlfn.IFS(AND(marketing_campaign[[#This Row],[Recency]]&gt;=0,marketing_campaign[[#This Row],[Recency]]&lt;=14),"Early Recency",AND(marketing_campaign[[#This Row],[Recency]]&gt;=15,marketing_campaign[[#This Row],[Recency]]&lt;=31),"Mid-Recency",marketing_campaign[[#This Row],[Recency]]&gt;=32,"Late Recency")</f>
        <v>Late Recency</v>
      </c>
      <c r="N1128">
        <v>957</v>
      </c>
      <c r="O1128">
        <v>47</v>
      </c>
      <c r="P1128">
        <v>494</v>
      </c>
      <c r="Q1128">
        <v>82</v>
      </c>
      <c r="R1128">
        <v>47</v>
      </c>
      <c r="S1128">
        <v>95</v>
      </c>
      <c r="T1128">
        <f>marketing_campaign[[#This Row],[MntGoldProds]]+marketing_campaign[[#This Row],[MntSweetProducts]]+marketing_campaign[[#This Row],[MntFishProducts]]+marketing_campaign[[#This Row],[MntMeatProducts]]+marketing_campaign[[#This Row],[MntFruits]]+marketing_campaign[[#This Row],[MntWines]]</f>
        <v>1722</v>
      </c>
      <c r="U1128">
        <v>4</v>
      </c>
      <c r="V1128">
        <v>5</v>
      </c>
      <c r="W1128">
        <v>3</v>
      </c>
      <c r="X1128">
        <v>6</v>
      </c>
      <c r="Y1128">
        <f t="shared" si="35"/>
        <v>18</v>
      </c>
      <c r="Z1128">
        <v>8</v>
      </c>
      <c r="AA1128">
        <v>0</v>
      </c>
      <c r="AB1128">
        <v>0</v>
      </c>
      <c r="AC1128">
        <v>0</v>
      </c>
      <c r="AD1128">
        <v>0</v>
      </c>
      <c r="AE1128">
        <v>0</v>
      </c>
      <c r="AF1128">
        <v>0</v>
      </c>
      <c r="AG1128">
        <v>3</v>
      </c>
      <c r="AH1128">
        <v>11</v>
      </c>
      <c r="AI1128">
        <v>0</v>
      </c>
      <c r="AJ1128">
        <f>marketing_campaign[[#This Row],[AcceptedCmp2]]+marketing_campaign[[#This Row],[AcceptedCmp1]]+marketing_campaign[[#This Row],[AcceptedCmp5]]+marketing_campaign[[#This Row],[AcceptedCmp4]]+marketing_campaign[[#This Row],[AcceptedCmp3]]</f>
        <v>0</v>
      </c>
    </row>
    <row r="1129" spans="1:36" x14ac:dyDescent="0.35">
      <c r="A1129">
        <v>1010</v>
      </c>
      <c r="B1129">
        <v>1977</v>
      </c>
      <c r="C1129">
        <f t="shared" ca="1" si="34"/>
        <v>49</v>
      </c>
      <c r="D1129" t="str" cm="1">
        <f t="array" aca="1" ref="D11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29" t="s">
        <v>29</v>
      </c>
      <c r="F1129" t="s">
        <v>31</v>
      </c>
      <c r="G1129" cm="1">
        <f t="array" ref="G1129">_xlfn.IFS(marketing_campaign[[#This Row],[Marital_Status]]="Single",I1129-J1129+1,marketing_campaign[[#This Row],[Marital_Status]]="Together",I1129+J1129+2,marketing_campaign[[#This Row],[Marital_Status]]="Alone",I1129-J1129+1,marketing_campaign[[#This Row],[Marital_Status]]="Married",I1129+J1129+2,marketing_campaign[[#This Row],[Marital_Status]]="Divorced",I1129+J1129+1,marketing_campaign[[#This Row],[Marital_Status]]="YOLO",I1129-J1129+1,marketing_campaign[[#This Row],[Marital_Status]]="Absurd",I1129-J1129+1,marketing_campaign[[#This Row],[Marital_Status]]="Widow",I1129+J1129+1)</f>
        <v>5</v>
      </c>
      <c r="H1129">
        <v>46931</v>
      </c>
      <c r="I1129">
        <v>2</v>
      </c>
      <c r="J1129">
        <v>1</v>
      </c>
      <c r="K1129" s="1">
        <v>41753</v>
      </c>
      <c r="L1129">
        <v>94</v>
      </c>
      <c r="M1129" t="str" cm="1">
        <f t="array" ref="M1129">_xlfn.IFS(AND(marketing_campaign[[#This Row],[Recency]]&gt;=0,marketing_campaign[[#This Row],[Recency]]&lt;=14),"Early Recency",AND(marketing_campaign[[#This Row],[Recency]]&gt;=15,marketing_campaign[[#This Row],[Recency]]&lt;=31),"Mid-Recency",marketing_campaign[[#This Row],[Recency]]&gt;=32,"Late Recency")</f>
        <v>Late Recency</v>
      </c>
      <c r="N1129">
        <v>41</v>
      </c>
      <c r="O1129">
        <v>0</v>
      </c>
      <c r="P1129">
        <v>17</v>
      </c>
      <c r="Q1129">
        <v>3</v>
      </c>
      <c r="R1129">
        <v>1</v>
      </c>
      <c r="S1129">
        <v>16</v>
      </c>
      <c r="T1129">
        <f>marketing_campaign[[#This Row],[MntGoldProds]]+marketing_campaign[[#This Row],[MntSweetProducts]]+marketing_campaign[[#This Row],[MntFishProducts]]+marketing_campaign[[#This Row],[MntMeatProducts]]+marketing_campaign[[#This Row],[MntFruits]]+marketing_campaign[[#This Row],[MntWines]]</f>
        <v>78</v>
      </c>
      <c r="U1129">
        <v>2</v>
      </c>
      <c r="V1129">
        <v>1</v>
      </c>
      <c r="W1129">
        <v>1</v>
      </c>
      <c r="X1129">
        <v>3</v>
      </c>
      <c r="Y1129">
        <f t="shared" si="35"/>
        <v>7</v>
      </c>
      <c r="Z1129">
        <v>3</v>
      </c>
      <c r="AA1129">
        <v>0</v>
      </c>
      <c r="AB1129">
        <v>0</v>
      </c>
      <c r="AC1129">
        <v>0</v>
      </c>
      <c r="AD1129">
        <v>0</v>
      </c>
      <c r="AE1129">
        <v>0</v>
      </c>
      <c r="AF1129">
        <v>0</v>
      </c>
      <c r="AG1129">
        <v>3</v>
      </c>
      <c r="AH1129">
        <v>11</v>
      </c>
      <c r="AI1129">
        <v>0</v>
      </c>
      <c r="AJ1129">
        <f>marketing_campaign[[#This Row],[AcceptedCmp2]]+marketing_campaign[[#This Row],[AcceptedCmp1]]+marketing_campaign[[#This Row],[AcceptedCmp5]]+marketing_campaign[[#This Row],[AcceptedCmp4]]+marketing_campaign[[#This Row],[AcceptedCmp3]]</f>
        <v>0</v>
      </c>
    </row>
    <row r="1130" spans="1:36" x14ac:dyDescent="0.35">
      <c r="A1130">
        <v>8977</v>
      </c>
      <c r="B1130">
        <v>1985</v>
      </c>
      <c r="C1130">
        <f t="shared" ca="1" si="34"/>
        <v>41</v>
      </c>
      <c r="D1130" t="str" cm="1">
        <f t="array" aca="1" ref="D11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30" t="s">
        <v>36</v>
      </c>
      <c r="F1130" t="s">
        <v>30</v>
      </c>
      <c r="G1130" cm="1">
        <f t="array" ref="G1130">_xlfn.IFS(marketing_campaign[[#This Row],[Marital_Status]]="Single",I1130-J1130+1,marketing_campaign[[#This Row],[Marital_Status]]="Together",I1130+J1130+2,marketing_campaign[[#This Row],[Marital_Status]]="Alone",I1130-J1130+1,marketing_campaign[[#This Row],[Marital_Status]]="Married",I1130+J1130+2,marketing_campaign[[#This Row],[Marital_Status]]="Divorced",I1130+J1130+1,marketing_campaign[[#This Row],[Marital_Status]]="YOLO",I1130-J1130+1,marketing_campaign[[#This Row],[Marital_Status]]="Absurd",I1130-J1130+1,marketing_campaign[[#This Row],[Marital_Status]]="Widow",I1130+J1130+1)</f>
        <v>1</v>
      </c>
      <c r="H1130">
        <v>16581</v>
      </c>
      <c r="I1130">
        <v>0</v>
      </c>
      <c r="J1130">
        <v>0</v>
      </c>
      <c r="K1130" s="1">
        <v>41286</v>
      </c>
      <c r="L1130">
        <v>51</v>
      </c>
      <c r="M1130" t="str" cm="1">
        <f t="array" ref="M1130">_xlfn.IFS(AND(marketing_campaign[[#This Row],[Recency]]&gt;=0,marketing_campaign[[#This Row],[Recency]]&lt;=14),"Early Recency",AND(marketing_campaign[[#This Row],[Recency]]&gt;=15,marketing_campaign[[#This Row],[Recency]]&lt;=31),"Mid-Recency",marketing_campaign[[#This Row],[Recency]]&gt;=32,"Late Recency")</f>
        <v>Late Recency</v>
      </c>
      <c r="N1130">
        <v>1</v>
      </c>
      <c r="O1130">
        <v>3</v>
      </c>
      <c r="P1130">
        <v>4</v>
      </c>
      <c r="Q1130">
        <v>2</v>
      </c>
      <c r="R1130">
        <v>3</v>
      </c>
      <c r="S1130">
        <v>11</v>
      </c>
      <c r="T1130">
        <f>marketing_campaign[[#This Row],[MntGoldProds]]+marketing_campaign[[#This Row],[MntSweetProducts]]+marketing_campaign[[#This Row],[MntFishProducts]]+marketing_campaign[[#This Row],[MntMeatProducts]]+marketing_campaign[[#This Row],[MntFruits]]+marketing_campaign[[#This Row],[MntWines]]</f>
        <v>24</v>
      </c>
      <c r="U1130">
        <v>1</v>
      </c>
      <c r="V1130">
        <v>0</v>
      </c>
      <c r="W1130">
        <v>0</v>
      </c>
      <c r="X1130">
        <v>3</v>
      </c>
      <c r="Y1130">
        <f t="shared" si="35"/>
        <v>4</v>
      </c>
      <c r="Z1130">
        <v>4</v>
      </c>
      <c r="AA1130">
        <v>0</v>
      </c>
      <c r="AB1130">
        <v>0</v>
      </c>
      <c r="AC1130">
        <v>0</v>
      </c>
      <c r="AD1130">
        <v>0</v>
      </c>
      <c r="AE1130">
        <v>0</v>
      </c>
      <c r="AF1130">
        <v>0</v>
      </c>
      <c r="AG1130">
        <v>3</v>
      </c>
      <c r="AH1130">
        <v>11</v>
      </c>
      <c r="AI1130">
        <v>0</v>
      </c>
      <c r="AJ1130">
        <f>marketing_campaign[[#This Row],[AcceptedCmp2]]+marketing_campaign[[#This Row],[AcceptedCmp1]]+marketing_campaign[[#This Row],[AcceptedCmp5]]+marketing_campaign[[#This Row],[AcceptedCmp4]]+marketing_campaign[[#This Row],[AcceptedCmp3]]</f>
        <v>0</v>
      </c>
    </row>
    <row r="1131" spans="1:36" x14ac:dyDescent="0.35">
      <c r="A1131">
        <v>4756</v>
      </c>
      <c r="B1131">
        <v>1952</v>
      </c>
      <c r="C1131">
        <f t="shared" ca="1" si="34"/>
        <v>74</v>
      </c>
      <c r="D1131" t="str" cm="1">
        <f t="array" aca="1" ref="D11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31" t="s">
        <v>37</v>
      </c>
      <c r="F1131" t="s">
        <v>35</v>
      </c>
      <c r="G1131" cm="1">
        <f t="array" ref="G1131">_xlfn.IFS(marketing_campaign[[#This Row],[Marital_Status]]="Single",I1131-J1131+1,marketing_campaign[[#This Row],[Marital_Status]]="Together",I1131+J1131+2,marketing_campaign[[#This Row],[Marital_Status]]="Alone",I1131-J1131+1,marketing_campaign[[#This Row],[Marital_Status]]="Married",I1131+J1131+2,marketing_campaign[[#This Row],[Marital_Status]]="Divorced",I1131+J1131+1,marketing_campaign[[#This Row],[Marital_Status]]="YOLO",I1131-J1131+1,marketing_campaign[[#This Row],[Marital_Status]]="Absurd",I1131-J1131+1,marketing_campaign[[#This Row],[Marital_Status]]="Widow",I1131+J1131+1)</f>
        <v>1</v>
      </c>
      <c r="H1131">
        <v>63998</v>
      </c>
      <c r="I1131">
        <v>0</v>
      </c>
      <c r="J1131">
        <v>0</v>
      </c>
      <c r="K1131" s="1">
        <v>41628</v>
      </c>
      <c r="L1131">
        <v>42</v>
      </c>
      <c r="M1131" t="str" cm="1">
        <f t="array" ref="M1131">_xlfn.IFS(AND(marketing_campaign[[#This Row],[Recency]]&gt;=0,marketing_campaign[[#This Row],[Recency]]&lt;=14),"Early Recency",AND(marketing_campaign[[#This Row],[Recency]]&gt;=15,marketing_campaign[[#This Row],[Recency]]&lt;=31),"Mid-Recency",marketing_campaign[[#This Row],[Recency]]&gt;=32,"Late Recency")</f>
        <v>Late Recency</v>
      </c>
      <c r="N1131">
        <v>176</v>
      </c>
      <c r="O1131">
        <v>29</v>
      </c>
      <c r="P1131">
        <v>818</v>
      </c>
      <c r="Q1131">
        <v>0</v>
      </c>
      <c r="R1131">
        <v>33</v>
      </c>
      <c r="S1131">
        <v>112</v>
      </c>
      <c r="T1131">
        <f>marketing_campaign[[#This Row],[MntGoldProds]]+marketing_campaign[[#This Row],[MntSweetProducts]]+marketing_campaign[[#This Row],[MntFishProducts]]+marketing_campaign[[#This Row],[MntMeatProducts]]+marketing_campaign[[#This Row],[MntFruits]]+marketing_campaign[[#This Row],[MntWines]]</f>
        <v>1168</v>
      </c>
      <c r="U1131">
        <v>1</v>
      </c>
      <c r="V1131">
        <v>7</v>
      </c>
      <c r="W1131">
        <v>6</v>
      </c>
      <c r="X1131">
        <v>11</v>
      </c>
      <c r="Y1131">
        <f t="shared" si="35"/>
        <v>25</v>
      </c>
      <c r="Z1131">
        <v>4</v>
      </c>
      <c r="AA1131">
        <v>0</v>
      </c>
      <c r="AB1131">
        <v>0</v>
      </c>
      <c r="AC1131">
        <v>0</v>
      </c>
      <c r="AD1131">
        <v>0</v>
      </c>
      <c r="AE1131">
        <v>0</v>
      </c>
      <c r="AF1131">
        <v>0</v>
      </c>
      <c r="AG1131">
        <v>3</v>
      </c>
      <c r="AH1131">
        <v>11</v>
      </c>
      <c r="AI1131">
        <v>1</v>
      </c>
      <c r="AJ1131">
        <f>marketing_campaign[[#This Row],[AcceptedCmp2]]+marketing_campaign[[#This Row],[AcceptedCmp1]]+marketing_campaign[[#This Row],[AcceptedCmp5]]+marketing_campaign[[#This Row],[AcceptedCmp4]]+marketing_campaign[[#This Row],[AcceptedCmp3]]</f>
        <v>0</v>
      </c>
    </row>
    <row r="1132" spans="1:36" x14ac:dyDescent="0.35">
      <c r="A1132">
        <v>3412</v>
      </c>
      <c r="B1132">
        <v>1951</v>
      </c>
      <c r="C1132">
        <f t="shared" ca="1" si="34"/>
        <v>75</v>
      </c>
      <c r="D1132" t="str" cm="1">
        <f t="array" aca="1" ref="D11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32" t="s">
        <v>34</v>
      </c>
      <c r="F1132" t="s">
        <v>33</v>
      </c>
      <c r="G1132" cm="1">
        <f t="array" ref="G1132">_xlfn.IFS(marketing_campaign[[#This Row],[Marital_Status]]="Single",I1132-J1132+1,marketing_campaign[[#This Row],[Marital_Status]]="Together",I1132+J1132+2,marketing_campaign[[#This Row],[Marital_Status]]="Alone",I1132-J1132+1,marketing_campaign[[#This Row],[Marital_Status]]="Married",I1132+J1132+2,marketing_campaign[[#This Row],[Marital_Status]]="Divorced",I1132+J1132+1,marketing_campaign[[#This Row],[Marital_Status]]="YOLO",I1132-J1132+1,marketing_campaign[[#This Row],[Marital_Status]]="Absurd",I1132-J1132+1,marketing_campaign[[#This Row],[Marital_Status]]="Widow",I1132+J1132+1)</f>
        <v>3</v>
      </c>
      <c r="H1132">
        <v>67381</v>
      </c>
      <c r="I1132">
        <v>0</v>
      </c>
      <c r="J1132">
        <v>1</v>
      </c>
      <c r="K1132" s="1">
        <v>41289</v>
      </c>
      <c r="L1132">
        <v>67</v>
      </c>
      <c r="M1132" t="str" cm="1">
        <f t="array" ref="M1132">_xlfn.IFS(AND(marketing_campaign[[#This Row],[Recency]]&gt;=0,marketing_campaign[[#This Row],[Recency]]&lt;=14),"Early Recency",AND(marketing_campaign[[#This Row],[Recency]]&gt;=15,marketing_campaign[[#This Row],[Recency]]&lt;=31),"Mid-Recency",marketing_campaign[[#This Row],[Recency]]&gt;=32,"Late Recency")</f>
        <v>Late Recency</v>
      </c>
      <c r="N1132">
        <v>815</v>
      </c>
      <c r="O1132">
        <v>8</v>
      </c>
      <c r="P1132">
        <v>53</v>
      </c>
      <c r="Q1132">
        <v>11</v>
      </c>
      <c r="R1132">
        <v>0</v>
      </c>
      <c r="S1132">
        <v>70</v>
      </c>
      <c r="T1132">
        <f>marketing_campaign[[#This Row],[MntGoldProds]]+marketing_campaign[[#This Row],[MntSweetProducts]]+marketing_campaign[[#This Row],[MntFishProducts]]+marketing_campaign[[#This Row],[MntMeatProducts]]+marketing_campaign[[#This Row],[MntFruits]]+marketing_campaign[[#This Row],[MntWines]]</f>
        <v>957</v>
      </c>
      <c r="U1132">
        <v>4</v>
      </c>
      <c r="V1132">
        <v>2</v>
      </c>
      <c r="W1132">
        <v>2</v>
      </c>
      <c r="X1132">
        <v>9</v>
      </c>
      <c r="Y1132">
        <f t="shared" si="35"/>
        <v>17</v>
      </c>
      <c r="Z1132">
        <v>7</v>
      </c>
      <c r="AA1132">
        <v>0</v>
      </c>
      <c r="AB1132">
        <v>1</v>
      </c>
      <c r="AC1132">
        <v>0</v>
      </c>
      <c r="AD1132">
        <v>0</v>
      </c>
      <c r="AE1132">
        <v>0</v>
      </c>
      <c r="AF1132">
        <v>0</v>
      </c>
      <c r="AG1132">
        <v>3</v>
      </c>
      <c r="AH1132">
        <v>11</v>
      </c>
      <c r="AI1132">
        <v>0</v>
      </c>
      <c r="AJ1132">
        <f>marketing_campaign[[#This Row],[AcceptedCmp2]]+marketing_campaign[[#This Row],[AcceptedCmp1]]+marketing_campaign[[#This Row],[AcceptedCmp5]]+marketing_campaign[[#This Row],[AcceptedCmp4]]+marketing_campaign[[#This Row],[AcceptedCmp3]]</f>
        <v>1</v>
      </c>
    </row>
    <row r="1133" spans="1:36" x14ac:dyDescent="0.35">
      <c r="A1133">
        <v>606</v>
      </c>
      <c r="B1133">
        <v>1967</v>
      </c>
      <c r="C1133">
        <f t="shared" ca="1" si="34"/>
        <v>59</v>
      </c>
      <c r="D1133" t="str" cm="1">
        <f t="array" aca="1" ref="D11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3" t="s">
        <v>29</v>
      </c>
      <c r="F1133" t="s">
        <v>30</v>
      </c>
      <c r="G1133" cm="1">
        <f t="array" ref="G1133">_xlfn.IFS(marketing_campaign[[#This Row],[Marital_Status]]="Single",I1133-J1133+1,marketing_campaign[[#This Row],[Marital_Status]]="Together",I1133+J1133+2,marketing_campaign[[#This Row],[Marital_Status]]="Alone",I1133-J1133+1,marketing_campaign[[#This Row],[Marital_Status]]="Married",I1133+J1133+2,marketing_campaign[[#This Row],[Marital_Status]]="Divorced",I1133+J1133+1,marketing_campaign[[#This Row],[Marital_Status]]="YOLO",I1133-J1133+1,marketing_campaign[[#This Row],[Marital_Status]]="Absurd",I1133-J1133+1,marketing_campaign[[#This Row],[Marital_Status]]="Widow",I1133+J1133+1)</f>
        <v>1</v>
      </c>
      <c r="H1133">
        <v>25930</v>
      </c>
      <c r="I1133">
        <v>1</v>
      </c>
      <c r="J1133">
        <v>1</v>
      </c>
      <c r="K1133" s="1">
        <v>41557</v>
      </c>
      <c r="L1133">
        <v>87</v>
      </c>
      <c r="M1133" t="str" cm="1">
        <f t="array" ref="M1133">_xlfn.IFS(AND(marketing_campaign[[#This Row],[Recency]]&gt;=0,marketing_campaign[[#This Row],[Recency]]&lt;=14),"Early Recency",AND(marketing_campaign[[#This Row],[Recency]]&gt;=15,marketing_campaign[[#This Row],[Recency]]&lt;=31),"Mid-Recency",marketing_campaign[[#This Row],[Recency]]&gt;=32,"Late Recency")</f>
        <v>Late Recency</v>
      </c>
      <c r="N1133">
        <v>6</v>
      </c>
      <c r="O1133">
        <v>1</v>
      </c>
      <c r="P1133">
        <v>2</v>
      </c>
      <c r="Q1133">
        <v>2</v>
      </c>
      <c r="R1133">
        <v>0</v>
      </c>
      <c r="S1133">
        <v>4</v>
      </c>
      <c r="T1133">
        <f>marketing_campaign[[#This Row],[MntGoldProds]]+marketing_campaign[[#This Row],[MntSweetProducts]]+marketing_campaign[[#This Row],[MntFishProducts]]+marketing_campaign[[#This Row],[MntMeatProducts]]+marketing_campaign[[#This Row],[MntFruits]]+marketing_campaign[[#This Row],[MntWines]]</f>
        <v>15</v>
      </c>
      <c r="U1133">
        <v>1</v>
      </c>
      <c r="V1133">
        <v>1</v>
      </c>
      <c r="W1133">
        <v>0</v>
      </c>
      <c r="X1133">
        <v>2</v>
      </c>
      <c r="Y1133">
        <f t="shared" si="35"/>
        <v>4</v>
      </c>
      <c r="Z1133">
        <v>7</v>
      </c>
      <c r="AA1133">
        <v>0</v>
      </c>
      <c r="AB1133">
        <v>0</v>
      </c>
      <c r="AC1133">
        <v>0</v>
      </c>
      <c r="AD1133">
        <v>0</v>
      </c>
      <c r="AE1133">
        <v>0</v>
      </c>
      <c r="AF1133">
        <v>0</v>
      </c>
      <c r="AG1133">
        <v>3</v>
      </c>
      <c r="AH1133">
        <v>11</v>
      </c>
      <c r="AI1133">
        <v>0</v>
      </c>
      <c r="AJ1133">
        <f>marketing_campaign[[#This Row],[AcceptedCmp2]]+marketing_campaign[[#This Row],[AcceptedCmp1]]+marketing_campaign[[#This Row],[AcceptedCmp5]]+marketing_campaign[[#This Row],[AcceptedCmp4]]+marketing_campaign[[#This Row],[AcceptedCmp3]]</f>
        <v>0</v>
      </c>
    </row>
    <row r="1134" spans="1:36" x14ac:dyDescent="0.35">
      <c r="A1134">
        <v>5961</v>
      </c>
      <c r="B1134">
        <v>1978</v>
      </c>
      <c r="C1134">
        <f t="shared" ca="1" si="34"/>
        <v>48</v>
      </c>
      <c r="D1134" t="str" cm="1">
        <f t="array" aca="1" ref="D11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4" t="s">
        <v>29</v>
      </c>
      <c r="F1134" t="s">
        <v>33</v>
      </c>
      <c r="G1134" cm="1">
        <f t="array" ref="G1134">_xlfn.IFS(marketing_campaign[[#This Row],[Marital_Status]]="Single",I1134-J1134+1,marketing_campaign[[#This Row],[Marital_Status]]="Together",I1134+J1134+2,marketing_campaign[[#This Row],[Marital_Status]]="Alone",I1134-J1134+1,marketing_campaign[[#This Row],[Marital_Status]]="Married",I1134+J1134+2,marketing_campaign[[#This Row],[Marital_Status]]="Divorced",I1134+J1134+1,marketing_campaign[[#This Row],[Marital_Status]]="YOLO",I1134-J1134+1,marketing_campaign[[#This Row],[Marital_Status]]="Absurd",I1134-J1134+1,marketing_campaign[[#This Row],[Marital_Status]]="Widow",I1134+J1134+1)</f>
        <v>3</v>
      </c>
      <c r="H1134">
        <v>42693</v>
      </c>
      <c r="I1134">
        <v>1</v>
      </c>
      <c r="J1134">
        <v>0</v>
      </c>
      <c r="K1134" s="1">
        <v>41797</v>
      </c>
      <c r="L1134">
        <v>29</v>
      </c>
      <c r="M1134" t="str" cm="1">
        <f t="array" ref="M1134">_xlfn.IFS(AND(marketing_campaign[[#This Row],[Recency]]&gt;=0,marketing_campaign[[#This Row],[Recency]]&lt;=14),"Early Recency",AND(marketing_campaign[[#This Row],[Recency]]&gt;=15,marketing_campaign[[#This Row],[Recency]]&lt;=31),"Mid-Recency",marketing_campaign[[#This Row],[Recency]]&gt;=32,"Late Recency")</f>
        <v>Mid-Recency</v>
      </c>
      <c r="N1134">
        <v>8</v>
      </c>
      <c r="O1134">
        <v>4</v>
      </c>
      <c r="P1134">
        <v>20</v>
      </c>
      <c r="Q1134">
        <v>6</v>
      </c>
      <c r="R1134">
        <v>3</v>
      </c>
      <c r="S1134">
        <v>16</v>
      </c>
      <c r="T1134">
        <f>marketing_campaign[[#This Row],[MntGoldProds]]+marketing_campaign[[#This Row],[MntSweetProducts]]+marketing_campaign[[#This Row],[MntFishProducts]]+marketing_campaign[[#This Row],[MntMeatProducts]]+marketing_campaign[[#This Row],[MntFruits]]+marketing_campaign[[#This Row],[MntWines]]</f>
        <v>57</v>
      </c>
      <c r="U1134">
        <v>1</v>
      </c>
      <c r="V1134">
        <v>1</v>
      </c>
      <c r="W1134">
        <v>0</v>
      </c>
      <c r="X1134">
        <v>3</v>
      </c>
      <c r="Y1134">
        <f t="shared" si="35"/>
        <v>5</v>
      </c>
      <c r="Z1134">
        <v>5</v>
      </c>
      <c r="AA1134">
        <v>0</v>
      </c>
      <c r="AB1134">
        <v>0</v>
      </c>
      <c r="AC1134">
        <v>0</v>
      </c>
      <c r="AD1134">
        <v>0</v>
      </c>
      <c r="AE1134">
        <v>0</v>
      </c>
      <c r="AF1134">
        <v>0</v>
      </c>
      <c r="AG1134">
        <v>3</v>
      </c>
      <c r="AH1134">
        <v>11</v>
      </c>
      <c r="AI1134">
        <v>0</v>
      </c>
      <c r="AJ1134">
        <f>marketing_campaign[[#This Row],[AcceptedCmp2]]+marketing_campaign[[#This Row],[AcceptedCmp1]]+marketing_campaign[[#This Row],[AcceptedCmp5]]+marketing_campaign[[#This Row],[AcceptedCmp4]]+marketing_campaign[[#This Row],[AcceptedCmp3]]</f>
        <v>0</v>
      </c>
    </row>
    <row r="1135" spans="1:36" x14ac:dyDescent="0.35">
      <c r="A1135">
        <v>2975</v>
      </c>
      <c r="B1135">
        <v>1976</v>
      </c>
      <c r="C1135">
        <f t="shared" ca="1" si="34"/>
        <v>50</v>
      </c>
      <c r="D1135" t="str" cm="1">
        <f t="array" aca="1" ref="D11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5" t="s">
        <v>29</v>
      </c>
      <c r="F1135" t="s">
        <v>31</v>
      </c>
      <c r="G1135" cm="1">
        <f t="array" ref="G1135">_xlfn.IFS(marketing_campaign[[#This Row],[Marital_Status]]="Single",I1135-J1135+1,marketing_campaign[[#This Row],[Marital_Status]]="Together",I1135+J1135+2,marketing_campaign[[#This Row],[Marital_Status]]="Alone",I1135-J1135+1,marketing_campaign[[#This Row],[Marital_Status]]="Married",I1135+J1135+2,marketing_campaign[[#This Row],[Marital_Status]]="Divorced",I1135+J1135+1,marketing_campaign[[#This Row],[Marital_Status]]="YOLO",I1135-J1135+1,marketing_campaign[[#This Row],[Marital_Status]]="Absurd",I1135-J1135+1,marketing_campaign[[#This Row],[Marital_Status]]="Widow",I1135+J1135+1)</f>
        <v>3</v>
      </c>
      <c r="H1135">
        <v>85606</v>
      </c>
      <c r="I1135">
        <v>0</v>
      </c>
      <c r="J1135">
        <v>1</v>
      </c>
      <c r="K1135" s="1">
        <v>41225</v>
      </c>
      <c r="L1135">
        <v>89</v>
      </c>
      <c r="M1135" t="str" cm="1">
        <f t="array" ref="M1135">_xlfn.IFS(AND(marketing_campaign[[#This Row],[Recency]]&gt;=0,marketing_campaign[[#This Row],[Recency]]&lt;=14),"Early Recency",AND(marketing_campaign[[#This Row],[Recency]]&gt;=15,marketing_campaign[[#This Row],[Recency]]&lt;=31),"Mid-Recency",marketing_campaign[[#This Row],[Recency]]&gt;=32,"Late Recency")</f>
        <v>Late Recency</v>
      </c>
      <c r="N1135">
        <v>717</v>
      </c>
      <c r="O1135">
        <v>42</v>
      </c>
      <c r="P1135">
        <v>864</v>
      </c>
      <c r="Q1135">
        <v>219</v>
      </c>
      <c r="R1135">
        <v>30</v>
      </c>
      <c r="S1135">
        <v>84</v>
      </c>
      <c r="T1135">
        <f>marketing_campaign[[#This Row],[MntGoldProds]]+marketing_campaign[[#This Row],[MntSweetProducts]]+marketing_campaign[[#This Row],[MntFishProducts]]+marketing_campaign[[#This Row],[MntMeatProducts]]+marketing_campaign[[#This Row],[MntFruits]]+marketing_campaign[[#This Row],[MntWines]]</f>
        <v>1956</v>
      </c>
      <c r="U1135">
        <v>2</v>
      </c>
      <c r="V1135">
        <v>6</v>
      </c>
      <c r="W1135">
        <v>7</v>
      </c>
      <c r="X1135">
        <v>9</v>
      </c>
      <c r="Y1135">
        <f t="shared" si="35"/>
        <v>24</v>
      </c>
      <c r="Z1135">
        <v>3</v>
      </c>
      <c r="AA1135">
        <v>0</v>
      </c>
      <c r="AB1135">
        <v>0</v>
      </c>
      <c r="AC1135">
        <v>0</v>
      </c>
      <c r="AD1135">
        <v>1</v>
      </c>
      <c r="AE1135">
        <v>0</v>
      </c>
      <c r="AF1135">
        <v>0</v>
      </c>
      <c r="AG1135">
        <v>3</v>
      </c>
      <c r="AH1135">
        <v>11</v>
      </c>
      <c r="AI1135">
        <v>0</v>
      </c>
      <c r="AJ1135">
        <f>marketing_campaign[[#This Row],[AcceptedCmp2]]+marketing_campaign[[#This Row],[AcceptedCmp1]]+marketing_campaign[[#This Row],[AcceptedCmp5]]+marketing_campaign[[#This Row],[AcceptedCmp4]]+marketing_campaign[[#This Row],[AcceptedCmp3]]</f>
        <v>1</v>
      </c>
    </row>
    <row r="1136" spans="1:36" x14ac:dyDescent="0.35">
      <c r="A1136">
        <v>2894</v>
      </c>
      <c r="B1136">
        <v>1985</v>
      </c>
      <c r="C1136">
        <f t="shared" ca="1" si="34"/>
        <v>41</v>
      </c>
      <c r="D1136" t="str" cm="1">
        <f t="array" aca="1" ref="D11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36" t="s">
        <v>29</v>
      </c>
      <c r="F1136" t="s">
        <v>30</v>
      </c>
      <c r="G1136" cm="1">
        <f t="array" ref="G1136">_xlfn.IFS(marketing_campaign[[#This Row],[Marital_Status]]="Single",I1136-J1136+1,marketing_campaign[[#This Row],[Marital_Status]]="Together",I1136+J1136+2,marketing_campaign[[#This Row],[Marital_Status]]="Alone",I1136-J1136+1,marketing_campaign[[#This Row],[Marital_Status]]="Married",I1136+J1136+2,marketing_campaign[[#This Row],[Marital_Status]]="Divorced",I1136+J1136+1,marketing_campaign[[#This Row],[Marital_Status]]="YOLO",I1136-J1136+1,marketing_campaign[[#This Row],[Marital_Status]]="Absurd",I1136-J1136+1,marketing_campaign[[#This Row],[Marital_Status]]="Widow",I1136+J1136+1)</f>
        <v>1</v>
      </c>
      <c r="H1136">
        <v>72903</v>
      </c>
      <c r="I1136">
        <v>0</v>
      </c>
      <c r="J1136">
        <v>0</v>
      </c>
      <c r="K1136" s="1">
        <v>41576</v>
      </c>
      <c r="L1136">
        <v>74</v>
      </c>
      <c r="M1136" t="str" cm="1">
        <f t="array" ref="M1136">_xlfn.IFS(AND(marketing_campaign[[#This Row],[Recency]]&gt;=0,marketing_campaign[[#This Row],[Recency]]&lt;=14),"Early Recency",AND(marketing_campaign[[#This Row],[Recency]]&gt;=15,marketing_campaign[[#This Row],[Recency]]&lt;=31),"Mid-Recency",marketing_campaign[[#This Row],[Recency]]&gt;=32,"Late Recency")</f>
        <v>Late Recency</v>
      </c>
      <c r="N1136">
        <v>1067</v>
      </c>
      <c r="O1136">
        <v>138</v>
      </c>
      <c r="P1136">
        <v>750</v>
      </c>
      <c r="Q1136">
        <v>0</v>
      </c>
      <c r="R1136">
        <v>19</v>
      </c>
      <c r="S1136">
        <v>39</v>
      </c>
      <c r="T1136">
        <f>marketing_campaign[[#This Row],[MntGoldProds]]+marketing_campaign[[#This Row],[MntSweetProducts]]+marketing_campaign[[#This Row],[MntFishProducts]]+marketing_campaign[[#This Row],[MntMeatProducts]]+marketing_campaign[[#This Row],[MntFruits]]+marketing_campaign[[#This Row],[MntWines]]</f>
        <v>2013</v>
      </c>
      <c r="U1136">
        <v>1</v>
      </c>
      <c r="V1136">
        <v>7</v>
      </c>
      <c r="W1136">
        <v>5</v>
      </c>
      <c r="X1136">
        <v>8</v>
      </c>
      <c r="Y1136">
        <f t="shared" si="35"/>
        <v>21</v>
      </c>
      <c r="Z1136">
        <v>4</v>
      </c>
      <c r="AA1136">
        <v>0</v>
      </c>
      <c r="AB1136">
        <v>1</v>
      </c>
      <c r="AC1136">
        <v>1</v>
      </c>
      <c r="AD1136">
        <v>1</v>
      </c>
      <c r="AE1136">
        <v>0</v>
      </c>
      <c r="AF1136">
        <v>0</v>
      </c>
      <c r="AG1136">
        <v>3</v>
      </c>
      <c r="AH1136">
        <v>11</v>
      </c>
      <c r="AI1136">
        <v>1</v>
      </c>
      <c r="AJ1136">
        <f>marketing_campaign[[#This Row],[AcceptedCmp2]]+marketing_campaign[[#This Row],[AcceptedCmp1]]+marketing_campaign[[#This Row],[AcceptedCmp5]]+marketing_campaign[[#This Row],[AcceptedCmp4]]+marketing_campaign[[#This Row],[AcceptedCmp3]]</f>
        <v>3</v>
      </c>
    </row>
    <row r="1137" spans="1:36" x14ac:dyDescent="0.35">
      <c r="A1137">
        <v>7613</v>
      </c>
      <c r="B1137">
        <v>1974</v>
      </c>
      <c r="C1137">
        <f t="shared" ca="1" si="34"/>
        <v>52</v>
      </c>
      <c r="D1137" t="str" cm="1">
        <f t="array" aca="1" ref="D11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7" t="s">
        <v>37</v>
      </c>
      <c r="F1137" t="s">
        <v>31</v>
      </c>
      <c r="G1137" cm="1">
        <f t="array" ref="G1137">_xlfn.IFS(marketing_campaign[[#This Row],[Marital_Status]]="Single",I1137-J1137+1,marketing_campaign[[#This Row],[Marital_Status]]="Together",I1137+J1137+2,marketing_campaign[[#This Row],[Marital_Status]]="Alone",I1137-J1137+1,marketing_campaign[[#This Row],[Marital_Status]]="Married",I1137+J1137+2,marketing_campaign[[#This Row],[Marital_Status]]="Divorced",I1137+J1137+1,marketing_campaign[[#This Row],[Marital_Status]]="YOLO",I1137-J1137+1,marketing_campaign[[#This Row],[Marital_Status]]="Absurd",I1137-J1137+1,marketing_campaign[[#This Row],[Marital_Status]]="Widow",I1137+J1137+1)</f>
        <v>3</v>
      </c>
      <c r="H1137">
        <v>49669</v>
      </c>
      <c r="I1137">
        <v>1</v>
      </c>
      <c r="J1137">
        <v>0</v>
      </c>
      <c r="K1137" s="1">
        <v>41783</v>
      </c>
      <c r="L1137">
        <v>97</v>
      </c>
      <c r="M1137" t="str" cm="1">
        <f t="array" ref="M1137">_xlfn.IFS(AND(marketing_campaign[[#This Row],[Recency]]&gt;=0,marketing_campaign[[#This Row],[Recency]]&lt;=14),"Early Recency",AND(marketing_campaign[[#This Row],[Recency]]&gt;=15,marketing_campaign[[#This Row],[Recency]]&lt;=31),"Mid-Recency",marketing_campaign[[#This Row],[Recency]]&gt;=32,"Late Recency")</f>
        <v>Late Recency</v>
      </c>
      <c r="N1137">
        <v>166</v>
      </c>
      <c r="O1137">
        <v>5</v>
      </c>
      <c r="P1137">
        <v>107</v>
      </c>
      <c r="Q1137">
        <v>11</v>
      </c>
      <c r="R1137">
        <v>8</v>
      </c>
      <c r="S1137">
        <v>29</v>
      </c>
      <c r="T1137">
        <f>marketing_campaign[[#This Row],[MntGoldProds]]+marketing_campaign[[#This Row],[MntSweetProducts]]+marketing_campaign[[#This Row],[MntFishProducts]]+marketing_campaign[[#This Row],[MntMeatProducts]]+marketing_campaign[[#This Row],[MntFruits]]+marketing_campaign[[#This Row],[MntWines]]</f>
        <v>326</v>
      </c>
      <c r="U1137">
        <v>2</v>
      </c>
      <c r="V1137">
        <v>5</v>
      </c>
      <c r="W1137">
        <v>1</v>
      </c>
      <c r="X1137">
        <v>6</v>
      </c>
      <c r="Y1137">
        <f t="shared" si="35"/>
        <v>14</v>
      </c>
      <c r="Z1137">
        <v>6</v>
      </c>
      <c r="AA1137">
        <v>0</v>
      </c>
      <c r="AB1137">
        <v>0</v>
      </c>
      <c r="AC1137">
        <v>0</v>
      </c>
      <c r="AD1137">
        <v>0</v>
      </c>
      <c r="AE1137">
        <v>0</v>
      </c>
      <c r="AF1137">
        <v>0</v>
      </c>
      <c r="AG1137">
        <v>3</v>
      </c>
      <c r="AH1137">
        <v>11</v>
      </c>
      <c r="AI1137">
        <v>0</v>
      </c>
      <c r="AJ1137">
        <f>marketing_campaign[[#This Row],[AcceptedCmp2]]+marketing_campaign[[#This Row],[AcceptedCmp1]]+marketing_campaign[[#This Row],[AcceptedCmp5]]+marketing_campaign[[#This Row],[AcceptedCmp4]]+marketing_campaign[[#This Row],[AcceptedCmp3]]</f>
        <v>0</v>
      </c>
    </row>
    <row r="1138" spans="1:36" x14ac:dyDescent="0.35">
      <c r="A1138">
        <v>10542</v>
      </c>
      <c r="B1138">
        <v>1968</v>
      </c>
      <c r="C1138">
        <f t="shared" ca="1" si="34"/>
        <v>58</v>
      </c>
      <c r="D1138" t="str" cm="1">
        <f t="array" aca="1" ref="D11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38" t="s">
        <v>32</v>
      </c>
      <c r="F1138" t="s">
        <v>33</v>
      </c>
      <c r="G1138" cm="1">
        <f t="array" ref="G1138">_xlfn.IFS(marketing_campaign[[#This Row],[Marital_Status]]="Single",I1138-J1138+1,marketing_campaign[[#This Row],[Marital_Status]]="Together",I1138+J1138+2,marketing_campaign[[#This Row],[Marital_Status]]="Alone",I1138-J1138+1,marketing_campaign[[#This Row],[Marital_Status]]="Married",I1138+J1138+2,marketing_campaign[[#This Row],[Marital_Status]]="Divorced",I1138+J1138+1,marketing_campaign[[#This Row],[Marital_Status]]="YOLO",I1138-J1138+1,marketing_campaign[[#This Row],[Marital_Status]]="Absurd",I1138-J1138+1,marketing_campaign[[#This Row],[Marital_Status]]="Widow",I1138+J1138+1)</f>
        <v>4</v>
      </c>
      <c r="H1138">
        <v>36778</v>
      </c>
      <c r="I1138">
        <v>1</v>
      </c>
      <c r="J1138">
        <v>1</v>
      </c>
      <c r="K1138" s="1">
        <v>41126</v>
      </c>
      <c r="L1138">
        <v>63</v>
      </c>
      <c r="M1138" t="str" cm="1">
        <f t="array" ref="M1138">_xlfn.IFS(AND(marketing_campaign[[#This Row],[Recency]]&gt;=0,marketing_campaign[[#This Row],[Recency]]&lt;=14),"Early Recency",AND(marketing_campaign[[#This Row],[Recency]]&gt;=15,marketing_campaign[[#This Row],[Recency]]&lt;=31),"Mid-Recency",marketing_campaign[[#This Row],[Recency]]&gt;=32,"Late Recency")</f>
        <v>Late Recency</v>
      </c>
      <c r="N1138">
        <v>29</v>
      </c>
      <c r="O1138">
        <v>4</v>
      </c>
      <c r="P1138">
        <v>34</v>
      </c>
      <c r="Q1138">
        <v>2</v>
      </c>
      <c r="R1138">
        <v>4</v>
      </c>
      <c r="S1138">
        <v>4</v>
      </c>
      <c r="T1138">
        <f>marketing_campaign[[#This Row],[MntGoldProds]]+marketing_campaign[[#This Row],[MntSweetProducts]]+marketing_campaign[[#This Row],[MntFishProducts]]+marketing_campaign[[#This Row],[MntMeatProducts]]+marketing_campaign[[#This Row],[MntFruits]]+marketing_campaign[[#This Row],[MntWines]]</f>
        <v>77</v>
      </c>
      <c r="U1138">
        <v>3</v>
      </c>
      <c r="V1138">
        <v>3</v>
      </c>
      <c r="W1138">
        <v>0</v>
      </c>
      <c r="X1138">
        <v>3</v>
      </c>
      <c r="Y1138">
        <f t="shared" si="35"/>
        <v>9</v>
      </c>
      <c r="Z1138">
        <v>9</v>
      </c>
      <c r="AA1138">
        <v>0</v>
      </c>
      <c r="AB1138">
        <v>0</v>
      </c>
      <c r="AC1138">
        <v>0</v>
      </c>
      <c r="AD1138">
        <v>0</v>
      </c>
      <c r="AE1138">
        <v>0</v>
      </c>
      <c r="AF1138">
        <v>0</v>
      </c>
      <c r="AG1138">
        <v>3</v>
      </c>
      <c r="AH1138">
        <v>11</v>
      </c>
      <c r="AI1138">
        <v>0</v>
      </c>
      <c r="AJ1138">
        <f>marketing_campaign[[#This Row],[AcceptedCmp2]]+marketing_campaign[[#This Row],[AcceptedCmp1]]+marketing_campaign[[#This Row],[AcceptedCmp5]]+marketing_campaign[[#This Row],[AcceptedCmp4]]+marketing_campaign[[#This Row],[AcceptedCmp3]]</f>
        <v>0</v>
      </c>
    </row>
    <row r="1139" spans="1:36" x14ac:dyDescent="0.35">
      <c r="A1139">
        <v>8015</v>
      </c>
      <c r="B1139">
        <v>1962</v>
      </c>
      <c r="C1139">
        <f t="shared" ca="1" si="34"/>
        <v>64</v>
      </c>
      <c r="D1139" t="str" cm="1">
        <f t="array" aca="1" ref="D11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39" t="s">
        <v>32</v>
      </c>
      <c r="F1139" t="s">
        <v>35</v>
      </c>
      <c r="G1139" cm="1">
        <f t="array" ref="G1139">_xlfn.IFS(marketing_campaign[[#This Row],[Marital_Status]]="Single",I1139-J1139+1,marketing_campaign[[#This Row],[Marital_Status]]="Together",I1139+J1139+2,marketing_campaign[[#This Row],[Marital_Status]]="Alone",I1139-J1139+1,marketing_campaign[[#This Row],[Marital_Status]]="Married",I1139+J1139+2,marketing_campaign[[#This Row],[Marital_Status]]="Divorced",I1139+J1139+1,marketing_campaign[[#This Row],[Marital_Status]]="YOLO",I1139-J1139+1,marketing_campaign[[#This Row],[Marital_Status]]="Absurd",I1139-J1139+1,marketing_campaign[[#This Row],[Marital_Status]]="Widow",I1139+J1139+1)</f>
        <v>1</v>
      </c>
      <c r="H1139">
        <v>85696</v>
      </c>
      <c r="I1139">
        <v>0</v>
      </c>
      <c r="J1139">
        <v>0</v>
      </c>
      <c r="K1139" s="1">
        <v>41397</v>
      </c>
      <c r="L1139">
        <v>88</v>
      </c>
      <c r="M1139" t="str" cm="1">
        <f t="array" ref="M1139">_xlfn.IFS(AND(marketing_campaign[[#This Row],[Recency]]&gt;=0,marketing_campaign[[#This Row],[Recency]]&lt;=14),"Early Recency",AND(marketing_campaign[[#This Row],[Recency]]&gt;=15,marketing_campaign[[#This Row],[Recency]]&lt;=31),"Mid-Recency",marketing_campaign[[#This Row],[Recency]]&gt;=32,"Late Recency")</f>
        <v>Late Recency</v>
      </c>
      <c r="N1139">
        <v>714</v>
      </c>
      <c r="O1139">
        <v>76</v>
      </c>
      <c r="P1139">
        <v>395</v>
      </c>
      <c r="Q1139">
        <v>116</v>
      </c>
      <c r="R1139">
        <v>0</v>
      </c>
      <c r="S1139">
        <v>12</v>
      </c>
      <c r="T1139">
        <f>marketing_campaign[[#This Row],[MntGoldProds]]+marketing_campaign[[#This Row],[MntSweetProducts]]+marketing_campaign[[#This Row],[MntFishProducts]]+marketing_campaign[[#This Row],[MntMeatProducts]]+marketing_campaign[[#This Row],[MntFruits]]+marketing_campaign[[#This Row],[MntWines]]</f>
        <v>1313</v>
      </c>
      <c r="U1139">
        <v>1</v>
      </c>
      <c r="V1139">
        <v>4</v>
      </c>
      <c r="W1139">
        <v>6</v>
      </c>
      <c r="X1139">
        <v>9</v>
      </c>
      <c r="Y1139">
        <f t="shared" si="35"/>
        <v>20</v>
      </c>
      <c r="Z1139">
        <v>1</v>
      </c>
      <c r="AA1139">
        <v>0</v>
      </c>
      <c r="AB1139">
        <v>0</v>
      </c>
      <c r="AC1139">
        <v>0</v>
      </c>
      <c r="AD1139">
        <v>0</v>
      </c>
      <c r="AE1139">
        <v>0</v>
      </c>
      <c r="AF1139">
        <v>0</v>
      </c>
      <c r="AG1139">
        <v>3</v>
      </c>
      <c r="AH1139">
        <v>11</v>
      </c>
      <c r="AI1139">
        <v>1</v>
      </c>
      <c r="AJ1139">
        <f>marketing_campaign[[#This Row],[AcceptedCmp2]]+marketing_campaign[[#This Row],[AcceptedCmp1]]+marketing_campaign[[#This Row],[AcceptedCmp5]]+marketing_campaign[[#This Row],[AcceptedCmp4]]+marketing_campaign[[#This Row],[AcceptedCmp3]]</f>
        <v>0</v>
      </c>
    </row>
    <row r="1140" spans="1:36" x14ac:dyDescent="0.35">
      <c r="A1140">
        <v>10617</v>
      </c>
      <c r="B1140">
        <v>1989</v>
      </c>
      <c r="C1140">
        <f t="shared" ca="1" si="34"/>
        <v>37</v>
      </c>
      <c r="D1140" t="str" cm="1">
        <f t="array" aca="1" ref="D11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40" t="s">
        <v>34</v>
      </c>
      <c r="F1140" t="s">
        <v>35</v>
      </c>
      <c r="G1140" cm="1">
        <f t="array" ref="G1140">_xlfn.IFS(marketing_campaign[[#This Row],[Marital_Status]]="Single",I1140-J1140+1,marketing_campaign[[#This Row],[Marital_Status]]="Together",I1140+J1140+2,marketing_campaign[[#This Row],[Marital_Status]]="Alone",I1140-J1140+1,marketing_campaign[[#This Row],[Marital_Status]]="Married",I1140+J1140+2,marketing_campaign[[#This Row],[Marital_Status]]="Divorced",I1140+J1140+1,marketing_campaign[[#This Row],[Marital_Status]]="YOLO",I1140-J1140+1,marketing_campaign[[#This Row],[Marital_Status]]="Absurd",I1140-J1140+1,marketing_campaign[[#This Row],[Marital_Status]]="Widow",I1140+J1140+1)</f>
        <v>1</v>
      </c>
      <c r="H1140">
        <v>10979</v>
      </c>
      <c r="I1140">
        <v>0</v>
      </c>
      <c r="J1140">
        <v>0</v>
      </c>
      <c r="K1140" s="1">
        <v>41781</v>
      </c>
      <c r="L1140">
        <v>34</v>
      </c>
      <c r="M1140" t="str" cm="1">
        <f t="array" ref="M1140">_xlfn.IFS(AND(marketing_campaign[[#This Row],[Recency]]&gt;=0,marketing_campaign[[#This Row],[Recency]]&lt;=14),"Early Recency",AND(marketing_campaign[[#This Row],[Recency]]&gt;=15,marketing_campaign[[#This Row],[Recency]]&lt;=31),"Mid-Recency",marketing_campaign[[#This Row],[Recency]]&gt;=32,"Late Recency")</f>
        <v>Late Recency</v>
      </c>
      <c r="N1140">
        <v>8</v>
      </c>
      <c r="O1140">
        <v>4</v>
      </c>
      <c r="P1140">
        <v>10</v>
      </c>
      <c r="Q1140">
        <v>2</v>
      </c>
      <c r="R1140">
        <v>2</v>
      </c>
      <c r="S1140">
        <v>4</v>
      </c>
      <c r="T1140">
        <f>marketing_campaign[[#This Row],[MntGoldProds]]+marketing_campaign[[#This Row],[MntSweetProducts]]+marketing_campaign[[#This Row],[MntFishProducts]]+marketing_campaign[[#This Row],[MntMeatProducts]]+marketing_campaign[[#This Row],[MntFruits]]+marketing_campaign[[#This Row],[MntWines]]</f>
        <v>30</v>
      </c>
      <c r="U1140">
        <v>2</v>
      </c>
      <c r="V1140">
        <v>3</v>
      </c>
      <c r="W1140">
        <v>0</v>
      </c>
      <c r="X1140">
        <v>3</v>
      </c>
      <c r="Y1140">
        <f t="shared" si="35"/>
        <v>8</v>
      </c>
      <c r="Z1140">
        <v>5</v>
      </c>
      <c r="AA1140">
        <v>0</v>
      </c>
      <c r="AB1140">
        <v>0</v>
      </c>
      <c r="AC1140">
        <v>0</v>
      </c>
      <c r="AD1140">
        <v>0</v>
      </c>
      <c r="AE1140">
        <v>0</v>
      </c>
      <c r="AF1140">
        <v>0</v>
      </c>
      <c r="AG1140">
        <v>3</v>
      </c>
      <c r="AH1140">
        <v>11</v>
      </c>
      <c r="AI1140">
        <v>0</v>
      </c>
      <c r="AJ1140">
        <f>marketing_campaign[[#This Row],[AcceptedCmp2]]+marketing_campaign[[#This Row],[AcceptedCmp1]]+marketing_campaign[[#This Row],[AcceptedCmp5]]+marketing_campaign[[#This Row],[AcceptedCmp4]]+marketing_campaign[[#This Row],[AcceptedCmp3]]</f>
        <v>0</v>
      </c>
    </row>
    <row r="1141" spans="1:36" x14ac:dyDescent="0.35">
      <c r="A1141">
        <v>11166</v>
      </c>
      <c r="B1141">
        <v>1961</v>
      </c>
      <c r="C1141">
        <f t="shared" ca="1" si="34"/>
        <v>65</v>
      </c>
      <c r="D1141" t="str" cm="1">
        <f t="array" aca="1" ref="D11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1" t="s">
        <v>29</v>
      </c>
      <c r="F1141" t="s">
        <v>33</v>
      </c>
      <c r="G1141" cm="1">
        <f t="array" ref="G1141">_xlfn.IFS(marketing_campaign[[#This Row],[Marital_Status]]="Single",I1141-J1141+1,marketing_campaign[[#This Row],[Marital_Status]]="Together",I1141+J1141+2,marketing_campaign[[#This Row],[Marital_Status]]="Alone",I1141-J1141+1,marketing_campaign[[#This Row],[Marital_Status]]="Married",I1141+J1141+2,marketing_campaign[[#This Row],[Marital_Status]]="Divorced",I1141+J1141+1,marketing_campaign[[#This Row],[Marital_Status]]="YOLO",I1141-J1141+1,marketing_campaign[[#This Row],[Marital_Status]]="Absurd",I1141-J1141+1,marketing_campaign[[#This Row],[Marital_Status]]="Widow",I1141+J1141+1)</f>
        <v>3</v>
      </c>
      <c r="H1141">
        <v>49678</v>
      </c>
      <c r="I1141">
        <v>0</v>
      </c>
      <c r="J1141">
        <v>1</v>
      </c>
      <c r="K1141" s="1">
        <v>41307</v>
      </c>
      <c r="L1141">
        <v>81</v>
      </c>
      <c r="M1141" t="str" cm="1">
        <f t="array" ref="M1141">_xlfn.IFS(AND(marketing_campaign[[#This Row],[Recency]]&gt;=0,marketing_campaign[[#This Row],[Recency]]&lt;=14),"Early Recency",AND(marketing_campaign[[#This Row],[Recency]]&gt;=15,marketing_campaign[[#This Row],[Recency]]&lt;=31),"Mid-Recency",marketing_campaign[[#This Row],[Recency]]&gt;=32,"Late Recency")</f>
        <v>Late Recency</v>
      </c>
      <c r="N1141">
        <v>229</v>
      </c>
      <c r="O1141">
        <v>5</v>
      </c>
      <c r="P1141">
        <v>56</v>
      </c>
      <c r="Q1141">
        <v>3</v>
      </c>
      <c r="R1141">
        <v>2</v>
      </c>
      <c r="S1141">
        <v>20</v>
      </c>
      <c r="T1141">
        <f>marketing_campaign[[#This Row],[MntGoldProds]]+marketing_campaign[[#This Row],[MntSweetProducts]]+marketing_campaign[[#This Row],[MntFishProducts]]+marketing_campaign[[#This Row],[MntMeatProducts]]+marketing_campaign[[#This Row],[MntFruits]]+marketing_campaign[[#This Row],[MntWines]]</f>
        <v>315</v>
      </c>
      <c r="U1141">
        <v>2</v>
      </c>
      <c r="V1141">
        <v>6</v>
      </c>
      <c r="W1141">
        <v>2</v>
      </c>
      <c r="X1141">
        <v>4</v>
      </c>
      <c r="Y1141">
        <f t="shared" si="35"/>
        <v>14</v>
      </c>
      <c r="Z1141">
        <v>7</v>
      </c>
      <c r="AA1141">
        <v>0</v>
      </c>
      <c r="AB1141">
        <v>0</v>
      </c>
      <c r="AC1141">
        <v>0</v>
      </c>
      <c r="AD1141">
        <v>0</v>
      </c>
      <c r="AE1141">
        <v>0</v>
      </c>
      <c r="AF1141">
        <v>0</v>
      </c>
      <c r="AG1141">
        <v>3</v>
      </c>
      <c r="AH1141">
        <v>11</v>
      </c>
      <c r="AI1141">
        <v>0</v>
      </c>
      <c r="AJ1141">
        <f>marketing_campaign[[#This Row],[AcceptedCmp2]]+marketing_campaign[[#This Row],[AcceptedCmp1]]+marketing_campaign[[#This Row],[AcceptedCmp5]]+marketing_campaign[[#This Row],[AcceptedCmp4]]+marketing_campaign[[#This Row],[AcceptedCmp3]]</f>
        <v>0</v>
      </c>
    </row>
    <row r="1142" spans="1:36" x14ac:dyDescent="0.35">
      <c r="A1142">
        <v>849</v>
      </c>
      <c r="B1142">
        <v>1953</v>
      </c>
      <c r="C1142">
        <f t="shared" ca="1" si="34"/>
        <v>73</v>
      </c>
      <c r="D1142" t="str" cm="1">
        <f t="array" aca="1" ref="D11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2" t="s">
        <v>34</v>
      </c>
      <c r="F1142" t="s">
        <v>31</v>
      </c>
      <c r="G1142" cm="1">
        <f t="array" ref="G1142">_xlfn.IFS(marketing_campaign[[#This Row],[Marital_Status]]="Single",I1142-J1142+1,marketing_campaign[[#This Row],[Marital_Status]]="Together",I1142+J1142+2,marketing_campaign[[#This Row],[Marital_Status]]="Alone",I1142-J1142+1,marketing_campaign[[#This Row],[Marital_Status]]="Married",I1142+J1142+2,marketing_campaign[[#This Row],[Marital_Status]]="Divorced",I1142+J1142+1,marketing_campaign[[#This Row],[Marital_Status]]="YOLO",I1142-J1142+1,marketing_campaign[[#This Row],[Marital_Status]]="Absurd",I1142-J1142+1,marketing_campaign[[#This Row],[Marital_Status]]="Widow",I1142+J1142+1)</f>
        <v>3</v>
      </c>
      <c r="H1142">
        <v>56129</v>
      </c>
      <c r="I1142">
        <v>0</v>
      </c>
      <c r="J1142">
        <v>1</v>
      </c>
      <c r="K1142" s="1">
        <v>41445</v>
      </c>
      <c r="L1142">
        <v>65</v>
      </c>
      <c r="M1142" t="str" cm="1">
        <f t="array" ref="M1142">_xlfn.IFS(AND(marketing_campaign[[#This Row],[Recency]]&gt;=0,marketing_campaign[[#This Row],[Recency]]&lt;=14),"Early Recency",AND(marketing_campaign[[#This Row],[Recency]]&gt;=15,marketing_campaign[[#This Row],[Recency]]&lt;=31),"Mid-Recency",marketing_campaign[[#This Row],[Recency]]&gt;=32,"Late Recency")</f>
        <v>Late Recency</v>
      </c>
      <c r="N1142">
        <v>320</v>
      </c>
      <c r="O1142">
        <v>48</v>
      </c>
      <c r="P1142">
        <v>133</v>
      </c>
      <c r="Q1142">
        <v>39</v>
      </c>
      <c r="R1142">
        <v>72</v>
      </c>
      <c r="S1142">
        <v>48</v>
      </c>
      <c r="T1142">
        <f>marketing_campaign[[#This Row],[MntGoldProds]]+marketing_campaign[[#This Row],[MntSweetProducts]]+marketing_campaign[[#This Row],[MntFishProducts]]+marketing_campaign[[#This Row],[MntMeatProducts]]+marketing_campaign[[#This Row],[MntFruits]]+marketing_campaign[[#This Row],[MntWines]]</f>
        <v>660</v>
      </c>
      <c r="U1142">
        <v>4</v>
      </c>
      <c r="V1142">
        <v>6</v>
      </c>
      <c r="W1142">
        <v>2</v>
      </c>
      <c r="X1142">
        <v>10</v>
      </c>
      <c r="Y1142">
        <f t="shared" si="35"/>
        <v>22</v>
      </c>
      <c r="Z1142">
        <v>4</v>
      </c>
      <c r="AA1142">
        <v>0</v>
      </c>
      <c r="AB1142">
        <v>0</v>
      </c>
      <c r="AC1142">
        <v>0</v>
      </c>
      <c r="AD1142">
        <v>0</v>
      </c>
      <c r="AE1142">
        <v>0</v>
      </c>
      <c r="AF1142">
        <v>0</v>
      </c>
      <c r="AG1142">
        <v>3</v>
      </c>
      <c r="AH1142">
        <v>11</v>
      </c>
      <c r="AI1142">
        <v>0</v>
      </c>
      <c r="AJ1142">
        <f>marketing_campaign[[#This Row],[AcceptedCmp2]]+marketing_campaign[[#This Row],[AcceptedCmp1]]+marketing_campaign[[#This Row],[AcceptedCmp5]]+marketing_campaign[[#This Row],[AcceptedCmp4]]+marketing_campaign[[#This Row],[AcceptedCmp3]]</f>
        <v>0</v>
      </c>
    </row>
    <row r="1143" spans="1:36" x14ac:dyDescent="0.35">
      <c r="A1143">
        <v>523</v>
      </c>
      <c r="B1143">
        <v>1989</v>
      </c>
      <c r="C1143">
        <f t="shared" ca="1" si="34"/>
        <v>37</v>
      </c>
      <c r="D1143" t="str" cm="1">
        <f t="array" aca="1" ref="D11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43" t="s">
        <v>29</v>
      </c>
      <c r="F1143" t="s">
        <v>33</v>
      </c>
      <c r="G1143" cm="1">
        <f t="array" ref="G1143">_xlfn.IFS(marketing_campaign[[#This Row],[Marital_Status]]="Single",I1143-J1143+1,marketing_campaign[[#This Row],[Marital_Status]]="Together",I1143+J1143+2,marketing_campaign[[#This Row],[Marital_Status]]="Alone",I1143-J1143+1,marketing_campaign[[#This Row],[Marital_Status]]="Married",I1143+J1143+2,marketing_campaign[[#This Row],[Marital_Status]]="Divorced",I1143+J1143+1,marketing_campaign[[#This Row],[Marital_Status]]="YOLO",I1143-J1143+1,marketing_campaign[[#This Row],[Marital_Status]]="Absurd",I1143-J1143+1,marketing_campaign[[#This Row],[Marital_Status]]="Widow",I1143+J1143+1)</f>
        <v>3</v>
      </c>
      <c r="H1143">
        <v>37155</v>
      </c>
      <c r="I1143">
        <v>1</v>
      </c>
      <c r="J1143">
        <v>0</v>
      </c>
      <c r="K1143" s="1">
        <v>41305</v>
      </c>
      <c r="L1143">
        <v>51</v>
      </c>
      <c r="M1143" t="str" cm="1">
        <f t="array" ref="M1143">_xlfn.IFS(AND(marketing_campaign[[#This Row],[Recency]]&gt;=0,marketing_campaign[[#This Row],[Recency]]&lt;=14),"Early Recency",AND(marketing_campaign[[#This Row],[Recency]]&gt;=15,marketing_campaign[[#This Row],[Recency]]&lt;=31),"Mid-Recency",marketing_campaign[[#This Row],[Recency]]&gt;=32,"Late Recency")</f>
        <v>Late Recency</v>
      </c>
      <c r="N1143">
        <v>23</v>
      </c>
      <c r="O1143">
        <v>0</v>
      </c>
      <c r="P1143">
        <v>26</v>
      </c>
      <c r="Q1143">
        <v>7</v>
      </c>
      <c r="R1143">
        <v>15</v>
      </c>
      <c r="S1143">
        <v>3</v>
      </c>
      <c r="T1143">
        <f>marketing_campaign[[#This Row],[MntGoldProds]]+marketing_campaign[[#This Row],[MntSweetProducts]]+marketing_campaign[[#This Row],[MntFishProducts]]+marketing_campaign[[#This Row],[MntMeatProducts]]+marketing_campaign[[#This Row],[MntFruits]]+marketing_campaign[[#This Row],[MntWines]]</f>
        <v>74</v>
      </c>
      <c r="U1143">
        <v>1</v>
      </c>
      <c r="V1143">
        <v>2</v>
      </c>
      <c r="W1143">
        <v>0</v>
      </c>
      <c r="X1143">
        <v>4</v>
      </c>
      <c r="Y1143">
        <f t="shared" si="35"/>
        <v>7</v>
      </c>
      <c r="Z1143">
        <v>5</v>
      </c>
      <c r="AA1143">
        <v>0</v>
      </c>
      <c r="AB1143">
        <v>0</v>
      </c>
      <c r="AC1143">
        <v>0</v>
      </c>
      <c r="AD1143">
        <v>0</v>
      </c>
      <c r="AE1143">
        <v>0</v>
      </c>
      <c r="AF1143">
        <v>0</v>
      </c>
      <c r="AG1143">
        <v>3</v>
      </c>
      <c r="AH1143">
        <v>11</v>
      </c>
      <c r="AI1143">
        <v>0</v>
      </c>
      <c r="AJ1143">
        <f>marketing_campaign[[#This Row],[AcceptedCmp2]]+marketing_campaign[[#This Row],[AcceptedCmp1]]+marketing_campaign[[#This Row],[AcceptedCmp5]]+marketing_campaign[[#This Row],[AcceptedCmp4]]+marketing_campaign[[#This Row],[AcceptedCmp3]]</f>
        <v>0</v>
      </c>
    </row>
    <row r="1144" spans="1:36" x14ac:dyDescent="0.35">
      <c r="A1144">
        <v>4066</v>
      </c>
      <c r="B1144">
        <v>1978</v>
      </c>
      <c r="C1144">
        <f t="shared" ca="1" si="34"/>
        <v>48</v>
      </c>
      <c r="D1144" t="str" cm="1">
        <f t="array" aca="1" ref="D11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44" t="s">
        <v>37</v>
      </c>
      <c r="F1144" t="s">
        <v>35</v>
      </c>
      <c r="G1144" cm="1">
        <f t="array" ref="G1144">_xlfn.IFS(marketing_campaign[[#This Row],[Marital_Status]]="Single",I1144-J1144+1,marketing_campaign[[#This Row],[Marital_Status]]="Together",I1144+J1144+2,marketing_campaign[[#This Row],[Marital_Status]]="Alone",I1144-J1144+1,marketing_campaign[[#This Row],[Marital_Status]]="Married",I1144+J1144+2,marketing_campaign[[#This Row],[Marital_Status]]="Divorced",I1144+J1144+1,marketing_campaign[[#This Row],[Marital_Status]]="YOLO",I1144-J1144+1,marketing_campaign[[#This Row],[Marital_Status]]="Absurd",I1144-J1144+1,marketing_campaign[[#This Row],[Marital_Status]]="Widow",I1144+J1144+1)</f>
        <v>2</v>
      </c>
      <c r="H1144">
        <v>21282</v>
      </c>
      <c r="I1144">
        <v>1</v>
      </c>
      <c r="J1144">
        <v>0</v>
      </c>
      <c r="K1144" s="1">
        <v>41770</v>
      </c>
      <c r="L1144">
        <v>76</v>
      </c>
      <c r="M1144" t="str" cm="1">
        <f t="array" ref="M1144">_xlfn.IFS(AND(marketing_campaign[[#This Row],[Recency]]&gt;=0,marketing_campaign[[#This Row],[Recency]]&lt;=14),"Early Recency",AND(marketing_campaign[[#This Row],[Recency]]&gt;=15,marketing_campaign[[#This Row],[Recency]]&lt;=31),"Mid-Recency",marketing_campaign[[#This Row],[Recency]]&gt;=32,"Late Recency")</f>
        <v>Late Recency</v>
      </c>
      <c r="N1144">
        <v>1</v>
      </c>
      <c r="O1144">
        <v>5</v>
      </c>
      <c r="P1144">
        <v>8</v>
      </c>
      <c r="Q1144">
        <v>4</v>
      </c>
      <c r="R1144">
        <v>8</v>
      </c>
      <c r="S1144">
        <v>20</v>
      </c>
      <c r="T1144">
        <f>marketing_campaign[[#This Row],[MntGoldProds]]+marketing_campaign[[#This Row],[MntSweetProducts]]+marketing_campaign[[#This Row],[MntFishProducts]]+marketing_campaign[[#This Row],[MntMeatProducts]]+marketing_campaign[[#This Row],[MntFruits]]+marketing_campaign[[#This Row],[MntWines]]</f>
        <v>46</v>
      </c>
      <c r="U1144">
        <v>2</v>
      </c>
      <c r="V1144">
        <v>2</v>
      </c>
      <c r="W1144">
        <v>1</v>
      </c>
      <c r="X1144">
        <v>2</v>
      </c>
      <c r="Y1144">
        <f t="shared" si="35"/>
        <v>7</v>
      </c>
      <c r="Z1144">
        <v>6</v>
      </c>
      <c r="AA1144">
        <v>0</v>
      </c>
      <c r="AB1144">
        <v>0</v>
      </c>
      <c r="AC1144">
        <v>0</v>
      </c>
      <c r="AD1144">
        <v>0</v>
      </c>
      <c r="AE1144">
        <v>0</v>
      </c>
      <c r="AF1144">
        <v>0</v>
      </c>
      <c r="AG1144">
        <v>3</v>
      </c>
      <c r="AH1144">
        <v>11</v>
      </c>
      <c r="AI1144">
        <v>0</v>
      </c>
      <c r="AJ1144">
        <f>marketing_campaign[[#This Row],[AcceptedCmp2]]+marketing_campaign[[#This Row],[AcceptedCmp1]]+marketing_campaign[[#This Row],[AcceptedCmp5]]+marketing_campaign[[#This Row],[AcceptedCmp4]]+marketing_campaign[[#This Row],[AcceptedCmp3]]</f>
        <v>0</v>
      </c>
    </row>
    <row r="1145" spans="1:36" x14ac:dyDescent="0.35">
      <c r="A1145">
        <v>8414</v>
      </c>
      <c r="B1145">
        <v>1962</v>
      </c>
      <c r="C1145">
        <f t="shared" ca="1" si="34"/>
        <v>64</v>
      </c>
      <c r="D1145" t="str" cm="1">
        <f t="array" aca="1" ref="D11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5" t="s">
        <v>32</v>
      </c>
      <c r="F1145" t="s">
        <v>30</v>
      </c>
      <c r="G1145" cm="1">
        <f t="array" ref="G1145">_xlfn.IFS(marketing_campaign[[#This Row],[Marital_Status]]="Single",I1145-J1145+1,marketing_campaign[[#This Row],[Marital_Status]]="Together",I1145+J1145+2,marketing_campaign[[#This Row],[Marital_Status]]="Alone",I1145-J1145+1,marketing_campaign[[#This Row],[Marital_Status]]="Married",I1145+J1145+2,marketing_campaign[[#This Row],[Marital_Status]]="Divorced",I1145+J1145+1,marketing_campaign[[#This Row],[Marital_Status]]="YOLO",I1145-J1145+1,marketing_campaign[[#This Row],[Marital_Status]]="Absurd",I1145-J1145+1,marketing_campaign[[#This Row],[Marital_Status]]="Widow",I1145+J1145+1)</f>
        <v>0</v>
      </c>
      <c r="H1145">
        <v>33419</v>
      </c>
      <c r="I1145">
        <v>0</v>
      </c>
      <c r="J1145">
        <v>1</v>
      </c>
      <c r="K1145" s="1">
        <v>41503</v>
      </c>
      <c r="L1145">
        <v>76</v>
      </c>
      <c r="M1145" t="str" cm="1">
        <f t="array" ref="M1145">_xlfn.IFS(AND(marketing_campaign[[#This Row],[Recency]]&gt;=0,marketing_campaign[[#This Row],[Recency]]&lt;=14),"Early Recency",AND(marketing_campaign[[#This Row],[Recency]]&gt;=15,marketing_campaign[[#This Row],[Recency]]&lt;=31),"Mid-Recency",marketing_campaign[[#This Row],[Recency]]&gt;=32,"Late Recency")</f>
        <v>Late Recency</v>
      </c>
      <c r="N1145">
        <v>56</v>
      </c>
      <c r="O1145">
        <v>0</v>
      </c>
      <c r="P1145">
        <v>12</v>
      </c>
      <c r="Q1145">
        <v>0</v>
      </c>
      <c r="R1145">
        <v>0</v>
      </c>
      <c r="S1145">
        <v>18</v>
      </c>
      <c r="T1145">
        <f>marketing_campaign[[#This Row],[MntGoldProds]]+marketing_campaign[[#This Row],[MntSweetProducts]]+marketing_campaign[[#This Row],[MntFishProducts]]+marketing_campaign[[#This Row],[MntMeatProducts]]+marketing_campaign[[#This Row],[MntFruits]]+marketing_campaign[[#This Row],[MntWines]]</f>
        <v>86</v>
      </c>
      <c r="U1145">
        <v>2</v>
      </c>
      <c r="V1145">
        <v>2</v>
      </c>
      <c r="W1145">
        <v>0</v>
      </c>
      <c r="X1145">
        <v>4</v>
      </c>
      <c r="Y1145">
        <f t="shared" si="35"/>
        <v>8</v>
      </c>
      <c r="Z1145">
        <v>7</v>
      </c>
      <c r="AA1145">
        <v>0</v>
      </c>
      <c r="AB1145">
        <v>0</v>
      </c>
      <c r="AC1145">
        <v>0</v>
      </c>
      <c r="AD1145">
        <v>0</v>
      </c>
      <c r="AE1145">
        <v>0</v>
      </c>
      <c r="AF1145">
        <v>0</v>
      </c>
      <c r="AG1145">
        <v>3</v>
      </c>
      <c r="AH1145">
        <v>11</v>
      </c>
      <c r="AI1145">
        <v>0</v>
      </c>
      <c r="AJ1145">
        <f>marketing_campaign[[#This Row],[AcceptedCmp2]]+marketing_campaign[[#This Row],[AcceptedCmp1]]+marketing_campaign[[#This Row],[AcceptedCmp5]]+marketing_campaign[[#This Row],[AcceptedCmp4]]+marketing_campaign[[#This Row],[AcceptedCmp3]]</f>
        <v>0</v>
      </c>
    </row>
    <row r="1146" spans="1:36" x14ac:dyDescent="0.35">
      <c r="A1146">
        <v>819</v>
      </c>
      <c r="B1146">
        <v>1945</v>
      </c>
      <c r="C1146">
        <f t="shared" ca="1" si="34"/>
        <v>81</v>
      </c>
      <c r="D1146" t="str" cm="1">
        <f t="array" aca="1" ref="D11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146" t="s">
        <v>29</v>
      </c>
      <c r="F1146" t="s">
        <v>38</v>
      </c>
      <c r="G1146" cm="1">
        <f t="array" ref="G1146">_xlfn.IFS(marketing_campaign[[#This Row],[Marital_Status]]="Single",I1146-J1146+1,marketing_campaign[[#This Row],[Marital_Status]]="Together",I1146+J1146+2,marketing_campaign[[#This Row],[Marital_Status]]="Alone",I1146-J1146+1,marketing_campaign[[#This Row],[Marital_Status]]="Married",I1146+J1146+2,marketing_campaign[[#This Row],[Marital_Status]]="Divorced",I1146+J1146+1,marketing_campaign[[#This Row],[Marital_Status]]="YOLO",I1146-J1146+1,marketing_campaign[[#This Row],[Marital_Status]]="Absurd",I1146-J1146+1,marketing_campaign[[#This Row],[Marital_Status]]="Widow",I1146+J1146+1)</f>
        <v>1</v>
      </c>
      <c r="H1146">
        <v>63285</v>
      </c>
      <c r="I1146">
        <v>0</v>
      </c>
      <c r="J1146">
        <v>0</v>
      </c>
      <c r="K1146" s="1">
        <v>41583</v>
      </c>
      <c r="L1146">
        <v>84</v>
      </c>
      <c r="M1146" t="str" cm="1">
        <f t="array" ref="M1146">_xlfn.IFS(AND(marketing_campaign[[#This Row],[Recency]]&gt;=0,marketing_campaign[[#This Row],[Recency]]&lt;=14),"Early Recency",AND(marketing_campaign[[#This Row],[Recency]]&gt;=15,marketing_campaign[[#This Row],[Recency]]&lt;=31),"Mid-Recency",marketing_campaign[[#This Row],[Recency]]&gt;=32,"Late Recency")</f>
        <v>Late Recency</v>
      </c>
      <c r="N1146">
        <v>508</v>
      </c>
      <c r="O1146">
        <v>124</v>
      </c>
      <c r="P1146">
        <v>249</v>
      </c>
      <c r="Q1146">
        <v>50</v>
      </c>
      <c r="R1146">
        <v>38</v>
      </c>
      <c r="S1146">
        <v>134</v>
      </c>
      <c r="T1146">
        <f>marketing_campaign[[#This Row],[MntGoldProds]]+marketing_campaign[[#This Row],[MntSweetProducts]]+marketing_campaign[[#This Row],[MntFishProducts]]+marketing_campaign[[#This Row],[MntMeatProducts]]+marketing_campaign[[#This Row],[MntFruits]]+marketing_campaign[[#This Row],[MntWines]]</f>
        <v>1103</v>
      </c>
      <c r="U1146">
        <v>1</v>
      </c>
      <c r="V1146">
        <v>6</v>
      </c>
      <c r="W1146">
        <v>5</v>
      </c>
      <c r="X1146">
        <v>13</v>
      </c>
      <c r="Y1146">
        <f t="shared" si="35"/>
        <v>25</v>
      </c>
      <c r="Z1146">
        <v>3</v>
      </c>
      <c r="AA1146">
        <v>0</v>
      </c>
      <c r="AB1146">
        <v>0</v>
      </c>
      <c r="AC1146">
        <v>0</v>
      </c>
      <c r="AD1146">
        <v>0</v>
      </c>
      <c r="AE1146">
        <v>0</v>
      </c>
      <c r="AF1146">
        <v>0</v>
      </c>
      <c r="AG1146">
        <v>3</v>
      </c>
      <c r="AH1146">
        <v>11</v>
      </c>
      <c r="AI1146">
        <v>0</v>
      </c>
      <c r="AJ1146">
        <f>marketing_campaign[[#This Row],[AcceptedCmp2]]+marketing_campaign[[#This Row],[AcceptedCmp1]]+marketing_campaign[[#This Row],[AcceptedCmp5]]+marketing_campaign[[#This Row],[AcceptedCmp4]]+marketing_campaign[[#This Row],[AcceptedCmp3]]</f>
        <v>0</v>
      </c>
    </row>
    <row r="1147" spans="1:36" x14ac:dyDescent="0.35">
      <c r="A1147">
        <v>4961</v>
      </c>
      <c r="B1147">
        <v>1974</v>
      </c>
      <c r="C1147">
        <f t="shared" ca="1" si="34"/>
        <v>52</v>
      </c>
      <c r="D1147" t="str" cm="1">
        <f t="array" aca="1" ref="D11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47" t="s">
        <v>34</v>
      </c>
      <c r="F1147" t="s">
        <v>31</v>
      </c>
      <c r="G1147" cm="1">
        <f t="array" ref="G1147">_xlfn.IFS(marketing_campaign[[#This Row],[Marital_Status]]="Single",I1147-J1147+1,marketing_campaign[[#This Row],[Marital_Status]]="Together",I1147+J1147+2,marketing_campaign[[#This Row],[Marital_Status]]="Alone",I1147-J1147+1,marketing_campaign[[#This Row],[Marital_Status]]="Married",I1147+J1147+2,marketing_campaign[[#This Row],[Marital_Status]]="Divorced",I1147+J1147+1,marketing_campaign[[#This Row],[Marital_Status]]="YOLO",I1147-J1147+1,marketing_campaign[[#This Row],[Marital_Status]]="Absurd",I1147-J1147+1,marketing_campaign[[#This Row],[Marital_Status]]="Widow",I1147+J1147+1)</f>
        <v>3</v>
      </c>
      <c r="H1147">
        <v>21255</v>
      </c>
      <c r="I1147">
        <v>1</v>
      </c>
      <c r="J1147">
        <v>0</v>
      </c>
      <c r="K1147" s="1">
        <v>41660</v>
      </c>
      <c r="L1147">
        <v>56</v>
      </c>
      <c r="M1147" t="str" cm="1">
        <f t="array" ref="M1147">_xlfn.IFS(AND(marketing_campaign[[#This Row],[Recency]]&gt;=0,marketing_campaign[[#This Row],[Recency]]&lt;=14),"Early Recency",AND(marketing_campaign[[#This Row],[Recency]]&gt;=15,marketing_campaign[[#This Row],[Recency]]&lt;=31),"Mid-Recency",marketing_campaign[[#This Row],[Recency]]&gt;=32,"Late Recency")</f>
        <v>Late Recency</v>
      </c>
      <c r="N1147">
        <v>29</v>
      </c>
      <c r="O1147">
        <v>0</v>
      </c>
      <c r="P1147">
        <v>25</v>
      </c>
      <c r="Q1147">
        <v>2</v>
      </c>
      <c r="R1147">
        <v>2</v>
      </c>
      <c r="S1147">
        <v>3</v>
      </c>
      <c r="T1147">
        <f>marketing_campaign[[#This Row],[MntGoldProds]]+marketing_campaign[[#This Row],[MntSweetProducts]]+marketing_campaign[[#This Row],[MntFishProducts]]+marketing_campaign[[#This Row],[MntMeatProducts]]+marketing_campaign[[#This Row],[MntFruits]]+marketing_campaign[[#This Row],[MntWines]]</f>
        <v>61</v>
      </c>
      <c r="U1147">
        <v>4</v>
      </c>
      <c r="V1147">
        <v>2</v>
      </c>
      <c r="W1147">
        <v>1</v>
      </c>
      <c r="X1147">
        <v>4</v>
      </c>
      <c r="Y1147">
        <f t="shared" si="35"/>
        <v>11</v>
      </c>
      <c r="Z1147">
        <v>4</v>
      </c>
      <c r="AA1147">
        <v>0</v>
      </c>
      <c r="AB1147">
        <v>0</v>
      </c>
      <c r="AC1147">
        <v>0</v>
      </c>
      <c r="AD1147">
        <v>0</v>
      </c>
      <c r="AE1147">
        <v>0</v>
      </c>
      <c r="AF1147">
        <v>0</v>
      </c>
      <c r="AG1147">
        <v>3</v>
      </c>
      <c r="AH1147">
        <v>11</v>
      </c>
      <c r="AI1147">
        <v>0</v>
      </c>
      <c r="AJ1147">
        <f>marketing_campaign[[#This Row],[AcceptedCmp2]]+marketing_campaign[[#This Row],[AcceptedCmp1]]+marketing_campaign[[#This Row],[AcceptedCmp5]]+marketing_campaign[[#This Row],[AcceptedCmp4]]+marketing_campaign[[#This Row],[AcceptedCmp3]]</f>
        <v>0</v>
      </c>
    </row>
    <row r="1148" spans="1:36" x14ac:dyDescent="0.35">
      <c r="A1148">
        <v>749</v>
      </c>
      <c r="B1148">
        <v>1981</v>
      </c>
      <c r="C1148">
        <f t="shared" ca="1" si="34"/>
        <v>45</v>
      </c>
      <c r="D1148" t="str" cm="1">
        <f t="array" aca="1" ref="D11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48" t="s">
        <v>29</v>
      </c>
      <c r="F1148" t="s">
        <v>31</v>
      </c>
      <c r="G1148" cm="1">
        <f t="array" ref="G1148">_xlfn.IFS(marketing_campaign[[#This Row],[Marital_Status]]="Single",I1148-J1148+1,marketing_campaign[[#This Row],[Marital_Status]]="Together",I1148+J1148+2,marketing_campaign[[#This Row],[Marital_Status]]="Alone",I1148-J1148+1,marketing_campaign[[#This Row],[Marital_Status]]="Married",I1148+J1148+2,marketing_campaign[[#This Row],[Marital_Status]]="Divorced",I1148+J1148+1,marketing_campaign[[#This Row],[Marital_Status]]="YOLO",I1148-J1148+1,marketing_campaign[[#This Row],[Marital_Status]]="Absurd",I1148-J1148+1,marketing_campaign[[#This Row],[Marital_Status]]="Widow",I1148+J1148+1)</f>
        <v>3</v>
      </c>
      <c r="H1148">
        <v>42162</v>
      </c>
      <c r="I1148">
        <v>1</v>
      </c>
      <c r="J1148">
        <v>0</v>
      </c>
      <c r="K1148" s="1">
        <v>41597</v>
      </c>
      <c r="L1148">
        <v>31</v>
      </c>
      <c r="M1148" t="str" cm="1">
        <f t="array" ref="M1148">_xlfn.IFS(AND(marketing_campaign[[#This Row],[Recency]]&gt;=0,marketing_campaign[[#This Row],[Recency]]&lt;=14),"Early Recency",AND(marketing_campaign[[#This Row],[Recency]]&gt;=15,marketing_campaign[[#This Row],[Recency]]&lt;=31),"Mid-Recency",marketing_campaign[[#This Row],[Recency]]&gt;=32,"Late Recency")</f>
        <v>Mid-Recency</v>
      </c>
      <c r="N1148">
        <v>46</v>
      </c>
      <c r="O1148">
        <v>7</v>
      </c>
      <c r="P1148">
        <v>59</v>
      </c>
      <c r="Q1148">
        <v>2</v>
      </c>
      <c r="R1148">
        <v>4</v>
      </c>
      <c r="S1148">
        <v>27</v>
      </c>
      <c r="T1148">
        <f>marketing_campaign[[#This Row],[MntGoldProds]]+marketing_campaign[[#This Row],[MntSweetProducts]]+marketing_campaign[[#This Row],[MntFishProducts]]+marketing_campaign[[#This Row],[MntMeatProducts]]+marketing_campaign[[#This Row],[MntFruits]]+marketing_campaign[[#This Row],[MntWines]]</f>
        <v>145</v>
      </c>
      <c r="U1148">
        <v>2</v>
      </c>
      <c r="V1148">
        <v>3</v>
      </c>
      <c r="W1148">
        <v>1</v>
      </c>
      <c r="X1148">
        <v>3</v>
      </c>
      <c r="Y1148">
        <f t="shared" si="35"/>
        <v>9</v>
      </c>
      <c r="Z1148">
        <v>6</v>
      </c>
      <c r="AA1148">
        <v>1</v>
      </c>
      <c r="AB1148">
        <v>0</v>
      </c>
      <c r="AC1148">
        <v>0</v>
      </c>
      <c r="AD1148">
        <v>0</v>
      </c>
      <c r="AE1148">
        <v>0</v>
      </c>
      <c r="AF1148">
        <v>0</v>
      </c>
      <c r="AG1148">
        <v>3</v>
      </c>
      <c r="AH1148">
        <v>11</v>
      </c>
      <c r="AI1148">
        <v>1</v>
      </c>
      <c r="AJ1148">
        <f>marketing_campaign[[#This Row],[AcceptedCmp2]]+marketing_campaign[[#This Row],[AcceptedCmp1]]+marketing_campaign[[#This Row],[AcceptedCmp5]]+marketing_campaign[[#This Row],[AcceptedCmp4]]+marketing_campaign[[#This Row],[AcceptedCmp3]]</f>
        <v>1</v>
      </c>
    </row>
    <row r="1149" spans="1:36" x14ac:dyDescent="0.35">
      <c r="A1149">
        <v>5430</v>
      </c>
      <c r="B1149">
        <v>1956</v>
      </c>
      <c r="C1149">
        <f t="shared" ca="1" si="34"/>
        <v>70</v>
      </c>
      <c r="D1149" t="str" cm="1">
        <f t="array" aca="1" ref="D11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49" t="s">
        <v>29</v>
      </c>
      <c r="F1149" t="s">
        <v>31</v>
      </c>
      <c r="G1149" cm="1">
        <f t="array" ref="G1149">_xlfn.IFS(marketing_campaign[[#This Row],[Marital_Status]]="Single",I1149-J1149+1,marketing_campaign[[#This Row],[Marital_Status]]="Together",I1149+J1149+2,marketing_campaign[[#This Row],[Marital_Status]]="Alone",I1149-J1149+1,marketing_campaign[[#This Row],[Marital_Status]]="Married",I1149+J1149+2,marketing_campaign[[#This Row],[Marital_Status]]="Divorced",I1149+J1149+1,marketing_campaign[[#This Row],[Marital_Status]]="YOLO",I1149-J1149+1,marketing_campaign[[#This Row],[Marital_Status]]="Absurd",I1149-J1149+1,marketing_campaign[[#This Row],[Marital_Status]]="Widow",I1149+J1149+1)</f>
        <v>4</v>
      </c>
      <c r="H1149">
        <v>54450</v>
      </c>
      <c r="I1149">
        <v>1</v>
      </c>
      <c r="J1149">
        <v>1</v>
      </c>
      <c r="K1149" s="1">
        <v>41166</v>
      </c>
      <c r="L1149">
        <v>0</v>
      </c>
      <c r="M1149" t="str" cm="1">
        <f t="array" ref="M1149">_xlfn.IFS(AND(marketing_campaign[[#This Row],[Recency]]&gt;=0,marketing_campaign[[#This Row],[Recency]]&lt;=14),"Early Recency",AND(marketing_campaign[[#This Row],[Recency]]&gt;=15,marketing_campaign[[#This Row],[Recency]]&lt;=31),"Mid-Recency",marketing_campaign[[#This Row],[Recency]]&gt;=32,"Late Recency")</f>
        <v>Early Recency</v>
      </c>
      <c r="N1149">
        <v>454</v>
      </c>
      <c r="O1149">
        <v>0</v>
      </c>
      <c r="P1149">
        <v>171</v>
      </c>
      <c r="Q1149">
        <v>8</v>
      </c>
      <c r="R1149">
        <v>19</v>
      </c>
      <c r="S1149">
        <v>32</v>
      </c>
      <c r="T1149">
        <f>marketing_campaign[[#This Row],[MntGoldProds]]+marketing_campaign[[#This Row],[MntSweetProducts]]+marketing_campaign[[#This Row],[MntFishProducts]]+marketing_campaign[[#This Row],[MntMeatProducts]]+marketing_campaign[[#This Row],[MntFruits]]+marketing_campaign[[#This Row],[MntWines]]</f>
        <v>684</v>
      </c>
      <c r="U1149">
        <v>12</v>
      </c>
      <c r="V1149">
        <v>9</v>
      </c>
      <c r="W1149">
        <v>2</v>
      </c>
      <c r="X1149">
        <v>8</v>
      </c>
      <c r="Y1149">
        <f t="shared" si="35"/>
        <v>31</v>
      </c>
      <c r="Z1149">
        <v>8</v>
      </c>
      <c r="AA1149">
        <v>0</v>
      </c>
      <c r="AB1149">
        <v>0</v>
      </c>
      <c r="AC1149">
        <v>0</v>
      </c>
      <c r="AD1149">
        <v>0</v>
      </c>
      <c r="AE1149">
        <v>0</v>
      </c>
      <c r="AF1149">
        <v>0</v>
      </c>
      <c r="AG1149">
        <v>3</v>
      </c>
      <c r="AH1149">
        <v>11</v>
      </c>
      <c r="AI1149">
        <v>0</v>
      </c>
      <c r="AJ1149">
        <f>marketing_campaign[[#This Row],[AcceptedCmp2]]+marketing_campaign[[#This Row],[AcceptedCmp1]]+marketing_campaign[[#This Row],[AcceptedCmp5]]+marketing_campaign[[#This Row],[AcceptedCmp4]]+marketing_campaign[[#This Row],[AcceptedCmp3]]</f>
        <v>0</v>
      </c>
    </row>
    <row r="1150" spans="1:36" x14ac:dyDescent="0.35">
      <c r="A1150">
        <v>7755</v>
      </c>
      <c r="B1150">
        <v>1954</v>
      </c>
      <c r="C1150">
        <f t="shared" ca="1" si="34"/>
        <v>72</v>
      </c>
      <c r="D1150" t="str" cm="1">
        <f t="array" aca="1" ref="D11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0" t="s">
        <v>32</v>
      </c>
      <c r="F1150" t="s">
        <v>33</v>
      </c>
      <c r="G1150" cm="1">
        <f t="array" ref="G1150">_xlfn.IFS(marketing_campaign[[#This Row],[Marital_Status]]="Single",I1150-J1150+1,marketing_campaign[[#This Row],[Marital_Status]]="Together",I1150+J1150+2,marketing_campaign[[#This Row],[Marital_Status]]="Alone",I1150-J1150+1,marketing_campaign[[#This Row],[Marital_Status]]="Married",I1150+J1150+2,marketing_campaign[[#This Row],[Marital_Status]]="Divorced",I1150+J1150+1,marketing_campaign[[#This Row],[Marital_Status]]="YOLO",I1150-J1150+1,marketing_campaign[[#This Row],[Marital_Status]]="Absurd",I1150-J1150+1,marketing_campaign[[#This Row],[Marital_Status]]="Widow",I1150+J1150+1)</f>
        <v>3</v>
      </c>
      <c r="H1150">
        <v>57744</v>
      </c>
      <c r="I1150">
        <v>0</v>
      </c>
      <c r="J1150">
        <v>1</v>
      </c>
      <c r="K1150" s="1">
        <v>41590</v>
      </c>
      <c r="L1150">
        <v>91</v>
      </c>
      <c r="M1150" t="str" cm="1">
        <f t="array" ref="M1150">_xlfn.IFS(AND(marketing_campaign[[#This Row],[Recency]]&gt;=0,marketing_campaign[[#This Row],[Recency]]&lt;=14),"Early Recency",AND(marketing_campaign[[#This Row],[Recency]]&gt;=15,marketing_campaign[[#This Row],[Recency]]&lt;=31),"Mid-Recency",marketing_campaign[[#This Row],[Recency]]&gt;=32,"Late Recency")</f>
        <v>Late Recency</v>
      </c>
      <c r="N1150">
        <v>350</v>
      </c>
      <c r="O1150">
        <v>3</v>
      </c>
      <c r="P1150">
        <v>39</v>
      </c>
      <c r="Q1150">
        <v>0</v>
      </c>
      <c r="R1150">
        <v>0</v>
      </c>
      <c r="S1150">
        <v>19</v>
      </c>
      <c r="T1150">
        <f>marketing_campaign[[#This Row],[MntGoldProds]]+marketing_campaign[[#This Row],[MntSweetProducts]]+marketing_campaign[[#This Row],[MntFishProducts]]+marketing_campaign[[#This Row],[MntMeatProducts]]+marketing_campaign[[#This Row],[MntFruits]]+marketing_campaign[[#This Row],[MntWines]]</f>
        <v>411</v>
      </c>
      <c r="U1150">
        <v>2</v>
      </c>
      <c r="V1150">
        <v>9</v>
      </c>
      <c r="W1150">
        <v>1</v>
      </c>
      <c r="X1150">
        <v>4</v>
      </c>
      <c r="Y1150">
        <f t="shared" si="35"/>
        <v>16</v>
      </c>
      <c r="Z1150">
        <v>8</v>
      </c>
      <c r="AA1150">
        <v>0</v>
      </c>
      <c r="AB1150">
        <v>0</v>
      </c>
      <c r="AC1150">
        <v>0</v>
      </c>
      <c r="AD1150">
        <v>0</v>
      </c>
      <c r="AE1150">
        <v>0</v>
      </c>
      <c r="AF1150">
        <v>0</v>
      </c>
      <c r="AG1150">
        <v>3</v>
      </c>
      <c r="AH1150">
        <v>11</v>
      </c>
      <c r="AI1150">
        <v>0</v>
      </c>
      <c r="AJ1150">
        <f>marketing_campaign[[#This Row],[AcceptedCmp2]]+marketing_campaign[[#This Row],[AcceptedCmp1]]+marketing_campaign[[#This Row],[AcceptedCmp5]]+marketing_campaign[[#This Row],[AcceptedCmp4]]+marketing_campaign[[#This Row],[AcceptedCmp3]]</f>
        <v>0</v>
      </c>
    </row>
    <row r="1151" spans="1:36" x14ac:dyDescent="0.35">
      <c r="A1151">
        <v>10525</v>
      </c>
      <c r="B1151">
        <v>1986</v>
      </c>
      <c r="C1151">
        <f t="shared" ca="1" si="34"/>
        <v>40</v>
      </c>
      <c r="D1151" t="str" cm="1">
        <f t="array" aca="1" ref="D11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51" t="s">
        <v>29</v>
      </c>
      <c r="F1151" t="s">
        <v>30</v>
      </c>
      <c r="G1151" cm="1">
        <f t="array" ref="G1151">_xlfn.IFS(marketing_campaign[[#This Row],[Marital_Status]]="Single",I1151-J1151+1,marketing_campaign[[#This Row],[Marital_Status]]="Together",I1151+J1151+2,marketing_campaign[[#This Row],[Marital_Status]]="Alone",I1151-J1151+1,marketing_campaign[[#This Row],[Marital_Status]]="Married",I1151+J1151+2,marketing_campaign[[#This Row],[Marital_Status]]="Divorced",I1151+J1151+1,marketing_campaign[[#This Row],[Marital_Status]]="YOLO",I1151-J1151+1,marketing_campaign[[#This Row],[Marital_Status]]="Absurd",I1151-J1151+1,marketing_campaign[[#This Row],[Marital_Status]]="Widow",I1151+J1151+1)</f>
        <v>2</v>
      </c>
      <c r="H1151">
        <v>26576</v>
      </c>
      <c r="I1151">
        <v>1</v>
      </c>
      <c r="J1151">
        <v>0</v>
      </c>
      <c r="K1151" s="1">
        <v>41195</v>
      </c>
      <c r="L1151">
        <v>40</v>
      </c>
      <c r="M1151" t="str" cm="1">
        <f t="array" ref="M1151">_xlfn.IFS(AND(marketing_campaign[[#This Row],[Recency]]&gt;=0,marketing_campaign[[#This Row],[Recency]]&lt;=14),"Early Recency",AND(marketing_campaign[[#This Row],[Recency]]&gt;=15,marketing_campaign[[#This Row],[Recency]]&lt;=31),"Mid-Recency",marketing_campaign[[#This Row],[Recency]]&gt;=32,"Late Recency")</f>
        <v>Late Recency</v>
      </c>
      <c r="N1151">
        <v>10</v>
      </c>
      <c r="O1151">
        <v>0</v>
      </c>
      <c r="P1151">
        <v>8</v>
      </c>
      <c r="Q1151">
        <v>0</v>
      </c>
      <c r="R1151">
        <v>0</v>
      </c>
      <c r="S1151">
        <v>9</v>
      </c>
      <c r="T1151">
        <f>marketing_campaign[[#This Row],[MntGoldProds]]+marketing_campaign[[#This Row],[MntSweetProducts]]+marketing_campaign[[#This Row],[MntFishProducts]]+marketing_campaign[[#This Row],[MntMeatProducts]]+marketing_campaign[[#This Row],[MntFruits]]+marketing_campaign[[#This Row],[MntWines]]</f>
        <v>27</v>
      </c>
      <c r="U1151">
        <v>1</v>
      </c>
      <c r="V1151">
        <v>1</v>
      </c>
      <c r="W1151">
        <v>0</v>
      </c>
      <c r="X1151">
        <v>2</v>
      </c>
      <c r="Y1151">
        <f t="shared" si="35"/>
        <v>4</v>
      </c>
      <c r="Z1151">
        <v>9</v>
      </c>
      <c r="AA1151">
        <v>1</v>
      </c>
      <c r="AB1151">
        <v>0</v>
      </c>
      <c r="AC1151">
        <v>0</v>
      </c>
      <c r="AD1151">
        <v>0</v>
      </c>
      <c r="AE1151">
        <v>0</v>
      </c>
      <c r="AF1151">
        <v>0</v>
      </c>
      <c r="AG1151">
        <v>3</v>
      </c>
      <c r="AH1151">
        <v>11</v>
      </c>
      <c r="AI1151">
        <v>1</v>
      </c>
      <c r="AJ1151">
        <f>marketing_campaign[[#This Row],[AcceptedCmp2]]+marketing_campaign[[#This Row],[AcceptedCmp1]]+marketing_campaign[[#This Row],[AcceptedCmp5]]+marketing_campaign[[#This Row],[AcceptedCmp4]]+marketing_campaign[[#This Row],[AcceptedCmp3]]</f>
        <v>1</v>
      </c>
    </row>
    <row r="1152" spans="1:36" x14ac:dyDescent="0.35">
      <c r="A1152">
        <v>1453</v>
      </c>
      <c r="B1152">
        <v>1943</v>
      </c>
      <c r="C1152">
        <f t="shared" ca="1" si="34"/>
        <v>83</v>
      </c>
      <c r="D1152" t="str" cm="1">
        <f t="array" aca="1" ref="D11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152" t="s">
        <v>32</v>
      </c>
      <c r="F1152" t="s">
        <v>38</v>
      </c>
      <c r="G1152" cm="1">
        <f t="array" ref="G1152">_xlfn.IFS(marketing_campaign[[#This Row],[Marital_Status]]="Single",I1152-J1152+1,marketing_campaign[[#This Row],[Marital_Status]]="Together",I1152+J1152+2,marketing_campaign[[#This Row],[Marital_Status]]="Alone",I1152-J1152+1,marketing_campaign[[#This Row],[Marital_Status]]="Married",I1152+J1152+2,marketing_campaign[[#This Row],[Marital_Status]]="Divorced",I1152+J1152+1,marketing_campaign[[#This Row],[Marital_Status]]="YOLO",I1152-J1152+1,marketing_campaign[[#This Row],[Marital_Status]]="Absurd",I1152-J1152+1,marketing_campaign[[#This Row],[Marital_Status]]="Widow",I1152+J1152+1)</f>
        <v>1</v>
      </c>
      <c r="H1152">
        <v>57513</v>
      </c>
      <c r="I1152">
        <v>0</v>
      </c>
      <c r="J1152">
        <v>0</v>
      </c>
      <c r="K1152" s="1">
        <v>41461</v>
      </c>
      <c r="L1152">
        <v>59</v>
      </c>
      <c r="M1152" t="str" cm="1">
        <f t="array" ref="M1152">_xlfn.IFS(AND(marketing_campaign[[#This Row],[Recency]]&gt;=0,marketing_campaign[[#This Row],[Recency]]&lt;=14),"Early Recency",AND(marketing_campaign[[#This Row],[Recency]]&gt;=15,marketing_campaign[[#This Row],[Recency]]&lt;=31),"Mid-Recency",marketing_campaign[[#This Row],[Recency]]&gt;=32,"Late Recency")</f>
        <v>Late Recency</v>
      </c>
      <c r="N1152">
        <v>735</v>
      </c>
      <c r="O1152">
        <v>40</v>
      </c>
      <c r="P1152">
        <v>183</v>
      </c>
      <c r="Q1152">
        <v>52</v>
      </c>
      <c r="R1152">
        <v>20</v>
      </c>
      <c r="S1152">
        <v>30</v>
      </c>
      <c r="T1152">
        <f>marketing_campaign[[#This Row],[MntGoldProds]]+marketing_campaign[[#This Row],[MntSweetProducts]]+marketing_campaign[[#This Row],[MntFishProducts]]+marketing_campaign[[#This Row],[MntMeatProducts]]+marketing_campaign[[#This Row],[MntFruits]]+marketing_campaign[[#This Row],[MntWines]]</f>
        <v>1060</v>
      </c>
      <c r="U1152">
        <v>2</v>
      </c>
      <c r="V1152">
        <v>9</v>
      </c>
      <c r="W1152">
        <v>3</v>
      </c>
      <c r="X1152">
        <v>13</v>
      </c>
      <c r="Y1152">
        <f t="shared" si="35"/>
        <v>27</v>
      </c>
      <c r="Z1152">
        <v>6</v>
      </c>
      <c r="AA1152">
        <v>0</v>
      </c>
      <c r="AB1152">
        <v>0</v>
      </c>
      <c r="AC1152">
        <v>0</v>
      </c>
      <c r="AD1152">
        <v>0</v>
      </c>
      <c r="AE1152">
        <v>0</v>
      </c>
      <c r="AF1152">
        <v>0</v>
      </c>
      <c r="AG1152">
        <v>3</v>
      </c>
      <c r="AH1152">
        <v>11</v>
      </c>
      <c r="AI1152">
        <v>0</v>
      </c>
      <c r="AJ1152">
        <f>marketing_campaign[[#This Row],[AcceptedCmp2]]+marketing_campaign[[#This Row],[AcceptedCmp1]]+marketing_campaign[[#This Row],[AcceptedCmp5]]+marketing_campaign[[#This Row],[AcceptedCmp4]]+marketing_campaign[[#This Row],[AcceptedCmp3]]</f>
        <v>0</v>
      </c>
    </row>
    <row r="1153" spans="1:36" x14ac:dyDescent="0.35">
      <c r="A1153">
        <v>8310</v>
      </c>
      <c r="B1153">
        <v>1964</v>
      </c>
      <c r="C1153">
        <f t="shared" ca="1" si="34"/>
        <v>62</v>
      </c>
      <c r="D1153" t="str" cm="1">
        <f t="array" aca="1" ref="D11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3" t="s">
        <v>29</v>
      </c>
      <c r="F1153" t="s">
        <v>31</v>
      </c>
      <c r="G1153" cm="1">
        <f t="array" ref="G1153">_xlfn.IFS(marketing_campaign[[#This Row],[Marital_Status]]="Single",I1153-J1153+1,marketing_campaign[[#This Row],[Marital_Status]]="Together",I1153+J1153+2,marketing_campaign[[#This Row],[Marital_Status]]="Alone",I1153-J1153+1,marketing_campaign[[#This Row],[Marital_Status]]="Married",I1153+J1153+2,marketing_campaign[[#This Row],[Marital_Status]]="Divorced",I1153+J1153+1,marketing_campaign[[#This Row],[Marital_Status]]="YOLO",I1153-J1153+1,marketing_campaign[[#This Row],[Marital_Status]]="Absurd",I1153-J1153+1,marketing_campaign[[#This Row],[Marital_Status]]="Widow",I1153+J1153+1)</f>
        <v>3</v>
      </c>
      <c r="H1153">
        <v>68142</v>
      </c>
      <c r="I1153">
        <v>0</v>
      </c>
      <c r="J1153">
        <v>1</v>
      </c>
      <c r="K1153" s="1">
        <v>41150</v>
      </c>
      <c r="L1153">
        <v>96</v>
      </c>
      <c r="M1153" t="str" cm="1">
        <f t="array" ref="M1153">_xlfn.IFS(AND(marketing_campaign[[#This Row],[Recency]]&gt;=0,marketing_campaign[[#This Row],[Recency]]&lt;=14),"Early Recency",AND(marketing_campaign[[#This Row],[Recency]]&gt;=15,marketing_campaign[[#This Row],[Recency]]&lt;=31),"Mid-Recency",marketing_campaign[[#This Row],[Recency]]&gt;=32,"Late Recency")</f>
        <v>Late Recency</v>
      </c>
      <c r="N1153">
        <v>897</v>
      </c>
      <c r="O1153">
        <v>126</v>
      </c>
      <c r="P1153">
        <v>196</v>
      </c>
      <c r="Q1153">
        <v>91</v>
      </c>
      <c r="R1153">
        <v>112</v>
      </c>
      <c r="S1153">
        <v>37</v>
      </c>
      <c r="T1153">
        <f>marketing_campaign[[#This Row],[MntGoldProds]]+marketing_campaign[[#This Row],[MntSweetProducts]]+marketing_campaign[[#This Row],[MntFishProducts]]+marketing_campaign[[#This Row],[MntMeatProducts]]+marketing_campaign[[#This Row],[MntFruits]]+marketing_campaign[[#This Row],[MntWines]]</f>
        <v>1459</v>
      </c>
      <c r="U1153">
        <v>3</v>
      </c>
      <c r="V1153">
        <v>10</v>
      </c>
      <c r="W1153">
        <v>4</v>
      </c>
      <c r="X1153">
        <v>7</v>
      </c>
      <c r="Y1153">
        <f t="shared" si="35"/>
        <v>24</v>
      </c>
      <c r="Z1153">
        <v>6</v>
      </c>
      <c r="AA1153">
        <v>0</v>
      </c>
      <c r="AB1153">
        <v>0</v>
      </c>
      <c r="AC1153">
        <v>0</v>
      </c>
      <c r="AD1153">
        <v>0</v>
      </c>
      <c r="AE1153">
        <v>0</v>
      </c>
      <c r="AF1153">
        <v>0</v>
      </c>
      <c r="AG1153">
        <v>3</v>
      </c>
      <c r="AH1153">
        <v>11</v>
      </c>
      <c r="AI1153">
        <v>0</v>
      </c>
      <c r="AJ1153">
        <f>marketing_campaign[[#This Row],[AcceptedCmp2]]+marketing_campaign[[#This Row],[AcceptedCmp1]]+marketing_campaign[[#This Row],[AcceptedCmp5]]+marketing_campaign[[#This Row],[AcceptedCmp4]]+marketing_campaign[[#This Row],[AcceptedCmp3]]</f>
        <v>0</v>
      </c>
    </row>
    <row r="1154" spans="1:36" x14ac:dyDescent="0.35">
      <c r="A1154">
        <v>10710</v>
      </c>
      <c r="B1154">
        <v>1979</v>
      </c>
      <c r="C1154">
        <f t="shared" ref="C1154:C1217" ca="1" si="36">YEAR(TODAY())-B1154</f>
        <v>47</v>
      </c>
      <c r="D1154" t="str" cm="1">
        <f t="array" aca="1" ref="D11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4" t="s">
        <v>29</v>
      </c>
      <c r="F1154" t="s">
        <v>33</v>
      </c>
      <c r="G1154" cm="1">
        <f t="array" ref="G1154">_xlfn.IFS(marketing_campaign[[#This Row],[Marital_Status]]="Single",I1154-J1154+1,marketing_campaign[[#This Row],[Marital_Status]]="Together",I1154+J1154+2,marketing_campaign[[#This Row],[Marital_Status]]="Alone",I1154-J1154+1,marketing_campaign[[#This Row],[Marital_Status]]="Married",I1154+J1154+2,marketing_campaign[[#This Row],[Marital_Status]]="Divorced",I1154+J1154+1,marketing_campaign[[#This Row],[Marital_Status]]="YOLO",I1154-J1154+1,marketing_campaign[[#This Row],[Marital_Status]]="Absurd",I1154-J1154+1,marketing_campaign[[#This Row],[Marital_Status]]="Widow",I1154+J1154+1)</f>
        <v>3</v>
      </c>
      <c r="H1154">
        <v>7500</v>
      </c>
      <c r="I1154">
        <v>0</v>
      </c>
      <c r="J1154">
        <v>1</v>
      </c>
      <c r="K1154" s="1">
        <v>41150</v>
      </c>
      <c r="L1154">
        <v>61</v>
      </c>
      <c r="M1154" t="str" cm="1">
        <f t="array" ref="M1154">_xlfn.IFS(AND(marketing_campaign[[#This Row],[Recency]]&gt;=0,marketing_campaign[[#This Row],[Recency]]&lt;=14),"Early Recency",AND(marketing_campaign[[#This Row],[Recency]]&gt;=15,marketing_campaign[[#This Row],[Recency]]&lt;=31),"Mid-Recency",marketing_campaign[[#This Row],[Recency]]&gt;=32,"Late Recency")</f>
        <v>Late Recency</v>
      </c>
      <c r="N1154">
        <v>5</v>
      </c>
      <c r="O1154">
        <v>2</v>
      </c>
      <c r="P1154">
        <v>3</v>
      </c>
      <c r="Q1154">
        <v>3</v>
      </c>
      <c r="R1154">
        <v>0</v>
      </c>
      <c r="S1154">
        <v>5</v>
      </c>
      <c r="T1154">
        <f>marketing_campaign[[#This Row],[MntGoldProds]]+marketing_campaign[[#This Row],[MntSweetProducts]]+marketing_campaign[[#This Row],[MntFishProducts]]+marketing_campaign[[#This Row],[MntMeatProducts]]+marketing_campaign[[#This Row],[MntFruits]]+marketing_campaign[[#This Row],[MntWines]]</f>
        <v>18</v>
      </c>
      <c r="U1154">
        <v>1</v>
      </c>
      <c r="V1154">
        <v>1</v>
      </c>
      <c r="W1154">
        <v>0</v>
      </c>
      <c r="X1154">
        <v>2</v>
      </c>
      <c r="Y1154">
        <f t="shared" ref="Y1154:Y1217" si="37">U1154+V1154+W1154+X1154</f>
        <v>4</v>
      </c>
      <c r="Z1154">
        <v>8</v>
      </c>
      <c r="AA1154">
        <v>0</v>
      </c>
      <c r="AB1154">
        <v>0</v>
      </c>
      <c r="AC1154">
        <v>0</v>
      </c>
      <c r="AD1154">
        <v>0</v>
      </c>
      <c r="AE1154">
        <v>0</v>
      </c>
      <c r="AF1154">
        <v>0</v>
      </c>
      <c r="AG1154">
        <v>3</v>
      </c>
      <c r="AH1154">
        <v>11</v>
      </c>
      <c r="AI1154">
        <v>0</v>
      </c>
      <c r="AJ1154">
        <f>marketing_campaign[[#This Row],[AcceptedCmp2]]+marketing_campaign[[#This Row],[AcceptedCmp1]]+marketing_campaign[[#This Row],[AcceptedCmp5]]+marketing_campaign[[#This Row],[AcceptedCmp4]]+marketing_campaign[[#This Row],[AcceptedCmp3]]</f>
        <v>0</v>
      </c>
    </row>
    <row r="1155" spans="1:36" x14ac:dyDescent="0.35">
      <c r="A1155">
        <v>5031</v>
      </c>
      <c r="B1155">
        <v>1974</v>
      </c>
      <c r="C1155">
        <f t="shared" ca="1" si="36"/>
        <v>52</v>
      </c>
      <c r="D1155" t="str" cm="1">
        <f t="array" aca="1" ref="D11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5" t="s">
        <v>29</v>
      </c>
      <c r="F1155" t="s">
        <v>31</v>
      </c>
      <c r="G1155" cm="1">
        <f t="array" ref="G1155">_xlfn.IFS(marketing_campaign[[#This Row],[Marital_Status]]="Single",I1155-J1155+1,marketing_campaign[[#This Row],[Marital_Status]]="Together",I1155+J1155+2,marketing_campaign[[#This Row],[Marital_Status]]="Alone",I1155-J1155+1,marketing_campaign[[#This Row],[Marital_Status]]="Married",I1155+J1155+2,marketing_campaign[[#This Row],[Marital_Status]]="Divorced",I1155+J1155+1,marketing_campaign[[#This Row],[Marital_Status]]="YOLO",I1155-J1155+1,marketing_campaign[[#This Row],[Marital_Status]]="Absurd",I1155-J1155+1,marketing_campaign[[#This Row],[Marital_Status]]="Widow",I1155+J1155+1)</f>
        <v>2</v>
      </c>
      <c r="H1155">
        <v>83145</v>
      </c>
      <c r="I1155">
        <v>0</v>
      </c>
      <c r="J1155">
        <v>0</v>
      </c>
      <c r="K1155" s="1">
        <v>41174</v>
      </c>
      <c r="L1155">
        <v>14</v>
      </c>
      <c r="M1155" t="str" cm="1">
        <f t="array" ref="M1155">_xlfn.IFS(AND(marketing_campaign[[#This Row],[Recency]]&gt;=0,marketing_campaign[[#This Row],[Recency]]&lt;=14),"Early Recency",AND(marketing_campaign[[#This Row],[Recency]]&gt;=15,marketing_campaign[[#This Row],[Recency]]&lt;=31),"Mid-Recency",marketing_campaign[[#This Row],[Recency]]&gt;=32,"Late Recency")</f>
        <v>Early Recency</v>
      </c>
      <c r="N1155">
        <v>777</v>
      </c>
      <c r="O1155">
        <v>35</v>
      </c>
      <c r="P1155">
        <v>731</v>
      </c>
      <c r="Q1155">
        <v>39</v>
      </c>
      <c r="R1155">
        <v>137</v>
      </c>
      <c r="S1155">
        <v>114</v>
      </c>
      <c r="T1155">
        <f>marketing_campaign[[#This Row],[MntGoldProds]]+marketing_campaign[[#This Row],[MntSweetProducts]]+marketing_campaign[[#This Row],[MntFishProducts]]+marketing_campaign[[#This Row],[MntMeatProducts]]+marketing_campaign[[#This Row],[MntFruits]]+marketing_campaign[[#This Row],[MntWines]]</f>
        <v>1833</v>
      </c>
      <c r="U1155">
        <v>1</v>
      </c>
      <c r="V1155">
        <v>5</v>
      </c>
      <c r="W1155">
        <v>9</v>
      </c>
      <c r="X1155">
        <v>11</v>
      </c>
      <c r="Y1155">
        <f t="shared" si="37"/>
        <v>26</v>
      </c>
      <c r="Z1155">
        <v>2</v>
      </c>
      <c r="AA1155">
        <v>0</v>
      </c>
      <c r="AB1155">
        <v>0</v>
      </c>
      <c r="AC1155">
        <v>1</v>
      </c>
      <c r="AD1155">
        <v>0</v>
      </c>
      <c r="AE1155">
        <v>0</v>
      </c>
      <c r="AF1155">
        <v>0</v>
      </c>
      <c r="AG1155">
        <v>3</v>
      </c>
      <c r="AH1155">
        <v>11</v>
      </c>
      <c r="AI1155">
        <v>1</v>
      </c>
      <c r="AJ1155">
        <f>marketing_campaign[[#This Row],[AcceptedCmp2]]+marketing_campaign[[#This Row],[AcceptedCmp1]]+marketing_campaign[[#This Row],[AcceptedCmp5]]+marketing_campaign[[#This Row],[AcceptedCmp4]]+marketing_campaign[[#This Row],[AcceptedCmp3]]</f>
        <v>1</v>
      </c>
    </row>
    <row r="1156" spans="1:36" x14ac:dyDescent="0.35">
      <c r="A1156">
        <v>2613</v>
      </c>
      <c r="B1156">
        <v>1960</v>
      </c>
      <c r="C1156">
        <f t="shared" ca="1" si="36"/>
        <v>66</v>
      </c>
      <c r="D1156" t="str" cm="1">
        <f t="array" aca="1" ref="D11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6" t="s">
        <v>34</v>
      </c>
      <c r="F1156" t="s">
        <v>33</v>
      </c>
      <c r="G1156" cm="1">
        <f t="array" ref="G1156">_xlfn.IFS(marketing_campaign[[#This Row],[Marital_Status]]="Single",I1156-J1156+1,marketing_campaign[[#This Row],[Marital_Status]]="Together",I1156+J1156+2,marketing_campaign[[#This Row],[Marital_Status]]="Alone",I1156-J1156+1,marketing_campaign[[#This Row],[Marital_Status]]="Married",I1156+J1156+2,marketing_campaign[[#This Row],[Marital_Status]]="Divorced",I1156+J1156+1,marketing_campaign[[#This Row],[Marital_Status]]="YOLO",I1156-J1156+1,marketing_campaign[[#This Row],[Marital_Status]]="Absurd",I1156-J1156+1,marketing_campaign[[#This Row],[Marital_Status]]="Widow",I1156+J1156+1)</f>
        <v>3</v>
      </c>
      <c r="H1156">
        <v>54197</v>
      </c>
      <c r="I1156">
        <v>0</v>
      </c>
      <c r="J1156">
        <v>1</v>
      </c>
      <c r="K1156" s="1">
        <v>41732</v>
      </c>
      <c r="L1156">
        <v>16</v>
      </c>
      <c r="M1156" t="str" cm="1">
        <f t="array" ref="M1156">_xlfn.IFS(AND(marketing_campaign[[#This Row],[Recency]]&gt;=0,marketing_campaign[[#This Row],[Recency]]&lt;=14),"Early Recency",AND(marketing_campaign[[#This Row],[Recency]]&gt;=15,marketing_campaign[[#This Row],[Recency]]&lt;=31),"Mid-Recency",marketing_campaign[[#This Row],[Recency]]&gt;=32,"Late Recency")</f>
        <v>Mid-Recency</v>
      </c>
      <c r="N1156">
        <v>162</v>
      </c>
      <c r="O1156">
        <v>6</v>
      </c>
      <c r="P1156">
        <v>37</v>
      </c>
      <c r="Q1156">
        <v>6</v>
      </c>
      <c r="R1156">
        <v>13</v>
      </c>
      <c r="S1156">
        <v>13</v>
      </c>
      <c r="T1156">
        <f>marketing_campaign[[#This Row],[MntGoldProds]]+marketing_campaign[[#This Row],[MntSweetProducts]]+marketing_campaign[[#This Row],[MntFishProducts]]+marketing_campaign[[#This Row],[MntMeatProducts]]+marketing_campaign[[#This Row],[MntFruits]]+marketing_campaign[[#This Row],[MntWines]]</f>
        <v>237</v>
      </c>
      <c r="U1156">
        <v>2</v>
      </c>
      <c r="V1156">
        <v>1</v>
      </c>
      <c r="W1156">
        <v>3</v>
      </c>
      <c r="X1156">
        <v>6</v>
      </c>
      <c r="Y1156">
        <f t="shared" si="37"/>
        <v>12</v>
      </c>
      <c r="Z1156">
        <v>1</v>
      </c>
      <c r="AA1156">
        <v>0</v>
      </c>
      <c r="AB1156">
        <v>0</v>
      </c>
      <c r="AC1156">
        <v>0</v>
      </c>
      <c r="AD1156">
        <v>0</v>
      </c>
      <c r="AE1156">
        <v>0</v>
      </c>
      <c r="AF1156">
        <v>0</v>
      </c>
      <c r="AG1156">
        <v>3</v>
      </c>
      <c r="AH1156">
        <v>11</v>
      </c>
      <c r="AI1156">
        <v>0</v>
      </c>
      <c r="AJ1156">
        <f>marketing_campaign[[#This Row],[AcceptedCmp2]]+marketing_campaign[[#This Row],[AcceptedCmp1]]+marketing_campaign[[#This Row],[AcceptedCmp5]]+marketing_campaign[[#This Row],[AcceptedCmp4]]+marketing_campaign[[#This Row],[AcceptedCmp3]]</f>
        <v>0</v>
      </c>
    </row>
    <row r="1157" spans="1:36" x14ac:dyDescent="0.35">
      <c r="A1157">
        <v>213</v>
      </c>
      <c r="B1157">
        <v>1963</v>
      </c>
      <c r="C1157">
        <f t="shared" ca="1" si="36"/>
        <v>63</v>
      </c>
      <c r="D1157" t="str" cm="1">
        <f t="array" aca="1" ref="D11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57" t="s">
        <v>32</v>
      </c>
      <c r="F1157" t="s">
        <v>30</v>
      </c>
      <c r="G1157" cm="1">
        <f t="array" ref="G1157">_xlfn.IFS(marketing_campaign[[#This Row],[Marital_Status]]="Single",I1157-J1157+1,marketing_campaign[[#This Row],[Marital_Status]]="Together",I1157+J1157+2,marketing_campaign[[#This Row],[Marital_Status]]="Alone",I1157-J1157+1,marketing_campaign[[#This Row],[Marital_Status]]="Married",I1157+J1157+2,marketing_campaign[[#This Row],[Marital_Status]]="Divorced",I1157+J1157+1,marketing_campaign[[#This Row],[Marital_Status]]="YOLO",I1157-J1157+1,marketing_campaign[[#This Row],[Marital_Status]]="Absurd",I1157-J1157+1,marketing_campaign[[#This Row],[Marital_Status]]="Widow",I1157+J1157+1)</f>
        <v>1</v>
      </c>
      <c r="H1157">
        <v>23091</v>
      </c>
      <c r="I1157">
        <v>1</v>
      </c>
      <c r="J1157">
        <v>1</v>
      </c>
      <c r="K1157" s="1">
        <v>41787</v>
      </c>
      <c r="L1157">
        <v>98</v>
      </c>
      <c r="M1157" t="str" cm="1">
        <f t="array" ref="M1157">_xlfn.IFS(AND(marketing_campaign[[#This Row],[Recency]]&gt;=0,marketing_campaign[[#This Row],[Recency]]&lt;=14),"Early Recency",AND(marketing_campaign[[#This Row],[Recency]]&gt;=15,marketing_campaign[[#This Row],[Recency]]&lt;=31),"Mid-Recency",marketing_campaign[[#This Row],[Recency]]&gt;=32,"Late Recency")</f>
        <v>Late Recency</v>
      </c>
      <c r="N1157">
        <v>35</v>
      </c>
      <c r="O1157">
        <v>0</v>
      </c>
      <c r="P1157">
        <v>11</v>
      </c>
      <c r="Q1157">
        <v>0</v>
      </c>
      <c r="R1157">
        <v>0</v>
      </c>
      <c r="S1157">
        <v>2</v>
      </c>
      <c r="T1157">
        <f>marketing_campaign[[#This Row],[MntGoldProds]]+marketing_campaign[[#This Row],[MntSweetProducts]]+marketing_campaign[[#This Row],[MntFishProducts]]+marketing_campaign[[#This Row],[MntMeatProducts]]+marketing_campaign[[#This Row],[MntFruits]]+marketing_campaign[[#This Row],[MntWines]]</f>
        <v>48</v>
      </c>
      <c r="U1157">
        <v>4</v>
      </c>
      <c r="V1157">
        <v>2</v>
      </c>
      <c r="W1157">
        <v>1</v>
      </c>
      <c r="X1157">
        <v>3</v>
      </c>
      <c r="Y1157">
        <f t="shared" si="37"/>
        <v>10</v>
      </c>
      <c r="Z1157">
        <v>7</v>
      </c>
      <c r="AA1157">
        <v>0</v>
      </c>
      <c r="AB1157">
        <v>0</v>
      </c>
      <c r="AC1157">
        <v>0</v>
      </c>
      <c r="AD1157">
        <v>0</v>
      </c>
      <c r="AE1157">
        <v>0</v>
      </c>
      <c r="AF1157">
        <v>0</v>
      </c>
      <c r="AG1157">
        <v>3</v>
      </c>
      <c r="AH1157">
        <v>11</v>
      </c>
      <c r="AI1157">
        <v>0</v>
      </c>
      <c r="AJ1157">
        <f>marketing_campaign[[#This Row],[AcceptedCmp2]]+marketing_campaign[[#This Row],[AcceptedCmp1]]+marketing_campaign[[#This Row],[AcceptedCmp5]]+marketing_campaign[[#This Row],[AcceptedCmp4]]+marketing_campaign[[#This Row],[AcceptedCmp3]]</f>
        <v>0</v>
      </c>
    </row>
    <row r="1158" spans="1:36" x14ac:dyDescent="0.35">
      <c r="A1158">
        <v>967</v>
      </c>
      <c r="B1158">
        <v>1976</v>
      </c>
      <c r="C1158">
        <f t="shared" ca="1" si="36"/>
        <v>50</v>
      </c>
      <c r="D1158" t="str" cm="1">
        <f t="array" aca="1" ref="D11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8" t="s">
        <v>29</v>
      </c>
      <c r="F1158" t="s">
        <v>33</v>
      </c>
      <c r="G1158" cm="1">
        <f t="array" ref="G1158">_xlfn.IFS(marketing_campaign[[#This Row],[Marital_Status]]="Single",I1158-J1158+1,marketing_campaign[[#This Row],[Marital_Status]]="Together",I1158+J1158+2,marketing_campaign[[#This Row],[Marital_Status]]="Alone",I1158-J1158+1,marketing_campaign[[#This Row],[Marital_Status]]="Married",I1158+J1158+2,marketing_campaign[[#This Row],[Marital_Status]]="Divorced",I1158+J1158+1,marketing_campaign[[#This Row],[Marital_Status]]="YOLO",I1158-J1158+1,marketing_campaign[[#This Row],[Marital_Status]]="Absurd",I1158-J1158+1,marketing_campaign[[#This Row],[Marital_Status]]="Widow",I1158+J1158+1)</f>
        <v>4</v>
      </c>
      <c r="H1158">
        <v>46049</v>
      </c>
      <c r="I1158">
        <v>1</v>
      </c>
      <c r="J1158">
        <v>1</v>
      </c>
      <c r="K1158" s="1">
        <v>41476</v>
      </c>
      <c r="L1158">
        <v>11</v>
      </c>
      <c r="M1158" t="str" cm="1">
        <f t="array" ref="M1158">_xlfn.IFS(AND(marketing_campaign[[#This Row],[Recency]]&gt;=0,marketing_campaign[[#This Row],[Recency]]&lt;=14),"Early Recency",AND(marketing_campaign[[#This Row],[Recency]]&gt;=15,marketing_campaign[[#This Row],[Recency]]&lt;=31),"Mid-Recency",marketing_campaign[[#This Row],[Recency]]&gt;=32,"Late Recency")</f>
        <v>Early Recency</v>
      </c>
      <c r="N1158">
        <v>342</v>
      </c>
      <c r="O1158">
        <v>9</v>
      </c>
      <c r="P1158">
        <v>112</v>
      </c>
      <c r="Q1158">
        <v>19</v>
      </c>
      <c r="R1158">
        <v>14</v>
      </c>
      <c r="S1158">
        <v>19</v>
      </c>
      <c r="T1158">
        <f>marketing_campaign[[#This Row],[MntGoldProds]]+marketing_campaign[[#This Row],[MntSweetProducts]]+marketing_campaign[[#This Row],[MntFishProducts]]+marketing_campaign[[#This Row],[MntMeatProducts]]+marketing_campaign[[#This Row],[MntFruits]]+marketing_campaign[[#This Row],[MntWines]]</f>
        <v>515</v>
      </c>
      <c r="U1158">
        <v>10</v>
      </c>
      <c r="V1158">
        <v>5</v>
      </c>
      <c r="W1158">
        <v>2</v>
      </c>
      <c r="X1158">
        <v>9</v>
      </c>
      <c r="Y1158">
        <f t="shared" si="37"/>
        <v>26</v>
      </c>
      <c r="Z1158">
        <v>7</v>
      </c>
      <c r="AA1158">
        <v>0</v>
      </c>
      <c r="AB1158">
        <v>0</v>
      </c>
      <c r="AC1158">
        <v>0</v>
      </c>
      <c r="AD1158">
        <v>0</v>
      </c>
      <c r="AE1158">
        <v>0</v>
      </c>
      <c r="AF1158">
        <v>0</v>
      </c>
      <c r="AG1158">
        <v>3</v>
      </c>
      <c r="AH1158">
        <v>11</v>
      </c>
      <c r="AI1158">
        <v>1</v>
      </c>
      <c r="AJ1158">
        <f>marketing_campaign[[#This Row],[AcceptedCmp2]]+marketing_campaign[[#This Row],[AcceptedCmp1]]+marketing_campaign[[#This Row],[AcceptedCmp5]]+marketing_campaign[[#This Row],[AcceptedCmp4]]+marketing_campaign[[#This Row],[AcceptedCmp3]]</f>
        <v>0</v>
      </c>
    </row>
    <row r="1159" spans="1:36" x14ac:dyDescent="0.35">
      <c r="A1159">
        <v>1077</v>
      </c>
      <c r="B1159">
        <v>1974</v>
      </c>
      <c r="C1159">
        <f t="shared" ca="1" si="36"/>
        <v>52</v>
      </c>
      <c r="D1159" t="str" cm="1">
        <f t="array" aca="1" ref="D11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59" t="s">
        <v>29</v>
      </c>
      <c r="F1159" t="s">
        <v>31</v>
      </c>
      <c r="G1159" cm="1">
        <f t="array" ref="G1159">_xlfn.IFS(marketing_campaign[[#This Row],[Marital_Status]]="Single",I1159-J1159+1,marketing_campaign[[#This Row],[Marital_Status]]="Together",I1159+J1159+2,marketing_campaign[[#This Row],[Marital_Status]]="Alone",I1159-J1159+1,marketing_campaign[[#This Row],[Marital_Status]]="Married",I1159+J1159+2,marketing_campaign[[#This Row],[Marital_Status]]="Divorced",I1159+J1159+1,marketing_campaign[[#This Row],[Marital_Status]]="YOLO",I1159-J1159+1,marketing_campaign[[#This Row],[Marital_Status]]="Absurd",I1159-J1159+1,marketing_campaign[[#This Row],[Marital_Status]]="Widow",I1159+J1159+1)</f>
        <v>2</v>
      </c>
      <c r="H1159">
        <v>56715</v>
      </c>
      <c r="I1159">
        <v>0</v>
      </c>
      <c r="J1159">
        <v>0</v>
      </c>
      <c r="K1159" s="1">
        <v>41248</v>
      </c>
      <c r="L1159">
        <v>52</v>
      </c>
      <c r="M1159" t="str" cm="1">
        <f t="array" ref="M1159">_xlfn.IFS(AND(marketing_campaign[[#This Row],[Recency]]&gt;=0,marketing_campaign[[#This Row],[Recency]]&lt;=14),"Early Recency",AND(marketing_campaign[[#This Row],[Recency]]&gt;=15,marketing_campaign[[#This Row],[Recency]]&lt;=31),"Mid-Recency",marketing_campaign[[#This Row],[Recency]]&gt;=32,"Late Recency")</f>
        <v>Late Recency</v>
      </c>
      <c r="N1159">
        <v>258</v>
      </c>
      <c r="O1159">
        <v>105</v>
      </c>
      <c r="P1159">
        <v>239</v>
      </c>
      <c r="Q1159">
        <v>237</v>
      </c>
      <c r="R1159">
        <v>172</v>
      </c>
      <c r="S1159">
        <v>9</v>
      </c>
      <c r="T1159">
        <f>marketing_campaign[[#This Row],[MntGoldProds]]+marketing_campaign[[#This Row],[MntSweetProducts]]+marketing_campaign[[#This Row],[MntFishProducts]]+marketing_campaign[[#This Row],[MntMeatProducts]]+marketing_campaign[[#This Row],[MntFruits]]+marketing_campaign[[#This Row],[MntWines]]</f>
        <v>1020</v>
      </c>
      <c r="U1159">
        <v>1</v>
      </c>
      <c r="V1159">
        <v>7</v>
      </c>
      <c r="W1159">
        <v>3</v>
      </c>
      <c r="X1159">
        <v>4</v>
      </c>
      <c r="Y1159">
        <f t="shared" si="37"/>
        <v>15</v>
      </c>
      <c r="Z1159">
        <v>4</v>
      </c>
      <c r="AA1159">
        <v>0</v>
      </c>
      <c r="AB1159">
        <v>0</v>
      </c>
      <c r="AC1159">
        <v>0</v>
      </c>
      <c r="AD1159">
        <v>0</v>
      </c>
      <c r="AE1159">
        <v>0</v>
      </c>
      <c r="AF1159">
        <v>0</v>
      </c>
      <c r="AG1159">
        <v>3</v>
      </c>
      <c r="AH1159">
        <v>11</v>
      </c>
      <c r="AI1159">
        <v>0</v>
      </c>
      <c r="AJ1159">
        <f>marketing_campaign[[#This Row],[AcceptedCmp2]]+marketing_campaign[[#This Row],[AcceptedCmp1]]+marketing_campaign[[#This Row],[AcceptedCmp5]]+marketing_campaign[[#This Row],[AcceptedCmp4]]+marketing_campaign[[#This Row],[AcceptedCmp3]]</f>
        <v>0</v>
      </c>
    </row>
    <row r="1160" spans="1:36" x14ac:dyDescent="0.35">
      <c r="A1160">
        <v>7959</v>
      </c>
      <c r="B1160">
        <v>1961</v>
      </c>
      <c r="C1160">
        <f t="shared" ca="1" si="36"/>
        <v>65</v>
      </c>
      <c r="D1160" t="str" cm="1">
        <f t="array" aca="1" ref="D11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60" t="s">
        <v>29</v>
      </c>
      <c r="F1160" t="s">
        <v>33</v>
      </c>
      <c r="G1160" cm="1">
        <f t="array" ref="G1160">_xlfn.IFS(marketing_campaign[[#This Row],[Marital_Status]]="Single",I1160-J1160+1,marketing_campaign[[#This Row],[Marital_Status]]="Together",I1160+J1160+2,marketing_campaign[[#This Row],[Marital_Status]]="Alone",I1160-J1160+1,marketing_campaign[[#This Row],[Marital_Status]]="Married",I1160+J1160+2,marketing_campaign[[#This Row],[Marital_Status]]="Divorced",I1160+J1160+1,marketing_campaign[[#This Row],[Marital_Status]]="YOLO",I1160-J1160+1,marketing_campaign[[#This Row],[Marital_Status]]="Absurd",I1160-J1160+1,marketing_campaign[[#This Row],[Marital_Status]]="Widow",I1160+J1160+1)</f>
        <v>2</v>
      </c>
      <c r="H1160">
        <v>79410</v>
      </c>
      <c r="I1160">
        <v>0</v>
      </c>
      <c r="J1160">
        <v>0</v>
      </c>
      <c r="K1160" s="1">
        <v>41788</v>
      </c>
      <c r="L1160">
        <v>19</v>
      </c>
      <c r="M1160" t="str" cm="1">
        <f t="array" ref="M1160">_xlfn.IFS(AND(marketing_campaign[[#This Row],[Recency]]&gt;=0,marketing_campaign[[#This Row],[Recency]]&lt;=14),"Early Recency",AND(marketing_campaign[[#This Row],[Recency]]&gt;=15,marketing_campaign[[#This Row],[Recency]]&lt;=31),"Mid-Recency",marketing_campaign[[#This Row],[Recency]]&gt;=32,"Late Recency")</f>
        <v>Mid-Recency</v>
      </c>
      <c r="N1160">
        <v>658</v>
      </c>
      <c r="O1160">
        <v>80</v>
      </c>
      <c r="P1160">
        <v>483</v>
      </c>
      <c r="Q1160">
        <v>123</v>
      </c>
      <c r="R1160">
        <v>13</v>
      </c>
      <c r="S1160">
        <v>13</v>
      </c>
      <c r="T1160">
        <f>marketing_campaign[[#This Row],[MntGoldProds]]+marketing_campaign[[#This Row],[MntSweetProducts]]+marketing_campaign[[#This Row],[MntFishProducts]]+marketing_campaign[[#This Row],[MntMeatProducts]]+marketing_campaign[[#This Row],[MntFruits]]+marketing_campaign[[#This Row],[MntWines]]</f>
        <v>1370</v>
      </c>
      <c r="U1160">
        <v>1</v>
      </c>
      <c r="V1160">
        <v>3</v>
      </c>
      <c r="W1160">
        <v>2</v>
      </c>
      <c r="X1160">
        <v>5</v>
      </c>
      <c r="Y1160">
        <f t="shared" si="37"/>
        <v>11</v>
      </c>
      <c r="Z1160">
        <v>1</v>
      </c>
      <c r="AA1160">
        <v>0</v>
      </c>
      <c r="AB1160">
        <v>0</v>
      </c>
      <c r="AC1160">
        <v>0</v>
      </c>
      <c r="AD1160">
        <v>0</v>
      </c>
      <c r="AE1160">
        <v>0</v>
      </c>
      <c r="AF1160">
        <v>0</v>
      </c>
      <c r="AG1160">
        <v>3</v>
      </c>
      <c r="AH1160">
        <v>11</v>
      </c>
      <c r="AI1160">
        <v>0</v>
      </c>
      <c r="AJ1160">
        <f>marketing_campaign[[#This Row],[AcceptedCmp2]]+marketing_campaign[[#This Row],[AcceptedCmp1]]+marketing_campaign[[#This Row],[AcceptedCmp5]]+marketing_campaign[[#This Row],[AcceptedCmp4]]+marketing_campaign[[#This Row],[AcceptedCmp3]]</f>
        <v>0</v>
      </c>
    </row>
    <row r="1161" spans="1:36" x14ac:dyDescent="0.35">
      <c r="A1161">
        <v>640</v>
      </c>
      <c r="B1161">
        <v>1951</v>
      </c>
      <c r="C1161">
        <f t="shared" ca="1" si="36"/>
        <v>75</v>
      </c>
      <c r="D1161" t="str" cm="1">
        <f t="array" aca="1" ref="D11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61" t="s">
        <v>29</v>
      </c>
      <c r="F1161" t="s">
        <v>33</v>
      </c>
      <c r="G1161" cm="1">
        <f t="array" ref="G1161">_xlfn.IFS(marketing_campaign[[#This Row],[Marital_Status]]="Single",I1161-J1161+1,marketing_campaign[[#This Row],[Marital_Status]]="Together",I1161+J1161+2,marketing_campaign[[#This Row],[Marital_Status]]="Alone",I1161-J1161+1,marketing_campaign[[#This Row],[Marital_Status]]="Married",I1161+J1161+2,marketing_campaign[[#This Row],[Marital_Status]]="Divorced",I1161+J1161+1,marketing_campaign[[#This Row],[Marital_Status]]="YOLO",I1161-J1161+1,marketing_campaign[[#This Row],[Marital_Status]]="Absurd",I1161-J1161+1,marketing_campaign[[#This Row],[Marital_Status]]="Widow",I1161+J1161+1)</f>
        <v>3</v>
      </c>
      <c r="H1161">
        <v>57304</v>
      </c>
      <c r="I1161">
        <v>0</v>
      </c>
      <c r="J1161">
        <v>1</v>
      </c>
      <c r="K1161" s="1">
        <v>41344</v>
      </c>
      <c r="L1161">
        <v>61</v>
      </c>
      <c r="M1161" t="str" cm="1">
        <f t="array" ref="M1161">_xlfn.IFS(AND(marketing_campaign[[#This Row],[Recency]]&gt;=0,marketing_campaign[[#This Row],[Recency]]&lt;=14),"Early Recency",AND(marketing_campaign[[#This Row],[Recency]]&gt;=15,marketing_campaign[[#This Row],[Recency]]&lt;=31),"Mid-Recency",marketing_campaign[[#This Row],[Recency]]&gt;=32,"Late Recency")</f>
        <v>Late Recency</v>
      </c>
      <c r="N1161">
        <v>356</v>
      </c>
      <c r="O1161">
        <v>80</v>
      </c>
      <c r="P1161">
        <v>329</v>
      </c>
      <c r="Q1161">
        <v>138</v>
      </c>
      <c r="R1161">
        <v>17</v>
      </c>
      <c r="S1161">
        <v>106</v>
      </c>
      <c r="T1161">
        <f>marketing_campaign[[#This Row],[MntGoldProds]]+marketing_campaign[[#This Row],[MntSweetProducts]]+marketing_campaign[[#This Row],[MntFishProducts]]+marketing_campaign[[#This Row],[MntMeatProducts]]+marketing_campaign[[#This Row],[MntFruits]]+marketing_campaign[[#This Row],[MntWines]]</f>
        <v>1026</v>
      </c>
      <c r="U1161">
        <v>2</v>
      </c>
      <c r="V1161">
        <v>7</v>
      </c>
      <c r="W1161">
        <v>6</v>
      </c>
      <c r="X1161">
        <v>10</v>
      </c>
      <c r="Y1161">
        <f t="shared" si="37"/>
        <v>25</v>
      </c>
      <c r="Z1161">
        <v>5</v>
      </c>
      <c r="AA1161">
        <v>0</v>
      </c>
      <c r="AB1161">
        <v>0</v>
      </c>
      <c r="AC1161">
        <v>0</v>
      </c>
      <c r="AD1161">
        <v>0</v>
      </c>
      <c r="AE1161">
        <v>0</v>
      </c>
      <c r="AF1161">
        <v>0</v>
      </c>
      <c r="AG1161">
        <v>3</v>
      </c>
      <c r="AH1161">
        <v>11</v>
      </c>
      <c r="AI1161">
        <v>0</v>
      </c>
      <c r="AJ1161">
        <f>marketing_campaign[[#This Row],[AcceptedCmp2]]+marketing_campaign[[#This Row],[AcceptedCmp1]]+marketing_campaign[[#This Row],[AcceptedCmp5]]+marketing_campaign[[#This Row],[AcceptedCmp4]]+marketing_campaign[[#This Row],[AcceptedCmp3]]</f>
        <v>0</v>
      </c>
    </row>
    <row r="1162" spans="1:36" x14ac:dyDescent="0.35">
      <c r="A1162">
        <v>4252</v>
      </c>
      <c r="B1162">
        <v>1965</v>
      </c>
      <c r="C1162">
        <f t="shared" ca="1" si="36"/>
        <v>61</v>
      </c>
      <c r="D1162" t="str" cm="1">
        <f t="array" aca="1" ref="D11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2" t="s">
        <v>29</v>
      </c>
      <c r="F1162" t="s">
        <v>33</v>
      </c>
      <c r="G1162" cm="1">
        <f t="array" ref="G1162">_xlfn.IFS(marketing_campaign[[#This Row],[Marital_Status]]="Single",I1162-J1162+1,marketing_campaign[[#This Row],[Marital_Status]]="Together",I1162+J1162+2,marketing_campaign[[#This Row],[Marital_Status]]="Alone",I1162-J1162+1,marketing_campaign[[#This Row],[Marital_Status]]="Married",I1162+J1162+2,marketing_campaign[[#This Row],[Marital_Status]]="Divorced",I1162+J1162+1,marketing_campaign[[#This Row],[Marital_Status]]="YOLO",I1162-J1162+1,marketing_campaign[[#This Row],[Marital_Status]]="Absurd",I1162-J1162+1,marketing_campaign[[#This Row],[Marital_Status]]="Widow",I1162+J1162+1)</f>
        <v>3</v>
      </c>
      <c r="H1162">
        <v>44375</v>
      </c>
      <c r="I1162">
        <v>0</v>
      </c>
      <c r="J1162">
        <v>1</v>
      </c>
      <c r="K1162" s="1">
        <v>41721</v>
      </c>
      <c r="L1162">
        <v>73</v>
      </c>
      <c r="M1162" t="str" cm="1">
        <f t="array" ref="M1162">_xlfn.IFS(AND(marketing_campaign[[#This Row],[Recency]]&gt;=0,marketing_campaign[[#This Row],[Recency]]&lt;=14),"Early Recency",AND(marketing_campaign[[#This Row],[Recency]]&gt;=15,marketing_campaign[[#This Row],[Recency]]&lt;=31),"Mid-Recency",marketing_campaign[[#This Row],[Recency]]&gt;=32,"Late Recency")</f>
        <v>Late Recency</v>
      </c>
      <c r="N1162">
        <v>213</v>
      </c>
      <c r="O1162">
        <v>5</v>
      </c>
      <c r="P1162">
        <v>28</v>
      </c>
      <c r="Q1162">
        <v>7</v>
      </c>
      <c r="R1162">
        <v>7</v>
      </c>
      <c r="S1162">
        <v>41</v>
      </c>
      <c r="T1162">
        <f>marketing_campaign[[#This Row],[MntGoldProds]]+marketing_campaign[[#This Row],[MntSweetProducts]]+marketing_campaign[[#This Row],[MntFishProducts]]+marketing_campaign[[#This Row],[MntMeatProducts]]+marketing_campaign[[#This Row],[MntFruits]]+marketing_campaign[[#This Row],[MntWines]]</f>
        <v>301</v>
      </c>
      <c r="U1162">
        <v>1</v>
      </c>
      <c r="V1162">
        <v>4</v>
      </c>
      <c r="W1162">
        <v>1</v>
      </c>
      <c r="X1162">
        <v>6</v>
      </c>
      <c r="Y1162">
        <f t="shared" si="37"/>
        <v>12</v>
      </c>
      <c r="Z1162">
        <v>5</v>
      </c>
      <c r="AA1162">
        <v>0</v>
      </c>
      <c r="AB1162">
        <v>0</v>
      </c>
      <c r="AC1162">
        <v>0</v>
      </c>
      <c r="AD1162">
        <v>0</v>
      </c>
      <c r="AE1162">
        <v>0</v>
      </c>
      <c r="AF1162">
        <v>0</v>
      </c>
      <c r="AG1162">
        <v>3</v>
      </c>
      <c r="AH1162">
        <v>11</v>
      </c>
      <c r="AI1162">
        <v>0</v>
      </c>
      <c r="AJ1162">
        <f>marketing_campaign[[#This Row],[AcceptedCmp2]]+marketing_campaign[[#This Row],[AcceptedCmp1]]+marketing_campaign[[#This Row],[AcceptedCmp5]]+marketing_campaign[[#This Row],[AcceptedCmp4]]+marketing_campaign[[#This Row],[AcceptedCmp3]]</f>
        <v>0</v>
      </c>
    </row>
    <row r="1163" spans="1:36" x14ac:dyDescent="0.35">
      <c r="A1163">
        <v>8432</v>
      </c>
      <c r="B1163">
        <v>1956</v>
      </c>
      <c r="C1163">
        <f t="shared" ca="1" si="36"/>
        <v>70</v>
      </c>
      <c r="D1163" t="str" cm="1">
        <f t="array" aca="1" ref="D11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63" t="s">
        <v>29</v>
      </c>
      <c r="F1163" t="s">
        <v>31</v>
      </c>
      <c r="G1163" cm="1">
        <f t="array" ref="G1163">_xlfn.IFS(marketing_campaign[[#This Row],[Marital_Status]]="Single",I1163-J1163+1,marketing_campaign[[#This Row],[Marital_Status]]="Together",I1163+J1163+2,marketing_campaign[[#This Row],[Marital_Status]]="Alone",I1163-J1163+1,marketing_campaign[[#This Row],[Marital_Status]]="Married",I1163+J1163+2,marketing_campaign[[#This Row],[Marital_Status]]="Divorced",I1163+J1163+1,marketing_campaign[[#This Row],[Marital_Status]]="YOLO",I1163-J1163+1,marketing_campaign[[#This Row],[Marital_Status]]="Absurd",I1163-J1163+1,marketing_campaign[[#This Row],[Marital_Status]]="Widow",I1163+J1163+1)</f>
        <v>4</v>
      </c>
      <c r="H1163">
        <v>54450</v>
      </c>
      <c r="I1163">
        <v>1</v>
      </c>
      <c r="J1163">
        <v>1</v>
      </c>
      <c r="K1163" s="1">
        <v>41166</v>
      </c>
      <c r="L1163">
        <v>0</v>
      </c>
      <c r="M1163" t="str" cm="1">
        <f t="array" ref="M1163">_xlfn.IFS(AND(marketing_campaign[[#This Row],[Recency]]&gt;=0,marketing_campaign[[#This Row],[Recency]]&lt;=14),"Early Recency",AND(marketing_campaign[[#This Row],[Recency]]&gt;=15,marketing_campaign[[#This Row],[Recency]]&lt;=31),"Mid-Recency",marketing_campaign[[#This Row],[Recency]]&gt;=32,"Late Recency")</f>
        <v>Early Recency</v>
      </c>
      <c r="N1163">
        <v>454</v>
      </c>
      <c r="O1163">
        <v>0</v>
      </c>
      <c r="P1163">
        <v>171</v>
      </c>
      <c r="Q1163">
        <v>8</v>
      </c>
      <c r="R1163">
        <v>19</v>
      </c>
      <c r="S1163">
        <v>32</v>
      </c>
      <c r="T1163">
        <f>marketing_campaign[[#This Row],[MntGoldProds]]+marketing_campaign[[#This Row],[MntSweetProducts]]+marketing_campaign[[#This Row],[MntFishProducts]]+marketing_campaign[[#This Row],[MntMeatProducts]]+marketing_campaign[[#This Row],[MntFruits]]+marketing_campaign[[#This Row],[MntWines]]</f>
        <v>684</v>
      </c>
      <c r="U1163">
        <v>12</v>
      </c>
      <c r="V1163">
        <v>9</v>
      </c>
      <c r="W1163">
        <v>2</v>
      </c>
      <c r="X1163">
        <v>8</v>
      </c>
      <c r="Y1163">
        <f t="shared" si="37"/>
        <v>31</v>
      </c>
      <c r="Z1163">
        <v>8</v>
      </c>
      <c r="AA1163">
        <v>0</v>
      </c>
      <c r="AB1163">
        <v>0</v>
      </c>
      <c r="AC1163">
        <v>0</v>
      </c>
      <c r="AD1163">
        <v>0</v>
      </c>
      <c r="AE1163">
        <v>0</v>
      </c>
      <c r="AF1163">
        <v>0</v>
      </c>
      <c r="AG1163">
        <v>3</v>
      </c>
      <c r="AH1163">
        <v>11</v>
      </c>
      <c r="AI1163">
        <v>0</v>
      </c>
      <c r="AJ1163">
        <f>marketing_campaign[[#This Row],[AcceptedCmp2]]+marketing_campaign[[#This Row],[AcceptedCmp1]]+marketing_campaign[[#This Row],[AcceptedCmp5]]+marketing_campaign[[#This Row],[AcceptedCmp4]]+marketing_campaign[[#This Row],[AcceptedCmp3]]</f>
        <v>0</v>
      </c>
    </row>
    <row r="1164" spans="1:36" x14ac:dyDescent="0.35">
      <c r="A1164">
        <v>6218</v>
      </c>
      <c r="B1164">
        <v>1965</v>
      </c>
      <c r="C1164">
        <f t="shared" ca="1" si="36"/>
        <v>61</v>
      </c>
      <c r="D1164" t="str" cm="1">
        <f t="array" aca="1" ref="D11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4" t="s">
        <v>29</v>
      </c>
      <c r="F1164" t="s">
        <v>33</v>
      </c>
      <c r="G1164" cm="1">
        <f t="array" ref="G1164">_xlfn.IFS(marketing_campaign[[#This Row],[Marital_Status]]="Single",I1164-J1164+1,marketing_campaign[[#This Row],[Marital_Status]]="Together",I1164+J1164+2,marketing_campaign[[#This Row],[Marital_Status]]="Alone",I1164-J1164+1,marketing_campaign[[#This Row],[Marital_Status]]="Married",I1164+J1164+2,marketing_campaign[[#This Row],[Marital_Status]]="Divorced",I1164+J1164+1,marketing_campaign[[#This Row],[Marital_Status]]="YOLO",I1164-J1164+1,marketing_campaign[[#This Row],[Marital_Status]]="Absurd",I1164-J1164+1,marketing_campaign[[#This Row],[Marital_Status]]="Widow",I1164+J1164+1)</f>
        <v>3</v>
      </c>
      <c r="H1164">
        <v>59594</v>
      </c>
      <c r="I1164">
        <v>0</v>
      </c>
      <c r="J1164">
        <v>1</v>
      </c>
      <c r="K1164" s="1">
        <v>41202</v>
      </c>
      <c r="L1164">
        <v>74</v>
      </c>
      <c r="M1164" t="str" cm="1">
        <f t="array" ref="M1164">_xlfn.IFS(AND(marketing_campaign[[#This Row],[Recency]]&gt;=0,marketing_campaign[[#This Row],[Recency]]&lt;=14),"Early Recency",AND(marketing_campaign[[#This Row],[Recency]]&gt;=15,marketing_campaign[[#This Row],[Recency]]&lt;=31),"Mid-Recency",marketing_campaign[[#This Row],[Recency]]&gt;=32,"Late Recency")</f>
        <v>Late Recency</v>
      </c>
      <c r="N1164">
        <v>457</v>
      </c>
      <c r="O1164">
        <v>4</v>
      </c>
      <c r="P1164">
        <v>29</v>
      </c>
      <c r="Q1164">
        <v>0</v>
      </c>
      <c r="R1164">
        <v>0</v>
      </c>
      <c r="S1164">
        <v>9</v>
      </c>
      <c r="T1164">
        <f>marketing_campaign[[#This Row],[MntGoldProds]]+marketing_campaign[[#This Row],[MntSweetProducts]]+marketing_campaign[[#This Row],[MntFishProducts]]+marketing_campaign[[#This Row],[MntMeatProducts]]+marketing_campaign[[#This Row],[MntFruits]]+marketing_campaign[[#This Row],[MntWines]]</f>
        <v>499</v>
      </c>
      <c r="U1164">
        <v>1</v>
      </c>
      <c r="V1164">
        <v>8</v>
      </c>
      <c r="W1164">
        <v>1</v>
      </c>
      <c r="X1164">
        <v>7</v>
      </c>
      <c r="Y1164">
        <f t="shared" si="37"/>
        <v>17</v>
      </c>
      <c r="Z1164">
        <v>7</v>
      </c>
      <c r="AA1164">
        <v>0</v>
      </c>
      <c r="AB1164">
        <v>1</v>
      </c>
      <c r="AC1164">
        <v>0</v>
      </c>
      <c r="AD1164">
        <v>0</v>
      </c>
      <c r="AE1164">
        <v>0</v>
      </c>
      <c r="AF1164">
        <v>0</v>
      </c>
      <c r="AG1164">
        <v>3</v>
      </c>
      <c r="AH1164">
        <v>11</v>
      </c>
      <c r="AI1164">
        <v>0</v>
      </c>
      <c r="AJ1164">
        <f>marketing_campaign[[#This Row],[AcceptedCmp2]]+marketing_campaign[[#This Row],[AcceptedCmp1]]+marketing_campaign[[#This Row],[AcceptedCmp5]]+marketing_campaign[[#This Row],[AcceptedCmp4]]+marketing_campaign[[#This Row],[AcceptedCmp3]]</f>
        <v>1</v>
      </c>
    </row>
    <row r="1165" spans="1:36" x14ac:dyDescent="0.35">
      <c r="A1165">
        <v>6905</v>
      </c>
      <c r="B1165">
        <v>1994</v>
      </c>
      <c r="C1165">
        <f t="shared" ca="1" si="36"/>
        <v>32</v>
      </c>
      <c r="D1165" t="str" cm="1">
        <f t="array" aca="1" ref="D11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65" t="s">
        <v>29</v>
      </c>
      <c r="F1165" t="s">
        <v>31</v>
      </c>
      <c r="G1165" cm="1">
        <f t="array" ref="G1165">_xlfn.IFS(marketing_campaign[[#This Row],[Marital_Status]]="Single",I1165-J1165+1,marketing_campaign[[#This Row],[Marital_Status]]="Together",I1165+J1165+2,marketing_campaign[[#This Row],[Marital_Status]]="Alone",I1165-J1165+1,marketing_campaign[[#This Row],[Marital_Status]]="Married",I1165+J1165+2,marketing_campaign[[#This Row],[Marital_Status]]="Divorced",I1165+J1165+1,marketing_campaign[[#This Row],[Marital_Status]]="YOLO",I1165-J1165+1,marketing_campaign[[#This Row],[Marital_Status]]="Absurd",I1165-J1165+1,marketing_campaign[[#This Row],[Marital_Status]]="Widow",I1165+J1165+1)</f>
        <v>2</v>
      </c>
      <c r="H1165">
        <v>80685</v>
      </c>
      <c r="I1165">
        <v>0</v>
      </c>
      <c r="J1165">
        <v>0</v>
      </c>
      <c r="K1165" s="1">
        <v>41143</v>
      </c>
      <c r="L1165">
        <v>55</v>
      </c>
      <c r="M1165" t="str" cm="1">
        <f t="array" ref="M1165">_xlfn.IFS(AND(marketing_campaign[[#This Row],[Recency]]&gt;=0,marketing_campaign[[#This Row],[Recency]]&lt;=14),"Early Recency",AND(marketing_campaign[[#This Row],[Recency]]&gt;=15,marketing_campaign[[#This Row],[Recency]]&lt;=31),"Mid-Recency",marketing_campaign[[#This Row],[Recency]]&gt;=32,"Late Recency")</f>
        <v>Late Recency</v>
      </c>
      <c r="N1165">
        <v>241</v>
      </c>
      <c r="O1165">
        <v>45</v>
      </c>
      <c r="P1165">
        <v>604</v>
      </c>
      <c r="Q1165">
        <v>34</v>
      </c>
      <c r="R1165">
        <v>26</v>
      </c>
      <c r="S1165">
        <v>54</v>
      </c>
      <c r="T1165">
        <f>marketing_campaign[[#This Row],[MntGoldProds]]+marketing_campaign[[#This Row],[MntSweetProducts]]+marketing_campaign[[#This Row],[MntFishProducts]]+marketing_campaign[[#This Row],[MntMeatProducts]]+marketing_campaign[[#This Row],[MntFruits]]+marketing_campaign[[#This Row],[MntWines]]</f>
        <v>1004</v>
      </c>
      <c r="U1165">
        <v>1</v>
      </c>
      <c r="V1165">
        <v>6</v>
      </c>
      <c r="W1165">
        <v>4</v>
      </c>
      <c r="X1165">
        <v>10</v>
      </c>
      <c r="Y1165">
        <f t="shared" si="37"/>
        <v>21</v>
      </c>
      <c r="Z1165">
        <v>2</v>
      </c>
      <c r="AA1165">
        <v>0</v>
      </c>
      <c r="AB1165">
        <v>0</v>
      </c>
      <c r="AC1165">
        <v>0</v>
      </c>
      <c r="AD1165">
        <v>0</v>
      </c>
      <c r="AE1165">
        <v>0</v>
      </c>
      <c r="AF1165">
        <v>0</v>
      </c>
      <c r="AG1165">
        <v>3</v>
      </c>
      <c r="AH1165">
        <v>11</v>
      </c>
      <c r="AI1165">
        <v>0</v>
      </c>
      <c r="AJ1165">
        <f>marketing_campaign[[#This Row],[AcceptedCmp2]]+marketing_campaign[[#This Row],[AcceptedCmp1]]+marketing_campaign[[#This Row],[AcceptedCmp5]]+marketing_campaign[[#This Row],[AcceptedCmp4]]+marketing_campaign[[#This Row],[AcceptedCmp3]]</f>
        <v>0</v>
      </c>
    </row>
    <row r="1166" spans="1:36" x14ac:dyDescent="0.35">
      <c r="A1166">
        <v>5922</v>
      </c>
      <c r="B1166">
        <v>1974</v>
      </c>
      <c r="C1166">
        <f t="shared" ca="1" si="36"/>
        <v>52</v>
      </c>
      <c r="D1166" t="str" cm="1">
        <f t="array" aca="1" ref="D11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6" t="s">
        <v>32</v>
      </c>
      <c r="F1166" t="s">
        <v>33</v>
      </c>
      <c r="G1166" cm="1">
        <f t="array" ref="G1166">_xlfn.IFS(marketing_campaign[[#This Row],[Marital_Status]]="Single",I1166-J1166+1,marketing_campaign[[#This Row],[Marital_Status]]="Together",I1166+J1166+2,marketing_campaign[[#This Row],[Marital_Status]]="Alone",I1166-J1166+1,marketing_campaign[[#This Row],[Marital_Status]]="Married",I1166+J1166+2,marketing_campaign[[#This Row],[Marital_Status]]="Divorced",I1166+J1166+1,marketing_campaign[[#This Row],[Marital_Status]]="YOLO",I1166-J1166+1,marketing_campaign[[#This Row],[Marital_Status]]="Absurd",I1166-J1166+1,marketing_campaign[[#This Row],[Marital_Status]]="Widow",I1166+J1166+1)</f>
        <v>3</v>
      </c>
      <c r="H1166">
        <v>40344</v>
      </c>
      <c r="I1166">
        <v>0</v>
      </c>
      <c r="J1166">
        <v>1</v>
      </c>
      <c r="K1166" s="1">
        <v>41560</v>
      </c>
      <c r="L1166">
        <v>48</v>
      </c>
      <c r="M1166" t="str" cm="1">
        <f t="array" ref="M1166">_xlfn.IFS(AND(marketing_campaign[[#This Row],[Recency]]&gt;=0,marketing_campaign[[#This Row],[Recency]]&lt;=14),"Early Recency",AND(marketing_campaign[[#This Row],[Recency]]&gt;=15,marketing_campaign[[#This Row],[Recency]]&lt;=31),"Mid-Recency",marketing_campaign[[#This Row],[Recency]]&gt;=32,"Late Recency")</f>
        <v>Late Recency</v>
      </c>
      <c r="N1166">
        <v>210</v>
      </c>
      <c r="O1166">
        <v>0</v>
      </c>
      <c r="P1166">
        <v>6</v>
      </c>
      <c r="Q1166">
        <v>0</v>
      </c>
      <c r="R1166">
        <v>0</v>
      </c>
      <c r="S1166">
        <v>2</v>
      </c>
      <c r="T1166">
        <f>marketing_campaign[[#This Row],[MntGoldProds]]+marketing_campaign[[#This Row],[MntSweetProducts]]+marketing_campaign[[#This Row],[MntFishProducts]]+marketing_campaign[[#This Row],[MntMeatProducts]]+marketing_campaign[[#This Row],[MntFruits]]+marketing_campaign[[#This Row],[MntWines]]</f>
        <v>218</v>
      </c>
      <c r="U1166">
        <v>2</v>
      </c>
      <c r="V1166">
        <v>4</v>
      </c>
      <c r="W1166">
        <v>1</v>
      </c>
      <c r="X1166">
        <v>5</v>
      </c>
      <c r="Y1166">
        <f t="shared" si="37"/>
        <v>12</v>
      </c>
      <c r="Z1166">
        <v>7</v>
      </c>
      <c r="AA1166">
        <v>0</v>
      </c>
      <c r="AB1166">
        <v>0</v>
      </c>
      <c r="AC1166">
        <v>0</v>
      </c>
      <c r="AD1166">
        <v>0</v>
      </c>
      <c r="AE1166">
        <v>0</v>
      </c>
      <c r="AF1166">
        <v>0</v>
      </c>
      <c r="AG1166">
        <v>3</v>
      </c>
      <c r="AH1166">
        <v>11</v>
      </c>
      <c r="AI1166">
        <v>0</v>
      </c>
      <c r="AJ1166">
        <f>marketing_campaign[[#This Row],[AcceptedCmp2]]+marketing_campaign[[#This Row],[AcceptedCmp1]]+marketing_campaign[[#This Row],[AcceptedCmp5]]+marketing_campaign[[#This Row],[AcceptedCmp4]]+marketing_campaign[[#This Row],[AcceptedCmp3]]</f>
        <v>0</v>
      </c>
    </row>
    <row r="1167" spans="1:36" x14ac:dyDescent="0.35">
      <c r="A1167">
        <v>3598</v>
      </c>
      <c r="B1167">
        <v>1972</v>
      </c>
      <c r="C1167">
        <f t="shared" ca="1" si="36"/>
        <v>54</v>
      </c>
      <c r="D1167" t="str" cm="1">
        <f t="array" aca="1" ref="D11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7" t="s">
        <v>29</v>
      </c>
      <c r="F1167" t="s">
        <v>33</v>
      </c>
      <c r="G1167" cm="1">
        <f t="array" ref="G1167">_xlfn.IFS(marketing_campaign[[#This Row],[Marital_Status]]="Single",I1167-J1167+1,marketing_campaign[[#This Row],[Marital_Status]]="Together",I1167+J1167+2,marketing_campaign[[#This Row],[Marital_Status]]="Alone",I1167-J1167+1,marketing_campaign[[#This Row],[Marital_Status]]="Married",I1167+J1167+2,marketing_campaign[[#This Row],[Marital_Status]]="Divorced",I1167+J1167+1,marketing_campaign[[#This Row],[Marital_Status]]="YOLO",I1167-J1167+1,marketing_campaign[[#This Row],[Marital_Status]]="Absurd",I1167-J1167+1,marketing_campaign[[#This Row],[Marital_Status]]="Widow",I1167+J1167+1)</f>
        <v>3</v>
      </c>
      <c r="H1167">
        <v>62710</v>
      </c>
      <c r="I1167">
        <v>0</v>
      </c>
      <c r="J1167">
        <v>1</v>
      </c>
      <c r="K1167" s="1">
        <v>41417</v>
      </c>
      <c r="L1167">
        <v>53</v>
      </c>
      <c r="M1167" t="str" cm="1">
        <f t="array" ref="M1167">_xlfn.IFS(AND(marketing_campaign[[#This Row],[Recency]]&gt;=0,marketing_campaign[[#This Row],[Recency]]&lt;=14),"Early Recency",AND(marketing_campaign[[#This Row],[Recency]]&gt;=15,marketing_campaign[[#This Row],[Recency]]&lt;=31),"Mid-Recency",marketing_campaign[[#This Row],[Recency]]&gt;=32,"Late Recency")</f>
        <v>Late Recency</v>
      </c>
      <c r="N1167">
        <v>441</v>
      </c>
      <c r="O1167">
        <v>35</v>
      </c>
      <c r="P1167">
        <v>83</v>
      </c>
      <c r="Q1167">
        <v>7</v>
      </c>
      <c r="R1167">
        <v>29</v>
      </c>
      <c r="S1167">
        <v>11</v>
      </c>
      <c r="T1167">
        <f>marketing_campaign[[#This Row],[MntGoldProds]]+marketing_campaign[[#This Row],[MntSweetProducts]]+marketing_campaign[[#This Row],[MntFishProducts]]+marketing_campaign[[#This Row],[MntMeatProducts]]+marketing_campaign[[#This Row],[MntFruits]]+marketing_campaign[[#This Row],[MntWines]]</f>
        <v>606</v>
      </c>
      <c r="U1167">
        <v>4</v>
      </c>
      <c r="V1167">
        <v>4</v>
      </c>
      <c r="W1167">
        <v>2</v>
      </c>
      <c r="X1167">
        <v>12</v>
      </c>
      <c r="Y1167">
        <f t="shared" si="37"/>
        <v>22</v>
      </c>
      <c r="Z1167">
        <v>4</v>
      </c>
      <c r="AA1167">
        <v>0</v>
      </c>
      <c r="AB1167">
        <v>0</v>
      </c>
      <c r="AC1167">
        <v>0</v>
      </c>
      <c r="AD1167">
        <v>0</v>
      </c>
      <c r="AE1167">
        <v>0</v>
      </c>
      <c r="AF1167">
        <v>0</v>
      </c>
      <c r="AG1167">
        <v>3</v>
      </c>
      <c r="AH1167">
        <v>11</v>
      </c>
      <c r="AI1167">
        <v>0</v>
      </c>
      <c r="AJ1167">
        <f>marketing_campaign[[#This Row],[AcceptedCmp2]]+marketing_campaign[[#This Row],[AcceptedCmp1]]+marketing_campaign[[#This Row],[AcceptedCmp5]]+marketing_campaign[[#This Row],[AcceptedCmp4]]+marketing_campaign[[#This Row],[AcceptedCmp3]]</f>
        <v>0</v>
      </c>
    </row>
    <row r="1168" spans="1:36" x14ac:dyDescent="0.35">
      <c r="A1168">
        <v>6116</v>
      </c>
      <c r="B1168">
        <v>1968</v>
      </c>
      <c r="C1168">
        <f t="shared" ca="1" si="36"/>
        <v>58</v>
      </c>
      <c r="D1168" t="str" cm="1">
        <f t="array" aca="1" ref="D11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8" t="s">
        <v>37</v>
      </c>
      <c r="F1168" t="s">
        <v>33</v>
      </c>
      <c r="G1168" cm="1">
        <f t="array" ref="G1168">_xlfn.IFS(marketing_campaign[[#This Row],[Marital_Status]]="Single",I1168-J1168+1,marketing_campaign[[#This Row],[Marital_Status]]="Together",I1168+J1168+2,marketing_campaign[[#This Row],[Marital_Status]]="Alone",I1168-J1168+1,marketing_campaign[[#This Row],[Marital_Status]]="Married",I1168+J1168+2,marketing_campaign[[#This Row],[Marital_Status]]="Divorced",I1168+J1168+1,marketing_campaign[[#This Row],[Marital_Status]]="YOLO",I1168-J1168+1,marketing_campaign[[#This Row],[Marital_Status]]="Absurd",I1168-J1168+1,marketing_campaign[[#This Row],[Marital_Status]]="Widow",I1168+J1168+1)</f>
        <v>3</v>
      </c>
      <c r="H1168">
        <v>48985</v>
      </c>
      <c r="I1168">
        <v>0</v>
      </c>
      <c r="J1168">
        <v>1</v>
      </c>
      <c r="K1168" s="1">
        <v>41460</v>
      </c>
      <c r="L1168">
        <v>13</v>
      </c>
      <c r="M1168" t="str" cm="1">
        <f t="array" ref="M1168">_xlfn.IFS(AND(marketing_campaign[[#This Row],[Recency]]&gt;=0,marketing_campaign[[#This Row],[Recency]]&lt;=14),"Early Recency",AND(marketing_campaign[[#This Row],[Recency]]&gt;=15,marketing_campaign[[#This Row],[Recency]]&lt;=31),"Mid-Recency",marketing_campaign[[#This Row],[Recency]]&gt;=32,"Late Recency")</f>
        <v>Early Recency</v>
      </c>
      <c r="N1168">
        <v>19</v>
      </c>
      <c r="O1168">
        <v>13</v>
      </c>
      <c r="P1168">
        <v>18</v>
      </c>
      <c r="Q1168">
        <v>10</v>
      </c>
      <c r="R1168">
        <v>7</v>
      </c>
      <c r="S1168">
        <v>8</v>
      </c>
      <c r="T1168">
        <f>marketing_campaign[[#This Row],[MntGoldProds]]+marketing_campaign[[#This Row],[MntSweetProducts]]+marketing_campaign[[#This Row],[MntFishProducts]]+marketing_campaign[[#This Row],[MntMeatProducts]]+marketing_campaign[[#This Row],[MntFruits]]+marketing_campaign[[#This Row],[MntWines]]</f>
        <v>75</v>
      </c>
      <c r="U1168">
        <v>1</v>
      </c>
      <c r="V1168">
        <v>1</v>
      </c>
      <c r="W1168">
        <v>1</v>
      </c>
      <c r="X1168">
        <v>3</v>
      </c>
      <c r="Y1168">
        <f t="shared" si="37"/>
        <v>6</v>
      </c>
      <c r="Z1168">
        <v>3</v>
      </c>
      <c r="AA1168">
        <v>0</v>
      </c>
      <c r="AB1168">
        <v>0</v>
      </c>
      <c r="AC1168">
        <v>0</v>
      </c>
      <c r="AD1168">
        <v>0</v>
      </c>
      <c r="AE1168">
        <v>0</v>
      </c>
      <c r="AF1168">
        <v>0</v>
      </c>
      <c r="AG1168">
        <v>3</v>
      </c>
      <c r="AH1168">
        <v>11</v>
      </c>
      <c r="AI1168">
        <v>0</v>
      </c>
      <c r="AJ1168">
        <f>marketing_campaign[[#This Row],[AcceptedCmp2]]+marketing_campaign[[#This Row],[AcceptedCmp1]]+marketing_campaign[[#This Row],[AcceptedCmp5]]+marketing_campaign[[#This Row],[AcceptedCmp4]]+marketing_campaign[[#This Row],[AcceptedCmp3]]</f>
        <v>0</v>
      </c>
    </row>
    <row r="1169" spans="1:36" x14ac:dyDescent="0.35">
      <c r="A1169">
        <v>6263</v>
      </c>
      <c r="B1169">
        <v>1968</v>
      </c>
      <c r="C1169">
        <f t="shared" ca="1" si="36"/>
        <v>58</v>
      </c>
      <c r="D1169" t="str" cm="1">
        <f t="array" aca="1" ref="D11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69" t="s">
        <v>29</v>
      </c>
      <c r="F1169" t="s">
        <v>31</v>
      </c>
      <c r="G1169" cm="1">
        <f t="array" ref="G1169">_xlfn.IFS(marketing_campaign[[#This Row],[Marital_Status]]="Single",I1169-J1169+1,marketing_campaign[[#This Row],[Marital_Status]]="Together",I1169+J1169+2,marketing_campaign[[#This Row],[Marital_Status]]="Alone",I1169-J1169+1,marketing_campaign[[#This Row],[Marital_Status]]="Married",I1169+J1169+2,marketing_campaign[[#This Row],[Marital_Status]]="Divorced",I1169+J1169+1,marketing_campaign[[#This Row],[Marital_Status]]="YOLO",I1169-J1169+1,marketing_campaign[[#This Row],[Marital_Status]]="Absurd",I1169-J1169+1,marketing_campaign[[#This Row],[Marital_Status]]="Widow",I1169+J1169+1)</f>
        <v>5</v>
      </c>
      <c r="H1169">
        <v>35322</v>
      </c>
      <c r="I1169">
        <v>1</v>
      </c>
      <c r="J1169">
        <v>2</v>
      </c>
      <c r="K1169" s="1">
        <v>41143</v>
      </c>
      <c r="L1169">
        <v>34</v>
      </c>
      <c r="M1169" t="str" cm="1">
        <f t="array" ref="M1169">_xlfn.IFS(AND(marketing_campaign[[#This Row],[Recency]]&gt;=0,marketing_campaign[[#This Row],[Recency]]&lt;=14),"Early Recency",AND(marketing_campaign[[#This Row],[Recency]]&gt;=15,marketing_campaign[[#This Row],[Recency]]&lt;=31),"Mid-Recency",marketing_campaign[[#This Row],[Recency]]&gt;=32,"Late Recency")</f>
        <v>Late Recency</v>
      </c>
      <c r="N1169">
        <v>28</v>
      </c>
      <c r="O1169">
        <v>9</v>
      </c>
      <c r="P1169">
        <v>37</v>
      </c>
      <c r="Q1169">
        <v>12</v>
      </c>
      <c r="R1169">
        <v>7</v>
      </c>
      <c r="S1169">
        <v>13</v>
      </c>
      <c r="T1169">
        <f>marketing_campaign[[#This Row],[MntGoldProds]]+marketing_campaign[[#This Row],[MntSweetProducts]]+marketing_campaign[[#This Row],[MntFishProducts]]+marketing_campaign[[#This Row],[MntMeatProducts]]+marketing_campaign[[#This Row],[MntFruits]]+marketing_campaign[[#This Row],[MntWines]]</f>
        <v>106</v>
      </c>
      <c r="U1169">
        <v>3</v>
      </c>
      <c r="V1169">
        <v>2</v>
      </c>
      <c r="W1169">
        <v>0</v>
      </c>
      <c r="X1169">
        <v>4</v>
      </c>
      <c r="Y1169">
        <f t="shared" si="37"/>
        <v>9</v>
      </c>
      <c r="Z1169">
        <v>8</v>
      </c>
      <c r="AA1169">
        <v>0</v>
      </c>
      <c r="AB1169">
        <v>0</v>
      </c>
      <c r="AC1169">
        <v>0</v>
      </c>
      <c r="AD1169">
        <v>0</v>
      </c>
      <c r="AE1169">
        <v>0</v>
      </c>
      <c r="AF1169">
        <v>0</v>
      </c>
      <c r="AG1169">
        <v>3</v>
      </c>
      <c r="AH1169">
        <v>11</v>
      </c>
      <c r="AI1169">
        <v>0</v>
      </c>
      <c r="AJ1169">
        <f>marketing_campaign[[#This Row],[AcceptedCmp2]]+marketing_campaign[[#This Row],[AcceptedCmp1]]+marketing_campaign[[#This Row],[AcceptedCmp5]]+marketing_campaign[[#This Row],[AcceptedCmp4]]+marketing_campaign[[#This Row],[AcceptedCmp3]]</f>
        <v>0</v>
      </c>
    </row>
    <row r="1170" spans="1:36" x14ac:dyDescent="0.35">
      <c r="A1170">
        <v>10486</v>
      </c>
      <c r="B1170">
        <v>1948</v>
      </c>
      <c r="C1170">
        <f t="shared" ca="1" si="36"/>
        <v>78</v>
      </c>
      <c r="D1170" t="str" cm="1">
        <f t="array" aca="1" ref="D11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170" t="s">
        <v>29</v>
      </c>
      <c r="F1170" t="s">
        <v>33</v>
      </c>
      <c r="G1170" cm="1">
        <f t="array" ref="G1170">_xlfn.IFS(marketing_campaign[[#This Row],[Marital_Status]]="Single",I1170-J1170+1,marketing_campaign[[#This Row],[Marital_Status]]="Together",I1170+J1170+2,marketing_campaign[[#This Row],[Marital_Status]]="Alone",I1170-J1170+1,marketing_campaign[[#This Row],[Marital_Status]]="Married",I1170+J1170+2,marketing_campaign[[#This Row],[Marital_Status]]="Divorced",I1170+J1170+1,marketing_campaign[[#This Row],[Marital_Status]]="YOLO",I1170-J1170+1,marketing_campaign[[#This Row],[Marital_Status]]="Absurd",I1170-J1170+1,marketing_campaign[[#This Row],[Marital_Status]]="Widow",I1170+J1170+1)</f>
        <v>2</v>
      </c>
      <c r="H1170">
        <v>77142</v>
      </c>
      <c r="I1170">
        <v>0</v>
      </c>
      <c r="J1170">
        <v>0</v>
      </c>
      <c r="K1170" s="1">
        <v>41423</v>
      </c>
      <c r="L1170">
        <v>54</v>
      </c>
      <c r="M1170" t="str" cm="1">
        <f t="array" ref="M1170">_xlfn.IFS(AND(marketing_campaign[[#This Row],[Recency]]&gt;=0,marketing_campaign[[#This Row],[Recency]]&lt;=14),"Early Recency",AND(marketing_campaign[[#This Row],[Recency]]&gt;=15,marketing_campaign[[#This Row],[Recency]]&lt;=31),"Mid-Recency",marketing_campaign[[#This Row],[Recency]]&gt;=32,"Late Recency")</f>
        <v>Late Recency</v>
      </c>
      <c r="N1170">
        <v>476</v>
      </c>
      <c r="O1170">
        <v>75</v>
      </c>
      <c r="P1170">
        <v>162</v>
      </c>
      <c r="Q1170">
        <v>29</v>
      </c>
      <c r="R1170">
        <v>151</v>
      </c>
      <c r="S1170">
        <v>97</v>
      </c>
      <c r="T1170">
        <f>marketing_campaign[[#This Row],[MntGoldProds]]+marketing_campaign[[#This Row],[MntSweetProducts]]+marketing_campaign[[#This Row],[MntFishProducts]]+marketing_campaign[[#This Row],[MntMeatProducts]]+marketing_campaign[[#This Row],[MntFruits]]+marketing_campaign[[#This Row],[MntWines]]</f>
        <v>990</v>
      </c>
      <c r="U1170">
        <v>1</v>
      </c>
      <c r="V1170">
        <v>4</v>
      </c>
      <c r="W1170">
        <v>4</v>
      </c>
      <c r="X1170">
        <v>8</v>
      </c>
      <c r="Y1170">
        <f t="shared" si="37"/>
        <v>17</v>
      </c>
      <c r="Z1170">
        <v>2</v>
      </c>
      <c r="AA1170">
        <v>0</v>
      </c>
      <c r="AB1170">
        <v>0</v>
      </c>
      <c r="AC1170">
        <v>0</v>
      </c>
      <c r="AD1170">
        <v>0</v>
      </c>
      <c r="AE1170">
        <v>0</v>
      </c>
      <c r="AF1170">
        <v>0</v>
      </c>
      <c r="AG1170">
        <v>3</v>
      </c>
      <c r="AH1170">
        <v>11</v>
      </c>
      <c r="AI1170">
        <v>0</v>
      </c>
      <c r="AJ1170">
        <f>marketing_campaign[[#This Row],[AcceptedCmp2]]+marketing_campaign[[#This Row],[AcceptedCmp1]]+marketing_campaign[[#This Row],[AcceptedCmp5]]+marketing_campaign[[#This Row],[AcceptedCmp4]]+marketing_campaign[[#This Row],[AcceptedCmp3]]</f>
        <v>0</v>
      </c>
    </row>
    <row r="1171" spans="1:36" x14ac:dyDescent="0.35">
      <c r="A1171">
        <v>2410</v>
      </c>
      <c r="B1171">
        <v>1969</v>
      </c>
      <c r="C1171">
        <f t="shared" ca="1" si="36"/>
        <v>57</v>
      </c>
      <c r="D1171" t="str" cm="1">
        <f t="array" aca="1" ref="D11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71" t="s">
        <v>29</v>
      </c>
      <c r="F1171" t="s">
        <v>30</v>
      </c>
      <c r="G1171" cm="1">
        <f t="array" ref="G1171">_xlfn.IFS(marketing_campaign[[#This Row],[Marital_Status]]="Single",I1171-J1171+1,marketing_campaign[[#This Row],[Marital_Status]]="Together",I1171+J1171+2,marketing_campaign[[#This Row],[Marital_Status]]="Alone",I1171-J1171+1,marketing_campaign[[#This Row],[Marital_Status]]="Married",I1171+J1171+2,marketing_campaign[[#This Row],[Marital_Status]]="Divorced",I1171+J1171+1,marketing_campaign[[#This Row],[Marital_Status]]="YOLO",I1171-J1171+1,marketing_campaign[[#This Row],[Marital_Status]]="Absurd",I1171-J1171+1,marketing_campaign[[#This Row],[Marital_Status]]="Widow",I1171+J1171+1)</f>
        <v>1</v>
      </c>
      <c r="H1171">
        <v>81657</v>
      </c>
      <c r="I1171">
        <v>0</v>
      </c>
      <c r="J1171">
        <v>0</v>
      </c>
      <c r="K1171" s="1">
        <v>41661</v>
      </c>
      <c r="L1171">
        <v>69</v>
      </c>
      <c r="M1171" t="str" cm="1">
        <f t="array" ref="M1171">_xlfn.IFS(AND(marketing_campaign[[#This Row],[Recency]]&gt;=0,marketing_campaign[[#This Row],[Recency]]&lt;=14),"Early Recency",AND(marketing_campaign[[#This Row],[Recency]]&gt;=15,marketing_campaign[[#This Row],[Recency]]&lt;=31),"Mid-Recency",marketing_campaign[[#This Row],[Recency]]&gt;=32,"Late Recency")</f>
        <v>Late Recency</v>
      </c>
      <c r="N1171">
        <v>364</v>
      </c>
      <c r="O1171">
        <v>40</v>
      </c>
      <c r="P1171">
        <v>425</v>
      </c>
      <c r="Q1171">
        <v>158</v>
      </c>
      <c r="R1171">
        <v>60</v>
      </c>
      <c r="S1171">
        <v>50</v>
      </c>
      <c r="T1171">
        <f>marketing_campaign[[#This Row],[MntGoldProds]]+marketing_campaign[[#This Row],[MntSweetProducts]]+marketing_campaign[[#This Row],[MntFishProducts]]+marketing_campaign[[#This Row],[MntMeatProducts]]+marketing_campaign[[#This Row],[MntFruits]]+marketing_campaign[[#This Row],[MntWines]]</f>
        <v>1097</v>
      </c>
      <c r="U1171">
        <v>1</v>
      </c>
      <c r="V1171">
        <v>3</v>
      </c>
      <c r="W1171">
        <v>4</v>
      </c>
      <c r="X1171">
        <v>8</v>
      </c>
      <c r="Y1171">
        <f t="shared" si="37"/>
        <v>16</v>
      </c>
      <c r="Z1171">
        <v>1</v>
      </c>
      <c r="AA1171">
        <v>0</v>
      </c>
      <c r="AB1171">
        <v>0</v>
      </c>
      <c r="AC1171">
        <v>0</v>
      </c>
      <c r="AD1171">
        <v>0</v>
      </c>
      <c r="AE1171">
        <v>0</v>
      </c>
      <c r="AF1171">
        <v>0</v>
      </c>
      <c r="AG1171">
        <v>3</v>
      </c>
      <c r="AH1171">
        <v>11</v>
      </c>
      <c r="AI1171">
        <v>0</v>
      </c>
      <c r="AJ1171">
        <f>marketing_campaign[[#This Row],[AcceptedCmp2]]+marketing_campaign[[#This Row],[AcceptedCmp1]]+marketing_campaign[[#This Row],[AcceptedCmp5]]+marketing_campaign[[#This Row],[AcceptedCmp4]]+marketing_campaign[[#This Row],[AcceptedCmp3]]</f>
        <v>0</v>
      </c>
    </row>
    <row r="1172" spans="1:36" x14ac:dyDescent="0.35">
      <c r="A1172">
        <v>193</v>
      </c>
      <c r="B1172">
        <v>1996</v>
      </c>
      <c r="C1172">
        <f t="shared" ca="1" si="36"/>
        <v>30</v>
      </c>
      <c r="D1172" t="str" cm="1">
        <f t="array" aca="1" ref="D11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72" t="s">
        <v>36</v>
      </c>
      <c r="F1172" t="s">
        <v>33</v>
      </c>
      <c r="G1172" cm="1">
        <f t="array" ref="G1172">_xlfn.IFS(marketing_campaign[[#This Row],[Marital_Status]]="Single",I1172-J1172+1,marketing_campaign[[#This Row],[Marital_Status]]="Together",I1172+J1172+2,marketing_campaign[[#This Row],[Marital_Status]]="Alone",I1172-J1172+1,marketing_campaign[[#This Row],[Marital_Status]]="Married",I1172+J1172+2,marketing_campaign[[#This Row],[Marital_Status]]="Divorced",I1172+J1172+1,marketing_campaign[[#This Row],[Marital_Status]]="YOLO",I1172-J1172+1,marketing_campaign[[#This Row],[Marital_Status]]="Absurd",I1172-J1172+1,marketing_campaign[[#This Row],[Marital_Status]]="Widow",I1172+J1172+1)</f>
        <v>2</v>
      </c>
      <c r="H1172">
        <v>14421</v>
      </c>
      <c r="I1172">
        <v>0</v>
      </c>
      <c r="J1172">
        <v>0</v>
      </c>
      <c r="K1172" s="1">
        <v>41687</v>
      </c>
      <c r="L1172">
        <v>81</v>
      </c>
      <c r="M1172" t="str" cm="1">
        <f t="array" ref="M1172">_xlfn.IFS(AND(marketing_campaign[[#This Row],[Recency]]&gt;=0,marketing_campaign[[#This Row],[Recency]]&lt;=14),"Early Recency",AND(marketing_campaign[[#This Row],[Recency]]&gt;=15,marketing_campaign[[#This Row],[Recency]]&lt;=31),"Mid-Recency",marketing_campaign[[#This Row],[Recency]]&gt;=32,"Late Recency")</f>
        <v>Late Recency</v>
      </c>
      <c r="N1172">
        <v>0</v>
      </c>
      <c r="O1172">
        <v>0</v>
      </c>
      <c r="P1172">
        <v>2</v>
      </c>
      <c r="Q1172">
        <v>3</v>
      </c>
      <c r="R1172">
        <v>3</v>
      </c>
      <c r="S1172">
        <v>8</v>
      </c>
      <c r="T1172">
        <f>marketing_campaign[[#This Row],[MntGoldProds]]+marketing_campaign[[#This Row],[MntSweetProducts]]+marketing_campaign[[#This Row],[MntFishProducts]]+marketing_campaign[[#This Row],[MntMeatProducts]]+marketing_campaign[[#This Row],[MntFruits]]+marketing_campaign[[#This Row],[MntWines]]</f>
        <v>16</v>
      </c>
      <c r="U1172">
        <v>1</v>
      </c>
      <c r="V1172">
        <v>1</v>
      </c>
      <c r="W1172">
        <v>0</v>
      </c>
      <c r="X1172">
        <v>2</v>
      </c>
      <c r="Y1172">
        <f t="shared" si="37"/>
        <v>4</v>
      </c>
      <c r="Z1172">
        <v>5</v>
      </c>
      <c r="AA1172">
        <v>1</v>
      </c>
      <c r="AB1172">
        <v>0</v>
      </c>
      <c r="AC1172">
        <v>0</v>
      </c>
      <c r="AD1172">
        <v>0</v>
      </c>
      <c r="AE1172">
        <v>0</v>
      </c>
      <c r="AF1172">
        <v>0</v>
      </c>
      <c r="AG1172">
        <v>3</v>
      </c>
      <c r="AH1172">
        <v>11</v>
      </c>
      <c r="AI1172">
        <v>0</v>
      </c>
      <c r="AJ1172">
        <f>marketing_campaign[[#This Row],[AcceptedCmp2]]+marketing_campaign[[#This Row],[AcceptedCmp1]]+marketing_campaign[[#This Row],[AcceptedCmp5]]+marketing_campaign[[#This Row],[AcceptedCmp4]]+marketing_campaign[[#This Row],[AcceptedCmp3]]</f>
        <v>1</v>
      </c>
    </row>
    <row r="1173" spans="1:36" x14ac:dyDescent="0.35">
      <c r="A1173">
        <v>3363</v>
      </c>
      <c r="B1173">
        <v>1974</v>
      </c>
      <c r="C1173">
        <f t="shared" ca="1" si="36"/>
        <v>52</v>
      </c>
      <c r="D1173" t="str" cm="1">
        <f t="array" aca="1" ref="D11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73" t="s">
        <v>37</v>
      </c>
      <c r="F1173" t="s">
        <v>33</v>
      </c>
      <c r="G1173" cm="1">
        <f t="array" ref="G1173">_xlfn.IFS(marketing_campaign[[#This Row],[Marital_Status]]="Single",I1173-J1173+1,marketing_campaign[[#This Row],[Marital_Status]]="Together",I1173+J1173+2,marketing_campaign[[#This Row],[Marital_Status]]="Alone",I1173-J1173+1,marketing_campaign[[#This Row],[Marital_Status]]="Married",I1173+J1173+2,marketing_campaign[[#This Row],[Marital_Status]]="Divorced",I1173+J1173+1,marketing_campaign[[#This Row],[Marital_Status]]="YOLO",I1173-J1173+1,marketing_campaign[[#This Row],[Marital_Status]]="Absurd",I1173-J1173+1,marketing_campaign[[#This Row],[Marital_Status]]="Widow",I1173+J1173+1)</f>
        <v>2</v>
      </c>
      <c r="H1173">
        <v>20130</v>
      </c>
      <c r="I1173">
        <v>0</v>
      </c>
      <c r="J1173">
        <v>0</v>
      </c>
      <c r="K1173" s="1">
        <v>41715</v>
      </c>
      <c r="L1173">
        <v>99</v>
      </c>
      <c r="M1173" t="str" cm="1">
        <f t="array" ref="M1173">_xlfn.IFS(AND(marketing_campaign[[#This Row],[Recency]]&gt;=0,marketing_campaign[[#This Row],[Recency]]&lt;=14),"Early Recency",AND(marketing_campaign[[#This Row],[Recency]]&gt;=15,marketing_campaign[[#This Row],[Recency]]&lt;=31),"Mid-Recency",marketing_campaign[[#This Row],[Recency]]&gt;=32,"Late Recency")</f>
        <v>Late Recency</v>
      </c>
      <c r="N1173">
        <v>0</v>
      </c>
      <c r="O1173">
        <v>6</v>
      </c>
      <c r="P1173">
        <v>3</v>
      </c>
      <c r="Q1173">
        <v>7</v>
      </c>
      <c r="R1173">
        <v>6</v>
      </c>
      <c r="S1173">
        <v>12</v>
      </c>
      <c r="T1173">
        <f>marketing_campaign[[#This Row],[MntGoldProds]]+marketing_campaign[[#This Row],[MntSweetProducts]]+marketing_campaign[[#This Row],[MntFishProducts]]+marketing_campaign[[#This Row],[MntMeatProducts]]+marketing_campaign[[#This Row],[MntFruits]]+marketing_campaign[[#This Row],[MntWines]]</f>
        <v>34</v>
      </c>
      <c r="U1173">
        <v>1</v>
      </c>
      <c r="V1173">
        <v>1</v>
      </c>
      <c r="W1173">
        <v>0</v>
      </c>
      <c r="X1173">
        <v>3</v>
      </c>
      <c r="Y1173">
        <f t="shared" si="37"/>
        <v>5</v>
      </c>
      <c r="Z1173">
        <v>8</v>
      </c>
      <c r="AA1173">
        <v>0</v>
      </c>
      <c r="AB1173">
        <v>0</v>
      </c>
      <c r="AC1173">
        <v>0</v>
      </c>
      <c r="AD1173">
        <v>0</v>
      </c>
      <c r="AE1173">
        <v>0</v>
      </c>
      <c r="AF1173">
        <v>0</v>
      </c>
      <c r="AG1173">
        <v>3</v>
      </c>
      <c r="AH1173">
        <v>11</v>
      </c>
      <c r="AI1173">
        <v>0</v>
      </c>
      <c r="AJ1173">
        <f>marketing_campaign[[#This Row],[AcceptedCmp2]]+marketing_campaign[[#This Row],[AcceptedCmp1]]+marketing_campaign[[#This Row],[AcceptedCmp5]]+marketing_campaign[[#This Row],[AcceptedCmp4]]+marketing_campaign[[#This Row],[AcceptedCmp3]]</f>
        <v>0</v>
      </c>
    </row>
    <row r="1174" spans="1:36" x14ac:dyDescent="0.35">
      <c r="A1174">
        <v>8278</v>
      </c>
      <c r="B1174">
        <v>1990</v>
      </c>
      <c r="C1174">
        <f t="shared" ca="1" si="36"/>
        <v>36</v>
      </c>
      <c r="D1174" t="str" cm="1">
        <f t="array" aca="1" ref="D11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74" t="s">
        <v>32</v>
      </c>
      <c r="F1174" t="s">
        <v>33</v>
      </c>
      <c r="G1174" cm="1">
        <f t="array" ref="G1174">_xlfn.IFS(marketing_campaign[[#This Row],[Marital_Status]]="Single",I1174-J1174+1,marketing_campaign[[#This Row],[Marital_Status]]="Together",I1174+J1174+2,marketing_campaign[[#This Row],[Marital_Status]]="Alone",I1174-J1174+1,marketing_campaign[[#This Row],[Marital_Status]]="Married",I1174+J1174+2,marketing_campaign[[#This Row],[Marital_Status]]="Divorced",I1174+J1174+1,marketing_campaign[[#This Row],[Marital_Status]]="YOLO",I1174-J1174+1,marketing_campaign[[#This Row],[Marital_Status]]="Absurd",I1174-J1174+1,marketing_campaign[[#This Row],[Marital_Status]]="Widow",I1174+J1174+1)</f>
        <v>2</v>
      </c>
      <c r="H1174">
        <v>74214</v>
      </c>
      <c r="I1174">
        <v>0</v>
      </c>
      <c r="J1174">
        <v>0</v>
      </c>
      <c r="K1174" s="1">
        <v>41147</v>
      </c>
      <c r="L1174">
        <v>3</v>
      </c>
      <c r="M1174" t="str" cm="1">
        <f t="array" ref="M1174">_xlfn.IFS(AND(marketing_campaign[[#This Row],[Recency]]&gt;=0,marketing_campaign[[#This Row],[Recency]]&lt;=14),"Early Recency",AND(marketing_campaign[[#This Row],[Recency]]&gt;=15,marketing_campaign[[#This Row],[Recency]]&lt;=31),"Mid-Recency",marketing_campaign[[#This Row],[Recency]]&gt;=32,"Late Recency")</f>
        <v>Early Recency</v>
      </c>
      <c r="N1174">
        <v>863</v>
      </c>
      <c r="O1174">
        <v>83</v>
      </c>
      <c r="P1174">
        <v>547</v>
      </c>
      <c r="Q1174">
        <v>86</v>
      </c>
      <c r="R1174">
        <v>99</v>
      </c>
      <c r="S1174">
        <v>33</v>
      </c>
      <c r="T1174">
        <f>marketing_campaign[[#This Row],[MntGoldProds]]+marketing_campaign[[#This Row],[MntSweetProducts]]+marketing_campaign[[#This Row],[MntFishProducts]]+marketing_campaign[[#This Row],[MntMeatProducts]]+marketing_campaign[[#This Row],[MntFruits]]+marketing_campaign[[#This Row],[MntWines]]</f>
        <v>1711</v>
      </c>
      <c r="U1174">
        <v>1</v>
      </c>
      <c r="V1174">
        <v>8</v>
      </c>
      <c r="W1174">
        <v>2</v>
      </c>
      <c r="X1174">
        <v>5</v>
      </c>
      <c r="Y1174">
        <f t="shared" si="37"/>
        <v>16</v>
      </c>
      <c r="Z1174">
        <v>5</v>
      </c>
      <c r="AA1174">
        <v>0</v>
      </c>
      <c r="AB1174">
        <v>0</v>
      </c>
      <c r="AC1174">
        <v>0</v>
      </c>
      <c r="AD1174">
        <v>0</v>
      </c>
      <c r="AE1174">
        <v>0</v>
      </c>
      <c r="AF1174">
        <v>0</v>
      </c>
      <c r="AG1174">
        <v>3</v>
      </c>
      <c r="AH1174">
        <v>11</v>
      </c>
      <c r="AI1174">
        <v>0</v>
      </c>
      <c r="AJ1174">
        <f>marketing_campaign[[#This Row],[AcceptedCmp2]]+marketing_campaign[[#This Row],[AcceptedCmp1]]+marketing_campaign[[#This Row],[AcceptedCmp5]]+marketing_campaign[[#This Row],[AcceptedCmp4]]+marketing_campaign[[#This Row],[AcceptedCmp3]]</f>
        <v>0</v>
      </c>
    </row>
    <row r="1175" spans="1:36" x14ac:dyDescent="0.35">
      <c r="A1175">
        <v>10660</v>
      </c>
      <c r="B1175">
        <v>1957</v>
      </c>
      <c r="C1175">
        <f t="shared" ca="1" si="36"/>
        <v>69</v>
      </c>
      <c r="D1175" t="str" cm="1">
        <f t="array" aca="1" ref="D11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5" t="s">
        <v>34</v>
      </c>
      <c r="F1175" t="s">
        <v>33</v>
      </c>
      <c r="G1175" cm="1">
        <f t="array" ref="G1175">_xlfn.IFS(marketing_campaign[[#This Row],[Marital_Status]]="Single",I1175-J1175+1,marketing_campaign[[#This Row],[Marital_Status]]="Together",I1175+J1175+2,marketing_campaign[[#This Row],[Marital_Status]]="Alone",I1175-J1175+1,marketing_campaign[[#This Row],[Marital_Status]]="Married",I1175+J1175+2,marketing_campaign[[#This Row],[Marital_Status]]="Divorced",I1175+J1175+1,marketing_campaign[[#This Row],[Marital_Status]]="YOLO",I1175-J1175+1,marketing_campaign[[#This Row],[Marital_Status]]="Absurd",I1175-J1175+1,marketing_campaign[[#This Row],[Marital_Status]]="Widow",I1175+J1175+1)</f>
        <v>4</v>
      </c>
      <c r="H1175">
        <v>66726</v>
      </c>
      <c r="I1175">
        <v>1</v>
      </c>
      <c r="J1175">
        <v>1</v>
      </c>
      <c r="K1175" s="1">
        <v>41651</v>
      </c>
      <c r="L1175">
        <v>61</v>
      </c>
      <c r="M1175" t="str" cm="1">
        <f t="array" ref="M1175">_xlfn.IFS(AND(marketing_campaign[[#This Row],[Recency]]&gt;=0,marketing_campaign[[#This Row],[Recency]]&lt;=14),"Early Recency",AND(marketing_campaign[[#This Row],[Recency]]&gt;=15,marketing_campaign[[#This Row],[Recency]]&lt;=31),"Mid-Recency",marketing_campaign[[#This Row],[Recency]]&gt;=32,"Late Recency")</f>
        <v>Late Recency</v>
      </c>
      <c r="N1175">
        <v>349</v>
      </c>
      <c r="O1175">
        <v>7</v>
      </c>
      <c r="P1175">
        <v>35</v>
      </c>
      <c r="Q1175">
        <v>0</v>
      </c>
      <c r="R1175">
        <v>0</v>
      </c>
      <c r="S1175">
        <v>47</v>
      </c>
      <c r="T1175">
        <f>marketing_campaign[[#This Row],[MntGoldProds]]+marketing_campaign[[#This Row],[MntSweetProducts]]+marketing_campaign[[#This Row],[MntFishProducts]]+marketing_campaign[[#This Row],[MntMeatProducts]]+marketing_campaign[[#This Row],[MntFruits]]+marketing_campaign[[#This Row],[MntWines]]</f>
        <v>438</v>
      </c>
      <c r="U1175">
        <v>3</v>
      </c>
      <c r="V1175">
        <v>8</v>
      </c>
      <c r="W1175">
        <v>2</v>
      </c>
      <c r="X1175">
        <v>4</v>
      </c>
      <c r="Y1175">
        <f t="shared" si="37"/>
        <v>17</v>
      </c>
      <c r="Z1175">
        <v>7</v>
      </c>
      <c r="AA1175">
        <v>0</v>
      </c>
      <c r="AB1175">
        <v>1</v>
      </c>
      <c r="AC1175">
        <v>0</v>
      </c>
      <c r="AD1175">
        <v>0</v>
      </c>
      <c r="AE1175">
        <v>0</v>
      </c>
      <c r="AF1175">
        <v>0</v>
      </c>
      <c r="AG1175">
        <v>3</v>
      </c>
      <c r="AH1175">
        <v>11</v>
      </c>
      <c r="AI1175">
        <v>0</v>
      </c>
      <c r="AJ1175">
        <f>marketing_campaign[[#This Row],[AcceptedCmp2]]+marketing_campaign[[#This Row],[AcceptedCmp1]]+marketing_campaign[[#This Row],[AcceptedCmp5]]+marketing_campaign[[#This Row],[AcceptedCmp4]]+marketing_campaign[[#This Row],[AcceptedCmp3]]</f>
        <v>1</v>
      </c>
    </row>
    <row r="1176" spans="1:36" x14ac:dyDescent="0.35">
      <c r="A1176">
        <v>8686</v>
      </c>
      <c r="B1176">
        <v>1979</v>
      </c>
      <c r="C1176">
        <f t="shared" ca="1" si="36"/>
        <v>47</v>
      </c>
      <c r="D1176" t="str" cm="1">
        <f t="array" aca="1" ref="D11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76" t="s">
        <v>36</v>
      </c>
      <c r="F1176" t="s">
        <v>31</v>
      </c>
      <c r="G1176" cm="1">
        <f t="array" ref="G1176">_xlfn.IFS(marketing_campaign[[#This Row],[Marital_Status]]="Single",I1176-J1176+1,marketing_campaign[[#This Row],[Marital_Status]]="Together",I1176+J1176+2,marketing_campaign[[#This Row],[Marital_Status]]="Alone",I1176-J1176+1,marketing_campaign[[#This Row],[Marital_Status]]="Married",I1176+J1176+2,marketing_campaign[[#This Row],[Marital_Status]]="Divorced",I1176+J1176+1,marketing_campaign[[#This Row],[Marital_Status]]="YOLO",I1176-J1176+1,marketing_campaign[[#This Row],[Marital_Status]]="Absurd",I1176-J1176+1,marketing_campaign[[#This Row],[Marital_Status]]="Widow",I1176+J1176+1)</f>
        <v>3</v>
      </c>
      <c r="H1176">
        <v>23724</v>
      </c>
      <c r="I1176">
        <v>1</v>
      </c>
      <c r="J1176">
        <v>0</v>
      </c>
      <c r="K1176" s="1">
        <v>41282</v>
      </c>
      <c r="L1176">
        <v>65</v>
      </c>
      <c r="M1176" t="str" cm="1">
        <f t="array" ref="M1176">_xlfn.IFS(AND(marketing_campaign[[#This Row],[Recency]]&gt;=0,marketing_campaign[[#This Row],[Recency]]&lt;=14),"Early Recency",AND(marketing_campaign[[#This Row],[Recency]]&gt;=15,marketing_campaign[[#This Row],[Recency]]&lt;=31),"Mid-Recency",marketing_campaign[[#This Row],[Recency]]&gt;=32,"Late Recency")</f>
        <v>Late Recency</v>
      </c>
      <c r="N1176">
        <v>5</v>
      </c>
      <c r="O1176">
        <v>23</v>
      </c>
      <c r="P1176">
        <v>15</v>
      </c>
      <c r="Q1176">
        <v>0</v>
      </c>
      <c r="R1176">
        <v>18</v>
      </c>
      <c r="S1176">
        <v>14</v>
      </c>
      <c r="T1176">
        <f>marketing_campaign[[#This Row],[MntGoldProds]]+marketing_campaign[[#This Row],[MntSweetProducts]]+marketing_campaign[[#This Row],[MntFishProducts]]+marketing_campaign[[#This Row],[MntMeatProducts]]+marketing_campaign[[#This Row],[MntFruits]]+marketing_campaign[[#This Row],[MntWines]]</f>
        <v>75</v>
      </c>
      <c r="U1176">
        <v>2</v>
      </c>
      <c r="V1176">
        <v>2</v>
      </c>
      <c r="W1176">
        <v>0</v>
      </c>
      <c r="X1176">
        <v>3</v>
      </c>
      <c r="Y1176">
        <f t="shared" si="37"/>
        <v>7</v>
      </c>
      <c r="Z1176">
        <v>8</v>
      </c>
      <c r="AA1176">
        <v>0</v>
      </c>
      <c r="AB1176">
        <v>0</v>
      </c>
      <c r="AC1176">
        <v>0</v>
      </c>
      <c r="AD1176">
        <v>0</v>
      </c>
      <c r="AE1176">
        <v>0</v>
      </c>
      <c r="AF1176">
        <v>0</v>
      </c>
      <c r="AG1176">
        <v>3</v>
      </c>
      <c r="AH1176">
        <v>11</v>
      </c>
      <c r="AI1176">
        <v>0</v>
      </c>
      <c r="AJ1176">
        <f>marketing_campaign[[#This Row],[AcceptedCmp2]]+marketing_campaign[[#This Row],[AcceptedCmp1]]+marketing_campaign[[#This Row],[AcceptedCmp5]]+marketing_campaign[[#This Row],[AcceptedCmp4]]+marketing_campaign[[#This Row],[AcceptedCmp3]]</f>
        <v>0</v>
      </c>
    </row>
    <row r="1177" spans="1:36" x14ac:dyDescent="0.35">
      <c r="A1177">
        <v>1604</v>
      </c>
      <c r="B1177">
        <v>1960</v>
      </c>
      <c r="C1177">
        <f t="shared" ca="1" si="36"/>
        <v>66</v>
      </c>
      <c r="D1177" t="str" cm="1">
        <f t="array" aca="1" ref="D11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7" t="s">
        <v>34</v>
      </c>
      <c r="F1177" t="s">
        <v>33</v>
      </c>
      <c r="G1177" cm="1">
        <f t="array" ref="G1177">_xlfn.IFS(marketing_campaign[[#This Row],[Marital_Status]]="Single",I1177-J1177+1,marketing_campaign[[#This Row],[Marital_Status]]="Together",I1177+J1177+2,marketing_campaign[[#This Row],[Marital_Status]]="Alone",I1177-J1177+1,marketing_campaign[[#This Row],[Marital_Status]]="Married",I1177+J1177+2,marketing_campaign[[#This Row],[Marital_Status]]="Divorced",I1177+J1177+1,marketing_campaign[[#This Row],[Marital_Status]]="YOLO",I1177-J1177+1,marketing_campaign[[#This Row],[Marital_Status]]="Absurd",I1177-J1177+1,marketing_campaign[[#This Row],[Marital_Status]]="Widow",I1177+J1177+1)</f>
        <v>3</v>
      </c>
      <c r="H1177">
        <v>47353</v>
      </c>
      <c r="I1177">
        <v>0</v>
      </c>
      <c r="J1177">
        <v>1</v>
      </c>
      <c r="K1177" s="1">
        <v>41591</v>
      </c>
      <c r="L1177">
        <v>93</v>
      </c>
      <c r="M1177" t="str" cm="1">
        <f t="array" ref="M1177">_xlfn.IFS(AND(marketing_campaign[[#This Row],[Recency]]&gt;=0,marketing_campaign[[#This Row],[Recency]]&lt;=14),"Early Recency",AND(marketing_campaign[[#This Row],[Recency]]&gt;=15,marketing_campaign[[#This Row],[Recency]]&lt;=31),"Mid-Recency",marketing_campaign[[#This Row],[Recency]]&gt;=32,"Late Recency")</f>
        <v>Late Recency</v>
      </c>
      <c r="N1177">
        <v>184</v>
      </c>
      <c r="O1177">
        <v>2</v>
      </c>
      <c r="P1177">
        <v>19</v>
      </c>
      <c r="Q1177">
        <v>8</v>
      </c>
      <c r="R1177">
        <v>8</v>
      </c>
      <c r="S1177">
        <v>4</v>
      </c>
      <c r="T1177">
        <f>marketing_campaign[[#This Row],[MntGoldProds]]+marketing_campaign[[#This Row],[MntSweetProducts]]+marketing_campaign[[#This Row],[MntFishProducts]]+marketing_campaign[[#This Row],[MntMeatProducts]]+marketing_campaign[[#This Row],[MntFruits]]+marketing_campaign[[#This Row],[MntWines]]</f>
        <v>225</v>
      </c>
      <c r="U1177">
        <v>3</v>
      </c>
      <c r="V1177">
        <v>2</v>
      </c>
      <c r="W1177">
        <v>2</v>
      </c>
      <c r="X1177">
        <v>6</v>
      </c>
      <c r="Y1177">
        <f t="shared" si="37"/>
        <v>13</v>
      </c>
      <c r="Z1177">
        <v>5</v>
      </c>
      <c r="AA1177">
        <v>0</v>
      </c>
      <c r="AB1177">
        <v>0</v>
      </c>
      <c r="AC1177">
        <v>0</v>
      </c>
      <c r="AD1177">
        <v>0</v>
      </c>
      <c r="AE1177">
        <v>0</v>
      </c>
      <c r="AF1177">
        <v>0</v>
      </c>
      <c r="AG1177">
        <v>3</v>
      </c>
      <c r="AH1177">
        <v>11</v>
      </c>
      <c r="AI1177">
        <v>0</v>
      </c>
      <c r="AJ1177">
        <f>marketing_campaign[[#This Row],[AcceptedCmp2]]+marketing_campaign[[#This Row],[AcceptedCmp1]]+marketing_campaign[[#This Row],[AcceptedCmp5]]+marketing_campaign[[#This Row],[AcceptedCmp4]]+marketing_campaign[[#This Row],[AcceptedCmp3]]</f>
        <v>0</v>
      </c>
    </row>
    <row r="1178" spans="1:36" x14ac:dyDescent="0.35">
      <c r="A1178">
        <v>5907</v>
      </c>
      <c r="B1178">
        <v>1952</v>
      </c>
      <c r="C1178">
        <f t="shared" ca="1" si="36"/>
        <v>74</v>
      </c>
      <c r="D1178" t="str" cm="1">
        <f t="array" aca="1" ref="D11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78" t="s">
        <v>34</v>
      </c>
      <c r="F1178" t="s">
        <v>33</v>
      </c>
      <c r="G1178" cm="1">
        <f t="array" ref="G1178">_xlfn.IFS(marketing_campaign[[#This Row],[Marital_Status]]="Single",I1178-J1178+1,marketing_campaign[[#This Row],[Marital_Status]]="Together",I1178+J1178+2,marketing_campaign[[#This Row],[Marital_Status]]="Alone",I1178-J1178+1,marketing_campaign[[#This Row],[Marital_Status]]="Married",I1178+J1178+2,marketing_campaign[[#This Row],[Marital_Status]]="Divorced",I1178+J1178+1,marketing_campaign[[#This Row],[Marital_Status]]="YOLO",I1178-J1178+1,marketing_campaign[[#This Row],[Marital_Status]]="Absurd",I1178-J1178+1,marketing_campaign[[#This Row],[Marital_Status]]="Widow",I1178+J1178+1)</f>
        <v>4</v>
      </c>
      <c r="H1178">
        <v>33444</v>
      </c>
      <c r="I1178">
        <v>1</v>
      </c>
      <c r="J1178">
        <v>1</v>
      </c>
      <c r="K1178" s="1">
        <v>41216</v>
      </c>
      <c r="L1178">
        <v>24</v>
      </c>
      <c r="M1178" t="str" cm="1">
        <f t="array" ref="M1178">_xlfn.IFS(AND(marketing_campaign[[#This Row],[Recency]]&gt;=0,marketing_campaign[[#This Row],[Recency]]&lt;=14),"Early Recency",AND(marketing_campaign[[#This Row],[Recency]]&gt;=15,marketing_campaign[[#This Row],[Recency]]&lt;=31),"Mid-Recency",marketing_campaign[[#This Row],[Recency]]&gt;=32,"Late Recency")</f>
        <v>Mid-Recency</v>
      </c>
      <c r="N1178">
        <v>8</v>
      </c>
      <c r="O1178">
        <v>0</v>
      </c>
      <c r="P1178">
        <v>8</v>
      </c>
      <c r="Q1178">
        <v>0</v>
      </c>
      <c r="R1178">
        <v>0</v>
      </c>
      <c r="S1178">
        <v>2</v>
      </c>
      <c r="T1178">
        <f>marketing_campaign[[#This Row],[MntGoldProds]]+marketing_campaign[[#This Row],[MntSweetProducts]]+marketing_campaign[[#This Row],[MntFishProducts]]+marketing_campaign[[#This Row],[MntMeatProducts]]+marketing_campaign[[#This Row],[MntFruits]]+marketing_campaign[[#This Row],[MntWines]]</f>
        <v>18</v>
      </c>
      <c r="U1178">
        <v>1</v>
      </c>
      <c r="V1178">
        <v>1</v>
      </c>
      <c r="W1178">
        <v>0</v>
      </c>
      <c r="X1178">
        <v>2</v>
      </c>
      <c r="Y1178">
        <f t="shared" si="37"/>
        <v>4</v>
      </c>
      <c r="Z1178">
        <v>8</v>
      </c>
      <c r="AA1178">
        <v>0</v>
      </c>
      <c r="AB1178">
        <v>0</v>
      </c>
      <c r="AC1178">
        <v>0</v>
      </c>
      <c r="AD1178">
        <v>0</v>
      </c>
      <c r="AE1178">
        <v>0</v>
      </c>
      <c r="AF1178">
        <v>0</v>
      </c>
      <c r="AG1178">
        <v>3</v>
      </c>
      <c r="AH1178">
        <v>11</v>
      </c>
      <c r="AI1178">
        <v>0</v>
      </c>
      <c r="AJ1178">
        <f>marketing_campaign[[#This Row],[AcceptedCmp2]]+marketing_campaign[[#This Row],[AcceptedCmp1]]+marketing_campaign[[#This Row],[AcceptedCmp5]]+marketing_campaign[[#This Row],[AcceptedCmp4]]+marketing_campaign[[#This Row],[AcceptedCmp3]]</f>
        <v>0</v>
      </c>
    </row>
    <row r="1179" spans="1:36" x14ac:dyDescent="0.35">
      <c r="A1179">
        <v>10669</v>
      </c>
      <c r="B1179">
        <v>1981</v>
      </c>
      <c r="C1179">
        <f t="shared" ca="1" si="36"/>
        <v>45</v>
      </c>
      <c r="D1179" t="str" cm="1">
        <f t="array" aca="1" ref="D11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79" t="s">
        <v>29</v>
      </c>
      <c r="F1179" t="s">
        <v>33</v>
      </c>
      <c r="G1179" cm="1">
        <f t="array" ref="G1179">_xlfn.IFS(marketing_campaign[[#This Row],[Marital_Status]]="Single",I1179-J1179+1,marketing_campaign[[#This Row],[Marital_Status]]="Together",I1179+J1179+2,marketing_campaign[[#This Row],[Marital_Status]]="Alone",I1179-J1179+1,marketing_campaign[[#This Row],[Marital_Status]]="Married",I1179+J1179+2,marketing_campaign[[#This Row],[Marital_Status]]="Divorced",I1179+J1179+1,marketing_campaign[[#This Row],[Marital_Status]]="YOLO",I1179-J1179+1,marketing_campaign[[#This Row],[Marital_Status]]="Absurd",I1179-J1179+1,marketing_campaign[[#This Row],[Marital_Status]]="Widow",I1179+J1179+1)</f>
        <v>3</v>
      </c>
      <c r="H1179">
        <v>54386</v>
      </c>
      <c r="I1179">
        <v>0</v>
      </c>
      <c r="J1179">
        <v>1</v>
      </c>
      <c r="K1179" s="1">
        <v>41411</v>
      </c>
      <c r="L1179">
        <v>8</v>
      </c>
      <c r="M1179" t="str" cm="1">
        <f t="array" ref="M1179">_xlfn.IFS(AND(marketing_campaign[[#This Row],[Recency]]&gt;=0,marketing_campaign[[#This Row],[Recency]]&lt;=14),"Early Recency",AND(marketing_campaign[[#This Row],[Recency]]&gt;=15,marketing_campaign[[#This Row],[Recency]]&lt;=31),"Mid-Recency",marketing_campaign[[#This Row],[Recency]]&gt;=32,"Late Recency")</f>
        <v>Early Recency</v>
      </c>
      <c r="N1179">
        <v>277</v>
      </c>
      <c r="O1179">
        <v>21</v>
      </c>
      <c r="P1179">
        <v>64</v>
      </c>
      <c r="Q1179">
        <v>62</v>
      </c>
      <c r="R1179">
        <v>21</v>
      </c>
      <c r="S1179">
        <v>25</v>
      </c>
      <c r="T1179">
        <f>marketing_campaign[[#This Row],[MntGoldProds]]+marketing_campaign[[#This Row],[MntSweetProducts]]+marketing_campaign[[#This Row],[MntFishProducts]]+marketing_campaign[[#This Row],[MntMeatProducts]]+marketing_campaign[[#This Row],[MntFruits]]+marketing_campaign[[#This Row],[MntWines]]</f>
        <v>470</v>
      </c>
      <c r="U1179">
        <v>2</v>
      </c>
      <c r="V1179">
        <v>3</v>
      </c>
      <c r="W1179">
        <v>2</v>
      </c>
      <c r="X1179">
        <v>10</v>
      </c>
      <c r="Y1179">
        <f t="shared" si="37"/>
        <v>17</v>
      </c>
      <c r="Z1179">
        <v>3</v>
      </c>
      <c r="AA1179">
        <v>0</v>
      </c>
      <c r="AB1179">
        <v>0</v>
      </c>
      <c r="AC1179">
        <v>0</v>
      </c>
      <c r="AD1179">
        <v>0</v>
      </c>
      <c r="AE1179">
        <v>0</v>
      </c>
      <c r="AF1179">
        <v>0</v>
      </c>
      <c r="AG1179">
        <v>3</v>
      </c>
      <c r="AH1179">
        <v>11</v>
      </c>
      <c r="AI1179">
        <v>0</v>
      </c>
      <c r="AJ1179">
        <f>marketing_campaign[[#This Row],[AcceptedCmp2]]+marketing_campaign[[#This Row],[AcceptedCmp1]]+marketing_campaign[[#This Row],[AcceptedCmp5]]+marketing_campaign[[#This Row],[AcceptedCmp4]]+marketing_campaign[[#This Row],[AcceptedCmp3]]</f>
        <v>0</v>
      </c>
    </row>
    <row r="1180" spans="1:36" x14ac:dyDescent="0.35">
      <c r="A1180">
        <v>2918</v>
      </c>
      <c r="B1180">
        <v>1981</v>
      </c>
      <c r="C1180">
        <f t="shared" ca="1" si="36"/>
        <v>45</v>
      </c>
      <c r="D1180" t="str" cm="1">
        <f t="array" aca="1" ref="D11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80" t="s">
        <v>29</v>
      </c>
      <c r="F1180" t="s">
        <v>35</v>
      </c>
      <c r="G1180" cm="1">
        <f t="array" ref="G1180">_xlfn.IFS(marketing_campaign[[#This Row],[Marital_Status]]="Single",I1180-J1180+1,marketing_campaign[[#This Row],[Marital_Status]]="Together",I1180+J1180+2,marketing_campaign[[#This Row],[Marital_Status]]="Alone",I1180-J1180+1,marketing_campaign[[#This Row],[Marital_Status]]="Married",I1180+J1180+2,marketing_campaign[[#This Row],[Marital_Status]]="Divorced",I1180+J1180+1,marketing_campaign[[#This Row],[Marital_Status]]="YOLO",I1180-J1180+1,marketing_campaign[[#This Row],[Marital_Status]]="Absurd",I1180-J1180+1,marketing_campaign[[#This Row],[Marital_Status]]="Widow",I1180+J1180+1)</f>
        <v>3</v>
      </c>
      <c r="H1180">
        <v>28510</v>
      </c>
      <c r="I1180">
        <v>1</v>
      </c>
      <c r="J1180">
        <v>1</v>
      </c>
      <c r="K1180" s="1">
        <v>41377</v>
      </c>
      <c r="L1180">
        <v>72</v>
      </c>
      <c r="M1180" t="str" cm="1">
        <f t="array" ref="M1180">_xlfn.IFS(AND(marketing_campaign[[#This Row],[Recency]]&gt;=0,marketing_campaign[[#This Row],[Recency]]&lt;=14),"Early Recency",AND(marketing_campaign[[#This Row],[Recency]]&gt;=15,marketing_campaign[[#This Row],[Recency]]&lt;=31),"Mid-Recency",marketing_campaign[[#This Row],[Recency]]&gt;=32,"Late Recency")</f>
        <v>Late Recency</v>
      </c>
      <c r="N1180">
        <v>44</v>
      </c>
      <c r="O1180">
        <v>5</v>
      </c>
      <c r="P1180">
        <v>19</v>
      </c>
      <c r="Q1180">
        <v>0</v>
      </c>
      <c r="R1180">
        <v>4</v>
      </c>
      <c r="S1180">
        <v>19</v>
      </c>
      <c r="T1180">
        <f>marketing_campaign[[#This Row],[MntGoldProds]]+marketing_campaign[[#This Row],[MntSweetProducts]]+marketing_campaign[[#This Row],[MntFishProducts]]+marketing_campaign[[#This Row],[MntMeatProducts]]+marketing_campaign[[#This Row],[MntFruits]]+marketing_campaign[[#This Row],[MntWines]]</f>
        <v>91</v>
      </c>
      <c r="U1180">
        <v>3</v>
      </c>
      <c r="V1180">
        <v>2</v>
      </c>
      <c r="W1180">
        <v>0</v>
      </c>
      <c r="X1180">
        <v>4</v>
      </c>
      <c r="Y1180">
        <f t="shared" si="37"/>
        <v>9</v>
      </c>
      <c r="Z1180">
        <v>5</v>
      </c>
      <c r="AA1180">
        <v>0</v>
      </c>
      <c r="AB1180">
        <v>0</v>
      </c>
      <c r="AC1180">
        <v>0</v>
      </c>
      <c r="AD1180">
        <v>0</v>
      </c>
      <c r="AE1180">
        <v>0</v>
      </c>
      <c r="AF1180">
        <v>0</v>
      </c>
      <c r="AG1180">
        <v>3</v>
      </c>
      <c r="AH1180">
        <v>11</v>
      </c>
      <c r="AI1180">
        <v>0</v>
      </c>
      <c r="AJ1180">
        <f>marketing_campaign[[#This Row],[AcceptedCmp2]]+marketing_campaign[[#This Row],[AcceptedCmp1]]+marketing_campaign[[#This Row],[AcceptedCmp5]]+marketing_campaign[[#This Row],[AcceptedCmp4]]+marketing_campaign[[#This Row],[AcceptedCmp3]]</f>
        <v>0</v>
      </c>
    </row>
    <row r="1181" spans="1:36" x14ac:dyDescent="0.35">
      <c r="A1181">
        <v>5735</v>
      </c>
      <c r="B1181">
        <v>1991</v>
      </c>
      <c r="C1181">
        <f t="shared" ca="1" si="36"/>
        <v>35</v>
      </c>
      <c r="D1181" t="str" cm="1">
        <f t="array" aca="1" ref="D11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81" t="s">
        <v>34</v>
      </c>
      <c r="F1181" t="s">
        <v>30</v>
      </c>
      <c r="G1181" cm="1">
        <f t="array" ref="G1181">_xlfn.IFS(marketing_campaign[[#This Row],[Marital_Status]]="Single",I1181-J1181+1,marketing_campaign[[#This Row],[Marital_Status]]="Together",I1181+J1181+2,marketing_campaign[[#This Row],[Marital_Status]]="Alone",I1181-J1181+1,marketing_campaign[[#This Row],[Marital_Status]]="Married",I1181+J1181+2,marketing_campaign[[#This Row],[Marital_Status]]="Divorced",I1181+J1181+1,marketing_campaign[[#This Row],[Marital_Status]]="YOLO",I1181-J1181+1,marketing_campaign[[#This Row],[Marital_Status]]="Absurd",I1181-J1181+1,marketing_campaign[[#This Row],[Marital_Status]]="Widow",I1181+J1181+1)</f>
        <v>1</v>
      </c>
      <c r="H1181">
        <v>90638</v>
      </c>
      <c r="I1181">
        <v>0</v>
      </c>
      <c r="J1181">
        <v>0</v>
      </c>
      <c r="K1181" s="1">
        <v>41683</v>
      </c>
      <c r="L1181">
        <v>29</v>
      </c>
      <c r="M1181" t="str" cm="1">
        <f t="array" ref="M1181">_xlfn.IFS(AND(marketing_campaign[[#This Row],[Recency]]&gt;=0,marketing_campaign[[#This Row],[Recency]]&lt;=14),"Early Recency",AND(marketing_campaign[[#This Row],[Recency]]&gt;=15,marketing_campaign[[#This Row],[Recency]]&lt;=31),"Mid-Recency",marketing_campaign[[#This Row],[Recency]]&gt;=32,"Late Recency")</f>
        <v>Mid-Recency</v>
      </c>
      <c r="N1181">
        <v>1156</v>
      </c>
      <c r="O1181">
        <v>120</v>
      </c>
      <c r="P1181">
        <v>915</v>
      </c>
      <c r="Q1181">
        <v>94</v>
      </c>
      <c r="R1181">
        <v>144</v>
      </c>
      <c r="S1181">
        <v>96</v>
      </c>
      <c r="T1181">
        <f>marketing_campaign[[#This Row],[MntGoldProds]]+marketing_campaign[[#This Row],[MntSweetProducts]]+marketing_campaign[[#This Row],[MntFishProducts]]+marketing_campaign[[#This Row],[MntMeatProducts]]+marketing_campaign[[#This Row],[MntFruits]]+marketing_campaign[[#This Row],[MntWines]]</f>
        <v>2525</v>
      </c>
      <c r="U1181">
        <v>1</v>
      </c>
      <c r="V1181">
        <v>3</v>
      </c>
      <c r="W1181">
        <v>4</v>
      </c>
      <c r="X1181">
        <v>10</v>
      </c>
      <c r="Y1181">
        <f t="shared" si="37"/>
        <v>18</v>
      </c>
      <c r="Z1181">
        <v>1</v>
      </c>
      <c r="AA1181">
        <v>0</v>
      </c>
      <c r="AB1181">
        <v>0</v>
      </c>
      <c r="AC1181">
        <v>1</v>
      </c>
      <c r="AD1181">
        <v>0</v>
      </c>
      <c r="AE1181">
        <v>0</v>
      </c>
      <c r="AF1181">
        <v>0</v>
      </c>
      <c r="AG1181">
        <v>3</v>
      </c>
      <c r="AH1181">
        <v>11</v>
      </c>
      <c r="AI1181">
        <v>0</v>
      </c>
      <c r="AJ1181">
        <f>marketing_campaign[[#This Row],[AcceptedCmp2]]+marketing_campaign[[#This Row],[AcceptedCmp1]]+marketing_campaign[[#This Row],[AcceptedCmp5]]+marketing_campaign[[#This Row],[AcceptedCmp4]]+marketing_campaign[[#This Row],[AcceptedCmp3]]</f>
        <v>1</v>
      </c>
    </row>
    <row r="1182" spans="1:36" x14ac:dyDescent="0.35">
      <c r="A1182">
        <v>359</v>
      </c>
      <c r="B1182">
        <v>1950</v>
      </c>
      <c r="C1182">
        <f t="shared" ca="1" si="36"/>
        <v>76</v>
      </c>
      <c r="D1182" t="str" cm="1">
        <f t="array" aca="1" ref="D11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2" t="s">
        <v>29</v>
      </c>
      <c r="F1182" t="s">
        <v>31</v>
      </c>
      <c r="G1182" cm="1">
        <f t="array" ref="G1182">_xlfn.IFS(marketing_campaign[[#This Row],[Marital_Status]]="Single",I1182-J1182+1,marketing_campaign[[#This Row],[Marital_Status]]="Together",I1182+J1182+2,marketing_campaign[[#This Row],[Marital_Status]]="Alone",I1182-J1182+1,marketing_campaign[[#This Row],[Marital_Status]]="Married",I1182+J1182+2,marketing_campaign[[#This Row],[Marital_Status]]="Divorced",I1182+J1182+1,marketing_campaign[[#This Row],[Marital_Status]]="YOLO",I1182-J1182+1,marketing_campaign[[#This Row],[Marital_Status]]="Absurd",I1182-J1182+1,marketing_campaign[[#This Row],[Marital_Status]]="Widow",I1182+J1182+1)</f>
        <v>3</v>
      </c>
      <c r="H1182">
        <v>48070</v>
      </c>
      <c r="I1182">
        <v>0</v>
      </c>
      <c r="J1182">
        <v>1</v>
      </c>
      <c r="K1182" s="1">
        <v>41287</v>
      </c>
      <c r="L1182">
        <v>33</v>
      </c>
      <c r="M1182" t="str" cm="1">
        <f t="array" ref="M1182">_xlfn.IFS(AND(marketing_campaign[[#This Row],[Recency]]&gt;=0,marketing_campaign[[#This Row],[Recency]]&lt;=14),"Early Recency",AND(marketing_campaign[[#This Row],[Recency]]&gt;=15,marketing_campaign[[#This Row],[Recency]]&lt;=31),"Mid-Recency",marketing_campaign[[#This Row],[Recency]]&gt;=32,"Late Recency")</f>
        <v>Late Recency</v>
      </c>
      <c r="N1182">
        <v>373</v>
      </c>
      <c r="O1182">
        <v>14</v>
      </c>
      <c r="P1182">
        <v>83</v>
      </c>
      <c r="Q1182">
        <v>6</v>
      </c>
      <c r="R1182">
        <v>9</v>
      </c>
      <c r="S1182">
        <v>19</v>
      </c>
      <c r="T1182">
        <f>marketing_campaign[[#This Row],[MntGoldProds]]+marketing_campaign[[#This Row],[MntSweetProducts]]+marketing_campaign[[#This Row],[MntFishProducts]]+marketing_campaign[[#This Row],[MntMeatProducts]]+marketing_campaign[[#This Row],[MntFruits]]+marketing_campaign[[#This Row],[MntWines]]</f>
        <v>504</v>
      </c>
      <c r="U1182">
        <v>3</v>
      </c>
      <c r="V1182">
        <v>8</v>
      </c>
      <c r="W1182">
        <v>2</v>
      </c>
      <c r="X1182">
        <v>6</v>
      </c>
      <c r="Y1182">
        <f t="shared" si="37"/>
        <v>19</v>
      </c>
      <c r="Z1182">
        <v>7</v>
      </c>
      <c r="AA1182">
        <v>0</v>
      </c>
      <c r="AB1182">
        <v>0</v>
      </c>
      <c r="AC1182">
        <v>0</v>
      </c>
      <c r="AD1182">
        <v>0</v>
      </c>
      <c r="AE1182">
        <v>0</v>
      </c>
      <c r="AF1182">
        <v>1</v>
      </c>
      <c r="AG1182">
        <v>3</v>
      </c>
      <c r="AH1182">
        <v>11</v>
      </c>
      <c r="AI1182">
        <v>0</v>
      </c>
      <c r="AJ1182">
        <f>marketing_campaign[[#This Row],[AcceptedCmp2]]+marketing_campaign[[#This Row],[AcceptedCmp1]]+marketing_campaign[[#This Row],[AcceptedCmp5]]+marketing_campaign[[#This Row],[AcceptedCmp4]]+marketing_campaign[[#This Row],[AcceptedCmp3]]</f>
        <v>0</v>
      </c>
    </row>
    <row r="1183" spans="1:36" x14ac:dyDescent="0.35">
      <c r="A1183">
        <v>8387</v>
      </c>
      <c r="B1183">
        <v>1957</v>
      </c>
      <c r="C1183">
        <f t="shared" ca="1" si="36"/>
        <v>69</v>
      </c>
      <c r="D1183" t="str" cm="1">
        <f t="array" aca="1" ref="D11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3" t="s">
        <v>29</v>
      </c>
      <c r="F1183" t="s">
        <v>33</v>
      </c>
      <c r="G1183" cm="1">
        <f t="array" ref="G1183">_xlfn.IFS(marketing_campaign[[#This Row],[Marital_Status]]="Single",I1183-J1183+1,marketing_campaign[[#This Row],[Marital_Status]]="Together",I1183+J1183+2,marketing_campaign[[#This Row],[Marital_Status]]="Alone",I1183-J1183+1,marketing_campaign[[#This Row],[Marital_Status]]="Married",I1183+J1183+2,marketing_campaign[[#This Row],[Marital_Status]]="Divorced",I1183+J1183+1,marketing_campaign[[#This Row],[Marital_Status]]="YOLO",I1183-J1183+1,marketing_campaign[[#This Row],[Marital_Status]]="Absurd",I1183-J1183+1,marketing_campaign[[#This Row],[Marital_Status]]="Widow",I1183+J1183+1)</f>
        <v>3</v>
      </c>
      <c r="H1183">
        <v>43140</v>
      </c>
      <c r="I1183">
        <v>0</v>
      </c>
      <c r="J1183">
        <v>1</v>
      </c>
      <c r="K1183" s="1">
        <v>41279</v>
      </c>
      <c r="L1183">
        <v>68</v>
      </c>
      <c r="M1183" t="str" cm="1">
        <f t="array" ref="M1183">_xlfn.IFS(AND(marketing_campaign[[#This Row],[Recency]]&gt;=0,marketing_campaign[[#This Row],[Recency]]&lt;=14),"Early Recency",AND(marketing_campaign[[#This Row],[Recency]]&gt;=15,marketing_campaign[[#This Row],[Recency]]&lt;=31),"Mid-Recency",marketing_campaign[[#This Row],[Recency]]&gt;=32,"Late Recency")</f>
        <v>Late Recency</v>
      </c>
      <c r="N1183">
        <v>134</v>
      </c>
      <c r="O1183">
        <v>8</v>
      </c>
      <c r="P1183">
        <v>76</v>
      </c>
      <c r="Q1183">
        <v>6</v>
      </c>
      <c r="R1183">
        <v>0</v>
      </c>
      <c r="S1183">
        <v>11</v>
      </c>
      <c r="T1183">
        <f>marketing_campaign[[#This Row],[MntGoldProds]]+marketing_campaign[[#This Row],[MntSweetProducts]]+marketing_campaign[[#This Row],[MntFishProducts]]+marketing_campaign[[#This Row],[MntMeatProducts]]+marketing_campaign[[#This Row],[MntFruits]]+marketing_campaign[[#This Row],[MntWines]]</f>
        <v>235</v>
      </c>
      <c r="U1183">
        <v>1</v>
      </c>
      <c r="V1183">
        <v>4</v>
      </c>
      <c r="W1183">
        <v>1</v>
      </c>
      <c r="X1183">
        <v>5</v>
      </c>
      <c r="Y1183">
        <f t="shared" si="37"/>
        <v>11</v>
      </c>
      <c r="Z1183">
        <v>6</v>
      </c>
      <c r="AA1183">
        <v>0</v>
      </c>
      <c r="AB1183">
        <v>0</v>
      </c>
      <c r="AC1183">
        <v>0</v>
      </c>
      <c r="AD1183">
        <v>0</v>
      </c>
      <c r="AE1183">
        <v>0</v>
      </c>
      <c r="AF1183">
        <v>0</v>
      </c>
      <c r="AG1183">
        <v>3</v>
      </c>
      <c r="AH1183">
        <v>11</v>
      </c>
      <c r="AI1183">
        <v>0</v>
      </c>
      <c r="AJ1183">
        <f>marketing_campaign[[#This Row],[AcceptedCmp2]]+marketing_campaign[[#This Row],[AcceptedCmp1]]+marketing_campaign[[#This Row],[AcceptedCmp5]]+marketing_campaign[[#This Row],[AcceptedCmp4]]+marketing_campaign[[#This Row],[AcceptedCmp3]]</f>
        <v>0</v>
      </c>
    </row>
    <row r="1184" spans="1:36" x14ac:dyDescent="0.35">
      <c r="A1184">
        <v>1829</v>
      </c>
      <c r="B1184">
        <v>1961</v>
      </c>
      <c r="C1184">
        <f t="shared" ca="1" si="36"/>
        <v>65</v>
      </c>
      <c r="D1184" t="str" cm="1">
        <f t="array" aca="1" ref="D11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4" t="s">
        <v>32</v>
      </c>
      <c r="F1184" t="s">
        <v>35</v>
      </c>
      <c r="G1184" cm="1">
        <f t="array" ref="G1184">_xlfn.IFS(marketing_campaign[[#This Row],[Marital_Status]]="Single",I1184-J1184+1,marketing_campaign[[#This Row],[Marital_Status]]="Together",I1184+J1184+2,marketing_campaign[[#This Row],[Marital_Status]]="Alone",I1184-J1184+1,marketing_campaign[[#This Row],[Marital_Status]]="Married",I1184+J1184+2,marketing_campaign[[#This Row],[Marital_Status]]="Divorced",I1184+J1184+1,marketing_campaign[[#This Row],[Marital_Status]]="YOLO",I1184-J1184+1,marketing_campaign[[#This Row],[Marital_Status]]="Absurd",I1184-J1184+1,marketing_campaign[[#This Row],[Marital_Status]]="Widow",I1184+J1184+1)</f>
        <v>2</v>
      </c>
      <c r="H1184">
        <v>54959</v>
      </c>
      <c r="I1184">
        <v>0</v>
      </c>
      <c r="J1184">
        <v>1</v>
      </c>
      <c r="K1184" s="1">
        <v>41293</v>
      </c>
      <c r="L1184">
        <v>55</v>
      </c>
      <c r="M1184" t="str" cm="1">
        <f t="array" ref="M1184">_xlfn.IFS(AND(marketing_campaign[[#This Row],[Recency]]&gt;=0,marketing_campaign[[#This Row],[Recency]]&lt;=14),"Early Recency",AND(marketing_campaign[[#This Row],[Recency]]&gt;=15,marketing_campaign[[#This Row],[Recency]]&lt;=31),"Mid-Recency",marketing_campaign[[#This Row],[Recency]]&gt;=32,"Late Recency")</f>
        <v>Late Recency</v>
      </c>
      <c r="N1184">
        <v>1148</v>
      </c>
      <c r="O1184">
        <v>0</v>
      </c>
      <c r="P1184">
        <v>60</v>
      </c>
      <c r="Q1184">
        <v>0</v>
      </c>
      <c r="R1184">
        <v>0</v>
      </c>
      <c r="S1184">
        <v>24</v>
      </c>
      <c r="T1184">
        <f>marketing_campaign[[#This Row],[MntGoldProds]]+marketing_campaign[[#This Row],[MntSweetProducts]]+marketing_campaign[[#This Row],[MntFishProducts]]+marketing_campaign[[#This Row],[MntMeatProducts]]+marketing_campaign[[#This Row],[MntFruits]]+marketing_campaign[[#This Row],[MntWines]]</f>
        <v>1232</v>
      </c>
      <c r="U1184">
        <v>3</v>
      </c>
      <c r="V1184">
        <v>9</v>
      </c>
      <c r="W1184">
        <v>5</v>
      </c>
      <c r="X1184">
        <v>4</v>
      </c>
      <c r="Y1184">
        <f t="shared" si="37"/>
        <v>21</v>
      </c>
      <c r="Z1184">
        <v>7</v>
      </c>
      <c r="AA1184">
        <v>0</v>
      </c>
      <c r="AB1184">
        <v>1</v>
      </c>
      <c r="AC1184">
        <v>0</v>
      </c>
      <c r="AD1184">
        <v>0</v>
      </c>
      <c r="AE1184">
        <v>0</v>
      </c>
      <c r="AF1184">
        <v>0</v>
      </c>
      <c r="AG1184">
        <v>3</v>
      </c>
      <c r="AH1184">
        <v>11</v>
      </c>
      <c r="AI1184">
        <v>1</v>
      </c>
      <c r="AJ1184">
        <f>marketing_campaign[[#This Row],[AcceptedCmp2]]+marketing_campaign[[#This Row],[AcceptedCmp1]]+marketing_campaign[[#This Row],[AcceptedCmp5]]+marketing_campaign[[#This Row],[AcceptedCmp4]]+marketing_campaign[[#This Row],[AcceptedCmp3]]</f>
        <v>1</v>
      </c>
    </row>
    <row r="1185" spans="1:36" x14ac:dyDescent="0.35">
      <c r="A1185">
        <v>3839</v>
      </c>
      <c r="B1185">
        <v>1958</v>
      </c>
      <c r="C1185">
        <f t="shared" ca="1" si="36"/>
        <v>68</v>
      </c>
      <c r="D1185" t="str" cm="1">
        <f t="array" aca="1" ref="D11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5" t="s">
        <v>36</v>
      </c>
      <c r="F1185" t="s">
        <v>30</v>
      </c>
      <c r="G1185" cm="1">
        <f t="array" ref="G1185">_xlfn.IFS(marketing_campaign[[#This Row],[Marital_Status]]="Single",I1185-J1185+1,marketing_campaign[[#This Row],[Marital_Status]]="Together",I1185+J1185+2,marketing_campaign[[#This Row],[Marital_Status]]="Alone",I1185-J1185+1,marketing_campaign[[#This Row],[Marital_Status]]="Married",I1185+J1185+2,marketing_campaign[[#This Row],[Marital_Status]]="Divorced",I1185+J1185+1,marketing_campaign[[#This Row],[Marital_Status]]="YOLO",I1185-J1185+1,marketing_campaign[[#This Row],[Marital_Status]]="Absurd",I1185-J1185+1,marketing_campaign[[#This Row],[Marital_Status]]="Widow",I1185+J1185+1)</f>
        <v>1</v>
      </c>
      <c r="H1185">
        <v>15056</v>
      </c>
      <c r="I1185">
        <v>1</v>
      </c>
      <c r="J1185">
        <v>1</v>
      </c>
      <c r="K1185" s="1">
        <v>41397</v>
      </c>
      <c r="L1185">
        <v>76</v>
      </c>
      <c r="M1185" t="str" cm="1">
        <f t="array" ref="M1185">_xlfn.IFS(AND(marketing_campaign[[#This Row],[Recency]]&gt;=0,marketing_campaign[[#This Row],[Recency]]&lt;=14),"Early Recency",AND(marketing_campaign[[#This Row],[Recency]]&gt;=15,marketing_campaign[[#This Row],[Recency]]&lt;=31),"Mid-Recency",marketing_campaign[[#This Row],[Recency]]&gt;=32,"Late Recency")</f>
        <v>Late Recency</v>
      </c>
      <c r="N1185">
        <v>6</v>
      </c>
      <c r="O1185">
        <v>12</v>
      </c>
      <c r="P1185">
        <v>3</v>
      </c>
      <c r="Q1185">
        <v>21</v>
      </c>
      <c r="R1185">
        <v>6</v>
      </c>
      <c r="S1185">
        <v>40</v>
      </c>
      <c r="T1185">
        <f>marketing_campaign[[#This Row],[MntGoldProds]]+marketing_campaign[[#This Row],[MntSweetProducts]]+marketing_campaign[[#This Row],[MntFishProducts]]+marketing_campaign[[#This Row],[MntMeatProducts]]+marketing_campaign[[#This Row],[MntFruits]]+marketing_campaign[[#This Row],[MntWines]]</f>
        <v>88</v>
      </c>
      <c r="U1185">
        <v>5</v>
      </c>
      <c r="V1185">
        <v>2</v>
      </c>
      <c r="W1185">
        <v>2</v>
      </c>
      <c r="X1185">
        <v>3</v>
      </c>
      <c r="Y1185">
        <f t="shared" si="37"/>
        <v>12</v>
      </c>
      <c r="Z1185">
        <v>5</v>
      </c>
      <c r="AA1185">
        <v>0</v>
      </c>
      <c r="AB1185">
        <v>0</v>
      </c>
      <c r="AC1185">
        <v>0</v>
      </c>
      <c r="AD1185">
        <v>0</v>
      </c>
      <c r="AE1185">
        <v>0</v>
      </c>
      <c r="AF1185">
        <v>0</v>
      </c>
      <c r="AG1185">
        <v>3</v>
      </c>
      <c r="AH1185">
        <v>11</v>
      </c>
      <c r="AI1185">
        <v>0</v>
      </c>
      <c r="AJ1185">
        <f>marketing_campaign[[#This Row],[AcceptedCmp2]]+marketing_campaign[[#This Row],[AcceptedCmp1]]+marketing_campaign[[#This Row],[AcceptedCmp5]]+marketing_campaign[[#This Row],[AcceptedCmp4]]+marketing_campaign[[#This Row],[AcceptedCmp3]]</f>
        <v>0</v>
      </c>
    </row>
    <row r="1186" spans="1:36" x14ac:dyDescent="0.35">
      <c r="A1186">
        <v>9392</v>
      </c>
      <c r="B1186">
        <v>1971</v>
      </c>
      <c r="C1186">
        <f t="shared" ca="1" si="36"/>
        <v>55</v>
      </c>
      <c r="D1186" t="str" cm="1">
        <f t="array" aca="1" ref="D11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86" t="s">
        <v>29</v>
      </c>
      <c r="F1186" t="s">
        <v>30</v>
      </c>
      <c r="G1186" cm="1">
        <f t="array" ref="G1186">_xlfn.IFS(marketing_campaign[[#This Row],[Marital_Status]]="Single",I1186-J1186+1,marketing_campaign[[#This Row],[Marital_Status]]="Together",I1186+J1186+2,marketing_campaign[[#This Row],[Marital_Status]]="Alone",I1186-J1186+1,marketing_campaign[[#This Row],[Marital_Status]]="Married",I1186+J1186+2,marketing_campaign[[#This Row],[Marital_Status]]="Divorced",I1186+J1186+1,marketing_campaign[[#This Row],[Marital_Status]]="YOLO",I1186-J1186+1,marketing_campaign[[#This Row],[Marital_Status]]="Absurd",I1186-J1186+1,marketing_campaign[[#This Row],[Marital_Status]]="Widow",I1186+J1186+1)</f>
        <v>2</v>
      </c>
      <c r="H1186">
        <v>26954</v>
      </c>
      <c r="I1186">
        <v>1</v>
      </c>
      <c r="J1186">
        <v>0</v>
      </c>
      <c r="K1186" s="1">
        <v>41767</v>
      </c>
      <c r="L1186">
        <v>17</v>
      </c>
      <c r="M1186" t="str" cm="1">
        <f t="array" ref="M1186">_xlfn.IFS(AND(marketing_campaign[[#This Row],[Recency]]&gt;=0,marketing_campaign[[#This Row],[Recency]]&lt;=14),"Early Recency",AND(marketing_campaign[[#This Row],[Recency]]&gt;=15,marketing_campaign[[#This Row],[Recency]]&lt;=31),"Mid-Recency",marketing_campaign[[#This Row],[Recency]]&gt;=32,"Late Recency")</f>
        <v>Mid-Recency</v>
      </c>
      <c r="N1186">
        <v>4</v>
      </c>
      <c r="O1186">
        <v>1</v>
      </c>
      <c r="P1186">
        <v>11</v>
      </c>
      <c r="Q1186">
        <v>0</v>
      </c>
      <c r="R1186">
        <v>0</v>
      </c>
      <c r="S1186">
        <v>1</v>
      </c>
      <c r="T1186">
        <f>marketing_campaign[[#This Row],[MntGoldProds]]+marketing_campaign[[#This Row],[MntSweetProducts]]+marketing_campaign[[#This Row],[MntFishProducts]]+marketing_campaign[[#This Row],[MntMeatProducts]]+marketing_campaign[[#This Row],[MntFruits]]+marketing_campaign[[#This Row],[MntWines]]</f>
        <v>17</v>
      </c>
      <c r="U1186">
        <v>1</v>
      </c>
      <c r="V1186">
        <v>1</v>
      </c>
      <c r="W1186">
        <v>0</v>
      </c>
      <c r="X1186">
        <v>2</v>
      </c>
      <c r="Y1186">
        <f t="shared" si="37"/>
        <v>4</v>
      </c>
      <c r="Z1186">
        <v>7</v>
      </c>
      <c r="AA1186">
        <v>0</v>
      </c>
      <c r="AB1186">
        <v>0</v>
      </c>
      <c r="AC1186">
        <v>0</v>
      </c>
      <c r="AD1186">
        <v>0</v>
      </c>
      <c r="AE1186">
        <v>0</v>
      </c>
      <c r="AF1186">
        <v>0</v>
      </c>
      <c r="AG1186">
        <v>3</v>
      </c>
      <c r="AH1186">
        <v>11</v>
      </c>
      <c r="AI1186">
        <v>0</v>
      </c>
      <c r="AJ1186">
        <f>marketing_campaign[[#This Row],[AcceptedCmp2]]+marketing_campaign[[#This Row],[AcceptedCmp1]]+marketing_campaign[[#This Row],[AcceptedCmp5]]+marketing_campaign[[#This Row],[AcceptedCmp4]]+marketing_campaign[[#This Row],[AcceptedCmp3]]</f>
        <v>0</v>
      </c>
    </row>
    <row r="1187" spans="1:36" x14ac:dyDescent="0.35">
      <c r="A1187">
        <v>2292</v>
      </c>
      <c r="B1187">
        <v>1985</v>
      </c>
      <c r="C1187">
        <f t="shared" ca="1" si="36"/>
        <v>41</v>
      </c>
      <c r="D1187" t="str" cm="1">
        <f t="array" aca="1" ref="D11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187" t="s">
        <v>29</v>
      </c>
      <c r="F1187" t="s">
        <v>30</v>
      </c>
      <c r="G1187" cm="1">
        <f t="array" ref="G1187">_xlfn.IFS(marketing_campaign[[#This Row],[Marital_Status]]="Single",I1187-J1187+1,marketing_campaign[[#This Row],[Marital_Status]]="Together",I1187+J1187+2,marketing_campaign[[#This Row],[Marital_Status]]="Alone",I1187-J1187+1,marketing_campaign[[#This Row],[Marital_Status]]="Married",I1187+J1187+2,marketing_campaign[[#This Row],[Marital_Status]]="Divorced",I1187+J1187+1,marketing_campaign[[#This Row],[Marital_Status]]="YOLO",I1187-J1187+1,marketing_campaign[[#This Row],[Marital_Status]]="Absurd",I1187-J1187+1,marketing_campaign[[#This Row],[Marital_Status]]="Widow",I1187+J1187+1)</f>
        <v>2</v>
      </c>
      <c r="H1187">
        <v>22327</v>
      </c>
      <c r="I1187">
        <v>1</v>
      </c>
      <c r="J1187">
        <v>0</v>
      </c>
      <c r="K1187" s="1">
        <v>41488</v>
      </c>
      <c r="L1187">
        <v>94</v>
      </c>
      <c r="M1187" t="str" cm="1">
        <f t="array" ref="M1187">_xlfn.IFS(AND(marketing_campaign[[#This Row],[Recency]]&gt;=0,marketing_campaign[[#This Row],[Recency]]&lt;=14),"Early Recency",AND(marketing_campaign[[#This Row],[Recency]]&gt;=15,marketing_campaign[[#This Row],[Recency]]&lt;=31),"Mid-Recency",marketing_campaign[[#This Row],[Recency]]&gt;=32,"Late Recency")</f>
        <v>Late Recency</v>
      </c>
      <c r="N1187">
        <v>5</v>
      </c>
      <c r="O1187">
        <v>4</v>
      </c>
      <c r="P1187">
        <v>8</v>
      </c>
      <c r="Q1187">
        <v>2</v>
      </c>
      <c r="R1187">
        <v>0</v>
      </c>
      <c r="S1187">
        <v>5</v>
      </c>
      <c r="T1187">
        <f>marketing_campaign[[#This Row],[MntGoldProds]]+marketing_campaign[[#This Row],[MntSweetProducts]]+marketing_campaign[[#This Row],[MntFishProducts]]+marketing_campaign[[#This Row],[MntMeatProducts]]+marketing_campaign[[#This Row],[MntFruits]]+marketing_campaign[[#This Row],[MntWines]]</f>
        <v>24</v>
      </c>
      <c r="U1187">
        <v>1</v>
      </c>
      <c r="V1187">
        <v>1</v>
      </c>
      <c r="W1187">
        <v>0</v>
      </c>
      <c r="X1187">
        <v>3</v>
      </c>
      <c r="Y1187">
        <f t="shared" si="37"/>
        <v>5</v>
      </c>
      <c r="Z1187">
        <v>5</v>
      </c>
      <c r="AA1187">
        <v>0</v>
      </c>
      <c r="AB1187">
        <v>0</v>
      </c>
      <c r="AC1187">
        <v>0</v>
      </c>
      <c r="AD1187">
        <v>0</v>
      </c>
      <c r="AE1187">
        <v>0</v>
      </c>
      <c r="AF1187">
        <v>0</v>
      </c>
      <c r="AG1187">
        <v>3</v>
      </c>
      <c r="AH1187">
        <v>11</v>
      </c>
      <c r="AI1187">
        <v>0</v>
      </c>
      <c r="AJ1187">
        <f>marketing_campaign[[#This Row],[AcceptedCmp2]]+marketing_campaign[[#This Row],[AcceptedCmp1]]+marketing_campaign[[#This Row],[AcceptedCmp5]]+marketing_campaign[[#This Row],[AcceptedCmp4]]+marketing_campaign[[#This Row],[AcceptedCmp3]]</f>
        <v>0</v>
      </c>
    </row>
    <row r="1188" spans="1:36" x14ac:dyDescent="0.35">
      <c r="A1188">
        <v>10466</v>
      </c>
      <c r="B1188">
        <v>1965</v>
      </c>
      <c r="C1188">
        <f t="shared" ca="1" si="36"/>
        <v>61</v>
      </c>
      <c r="D1188" t="str" cm="1">
        <f t="array" aca="1" ref="D11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88" t="s">
        <v>29</v>
      </c>
      <c r="F1188" t="s">
        <v>33</v>
      </c>
      <c r="G1188" cm="1">
        <f t="array" ref="G1188">_xlfn.IFS(marketing_campaign[[#This Row],[Marital_Status]]="Single",I1188-J1188+1,marketing_campaign[[#This Row],[Marital_Status]]="Together",I1188+J1188+2,marketing_campaign[[#This Row],[Marital_Status]]="Alone",I1188-J1188+1,marketing_campaign[[#This Row],[Marital_Status]]="Married",I1188+J1188+2,marketing_campaign[[#This Row],[Marital_Status]]="Divorced",I1188+J1188+1,marketing_campaign[[#This Row],[Marital_Status]]="YOLO",I1188-J1188+1,marketing_campaign[[#This Row],[Marital_Status]]="Absurd",I1188-J1188+1,marketing_campaign[[#This Row],[Marital_Status]]="Widow",I1188+J1188+1)</f>
        <v>4</v>
      </c>
      <c r="H1188">
        <v>44393</v>
      </c>
      <c r="I1188">
        <v>1</v>
      </c>
      <c r="J1188">
        <v>1</v>
      </c>
      <c r="K1188" s="1">
        <v>41508</v>
      </c>
      <c r="L1188">
        <v>86</v>
      </c>
      <c r="M1188" t="str" cm="1">
        <f t="array" ref="M1188">_xlfn.IFS(AND(marketing_campaign[[#This Row],[Recency]]&gt;=0,marketing_campaign[[#This Row],[Recency]]&lt;=14),"Early Recency",AND(marketing_campaign[[#This Row],[Recency]]&gt;=15,marketing_campaign[[#This Row],[Recency]]&lt;=31),"Mid-Recency",marketing_campaign[[#This Row],[Recency]]&gt;=32,"Late Recency")</f>
        <v>Late Recency</v>
      </c>
      <c r="N1188">
        <v>24</v>
      </c>
      <c r="O1188">
        <v>2</v>
      </c>
      <c r="P1188">
        <v>20</v>
      </c>
      <c r="Q1188">
        <v>2</v>
      </c>
      <c r="R1188">
        <v>2</v>
      </c>
      <c r="S1188">
        <v>10</v>
      </c>
      <c r="T1188">
        <f>marketing_campaign[[#This Row],[MntGoldProds]]+marketing_campaign[[#This Row],[MntSweetProducts]]+marketing_campaign[[#This Row],[MntFishProducts]]+marketing_campaign[[#This Row],[MntMeatProducts]]+marketing_campaign[[#This Row],[MntFruits]]+marketing_campaign[[#This Row],[MntWines]]</f>
        <v>60</v>
      </c>
      <c r="U1188">
        <v>2</v>
      </c>
      <c r="V1188">
        <v>1</v>
      </c>
      <c r="W1188">
        <v>0</v>
      </c>
      <c r="X1188">
        <v>4</v>
      </c>
      <c r="Y1188">
        <f t="shared" si="37"/>
        <v>7</v>
      </c>
      <c r="Z1188">
        <v>4</v>
      </c>
      <c r="AA1188">
        <v>0</v>
      </c>
      <c r="AB1188">
        <v>0</v>
      </c>
      <c r="AC1188">
        <v>0</v>
      </c>
      <c r="AD1188">
        <v>0</v>
      </c>
      <c r="AE1188">
        <v>0</v>
      </c>
      <c r="AF1188">
        <v>0</v>
      </c>
      <c r="AG1188">
        <v>3</v>
      </c>
      <c r="AH1188">
        <v>11</v>
      </c>
      <c r="AI1188">
        <v>0</v>
      </c>
      <c r="AJ1188">
        <f>marketing_campaign[[#This Row],[AcceptedCmp2]]+marketing_campaign[[#This Row],[AcceptedCmp1]]+marketing_campaign[[#This Row],[AcceptedCmp5]]+marketing_campaign[[#This Row],[AcceptedCmp4]]+marketing_campaign[[#This Row],[AcceptedCmp3]]</f>
        <v>0</v>
      </c>
    </row>
    <row r="1189" spans="1:36" x14ac:dyDescent="0.35">
      <c r="A1189">
        <v>9855</v>
      </c>
      <c r="B1189">
        <v>1952</v>
      </c>
      <c r="C1189">
        <f t="shared" ca="1" si="36"/>
        <v>74</v>
      </c>
      <c r="D1189" t="str" cm="1">
        <f t="array" aca="1" ref="D11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89" t="s">
        <v>32</v>
      </c>
      <c r="F1189" t="s">
        <v>30</v>
      </c>
      <c r="G1189" cm="1">
        <f t="array" ref="G1189">_xlfn.IFS(marketing_campaign[[#This Row],[Marital_Status]]="Single",I1189-J1189+1,marketing_campaign[[#This Row],[Marital_Status]]="Together",I1189+J1189+2,marketing_campaign[[#This Row],[Marital_Status]]="Alone",I1189-J1189+1,marketing_campaign[[#This Row],[Marital_Status]]="Married",I1189+J1189+2,marketing_campaign[[#This Row],[Marital_Status]]="Divorced",I1189+J1189+1,marketing_campaign[[#This Row],[Marital_Status]]="YOLO",I1189-J1189+1,marketing_campaign[[#This Row],[Marital_Status]]="Absurd",I1189-J1189+1,marketing_campaign[[#This Row],[Marital_Status]]="Widow",I1189+J1189+1)</f>
        <v>0</v>
      </c>
      <c r="H1189">
        <v>62000</v>
      </c>
      <c r="I1189">
        <v>0</v>
      </c>
      <c r="J1189">
        <v>1</v>
      </c>
      <c r="K1189" s="1">
        <v>41511</v>
      </c>
      <c r="L1189">
        <v>25</v>
      </c>
      <c r="M1189" t="str" cm="1">
        <f t="array" ref="M1189">_xlfn.IFS(AND(marketing_campaign[[#This Row],[Recency]]&gt;=0,marketing_campaign[[#This Row],[Recency]]&lt;=14),"Early Recency",AND(marketing_campaign[[#This Row],[Recency]]&gt;=15,marketing_campaign[[#This Row],[Recency]]&lt;=31),"Mid-Recency",marketing_campaign[[#This Row],[Recency]]&gt;=32,"Late Recency")</f>
        <v>Mid-Recency</v>
      </c>
      <c r="N1189">
        <v>899</v>
      </c>
      <c r="O1189">
        <v>0</v>
      </c>
      <c r="P1189">
        <v>101</v>
      </c>
      <c r="Q1189">
        <v>0</v>
      </c>
      <c r="R1189">
        <v>0</v>
      </c>
      <c r="S1189">
        <v>20</v>
      </c>
      <c r="T1189">
        <f>marketing_campaign[[#This Row],[MntGoldProds]]+marketing_campaign[[#This Row],[MntSweetProducts]]+marketing_campaign[[#This Row],[MntFishProducts]]+marketing_campaign[[#This Row],[MntMeatProducts]]+marketing_campaign[[#This Row],[MntFruits]]+marketing_campaign[[#This Row],[MntWines]]</f>
        <v>1020</v>
      </c>
      <c r="U1189">
        <v>1</v>
      </c>
      <c r="V1189">
        <v>6</v>
      </c>
      <c r="W1189">
        <v>6</v>
      </c>
      <c r="X1189">
        <v>13</v>
      </c>
      <c r="Y1189">
        <f t="shared" si="37"/>
        <v>26</v>
      </c>
      <c r="Z1189">
        <v>4</v>
      </c>
      <c r="AA1189">
        <v>0</v>
      </c>
      <c r="AB1189">
        <v>0</v>
      </c>
      <c r="AC1189">
        <v>0</v>
      </c>
      <c r="AD1189">
        <v>1</v>
      </c>
      <c r="AE1189">
        <v>0</v>
      </c>
      <c r="AF1189">
        <v>0</v>
      </c>
      <c r="AG1189">
        <v>3</v>
      </c>
      <c r="AH1189">
        <v>11</v>
      </c>
      <c r="AI1189">
        <v>0</v>
      </c>
      <c r="AJ1189">
        <f>marketing_campaign[[#This Row],[AcceptedCmp2]]+marketing_campaign[[#This Row],[AcceptedCmp1]]+marketing_campaign[[#This Row],[AcceptedCmp5]]+marketing_campaign[[#This Row],[AcceptedCmp4]]+marketing_campaign[[#This Row],[AcceptedCmp3]]</f>
        <v>1</v>
      </c>
    </row>
    <row r="1190" spans="1:36" x14ac:dyDescent="0.35">
      <c r="A1190">
        <v>4088</v>
      </c>
      <c r="B1190">
        <v>1962</v>
      </c>
      <c r="C1190">
        <f t="shared" ca="1" si="36"/>
        <v>64</v>
      </c>
      <c r="D1190" t="str" cm="1">
        <f t="array" aca="1" ref="D11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90" t="s">
        <v>32</v>
      </c>
      <c r="F1190" t="s">
        <v>31</v>
      </c>
      <c r="G1190" cm="1">
        <f t="array" ref="G1190">_xlfn.IFS(marketing_campaign[[#This Row],[Marital_Status]]="Single",I1190-J1190+1,marketing_campaign[[#This Row],[Marital_Status]]="Together",I1190+J1190+2,marketing_campaign[[#This Row],[Marital_Status]]="Alone",I1190-J1190+1,marketing_campaign[[#This Row],[Marital_Status]]="Married",I1190+J1190+2,marketing_campaign[[#This Row],[Marital_Status]]="Divorced",I1190+J1190+1,marketing_campaign[[#This Row],[Marital_Status]]="YOLO",I1190-J1190+1,marketing_campaign[[#This Row],[Marital_Status]]="Absurd",I1190-J1190+1,marketing_campaign[[#This Row],[Marital_Status]]="Widow",I1190+J1190+1)</f>
        <v>3</v>
      </c>
      <c r="H1190">
        <v>31497</v>
      </c>
      <c r="I1190">
        <v>0</v>
      </c>
      <c r="J1190">
        <v>1</v>
      </c>
      <c r="K1190" s="1">
        <v>41249</v>
      </c>
      <c r="L1190">
        <v>22</v>
      </c>
      <c r="M1190" t="str" cm="1">
        <f t="array" ref="M1190">_xlfn.IFS(AND(marketing_campaign[[#This Row],[Recency]]&gt;=0,marketing_campaign[[#This Row],[Recency]]&lt;=14),"Early Recency",AND(marketing_campaign[[#This Row],[Recency]]&gt;=15,marketing_campaign[[#This Row],[Recency]]&lt;=31),"Mid-Recency",marketing_campaign[[#This Row],[Recency]]&gt;=32,"Late Recency")</f>
        <v>Mid-Recency</v>
      </c>
      <c r="N1190">
        <v>108</v>
      </c>
      <c r="O1190">
        <v>1</v>
      </c>
      <c r="P1190">
        <v>28</v>
      </c>
      <c r="Q1190">
        <v>13</v>
      </c>
      <c r="R1190">
        <v>1</v>
      </c>
      <c r="S1190">
        <v>4</v>
      </c>
      <c r="T1190">
        <f>marketing_campaign[[#This Row],[MntGoldProds]]+marketing_campaign[[#This Row],[MntSweetProducts]]+marketing_campaign[[#This Row],[MntFishProducts]]+marketing_campaign[[#This Row],[MntMeatProducts]]+marketing_campaign[[#This Row],[MntFruits]]+marketing_campaign[[#This Row],[MntWines]]</f>
        <v>155</v>
      </c>
      <c r="U1190">
        <v>2</v>
      </c>
      <c r="V1190">
        <v>3</v>
      </c>
      <c r="W1190">
        <v>1</v>
      </c>
      <c r="X1190">
        <v>4</v>
      </c>
      <c r="Y1190">
        <f t="shared" si="37"/>
        <v>10</v>
      </c>
      <c r="Z1190">
        <v>8</v>
      </c>
      <c r="AA1190">
        <v>0</v>
      </c>
      <c r="AB1190">
        <v>0</v>
      </c>
      <c r="AC1190">
        <v>0</v>
      </c>
      <c r="AD1190">
        <v>0</v>
      </c>
      <c r="AE1190">
        <v>0</v>
      </c>
      <c r="AF1190">
        <v>0</v>
      </c>
      <c r="AG1190">
        <v>3</v>
      </c>
      <c r="AH1190">
        <v>11</v>
      </c>
      <c r="AI1190">
        <v>0</v>
      </c>
      <c r="AJ1190">
        <f>marketing_campaign[[#This Row],[AcceptedCmp2]]+marketing_campaign[[#This Row],[AcceptedCmp1]]+marketing_campaign[[#This Row],[AcceptedCmp5]]+marketing_campaign[[#This Row],[AcceptedCmp4]]+marketing_campaign[[#This Row],[AcceptedCmp3]]</f>
        <v>0</v>
      </c>
    </row>
    <row r="1191" spans="1:36" x14ac:dyDescent="0.35">
      <c r="A1191">
        <v>5231</v>
      </c>
      <c r="B1191">
        <v>1974</v>
      </c>
      <c r="C1191">
        <f t="shared" ca="1" si="36"/>
        <v>52</v>
      </c>
      <c r="D1191" t="str" cm="1">
        <f t="array" aca="1" ref="D11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1" t="s">
        <v>37</v>
      </c>
      <c r="F1191" t="s">
        <v>33</v>
      </c>
      <c r="G1191" cm="1">
        <f t="array" ref="G1191">_xlfn.IFS(marketing_campaign[[#This Row],[Marital_Status]]="Single",I1191-J1191+1,marketing_campaign[[#This Row],[Marital_Status]]="Together",I1191+J1191+2,marketing_campaign[[#This Row],[Marital_Status]]="Alone",I1191-J1191+1,marketing_campaign[[#This Row],[Marital_Status]]="Married",I1191+J1191+2,marketing_campaign[[#This Row],[Marital_Status]]="Divorced",I1191+J1191+1,marketing_campaign[[#This Row],[Marital_Status]]="YOLO",I1191-J1191+1,marketing_campaign[[#This Row],[Marital_Status]]="Absurd",I1191-J1191+1,marketing_campaign[[#This Row],[Marital_Status]]="Widow",I1191+J1191+1)</f>
        <v>4</v>
      </c>
      <c r="H1191">
        <v>45894</v>
      </c>
      <c r="I1191">
        <v>0</v>
      </c>
      <c r="J1191">
        <v>2</v>
      </c>
      <c r="K1191" s="1">
        <v>41697</v>
      </c>
      <c r="L1191">
        <v>15</v>
      </c>
      <c r="M1191" t="str" cm="1">
        <f t="array" ref="M1191">_xlfn.IFS(AND(marketing_campaign[[#This Row],[Recency]]&gt;=0,marketing_campaign[[#This Row],[Recency]]&lt;=14),"Early Recency",AND(marketing_campaign[[#This Row],[Recency]]&gt;=15,marketing_campaign[[#This Row],[Recency]]&lt;=31),"Mid-Recency",marketing_campaign[[#This Row],[Recency]]&gt;=32,"Late Recency")</f>
        <v>Mid-Recency</v>
      </c>
      <c r="N1191">
        <v>27</v>
      </c>
      <c r="O1191">
        <v>2</v>
      </c>
      <c r="P1191">
        <v>7</v>
      </c>
      <c r="Q1191">
        <v>0</v>
      </c>
      <c r="R1191">
        <v>2</v>
      </c>
      <c r="S1191">
        <v>13</v>
      </c>
      <c r="T1191">
        <f>marketing_campaign[[#This Row],[MntGoldProds]]+marketing_campaign[[#This Row],[MntSweetProducts]]+marketing_campaign[[#This Row],[MntFishProducts]]+marketing_campaign[[#This Row],[MntMeatProducts]]+marketing_campaign[[#This Row],[MntFruits]]+marketing_campaign[[#This Row],[MntWines]]</f>
        <v>51</v>
      </c>
      <c r="U1191">
        <v>1</v>
      </c>
      <c r="V1191">
        <v>1</v>
      </c>
      <c r="W1191">
        <v>0</v>
      </c>
      <c r="X1191">
        <v>3</v>
      </c>
      <c r="Y1191">
        <f t="shared" si="37"/>
        <v>5</v>
      </c>
      <c r="Z1191">
        <v>5</v>
      </c>
      <c r="AA1191">
        <v>0</v>
      </c>
      <c r="AB1191">
        <v>0</v>
      </c>
      <c r="AC1191">
        <v>0</v>
      </c>
      <c r="AD1191">
        <v>0</v>
      </c>
      <c r="AE1191">
        <v>0</v>
      </c>
      <c r="AF1191">
        <v>0</v>
      </c>
      <c r="AG1191">
        <v>3</v>
      </c>
      <c r="AH1191">
        <v>11</v>
      </c>
      <c r="AI1191">
        <v>0</v>
      </c>
      <c r="AJ1191">
        <f>marketing_campaign[[#This Row],[AcceptedCmp2]]+marketing_campaign[[#This Row],[AcceptedCmp1]]+marketing_campaign[[#This Row],[AcceptedCmp5]]+marketing_campaign[[#This Row],[AcceptedCmp4]]+marketing_campaign[[#This Row],[AcceptedCmp3]]</f>
        <v>0</v>
      </c>
    </row>
    <row r="1192" spans="1:36" x14ac:dyDescent="0.35">
      <c r="A1192">
        <v>590</v>
      </c>
      <c r="B1192">
        <v>1970</v>
      </c>
      <c r="C1192">
        <f t="shared" ca="1" si="36"/>
        <v>56</v>
      </c>
      <c r="D1192" t="str" cm="1">
        <f t="array" aca="1" ref="D11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2" t="s">
        <v>34</v>
      </c>
      <c r="F1192" t="s">
        <v>35</v>
      </c>
      <c r="G1192" cm="1">
        <f t="array" ref="G1192">_xlfn.IFS(marketing_campaign[[#This Row],[Marital_Status]]="Single",I1192-J1192+1,marketing_campaign[[#This Row],[Marital_Status]]="Together",I1192+J1192+2,marketing_campaign[[#This Row],[Marital_Status]]="Alone",I1192-J1192+1,marketing_campaign[[#This Row],[Marital_Status]]="Married",I1192+J1192+2,marketing_campaign[[#This Row],[Marital_Status]]="Divorced",I1192+J1192+1,marketing_campaign[[#This Row],[Marital_Status]]="YOLO",I1192-J1192+1,marketing_campaign[[#This Row],[Marital_Status]]="Absurd",I1192-J1192+1,marketing_campaign[[#This Row],[Marital_Status]]="Widow",I1192+J1192+1)</f>
        <v>1</v>
      </c>
      <c r="H1192">
        <v>78579</v>
      </c>
      <c r="I1192">
        <v>0</v>
      </c>
      <c r="J1192">
        <v>0</v>
      </c>
      <c r="K1192" s="1">
        <v>41265</v>
      </c>
      <c r="L1192">
        <v>35</v>
      </c>
      <c r="M1192" t="str" cm="1">
        <f t="array" ref="M1192">_xlfn.IFS(AND(marketing_campaign[[#This Row],[Recency]]&gt;=0,marketing_campaign[[#This Row],[Recency]]&lt;=14),"Early Recency",AND(marketing_campaign[[#This Row],[Recency]]&gt;=15,marketing_campaign[[#This Row],[Recency]]&lt;=31),"Mid-Recency",marketing_campaign[[#This Row],[Recency]]&gt;=32,"Late Recency")</f>
        <v>Late Recency</v>
      </c>
      <c r="N1192">
        <v>816</v>
      </c>
      <c r="O1192">
        <v>66</v>
      </c>
      <c r="P1192">
        <v>549</v>
      </c>
      <c r="Q1192">
        <v>216</v>
      </c>
      <c r="R1192">
        <v>66</v>
      </c>
      <c r="S1192">
        <v>99</v>
      </c>
      <c r="T1192">
        <f>marketing_campaign[[#This Row],[MntGoldProds]]+marketing_campaign[[#This Row],[MntSweetProducts]]+marketing_campaign[[#This Row],[MntFishProducts]]+marketing_campaign[[#This Row],[MntMeatProducts]]+marketing_campaign[[#This Row],[MntFruits]]+marketing_campaign[[#This Row],[MntWines]]</f>
        <v>1812</v>
      </c>
      <c r="U1192">
        <v>1</v>
      </c>
      <c r="V1192">
        <v>5</v>
      </c>
      <c r="W1192">
        <v>6</v>
      </c>
      <c r="X1192">
        <v>4</v>
      </c>
      <c r="Y1192">
        <f t="shared" si="37"/>
        <v>16</v>
      </c>
      <c r="Z1192">
        <v>3</v>
      </c>
      <c r="AA1192">
        <v>0</v>
      </c>
      <c r="AB1192">
        <v>0</v>
      </c>
      <c r="AC1192">
        <v>0</v>
      </c>
      <c r="AD1192">
        <v>0</v>
      </c>
      <c r="AE1192">
        <v>0</v>
      </c>
      <c r="AF1192">
        <v>0</v>
      </c>
      <c r="AG1192">
        <v>3</v>
      </c>
      <c r="AH1192">
        <v>11</v>
      </c>
      <c r="AI1192">
        <v>1</v>
      </c>
      <c r="AJ1192">
        <f>marketing_campaign[[#This Row],[AcceptedCmp2]]+marketing_campaign[[#This Row],[AcceptedCmp1]]+marketing_campaign[[#This Row],[AcceptedCmp5]]+marketing_campaign[[#This Row],[AcceptedCmp4]]+marketing_campaign[[#This Row],[AcceptedCmp3]]</f>
        <v>0</v>
      </c>
    </row>
    <row r="1193" spans="1:36" x14ac:dyDescent="0.35">
      <c r="A1193">
        <v>8732</v>
      </c>
      <c r="B1193">
        <v>1969</v>
      </c>
      <c r="C1193">
        <f t="shared" ca="1" si="36"/>
        <v>57</v>
      </c>
      <c r="D1193" t="str" cm="1">
        <f t="array" aca="1" ref="D11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3" t="s">
        <v>34</v>
      </c>
      <c r="F1193" t="s">
        <v>38</v>
      </c>
      <c r="G1193" cm="1">
        <f t="array" ref="G1193">_xlfn.IFS(marketing_campaign[[#This Row],[Marital_Status]]="Single",I1193-J1193+1,marketing_campaign[[#This Row],[Marital_Status]]="Together",I1193+J1193+2,marketing_campaign[[#This Row],[Marital_Status]]="Alone",I1193-J1193+1,marketing_campaign[[#This Row],[Marital_Status]]="Married",I1193+J1193+2,marketing_campaign[[#This Row],[Marital_Status]]="Divorced",I1193+J1193+1,marketing_campaign[[#This Row],[Marital_Status]]="YOLO",I1193-J1193+1,marketing_campaign[[#This Row],[Marital_Status]]="Absurd",I1193-J1193+1,marketing_campaign[[#This Row],[Marital_Status]]="Widow",I1193+J1193+1)</f>
        <v>2</v>
      </c>
      <c r="H1193">
        <v>67369</v>
      </c>
      <c r="I1193">
        <v>0</v>
      </c>
      <c r="J1193">
        <v>1</v>
      </c>
      <c r="K1193" s="1">
        <v>41230</v>
      </c>
      <c r="L1193">
        <v>81</v>
      </c>
      <c r="M1193" t="str" cm="1">
        <f t="array" ref="M1193">_xlfn.IFS(AND(marketing_campaign[[#This Row],[Recency]]&gt;=0,marketing_campaign[[#This Row],[Recency]]&lt;=14),"Early Recency",AND(marketing_campaign[[#This Row],[Recency]]&gt;=15,marketing_campaign[[#This Row],[Recency]]&lt;=31),"Mid-Recency",marketing_campaign[[#This Row],[Recency]]&gt;=32,"Late Recency")</f>
        <v>Late Recency</v>
      </c>
      <c r="N1193">
        <v>1298</v>
      </c>
      <c r="O1193">
        <v>0</v>
      </c>
      <c r="P1193">
        <v>70</v>
      </c>
      <c r="Q1193">
        <v>37</v>
      </c>
      <c r="R1193">
        <v>14</v>
      </c>
      <c r="S1193">
        <v>42</v>
      </c>
      <c r="T1193">
        <f>marketing_campaign[[#This Row],[MntGoldProds]]+marketing_campaign[[#This Row],[MntSweetProducts]]+marketing_campaign[[#This Row],[MntFishProducts]]+marketing_campaign[[#This Row],[MntMeatProducts]]+marketing_campaign[[#This Row],[MntFruits]]+marketing_campaign[[#This Row],[MntWines]]</f>
        <v>1461</v>
      </c>
      <c r="U1193">
        <v>4</v>
      </c>
      <c r="V1193">
        <v>7</v>
      </c>
      <c r="W1193">
        <v>4</v>
      </c>
      <c r="X1193">
        <v>10</v>
      </c>
      <c r="Y1193">
        <f t="shared" si="37"/>
        <v>25</v>
      </c>
      <c r="Z1193">
        <v>4</v>
      </c>
      <c r="AA1193">
        <v>0</v>
      </c>
      <c r="AB1193">
        <v>1</v>
      </c>
      <c r="AC1193">
        <v>1</v>
      </c>
      <c r="AD1193">
        <v>0</v>
      </c>
      <c r="AE1193">
        <v>0</v>
      </c>
      <c r="AF1193">
        <v>0</v>
      </c>
      <c r="AG1193">
        <v>3</v>
      </c>
      <c r="AH1193">
        <v>11</v>
      </c>
      <c r="AI1193">
        <v>1</v>
      </c>
      <c r="AJ1193">
        <f>marketing_campaign[[#This Row],[AcceptedCmp2]]+marketing_campaign[[#This Row],[AcceptedCmp1]]+marketing_campaign[[#This Row],[AcceptedCmp5]]+marketing_campaign[[#This Row],[AcceptedCmp4]]+marketing_campaign[[#This Row],[AcceptedCmp3]]</f>
        <v>2</v>
      </c>
    </row>
    <row r="1194" spans="1:36" x14ac:dyDescent="0.35">
      <c r="A1194">
        <v>2315</v>
      </c>
      <c r="B1194">
        <v>1960</v>
      </c>
      <c r="C1194">
        <f t="shared" ca="1" si="36"/>
        <v>66</v>
      </c>
      <c r="D1194" t="str" cm="1">
        <f t="array" aca="1" ref="D11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94" t="s">
        <v>29</v>
      </c>
      <c r="F1194" t="s">
        <v>35</v>
      </c>
      <c r="G1194" cm="1">
        <f t="array" ref="G1194">_xlfn.IFS(marketing_campaign[[#This Row],[Marital_Status]]="Single",I1194-J1194+1,marketing_campaign[[#This Row],[Marital_Status]]="Together",I1194+J1194+2,marketing_campaign[[#This Row],[Marital_Status]]="Alone",I1194-J1194+1,marketing_campaign[[#This Row],[Marital_Status]]="Married",I1194+J1194+2,marketing_campaign[[#This Row],[Marital_Status]]="Divorced",I1194+J1194+1,marketing_campaign[[#This Row],[Marital_Status]]="YOLO",I1194-J1194+1,marketing_campaign[[#This Row],[Marital_Status]]="Absurd",I1194-J1194+1,marketing_campaign[[#This Row],[Marital_Status]]="Widow",I1194+J1194+1)</f>
        <v>2</v>
      </c>
      <c r="H1194">
        <v>58401</v>
      </c>
      <c r="I1194">
        <v>0</v>
      </c>
      <c r="J1194">
        <v>1</v>
      </c>
      <c r="K1194" s="1">
        <v>41749</v>
      </c>
      <c r="L1194">
        <v>55</v>
      </c>
      <c r="M1194" t="str" cm="1">
        <f t="array" ref="M1194">_xlfn.IFS(AND(marketing_campaign[[#This Row],[Recency]]&gt;=0,marketing_campaign[[#This Row],[Recency]]&lt;=14),"Early Recency",AND(marketing_campaign[[#This Row],[Recency]]&gt;=15,marketing_campaign[[#This Row],[Recency]]&lt;=31),"Mid-Recency",marketing_campaign[[#This Row],[Recency]]&gt;=32,"Late Recency")</f>
        <v>Late Recency</v>
      </c>
      <c r="N1194">
        <v>10</v>
      </c>
      <c r="O1194">
        <v>0</v>
      </c>
      <c r="P1194">
        <v>11</v>
      </c>
      <c r="Q1194">
        <v>17</v>
      </c>
      <c r="R1194">
        <v>29</v>
      </c>
      <c r="S1194">
        <v>29</v>
      </c>
      <c r="T1194">
        <f>marketing_campaign[[#This Row],[MntGoldProds]]+marketing_campaign[[#This Row],[MntSweetProducts]]+marketing_campaign[[#This Row],[MntFishProducts]]+marketing_campaign[[#This Row],[MntMeatProducts]]+marketing_campaign[[#This Row],[MntFruits]]+marketing_campaign[[#This Row],[MntWines]]</f>
        <v>96</v>
      </c>
      <c r="U1194">
        <v>1</v>
      </c>
      <c r="V1194">
        <v>1</v>
      </c>
      <c r="W1194">
        <v>2</v>
      </c>
      <c r="X1194">
        <v>2</v>
      </c>
      <c r="Y1194">
        <f t="shared" si="37"/>
        <v>6</v>
      </c>
      <c r="Z1194">
        <v>4</v>
      </c>
      <c r="AA1194">
        <v>0</v>
      </c>
      <c r="AB1194">
        <v>0</v>
      </c>
      <c r="AC1194">
        <v>0</v>
      </c>
      <c r="AD1194">
        <v>0</v>
      </c>
      <c r="AE1194">
        <v>0</v>
      </c>
      <c r="AF1194">
        <v>0</v>
      </c>
      <c r="AG1194">
        <v>3</v>
      </c>
      <c r="AH1194">
        <v>11</v>
      </c>
      <c r="AI1194">
        <v>0</v>
      </c>
      <c r="AJ1194">
        <f>marketing_campaign[[#This Row],[AcceptedCmp2]]+marketing_campaign[[#This Row],[AcceptedCmp1]]+marketing_campaign[[#This Row],[AcceptedCmp5]]+marketing_campaign[[#This Row],[AcceptedCmp4]]+marketing_campaign[[#This Row],[AcceptedCmp3]]</f>
        <v>0</v>
      </c>
    </row>
    <row r="1195" spans="1:36" x14ac:dyDescent="0.35">
      <c r="A1195">
        <v>3515</v>
      </c>
      <c r="B1195">
        <v>1952</v>
      </c>
      <c r="C1195">
        <f t="shared" ca="1" si="36"/>
        <v>74</v>
      </c>
      <c r="D1195" t="str" cm="1">
        <f t="array" aca="1" ref="D11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195" t="s">
        <v>29</v>
      </c>
      <c r="F1195" t="s">
        <v>30</v>
      </c>
      <c r="G1195" cm="1">
        <f t="array" ref="G1195">_xlfn.IFS(marketing_campaign[[#This Row],[Marital_Status]]="Single",I1195-J1195+1,marketing_campaign[[#This Row],[Marital_Status]]="Together",I1195+J1195+2,marketing_campaign[[#This Row],[Marital_Status]]="Alone",I1195-J1195+1,marketing_campaign[[#This Row],[Marital_Status]]="Married",I1195+J1195+2,marketing_campaign[[#This Row],[Marital_Status]]="Divorced",I1195+J1195+1,marketing_campaign[[#This Row],[Marital_Status]]="YOLO",I1195-J1195+1,marketing_campaign[[#This Row],[Marital_Status]]="Absurd",I1195-J1195+1,marketing_campaign[[#This Row],[Marital_Status]]="Widow",I1195+J1195+1)</f>
        <v>0</v>
      </c>
      <c r="H1195">
        <v>62307</v>
      </c>
      <c r="I1195">
        <v>0</v>
      </c>
      <c r="J1195">
        <v>1</v>
      </c>
      <c r="K1195" s="1">
        <v>41687</v>
      </c>
      <c r="L1195">
        <v>94</v>
      </c>
      <c r="M1195" t="str" cm="1">
        <f t="array" ref="M1195">_xlfn.IFS(AND(marketing_campaign[[#This Row],[Recency]]&gt;=0,marketing_campaign[[#This Row],[Recency]]&lt;=14),"Early Recency",AND(marketing_campaign[[#This Row],[Recency]]&gt;=15,marketing_campaign[[#This Row],[Recency]]&lt;=31),"Mid-Recency",marketing_campaign[[#This Row],[Recency]]&gt;=32,"Late Recency")</f>
        <v>Late Recency</v>
      </c>
      <c r="N1195">
        <v>87</v>
      </c>
      <c r="O1195">
        <v>13</v>
      </c>
      <c r="P1195">
        <v>34</v>
      </c>
      <c r="Q1195">
        <v>10</v>
      </c>
      <c r="R1195">
        <v>6</v>
      </c>
      <c r="S1195">
        <v>10</v>
      </c>
      <c r="T1195">
        <f>marketing_campaign[[#This Row],[MntGoldProds]]+marketing_campaign[[#This Row],[MntSweetProducts]]+marketing_campaign[[#This Row],[MntFishProducts]]+marketing_campaign[[#This Row],[MntMeatProducts]]+marketing_campaign[[#This Row],[MntFruits]]+marketing_campaign[[#This Row],[MntWines]]</f>
        <v>160</v>
      </c>
      <c r="U1195">
        <v>1</v>
      </c>
      <c r="V1195">
        <v>4</v>
      </c>
      <c r="W1195">
        <v>0</v>
      </c>
      <c r="X1195">
        <v>4</v>
      </c>
      <c r="Y1195">
        <f t="shared" si="37"/>
        <v>9</v>
      </c>
      <c r="Z1195">
        <v>5</v>
      </c>
      <c r="AA1195">
        <v>0</v>
      </c>
      <c r="AB1195">
        <v>0</v>
      </c>
      <c r="AC1195">
        <v>0</v>
      </c>
      <c r="AD1195">
        <v>0</v>
      </c>
      <c r="AE1195">
        <v>0</v>
      </c>
      <c r="AF1195">
        <v>0</v>
      </c>
      <c r="AG1195">
        <v>3</v>
      </c>
      <c r="AH1195">
        <v>11</v>
      </c>
      <c r="AI1195">
        <v>0</v>
      </c>
      <c r="AJ1195">
        <f>marketing_campaign[[#This Row],[AcceptedCmp2]]+marketing_campaign[[#This Row],[AcceptedCmp1]]+marketing_campaign[[#This Row],[AcceptedCmp5]]+marketing_campaign[[#This Row],[AcceptedCmp4]]+marketing_campaign[[#This Row],[AcceptedCmp3]]</f>
        <v>0</v>
      </c>
    </row>
    <row r="1196" spans="1:36" x14ac:dyDescent="0.35">
      <c r="A1196">
        <v>2245</v>
      </c>
      <c r="B1196">
        <v>1969</v>
      </c>
      <c r="C1196">
        <f t="shared" ca="1" si="36"/>
        <v>57</v>
      </c>
      <c r="D1196" t="str" cm="1">
        <f t="array" aca="1" ref="D11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6" t="s">
        <v>34</v>
      </c>
      <c r="F1196" t="s">
        <v>33</v>
      </c>
      <c r="G1196" cm="1">
        <f t="array" ref="G1196">_xlfn.IFS(marketing_campaign[[#This Row],[Marital_Status]]="Single",I1196-J1196+1,marketing_campaign[[#This Row],[Marital_Status]]="Together",I1196+J1196+2,marketing_campaign[[#This Row],[Marital_Status]]="Alone",I1196-J1196+1,marketing_campaign[[#This Row],[Marital_Status]]="Married",I1196+J1196+2,marketing_campaign[[#This Row],[Marital_Status]]="Divorced",I1196+J1196+1,marketing_campaign[[#This Row],[Marital_Status]]="YOLO",I1196-J1196+1,marketing_campaign[[#This Row],[Marital_Status]]="Absurd",I1196-J1196+1,marketing_campaign[[#This Row],[Marital_Status]]="Widow",I1196+J1196+1)</f>
        <v>4</v>
      </c>
      <c r="H1196">
        <v>43641</v>
      </c>
      <c r="I1196">
        <v>1</v>
      </c>
      <c r="J1196">
        <v>1</v>
      </c>
      <c r="K1196" s="1">
        <v>41386</v>
      </c>
      <c r="L1196">
        <v>50</v>
      </c>
      <c r="M1196" t="str" cm="1">
        <f t="array" ref="M1196">_xlfn.IFS(AND(marketing_campaign[[#This Row],[Recency]]&gt;=0,marketing_campaign[[#This Row],[Recency]]&lt;=14),"Early Recency",AND(marketing_campaign[[#This Row],[Recency]]&gt;=15,marketing_campaign[[#This Row],[Recency]]&lt;=31),"Mid-Recency",marketing_campaign[[#This Row],[Recency]]&gt;=32,"Late Recency")</f>
        <v>Late Recency</v>
      </c>
      <c r="N1196">
        <v>57</v>
      </c>
      <c r="O1196">
        <v>2</v>
      </c>
      <c r="P1196">
        <v>51</v>
      </c>
      <c r="Q1196">
        <v>4</v>
      </c>
      <c r="R1196">
        <v>2</v>
      </c>
      <c r="S1196">
        <v>23</v>
      </c>
      <c r="T1196">
        <f>marketing_campaign[[#This Row],[MntGoldProds]]+marketing_campaign[[#This Row],[MntSweetProducts]]+marketing_campaign[[#This Row],[MntFishProducts]]+marketing_campaign[[#This Row],[MntMeatProducts]]+marketing_campaign[[#This Row],[MntFruits]]+marketing_campaign[[#This Row],[MntWines]]</f>
        <v>139</v>
      </c>
      <c r="U1196">
        <v>3</v>
      </c>
      <c r="V1196">
        <v>2</v>
      </c>
      <c r="W1196">
        <v>1</v>
      </c>
      <c r="X1196">
        <v>4</v>
      </c>
      <c r="Y1196">
        <f t="shared" si="37"/>
        <v>10</v>
      </c>
      <c r="Z1196">
        <v>6</v>
      </c>
      <c r="AA1196">
        <v>0</v>
      </c>
      <c r="AB1196">
        <v>0</v>
      </c>
      <c r="AC1196">
        <v>0</v>
      </c>
      <c r="AD1196">
        <v>0</v>
      </c>
      <c r="AE1196">
        <v>0</v>
      </c>
      <c r="AF1196">
        <v>0</v>
      </c>
      <c r="AG1196">
        <v>3</v>
      </c>
      <c r="AH1196">
        <v>11</v>
      </c>
      <c r="AI1196">
        <v>0</v>
      </c>
      <c r="AJ1196">
        <f>marketing_campaign[[#This Row],[AcceptedCmp2]]+marketing_campaign[[#This Row],[AcceptedCmp1]]+marketing_campaign[[#This Row],[AcceptedCmp5]]+marketing_campaign[[#This Row],[AcceptedCmp4]]+marketing_campaign[[#This Row],[AcceptedCmp3]]</f>
        <v>0</v>
      </c>
    </row>
    <row r="1197" spans="1:36" x14ac:dyDescent="0.35">
      <c r="A1197">
        <v>6283</v>
      </c>
      <c r="B1197">
        <v>1968</v>
      </c>
      <c r="C1197">
        <f t="shared" ca="1" si="36"/>
        <v>58</v>
      </c>
      <c r="D1197" t="str" cm="1">
        <f t="array" aca="1" ref="D11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7" t="s">
        <v>34</v>
      </c>
      <c r="F1197" t="s">
        <v>35</v>
      </c>
      <c r="G1197" cm="1">
        <f t="array" ref="G1197">_xlfn.IFS(marketing_campaign[[#This Row],[Marital_Status]]="Single",I1197-J1197+1,marketing_campaign[[#This Row],[Marital_Status]]="Together",I1197+J1197+2,marketing_campaign[[#This Row],[Marital_Status]]="Alone",I1197-J1197+1,marketing_campaign[[#This Row],[Marital_Status]]="Married",I1197+J1197+2,marketing_campaign[[#This Row],[Marital_Status]]="Divorced",I1197+J1197+1,marketing_campaign[[#This Row],[Marital_Status]]="YOLO",I1197-J1197+1,marketing_campaign[[#This Row],[Marital_Status]]="Absurd",I1197-J1197+1,marketing_campaign[[#This Row],[Marital_Status]]="Widow",I1197+J1197+1)</f>
        <v>2</v>
      </c>
      <c r="H1197">
        <v>63841</v>
      </c>
      <c r="I1197">
        <v>0</v>
      </c>
      <c r="J1197">
        <v>1</v>
      </c>
      <c r="K1197" s="1">
        <v>41385</v>
      </c>
      <c r="L1197">
        <v>64</v>
      </c>
      <c r="M1197" t="str" cm="1">
        <f t="array" ref="M1197">_xlfn.IFS(AND(marketing_campaign[[#This Row],[Recency]]&gt;=0,marketing_campaign[[#This Row],[Recency]]&lt;=14),"Early Recency",AND(marketing_campaign[[#This Row],[Recency]]&gt;=15,marketing_campaign[[#This Row],[Recency]]&lt;=31),"Mid-Recency",marketing_campaign[[#This Row],[Recency]]&gt;=32,"Late Recency")</f>
        <v>Late Recency</v>
      </c>
      <c r="N1197">
        <v>635</v>
      </c>
      <c r="O1197">
        <v>15</v>
      </c>
      <c r="P1197">
        <v>100</v>
      </c>
      <c r="Q1197">
        <v>20</v>
      </c>
      <c r="R1197">
        <v>7</v>
      </c>
      <c r="S1197">
        <v>131</v>
      </c>
      <c r="T1197">
        <f>marketing_campaign[[#This Row],[MntGoldProds]]+marketing_campaign[[#This Row],[MntSweetProducts]]+marketing_campaign[[#This Row],[MntFishProducts]]+marketing_campaign[[#This Row],[MntMeatProducts]]+marketing_campaign[[#This Row],[MntFruits]]+marketing_campaign[[#This Row],[MntWines]]</f>
        <v>908</v>
      </c>
      <c r="U1197">
        <v>1</v>
      </c>
      <c r="V1197">
        <v>9</v>
      </c>
      <c r="W1197">
        <v>3</v>
      </c>
      <c r="X1197">
        <v>9</v>
      </c>
      <c r="Y1197">
        <f t="shared" si="37"/>
        <v>22</v>
      </c>
      <c r="Z1197">
        <v>6</v>
      </c>
      <c r="AA1197">
        <v>0</v>
      </c>
      <c r="AB1197">
        <v>0</v>
      </c>
      <c r="AC1197">
        <v>0</v>
      </c>
      <c r="AD1197">
        <v>0</v>
      </c>
      <c r="AE1197">
        <v>0</v>
      </c>
      <c r="AF1197">
        <v>0</v>
      </c>
      <c r="AG1197">
        <v>3</v>
      </c>
      <c r="AH1197">
        <v>11</v>
      </c>
      <c r="AI1197">
        <v>0</v>
      </c>
      <c r="AJ1197">
        <f>marketing_campaign[[#This Row],[AcceptedCmp2]]+marketing_campaign[[#This Row],[AcceptedCmp1]]+marketing_campaign[[#This Row],[AcceptedCmp5]]+marketing_campaign[[#This Row],[AcceptedCmp4]]+marketing_campaign[[#This Row],[AcceptedCmp3]]</f>
        <v>0</v>
      </c>
    </row>
    <row r="1198" spans="1:36" x14ac:dyDescent="0.35">
      <c r="A1198">
        <v>2246</v>
      </c>
      <c r="B1198">
        <v>1965</v>
      </c>
      <c r="C1198">
        <f t="shared" ca="1" si="36"/>
        <v>61</v>
      </c>
      <c r="D1198" t="str" cm="1">
        <f t="array" aca="1" ref="D11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8" t="s">
        <v>37</v>
      </c>
      <c r="F1198" t="s">
        <v>33</v>
      </c>
      <c r="G1198" cm="1">
        <f t="array" ref="G1198">_xlfn.IFS(marketing_campaign[[#This Row],[Marital_Status]]="Single",I1198-J1198+1,marketing_campaign[[#This Row],[Marital_Status]]="Together",I1198+J1198+2,marketing_campaign[[#This Row],[Marital_Status]]="Alone",I1198-J1198+1,marketing_campaign[[#This Row],[Marital_Status]]="Married",I1198+J1198+2,marketing_campaign[[#This Row],[Marital_Status]]="Divorced",I1198+J1198+1,marketing_campaign[[#This Row],[Marital_Status]]="YOLO",I1198-J1198+1,marketing_campaign[[#This Row],[Marital_Status]]="Absurd",I1198-J1198+1,marketing_campaign[[#This Row],[Marital_Status]]="Widow",I1198+J1198+1)</f>
        <v>3</v>
      </c>
      <c r="H1198">
        <v>46891</v>
      </c>
      <c r="I1198">
        <v>0</v>
      </c>
      <c r="J1198">
        <v>1</v>
      </c>
      <c r="K1198" s="1">
        <v>41518</v>
      </c>
      <c r="L1198">
        <v>91</v>
      </c>
      <c r="M1198" t="str" cm="1">
        <f t="array" ref="M1198">_xlfn.IFS(AND(marketing_campaign[[#This Row],[Recency]]&gt;=0,marketing_campaign[[#This Row],[Recency]]&lt;=14),"Early Recency",AND(marketing_campaign[[#This Row],[Recency]]&gt;=15,marketing_campaign[[#This Row],[Recency]]&lt;=31),"Mid-Recency",marketing_campaign[[#This Row],[Recency]]&gt;=32,"Late Recency")</f>
        <v>Late Recency</v>
      </c>
      <c r="N1198">
        <v>43</v>
      </c>
      <c r="O1198">
        <v>12</v>
      </c>
      <c r="P1198">
        <v>23</v>
      </c>
      <c r="Q1198">
        <v>29</v>
      </c>
      <c r="R1198">
        <v>15</v>
      </c>
      <c r="S1198">
        <v>61</v>
      </c>
      <c r="T1198">
        <f>marketing_campaign[[#This Row],[MntGoldProds]]+marketing_campaign[[#This Row],[MntSweetProducts]]+marketing_campaign[[#This Row],[MntFishProducts]]+marketing_campaign[[#This Row],[MntMeatProducts]]+marketing_campaign[[#This Row],[MntFruits]]+marketing_campaign[[#This Row],[MntWines]]</f>
        <v>183</v>
      </c>
      <c r="U1198">
        <v>1</v>
      </c>
      <c r="V1198">
        <v>2</v>
      </c>
      <c r="W1198">
        <v>1</v>
      </c>
      <c r="X1198">
        <v>4</v>
      </c>
      <c r="Y1198">
        <f t="shared" si="37"/>
        <v>8</v>
      </c>
      <c r="Z1198">
        <v>4</v>
      </c>
      <c r="AA1198">
        <v>0</v>
      </c>
      <c r="AB1198">
        <v>0</v>
      </c>
      <c r="AC1198">
        <v>0</v>
      </c>
      <c r="AD1198">
        <v>0</v>
      </c>
      <c r="AE1198">
        <v>0</v>
      </c>
      <c r="AF1198">
        <v>0</v>
      </c>
      <c r="AG1198">
        <v>3</v>
      </c>
      <c r="AH1198">
        <v>11</v>
      </c>
      <c r="AI1198">
        <v>0</v>
      </c>
      <c r="AJ1198">
        <f>marketing_campaign[[#This Row],[AcceptedCmp2]]+marketing_campaign[[#This Row],[AcceptedCmp1]]+marketing_campaign[[#This Row],[AcceptedCmp5]]+marketing_campaign[[#This Row],[AcceptedCmp4]]+marketing_campaign[[#This Row],[AcceptedCmp3]]</f>
        <v>0</v>
      </c>
    </row>
    <row r="1199" spans="1:36" x14ac:dyDescent="0.35">
      <c r="A1199">
        <v>6606</v>
      </c>
      <c r="B1199">
        <v>1969</v>
      </c>
      <c r="C1199">
        <f t="shared" ca="1" si="36"/>
        <v>57</v>
      </c>
      <c r="D1199" t="str" cm="1">
        <f t="array" aca="1" ref="D11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199" t="s">
        <v>34</v>
      </c>
      <c r="F1199" t="s">
        <v>33</v>
      </c>
      <c r="G1199" cm="1">
        <f t="array" ref="G1199">_xlfn.IFS(marketing_campaign[[#This Row],[Marital_Status]]="Single",I1199-J1199+1,marketing_campaign[[#This Row],[Marital_Status]]="Together",I1199+J1199+2,marketing_campaign[[#This Row],[Marital_Status]]="Alone",I1199-J1199+1,marketing_campaign[[#This Row],[Marital_Status]]="Married",I1199+J1199+2,marketing_campaign[[#This Row],[Marital_Status]]="Divorced",I1199+J1199+1,marketing_campaign[[#This Row],[Marital_Status]]="YOLO",I1199-J1199+1,marketing_campaign[[#This Row],[Marital_Status]]="Absurd",I1199-J1199+1,marketing_campaign[[#This Row],[Marital_Status]]="Widow",I1199+J1199+1)</f>
        <v>3</v>
      </c>
      <c r="H1199">
        <v>70091</v>
      </c>
      <c r="I1199">
        <v>1</v>
      </c>
      <c r="J1199">
        <v>0</v>
      </c>
      <c r="K1199" s="1">
        <v>41364</v>
      </c>
      <c r="L1199">
        <v>11</v>
      </c>
      <c r="M1199" t="str" cm="1">
        <f t="array" ref="M1199">_xlfn.IFS(AND(marketing_campaign[[#This Row],[Recency]]&gt;=0,marketing_campaign[[#This Row],[Recency]]&lt;=14),"Early Recency",AND(marketing_campaign[[#This Row],[Recency]]&gt;=15,marketing_campaign[[#This Row],[Recency]]&lt;=31),"Mid-Recency",marketing_campaign[[#This Row],[Recency]]&gt;=32,"Late Recency")</f>
        <v>Early Recency</v>
      </c>
      <c r="N1199">
        <v>964</v>
      </c>
      <c r="O1199">
        <v>34</v>
      </c>
      <c r="P1199">
        <v>137</v>
      </c>
      <c r="Q1199">
        <v>15</v>
      </c>
      <c r="R1199">
        <v>0</v>
      </c>
      <c r="S1199">
        <v>11</v>
      </c>
      <c r="T1199">
        <f>marketing_campaign[[#This Row],[MntGoldProds]]+marketing_campaign[[#This Row],[MntSweetProducts]]+marketing_campaign[[#This Row],[MntFishProducts]]+marketing_campaign[[#This Row],[MntMeatProducts]]+marketing_campaign[[#This Row],[MntFruits]]+marketing_campaign[[#This Row],[MntWines]]</f>
        <v>1161</v>
      </c>
      <c r="U1199">
        <v>2</v>
      </c>
      <c r="V1199">
        <v>5</v>
      </c>
      <c r="W1199">
        <v>2</v>
      </c>
      <c r="X1199">
        <v>10</v>
      </c>
      <c r="Y1199">
        <f t="shared" si="37"/>
        <v>19</v>
      </c>
      <c r="Z1199">
        <v>8</v>
      </c>
      <c r="AA1199">
        <v>0</v>
      </c>
      <c r="AB1199">
        <v>1</v>
      </c>
      <c r="AC1199">
        <v>0</v>
      </c>
      <c r="AD1199">
        <v>0</v>
      </c>
      <c r="AE1199">
        <v>0</v>
      </c>
      <c r="AF1199">
        <v>0</v>
      </c>
      <c r="AG1199">
        <v>3</v>
      </c>
      <c r="AH1199">
        <v>11</v>
      </c>
      <c r="AI1199">
        <v>0</v>
      </c>
      <c r="AJ1199">
        <f>marketing_campaign[[#This Row],[AcceptedCmp2]]+marketing_campaign[[#This Row],[AcceptedCmp1]]+marketing_campaign[[#This Row],[AcceptedCmp5]]+marketing_campaign[[#This Row],[AcceptedCmp4]]+marketing_campaign[[#This Row],[AcceptedCmp3]]</f>
        <v>1</v>
      </c>
    </row>
    <row r="1200" spans="1:36" x14ac:dyDescent="0.35">
      <c r="A1200">
        <v>5545</v>
      </c>
      <c r="B1200">
        <v>1972</v>
      </c>
      <c r="C1200">
        <f t="shared" ca="1" si="36"/>
        <v>54</v>
      </c>
      <c r="D1200" t="str" cm="1">
        <f t="array" aca="1" ref="D12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0" t="s">
        <v>32</v>
      </c>
      <c r="F1200" t="s">
        <v>33</v>
      </c>
      <c r="G1200" cm="1">
        <f t="array" ref="G1200">_xlfn.IFS(marketing_campaign[[#This Row],[Marital_Status]]="Single",I1200-J1200+1,marketing_campaign[[#This Row],[Marital_Status]]="Together",I1200+J1200+2,marketing_campaign[[#This Row],[Marital_Status]]="Alone",I1200-J1200+1,marketing_campaign[[#This Row],[Marital_Status]]="Married",I1200+J1200+2,marketing_campaign[[#This Row],[Marital_Status]]="Divorced",I1200+J1200+1,marketing_campaign[[#This Row],[Marital_Status]]="YOLO",I1200-J1200+1,marketing_campaign[[#This Row],[Marital_Status]]="Absurd",I1200-J1200+1,marketing_campaign[[#This Row],[Marital_Status]]="Widow",I1200+J1200+1)</f>
        <v>2</v>
      </c>
      <c r="H1200">
        <v>78075</v>
      </c>
      <c r="I1200">
        <v>0</v>
      </c>
      <c r="J1200">
        <v>0</v>
      </c>
      <c r="K1200" s="1">
        <v>41734</v>
      </c>
      <c r="L1200">
        <v>72</v>
      </c>
      <c r="M1200" t="str" cm="1">
        <f t="array" ref="M1200">_xlfn.IFS(AND(marketing_campaign[[#This Row],[Recency]]&gt;=0,marketing_campaign[[#This Row],[Recency]]&lt;=14),"Early Recency",AND(marketing_campaign[[#This Row],[Recency]]&gt;=15,marketing_campaign[[#This Row],[Recency]]&lt;=31),"Mid-Recency",marketing_campaign[[#This Row],[Recency]]&gt;=32,"Late Recency")</f>
        <v>Late Recency</v>
      </c>
      <c r="N1200">
        <v>572</v>
      </c>
      <c r="O1200">
        <v>8</v>
      </c>
      <c r="P1200">
        <v>259</v>
      </c>
      <c r="Q1200">
        <v>34</v>
      </c>
      <c r="R1200">
        <v>35</v>
      </c>
      <c r="S1200">
        <v>80</v>
      </c>
      <c r="T1200">
        <f>marketing_campaign[[#This Row],[MntGoldProds]]+marketing_campaign[[#This Row],[MntSweetProducts]]+marketing_campaign[[#This Row],[MntFishProducts]]+marketing_campaign[[#This Row],[MntMeatProducts]]+marketing_campaign[[#This Row],[MntFruits]]+marketing_campaign[[#This Row],[MntWines]]</f>
        <v>988</v>
      </c>
      <c r="U1200">
        <v>1</v>
      </c>
      <c r="V1200">
        <v>3</v>
      </c>
      <c r="W1200">
        <v>5</v>
      </c>
      <c r="X1200">
        <v>5</v>
      </c>
      <c r="Y1200">
        <f t="shared" si="37"/>
        <v>14</v>
      </c>
      <c r="Z1200">
        <v>1</v>
      </c>
      <c r="AA1200">
        <v>0</v>
      </c>
      <c r="AB1200">
        <v>0</v>
      </c>
      <c r="AC1200">
        <v>0</v>
      </c>
      <c r="AD1200">
        <v>0</v>
      </c>
      <c r="AE1200">
        <v>0</v>
      </c>
      <c r="AF1200">
        <v>0</v>
      </c>
      <c r="AG1200">
        <v>3</v>
      </c>
      <c r="AH1200">
        <v>11</v>
      </c>
      <c r="AI1200">
        <v>0</v>
      </c>
      <c r="AJ1200">
        <f>marketing_campaign[[#This Row],[AcceptedCmp2]]+marketing_campaign[[#This Row],[AcceptedCmp1]]+marketing_campaign[[#This Row],[AcceptedCmp5]]+marketing_campaign[[#This Row],[AcceptedCmp4]]+marketing_campaign[[#This Row],[AcceptedCmp3]]</f>
        <v>0</v>
      </c>
    </row>
    <row r="1201" spans="1:36" x14ac:dyDescent="0.35">
      <c r="A1201">
        <v>7342</v>
      </c>
      <c r="B1201">
        <v>1961</v>
      </c>
      <c r="C1201">
        <f t="shared" ca="1" si="36"/>
        <v>65</v>
      </c>
      <c r="D1201" t="str" cm="1">
        <f t="array" aca="1" ref="D12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1" t="s">
        <v>37</v>
      </c>
      <c r="F1201" t="s">
        <v>38</v>
      </c>
      <c r="G1201" cm="1">
        <f t="array" ref="G1201">_xlfn.IFS(marketing_campaign[[#This Row],[Marital_Status]]="Single",I1201-J1201+1,marketing_campaign[[#This Row],[Marital_Status]]="Together",I1201+J1201+2,marketing_campaign[[#This Row],[Marital_Status]]="Alone",I1201-J1201+1,marketing_campaign[[#This Row],[Marital_Status]]="Married",I1201+J1201+2,marketing_campaign[[#This Row],[Marital_Status]]="Divorced",I1201+J1201+1,marketing_campaign[[#This Row],[Marital_Status]]="YOLO",I1201-J1201+1,marketing_campaign[[#This Row],[Marital_Status]]="Absurd",I1201-J1201+1,marketing_campaign[[#This Row],[Marital_Status]]="Widow",I1201+J1201+1)</f>
        <v>2</v>
      </c>
      <c r="H1201">
        <v>59184</v>
      </c>
      <c r="I1201">
        <v>0</v>
      </c>
      <c r="J1201">
        <v>1</v>
      </c>
      <c r="K1201" s="1">
        <v>41161</v>
      </c>
      <c r="L1201">
        <v>6</v>
      </c>
      <c r="M1201" t="str" cm="1">
        <f t="array" ref="M1201">_xlfn.IFS(AND(marketing_campaign[[#This Row],[Recency]]&gt;=0,marketing_campaign[[#This Row],[Recency]]&lt;=14),"Early Recency",AND(marketing_campaign[[#This Row],[Recency]]&gt;=15,marketing_campaign[[#This Row],[Recency]]&lt;=31),"Mid-Recency",marketing_campaign[[#This Row],[Recency]]&gt;=32,"Late Recency")</f>
        <v>Early Recency</v>
      </c>
      <c r="N1201">
        <v>341</v>
      </c>
      <c r="O1201">
        <v>142</v>
      </c>
      <c r="P1201">
        <v>113</v>
      </c>
      <c r="Q1201">
        <v>259</v>
      </c>
      <c r="R1201">
        <v>151</v>
      </c>
      <c r="S1201">
        <v>66</v>
      </c>
      <c r="T1201">
        <f>marketing_campaign[[#This Row],[MntGoldProds]]+marketing_campaign[[#This Row],[MntSweetProducts]]+marketing_campaign[[#This Row],[MntFishProducts]]+marketing_campaign[[#This Row],[MntMeatProducts]]+marketing_campaign[[#This Row],[MntFruits]]+marketing_campaign[[#This Row],[MntWines]]</f>
        <v>1072</v>
      </c>
      <c r="U1201">
        <v>3</v>
      </c>
      <c r="V1201">
        <v>6</v>
      </c>
      <c r="W1201">
        <v>6</v>
      </c>
      <c r="X1201">
        <v>12</v>
      </c>
      <c r="Y1201">
        <f t="shared" si="37"/>
        <v>27</v>
      </c>
      <c r="Z1201">
        <v>5</v>
      </c>
      <c r="AA1201">
        <v>0</v>
      </c>
      <c r="AB1201">
        <v>0</v>
      </c>
      <c r="AC1201">
        <v>0</v>
      </c>
      <c r="AD1201">
        <v>0</v>
      </c>
      <c r="AE1201">
        <v>0</v>
      </c>
      <c r="AF1201">
        <v>0</v>
      </c>
      <c r="AG1201">
        <v>3</v>
      </c>
      <c r="AH1201">
        <v>11</v>
      </c>
      <c r="AI1201">
        <v>0</v>
      </c>
      <c r="AJ1201">
        <f>marketing_campaign[[#This Row],[AcceptedCmp2]]+marketing_campaign[[#This Row],[AcceptedCmp1]]+marketing_campaign[[#This Row],[AcceptedCmp5]]+marketing_campaign[[#This Row],[AcceptedCmp4]]+marketing_campaign[[#This Row],[AcceptedCmp3]]</f>
        <v>0</v>
      </c>
    </row>
    <row r="1202" spans="1:36" x14ac:dyDescent="0.35">
      <c r="A1202">
        <v>837</v>
      </c>
      <c r="B1202">
        <v>1977</v>
      </c>
      <c r="C1202">
        <f t="shared" ca="1" si="36"/>
        <v>49</v>
      </c>
      <c r="D1202" t="str" cm="1">
        <f t="array" aca="1" ref="D12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2" t="s">
        <v>29</v>
      </c>
      <c r="F1202" t="s">
        <v>33</v>
      </c>
      <c r="G1202" cm="1">
        <f t="array" ref="G1202">_xlfn.IFS(marketing_campaign[[#This Row],[Marital_Status]]="Single",I1202-J1202+1,marketing_campaign[[#This Row],[Marital_Status]]="Together",I1202+J1202+2,marketing_campaign[[#This Row],[Marital_Status]]="Alone",I1202-J1202+1,marketing_campaign[[#This Row],[Marital_Status]]="Married",I1202+J1202+2,marketing_campaign[[#This Row],[Marital_Status]]="Divorced",I1202+J1202+1,marketing_campaign[[#This Row],[Marital_Status]]="YOLO",I1202-J1202+1,marketing_campaign[[#This Row],[Marital_Status]]="Absurd",I1202-J1202+1,marketing_campaign[[#This Row],[Marital_Status]]="Widow",I1202+J1202+1)</f>
        <v>4</v>
      </c>
      <c r="H1202">
        <v>54809</v>
      </c>
      <c r="I1202">
        <v>1</v>
      </c>
      <c r="J1202">
        <v>1</v>
      </c>
      <c r="K1202" s="1">
        <v>41528</v>
      </c>
      <c r="L1202">
        <v>0</v>
      </c>
      <c r="M1202" t="str" cm="1">
        <f t="array" ref="M1202">_xlfn.IFS(AND(marketing_campaign[[#This Row],[Recency]]&gt;=0,marketing_campaign[[#This Row],[Recency]]&lt;=14),"Early Recency",AND(marketing_campaign[[#This Row],[Recency]]&gt;=15,marketing_campaign[[#This Row],[Recency]]&lt;=31),"Mid-Recency",marketing_campaign[[#This Row],[Recency]]&gt;=32,"Late Recency")</f>
        <v>Early Recency</v>
      </c>
      <c r="N1202">
        <v>63</v>
      </c>
      <c r="O1202">
        <v>6</v>
      </c>
      <c r="P1202">
        <v>57</v>
      </c>
      <c r="Q1202">
        <v>13</v>
      </c>
      <c r="R1202">
        <v>13</v>
      </c>
      <c r="S1202">
        <v>22</v>
      </c>
      <c r="T1202">
        <f>marketing_campaign[[#This Row],[MntGoldProds]]+marketing_campaign[[#This Row],[MntSweetProducts]]+marketing_campaign[[#This Row],[MntFishProducts]]+marketing_campaign[[#This Row],[MntMeatProducts]]+marketing_campaign[[#This Row],[MntFruits]]+marketing_campaign[[#This Row],[MntWines]]</f>
        <v>174</v>
      </c>
      <c r="U1202">
        <v>4</v>
      </c>
      <c r="V1202">
        <v>2</v>
      </c>
      <c r="W1202">
        <v>1</v>
      </c>
      <c r="X1202">
        <v>5</v>
      </c>
      <c r="Y1202">
        <f t="shared" si="37"/>
        <v>12</v>
      </c>
      <c r="Z1202">
        <v>4</v>
      </c>
      <c r="AA1202">
        <v>0</v>
      </c>
      <c r="AB1202">
        <v>0</v>
      </c>
      <c r="AC1202">
        <v>0</v>
      </c>
      <c r="AD1202">
        <v>0</v>
      </c>
      <c r="AE1202">
        <v>0</v>
      </c>
      <c r="AF1202">
        <v>0</v>
      </c>
      <c r="AG1202">
        <v>3</v>
      </c>
      <c r="AH1202">
        <v>11</v>
      </c>
      <c r="AI1202">
        <v>0</v>
      </c>
      <c r="AJ1202">
        <f>marketing_campaign[[#This Row],[AcceptedCmp2]]+marketing_campaign[[#This Row],[AcceptedCmp1]]+marketing_campaign[[#This Row],[AcceptedCmp5]]+marketing_campaign[[#This Row],[AcceptedCmp4]]+marketing_campaign[[#This Row],[AcceptedCmp3]]</f>
        <v>0</v>
      </c>
    </row>
    <row r="1203" spans="1:36" x14ac:dyDescent="0.35">
      <c r="A1203">
        <v>9500</v>
      </c>
      <c r="B1203">
        <v>1959</v>
      </c>
      <c r="C1203">
        <f t="shared" ca="1" si="36"/>
        <v>67</v>
      </c>
      <c r="D1203" t="str" cm="1">
        <f t="array" aca="1" ref="D12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3" t="s">
        <v>29</v>
      </c>
      <c r="F1203" t="s">
        <v>33</v>
      </c>
      <c r="G1203" cm="1">
        <f t="array" ref="G1203">_xlfn.IFS(marketing_campaign[[#This Row],[Marital_Status]]="Single",I1203-J1203+1,marketing_campaign[[#This Row],[Marital_Status]]="Together",I1203+J1203+2,marketing_campaign[[#This Row],[Marital_Status]]="Alone",I1203-J1203+1,marketing_campaign[[#This Row],[Marital_Status]]="Married",I1203+J1203+2,marketing_campaign[[#This Row],[Marital_Status]]="Divorced",I1203+J1203+1,marketing_campaign[[#This Row],[Marital_Status]]="YOLO",I1203-J1203+1,marketing_campaign[[#This Row],[Marital_Status]]="Absurd",I1203-J1203+1,marketing_campaign[[#This Row],[Marital_Status]]="Widow",I1203+J1203+1)</f>
        <v>3</v>
      </c>
      <c r="H1203">
        <v>58113</v>
      </c>
      <c r="I1203">
        <v>0</v>
      </c>
      <c r="J1203">
        <v>1</v>
      </c>
      <c r="K1203" s="1">
        <v>41299</v>
      </c>
      <c r="L1203">
        <v>66</v>
      </c>
      <c r="M1203" t="str" cm="1">
        <f t="array" ref="M1203">_xlfn.IFS(AND(marketing_campaign[[#This Row],[Recency]]&gt;=0,marketing_campaign[[#This Row],[Recency]]&lt;=14),"Early Recency",AND(marketing_campaign[[#This Row],[Recency]]&gt;=15,marketing_campaign[[#This Row],[Recency]]&lt;=31),"Mid-Recency",marketing_campaign[[#This Row],[Recency]]&gt;=32,"Late Recency")</f>
        <v>Late Recency</v>
      </c>
      <c r="N1203">
        <v>221</v>
      </c>
      <c r="O1203">
        <v>104</v>
      </c>
      <c r="P1203">
        <v>169</v>
      </c>
      <c r="Q1203">
        <v>102</v>
      </c>
      <c r="R1203">
        <v>78</v>
      </c>
      <c r="S1203">
        <v>84</v>
      </c>
      <c r="T1203">
        <f>marketing_campaign[[#This Row],[MntGoldProds]]+marketing_campaign[[#This Row],[MntSweetProducts]]+marketing_campaign[[#This Row],[MntFishProducts]]+marketing_campaign[[#This Row],[MntMeatProducts]]+marketing_campaign[[#This Row],[MntFruits]]+marketing_campaign[[#This Row],[MntWines]]</f>
        <v>758</v>
      </c>
      <c r="U1203">
        <v>3</v>
      </c>
      <c r="V1203">
        <v>9</v>
      </c>
      <c r="W1203">
        <v>2</v>
      </c>
      <c r="X1203">
        <v>8</v>
      </c>
      <c r="Y1203">
        <f t="shared" si="37"/>
        <v>22</v>
      </c>
      <c r="Z1203">
        <v>7</v>
      </c>
      <c r="AA1203">
        <v>0</v>
      </c>
      <c r="AB1203">
        <v>0</v>
      </c>
      <c r="AC1203">
        <v>0</v>
      </c>
      <c r="AD1203">
        <v>0</v>
      </c>
      <c r="AE1203">
        <v>0</v>
      </c>
      <c r="AF1203">
        <v>1</v>
      </c>
      <c r="AG1203">
        <v>3</v>
      </c>
      <c r="AH1203">
        <v>11</v>
      </c>
      <c r="AI1203">
        <v>0</v>
      </c>
      <c r="AJ1203">
        <f>marketing_campaign[[#This Row],[AcceptedCmp2]]+marketing_campaign[[#This Row],[AcceptedCmp1]]+marketing_campaign[[#This Row],[AcceptedCmp5]]+marketing_campaign[[#This Row],[AcceptedCmp4]]+marketing_campaign[[#This Row],[AcceptedCmp3]]</f>
        <v>0</v>
      </c>
    </row>
    <row r="1204" spans="1:36" x14ac:dyDescent="0.35">
      <c r="A1204">
        <v>3602</v>
      </c>
      <c r="B1204">
        <v>1958</v>
      </c>
      <c r="C1204">
        <f t="shared" ca="1" si="36"/>
        <v>68</v>
      </c>
      <c r="D1204" t="str" cm="1">
        <f t="array" aca="1" ref="D12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4" t="s">
        <v>34</v>
      </c>
      <c r="F1204" t="s">
        <v>33</v>
      </c>
      <c r="G1204" cm="1">
        <f t="array" ref="G1204">_xlfn.IFS(marketing_campaign[[#This Row],[Marital_Status]]="Single",I1204-J1204+1,marketing_campaign[[#This Row],[Marital_Status]]="Together",I1204+J1204+2,marketing_campaign[[#This Row],[Marital_Status]]="Alone",I1204-J1204+1,marketing_campaign[[#This Row],[Marital_Status]]="Married",I1204+J1204+2,marketing_campaign[[#This Row],[Marital_Status]]="Divorced",I1204+J1204+1,marketing_campaign[[#This Row],[Marital_Status]]="YOLO",I1204-J1204+1,marketing_campaign[[#This Row],[Marital_Status]]="Absurd",I1204-J1204+1,marketing_campaign[[#This Row],[Marital_Status]]="Widow",I1204+J1204+1)</f>
        <v>3</v>
      </c>
      <c r="H1204">
        <v>51412</v>
      </c>
      <c r="I1204">
        <v>0</v>
      </c>
      <c r="J1204">
        <v>1</v>
      </c>
      <c r="K1204" s="1">
        <v>41639</v>
      </c>
      <c r="L1204">
        <v>42</v>
      </c>
      <c r="M1204" t="str" cm="1">
        <f t="array" ref="M1204">_xlfn.IFS(AND(marketing_campaign[[#This Row],[Recency]]&gt;=0,marketing_campaign[[#This Row],[Recency]]&lt;=14),"Early Recency",AND(marketing_campaign[[#This Row],[Recency]]&gt;=15,marketing_campaign[[#This Row],[Recency]]&lt;=31),"Mid-Recency",marketing_campaign[[#This Row],[Recency]]&gt;=32,"Late Recency")</f>
        <v>Late Recency</v>
      </c>
      <c r="N1204">
        <v>140</v>
      </c>
      <c r="O1204">
        <v>3</v>
      </c>
      <c r="P1204">
        <v>29</v>
      </c>
      <c r="Q1204">
        <v>4</v>
      </c>
      <c r="R1204">
        <v>5</v>
      </c>
      <c r="S1204">
        <v>14</v>
      </c>
      <c r="T1204">
        <f>marketing_campaign[[#This Row],[MntGoldProds]]+marketing_campaign[[#This Row],[MntSweetProducts]]+marketing_campaign[[#This Row],[MntFishProducts]]+marketing_campaign[[#This Row],[MntMeatProducts]]+marketing_campaign[[#This Row],[MntFruits]]+marketing_campaign[[#This Row],[MntWines]]</f>
        <v>195</v>
      </c>
      <c r="U1204">
        <v>2</v>
      </c>
      <c r="V1204">
        <v>3</v>
      </c>
      <c r="W1204">
        <v>2</v>
      </c>
      <c r="X1204">
        <v>4</v>
      </c>
      <c r="Y1204">
        <f t="shared" si="37"/>
        <v>11</v>
      </c>
      <c r="Z1204">
        <v>4</v>
      </c>
      <c r="AA1204">
        <v>0</v>
      </c>
      <c r="AB1204">
        <v>0</v>
      </c>
      <c r="AC1204">
        <v>0</v>
      </c>
      <c r="AD1204">
        <v>0</v>
      </c>
      <c r="AE1204">
        <v>0</v>
      </c>
      <c r="AF1204">
        <v>0</v>
      </c>
      <c r="AG1204">
        <v>3</v>
      </c>
      <c r="AH1204">
        <v>11</v>
      </c>
      <c r="AI1204">
        <v>0</v>
      </c>
      <c r="AJ1204">
        <f>marketing_campaign[[#This Row],[AcceptedCmp2]]+marketing_campaign[[#This Row],[AcceptedCmp1]]+marketing_campaign[[#This Row],[AcceptedCmp5]]+marketing_campaign[[#This Row],[AcceptedCmp4]]+marketing_campaign[[#This Row],[AcceptedCmp3]]</f>
        <v>0</v>
      </c>
    </row>
    <row r="1205" spans="1:36" x14ac:dyDescent="0.35">
      <c r="A1205">
        <v>234</v>
      </c>
      <c r="B1205">
        <v>1979</v>
      </c>
      <c r="C1205">
        <f t="shared" ca="1" si="36"/>
        <v>47</v>
      </c>
      <c r="D1205" t="str" cm="1">
        <f t="array" aca="1" ref="D12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5" t="s">
        <v>29</v>
      </c>
      <c r="F1205" t="s">
        <v>35</v>
      </c>
      <c r="G1205" cm="1">
        <f t="array" ref="G1205">_xlfn.IFS(marketing_campaign[[#This Row],[Marital_Status]]="Single",I1205-J1205+1,marketing_campaign[[#This Row],[Marital_Status]]="Together",I1205+J1205+2,marketing_campaign[[#This Row],[Marital_Status]]="Alone",I1205-J1205+1,marketing_campaign[[#This Row],[Marital_Status]]="Married",I1205+J1205+2,marketing_campaign[[#This Row],[Marital_Status]]="Divorced",I1205+J1205+1,marketing_campaign[[#This Row],[Marital_Status]]="YOLO",I1205-J1205+1,marketing_campaign[[#This Row],[Marital_Status]]="Absurd",I1205-J1205+1,marketing_campaign[[#This Row],[Marital_Status]]="Widow",I1205+J1205+1)</f>
        <v>2</v>
      </c>
      <c r="H1205">
        <v>15287</v>
      </c>
      <c r="I1205">
        <v>1</v>
      </c>
      <c r="J1205">
        <v>0</v>
      </c>
      <c r="K1205" s="1">
        <v>41192</v>
      </c>
      <c r="L1205">
        <v>60</v>
      </c>
      <c r="M1205" t="str" cm="1">
        <f t="array" ref="M1205">_xlfn.IFS(AND(marketing_campaign[[#This Row],[Recency]]&gt;=0,marketing_campaign[[#This Row],[Recency]]&lt;=14),"Early Recency",AND(marketing_campaign[[#This Row],[Recency]]&gt;=15,marketing_campaign[[#This Row],[Recency]]&lt;=31),"Mid-Recency",marketing_campaign[[#This Row],[Recency]]&gt;=32,"Late Recency")</f>
        <v>Late Recency</v>
      </c>
      <c r="N1205">
        <v>1</v>
      </c>
      <c r="O1205">
        <v>2</v>
      </c>
      <c r="P1205">
        <v>8</v>
      </c>
      <c r="Q1205">
        <v>4</v>
      </c>
      <c r="R1205">
        <v>3</v>
      </c>
      <c r="S1205">
        <v>13</v>
      </c>
      <c r="T1205">
        <f>marketing_campaign[[#This Row],[MntGoldProds]]+marketing_campaign[[#This Row],[MntSweetProducts]]+marketing_campaign[[#This Row],[MntFishProducts]]+marketing_campaign[[#This Row],[MntMeatProducts]]+marketing_campaign[[#This Row],[MntFruits]]+marketing_campaign[[#This Row],[MntWines]]</f>
        <v>31</v>
      </c>
      <c r="U1205">
        <v>2</v>
      </c>
      <c r="V1205">
        <v>1</v>
      </c>
      <c r="W1205">
        <v>1</v>
      </c>
      <c r="X1205">
        <v>2</v>
      </c>
      <c r="Y1205">
        <f t="shared" si="37"/>
        <v>6</v>
      </c>
      <c r="Z1205">
        <v>7</v>
      </c>
      <c r="AA1205">
        <v>1</v>
      </c>
      <c r="AB1205">
        <v>0</v>
      </c>
      <c r="AC1205">
        <v>0</v>
      </c>
      <c r="AD1205">
        <v>0</v>
      </c>
      <c r="AE1205">
        <v>0</v>
      </c>
      <c r="AF1205">
        <v>0</v>
      </c>
      <c r="AG1205">
        <v>3</v>
      </c>
      <c r="AH1205">
        <v>11</v>
      </c>
      <c r="AI1205">
        <v>1</v>
      </c>
      <c r="AJ1205">
        <f>marketing_campaign[[#This Row],[AcceptedCmp2]]+marketing_campaign[[#This Row],[AcceptedCmp1]]+marketing_campaign[[#This Row],[AcceptedCmp5]]+marketing_campaign[[#This Row],[AcceptedCmp4]]+marketing_campaign[[#This Row],[AcceptedCmp3]]</f>
        <v>1</v>
      </c>
    </row>
    <row r="1206" spans="1:36" x14ac:dyDescent="0.35">
      <c r="A1206">
        <v>2995</v>
      </c>
      <c r="B1206">
        <v>1957</v>
      </c>
      <c r="C1206">
        <f t="shared" ca="1" si="36"/>
        <v>69</v>
      </c>
      <c r="D1206" t="str" cm="1">
        <f t="array" aca="1" ref="D12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6" t="s">
        <v>34</v>
      </c>
      <c r="F1206" t="s">
        <v>31</v>
      </c>
      <c r="G1206" cm="1">
        <f t="array" ref="G1206">_xlfn.IFS(marketing_campaign[[#This Row],[Marital_Status]]="Single",I1206-J1206+1,marketing_campaign[[#This Row],[Marital_Status]]="Together",I1206+J1206+2,marketing_campaign[[#This Row],[Marital_Status]]="Alone",I1206-J1206+1,marketing_campaign[[#This Row],[Marital_Status]]="Married",I1206+J1206+2,marketing_campaign[[#This Row],[Marital_Status]]="Divorced",I1206+J1206+1,marketing_campaign[[#This Row],[Marital_Status]]="YOLO",I1206-J1206+1,marketing_campaign[[#This Row],[Marital_Status]]="Absurd",I1206-J1206+1,marketing_campaign[[#This Row],[Marital_Status]]="Widow",I1206+J1206+1)</f>
        <v>2</v>
      </c>
      <c r="H1206">
        <v>66636</v>
      </c>
      <c r="I1206">
        <v>0</v>
      </c>
      <c r="J1206">
        <v>0</v>
      </c>
      <c r="K1206" s="1">
        <v>41503</v>
      </c>
      <c r="L1206">
        <v>64</v>
      </c>
      <c r="M1206" t="str" cm="1">
        <f t="array" ref="M1206">_xlfn.IFS(AND(marketing_campaign[[#This Row],[Recency]]&gt;=0,marketing_campaign[[#This Row],[Recency]]&lt;=14),"Early Recency",AND(marketing_campaign[[#This Row],[Recency]]&gt;=15,marketing_campaign[[#This Row],[Recency]]&lt;=31),"Mid-Recency",marketing_campaign[[#This Row],[Recency]]&gt;=32,"Late Recency")</f>
        <v>Late Recency</v>
      </c>
      <c r="N1206">
        <v>291</v>
      </c>
      <c r="O1206">
        <v>10</v>
      </c>
      <c r="P1206">
        <v>689</v>
      </c>
      <c r="Q1206">
        <v>84</v>
      </c>
      <c r="R1206">
        <v>10</v>
      </c>
      <c r="S1206">
        <v>0</v>
      </c>
      <c r="T1206">
        <f>marketing_campaign[[#This Row],[MntGoldProds]]+marketing_campaign[[#This Row],[MntSweetProducts]]+marketing_campaign[[#This Row],[MntFishProducts]]+marketing_campaign[[#This Row],[MntMeatProducts]]+marketing_campaign[[#This Row],[MntFruits]]+marketing_campaign[[#This Row],[MntWines]]</f>
        <v>1084</v>
      </c>
      <c r="U1206">
        <v>1</v>
      </c>
      <c r="V1206">
        <v>3</v>
      </c>
      <c r="W1206">
        <v>4</v>
      </c>
      <c r="X1206">
        <v>9</v>
      </c>
      <c r="Y1206">
        <f t="shared" si="37"/>
        <v>17</v>
      </c>
      <c r="Z1206">
        <v>1</v>
      </c>
      <c r="AA1206">
        <v>0</v>
      </c>
      <c r="AB1206">
        <v>0</v>
      </c>
      <c r="AC1206">
        <v>0</v>
      </c>
      <c r="AD1206">
        <v>0</v>
      </c>
      <c r="AE1206">
        <v>0</v>
      </c>
      <c r="AF1206">
        <v>0</v>
      </c>
      <c r="AG1206">
        <v>3</v>
      </c>
      <c r="AH1206">
        <v>11</v>
      </c>
      <c r="AI1206">
        <v>0</v>
      </c>
      <c r="AJ1206">
        <f>marketing_campaign[[#This Row],[AcceptedCmp2]]+marketing_campaign[[#This Row],[AcceptedCmp1]]+marketing_campaign[[#This Row],[AcceptedCmp5]]+marketing_campaign[[#This Row],[AcceptedCmp4]]+marketing_campaign[[#This Row],[AcceptedCmp3]]</f>
        <v>0</v>
      </c>
    </row>
    <row r="1207" spans="1:36" x14ac:dyDescent="0.35">
      <c r="A1207">
        <v>1118</v>
      </c>
      <c r="B1207">
        <v>1956</v>
      </c>
      <c r="C1207">
        <f t="shared" ca="1" si="36"/>
        <v>70</v>
      </c>
      <c r="D1207" t="str" cm="1">
        <f t="array" aca="1" ref="D12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07" t="s">
        <v>34</v>
      </c>
      <c r="F1207" t="s">
        <v>33</v>
      </c>
      <c r="G1207" cm="1">
        <f t="array" ref="G1207">_xlfn.IFS(marketing_campaign[[#This Row],[Marital_Status]]="Single",I1207-J1207+1,marketing_campaign[[#This Row],[Marital_Status]]="Together",I1207+J1207+2,marketing_campaign[[#This Row],[Marital_Status]]="Alone",I1207-J1207+1,marketing_campaign[[#This Row],[Marital_Status]]="Married",I1207+J1207+2,marketing_campaign[[#This Row],[Marital_Status]]="Divorced",I1207+J1207+1,marketing_campaign[[#This Row],[Marital_Status]]="YOLO",I1207-J1207+1,marketing_campaign[[#This Row],[Marital_Status]]="Absurd",I1207-J1207+1,marketing_campaign[[#This Row],[Marital_Status]]="Widow",I1207+J1207+1)</f>
        <v>3</v>
      </c>
      <c r="H1207">
        <v>50965</v>
      </c>
      <c r="I1207">
        <v>0</v>
      </c>
      <c r="J1207">
        <v>1</v>
      </c>
      <c r="K1207" s="1">
        <v>41325</v>
      </c>
      <c r="L1207">
        <v>87</v>
      </c>
      <c r="M1207" t="str" cm="1">
        <f t="array" ref="M1207">_xlfn.IFS(AND(marketing_campaign[[#This Row],[Recency]]&gt;=0,marketing_campaign[[#This Row],[Recency]]&lt;=14),"Early Recency",AND(marketing_campaign[[#This Row],[Recency]]&gt;=15,marketing_campaign[[#This Row],[Recency]]&lt;=31),"Mid-Recency",marketing_campaign[[#This Row],[Recency]]&gt;=32,"Late Recency")</f>
        <v>Late Recency</v>
      </c>
      <c r="N1207">
        <v>544</v>
      </c>
      <c r="O1207">
        <v>13</v>
      </c>
      <c r="P1207">
        <v>85</v>
      </c>
      <c r="Q1207">
        <v>8</v>
      </c>
      <c r="R1207">
        <v>6</v>
      </c>
      <c r="S1207">
        <v>29</v>
      </c>
      <c r="T1207">
        <f>marketing_campaign[[#This Row],[MntGoldProds]]+marketing_campaign[[#This Row],[MntSweetProducts]]+marketing_campaign[[#This Row],[MntFishProducts]]+marketing_campaign[[#This Row],[MntMeatProducts]]+marketing_campaign[[#This Row],[MntFruits]]+marketing_campaign[[#This Row],[MntWines]]</f>
        <v>685</v>
      </c>
      <c r="U1207">
        <v>3</v>
      </c>
      <c r="V1207">
        <v>10</v>
      </c>
      <c r="W1207">
        <v>4</v>
      </c>
      <c r="X1207">
        <v>5</v>
      </c>
      <c r="Y1207">
        <f t="shared" si="37"/>
        <v>22</v>
      </c>
      <c r="Z1207">
        <v>8</v>
      </c>
      <c r="AA1207">
        <v>1</v>
      </c>
      <c r="AB1207">
        <v>0</v>
      </c>
      <c r="AC1207">
        <v>0</v>
      </c>
      <c r="AD1207">
        <v>0</v>
      </c>
      <c r="AE1207">
        <v>0</v>
      </c>
      <c r="AF1207">
        <v>0</v>
      </c>
      <c r="AG1207">
        <v>3</v>
      </c>
      <c r="AH1207">
        <v>11</v>
      </c>
      <c r="AI1207">
        <v>0</v>
      </c>
      <c r="AJ1207">
        <f>marketing_campaign[[#This Row],[AcceptedCmp2]]+marketing_campaign[[#This Row],[AcceptedCmp1]]+marketing_campaign[[#This Row],[AcceptedCmp5]]+marketing_campaign[[#This Row],[AcceptedCmp4]]+marketing_campaign[[#This Row],[AcceptedCmp3]]</f>
        <v>1</v>
      </c>
    </row>
    <row r="1208" spans="1:36" x14ac:dyDescent="0.35">
      <c r="A1208">
        <v>7789</v>
      </c>
      <c r="B1208">
        <v>1965</v>
      </c>
      <c r="C1208">
        <f t="shared" ca="1" si="36"/>
        <v>61</v>
      </c>
      <c r="D1208" t="str" cm="1">
        <f t="array" aca="1" ref="D12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08" t="s">
        <v>32</v>
      </c>
      <c r="F1208" t="s">
        <v>33</v>
      </c>
      <c r="G1208" cm="1">
        <f t="array" ref="G1208">_xlfn.IFS(marketing_campaign[[#This Row],[Marital_Status]]="Single",I1208-J1208+1,marketing_campaign[[#This Row],[Marital_Status]]="Together",I1208+J1208+2,marketing_campaign[[#This Row],[Marital_Status]]="Alone",I1208-J1208+1,marketing_campaign[[#This Row],[Marital_Status]]="Married",I1208+J1208+2,marketing_campaign[[#This Row],[Marital_Status]]="Divorced",I1208+J1208+1,marketing_campaign[[#This Row],[Marital_Status]]="YOLO",I1208-J1208+1,marketing_campaign[[#This Row],[Marital_Status]]="Absurd",I1208-J1208+1,marketing_campaign[[#This Row],[Marital_Status]]="Widow",I1208+J1208+1)</f>
        <v>2</v>
      </c>
      <c r="H1208">
        <v>84618</v>
      </c>
      <c r="I1208">
        <v>0</v>
      </c>
      <c r="J1208">
        <v>0</v>
      </c>
      <c r="K1208" s="1">
        <v>41600</v>
      </c>
      <c r="L1208">
        <v>96</v>
      </c>
      <c r="M1208" t="str" cm="1">
        <f t="array" ref="M1208">_xlfn.IFS(AND(marketing_campaign[[#This Row],[Recency]]&gt;=0,marketing_campaign[[#This Row],[Recency]]&lt;=14),"Early Recency",AND(marketing_campaign[[#This Row],[Recency]]&gt;=15,marketing_campaign[[#This Row],[Recency]]&lt;=31),"Mid-Recency",marketing_campaign[[#This Row],[Recency]]&gt;=32,"Late Recency")</f>
        <v>Late Recency</v>
      </c>
      <c r="N1208">
        <v>684</v>
      </c>
      <c r="O1208">
        <v>100</v>
      </c>
      <c r="P1208">
        <v>801</v>
      </c>
      <c r="Q1208">
        <v>21</v>
      </c>
      <c r="R1208">
        <v>66</v>
      </c>
      <c r="S1208">
        <v>0</v>
      </c>
      <c r="T1208">
        <f>marketing_campaign[[#This Row],[MntGoldProds]]+marketing_campaign[[#This Row],[MntSweetProducts]]+marketing_campaign[[#This Row],[MntFishProducts]]+marketing_campaign[[#This Row],[MntMeatProducts]]+marketing_campaign[[#This Row],[MntFruits]]+marketing_campaign[[#This Row],[MntWines]]</f>
        <v>1672</v>
      </c>
      <c r="U1208">
        <v>1</v>
      </c>
      <c r="V1208">
        <v>6</v>
      </c>
      <c r="W1208">
        <v>9</v>
      </c>
      <c r="X1208">
        <v>10</v>
      </c>
      <c r="Y1208">
        <f t="shared" si="37"/>
        <v>26</v>
      </c>
      <c r="Z1208">
        <v>2</v>
      </c>
      <c r="AA1208">
        <v>0</v>
      </c>
      <c r="AB1208">
        <v>0</v>
      </c>
      <c r="AC1208">
        <v>1</v>
      </c>
      <c r="AD1208">
        <v>0</v>
      </c>
      <c r="AE1208">
        <v>0</v>
      </c>
      <c r="AF1208">
        <v>0</v>
      </c>
      <c r="AG1208">
        <v>3</v>
      </c>
      <c r="AH1208">
        <v>11</v>
      </c>
      <c r="AI1208">
        <v>0</v>
      </c>
      <c r="AJ1208">
        <f>marketing_campaign[[#This Row],[AcceptedCmp2]]+marketing_campaign[[#This Row],[AcceptedCmp1]]+marketing_campaign[[#This Row],[AcceptedCmp5]]+marketing_campaign[[#This Row],[AcceptedCmp4]]+marketing_campaign[[#This Row],[AcceptedCmp3]]</f>
        <v>1</v>
      </c>
    </row>
    <row r="1209" spans="1:36" x14ac:dyDescent="0.35">
      <c r="A1209">
        <v>3068</v>
      </c>
      <c r="B1209">
        <v>1990</v>
      </c>
      <c r="C1209">
        <f t="shared" ca="1" si="36"/>
        <v>36</v>
      </c>
      <c r="D1209" t="str" cm="1">
        <f t="array" aca="1" ref="D12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09" t="s">
        <v>29</v>
      </c>
      <c r="F1209" t="s">
        <v>33</v>
      </c>
      <c r="G1209" cm="1">
        <f t="array" ref="G1209">_xlfn.IFS(marketing_campaign[[#This Row],[Marital_Status]]="Single",I1209-J1209+1,marketing_campaign[[#This Row],[Marital_Status]]="Together",I1209+J1209+2,marketing_campaign[[#This Row],[Marital_Status]]="Alone",I1209-J1209+1,marketing_campaign[[#This Row],[Marital_Status]]="Married",I1209+J1209+2,marketing_campaign[[#This Row],[Marital_Status]]="Divorced",I1209+J1209+1,marketing_campaign[[#This Row],[Marital_Status]]="YOLO",I1209-J1209+1,marketing_campaign[[#This Row],[Marital_Status]]="Absurd",I1209-J1209+1,marketing_campaign[[#This Row],[Marital_Status]]="Widow",I1209+J1209+1)</f>
        <v>2</v>
      </c>
      <c r="H1209">
        <v>18351</v>
      </c>
      <c r="I1209">
        <v>0</v>
      </c>
      <c r="J1209">
        <v>0</v>
      </c>
      <c r="K1209" s="1">
        <v>41576</v>
      </c>
      <c r="L1209">
        <v>1</v>
      </c>
      <c r="M1209" t="str" cm="1">
        <f t="array" ref="M1209">_xlfn.IFS(AND(marketing_campaign[[#This Row],[Recency]]&gt;=0,marketing_campaign[[#This Row],[Recency]]&lt;=14),"Early Recency",AND(marketing_campaign[[#This Row],[Recency]]&gt;=15,marketing_campaign[[#This Row],[Recency]]&lt;=31),"Mid-Recency",marketing_campaign[[#This Row],[Recency]]&gt;=32,"Late Recency")</f>
        <v>Early Recency</v>
      </c>
      <c r="N1209">
        <v>1</v>
      </c>
      <c r="O1209">
        <v>12</v>
      </c>
      <c r="P1209">
        <v>9</v>
      </c>
      <c r="Q1209">
        <v>0</v>
      </c>
      <c r="R1209">
        <v>14</v>
      </c>
      <c r="S1209">
        <v>7</v>
      </c>
      <c r="T1209">
        <f>marketing_campaign[[#This Row],[MntGoldProds]]+marketing_campaign[[#This Row],[MntSweetProducts]]+marketing_campaign[[#This Row],[MntFishProducts]]+marketing_campaign[[#This Row],[MntMeatProducts]]+marketing_campaign[[#This Row],[MntFruits]]+marketing_campaign[[#This Row],[MntWines]]</f>
        <v>43</v>
      </c>
      <c r="U1209">
        <v>1</v>
      </c>
      <c r="V1209">
        <v>2</v>
      </c>
      <c r="W1209">
        <v>0</v>
      </c>
      <c r="X1209">
        <v>3</v>
      </c>
      <c r="Y1209">
        <f t="shared" si="37"/>
        <v>6</v>
      </c>
      <c r="Z1209">
        <v>7</v>
      </c>
      <c r="AA1209">
        <v>0</v>
      </c>
      <c r="AB1209">
        <v>0</v>
      </c>
      <c r="AC1209">
        <v>0</v>
      </c>
      <c r="AD1209">
        <v>0</v>
      </c>
      <c r="AE1209">
        <v>0</v>
      </c>
      <c r="AF1209">
        <v>0</v>
      </c>
      <c r="AG1209">
        <v>3</v>
      </c>
      <c r="AH1209">
        <v>11</v>
      </c>
      <c r="AI1209">
        <v>0</v>
      </c>
      <c r="AJ1209">
        <f>marketing_campaign[[#This Row],[AcceptedCmp2]]+marketing_campaign[[#This Row],[AcceptedCmp1]]+marketing_campaign[[#This Row],[AcceptedCmp5]]+marketing_campaign[[#This Row],[AcceptedCmp4]]+marketing_campaign[[#This Row],[AcceptedCmp3]]</f>
        <v>0</v>
      </c>
    </row>
    <row r="1210" spans="1:36" x14ac:dyDescent="0.35">
      <c r="A1210">
        <v>8955</v>
      </c>
      <c r="B1210">
        <v>1957</v>
      </c>
      <c r="C1210">
        <f t="shared" ca="1" si="36"/>
        <v>69</v>
      </c>
      <c r="D1210" t="str" cm="1">
        <f t="array" aca="1" ref="D12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0" t="s">
        <v>32</v>
      </c>
      <c r="F1210" t="s">
        <v>31</v>
      </c>
      <c r="G1210" cm="1">
        <f t="array" ref="G1210">_xlfn.IFS(marketing_campaign[[#This Row],[Marital_Status]]="Single",I1210-J1210+1,marketing_campaign[[#This Row],[Marital_Status]]="Together",I1210+J1210+2,marketing_campaign[[#This Row],[Marital_Status]]="Alone",I1210-J1210+1,marketing_campaign[[#This Row],[Marital_Status]]="Married",I1210+J1210+2,marketing_campaign[[#This Row],[Marital_Status]]="Divorced",I1210+J1210+1,marketing_campaign[[#This Row],[Marital_Status]]="YOLO",I1210-J1210+1,marketing_campaign[[#This Row],[Marital_Status]]="Absurd",I1210-J1210+1,marketing_campaign[[#This Row],[Marital_Status]]="Widow",I1210+J1210+1)</f>
        <v>4</v>
      </c>
      <c r="H1210">
        <v>40451</v>
      </c>
      <c r="I1210">
        <v>0</v>
      </c>
      <c r="J1210">
        <v>2</v>
      </c>
      <c r="K1210" s="1">
        <v>41686</v>
      </c>
      <c r="L1210">
        <v>54</v>
      </c>
      <c r="M1210" t="str" cm="1">
        <f t="array" ref="M1210">_xlfn.IFS(AND(marketing_campaign[[#This Row],[Recency]]&gt;=0,marketing_campaign[[#This Row],[Recency]]&lt;=14),"Early Recency",AND(marketing_campaign[[#This Row],[Recency]]&gt;=15,marketing_campaign[[#This Row],[Recency]]&lt;=31),"Mid-Recency",marketing_campaign[[#This Row],[Recency]]&gt;=32,"Late Recency")</f>
        <v>Late Recency</v>
      </c>
      <c r="N1210">
        <v>35</v>
      </c>
      <c r="O1210">
        <v>0</v>
      </c>
      <c r="P1210">
        <v>4</v>
      </c>
      <c r="Q1210">
        <v>0</v>
      </c>
      <c r="R1210">
        <v>0</v>
      </c>
      <c r="S1210">
        <v>10</v>
      </c>
      <c r="T1210">
        <f>marketing_campaign[[#This Row],[MntGoldProds]]+marketing_campaign[[#This Row],[MntSweetProducts]]+marketing_campaign[[#This Row],[MntFishProducts]]+marketing_campaign[[#This Row],[MntMeatProducts]]+marketing_campaign[[#This Row],[MntFruits]]+marketing_campaign[[#This Row],[MntWines]]</f>
        <v>49</v>
      </c>
      <c r="U1210">
        <v>1</v>
      </c>
      <c r="V1210">
        <v>1</v>
      </c>
      <c r="W1210">
        <v>1</v>
      </c>
      <c r="X1210">
        <v>2</v>
      </c>
      <c r="Y1210">
        <f t="shared" si="37"/>
        <v>5</v>
      </c>
      <c r="Z1210">
        <v>5</v>
      </c>
      <c r="AA1210">
        <v>1</v>
      </c>
      <c r="AB1210">
        <v>0</v>
      </c>
      <c r="AC1210">
        <v>0</v>
      </c>
      <c r="AD1210">
        <v>0</v>
      </c>
      <c r="AE1210">
        <v>0</v>
      </c>
      <c r="AF1210">
        <v>0</v>
      </c>
      <c r="AG1210">
        <v>3</v>
      </c>
      <c r="AH1210">
        <v>11</v>
      </c>
      <c r="AI1210">
        <v>0</v>
      </c>
      <c r="AJ1210">
        <f>marketing_campaign[[#This Row],[AcceptedCmp2]]+marketing_campaign[[#This Row],[AcceptedCmp1]]+marketing_campaign[[#This Row],[AcceptedCmp5]]+marketing_campaign[[#This Row],[AcceptedCmp4]]+marketing_campaign[[#This Row],[AcceptedCmp3]]</f>
        <v>1</v>
      </c>
    </row>
    <row r="1211" spans="1:36" x14ac:dyDescent="0.35">
      <c r="A1211">
        <v>945</v>
      </c>
      <c r="B1211">
        <v>1965</v>
      </c>
      <c r="C1211">
        <f t="shared" ca="1" si="36"/>
        <v>61</v>
      </c>
      <c r="D1211" t="str" cm="1">
        <f t="array" aca="1" ref="D12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1" t="s">
        <v>29</v>
      </c>
      <c r="F1211" t="s">
        <v>31</v>
      </c>
      <c r="G1211" cm="1">
        <f t="array" ref="G1211">_xlfn.IFS(marketing_campaign[[#This Row],[Marital_Status]]="Single",I1211-J1211+1,marketing_campaign[[#This Row],[Marital_Status]]="Together",I1211+J1211+2,marketing_campaign[[#This Row],[Marital_Status]]="Alone",I1211-J1211+1,marketing_campaign[[#This Row],[Marital_Status]]="Married",I1211+J1211+2,marketing_campaign[[#This Row],[Marital_Status]]="Divorced",I1211+J1211+1,marketing_campaign[[#This Row],[Marital_Status]]="YOLO",I1211-J1211+1,marketing_campaign[[#This Row],[Marital_Status]]="Absurd",I1211-J1211+1,marketing_campaign[[#This Row],[Marital_Status]]="Widow",I1211+J1211+1)</f>
        <v>3</v>
      </c>
      <c r="H1211">
        <v>36317</v>
      </c>
      <c r="I1211">
        <v>0</v>
      </c>
      <c r="J1211">
        <v>1</v>
      </c>
      <c r="K1211" s="1">
        <v>41416</v>
      </c>
      <c r="L1211">
        <v>53</v>
      </c>
      <c r="M1211" t="str" cm="1">
        <f t="array" ref="M1211">_xlfn.IFS(AND(marketing_campaign[[#This Row],[Recency]]&gt;=0,marketing_campaign[[#This Row],[Recency]]&lt;=14),"Early Recency",AND(marketing_campaign[[#This Row],[Recency]]&gt;=15,marketing_campaign[[#This Row],[Recency]]&lt;=31),"Mid-Recency",marketing_campaign[[#This Row],[Recency]]&gt;=32,"Late Recency")</f>
        <v>Late Recency</v>
      </c>
      <c r="N1211">
        <v>87</v>
      </c>
      <c r="O1211">
        <v>3</v>
      </c>
      <c r="P1211">
        <v>25</v>
      </c>
      <c r="Q1211">
        <v>3</v>
      </c>
      <c r="R1211">
        <v>2</v>
      </c>
      <c r="S1211">
        <v>13</v>
      </c>
      <c r="T1211">
        <f>marketing_campaign[[#This Row],[MntGoldProds]]+marketing_campaign[[#This Row],[MntSweetProducts]]+marketing_campaign[[#This Row],[MntFishProducts]]+marketing_campaign[[#This Row],[MntMeatProducts]]+marketing_campaign[[#This Row],[MntFruits]]+marketing_campaign[[#This Row],[MntWines]]</f>
        <v>133</v>
      </c>
      <c r="U1211">
        <v>2</v>
      </c>
      <c r="V1211">
        <v>3</v>
      </c>
      <c r="W1211">
        <v>0</v>
      </c>
      <c r="X1211">
        <v>4</v>
      </c>
      <c r="Y1211">
        <f t="shared" si="37"/>
        <v>9</v>
      </c>
      <c r="Z1211">
        <v>7</v>
      </c>
      <c r="AA1211">
        <v>0</v>
      </c>
      <c r="AB1211">
        <v>0</v>
      </c>
      <c r="AC1211">
        <v>0</v>
      </c>
      <c r="AD1211">
        <v>0</v>
      </c>
      <c r="AE1211">
        <v>0</v>
      </c>
      <c r="AF1211">
        <v>0</v>
      </c>
      <c r="AG1211">
        <v>3</v>
      </c>
      <c r="AH1211">
        <v>11</v>
      </c>
      <c r="AI1211">
        <v>0</v>
      </c>
      <c r="AJ1211">
        <f>marketing_campaign[[#This Row],[AcceptedCmp2]]+marketing_campaign[[#This Row],[AcceptedCmp1]]+marketing_campaign[[#This Row],[AcceptedCmp5]]+marketing_campaign[[#This Row],[AcceptedCmp4]]+marketing_campaign[[#This Row],[AcceptedCmp3]]</f>
        <v>0</v>
      </c>
    </row>
    <row r="1212" spans="1:36" x14ac:dyDescent="0.35">
      <c r="A1212">
        <v>5644</v>
      </c>
      <c r="B1212">
        <v>1957</v>
      </c>
      <c r="C1212">
        <f t="shared" ca="1" si="36"/>
        <v>69</v>
      </c>
      <c r="D1212" t="str" cm="1">
        <f t="array" aca="1" ref="D12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2" t="s">
        <v>29</v>
      </c>
      <c r="F1212" t="s">
        <v>31</v>
      </c>
      <c r="G1212" cm="1">
        <f t="array" ref="G1212">_xlfn.IFS(marketing_campaign[[#This Row],[Marital_Status]]="Single",I1212-J1212+1,marketing_campaign[[#This Row],[Marital_Status]]="Together",I1212+J1212+2,marketing_campaign[[#This Row],[Marital_Status]]="Alone",I1212-J1212+1,marketing_campaign[[#This Row],[Marital_Status]]="Married",I1212+J1212+2,marketing_campaign[[#This Row],[Marital_Status]]="Divorced",I1212+J1212+1,marketing_campaign[[#This Row],[Marital_Status]]="YOLO",I1212-J1212+1,marketing_campaign[[#This Row],[Marital_Status]]="Absurd",I1212-J1212+1,marketing_campaign[[#This Row],[Marital_Status]]="Widow",I1212+J1212+1)</f>
        <v>3</v>
      </c>
      <c r="H1212">
        <v>42213</v>
      </c>
      <c r="I1212">
        <v>0</v>
      </c>
      <c r="J1212">
        <v>1</v>
      </c>
      <c r="K1212" s="1">
        <v>41559</v>
      </c>
      <c r="L1212">
        <v>96</v>
      </c>
      <c r="M1212" t="str" cm="1">
        <f t="array" ref="M1212">_xlfn.IFS(AND(marketing_campaign[[#This Row],[Recency]]&gt;=0,marketing_campaign[[#This Row],[Recency]]&lt;=14),"Early Recency",AND(marketing_campaign[[#This Row],[Recency]]&gt;=15,marketing_campaign[[#This Row],[Recency]]&lt;=31),"Mid-Recency",marketing_campaign[[#This Row],[Recency]]&gt;=32,"Late Recency")</f>
        <v>Late Recency</v>
      </c>
      <c r="N1212">
        <v>309</v>
      </c>
      <c r="O1212">
        <v>3</v>
      </c>
      <c r="P1212">
        <v>24</v>
      </c>
      <c r="Q1212">
        <v>4</v>
      </c>
      <c r="R1212">
        <v>3</v>
      </c>
      <c r="S1212">
        <v>20</v>
      </c>
      <c r="T1212">
        <f>marketing_campaign[[#This Row],[MntGoldProds]]+marketing_campaign[[#This Row],[MntSweetProducts]]+marketing_campaign[[#This Row],[MntFishProducts]]+marketing_campaign[[#This Row],[MntMeatProducts]]+marketing_campaign[[#This Row],[MntFruits]]+marketing_campaign[[#This Row],[MntWines]]</f>
        <v>363</v>
      </c>
      <c r="U1212">
        <v>2</v>
      </c>
      <c r="V1212">
        <v>5</v>
      </c>
      <c r="W1212">
        <v>1</v>
      </c>
      <c r="X1212">
        <v>7</v>
      </c>
      <c r="Y1212">
        <f t="shared" si="37"/>
        <v>15</v>
      </c>
      <c r="Z1212">
        <v>7</v>
      </c>
      <c r="AA1212">
        <v>0</v>
      </c>
      <c r="AB1212">
        <v>1</v>
      </c>
      <c r="AC1212">
        <v>0</v>
      </c>
      <c r="AD1212">
        <v>0</v>
      </c>
      <c r="AE1212">
        <v>0</v>
      </c>
      <c r="AF1212">
        <v>0</v>
      </c>
      <c r="AG1212">
        <v>3</v>
      </c>
      <c r="AH1212">
        <v>11</v>
      </c>
      <c r="AI1212">
        <v>0</v>
      </c>
      <c r="AJ1212">
        <f>marketing_campaign[[#This Row],[AcceptedCmp2]]+marketing_campaign[[#This Row],[AcceptedCmp1]]+marketing_campaign[[#This Row],[AcceptedCmp5]]+marketing_campaign[[#This Row],[AcceptedCmp4]]+marketing_campaign[[#This Row],[AcceptedCmp3]]</f>
        <v>1</v>
      </c>
    </row>
    <row r="1213" spans="1:36" x14ac:dyDescent="0.35">
      <c r="A1213">
        <v>7192</v>
      </c>
      <c r="B1213">
        <v>1955</v>
      </c>
      <c r="C1213">
        <f t="shared" ca="1" si="36"/>
        <v>71</v>
      </c>
      <c r="D1213" t="str" cm="1">
        <f t="array" aca="1" ref="D12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3" t="s">
        <v>29</v>
      </c>
      <c r="F1213" t="s">
        <v>31</v>
      </c>
      <c r="G1213" cm="1">
        <f t="array" ref="G1213">_xlfn.IFS(marketing_campaign[[#This Row],[Marital_Status]]="Single",I1213-J1213+1,marketing_campaign[[#This Row],[Marital_Status]]="Together",I1213+J1213+2,marketing_campaign[[#This Row],[Marital_Status]]="Alone",I1213-J1213+1,marketing_campaign[[#This Row],[Marital_Status]]="Married",I1213+J1213+2,marketing_campaign[[#This Row],[Marital_Status]]="Divorced",I1213+J1213+1,marketing_campaign[[#This Row],[Marital_Status]]="YOLO",I1213-J1213+1,marketing_campaign[[#This Row],[Marital_Status]]="Absurd",I1213-J1213+1,marketing_campaign[[#This Row],[Marital_Status]]="Widow",I1213+J1213+1)</f>
        <v>3</v>
      </c>
      <c r="H1213">
        <v>65748</v>
      </c>
      <c r="I1213">
        <v>0</v>
      </c>
      <c r="J1213">
        <v>1</v>
      </c>
      <c r="K1213" s="1">
        <v>41379</v>
      </c>
      <c r="L1213">
        <v>58</v>
      </c>
      <c r="M1213" t="str" cm="1">
        <f t="array" ref="M1213">_xlfn.IFS(AND(marketing_campaign[[#This Row],[Recency]]&gt;=0,marketing_campaign[[#This Row],[Recency]]&lt;=14),"Early Recency",AND(marketing_campaign[[#This Row],[Recency]]&gt;=15,marketing_campaign[[#This Row],[Recency]]&lt;=31),"Mid-Recency",marketing_campaign[[#This Row],[Recency]]&gt;=32,"Late Recency")</f>
        <v>Late Recency</v>
      </c>
      <c r="N1213">
        <v>172</v>
      </c>
      <c r="O1213">
        <v>73</v>
      </c>
      <c r="P1213">
        <v>93</v>
      </c>
      <c r="Q1213">
        <v>95</v>
      </c>
      <c r="R1213">
        <v>78</v>
      </c>
      <c r="S1213">
        <v>34</v>
      </c>
      <c r="T1213">
        <f>marketing_campaign[[#This Row],[MntGoldProds]]+marketing_campaign[[#This Row],[MntSweetProducts]]+marketing_campaign[[#This Row],[MntFishProducts]]+marketing_campaign[[#This Row],[MntMeatProducts]]+marketing_campaign[[#This Row],[MntFruits]]+marketing_campaign[[#This Row],[MntWines]]</f>
        <v>545</v>
      </c>
      <c r="U1213">
        <v>2</v>
      </c>
      <c r="V1213">
        <v>2</v>
      </c>
      <c r="W1213">
        <v>4</v>
      </c>
      <c r="X1213">
        <v>10</v>
      </c>
      <c r="Y1213">
        <f t="shared" si="37"/>
        <v>18</v>
      </c>
      <c r="Z1213">
        <v>1</v>
      </c>
      <c r="AA1213">
        <v>0</v>
      </c>
      <c r="AB1213">
        <v>0</v>
      </c>
      <c r="AC1213">
        <v>0</v>
      </c>
      <c r="AD1213">
        <v>0</v>
      </c>
      <c r="AE1213">
        <v>0</v>
      </c>
      <c r="AF1213">
        <v>1</v>
      </c>
      <c r="AG1213">
        <v>3</v>
      </c>
      <c r="AH1213">
        <v>11</v>
      </c>
      <c r="AI1213">
        <v>0</v>
      </c>
      <c r="AJ1213">
        <f>marketing_campaign[[#This Row],[AcceptedCmp2]]+marketing_campaign[[#This Row],[AcceptedCmp1]]+marketing_campaign[[#This Row],[AcceptedCmp5]]+marketing_campaign[[#This Row],[AcceptedCmp4]]+marketing_campaign[[#This Row],[AcceptedCmp3]]</f>
        <v>0</v>
      </c>
    </row>
    <row r="1214" spans="1:36" x14ac:dyDescent="0.35">
      <c r="A1214">
        <v>2324</v>
      </c>
      <c r="B1214">
        <v>1972</v>
      </c>
      <c r="C1214">
        <f t="shared" ca="1" si="36"/>
        <v>54</v>
      </c>
      <c r="D1214" t="str" cm="1">
        <f t="array" aca="1" ref="D12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4" t="s">
        <v>29</v>
      </c>
      <c r="F1214" t="s">
        <v>31</v>
      </c>
      <c r="G1214" cm="1">
        <f t="array" ref="G1214">_xlfn.IFS(marketing_campaign[[#This Row],[Marital_Status]]="Single",I1214-J1214+1,marketing_campaign[[#This Row],[Marital_Status]]="Together",I1214+J1214+2,marketing_campaign[[#This Row],[Marital_Status]]="Alone",I1214-J1214+1,marketing_campaign[[#This Row],[Marital_Status]]="Married",I1214+J1214+2,marketing_campaign[[#This Row],[Marital_Status]]="Divorced",I1214+J1214+1,marketing_campaign[[#This Row],[Marital_Status]]="YOLO",I1214-J1214+1,marketing_campaign[[#This Row],[Marital_Status]]="Absurd",I1214-J1214+1,marketing_campaign[[#This Row],[Marital_Status]]="Widow",I1214+J1214+1)</f>
        <v>3</v>
      </c>
      <c r="H1214">
        <v>77044</v>
      </c>
      <c r="I1214">
        <v>0</v>
      </c>
      <c r="J1214">
        <v>1</v>
      </c>
      <c r="K1214" s="1">
        <v>41574</v>
      </c>
      <c r="L1214">
        <v>12</v>
      </c>
      <c r="M1214" t="str" cm="1">
        <f t="array" ref="M1214">_xlfn.IFS(AND(marketing_campaign[[#This Row],[Recency]]&gt;=0,marketing_campaign[[#This Row],[Recency]]&lt;=14),"Early Recency",AND(marketing_campaign[[#This Row],[Recency]]&gt;=15,marketing_campaign[[#This Row],[Recency]]&lt;=31),"Mid-Recency",marketing_campaign[[#This Row],[Recency]]&gt;=32,"Late Recency")</f>
        <v>Early Recency</v>
      </c>
      <c r="N1214">
        <v>625</v>
      </c>
      <c r="O1214">
        <v>38</v>
      </c>
      <c r="P1214">
        <v>242</v>
      </c>
      <c r="Q1214">
        <v>50</v>
      </c>
      <c r="R1214">
        <v>34</v>
      </c>
      <c r="S1214">
        <v>76</v>
      </c>
      <c r="T1214">
        <f>marketing_campaign[[#This Row],[MntGoldProds]]+marketing_campaign[[#This Row],[MntSweetProducts]]+marketing_campaign[[#This Row],[MntFishProducts]]+marketing_campaign[[#This Row],[MntMeatProducts]]+marketing_campaign[[#This Row],[MntFruits]]+marketing_campaign[[#This Row],[MntWines]]</f>
        <v>1065</v>
      </c>
      <c r="U1214">
        <v>2</v>
      </c>
      <c r="V1214">
        <v>7</v>
      </c>
      <c r="W1214">
        <v>11</v>
      </c>
      <c r="X1214">
        <v>11</v>
      </c>
      <c r="Y1214">
        <f t="shared" si="37"/>
        <v>31</v>
      </c>
      <c r="Z1214">
        <v>4</v>
      </c>
      <c r="AA1214">
        <v>1</v>
      </c>
      <c r="AB1214">
        <v>0</v>
      </c>
      <c r="AC1214">
        <v>0</v>
      </c>
      <c r="AD1214">
        <v>0</v>
      </c>
      <c r="AE1214">
        <v>0</v>
      </c>
      <c r="AF1214">
        <v>0</v>
      </c>
      <c r="AG1214">
        <v>3</v>
      </c>
      <c r="AH1214">
        <v>11</v>
      </c>
      <c r="AI1214">
        <v>0</v>
      </c>
      <c r="AJ1214">
        <f>marketing_campaign[[#This Row],[AcceptedCmp2]]+marketing_campaign[[#This Row],[AcceptedCmp1]]+marketing_campaign[[#This Row],[AcceptedCmp5]]+marketing_campaign[[#This Row],[AcceptedCmp4]]+marketing_campaign[[#This Row],[AcceptedCmp3]]</f>
        <v>1</v>
      </c>
    </row>
    <row r="1215" spans="1:36" x14ac:dyDescent="0.35">
      <c r="A1215">
        <v>697</v>
      </c>
      <c r="B1215">
        <v>1969</v>
      </c>
      <c r="C1215">
        <f t="shared" ca="1" si="36"/>
        <v>57</v>
      </c>
      <c r="D1215" t="str" cm="1">
        <f t="array" aca="1" ref="D12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5" t="s">
        <v>29</v>
      </c>
      <c r="F1215" t="s">
        <v>31</v>
      </c>
      <c r="G1215" cm="1">
        <f t="array" ref="G1215">_xlfn.IFS(marketing_campaign[[#This Row],[Marital_Status]]="Single",I1215-J1215+1,marketing_campaign[[#This Row],[Marital_Status]]="Together",I1215+J1215+2,marketing_campaign[[#This Row],[Marital_Status]]="Alone",I1215-J1215+1,marketing_campaign[[#This Row],[Marital_Status]]="Married",I1215+J1215+2,marketing_campaign[[#This Row],[Marital_Status]]="Divorced",I1215+J1215+1,marketing_campaign[[#This Row],[Marital_Status]]="YOLO",I1215-J1215+1,marketing_campaign[[#This Row],[Marital_Status]]="Absurd",I1215-J1215+1,marketing_campaign[[#This Row],[Marital_Status]]="Widow",I1215+J1215+1)</f>
        <v>2</v>
      </c>
      <c r="H1215">
        <v>74918</v>
      </c>
      <c r="I1215">
        <v>0</v>
      </c>
      <c r="J1215">
        <v>0</v>
      </c>
      <c r="K1215" s="1">
        <v>41345</v>
      </c>
      <c r="L1215">
        <v>78</v>
      </c>
      <c r="M1215" t="str" cm="1">
        <f t="array" ref="M1215">_xlfn.IFS(AND(marketing_campaign[[#This Row],[Recency]]&gt;=0,marketing_campaign[[#This Row],[Recency]]&lt;=14),"Early Recency",AND(marketing_campaign[[#This Row],[Recency]]&gt;=15,marketing_campaign[[#This Row],[Recency]]&lt;=31),"Mid-Recency",marketing_campaign[[#This Row],[Recency]]&gt;=32,"Late Recency")</f>
        <v>Late Recency</v>
      </c>
      <c r="N1215">
        <v>972</v>
      </c>
      <c r="O1215">
        <v>59</v>
      </c>
      <c r="P1215">
        <v>913</v>
      </c>
      <c r="Q1215">
        <v>25</v>
      </c>
      <c r="R1215">
        <v>19</v>
      </c>
      <c r="S1215">
        <v>59</v>
      </c>
      <c r="T1215">
        <f>marketing_campaign[[#This Row],[MntGoldProds]]+marketing_campaign[[#This Row],[MntSweetProducts]]+marketing_campaign[[#This Row],[MntFishProducts]]+marketing_campaign[[#This Row],[MntMeatProducts]]+marketing_campaign[[#This Row],[MntFruits]]+marketing_campaign[[#This Row],[MntWines]]</f>
        <v>2047</v>
      </c>
      <c r="U1215">
        <v>1</v>
      </c>
      <c r="V1215">
        <v>5</v>
      </c>
      <c r="W1215">
        <v>9</v>
      </c>
      <c r="X1215">
        <v>6</v>
      </c>
      <c r="Y1215">
        <f t="shared" si="37"/>
        <v>21</v>
      </c>
      <c r="Z1215">
        <v>3</v>
      </c>
      <c r="AA1215">
        <v>0</v>
      </c>
      <c r="AB1215">
        <v>0</v>
      </c>
      <c r="AC1215">
        <v>1</v>
      </c>
      <c r="AD1215">
        <v>0</v>
      </c>
      <c r="AE1215">
        <v>0</v>
      </c>
      <c r="AF1215">
        <v>0</v>
      </c>
      <c r="AG1215">
        <v>3</v>
      </c>
      <c r="AH1215">
        <v>11</v>
      </c>
      <c r="AI1215">
        <v>0</v>
      </c>
      <c r="AJ1215">
        <f>marketing_campaign[[#This Row],[AcceptedCmp2]]+marketing_campaign[[#This Row],[AcceptedCmp1]]+marketing_campaign[[#This Row],[AcceptedCmp5]]+marketing_campaign[[#This Row],[AcceptedCmp4]]+marketing_campaign[[#This Row],[AcceptedCmp3]]</f>
        <v>1</v>
      </c>
    </row>
    <row r="1216" spans="1:36" x14ac:dyDescent="0.35">
      <c r="A1216">
        <v>3439</v>
      </c>
      <c r="B1216">
        <v>1972</v>
      </c>
      <c r="C1216">
        <f t="shared" ca="1" si="36"/>
        <v>54</v>
      </c>
      <c r="D1216" t="str" cm="1">
        <f t="array" aca="1" ref="D12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6" t="s">
        <v>29</v>
      </c>
      <c r="F1216" t="s">
        <v>33</v>
      </c>
      <c r="G1216" cm="1">
        <f t="array" ref="G1216">_xlfn.IFS(marketing_campaign[[#This Row],[Marital_Status]]="Single",I1216-J1216+1,marketing_campaign[[#This Row],[Marital_Status]]="Together",I1216+J1216+2,marketing_campaign[[#This Row],[Marital_Status]]="Alone",I1216-J1216+1,marketing_campaign[[#This Row],[Marital_Status]]="Married",I1216+J1216+2,marketing_campaign[[#This Row],[Marital_Status]]="Divorced",I1216+J1216+1,marketing_campaign[[#This Row],[Marital_Status]]="YOLO",I1216-J1216+1,marketing_campaign[[#This Row],[Marital_Status]]="Absurd",I1216-J1216+1,marketing_campaign[[#This Row],[Marital_Status]]="Widow",I1216+J1216+1)</f>
        <v>4</v>
      </c>
      <c r="H1216">
        <v>56721</v>
      </c>
      <c r="I1216">
        <v>1</v>
      </c>
      <c r="J1216">
        <v>1</v>
      </c>
      <c r="K1216" s="1">
        <v>41213</v>
      </c>
      <c r="L1216">
        <v>64</v>
      </c>
      <c r="M1216" t="str" cm="1">
        <f t="array" ref="M1216">_xlfn.IFS(AND(marketing_campaign[[#This Row],[Recency]]&gt;=0,marketing_campaign[[#This Row],[Recency]]&lt;=14),"Early Recency",AND(marketing_campaign[[#This Row],[Recency]]&gt;=15,marketing_campaign[[#This Row],[Recency]]&lt;=31),"Mid-Recency",marketing_campaign[[#This Row],[Recency]]&gt;=32,"Late Recency")</f>
        <v>Late Recency</v>
      </c>
      <c r="N1216">
        <v>157</v>
      </c>
      <c r="O1216">
        <v>6</v>
      </c>
      <c r="P1216">
        <v>39</v>
      </c>
      <c r="Q1216">
        <v>6</v>
      </c>
      <c r="R1216">
        <v>13</v>
      </c>
      <c r="S1216">
        <v>75</v>
      </c>
      <c r="T1216">
        <f>marketing_campaign[[#This Row],[MntGoldProds]]+marketing_campaign[[#This Row],[MntSweetProducts]]+marketing_campaign[[#This Row],[MntFishProducts]]+marketing_campaign[[#This Row],[MntMeatProducts]]+marketing_campaign[[#This Row],[MntFruits]]+marketing_campaign[[#This Row],[MntWines]]</f>
        <v>296</v>
      </c>
      <c r="U1216">
        <v>5</v>
      </c>
      <c r="V1216">
        <v>4</v>
      </c>
      <c r="W1216">
        <v>1</v>
      </c>
      <c r="X1216">
        <v>5</v>
      </c>
      <c r="Y1216">
        <f t="shared" si="37"/>
        <v>15</v>
      </c>
      <c r="Z1216">
        <v>6</v>
      </c>
      <c r="AA1216">
        <v>0</v>
      </c>
      <c r="AB1216">
        <v>0</v>
      </c>
      <c r="AC1216">
        <v>0</v>
      </c>
      <c r="AD1216">
        <v>0</v>
      </c>
      <c r="AE1216">
        <v>0</v>
      </c>
      <c r="AF1216">
        <v>0</v>
      </c>
      <c r="AG1216">
        <v>3</v>
      </c>
      <c r="AH1216">
        <v>11</v>
      </c>
      <c r="AI1216">
        <v>0</v>
      </c>
      <c r="AJ1216">
        <f>marketing_campaign[[#This Row],[AcceptedCmp2]]+marketing_campaign[[#This Row],[AcceptedCmp1]]+marketing_campaign[[#This Row],[AcceptedCmp5]]+marketing_campaign[[#This Row],[AcceptedCmp4]]+marketing_campaign[[#This Row],[AcceptedCmp3]]</f>
        <v>0</v>
      </c>
    </row>
    <row r="1217" spans="1:36" x14ac:dyDescent="0.35">
      <c r="A1217">
        <v>1506</v>
      </c>
      <c r="B1217">
        <v>1975</v>
      </c>
      <c r="C1217">
        <f t="shared" ca="1" si="36"/>
        <v>51</v>
      </c>
      <c r="D1217" t="str" cm="1">
        <f t="array" aca="1" ref="D12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7" t="s">
        <v>29</v>
      </c>
      <c r="F1217" t="s">
        <v>30</v>
      </c>
      <c r="G1217" cm="1">
        <f t="array" ref="G1217">_xlfn.IFS(marketing_campaign[[#This Row],[Marital_Status]]="Single",I1217-J1217+1,marketing_campaign[[#This Row],[Marital_Status]]="Together",I1217+J1217+2,marketing_campaign[[#This Row],[Marital_Status]]="Alone",I1217-J1217+1,marketing_campaign[[#This Row],[Marital_Status]]="Married",I1217+J1217+2,marketing_campaign[[#This Row],[Marital_Status]]="Divorced",I1217+J1217+1,marketing_campaign[[#This Row],[Marital_Status]]="YOLO",I1217-J1217+1,marketing_campaign[[#This Row],[Marital_Status]]="Absurd",I1217-J1217+1,marketing_campaign[[#This Row],[Marital_Status]]="Widow",I1217+J1217+1)</f>
        <v>1</v>
      </c>
      <c r="H1217">
        <v>42160</v>
      </c>
      <c r="I1217">
        <v>1</v>
      </c>
      <c r="J1217">
        <v>1</v>
      </c>
      <c r="K1217" s="1">
        <v>41453</v>
      </c>
      <c r="L1217">
        <v>26</v>
      </c>
      <c r="M1217" t="str" cm="1">
        <f t="array" ref="M1217">_xlfn.IFS(AND(marketing_campaign[[#This Row],[Recency]]&gt;=0,marketing_campaign[[#This Row],[Recency]]&lt;=14),"Early Recency",AND(marketing_campaign[[#This Row],[Recency]]&gt;=15,marketing_campaign[[#This Row],[Recency]]&lt;=31),"Mid-Recency",marketing_campaign[[#This Row],[Recency]]&gt;=32,"Late Recency")</f>
        <v>Mid-Recency</v>
      </c>
      <c r="N1217">
        <v>48</v>
      </c>
      <c r="O1217">
        <v>9</v>
      </c>
      <c r="P1217">
        <v>45</v>
      </c>
      <c r="Q1217">
        <v>3</v>
      </c>
      <c r="R1217">
        <v>15</v>
      </c>
      <c r="S1217">
        <v>20</v>
      </c>
      <c r="T1217">
        <f>marketing_campaign[[#This Row],[MntGoldProds]]+marketing_campaign[[#This Row],[MntSweetProducts]]+marketing_campaign[[#This Row],[MntFishProducts]]+marketing_campaign[[#This Row],[MntMeatProducts]]+marketing_campaign[[#This Row],[MntFruits]]+marketing_campaign[[#This Row],[MntWines]]</f>
        <v>140</v>
      </c>
      <c r="U1217">
        <v>4</v>
      </c>
      <c r="V1217">
        <v>2</v>
      </c>
      <c r="W1217">
        <v>1</v>
      </c>
      <c r="X1217">
        <v>4</v>
      </c>
      <c r="Y1217">
        <f t="shared" si="37"/>
        <v>11</v>
      </c>
      <c r="Z1217">
        <v>6</v>
      </c>
      <c r="AA1217">
        <v>0</v>
      </c>
      <c r="AB1217">
        <v>0</v>
      </c>
      <c r="AC1217">
        <v>0</v>
      </c>
      <c r="AD1217">
        <v>0</v>
      </c>
      <c r="AE1217">
        <v>0</v>
      </c>
      <c r="AF1217">
        <v>0</v>
      </c>
      <c r="AG1217">
        <v>3</v>
      </c>
      <c r="AH1217">
        <v>11</v>
      </c>
      <c r="AI1217">
        <v>1</v>
      </c>
      <c r="AJ1217">
        <f>marketing_campaign[[#This Row],[AcceptedCmp2]]+marketing_campaign[[#This Row],[AcceptedCmp1]]+marketing_campaign[[#This Row],[AcceptedCmp5]]+marketing_campaign[[#This Row],[AcceptedCmp4]]+marketing_campaign[[#This Row],[AcceptedCmp3]]</f>
        <v>0</v>
      </c>
    </row>
    <row r="1218" spans="1:36" x14ac:dyDescent="0.35">
      <c r="A1218">
        <v>232</v>
      </c>
      <c r="B1218">
        <v>1965</v>
      </c>
      <c r="C1218">
        <f t="shared" ref="C1218:C1281" ca="1" si="38">YEAR(TODAY())-B1218</f>
        <v>61</v>
      </c>
      <c r="D1218" t="str" cm="1">
        <f t="array" aca="1" ref="D12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18" t="s">
        <v>29</v>
      </c>
      <c r="F1218" t="s">
        <v>30</v>
      </c>
      <c r="G1218" cm="1">
        <f t="array" ref="G1218">_xlfn.IFS(marketing_campaign[[#This Row],[Marital_Status]]="Single",I1218-J1218+1,marketing_campaign[[#This Row],[Marital_Status]]="Together",I1218+J1218+2,marketing_campaign[[#This Row],[Marital_Status]]="Alone",I1218-J1218+1,marketing_campaign[[#This Row],[Marital_Status]]="Married",I1218+J1218+2,marketing_campaign[[#This Row],[Marital_Status]]="Divorced",I1218+J1218+1,marketing_campaign[[#This Row],[Marital_Status]]="YOLO",I1218-J1218+1,marketing_campaign[[#This Row],[Marital_Status]]="Absurd",I1218-J1218+1,marketing_campaign[[#This Row],[Marital_Status]]="Widow",I1218+J1218+1)</f>
        <v>0</v>
      </c>
      <c r="H1218">
        <v>61559</v>
      </c>
      <c r="I1218">
        <v>0</v>
      </c>
      <c r="J1218">
        <v>1</v>
      </c>
      <c r="K1218" s="1">
        <v>41472</v>
      </c>
      <c r="L1218">
        <v>8</v>
      </c>
      <c r="M1218" t="str" cm="1">
        <f t="array" ref="M1218">_xlfn.IFS(AND(marketing_campaign[[#This Row],[Recency]]&gt;=0,marketing_campaign[[#This Row],[Recency]]&lt;=14),"Early Recency",AND(marketing_campaign[[#This Row],[Recency]]&gt;=15,marketing_campaign[[#This Row],[Recency]]&lt;=31),"Mid-Recency",marketing_campaign[[#This Row],[Recency]]&gt;=32,"Late Recency")</f>
        <v>Early Recency</v>
      </c>
      <c r="N1218">
        <v>279</v>
      </c>
      <c r="O1218">
        <v>83</v>
      </c>
      <c r="P1218">
        <v>88</v>
      </c>
      <c r="Q1218">
        <v>32</v>
      </c>
      <c r="R1218">
        <v>14</v>
      </c>
      <c r="S1218">
        <v>34</v>
      </c>
      <c r="T1218">
        <f>marketing_campaign[[#This Row],[MntGoldProds]]+marketing_campaign[[#This Row],[MntSweetProducts]]+marketing_campaign[[#This Row],[MntFishProducts]]+marketing_campaign[[#This Row],[MntMeatProducts]]+marketing_campaign[[#This Row],[MntFruits]]+marketing_campaign[[#This Row],[MntWines]]</f>
        <v>530</v>
      </c>
      <c r="U1218">
        <v>1</v>
      </c>
      <c r="V1218">
        <v>4</v>
      </c>
      <c r="W1218">
        <v>2</v>
      </c>
      <c r="X1218">
        <v>10</v>
      </c>
      <c r="Y1218">
        <f t="shared" ref="Y1218:Y1281" si="39">U1218+V1218+W1218+X1218</f>
        <v>17</v>
      </c>
      <c r="Z1218">
        <v>3</v>
      </c>
      <c r="AA1218">
        <v>0</v>
      </c>
      <c r="AB1218">
        <v>0</v>
      </c>
      <c r="AC1218">
        <v>0</v>
      </c>
      <c r="AD1218">
        <v>0</v>
      </c>
      <c r="AE1218">
        <v>0</v>
      </c>
      <c r="AF1218">
        <v>0</v>
      </c>
      <c r="AG1218">
        <v>3</v>
      </c>
      <c r="AH1218">
        <v>11</v>
      </c>
      <c r="AI1218">
        <v>0</v>
      </c>
      <c r="AJ1218">
        <f>marketing_campaign[[#This Row],[AcceptedCmp2]]+marketing_campaign[[#This Row],[AcceptedCmp1]]+marketing_campaign[[#This Row],[AcceptedCmp5]]+marketing_campaign[[#This Row],[AcceptedCmp4]]+marketing_campaign[[#This Row],[AcceptedCmp3]]</f>
        <v>0</v>
      </c>
    </row>
    <row r="1219" spans="1:36" x14ac:dyDescent="0.35">
      <c r="A1219">
        <v>8876</v>
      </c>
      <c r="B1219">
        <v>1963</v>
      </c>
      <c r="C1219">
        <f t="shared" ca="1" si="38"/>
        <v>63</v>
      </c>
      <c r="D1219" t="str" cm="1">
        <f t="array" aca="1" ref="D12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19" t="s">
        <v>32</v>
      </c>
      <c r="F1219" t="s">
        <v>31</v>
      </c>
      <c r="G1219" cm="1">
        <f t="array" ref="G1219">_xlfn.IFS(marketing_campaign[[#This Row],[Marital_Status]]="Single",I1219-J1219+1,marketing_campaign[[#This Row],[Marital_Status]]="Together",I1219+J1219+2,marketing_campaign[[#This Row],[Marital_Status]]="Alone",I1219-J1219+1,marketing_campaign[[#This Row],[Marital_Status]]="Married",I1219+J1219+2,marketing_campaign[[#This Row],[Marital_Status]]="Divorced",I1219+J1219+1,marketing_campaign[[#This Row],[Marital_Status]]="YOLO",I1219-J1219+1,marketing_campaign[[#This Row],[Marital_Status]]="Absurd",I1219-J1219+1,marketing_campaign[[#This Row],[Marital_Status]]="Widow",I1219+J1219+1)</f>
        <v>4</v>
      </c>
      <c r="H1219">
        <v>33629</v>
      </c>
      <c r="I1219">
        <v>1</v>
      </c>
      <c r="J1219">
        <v>1</v>
      </c>
      <c r="K1219" s="1">
        <v>41129</v>
      </c>
      <c r="L1219">
        <v>49</v>
      </c>
      <c r="M1219" t="str" cm="1">
        <f t="array" ref="M1219">_xlfn.IFS(AND(marketing_campaign[[#This Row],[Recency]]&gt;=0,marketing_campaign[[#This Row],[Recency]]&lt;=14),"Early Recency",AND(marketing_campaign[[#This Row],[Recency]]&gt;=15,marketing_campaign[[#This Row],[Recency]]&lt;=31),"Mid-Recency",marketing_campaign[[#This Row],[Recency]]&gt;=32,"Late Recency")</f>
        <v>Late Recency</v>
      </c>
      <c r="N1219">
        <v>132</v>
      </c>
      <c r="O1219">
        <v>0</v>
      </c>
      <c r="P1219">
        <v>16</v>
      </c>
      <c r="Q1219">
        <v>0</v>
      </c>
      <c r="R1219">
        <v>0</v>
      </c>
      <c r="S1219">
        <v>4</v>
      </c>
      <c r="T1219">
        <f>marketing_campaign[[#This Row],[MntGoldProds]]+marketing_campaign[[#This Row],[MntSweetProducts]]+marketing_campaign[[#This Row],[MntFishProducts]]+marketing_campaign[[#This Row],[MntMeatProducts]]+marketing_campaign[[#This Row],[MntFruits]]+marketing_campaign[[#This Row],[MntWines]]</f>
        <v>152</v>
      </c>
      <c r="U1219">
        <v>5</v>
      </c>
      <c r="V1219">
        <v>3</v>
      </c>
      <c r="W1219">
        <v>1</v>
      </c>
      <c r="X1219">
        <v>4</v>
      </c>
      <c r="Y1219">
        <f t="shared" si="39"/>
        <v>13</v>
      </c>
      <c r="Z1219">
        <v>9</v>
      </c>
      <c r="AA1219">
        <v>0</v>
      </c>
      <c r="AB1219">
        <v>0</v>
      </c>
      <c r="AC1219">
        <v>0</v>
      </c>
      <c r="AD1219">
        <v>0</v>
      </c>
      <c r="AE1219">
        <v>0</v>
      </c>
      <c r="AF1219">
        <v>0</v>
      </c>
      <c r="AG1219">
        <v>3</v>
      </c>
      <c r="AH1219">
        <v>11</v>
      </c>
      <c r="AI1219">
        <v>0</v>
      </c>
      <c r="AJ1219">
        <f>marketing_campaign[[#This Row],[AcceptedCmp2]]+marketing_campaign[[#This Row],[AcceptedCmp1]]+marketing_campaign[[#This Row],[AcceptedCmp5]]+marketing_campaign[[#This Row],[AcceptedCmp4]]+marketing_campaign[[#This Row],[AcceptedCmp3]]</f>
        <v>0</v>
      </c>
    </row>
    <row r="1220" spans="1:36" x14ac:dyDescent="0.35">
      <c r="A1220">
        <v>4500</v>
      </c>
      <c r="B1220">
        <v>1991</v>
      </c>
      <c r="C1220">
        <f t="shared" ca="1" si="38"/>
        <v>35</v>
      </c>
      <c r="D1220" t="str" cm="1">
        <f t="array" aca="1" ref="D12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0" t="s">
        <v>32</v>
      </c>
      <c r="F1220" t="s">
        <v>31</v>
      </c>
      <c r="G1220" cm="1">
        <f t="array" ref="G1220">_xlfn.IFS(marketing_campaign[[#This Row],[Marital_Status]]="Single",I1220-J1220+1,marketing_campaign[[#This Row],[Marital_Status]]="Together",I1220+J1220+2,marketing_campaign[[#This Row],[Marital_Status]]="Alone",I1220-J1220+1,marketing_campaign[[#This Row],[Marital_Status]]="Married",I1220+J1220+2,marketing_campaign[[#This Row],[Marital_Status]]="Divorced",I1220+J1220+1,marketing_campaign[[#This Row],[Marital_Status]]="YOLO",I1220-J1220+1,marketing_campaign[[#This Row],[Marital_Status]]="Absurd",I1220-J1220+1,marketing_campaign[[#This Row],[Marital_Status]]="Widow",I1220+J1220+1)</f>
        <v>2</v>
      </c>
      <c r="H1220">
        <v>68682</v>
      </c>
      <c r="I1220">
        <v>0</v>
      </c>
      <c r="J1220">
        <v>0</v>
      </c>
      <c r="K1220" s="1">
        <v>41553</v>
      </c>
      <c r="L1220">
        <v>56</v>
      </c>
      <c r="M1220" t="str" cm="1">
        <f t="array" ref="M1220">_xlfn.IFS(AND(marketing_campaign[[#This Row],[Recency]]&gt;=0,marketing_campaign[[#This Row],[Recency]]&lt;=14),"Early Recency",AND(marketing_campaign[[#This Row],[Recency]]&gt;=15,marketing_campaign[[#This Row],[Recency]]&lt;=31),"Mid-Recency",marketing_campaign[[#This Row],[Recency]]&gt;=32,"Late Recency")</f>
        <v>Late Recency</v>
      </c>
      <c r="N1220">
        <v>919</v>
      </c>
      <c r="O1220">
        <v>0</v>
      </c>
      <c r="P1220">
        <v>505</v>
      </c>
      <c r="Q1220">
        <v>99</v>
      </c>
      <c r="R1220">
        <v>30</v>
      </c>
      <c r="S1220">
        <v>45</v>
      </c>
      <c r="T1220">
        <f>marketing_campaign[[#This Row],[MntGoldProds]]+marketing_campaign[[#This Row],[MntSweetProducts]]+marketing_campaign[[#This Row],[MntFishProducts]]+marketing_campaign[[#This Row],[MntMeatProducts]]+marketing_campaign[[#This Row],[MntFruits]]+marketing_campaign[[#This Row],[MntWines]]</f>
        <v>1598</v>
      </c>
      <c r="U1220">
        <v>1</v>
      </c>
      <c r="V1220">
        <v>4</v>
      </c>
      <c r="W1220">
        <v>9</v>
      </c>
      <c r="X1220">
        <v>10</v>
      </c>
      <c r="Y1220">
        <f t="shared" si="39"/>
        <v>24</v>
      </c>
      <c r="Z1220">
        <v>2</v>
      </c>
      <c r="AA1220">
        <v>0</v>
      </c>
      <c r="AB1220">
        <v>0</v>
      </c>
      <c r="AC1220">
        <v>0</v>
      </c>
      <c r="AD1220">
        <v>0</v>
      </c>
      <c r="AE1220">
        <v>0</v>
      </c>
      <c r="AF1220">
        <v>0</v>
      </c>
      <c r="AG1220">
        <v>3</v>
      </c>
      <c r="AH1220">
        <v>11</v>
      </c>
      <c r="AI1220">
        <v>0</v>
      </c>
      <c r="AJ1220">
        <f>marketing_campaign[[#This Row],[AcceptedCmp2]]+marketing_campaign[[#This Row],[AcceptedCmp1]]+marketing_campaign[[#This Row],[AcceptedCmp5]]+marketing_campaign[[#This Row],[AcceptedCmp4]]+marketing_campaign[[#This Row],[AcceptedCmp3]]</f>
        <v>0</v>
      </c>
    </row>
    <row r="1221" spans="1:36" x14ac:dyDescent="0.35">
      <c r="A1221">
        <v>9739</v>
      </c>
      <c r="B1221">
        <v>1963</v>
      </c>
      <c r="C1221">
        <f t="shared" ca="1" si="38"/>
        <v>63</v>
      </c>
      <c r="D1221" t="str" cm="1">
        <f t="array" aca="1" ref="D12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1" t="s">
        <v>29</v>
      </c>
      <c r="F1221" t="s">
        <v>30</v>
      </c>
      <c r="G1221" cm="1">
        <f t="array" ref="G1221">_xlfn.IFS(marketing_campaign[[#This Row],[Marital_Status]]="Single",I1221-J1221+1,marketing_campaign[[#This Row],[Marital_Status]]="Together",I1221+J1221+2,marketing_campaign[[#This Row],[Marital_Status]]="Alone",I1221-J1221+1,marketing_campaign[[#This Row],[Marital_Status]]="Married",I1221+J1221+2,marketing_campaign[[#This Row],[Marital_Status]]="Divorced",I1221+J1221+1,marketing_campaign[[#This Row],[Marital_Status]]="YOLO",I1221-J1221+1,marketing_campaign[[#This Row],[Marital_Status]]="Absurd",I1221-J1221+1,marketing_campaign[[#This Row],[Marital_Status]]="Widow",I1221+J1221+1)</f>
        <v>0</v>
      </c>
      <c r="H1221">
        <v>34377</v>
      </c>
      <c r="I1221">
        <v>0</v>
      </c>
      <c r="J1221">
        <v>1</v>
      </c>
      <c r="K1221" s="1">
        <v>41293</v>
      </c>
      <c r="L1221">
        <v>55</v>
      </c>
      <c r="M1221" t="str" cm="1">
        <f t="array" ref="M1221">_xlfn.IFS(AND(marketing_campaign[[#This Row],[Recency]]&gt;=0,marketing_campaign[[#This Row],[Recency]]&lt;=14),"Early Recency",AND(marketing_campaign[[#This Row],[Recency]]&gt;=15,marketing_campaign[[#This Row],[Recency]]&lt;=31),"Mid-Recency",marketing_campaign[[#This Row],[Recency]]&gt;=32,"Late Recency")</f>
        <v>Late Recency</v>
      </c>
      <c r="N1221">
        <v>62</v>
      </c>
      <c r="O1221">
        <v>0</v>
      </c>
      <c r="P1221">
        <v>22</v>
      </c>
      <c r="Q1221">
        <v>3</v>
      </c>
      <c r="R1221">
        <v>1</v>
      </c>
      <c r="S1221">
        <v>26</v>
      </c>
      <c r="T1221">
        <f>marketing_campaign[[#This Row],[MntGoldProds]]+marketing_campaign[[#This Row],[MntSweetProducts]]+marketing_campaign[[#This Row],[MntFishProducts]]+marketing_campaign[[#This Row],[MntMeatProducts]]+marketing_campaign[[#This Row],[MntFruits]]+marketing_campaign[[#This Row],[MntWines]]</f>
        <v>114</v>
      </c>
      <c r="U1221">
        <v>2</v>
      </c>
      <c r="V1221">
        <v>2</v>
      </c>
      <c r="W1221">
        <v>2</v>
      </c>
      <c r="X1221">
        <v>2</v>
      </c>
      <c r="Y1221">
        <f t="shared" si="39"/>
        <v>8</v>
      </c>
      <c r="Z1221">
        <v>7</v>
      </c>
      <c r="AA1221">
        <v>0</v>
      </c>
      <c r="AB1221">
        <v>0</v>
      </c>
      <c r="AC1221">
        <v>0</v>
      </c>
      <c r="AD1221">
        <v>0</v>
      </c>
      <c r="AE1221">
        <v>0</v>
      </c>
      <c r="AF1221">
        <v>0</v>
      </c>
      <c r="AG1221">
        <v>3</v>
      </c>
      <c r="AH1221">
        <v>11</v>
      </c>
      <c r="AI1221">
        <v>0</v>
      </c>
      <c r="AJ1221">
        <f>marketing_campaign[[#This Row],[AcceptedCmp2]]+marketing_campaign[[#This Row],[AcceptedCmp1]]+marketing_campaign[[#This Row],[AcceptedCmp5]]+marketing_campaign[[#This Row],[AcceptedCmp4]]+marketing_campaign[[#This Row],[AcceptedCmp3]]</f>
        <v>0</v>
      </c>
    </row>
    <row r="1222" spans="1:36" x14ac:dyDescent="0.35">
      <c r="A1222">
        <v>10395</v>
      </c>
      <c r="B1222">
        <v>1986</v>
      </c>
      <c r="C1222">
        <f t="shared" ca="1" si="38"/>
        <v>40</v>
      </c>
      <c r="D1222" t="str" cm="1">
        <f t="array" aca="1" ref="D12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2" t="s">
        <v>36</v>
      </c>
      <c r="F1222" t="s">
        <v>30</v>
      </c>
      <c r="G1222" cm="1">
        <f t="array" ref="G1222">_xlfn.IFS(marketing_campaign[[#This Row],[Marital_Status]]="Single",I1222-J1222+1,marketing_campaign[[#This Row],[Marital_Status]]="Together",I1222+J1222+2,marketing_campaign[[#This Row],[Marital_Status]]="Alone",I1222-J1222+1,marketing_campaign[[#This Row],[Marital_Status]]="Married",I1222+J1222+2,marketing_campaign[[#This Row],[Marital_Status]]="Divorced",I1222+J1222+1,marketing_campaign[[#This Row],[Marital_Status]]="YOLO",I1222-J1222+1,marketing_campaign[[#This Row],[Marital_Status]]="Absurd",I1222-J1222+1,marketing_campaign[[#This Row],[Marital_Status]]="Widow",I1222+J1222+1)</f>
        <v>2</v>
      </c>
      <c r="H1222">
        <v>8940</v>
      </c>
      <c r="I1222">
        <v>1</v>
      </c>
      <c r="J1222">
        <v>0</v>
      </c>
      <c r="K1222" s="1">
        <v>41143</v>
      </c>
      <c r="L1222">
        <v>25</v>
      </c>
      <c r="M1222" t="str" cm="1">
        <f t="array" ref="M1222">_xlfn.IFS(AND(marketing_campaign[[#This Row],[Recency]]&gt;=0,marketing_campaign[[#This Row],[Recency]]&lt;=14),"Early Recency",AND(marketing_campaign[[#This Row],[Recency]]&gt;=15,marketing_campaign[[#This Row],[Recency]]&lt;=31),"Mid-Recency",marketing_campaign[[#This Row],[Recency]]&gt;=32,"Late Recency")</f>
        <v>Mid-Recency</v>
      </c>
      <c r="N1222">
        <v>1</v>
      </c>
      <c r="O1222">
        <v>45</v>
      </c>
      <c r="P1222">
        <v>3</v>
      </c>
      <c r="Q1222">
        <v>4</v>
      </c>
      <c r="R1222">
        <v>6</v>
      </c>
      <c r="S1222">
        <v>42</v>
      </c>
      <c r="T1222">
        <f>marketing_campaign[[#This Row],[MntGoldProds]]+marketing_campaign[[#This Row],[MntSweetProducts]]+marketing_campaign[[#This Row],[MntFishProducts]]+marketing_campaign[[#This Row],[MntMeatProducts]]+marketing_campaign[[#This Row],[MntFruits]]+marketing_campaign[[#This Row],[MntWines]]</f>
        <v>101</v>
      </c>
      <c r="U1222">
        <v>3</v>
      </c>
      <c r="V1222">
        <v>3</v>
      </c>
      <c r="W1222">
        <v>1</v>
      </c>
      <c r="X1222">
        <v>3</v>
      </c>
      <c r="Y1222">
        <f t="shared" si="39"/>
        <v>10</v>
      </c>
      <c r="Z1222">
        <v>8</v>
      </c>
      <c r="AA1222">
        <v>0</v>
      </c>
      <c r="AB1222">
        <v>0</v>
      </c>
      <c r="AC1222">
        <v>0</v>
      </c>
      <c r="AD1222">
        <v>0</v>
      </c>
      <c r="AE1222">
        <v>0</v>
      </c>
      <c r="AF1222">
        <v>0</v>
      </c>
      <c r="AG1222">
        <v>3</v>
      </c>
      <c r="AH1222">
        <v>11</v>
      </c>
      <c r="AI1222">
        <v>0</v>
      </c>
      <c r="AJ1222">
        <f>marketing_campaign[[#This Row],[AcceptedCmp2]]+marketing_campaign[[#This Row],[AcceptedCmp1]]+marketing_campaign[[#This Row],[AcceptedCmp5]]+marketing_campaign[[#This Row],[AcceptedCmp4]]+marketing_campaign[[#This Row],[AcceptedCmp3]]</f>
        <v>0</v>
      </c>
    </row>
    <row r="1223" spans="1:36" x14ac:dyDescent="0.35">
      <c r="A1223">
        <v>1176</v>
      </c>
      <c r="B1223">
        <v>1973</v>
      </c>
      <c r="C1223">
        <f t="shared" ca="1" si="38"/>
        <v>53</v>
      </c>
      <c r="D1223" t="str" cm="1">
        <f t="array" aca="1" ref="D12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23" t="s">
        <v>29</v>
      </c>
      <c r="F1223" t="s">
        <v>33</v>
      </c>
      <c r="G1223" cm="1">
        <f t="array" ref="G1223">_xlfn.IFS(marketing_campaign[[#This Row],[Marital_Status]]="Single",I1223-J1223+1,marketing_campaign[[#This Row],[Marital_Status]]="Together",I1223+J1223+2,marketing_campaign[[#This Row],[Marital_Status]]="Alone",I1223-J1223+1,marketing_campaign[[#This Row],[Marital_Status]]="Married",I1223+J1223+2,marketing_campaign[[#This Row],[Marital_Status]]="Divorced",I1223+J1223+1,marketing_campaign[[#This Row],[Marital_Status]]="YOLO",I1223-J1223+1,marketing_campaign[[#This Row],[Marital_Status]]="Absurd",I1223-J1223+1,marketing_campaign[[#This Row],[Marital_Status]]="Widow",I1223+J1223+1)</f>
        <v>3</v>
      </c>
      <c r="H1223">
        <v>26228</v>
      </c>
      <c r="I1223">
        <v>1</v>
      </c>
      <c r="J1223">
        <v>0</v>
      </c>
      <c r="K1223" s="1">
        <v>41539</v>
      </c>
      <c r="L1223">
        <v>50</v>
      </c>
      <c r="M1223" t="str" cm="1">
        <f t="array" ref="M1223">_xlfn.IFS(AND(marketing_campaign[[#This Row],[Recency]]&gt;=0,marketing_campaign[[#This Row],[Recency]]&lt;=14),"Early Recency",AND(marketing_campaign[[#This Row],[Recency]]&gt;=15,marketing_campaign[[#This Row],[Recency]]&lt;=31),"Mid-Recency",marketing_campaign[[#This Row],[Recency]]&gt;=32,"Late Recency")</f>
        <v>Late Recency</v>
      </c>
      <c r="N1223">
        <v>2</v>
      </c>
      <c r="O1223">
        <v>6</v>
      </c>
      <c r="P1223">
        <v>4</v>
      </c>
      <c r="Q1223">
        <v>3</v>
      </c>
      <c r="R1223">
        <v>1</v>
      </c>
      <c r="S1223">
        <v>9</v>
      </c>
      <c r="T1223">
        <f>marketing_campaign[[#This Row],[MntGoldProds]]+marketing_campaign[[#This Row],[MntSweetProducts]]+marketing_campaign[[#This Row],[MntFishProducts]]+marketing_campaign[[#This Row],[MntMeatProducts]]+marketing_campaign[[#This Row],[MntFruits]]+marketing_campaign[[#This Row],[MntWines]]</f>
        <v>25</v>
      </c>
      <c r="U1223">
        <v>1</v>
      </c>
      <c r="V1223">
        <v>1</v>
      </c>
      <c r="W1223">
        <v>0</v>
      </c>
      <c r="X1223">
        <v>2</v>
      </c>
      <c r="Y1223">
        <f t="shared" si="39"/>
        <v>4</v>
      </c>
      <c r="Z1223">
        <v>8</v>
      </c>
      <c r="AA1223">
        <v>0</v>
      </c>
      <c r="AB1223">
        <v>0</v>
      </c>
      <c r="AC1223">
        <v>0</v>
      </c>
      <c r="AD1223">
        <v>0</v>
      </c>
      <c r="AE1223">
        <v>0</v>
      </c>
      <c r="AF1223">
        <v>0</v>
      </c>
      <c r="AG1223">
        <v>3</v>
      </c>
      <c r="AH1223">
        <v>11</v>
      </c>
      <c r="AI1223">
        <v>0</v>
      </c>
      <c r="AJ1223">
        <f>marketing_campaign[[#This Row],[AcceptedCmp2]]+marketing_campaign[[#This Row],[AcceptedCmp1]]+marketing_campaign[[#This Row],[AcceptedCmp5]]+marketing_campaign[[#This Row],[AcceptedCmp4]]+marketing_campaign[[#This Row],[AcceptedCmp3]]</f>
        <v>0</v>
      </c>
    </row>
    <row r="1224" spans="1:36" x14ac:dyDescent="0.35">
      <c r="A1224">
        <v>1627</v>
      </c>
      <c r="B1224">
        <v>1957</v>
      </c>
      <c r="C1224">
        <f t="shared" ca="1" si="38"/>
        <v>69</v>
      </c>
      <c r="D1224" t="str" cm="1">
        <f t="array" aca="1" ref="D12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4" t="s">
        <v>37</v>
      </c>
      <c r="F1224" t="s">
        <v>35</v>
      </c>
      <c r="G1224" cm="1">
        <f t="array" ref="G1224">_xlfn.IFS(marketing_campaign[[#This Row],[Marital_Status]]="Single",I1224-J1224+1,marketing_campaign[[#This Row],[Marital_Status]]="Together",I1224+J1224+2,marketing_campaign[[#This Row],[Marital_Status]]="Alone",I1224-J1224+1,marketing_campaign[[#This Row],[Marital_Status]]="Married",I1224+J1224+2,marketing_campaign[[#This Row],[Marital_Status]]="Divorced",I1224+J1224+1,marketing_campaign[[#This Row],[Marital_Status]]="YOLO",I1224-J1224+1,marketing_campaign[[#This Row],[Marital_Status]]="Absurd",I1224-J1224+1,marketing_campaign[[#This Row],[Marital_Status]]="Widow",I1224+J1224+1)</f>
        <v>1</v>
      </c>
      <c r="H1224">
        <v>77297</v>
      </c>
      <c r="I1224">
        <v>0</v>
      </c>
      <c r="J1224">
        <v>0</v>
      </c>
      <c r="K1224" s="1">
        <v>41300</v>
      </c>
      <c r="L1224">
        <v>84</v>
      </c>
      <c r="M1224" t="str" cm="1">
        <f t="array" ref="M1224">_xlfn.IFS(AND(marketing_campaign[[#This Row],[Recency]]&gt;=0,marketing_campaign[[#This Row],[Recency]]&lt;=14),"Early Recency",AND(marketing_campaign[[#This Row],[Recency]]&gt;=15,marketing_campaign[[#This Row],[Recency]]&lt;=31),"Mid-Recency",marketing_campaign[[#This Row],[Recency]]&gt;=32,"Late Recency")</f>
        <v>Late Recency</v>
      </c>
      <c r="N1224">
        <v>408</v>
      </c>
      <c r="O1224">
        <v>61</v>
      </c>
      <c r="P1224">
        <v>109</v>
      </c>
      <c r="Q1224">
        <v>48</v>
      </c>
      <c r="R1224">
        <v>122</v>
      </c>
      <c r="S1224">
        <v>41</v>
      </c>
      <c r="T1224">
        <f>marketing_campaign[[#This Row],[MntGoldProds]]+marketing_campaign[[#This Row],[MntSweetProducts]]+marketing_campaign[[#This Row],[MntFishProducts]]+marketing_campaign[[#This Row],[MntMeatProducts]]+marketing_campaign[[#This Row],[MntFruits]]+marketing_campaign[[#This Row],[MntWines]]</f>
        <v>789</v>
      </c>
      <c r="U1224">
        <v>1</v>
      </c>
      <c r="V1224">
        <v>5</v>
      </c>
      <c r="W1224">
        <v>7</v>
      </c>
      <c r="X1224">
        <v>9</v>
      </c>
      <c r="Y1224">
        <f t="shared" si="39"/>
        <v>22</v>
      </c>
      <c r="Z1224">
        <v>4</v>
      </c>
      <c r="AA1224">
        <v>0</v>
      </c>
      <c r="AB1224">
        <v>0</v>
      </c>
      <c r="AC1224">
        <v>0</v>
      </c>
      <c r="AD1224">
        <v>1</v>
      </c>
      <c r="AE1224">
        <v>0</v>
      </c>
      <c r="AF1224">
        <v>0</v>
      </c>
      <c r="AG1224">
        <v>3</v>
      </c>
      <c r="AH1224">
        <v>11</v>
      </c>
      <c r="AI1224">
        <v>0</v>
      </c>
      <c r="AJ1224">
        <f>marketing_campaign[[#This Row],[AcceptedCmp2]]+marketing_campaign[[#This Row],[AcceptedCmp1]]+marketing_campaign[[#This Row],[AcceptedCmp5]]+marketing_campaign[[#This Row],[AcceptedCmp4]]+marketing_campaign[[#This Row],[AcceptedCmp3]]</f>
        <v>1</v>
      </c>
    </row>
    <row r="1225" spans="1:36" x14ac:dyDescent="0.35">
      <c r="A1225">
        <v>938</v>
      </c>
      <c r="B1225">
        <v>1981</v>
      </c>
      <c r="C1225">
        <f t="shared" ca="1" si="38"/>
        <v>45</v>
      </c>
      <c r="D1225" t="str" cm="1">
        <f t="array" aca="1" ref="D12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5" t="s">
        <v>29</v>
      </c>
      <c r="F1225" t="s">
        <v>33</v>
      </c>
      <c r="G1225" cm="1">
        <f t="array" ref="G1225">_xlfn.IFS(marketing_campaign[[#This Row],[Marital_Status]]="Single",I1225-J1225+1,marketing_campaign[[#This Row],[Marital_Status]]="Together",I1225+J1225+2,marketing_campaign[[#This Row],[Marital_Status]]="Alone",I1225-J1225+1,marketing_campaign[[#This Row],[Marital_Status]]="Married",I1225+J1225+2,marketing_campaign[[#This Row],[Marital_Status]]="Divorced",I1225+J1225+1,marketing_campaign[[#This Row],[Marital_Status]]="YOLO",I1225-J1225+1,marketing_campaign[[#This Row],[Marital_Status]]="Absurd",I1225-J1225+1,marketing_campaign[[#This Row],[Marital_Status]]="Widow",I1225+J1225+1)</f>
        <v>4</v>
      </c>
      <c r="H1225">
        <v>40211</v>
      </c>
      <c r="I1225">
        <v>1</v>
      </c>
      <c r="J1225">
        <v>1</v>
      </c>
      <c r="K1225" s="1">
        <v>41485</v>
      </c>
      <c r="L1225">
        <v>30</v>
      </c>
      <c r="M1225" t="str" cm="1">
        <f t="array" ref="M1225">_xlfn.IFS(AND(marketing_campaign[[#This Row],[Recency]]&gt;=0,marketing_campaign[[#This Row],[Recency]]&lt;=14),"Early Recency",AND(marketing_campaign[[#This Row],[Recency]]&gt;=15,marketing_campaign[[#This Row],[Recency]]&lt;=31),"Mid-Recency",marketing_campaign[[#This Row],[Recency]]&gt;=32,"Late Recency")</f>
        <v>Mid-Recency</v>
      </c>
      <c r="N1225">
        <v>51</v>
      </c>
      <c r="O1225">
        <v>1</v>
      </c>
      <c r="P1225">
        <v>7</v>
      </c>
      <c r="Q1225">
        <v>2</v>
      </c>
      <c r="R1225">
        <v>1</v>
      </c>
      <c r="S1225">
        <v>25</v>
      </c>
      <c r="T1225">
        <f>marketing_campaign[[#This Row],[MntGoldProds]]+marketing_campaign[[#This Row],[MntSweetProducts]]+marketing_campaign[[#This Row],[MntFishProducts]]+marketing_campaign[[#This Row],[MntMeatProducts]]+marketing_campaign[[#This Row],[MntFruits]]+marketing_campaign[[#This Row],[MntWines]]</f>
        <v>87</v>
      </c>
      <c r="U1225">
        <v>2</v>
      </c>
      <c r="V1225">
        <v>2</v>
      </c>
      <c r="W1225">
        <v>1</v>
      </c>
      <c r="X1225">
        <v>2</v>
      </c>
      <c r="Y1225">
        <f t="shared" si="39"/>
        <v>7</v>
      </c>
      <c r="Z1225">
        <v>8</v>
      </c>
      <c r="AA1225">
        <v>1</v>
      </c>
      <c r="AB1225">
        <v>0</v>
      </c>
      <c r="AC1225">
        <v>0</v>
      </c>
      <c r="AD1225">
        <v>0</v>
      </c>
      <c r="AE1225">
        <v>0</v>
      </c>
      <c r="AF1225">
        <v>0</v>
      </c>
      <c r="AG1225">
        <v>3</v>
      </c>
      <c r="AH1225">
        <v>11</v>
      </c>
      <c r="AI1225">
        <v>0</v>
      </c>
      <c r="AJ1225">
        <f>marketing_campaign[[#This Row],[AcceptedCmp2]]+marketing_campaign[[#This Row],[AcceptedCmp1]]+marketing_campaign[[#This Row],[AcceptedCmp5]]+marketing_campaign[[#This Row],[AcceptedCmp4]]+marketing_campaign[[#This Row],[AcceptedCmp3]]</f>
        <v>1</v>
      </c>
    </row>
    <row r="1226" spans="1:36" x14ac:dyDescent="0.35">
      <c r="A1226">
        <v>2740</v>
      </c>
      <c r="B1226">
        <v>1958</v>
      </c>
      <c r="C1226">
        <f t="shared" ca="1" si="38"/>
        <v>68</v>
      </c>
      <c r="D1226" t="str" cm="1">
        <f t="array" aca="1" ref="D12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6" t="s">
        <v>32</v>
      </c>
      <c r="F1226" t="s">
        <v>38</v>
      </c>
      <c r="G1226" cm="1">
        <f t="array" ref="G1226">_xlfn.IFS(marketing_campaign[[#This Row],[Marital_Status]]="Single",I1226-J1226+1,marketing_campaign[[#This Row],[Marital_Status]]="Together",I1226+J1226+2,marketing_campaign[[#This Row],[Marital_Status]]="Alone",I1226-J1226+1,marketing_campaign[[#This Row],[Marital_Status]]="Married",I1226+J1226+2,marketing_campaign[[#This Row],[Marital_Status]]="Divorced",I1226+J1226+1,marketing_campaign[[#This Row],[Marital_Status]]="YOLO",I1226-J1226+1,marketing_campaign[[#This Row],[Marital_Status]]="Absurd",I1226-J1226+1,marketing_campaign[[#This Row],[Marital_Status]]="Widow",I1226+J1226+1)</f>
        <v>3</v>
      </c>
      <c r="H1226">
        <v>33438</v>
      </c>
      <c r="I1226">
        <v>1</v>
      </c>
      <c r="J1226">
        <v>1</v>
      </c>
      <c r="K1226" s="1">
        <v>41539</v>
      </c>
      <c r="L1226">
        <v>81</v>
      </c>
      <c r="M1226" t="str" cm="1">
        <f t="array" ref="M1226">_xlfn.IFS(AND(marketing_campaign[[#This Row],[Recency]]&gt;=0,marketing_campaign[[#This Row],[Recency]]&lt;=14),"Early Recency",AND(marketing_campaign[[#This Row],[Recency]]&gt;=15,marketing_campaign[[#This Row],[Recency]]&lt;=31),"Mid-Recency",marketing_campaign[[#This Row],[Recency]]&gt;=32,"Late Recency")</f>
        <v>Late Recency</v>
      </c>
      <c r="N1226">
        <v>62</v>
      </c>
      <c r="O1226">
        <v>1</v>
      </c>
      <c r="P1226">
        <v>16</v>
      </c>
      <c r="Q1226">
        <v>3</v>
      </c>
      <c r="R1226">
        <v>2</v>
      </c>
      <c r="S1226">
        <v>6</v>
      </c>
      <c r="T1226">
        <f>marketing_campaign[[#This Row],[MntGoldProds]]+marketing_campaign[[#This Row],[MntSweetProducts]]+marketing_campaign[[#This Row],[MntFishProducts]]+marketing_campaign[[#This Row],[MntMeatProducts]]+marketing_campaign[[#This Row],[MntFruits]]+marketing_campaign[[#This Row],[MntWines]]</f>
        <v>90</v>
      </c>
      <c r="U1226">
        <v>4</v>
      </c>
      <c r="V1226">
        <v>2</v>
      </c>
      <c r="W1226">
        <v>1</v>
      </c>
      <c r="X1226">
        <v>4</v>
      </c>
      <c r="Y1226">
        <f t="shared" si="39"/>
        <v>11</v>
      </c>
      <c r="Z1226">
        <v>5</v>
      </c>
      <c r="AA1226">
        <v>0</v>
      </c>
      <c r="AB1226">
        <v>0</v>
      </c>
      <c r="AC1226">
        <v>0</v>
      </c>
      <c r="AD1226">
        <v>0</v>
      </c>
      <c r="AE1226">
        <v>0</v>
      </c>
      <c r="AF1226">
        <v>0</v>
      </c>
      <c r="AG1226">
        <v>3</v>
      </c>
      <c r="AH1226">
        <v>11</v>
      </c>
      <c r="AI1226">
        <v>0</v>
      </c>
      <c r="AJ1226">
        <f>marketing_campaign[[#This Row],[AcceptedCmp2]]+marketing_campaign[[#This Row],[AcceptedCmp1]]+marketing_campaign[[#This Row],[AcceptedCmp5]]+marketing_campaign[[#This Row],[AcceptedCmp4]]+marketing_campaign[[#This Row],[AcceptedCmp3]]</f>
        <v>0</v>
      </c>
    </row>
    <row r="1227" spans="1:36" x14ac:dyDescent="0.35">
      <c r="A1227">
        <v>257</v>
      </c>
      <c r="B1227">
        <v>1959</v>
      </c>
      <c r="C1227">
        <f t="shared" ca="1" si="38"/>
        <v>67</v>
      </c>
      <c r="D1227" t="str" cm="1">
        <f t="array" aca="1" ref="D12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7" t="s">
        <v>32</v>
      </c>
      <c r="F1227" t="s">
        <v>33</v>
      </c>
      <c r="G1227" cm="1">
        <f t="array" ref="G1227">_xlfn.IFS(marketing_campaign[[#This Row],[Marital_Status]]="Single",I1227-J1227+1,marketing_campaign[[#This Row],[Marital_Status]]="Together",I1227+J1227+2,marketing_campaign[[#This Row],[Marital_Status]]="Alone",I1227-J1227+1,marketing_campaign[[#This Row],[Marital_Status]]="Married",I1227+J1227+2,marketing_campaign[[#This Row],[Marital_Status]]="Divorced",I1227+J1227+1,marketing_campaign[[#This Row],[Marital_Status]]="YOLO",I1227-J1227+1,marketing_campaign[[#This Row],[Marital_Status]]="Absurd",I1227-J1227+1,marketing_campaign[[#This Row],[Marital_Status]]="Widow",I1227+J1227+1)</f>
        <v>3</v>
      </c>
      <c r="H1227">
        <v>75032</v>
      </c>
      <c r="I1227">
        <v>0</v>
      </c>
      <c r="J1227">
        <v>1</v>
      </c>
      <c r="K1227" s="1">
        <v>41392</v>
      </c>
      <c r="L1227">
        <v>74</v>
      </c>
      <c r="M1227" t="str" cm="1">
        <f t="array" ref="M1227">_xlfn.IFS(AND(marketing_campaign[[#This Row],[Recency]]&gt;=0,marketing_campaign[[#This Row],[Recency]]&lt;=14),"Early Recency",AND(marketing_campaign[[#This Row],[Recency]]&gt;=15,marketing_campaign[[#This Row],[Recency]]&lt;=31),"Mid-Recency",marketing_campaign[[#This Row],[Recency]]&gt;=32,"Late Recency")</f>
        <v>Late Recency</v>
      </c>
      <c r="N1227">
        <v>952</v>
      </c>
      <c r="O1227">
        <v>12</v>
      </c>
      <c r="P1227">
        <v>180</v>
      </c>
      <c r="Q1227">
        <v>47</v>
      </c>
      <c r="R1227">
        <v>12</v>
      </c>
      <c r="S1227">
        <v>12</v>
      </c>
      <c r="T1227">
        <f>marketing_campaign[[#This Row],[MntGoldProds]]+marketing_campaign[[#This Row],[MntSweetProducts]]+marketing_campaign[[#This Row],[MntFishProducts]]+marketing_campaign[[#This Row],[MntMeatProducts]]+marketing_campaign[[#This Row],[MntFruits]]+marketing_campaign[[#This Row],[MntWines]]</f>
        <v>1215</v>
      </c>
      <c r="U1227">
        <v>2</v>
      </c>
      <c r="V1227">
        <v>5</v>
      </c>
      <c r="W1227">
        <v>4</v>
      </c>
      <c r="X1227">
        <v>9</v>
      </c>
      <c r="Y1227">
        <f t="shared" si="39"/>
        <v>20</v>
      </c>
      <c r="Z1227">
        <v>3</v>
      </c>
      <c r="AA1227">
        <v>0</v>
      </c>
      <c r="AB1227">
        <v>0</v>
      </c>
      <c r="AC1227">
        <v>0</v>
      </c>
      <c r="AD1227">
        <v>0</v>
      </c>
      <c r="AE1227">
        <v>0</v>
      </c>
      <c r="AF1227">
        <v>0</v>
      </c>
      <c r="AG1227">
        <v>3</v>
      </c>
      <c r="AH1227">
        <v>11</v>
      </c>
      <c r="AI1227">
        <v>0</v>
      </c>
      <c r="AJ1227">
        <f>marketing_campaign[[#This Row],[AcceptedCmp2]]+marketing_campaign[[#This Row],[AcceptedCmp1]]+marketing_campaign[[#This Row],[AcceptedCmp5]]+marketing_campaign[[#This Row],[AcceptedCmp4]]+marketing_campaign[[#This Row],[AcceptedCmp3]]</f>
        <v>0</v>
      </c>
    </row>
    <row r="1228" spans="1:36" x14ac:dyDescent="0.35">
      <c r="A1228">
        <v>4058</v>
      </c>
      <c r="B1228">
        <v>1955</v>
      </c>
      <c r="C1228">
        <f t="shared" ca="1" si="38"/>
        <v>71</v>
      </c>
      <c r="D1228" t="str" cm="1">
        <f t="array" aca="1" ref="D12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28" t="s">
        <v>32</v>
      </c>
      <c r="F1228" t="s">
        <v>30</v>
      </c>
      <c r="G1228" cm="1">
        <f t="array" ref="G1228">_xlfn.IFS(marketing_campaign[[#This Row],[Marital_Status]]="Single",I1228-J1228+1,marketing_campaign[[#This Row],[Marital_Status]]="Together",I1228+J1228+2,marketing_campaign[[#This Row],[Marital_Status]]="Alone",I1228-J1228+1,marketing_campaign[[#This Row],[Marital_Status]]="Married",I1228+J1228+2,marketing_campaign[[#This Row],[Marital_Status]]="Divorced",I1228+J1228+1,marketing_campaign[[#This Row],[Marital_Status]]="YOLO",I1228-J1228+1,marketing_campaign[[#This Row],[Marital_Status]]="Absurd",I1228-J1228+1,marketing_campaign[[#This Row],[Marital_Status]]="Widow",I1228+J1228+1)</f>
        <v>1</v>
      </c>
      <c r="H1228">
        <v>61284</v>
      </c>
      <c r="I1228">
        <v>0</v>
      </c>
      <c r="J1228">
        <v>0</v>
      </c>
      <c r="K1228" s="1">
        <v>41559</v>
      </c>
      <c r="L1228">
        <v>76</v>
      </c>
      <c r="M1228" t="str" cm="1">
        <f t="array" ref="M1228">_xlfn.IFS(AND(marketing_campaign[[#This Row],[Recency]]&gt;=0,marketing_campaign[[#This Row],[Recency]]&lt;=14),"Early Recency",AND(marketing_campaign[[#This Row],[Recency]]&gt;=15,marketing_campaign[[#This Row],[Recency]]&lt;=31),"Mid-Recency",marketing_campaign[[#This Row],[Recency]]&gt;=32,"Late Recency")</f>
        <v>Late Recency</v>
      </c>
      <c r="N1228">
        <v>618</v>
      </c>
      <c r="O1228">
        <v>15</v>
      </c>
      <c r="P1228">
        <v>106</v>
      </c>
      <c r="Q1228">
        <v>20</v>
      </c>
      <c r="R1228">
        <v>7</v>
      </c>
      <c r="S1228">
        <v>45</v>
      </c>
      <c r="T1228">
        <f>marketing_campaign[[#This Row],[MntGoldProds]]+marketing_campaign[[#This Row],[MntSweetProducts]]+marketing_campaign[[#This Row],[MntFishProducts]]+marketing_campaign[[#This Row],[MntMeatProducts]]+marketing_campaign[[#This Row],[MntFruits]]+marketing_campaign[[#This Row],[MntWines]]</f>
        <v>811</v>
      </c>
      <c r="U1228">
        <v>1</v>
      </c>
      <c r="V1228">
        <v>11</v>
      </c>
      <c r="W1228">
        <v>2</v>
      </c>
      <c r="X1228">
        <v>8</v>
      </c>
      <c r="Y1228">
        <f t="shared" si="39"/>
        <v>22</v>
      </c>
      <c r="Z1228">
        <v>6</v>
      </c>
      <c r="AA1228">
        <v>0</v>
      </c>
      <c r="AB1228">
        <v>1</v>
      </c>
      <c r="AC1228">
        <v>0</v>
      </c>
      <c r="AD1228">
        <v>0</v>
      </c>
      <c r="AE1228">
        <v>0</v>
      </c>
      <c r="AF1228">
        <v>0</v>
      </c>
      <c r="AG1228">
        <v>3</v>
      </c>
      <c r="AH1228">
        <v>11</v>
      </c>
      <c r="AI1228">
        <v>0</v>
      </c>
      <c r="AJ1228">
        <f>marketing_campaign[[#This Row],[AcceptedCmp2]]+marketing_campaign[[#This Row],[AcceptedCmp1]]+marketing_campaign[[#This Row],[AcceptedCmp5]]+marketing_campaign[[#This Row],[AcceptedCmp4]]+marketing_campaign[[#This Row],[AcceptedCmp3]]</f>
        <v>1</v>
      </c>
    </row>
    <row r="1229" spans="1:36" x14ac:dyDescent="0.35">
      <c r="A1229">
        <v>7736</v>
      </c>
      <c r="B1229">
        <v>1986</v>
      </c>
      <c r="C1229">
        <f t="shared" ca="1" si="38"/>
        <v>40</v>
      </c>
      <c r="D1229" t="str" cm="1">
        <f t="array" aca="1" ref="D12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29" t="s">
        <v>29</v>
      </c>
      <c r="F1229" t="s">
        <v>33</v>
      </c>
      <c r="G1229" cm="1">
        <f t="array" ref="G1229">_xlfn.IFS(marketing_campaign[[#This Row],[Marital_Status]]="Single",I1229-J1229+1,marketing_campaign[[#This Row],[Marital_Status]]="Together",I1229+J1229+2,marketing_campaign[[#This Row],[Marital_Status]]="Alone",I1229-J1229+1,marketing_campaign[[#This Row],[Marital_Status]]="Married",I1229+J1229+2,marketing_campaign[[#This Row],[Marital_Status]]="Divorced",I1229+J1229+1,marketing_campaign[[#This Row],[Marital_Status]]="YOLO",I1229-J1229+1,marketing_campaign[[#This Row],[Marital_Status]]="Absurd",I1229-J1229+1,marketing_campaign[[#This Row],[Marital_Status]]="Widow",I1229+J1229+1)</f>
        <v>3</v>
      </c>
      <c r="H1229">
        <v>22518</v>
      </c>
      <c r="I1229">
        <v>1</v>
      </c>
      <c r="J1229">
        <v>0</v>
      </c>
      <c r="K1229" s="1">
        <v>41204</v>
      </c>
      <c r="L1229">
        <v>36</v>
      </c>
      <c r="M1229" t="str" cm="1">
        <f t="array" ref="M1229">_xlfn.IFS(AND(marketing_campaign[[#This Row],[Recency]]&gt;=0,marketing_campaign[[#This Row],[Recency]]&lt;=14),"Early Recency",AND(marketing_campaign[[#This Row],[Recency]]&gt;=15,marketing_campaign[[#This Row],[Recency]]&lt;=31),"Mid-Recency",marketing_campaign[[#This Row],[Recency]]&gt;=32,"Late Recency")</f>
        <v>Late Recency</v>
      </c>
      <c r="N1229">
        <v>11</v>
      </c>
      <c r="O1229">
        <v>7</v>
      </c>
      <c r="P1229">
        <v>12</v>
      </c>
      <c r="Q1229">
        <v>2</v>
      </c>
      <c r="R1229">
        <v>2</v>
      </c>
      <c r="S1229">
        <v>27</v>
      </c>
      <c r="T1229">
        <f>marketing_campaign[[#This Row],[MntGoldProds]]+marketing_campaign[[#This Row],[MntSweetProducts]]+marketing_campaign[[#This Row],[MntFishProducts]]+marketing_campaign[[#This Row],[MntMeatProducts]]+marketing_campaign[[#This Row],[MntFruits]]+marketing_campaign[[#This Row],[MntWines]]</f>
        <v>61</v>
      </c>
      <c r="U1229">
        <v>2</v>
      </c>
      <c r="V1229">
        <v>2</v>
      </c>
      <c r="W1229">
        <v>1</v>
      </c>
      <c r="X1229">
        <v>2</v>
      </c>
      <c r="Y1229">
        <f t="shared" si="39"/>
        <v>7</v>
      </c>
      <c r="Z1229">
        <v>5</v>
      </c>
      <c r="AA1229">
        <v>1</v>
      </c>
      <c r="AB1229">
        <v>0</v>
      </c>
      <c r="AC1229">
        <v>0</v>
      </c>
      <c r="AD1229">
        <v>0</v>
      </c>
      <c r="AE1229">
        <v>0</v>
      </c>
      <c r="AF1229">
        <v>0</v>
      </c>
      <c r="AG1229">
        <v>3</v>
      </c>
      <c r="AH1229">
        <v>11</v>
      </c>
      <c r="AI1229">
        <v>1</v>
      </c>
      <c r="AJ1229">
        <f>marketing_campaign[[#This Row],[AcceptedCmp2]]+marketing_campaign[[#This Row],[AcceptedCmp1]]+marketing_campaign[[#This Row],[AcceptedCmp5]]+marketing_campaign[[#This Row],[AcceptedCmp4]]+marketing_campaign[[#This Row],[AcceptedCmp3]]</f>
        <v>1</v>
      </c>
    </row>
    <row r="1230" spans="1:36" x14ac:dyDescent="0.35">
      <c r="A1230">
        <v>8210</v>
      </c>
      <c r="B1230">
        <v>1975</v>
      </c>
      <c r="C1230">
        <f t="shared" ca="1" si="38"/>
        <v>51</v>
      </c>
      <c r="D1230" t="str" cm="1">
        <f t="array" aca="1" ref="D12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0" t="s">
        <v>34</v>
      </c>
      <c r="F1230" t="s">
        <v>33</v>
      </c>
      <c r="G1230" cm="1">
        <f t="array" ref="G1230">_xlfn.IFS(marketing_campaign[[#This Row],[Marital_Status]]="Single",I1230-J1230+1,marketing_campaign[[#This Row],[Marital_Status]]="Together",I1230+J1230+2,marketing_campaign[[#This Row],[Marital_Status]]="Alone",I1230-J1230+1,marketing_campaign[[#This Row],[Marital_Status]]="Married",I1230+J1230+2,marketing_campaign[[#This Row],[Marital_Status]]="Divorced",I1230+J1230+1,marketing_campaign[[#This Row],[Marital_Status]]="YOLO",I1230-J1230+1,marketing_campaign[[#This Row],[Marital_Status]]="Absurd",I1230-J1230+1,marketing_campaign[[#This Row],[Marital_Status]]="Widow",I1230+J1230+1)</f>
        <v>3</v>
      </c>
      <c r="H1230">
        <v>54730</v>
      </c>
      <c r="I1230">
        <v>0</v>
      </c>
      <c r="J1230">
        <v>1</v>
      </c>
      <c r="K1230" s="1">
        <v>41501</v>
      </c>
      <c r="L1230">
        <v>64</v>
      </c>
      <c r="M1230" t="str" cm="1">
        <f t="array" ref="M1230">_xlfn.IFS(AND(marketing_campaign[[#This Row],[Recency]]&gt;=0,marketing_campaign[[#This Row],[Recency]]&lt;=14),"Early Recency",AND(marketing_campaign[[#This Row],[Recency]]&gt;=15,marketing_campaign[[#This Row],[Recency]]&lt;=31),"Mid-Recency",marketing_campaign[[#This Row],[Recency]]&gt;=32,"Late Recency")</f>
        <v>Late Recency</v>
      </c>
      <c r="N1230">
        <v>318</v>
      </c>
      <c r="O1230">
        <v>3</v>
      </c>
      <c r="P1230">
        <v>17</v>
      </c>
      <c r="Q1230">
        <v>4</v>
      </c>
      <c r="R1230">
        <v>7</v>
      </c>
      <c r="S1230">
        <v>56</v>
      </c>
      <c r="T1230">
        <f>marketing_campaign[[#This Row],[MntGoldProds]]+marketing_campaign[[#This Row],[MntSweetProducts]]+marketing_campaign[[#This Row],[MntFishProducts]]+marketing_campaign[[#This Row],[MntMeatProducts]]+marketing_campaign[[#This Row],[MntFruits]]+marketing_campaign[[#This Row],[MntWines]]</f>
        <v>405</v>
      </c>
      <c r="U1230">
        <v>5</v>
      </c>
      <c r="V1230">
        <v>4</v>
      </c>
      <c r="W1230">
        <v>1</v>
      </c>
      <c r="X1230">
        <v>8</v>
      </c>
      <c r="Y1230">
        <f t="shared" si="39"/>
        <v>18</v>
      </c>
      <c r="Z1230">
        <v>4</v>
      </c>
      <c r="AA1230">
        <v>0</v>
      </c>
      <c r="AB1230">
        <v>0</v>
      </c>
      <c r="AC1230">
        <v>0</v>
      </c>
      <c r="AD1230">
        <v>0</v>
      </c>
      <c r="AE1230">
        <v>0</v>
      </c>
      <c r="AF1230">
        <v>0</v>
      </c>
      <c r="AG1230">
        <v>3</v>
      </c>
      <c r="AH1230">
        <v>11</v>
      </c>
      <c r="AI1230">
        <v>0</v>
      </c>
      <c r="AJ1230">
        <f>marketing_campaign[[#This Row],[AcceptedCmp2]]+marketing_campaign[[#This Row],[AcceptedCmp1]]+marketing_campaign[[#This Row],[AcceptedCmp5]]+marketing_campaign[[#This Row],[AcceptedCmp4]]+marketing_campaign[[#This Row],[AcceptedCmp3]]</f>
        <v>0</v>
      </c>
    </row>
    <row r="1231" spans="1:36" x14ac:dyDescent="0.35">
      <c r="A1231">
        <v>833</v>
      </c>
      <c r="B1231">
        <v>1955</v>
      </c>
      <c r="C1231">
        <f t="shared" ca="1" si="38"/>
        <v>71</v>
      </c>
      <c r="D1231" t="str" cm="1">
        <f t="array" aca="1" ref="D12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31" t="s">
        <v>34</v>
      </c>
      <c r="F1231" t="s">
        <v>33</v>
      </c>
      <c r="G1231" cm="1">
        <f t="array" ref="G1231">_xlfn.IFS(marketing_campaign[[#This Row],[Marital_Status]]="Single",I1231-J1231+1,marketing_campaign[[#This Row],[Marital_Status]]="Together",I1231+J1231+2,marketing_campaign[[#This Row],[Marital_Status]]="Alone",I1231-J1231+1,marketing_campaign[[#This Row],[Marital_Status]]="Married",I1231+J1231+2,marketing_campaign[[#This Row],[Marital_Status]]="Divorced",I1231+J1231+1,marketing_campaign[[#This Row],[Marital_Status]]="YOLO",I1231-J1231+1,marketing_campaign[[#This Row],[Marital_Status]]="Absurd",I1231-J1231+1,marketing_campaign[[#This Row],[Marital_Status]]="Widow",I1231+J1231+1)</f>
        <v>4</v>
      </c>
      <c r="H1231">
        <v>38452</v>
      </c>
      <c r="I1231">
        <v>1</v>
      </c>
      <c r="J1231">
        <v>1</v>
      </c>
      <c r="K1231" s="1">
        <v>41728</v>
      </c>
      <c r="L1231">
        <v>62</v>
      </c>
      <c r="M1231" t="str" cm="1">
        <f t="array" ref="M1231">_xlfn.IFS(AND(marketing_campaign[[#This Row],[Recency]]&gt;=0,marketing_campaign[[#This Row],[Recency]]&lt;=14),"Early Recency",AND(marketing_campaign[[#This Row],[Recency]]&gt;=15,marketing_campaign[[#This Row],[Recency]]&lt;=31),"Mid-Recency",marketing_campaign[[#This Row],[Recency]]&gt;=32,"Late Recency")</f>
        <v>Late Recency</v>
      </c>
      <c r="N1231">
        <v>56</v>
      </c>
      <c r="O1231">
        <v>0</v>
      </c>
      <c r="P1231">
        <v>14</v>
      </c>
      <c r="Q1231">
        <v>0</v>
      </c>
      <c r="R1231">
        <v>0</v>
      </c>
      <c r="S1231">
        <v>2</v>
      </c>
      <c r="T1231">
        <f>marketing_campaign[[#This Row],[MntGoldProds]]+marketing_campaign[[#This Row],[MntSweetProducts]]+marketing_campaign[[#This Row],[MntFishProducts]]+marketing_campaign[[#This Row],[MntMeatProducts]]+marketing_campaign[[#This Row],[MntFruits]]+marketing_campaign[[#This Row],[MntWines]]</f>
        <v>72</v>
      </c>
      <c r="U1231">
        <v>3</v>
      </c>
      <c r="V1231">
        <v>3</v>
      </c>
      <c r="W1231">
        <v>0</v>
      </c>
      <c r="X1231">
        <v>3</v>
      </c>
      <c r="Y1231">
        <f t="shared" si="39"/>
        <v>9</v>
      </c>
      <c r="Z1231">
        <v>7</v>
      </c>
      <c r="AA1231">
        <v>0</v>
      </c>
      <c r="AB1231">
        <v>0</v>
      </c>
      <c r="AC1231">
        <v>0</v>
      </c>
      <c r="AD1231">
        <v>0</v>
      </c>
      <c r="AE1231">
        <v>0</v>
      </c>
      <c r="AF1231">
        <v>0</v>
      </c>
      <c r="AG1231">
        <v>3</v>
      </c>
      <c r="AH1231">
        <v>11</v>
      </c>
      <c r="AI1231">
        <v>0</v>
      </c>
      <c r="AJ1231">
        <f>marketing_campaign[[#This Row],[AcceptedCmp2]]+marketing_campaign[[#This Row],[AcceptedCmp1]]+marketing_campaign[[#This Row],[AcceptedCmp5]]+marketing_campaign[[#This Row],[AcceptedCmp4]]+marketing_campaign[[#This Row],[AcceptedCmp3]]</f>
        <v>0</v>
      </c>
    </row>
    <row r="1232" spans="1:36" x14ac:dyDescent="0.35">
      <c r="A1232">
        <v>6230</v>
      </c>
      <c r="B1232">
        <v>1971</v>
      </c>
      <c r="C1232">
        <f t="shared" ca="1" si="38"/>
        <v>55</v>
      </c>
      <c r="D1232" t="str" cm="1">
        <f t="array" aca="1" ref="D12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2" t="s">
        <v>29</v>
      </c>
      <c r="F1232" t="s">
        <v>35</v>
      </c>
      <c r="G1232" cm="1">
        <f t="array" ref="G1232">_xlfn.IFS(marketing_campaign[[#This Row],[Marital_Status]]="Single",I1232-J1232+1,marketing_campaign[[#This Row],[Marital_Status]]="Together",I1232+J1232+2,marketing_campaign[[#This Row],[Marital_Status]]="Alone",I1232-J1232+1,marketing_campaign[[#This Row],[Marital_Status]]="Married",I1232+J1232+2,marketing_campaign[[#This Row],[Marital_Status]]="Divorced",I1232+J1232+1,marketing_campaign[[#This Row],[Marital_Status]]="YOLO",I1232-J1232+1,marketing_campaign[[#This Row],[Marital_Status]]="Absurd",I1232-J1232+1,marketing_campaign[[#This Row],[Marital_Status]]="Widow",I1232+J1232+1)</f>
        <v>3</v>
      </c>
      <c r="H1232">
        <v>44421</v>
      </c>
      <c r="I1232">
        <v>1</v>
      </c>
      <c r="J1232">
        <v>1</v>
      </c>
      <c r="K1232" s="1">
        <v>41320</v>
      </c>
      <c r="L1232">
        <v>53</v>
      </c>
      <c r="M1232" t="str" cm="1">
        <f t="array" ref="M1232">_xlfn.IFS(AND(marketing_campaign[[#This Row],[Recency]]&gt;=0,marketing_campaign[[#This Row],[Recency]]&lt;=14),"Early Recency",AND(marketing_campaign[[#This Row],[Recency]]&gt;=15,marketing_campaign[[#This Row],[Recency]]&lt;=31),"Mid-Recency",marketing_campaign[[#This Row],[Recency]]&gt;=32,"Late Recency")</f>
        <v>Late Recency</v>
      </c>
      <c r="N1232">
        <v>110</v>
      </c>
      <c r="O1232">
        <v>5</v>
      </c>
      <c r="P1232">
        <v>59</v>
      </c>
      <c r="Q1232">
        <v>7</v>
      </c>
      <c r="R1232">
        <v>1</v>
      </c>
      <c r="S1232">
        <v>7</v>
      </c>
      <c r="T1232">
        <f>marketing_campaign[[#This Row],[MntGoldProds]]+marketing_campaign[[#This Row],[MntSweetProducts]]+marketing_campaign[[#This Row],[MntFishProducts]]+marketing_campaign[[#This Row],[MntMeatProducts]]+marketing_campaign[[#This Row],[MntFruits]]+marketing_campaign[[#This Row],[MntWines]]</f>
        <v>189</v>
      </c>
      <c r="U1232">
        <v>5</v>
      </c>
      <c r="V1232">
        <v>5</v>
      </c>
      <c r="W1232">
        <v>0</v>
      </c>
      <c r="X1232">
        <v>4</v>
      </c>
      <c r="Y1232">
        <f t="shared" si="39"/>
        <v>14</v>
      </c>
      <c r="Z1232">
        <v>8</v>
      </c>
      <c r="AA1232">
        <v>0</v>
      </c>
      <c r="AB1232">
        <v>0</v>
      </c>
      <c r="AC1232">
        <v>0</v>
      </c>
      <c r="AD1232">
        <v>0</v>
      </c>
      <c r="AE1232">
        <v>0</v>
      </c>
      <c r="AF1232">
        <v>0</v>
      </c>
      <c r="AG1232">
        <v>3</v>
      </c>
      <c r="AH1232">
        <v>11</v>
      </c>
      <c r="AI1232">
        <v>0</v>
      </c>
      <c r="AJ1232">
        <f>marketing_campaign[[#This Row],[AcceptedCmp2]]+marketing_campaign[[#This Row],[AcceptedCmp1]]+marketing_campaign[[#This Row],[AcceptedCmp5]]+marketing_campaign[[#This Row],[AcceptedCmp4]]+marketing_campaign[[#This Row],[AcceptedCmp3]]</f>
        <v>0</v>
      </c>
    </row>
    <row r="1233" spans="1:36" x14ac:dyDescent="0.35">
      <c r="A1233">
        <v>7325</v>
      </c>
      <c r="B1233">
        <v>1986</v>
      </c>
      <c r="C1233">
        <f t="shared" ca="1" si="38"/>
        <v>40</v>
      </c>
      <c r="D1233" t="str" cm="1">
        <f t="array" aca="1" ref="D12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33" t="s">
        <v>32</v>
      </c>
      <c r="F1233" t="s">
        <v>31</v>
      </c>
      <c r="G1233" cm="1">
        <f t="array" ref="G1233">_xlfn.IFS(marketing_campaign[[#This Row],[Marital_Status]]="Single",I1233-J1233+1,marketing_campaign[[#This Row],[Marital_Status]]="Together",I1233+J1233+2,marketing_campaign[[#This Row],[Marital_Status]]="Alone",I1233-J1233+1,marketing_campaign[[#This Row],[Marital_Status]]="Married",I1233+J1233+2,marketing_campaign[[#This Row],[Marital_Status]]="Divorced",I1233+J1233+1,marketing_campaign[[#This Row],[Marital_Status]]="YOLO",I1233-J1233+1,marketing_campaign[[#This Row],[Marital_Status]]="Absurd",I1233-J1233+1,marketing_campaign[[#This Row],[Marital_Status]]="Widow",I1233+J1233+1)</f>
        <v>3</v>
      </c>
      <c r="H1233">
        <v>38197</v>
      </c>
      <c r="I1233">
        <v>1</v>
      </c>
      <c r="J1233">
        <v>0</v>
      </c>
      <c r="K1233" s="1">
        <v>41454</v>
      </c>
      <c r="L1233">
        <v>86</v>
      </c>
      <c r="M1233" t="str" cm="1">
        <f t="array" ref="M1233">_xlfn.IFS(AND(marketing_campaign[[#This Row],[Recency]]&gt;=0,marketing_campaign[[#This Row],[Recency]]&lt;=14),"Early Recency",AND(marketing_campaign[[#This Row],[Recency]]&gt;=15,marketing_campaign[[#This Row],[Recency]]&lt;=31),"Mid-Recency",marketing_campaign[[#This Row],[Recency]]&gt;=32,"Late Recency")</f>
        <v>Late Recency</v>
      </c>
      <c r="N1233">
        <v>23</v>
      </c>
      <c r="O1233">
        <v>0</v>
      </c>
      <c r="P1233">
        <v>11</v>
      </c>
      <c r="Q1233">
        <v>2</v>
      </c>
      <c r="R1233">
        <v>1</v>
      </c>
      <c r="S1233">
        <v>3</v>
      </c>
      <c r="T1233">
        <f>marketing_campaign[[#This Row],[MntGoldProds]]+marketing_campaign[[#This Row],[MntSweetProducts]]+marketing_campaign[[#This Row],[MntFishProducts]]+marketing_campaign[[#This Row],[MntMeatProducts]]+marketing_campaign[[#This Row],[MntFruits]]+marketing_campaign[[#This Row],[MntWines]]</f>
        <v>40</v>
      </c>
      <c r="U1233">
        <v>1</v>
      </c>
      <c r="V1233">
        <v>1</v>
      </c>
      <c r="W1233">
        <v>0</v>
      </c>
      <c r="X1233">
        <v>3</v>
      </c>
      <c r="Y1233">
        <f t="shared" si="39"/>
        <v>5</v>
      </c>
      <c r="Z1233">
        <v>5</v>
      </c>
      <c r="AA1233">
        <v>0</v>
      </c>
      <c r="AB1233">
        <v>0</v>
      </c>
      <c r="AC1233">
        <v>0</v>
      </c>
      <c r="AD1233">
        <v>0</v>
      </c>
      <c r="AE1233">
        <v>0</v>
      </c>
      <c r="AF1233">
        <v>0</v>
      </c>
      <c r="AG1233">
        <v>3</v>
      </c>
      <c r="AH1233">
        <v>11</v>
      </c>
      <c r="AI1233">
        <v>0</v>
      </c>
      <c r="AJ1233">
        <f>marketing_campaign[[#This Row],[AcceptedCmp2]]+marketing_campaign[[#This Row],[AcceptedCmp1]]+marketing_campaign[[#This Row],[AcceptedCmp5]]+marketing_campaign[[#This Row],[AcceptedCmp4]]+marketing_campaign[[#This Row],[AcceptedCmp3]]</f>
        <v>0</v>
      </c>
    </row>
    <row r="1234" spans="1:36" x14ac:dyDescent="0.35">
      <c r="A1234">
        <v>1307</v>
      </c>
      <c r="B1234">
        <v>1978</v>
      </c>
      <c r="C1234">
        <f t="shared" ca="1" si="38"/>
        <v>48</v>
      </c>
      <c r="D1234" t="str" cm="1">
        <f t="array" aca="1" ref="D12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4" t="s">
        <v>29</v>
      </c>
      <c r="F1234" t="s">
        <v>35</v>
      </c>
      <c r="G1234" cm="1">
        <f t="array" ref="G1234">_xlfn.IFS(marketing_campaign[[#This Row],[Marital_Status]]="Single",I1234-J1234+1,marketing_campaign[[#This Row],[Marital_Status]]="Together",I1234+J1234+2,marketing_campaign[[#This Row],[Marital_Status]]="Alone",I1234-J1234+1,marketing_campaign[[#This Row],[Marital_Status]]="Married",I1234+J1234+2,marketing_campaign[[#This Row],[Marital_Status]]="Divorced",I1234+J1234+1,marketing_campaign[[#This Row],[Marital_Status]]="YOLO",I1234-J1234+1,marketing_campaign[[#This Row],[Marital_Status]]="Absurd",I1234-J1234+1,marketing_campaign[[#This Row],[Marital_Status]]="Widow",I1234+J1234+1)</f>
        <v>2</v>
      </c>
      <c r="H1234">
        <v>41986</v>
      </c>
      <c r="I1234">
        <v>0</v>
      </c>
      <c r="J1234">
        <v>1</v>
      </c>
      <c r="K1234" s="1">
        <v>41679</v>
      </c>
      <c r="L1234">
        <v>15</v>
      </c>
      <c r="M1234" t="str" cm="1">
        <f t="array" ref="M1234">_xlfn.IFS(AND(marketing_campaign[[#This Row],[Recency]]&gt;=0,marketing_campaign[[#This Row],[Recency]]&lt;=14),"Early Recency",AND(marketing_campaign[[#This Row],[Recency]]&gt;=15,marketing_campaign[[#This Row],[Recency]]&lt;=31),"Mid-Recency",marketing_campaign[[#This Row],[Recency]]&gt;=32,"Late Recency")</f>
        <v>Mid-Recency</v>
      </c>
      <c r="N1234">
        <v>27</v>
      </c>
      <c r="O1234">
        <v>5</v>
      </c>
      <c r="P1234">
        <v>8</v>
      </c>
      <c r="Q1234">
        <v>8</v>
      </c>
      <c r="R1234">
        <v>3</v>
      </c>
      <c r="S1234">
        <v>12</v>
      </c>
      <c r="T1234">
        <f>marketing_campaign[[#This Row],[MntGoldProds]]+marketing_campaign[[#This Row],[MntSweetProducts]]+marketing_campaign[[#This Row],[MntFishProducts]]+marketing_campaign[[#This Row],[MntMeatProducts]]+marketing_campaign[[#This Row],[MntFruits]]+marketing_campaign[[#This Row],[MntWines]]</f>
        <v>63</v>
      </c>
      <c r="U1234">
        <v>3</v>
      </c>
      <c r="V1234">
        <v>3</v>
      </c>
      <c r="W1234">
        <v>0</v>
      </c>
      <c r="X1234">
        <v>4</v>
      </c>
      <c r="Y1234">
        <f t="shared" si="39"/>
        <v>10</v>
      </c>
      <c r="Z1234">
        <v>4</v>
      </c>
      <c r="AA1234">
        <v>0</v>
      </c>
      <c r="AB1234">
        <v>0</v>
      </c>
      <c r="AC1234">
        <v>0</v>
      </c>
      <c r="AD1234">
        <v>0</v>
      </c>
      <c r="AE1234">
        <v>0</v>
      </c>
      <c r="AF1234">
        <v>0</v>
      </c>
      <c r="AG1234">
        <v>3</v>
      </c>
      <c r="AH1234">
        <v>11</v>
      </c>
      <c r="AI1234">
        <v>0</v>
      </c>
      <c r="AJ1234">
        <f>marketing_campaign[[#This Row],[AcceptedCmp2]]+marketing_campaign[[#This Row],[AcceptedCmp1]]+marketing_campaign[[#This Row],[AcceptedCmp5]]+marketing_campaign[[#This Row],[AcceptedCmp4]]+marketing_campaign[[#This Row],[AcceptedCmp3]]</f>
        <v>0</v>
      </c>
    </row>
    <row r="1235" spans="1:36" x14ac:dyDescent="0.35">
      <c r="A1235">
        <v>1502</v>
      </c>
      <c r="B1235">
        <v>1983</v>
      </c>
      <c r="C1235">
        <f t="shared" ca="1" si="38"/>
        <v>43</v>
      </c>
      <c r="D1235" t="str" cm="1">
        <f t="array" aca="1" ref="D12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35" t="s">
        <v>29</v>
      </c>
      <c r="F1235" t="s">
        <v>31</v>
      </c>
      <c r="G1235" cm="1">
        <f t="array" ref="G1235">_xlfn.IFS(marketing_campaign[[#This Row],[Marital_Status]]="Single",I1235-J1235+1,marketing_campaign[[#This Row],[Marital_Status]]="Together",I1235+J1235+2,marketing_campaign[[#This Row],[Marital_Status]]="Alone",I1235-J1235+1,marketing_campaign[[#This Row],[Marital_Status]]="Married",I1235+J1235+2,marketing_campaign[[#This Row],[Marital_Status]]="Divorced",I1235+J1235+1,marketing_campaign[[#This Row],[Marital_Status]]="YOLO",I1235-J1235+1,marketing_campaign[[#This Row],[Marital_Status]]="Absurd",I1235-J1235+1,marketing_campaign[[#This Row],[Marital_Status]]="Widow",I1235+J1235+1)</f>
        <v>3</v>
      </c>
      <c r="H1235">
        <v>28427</v>
      </c>
      <c r="I1235">
        <v>1</v>
      </c>
      <c r="J1235">
        <v>0</v>
      </c>
      <c r="K1235" s="1">
        <v>41354</v>
      </c>
      <c r="L1235">
        <v>67</v>
      </c>
      <c r="M1235" t="str" cm="1">
        <f t="array" ref="M1235">_xlfn.IFS(AND(marketing_campaign[[#This Row],[Recency]]&gt;=0,marketing_campaign[[#This Row],[Recency]]&lt;=14),"Early Recency",AND(marketing_campaign[[#This Row],[Recency]]&gt;=15,marketing_campaign[[#This Row],[Recency]]&lt;=31),"Mid-Recency",marketing_campaign[[#This Row],[Recency]]&gt;=32,"Late Recency")</f>
        <v>Late Recency</v>
      </c>
      <c r="N1235">
        <v>18</v>
      </c>
      <c r="O1235">
        <v>3</v>
      </c>
      <c r="P1235">
        <v>19</v>
      </c>
      <c r="Q1235">
        <v>3</v>
      </c>
      <c r="R1235">
        <v>3</v>
      </c>
      <c r="S1235">
        <v>6</v>
      </c>
      <c r="T1235">
        <f>marketing_campaign[[#This Row],[MntGoldProds]]+marketing_campaign[[#This Row],[MntSweetProducts]]+marketing_campaign[[#This Row],[MntFishProducts]]+marketing_campaign[[#This Row],[MntMeatProducts]]+marketing_campaign[[#This Row],[MntFruits]]+marketing_campaign[[#This Row],[MntWines]]</f>
        <v>52</v>
      </c>
      <c r="U1235">
        <v>2</v>
      </c>
      <c r="V1235">
        <v>2</v>
      </c>
      <c r="W1235">
        <v>0</v>
      </c>
      <c r="X1235">
        <v>3</v>
      </c>
      <c r="Y1235">
        <f t="shared" si="39"/>
        <v>7</v>
      </c>
      <c r="Z1235">
        <v>8</v>
      </c>
      <c r="AA1235">
        <v>0</v>
      </c>
      <c r="AB1235">
        <v>0</v>
      </c>
      <c r="AC1235">
        <v>0</v>
      </c>
      <c r="AD1235">
        <v>0</v>
      </c>
      <c r="AE1235">
        <v>0</v>
      </c>
      <c r="AF1235">
        <v>0</v>
      </c>
      <c r="AG1235">
        <v>3</v>
      </c>
      <c r="AH1235">
        <v>11</v>
      </c>
      <c r="AI1235">
        <v>0</v>
      </c>
      <c r="AJ1235">
        <f>marketing_campaign[[#This Row],[AcceptedCmp2]]+marketing_campaign[[#This Row],[AcceptedCmp1]]+marketing_campaign[[#This Row],[AcceptedCmp5]]+marketing_campaign[[#This Row],[AcceptedCmp4]]+marketing_campaign[[#This Row],[AcceptedCmp3]]</f>
        <v>0</v>
      </c>
    </row>
    <row r="1236" spans="1:36" x14ac:dyDescent="0.35">
      <c r="A1236">
        <v>6211</v>
      </c>
      <c r="B1236">
        <v>1976</v>
      </c>
      <c r="C1236">
        <f t="shared" ca="1" si="38"/>
        <v>50</v>
      </c>
      <c r="D1236" t="str" cm="1">
        <f t="array" aca="1" ref="D12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6" t="s">
        <v>32</v>
      </c>
      <c r="F1236" t="s">
        <v>31</v>
      </c>
      <c r="G1236" cm="1">
        <f t="array" ref="G1236">_xlfn.IFS(marketing_campaign[[#This Row],[Marital_Status]]="Single",I1236-J1236+1,marketing_campaign[[#This Row],[Marital_Status]]="Together",I1236+J1236+2,marketing_campaign[[#This Row],[Marital_Status]]="Alone",I1236-J1236+1,marketing_campaign[[#This Row],[Marital_Status]]="Married",I1236+J1236+2,marketing_campaign[[#This Row],[Marital_Status]]="Divorced",I1236+J1236+1,marketing_campaign[[#This Row],[Marital_Status]]="YOLO",I1236-J1236+1,marketing_campaign[[#This Row],[Marital_Status]]="Absurd",I1236-J1236+1,marketing_campaign[[#This Row],[Marital_Status]]="Widow",I1236+J1236+1)</f>
        <v>3</v>
      </c>
      <c r="H1236">
        <v>37395</v>
      </c>
      <c r="I1236">
        <v>1</v>
      </c>
      <c r="J1236">
        <v>0</v>
      </c>
      <c r="K1236" s="1">
        <v>41761</v>
      </c>
      <c r="L1236">
        <v>47</v>
      </c>
      <c r="M1236" t="str" cm="1">
        <f t="array" ref="M1236">_xlfn.IFS(AND(marketing_campaign[[#This Row],[Recency]]&gt;=0,marketing_campaign[[#This Row],[Recency]]&lt;=14),"Early Recency",AND(marketing_campaign[[#This Row],[Recency]]&gt;=15,marketing_campaign[[#This Row],[Recency]]&lt;=31),"Mid-Recency",marketing_campaign[[#This Row],[Recency]]&gt;=32,"Late Recency")</f>
        <v>Late Recency</v>
      </c>
      <c r="N1236">
        <v>18</v>
      </c>
      <c r="O1236">
        <v>0</v>
      </c>
      <c r="P1236">
        <v>9</v>
      </c>
      <c r="Q1236">
        <v>0</v>
      </c>
      <c r="R1236">
        <v>1</v>
      </c>
      <c r="S1236">
        <v>11</v>
      </c>
      <c r="T1236">
        <f>marketing_campaign[[#This Row],[MntGoldProds]]+marketing_campaign[[#This Row],[MntSweetProducts]]+marketing_campaign[[#This Row],[MntFishProducts]]+marketing_campaign[[#This Row],[MntMeatProducts]]+marketing_campaign[[#This Row],[MntFruits]]+marketing_campaign[[#This Row],[MntWines]]</f>
        <v>39</v>
      </c>
      <c r="U1236">
        <v>1</v>
      </c>
      <c r="V1236">
        <v>1</v>
      </c>
      <c r="W1236">
        <v>0</v>
      </c>
      <c r="X1236">
        <v>3</v>
      </c>
      <c r="Y1236">
        <f t="shared" si="39"/>
        <v>5</v>
      </c>
      <c r="Z1236">
        <v>6</v>
      </c>
      <c r="AA1236">
        <v>0</v>
      </c>
      <c r="AB1236">
        <v>0</v>
      </c>
      <c r="AC1236">
        <v>0</v>
      </c>
      <c r="AD1236">
        <v>0</v>
      </c>
      <c r="AE1236">
        <v>0</v>
      </c>
      <c r="AF1236">
        <v>0</v>
      </c>
      <c r="AG1236">
        <v>3</v>
      </c>
      <c r="AH1236">
        <v>11</v>
      </c>
      <c r="AI1236">
        <v>0</v>
      </c>
      <c r="AJ1236">
        <f>marketing_campaign[[#This Row],[AcceptedCmp2]]+marketing_campaign[[#This Row],[AcceptedCmp1]]+marketing_campaign[[#This Row],[AcceptedCmp5]]+marketing_campaign[[#This Row],[AcceptedCmp4]]+marketing_campaign[[#This Row],[AcceptedCmp3]]</f>
        <v>0</v>
      </c>
    </row>
    <row r="1237" spans="1:36" x14ac:dyDescent="0.35">
      <c r="A1237">
        <v>843</v>
      </c>
      <c r="B1237">
        <v>1971</v>
      </c>
      <c r="C1237">
        <f t="shared" ca="1" si="38"/>
        <v>55</v>
      </c>
      <c r="D1237" t="str" cm="1">
        <f t="array" aca="1" ref="D12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7" t="s">
        <v>29</v>
      </c>
      <c r="F1237" t="s">
        <v>33</v>
      </c>
      <c r="G1237" cm="1">
        <f t="array" ref="G1237">_xlfn.IFS(marketing_campaign[[#This Row],[Marital_Status]]="Single",I1237-J1237+1,marketing_campaign[[#This Row],[Marital_Status]]="Together",I1237+J1237+2,marketing_campaign[[#This Row],[Marital_Status]]="Alone",I1237-J1237+1,marketing_campaign[[#This Row],[Marital_Status]]="Married",I1237+J1237+2,marketing_campaign[[#This Row],[Marital_Status]]="Divorced",I1237+J1237+1,marketing_campaign[[#This Row],[Marital_Status]]="YOLO",I1237-J1237+1,marketing_campaign[[#This Row],[Marital_Status]]="Absurd",I1237-J1237+1,marketing_campaign[[#This Row],[Marital_Status]]="Widow",I1237+J1237+1)</f>
        <v>3</v>
      </c>
      <c r="H1237">
        <v>64722</v>
      </c>
      <c r="I1237">
        <v>1</v>
      </c>
      <c r="J1237">
        <v>0</v>
      </c>
      <c r="K1237" s="1">
        <v>41785</v>
      </c>
      <c r="L1237">
        <v>47</v>
      </c>
      <c r="M1237" t="str" cm="1">
        <f t="array" ref="M1237">_xlfn.IFS(AND(marketing_campaign[[#This Row],[Recency]]&gt;=0,marketing_campaign[[#This Row],[Recency]]&lt;=14),"Early Recency",AND(marketing_campaign[[#This Row],[Recency]]&gt;=15,marketing_campaign[[#This Row],[Recency]]&lt;=31),"Mid-Recency",marketing_campaign[[#This Row],[Recency]]&gt;=32,"Late Recency")</f>
        <v>Late Recency</v>
      </c>
      <c r="N1237">
        <v>303</v>
      </c>
      <c r="O1237">
        <v>0</v>
      </c>
      <c r="P1237">
        <v>280</v>
      </c>
      <c r="Q1237">
        <v>60</v>
      </c>
      <c r="R1237">
        <v>147</v>
      </c>
      <c r="S1237">
        <v>15</v>
      </c>
      <c r="T1237">
        <f>marketing_campaign[[#This Row],[MntGoldProds]]+marketing_campaign[[#This Row],[MntSweetProducts]]+marketing_campaign[[#This Row],[MntFishProducts]]+marketing_campaign[[#This Row],[MntMeatProducts]]+marketing_campaign[[#This Row],[MntFruits]]+marketing_campaign[[#This Row],[MntWines]]</f>
        <v>805</v>
      </c>
      <c r="U1237">
        <v>4</v>
      </c>
      <c r="V1237">
        <v>8</v>
      </c>
      <c r="W1237">
        <v>2</v>
      </c>
      <c r="X1237">
        <v>11</v>
      </c>
      <c r="Y1237">
        <f t="shared" si="39"/>
        <v>25</v>
      </c>
      <c r="Z1237">
        <v>6</v>
      </c>
      <c r="AA1237">
        <v>0</v>
      </c>
      <c r="AB1237">
        <v>0</v>
      </c>
      <c r="AC1237">
        <v>0</v>
      </c>
      <c r="AD1237">
        <v>0</v>
      </c>
      <c r="AE1237">
        <v>0</v>
      </c>
      <c r="AF1237">
        <v>0</v>
      </c>
      <c r="AG1237">
        <v>3</v>
      </c>
      <c r="AH1237">
        <v>11</v>
      </c>
      <c r="AI1237">
        <v>0</v>
      </c>
      <c r="AJ1237">
        <f>marketing_campaign[[#This Row],[AcceptedCmp2]]+marketing_campaign[[#This Row],[AcceptedCmp1]]+marketing_campaign[[#This Row],[AcceptedCmp5]]+marketing_campaign[[#This Row],[AcceptedCmp4]]+marketing_campaign[[#This Row],[AcceptedCmp3]]</f>
        <v>0</v>
      </c>
    </row>
    <row r="1238" spans="1:36" x14ac:dyDescent="0.35">
      <c r="A1238">
        <v>4174</v>
      </c>
      <c r="B1238">
        <v>1956</v>
      </c>
      <c r="C1238">
        <f t="shared" ca="1" si="38"/>
        <v>70</v>
      </c>
      <c r="D1238" t="str" cm="1">
        <f t="array" aca="1" ref="D12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38" t="s">
        <v>34</v>
      </c>
      <c r="F1238" t="s">
        <v>31</v>
      </c>
      <c r="G1238" cm="1">
        <f t="array" ref="G1238">_xlfn.IFS(marketing_campaign[[#This Row],[Marital_Status]]="Single",I1238-J1238+1,marketing_campaign[[#This Row],[Marital_Status]]="Together",I1238+J1238+2,marketing_campaign[[#This Row],[Marital_Status]]="Alone",I1238-J1238+1,marketing_campaign[[#This Row],[Marital_Status]]="Married",I1238+J1238+2,marketing_campaign[[#This Row],[Marital_Status]]="Divorced",I1238+J1238+1,marketing_campaign[[#This Row],[Marital_Status]]="YOLO",I1238-J1238+1,marketing_campaign[[#This Row],[Marital_Status]]="Absurd",I1238-J1238+1,marketing_campaign[[#This Row],[Marital_Status]]="Widow",I1238+J1238+1)</f>
        <v>3</v>
      </c>
      <c r="H1238">
        <v>55249</v>
      </c>
      <c r="I1238">
        <v>0</v>
      </c>
      <c r="J1238">
        <v>1</v>
      </c>
      <c r="K1238" s="1">
        <v>41746</v>
      </c>
      <c r="L1238">
        <v>81</v>
      </c>
      <c r="M1238" t="str" cm="1">
        <f t="array" ref="M1238">_xlfn.IFS(AND(marketing_campaign[[#This Row],[Recency]]&gt;=0,marketing_campaign[[#This Row],[Recency]]&lt;=14),"Early Recency",AND(marketing_campaign[[#This Row],[Recency]]&gt;=15,marketing_campaign[[#This Row],[Recency]]&lt;=31),"Mid-Recency",marketing_campaign[[#This Row],[Recency]]&gt;=32,"Late Recency")</f>
        <v>Late Recency</v>
      </c>
      <c r="N1238">
        <v>97</v>
      </c>
      <c r="O1238">
        <v>1</v>
      </c>
      <c r="P1238">
        <v>19</v>
      </c>
      <c r="Q1238">
        <v>2</v>
      </c>
      <c r="R1238">
        <v>0</v>
      </c>
      <c r="S1238">
        <v>11</v>
      </c>
      <c r="T1238">
        <f>marketing_campaign[[#This Row],[MntGoldProds]]+marketing_campaign[[#This Row],[MntSweetProducts]]+marketing_campaign[[#This Row],[MntFishProducts]]+marketing_campaign[[#This Row],[MntMeatProducts]]+marketing_campaign[[#This Row],[MntFruits]]+marketing_campaign[[#This Row],[MntWines]]</f>
        <v>130</v>
      </c>
      <c r="U1238">
        <v>1</v>
      </c>
      <c r="V1238">
        <v>2</v>
      </c>
      <c r="W1238">
        <v>1</v>
      </c>
      <c r="X1238">
        <v>4</v>
      </c>
      <c r="Y1238">
        <f t="shared" si="39"/>
        <v>8</v>
      </c>
      <c r="Z1238">
        <v>3</v>
      </c>
      <c r="AA1238">
        <v>0</v>
      </c>
      <c r="AB1238">
        <v>0</v>
      </c>
      <c r="AC1238">
        <v>0</v>
      </c>
      <c r="AD1238">
        <v>0</v>
      </c>
      <c r="AE1238">
        <v>0</v>
      </c>
      <c r="AF1238">
        <v>0</v>
      </c>
      <c r="AG1238">
        <v>3</v>
      </c>
      <c r="AH1238">
        <v>11</v>
      </c>
      <c r="AI1238">
        <v>0</v>
      </c>
      <c r="AJ1238">
        <f>marketing_campaign[[#This Row],[AcceptedCmp2]]+marketing_campaign[[#This Row],[AcceptedCmp1]]+marketing_campaign[[#This Row],[AcceptedCmp5]]+marketing_campaign[[#This Row],[AcceptedCmp4]]+marketing_campaign[[#This Row],[AcceptedCmp3]]</f>
        <v>0</v>
      </c>
    </row>
    <row r="1239" spans="1:36" x14ac:dyDescent="0.35">
      <c r="A1239">
        <v>9757</v>
      </c>
      <c r="B1239">
        <v>1972</v>
      </c>
      <c r="C1239">
        <f t="shared" ca="1" si="38"/>
        <v>54</v>
      </c>
      <c r="D1239" t="str" cm="1">
        <f t="array" aca="1" ref="D12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39" t="s">
        <v>29</v>
      </c>
      <c r="F1239" t="s">
        <v>31</v>
      </c>
      <c r="G1239" cm="1">
        <f t="array" ref="G1239">_xlfn.IFS(marketing_campaign[[#This Row],[Marital_Status]]="Single",I1239-J1239+1,marketing_campaign[[#This Row],[Marital_Status]]="Together",I1239+J1239+2,marketing_campaign[[#This Row],[Marital_Status]]="Alone",I1239-J1239+1,marketing_campaign[[#This Row],[Marital_Status]]="Married",I1239+J1239+2,marketing_campaign[[#This Row],[Marital_Status]]="Divorced",I1239+J1239+1,marketing_campaign[[#This Row],[Marital_Status]]="YOLO",I1239-J1239+1,marketing_campaign[[#This Row],[Marital_Status]]="Absurd",I1239-J1239+1,marketing_campaign[[#This Row],[Marital_Status]]="Widow",I1239+J1239+1)</f>
        <v>2</v>
      </c>
      <c r="H1239">
        <v>84906</v>
      </c>
      <c r="I1239">
        <v>0</v>
      </c>
      <c r="J1239">
        <v>0</v>
      </c>
      <c r="K1239" s="1">
        <v>41551</v>
      </c>
      <c r="L1239">
        <v>98</v>
      </c>
      <c r="M1239" t="str" cm="1">
        <f t="array" ref="M1239">_xlfn.IFS(AND(marketing_campaign[[#This Row],[Recency]]&gt;=0,marketing_campaign[[#This Row],[Recency]]&lt;=14),"Early Recency",AND(marketing_campaign[[#This Row],[Recency]]&gt;=15,marketing_campaign[[#This Row],[Recency]]&lt;=31),"Mid-Recency",marketing_campaign[[#This Row],[Recency]]&gt;=32,"Late Recency")</f>
        <v>Late Recency</v>
      </c>
      <c r="N1239">
        <v>997</v>
      </c>
      <c r="O1239">
        <v>15</v>
      </c>
      <c r="P1239">
        <v>414</v>
      </c>
      <c r="Q1239">
        <v>99</v>
      </c>
      <c r="R1239">
        <v>30</v>
      </c>
      <c r="S1239">
        <v>76</v>
      </c>
      <c r="T1239">
        <f>marketing_campaign[[#This Row],[MntGoldProds]]+marketing_campaign[[#This Row],[MntSweetProducts]]+marketing_campaign[[#This Row],[MntFishProducts]]+marketing_campaign[[#This Row],[MntMeatProducts]]+marketing_campaign[[#This Row],[MntFruits]]+marketing_campaign[[#This Row],[MntWines]]</f>
        <v>1631</v>
      </c>
      <c r="U1239">
        <v>1</v>
      </c>
      <c r="V1239">
        <v>5</v>
      </c>
      <c r="W1239">
        <v>6</v>
      </c>
      <c r="X1239">
        <v>12</v>
      </c>
      <c r="Y1239">
        <f t="shared" si="39"/>
        <v>24</v>
      </c>
      <c r="Z1239">
        <v>2</v>
      </c>
      <c r="AA1239">
        <v>0</v>
      </c>
      <c r="AB1239">
        <v>1</v>
      </c>
      <c r="AC1239">
        <v>1</v>
      </c>
      <c r="AD1239">
        <v>0</v>
      </c>
      <c r="AE1239">
        <v>1</v>
      </c>
      <c r="AF1239">
        <v>0</v>
      </c>
      <c r="AG1239">
        <v>3</v>
      </c>
      <c r="AH1239">
        <v>11</v>
      </c>
      <c r="AI1239">
        <v>0</v>
      </c>
      <c r="AJ1239">
        <f>marketing_campaign[[#This Row],[AcceptedCmp2]]+marketing_campaign[[#This Row],[AcceptedCmp1]]+marketing_campaign[[#This Row],[AcceptedCmp5]]+marketing_campaign[[#This Row],[AcceptedCmp4]]+marketing_campaign[[#This Row],[AcceptedCmp3]]</f>
        <v>3</v>
      </c>
    </row>
    <row r="1240" spans="1:36" x14ac:dyDescent="0.35">
      <c r="A1240">
        <v>6918</v>
      </c>
      <c r="B1240">
        <v>1989</v>
      </c>
      <c r="C1240">
        <f t="shared" ca="1" si="38"/>
        <v>37</v>
      </c>
      <c r="D1240" t="str" cm="1">
        <f t="array" aca="1" ref="D12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0" t="s">
        <v>29</v>
      </c>
      <c r="F1240" t="s">
        <v>33</v>
      </c>
      <c r="G1240" cm="1">
        <f t="array" ref="G1240">_xlfn.IFS(marketing_campaign[[#This Row],[Marital_Status]]="Single",I1240-J1240+1,marketing_campaign[[#This Row],[Marital_Status]]="Together",I1240+J1240+2,marketing_campaign[[#This Row],[Marital_Status]]="Alone",I1240-J1240+1,marketing_campaign[[#This Row],[Marital_Status]]="Married",I1240+J1240+2,marketing_campaign[[#This Row],[Marital_Status]]="Divorced",I1240+J1240+1,marketing_campaign[[#This Row],[Marital_Status]]="YOLO",I1240-J1240+1,marketing_campaign[[#This Row],[Marital_Status]]="Absurd",I1240-J1240+1,marketing_campaign[[#This Row],[Marital_Status]]="Widow",I1240+J1240+1)</f>
        <v>3</v>
      </c>
      <c r="H1240">
        <v>28691</v>
      </c>
      <c r="I1240">
        <v>1</v>
      </c>
      <c r="J1240">
        <v>0</v>
      </c>
      <c r="K1240" s="1">
        <v>41459</v>
      </c>
      <c r="L1240">
        <v>56</v>
      </c>
      <c r="M1240" t="str" cm="1">
        <f t="array" ref="M1240">_xlfn.IFS(AND(marketing_campaign[[#This Row],[Recency]]&gt;=0,marketing_campaign[[#This Row],[Recency]]&lt;=14),"Early Recency",AND(marketing_campaign[[#This Row],[Recency]]&gt;=15,marketing_campaign[[#This Row],[Recency]]&lt;=31),"Mid-Recency",marketing_campaign[[#This Row],[Recency]]&gt;=32,"Late Recency")</f>
        <v>Late Recency</v>
      </c>
      <c r="N1240">
        <v>5</v>
      </c>
      <c r="O1240">
        <v>4</v>
      </c>
      <c r="P1240">
        <v>13</v>
      </c>
      <c r="Q1240">
        <v>8</v>
      </c>
      <c r="R1240">
        <v>0</v>
      </c>
      <c r="S1240">
        <v>4</v>
      </c>
      <c r="T1240">
        <f>marketing_campaign[[#This Row],[MntGoldProds]]+marketing_campaign[[#This Row],[MntSweetProducts]]+marketing_campaign[[#This Row],[MntFishProducts]]+marketing_campaign[[#This Row],[MntMeatProducts]]+marketing_campaign[[#This Row],[MntFruits]]+marketing_campaign[[#This Row],[MntWines]]</f>
        <v>34</v>
      </c>
      <c r="U1240">
        <v>1</v>
      </c>
      <c r="V1240">
        <v>1</v>
      </c>
      <c r="W1240">
        <v>0</v>
      </c>
      <c r="X1240">
        <v>3</v>
      </c>
      <c r="Y1240">
        <f t="shared" si="39"/>
        <v>5</v>
      </c>
      <c r="Z1240">
        <v>8</v>
      </c>
      <c r="AA1240">
        <v>0</v>
      </c>
      <c r="AB1240">
        <v>0</v>
      </c>
      <c r="AC1240">
        <v>0</v>
      </c>
      <c r="AD1240">
        <v>0</v>
      </c>
      <c r="AE1240">
        <v>0</v>
      </c>
      <c r="AF1240">
        <v>0</v>
      </c>
      <c r="AG1240">
        <v>3</v>
      </c>
      <c r="AH1240">
        <v>11</v>
      </c>
      <c r="AI1240">
        <v>0</v>
      </c>
      <c r="AJ1240">
        <f>marketing_campaign[[#This Row],[AcceptedCmp2]]+marketing_campaign[[#This Row],[AcceptedCmp1]]+marketing_campaign[[#This Row],[AcceptedCmp5]]+marketing_campaign[[#This Row],[AcceptedCmp4]]+marketing_campaign[[#This Row],[AcceptedCmp3]]</f>
        <v>0</v>
      </c>
    </row>
    <row r="1241" spans="1:36" x14ac:dyDescent="0.35">
      <c r="A1241">
        <v>286</v>
      </c>
      <c r="B1241">
        <v>1952</v>
      </c>
      <c r="C1241">
        <f t="shared" ca="1" si="38"/>
        <v>74</v>
      </c>
      <c r="D1241" t="str" cm="1">
        <f t="array" aca="1" ref="D12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41" t="s">
        <v>29</v>
      </c>
      <c r="F1241" t="s">
        <v>30</v>
      </c>
      <c r="G1241" cm="1">
        <f t="array" ref="G1241">_xlfn.IFS(marketing_campaign[[#This Row],[Marital_Status]]="Single",I1241-J1241+1,marketing_campaign[[#This Row],[Marital_Status]]="Together",I1241+J1241+2,marketing_campaign[[#This Row],[Marital_Status]]="Alone",I1241-J1241+1,marketing_campaign[[#This Row],[Marital_Status]]="Married",I1241+J1241+2,marketing_campaign[[#This Row],[Marital_Status]]="Divorced",I1241+J1241+1,marketing_campaign[[#This Row],[Marital_Status]]="YOLO",I1241-J1241+1,marketing_campaign[[#This Row],[Marital_Status]]="Absurd",I1241-J1241+1,marketing_campaign[[#This Row],[Marital_Status]]="Widow",I1241+J1241+1)</f>
        <v>1</v>
      </c>
      <c r="H1241">
        <v>44213</v>
      </c>
      <c r="I1241">
        <v>1</v>
      </c>
      <c r="J1241">
        <v>1</v>
      </c>
      <c r="K1241" s="1">
        <v>41607</v>
      </c>
      <c r="L1241">
        <v>48</v>
      </c>
      <c r="M1241" t="str" cm="1">
        <f t="array" ref="M1241">_xlfn.IFS(AND(marketing_campaign[[#This Row],[Recency]]&gt;=0,marketing_campaign[[#This Row],[Recency]]&lt;=14),"Early Recency",AND(marketing_campaign[[#This Row],[Recency]]&gt;=15,marketing_campaign[[#This Row],[Recency]]&lt;=31),"Mid-Recency",marketing_campaign[[#This Row],[Recency]]&gt;=32,"Late Recency")</f>
        <v>Late Recency</v>
      </c>
      <c r="N1241">
        <v>95</v>
      </c>
      <c r="O1241">
        <v>11</v>
      </c>
      <c r="P1241">
        <v>35</v>
      </c>
      <c r="Q1241">
        <v>0</v>
      </c>
      <c r="R1241">
        <v>4</v>
      </c>
      <c r="S1241">
        <v>7</v>
      </c>
      <c r="T1241">
        <f>marketing_campaign[[#This Row],[MntGoldProds]]+marketing_campaign[[#This Row],[MntSweetProducts]]+marketing_campaign[[#This Row],[MntFishProducts]]+marketing_campaign[[#This Row],[MntMeatProducts]]+marketing_campaign[[#This Row],[MntFruits]]+marketing_campaign[[#This Row],[MntWines]]</f>
        <v>152</v>
      </c>
      <c r="U1241">
        <v>4</v>
      </c>
      <c r="V1241">
        <v>2</v>
      </c>
      <c r="W1241">
        <v>1</v>
      </c>
      <c r="X1241">
        <v>5</v>
      </c>
      <c r="Y1241">
        <f t="shared" si="39"/>
        <v>12</v>
      </c>
      <c r="Z1241">
        <v>6</v>
      </c>
      <c r="AA1241">
        <v>0</v>
      </c>
      <c r="AB1241">
        <v>0</v>
      </c>
      <c r="AC1241">
        <v>0</v>
      </c>
      <c r="AD1241">
        <v>0</v>
      </c>
      <c r="AE1241">
        <v>0</v>
      </c>
      <c r="AF1241">
        <v>0</v>
      </c>
      <c r="AG1241">
        <v>3</v>
      </c>
      <c r="AH1241">
        <v>11</v>
      </c>
      <c r="AI1241">
        <v>0</v>
      </c>
      <c r="AJ1241">
        <f>marketing_campaign[[#This Row],[AcceptedCmp2]]+marketing_campaign[[#This Row],[AcceptedCmp1]]+marketing_campaign[[#This Row],[AcceptedCmp5]]+marketing_campaign[[#This Row],[AcceptedCmp4]]+marketing_campaign[[#This Row],[AcceptedCmp3]]</f>
        <v>0</v>
      </c>
    </row>
    <row r="1242" spans="1:36" x14ac:dyDescent="0.35">
      <c r="A1242">
        <v>11086</v>
      </c>
      <c r="B1242">
        <v>1984</v>
      </c>
      <c r="C1242">
        <f t="shared" ca="1" si="38"/>
        <v>42</v>
      </c>
      <c r="D1242" t="str" cm="1">
        <f t="array" aca="1" ref="D12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2" t="s">
        <v>36</v>
      </c>
      <c r="F1242" t="s">
        <v>30</v>
      </c>
      <c r="G1242" cm="1">
        <f t="array" ref="G1242">_xlfn.IFS(marketing_campaign[[#This Row],[Marital_Status]]="Single",I1242-J1242+1,marketing_campaign[[#This Row],[Marital_Status]]="Together",I1242+J1242+2,marketing_campaign[[#This Row],[Marital_Status]]="Alone",I1242-J1242+1,marketing_campaign[[#This Row],[Marital_Status]]="Married",I1242+J1242+2,marketing_campaign[[#This Row],[Marital_Status]]="Divorced",I1242+J1242+1,marketing_campaign[[#This Row],[Marital_Status]]="YOLO",I1242-J1242+1,marketing_campaign[[#This Row],[Marital_Status]]="Absurd",I1242-J1242+1,marketing_campaign[[#This Row],[Marital_Status]]="Widow",I1242+J1242+1)</f>
        <v>2</v>
      </c>
      <c r="H1242">
        <v>25707</v>
      </c>
      <c r="I1242">
        <v>1</v>
      </c>
      <c r="J1242">
        <v>0</v>
      </c>
      <c r="K1242" s="1">
        <v>41657</v>
      </c>
      <c r="L1242">
        <v>18</v>
      </c>
      <c r="M1242" t="str" cm="1">
        <f t="array" ref="M1242">_xlfn.IFS(AND(marketing_campaign[[#This Row],[Recency]]&gt;=0,marketing_campaign[[#This Row],[Recency]]&lt;=14),"Early Recency",AND(marketing_campaign[[#This Row],[Recency]]&gt;=15,marketing_campaign[[#This Row],[Recency]]&lt;=31),"Mid-Recency",marketing_campaign[[#This Row],[Recency]]&gt;=32,"Late Recency")</f>
        <v>Mid-Recency</v>
      </c>
      <c r="N1242">
        <v>1</v>
      </c>
      <c r="O1242">
        <v>6</v>
      </c>
      <c r="P1242">
        <v>2</v>
      </c>
      <c r="Q1242">
        <v>3</v>
      </c>
      <c r="R1242">
        <v>6</v>
      </c>
      <c r="S1242">
        <v>3</v>
      </c>
      <c r="T1242">
        <f>marketing_campaign[[#This Row],[MntGoldProds]]+marketing_campaign[[#This Row],[MntSweetProducts]]+marketing_campaign[[#This Row],[MntFishProducts]]+marketing_campaign[[#This Row],[MntMeatProducts]]+marketing_campaign[[#This Row],[MntFruits]]+marketing_campaign[[#This Row],[MntWines]]</f>
        <v>21</v>
      </c>
      <c r="U1242">
        <v>1</v>
      </c>
      <c r="V1242">
        <v>1</v>
      </c>
      <c r="W1242">
        <v>0</v>
      </c>
      <c r="X1242">
        <v>3</v>
      </c>
      <c r="Y1242">
        <f t="shared" si="39"/>
        <v>5</v>
      </c>
      <c r="Z1242">
        <v>7</v>
      </c>
      <c r="AA1242">
        <v>0</v>
      </c>
      <c r="AB1242">
        <v>0</v>
      </c>
      <c r="AC1242">
        <v>0</v>
      </c>
      <c r="AD1242">
        <v>0</v>
      </c>
      <c r="AE1242">
        <v>0</v>
      </c>
      <c r="AF1242">
        <v>0</v>
      </c>
      <c r="AG1242">
        <v>3</v>
      </c>
      <c r="AH1242">
        <v>11</v>
      </c>
      <c r="AI1242">
        <v>0</v>
      </c>
      <c r="AJ1242">
        <f>marketing_campaign[[#This Row],[AcceptedCmp2]]+marketing_campaign[[#This Row],[AcceptedCmp1]]+marketing_campaign[[#This Row],[AcceptedCmp5]]+marketing_campaign[[#This Row],[AcceptedCmp4]]+marketing_campaign[[#This Row],[AcceptedCmp3]]</f>
        <v>0</v>
      </c>
    </row>
    <row r="1243" spans="1:36" x14ac:dyDescent="0.35">
      <c r="A1243">
        <v>1921</v>
      </c>
      <c r="B1243">
        <v>1967</v>
      </c>
      <c r="C1243">
        <f t="shared" ca="1" si="38"/>
        <v>59</v>
      </c>
      <c r="D1243" t="str" cm="1">
        <f t="array" aca="1" ref="D12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3" t="s">
        <v>32</v>
      </c>
      <c r="F1243" t="s">
        <v>33</v>
      </c>
      <c r="G1243" cm="1">
        <f t="array" ref="G1243">_xlfn.IFS(marketing_campaign[[#This Row],[Marital_Status]]="Single",I1243-J1243+1,marketing_campaign[[#This Row],[Marital_Status]]="Together",I1243+J1243+2,marketing_campaign[[#This Row],[Marital_Status]]="Alone",I1243-J1243+1,marketing_campaign[[#This Row],[Marital_Status]]="Married",I1243+J1243+2,marketing_campaign[[#This Row],[Marital_Status]]="Divorced",I1243+J1243+1,marketing_campaign[[#This Row],[Marital_Status]]="YOLO",I1243-J1243+1,marketing_campaign[[#This Row],[Marital_Status]]="Absurd",I1243-J1243+1,marketing_campaign[[#This Row],[Marital_Status]]="Widow",I1243+J1243+1)</f>
        <v>5</v>
      </c>
      <c r="H1243">
        <v>59062</v>
      </c>
      <c r="I1243">
        <v>2</v>
      </c>
      <c r="J1243">
        <v>1</v>
      </c>
      <c r="K1243" s="1">
        <v>41550</v>
      </c>
      <c r="L1243">
        <v>74</v>
      </c>
      <c r="M1243" t="str" cm="1">
        <f t="array" ref="M1243">_xlfn.IFS(AND(marketing_campaign[[#This Row],[Recency]]&gt;=0,marketing_campaign[[#This Row],[Recency]]&lt;=14),"Early Recency",AND(marketing_campaign[[#This Row],[Recency]]&gt;=15,marketing_campaign[[#This Row],[Recency]]&lt;=31),"Mid-Recency",marketing_campaign[[#This Row],[Recency]]&gt;=32,"Late Recency")</f>
        <v>Late Recency</v>
      </c>
      <c r="N1243">
        <v>46</v>
      </c>
      <c r="O1243">
        <v>1</v>
      </c>
      <c r="P1243">
        <v>12</v>
      </c>
      <c r="Q1243">
        <v>3</v>
      </c>
      <c r="R1243">
        <v>0</v>
      </c>
      <c r="S1243">
        <v>9</v>
      </c>
      <c r="T1243">
        <f>marketing_campaign[[#This Row],[MntGoldProds]]+marketing_campaign[[#This Row],[MntSweetProducts]]+marketing_campaign[[#This Row],[MntFishProducts]]+marketing_campaign[[#This Row],[MntMeatProducts]]+marketing_campaign[[#This Row],[MntFruits]]+marketing_campaign[[#This Row],[MntWines]]</f>
        <v>71</v>
      </c>
      <c r="U1243">
        <v>2</v>
      </c>
      <c r="V1243">
        <v>2</v>
      </c>
      <c r="W1243">
        <v>0</v>
      </c>
      <c r="X1243">
        <v>3</v>
      </c>
      <c r="Y1243">
        <f t="shared" si="39"/>
        <v>7</v>
      </c>
      <c r="Z1243">
        <v>4</v>
      </c>
      <c r="AA1243">
        <v>0</v>
      </c>
      <c r="AB1243">
        <v>0</v>
      </c>
      <c r="AC1243">
        <v>0</v>
      </c>
      <c r="AD1243">
        <v>0</v>
      </c>
      <c r="AE1243">
        <v>0</v>
      </c>
      <c r="AF1243">
        <v>0</v>
      </c>
      <c r="AG1243">
        <v>3</v>
      </c>
      <c r="AH1243">
        <v>11</v>
      </c>
      <c r="AI1243">
        <v>0</v>
      </c>
      <c r="AJ1243">
        <f>marketing_campaign[[#This Row],[AcceptedCmp2]]+marketing_campaign[[#This Row],[AcceptedCmp1]]+marketing_campaign[[#This Row],[AcceptedCmp5]]+marketing_campaign[[#This Row],[AcceptedCmp4]]+marketing_campaign[[#This Row],[AcceptedCmp3]]</f>
        <v>0</v>
      </c>
    </row>
    <row r="1244" spans="1:36" x14ac:dyDescent="0.35">
      <c r="A1244">
        <v>4138</v>
      </c>
      <c r="B1244">
        <v>1962</v>
      </c>
      <c r="C1244">
        <f t="shared" ca="1" si="38"/>
        <v>64</v>
      </c>
      <c r="D1244" t="str" cm="1">
        <f t="array" aca="1" ref="D12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44" t="s">
        <v>29</v>
      </c>
      <c r="F1244" t="s">
        <v>30</v>
      </c>
      <c r="G1244" cm="1">
        <f t="array" ref="G1244">_xlfn.IFS(marketing_campaign[[#This Row],[Marital_Status]]="Single",I1244-J1244+1,marketing_campaign[[#This Row],[Marital_Status]]="Together",I1244+J1244+2,marketing_campaign[[#This Row],[Marital_Status]]="Alone",I1244-J1244+1,marketing_campaign[[#This Row],[Marital_Status]]="Married",I1244+J1244+2,marketing_campaign[[#This Row],[Marital_Status]]="Divorced",I1244+J1244+1,marketing_campaign[[#This Row],[Marital_Status]]="YOLO",I1244-J1244+1,marketing_campaign[[#This Row],[Marital_Status]]="Absurd",I1244-J1244+1,marketing_campaign[[#This Row],[Marital_Status]]="Widow",I1244+J1244+1)</f>
        <v>0</v>
      </c>
      <c r="H1244">
        <v>76624</v>
      </c>
      <c r="I1244">
        <v>0</v>
      </c>
      <c r="J1244">
        <v>1</v>
      </c>
      <c r="K1244" s="1">
        <v>41783</v>
      </c>
      <c r="L1244">
        <v>68</v>
      </c>
      <c r="M1244" t="str" cm="1">
        <f t="array" ref="M1244">_xlfn.IFS(AND(marketing_campaign[[#This Row],[Recency]]&gt;=0,marketing_campaign[[#This Row],[Recency]]&lt;=14),"Early Recency",AND(marketing_campaign[[#This Row],[Recency]]&gt;=15,marketing_campaign[[#This Row],[Recency]]&lt;=31),"Mid-Recency",marketing_campaign[[#This Row],[Recency]]&gt;=32,"Late Recency")</f>
        <v>Late Recency</v>
      </c>
      <c r="N1244">
        <v>411</v>
      </c>
      <c r="O1244">
        <v>106</v>
      </c>
      <c r="P1244">
        <v>147</v>
      </c>
      <c r="Q1244">
        <v>54</v>
      </c>
      <c r="R1244">
        <v>115</v>
      </c>
      <c r="S1244">
        <v>66</v>
      </c>
      <c r="T1244">
        <f>marketing_campaign[[#This Row],[MntGoldProds]]+marketing_campaign[[#This Row],[MntSweetProducts]]+marketing_campaign[[#This Row],[MntFishProducts]]+marketing_campaign[[#This Row],[MntMeatProducts]]+marketing_campaign[[#This Row],[MntFruits]]+marketing_campaign[[#This Row],[MntWines]]</f>
        <v>899</v>
      </c>
      <c r="U1244">
        <v>1</v>
      </c>
      <c r="V1244">
        <v>5</v>
      </c>
      <c r="W1244">
        <v>10</v>
      </c>
      <c r="X1244">
        <v>7</v>
      </c>
      <c r="Y1244">
        <f t="shared" si="39"/>
        <v>23</v>
      </c>
      <c r="Z1244">
        <v>1</v>
      </c>
      <c r="AA1244">
        <v>1</v>
      </c>
      <c r="AB1244">
        <v>0</v>
      </c>
      <c r="AC1244">
        <v>0</v>
      </c>
      <c r="AD1244">
        <v>0</v>
      </c>
      <c r="AE1244">
        <v>0</v>
      </c>
      <c r="AF1244">
        <v>0</v>
      </c>
      <c r="AG1244">
        <v>3</v>
      </c>
      <c r="AH1244">
        <v>11</v>
      </c>
      <c r="AI1244">
        <v>0</v>
      </c>
      <c r="AJ1244">
        <f>marketing_campaign[[#This Row],[AcceptedCmp2]]+marketing_campaign[[#This Row],[AcceptedCmp1]]+marketing_campaign[[#This Row],[AcceptedCmp5]]+marketing_campaign[[#This Row],[AcceptedCmp4]]+marketing_campaign[[#This Row],[AcceptedCmp3]]</f>
        <v>1</v>
      </c>
    </row>
    <row r="1245" spans="1:36" x14ac:dyDescent="0.35">
      <c r="A1245">
        <v>7718</v>
      </c>
      <c r="B1245">
        <v>1947</v>
      </c>
      <c r="C1245">
        <f t="shared" ca="1" si="38"/>
        <v>79</v>
      </c>
      <c r="D1245" t="str" cm="1">
        <f t="array" aca="1" ref="D12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245" t="s">
        <v>34</v>
      </c>
      <c r="F1245" t="s">
        <v>31</v>
      </c>
      <c r="G1245" cm="1">
        <f t="array" ref="G1245">_xlfn.IFS(marketing_campaign[[#This Row],[Marital_Status]]="Single",I1245-J1245+1,marketing_campaign[[#This Row],[Marital_Status]]="Together",I1245+J1245+2,marketing_campaign[[#This Row],[Marital_Status]]="Alone",I1245-J1245+1,marketing_campaign[[#This Row],[Marital_Status]]="Married",I1245+J1245+2,marketing_campaign[[#This Row],[Marital_Status]]="Divorced",I1245+J1245+1,marketing_campaign[[#This Row],[Marital_Status]]="YOLO",I1245-J1245+1,marketing_campaign[[#This Row],[Marital_Status]]="Absurd",I1245-J1245+1,marketing_campaign[[#This Row],[Marital_Status]]="Widow",I1245+J1245+1)</f>
        <v>2</v>
      </c>
      <c r="H1245">
        <v>66000</v>
      </c>
      <c r="I1245">
        <v>0</v>
      </c>
      <c r="J1245">
        <v>0</v>
      </c>
      <c r="K1245" s="1">
        <v>41749</v>
      </c>
      <c r="L1245">
        <v>36</v>
      </c>
      <c r="M1245" t="str" cm="1">
        <f t="array" ref="M1245">_xlfn.IFS(AND(marketing_campaign[[#This Row],[Recency]]&gt;=0,marketing_campaign[[#This Row],[Recency]]&lt;=14),"Early Recency",AND(marketing_campaign[[#This Row],[Recency]]&gt;=15,marketing_campaign[[#This Row],[Recency]]&lt;=31),"Mid-Recency",marketing_campaign[[#This Row],[Recency]]&gt;=32,"Late Recency")</f>
        <v>Late Recency</v>
      </c>
      <c r="N1245">
        <v>244</v>
      </c>
      <c r="O1245">
        <v>51</v>
      </c>
      <c r="P1245">
        <v>270</v>
      </c>
      <c r="Q1245">
        <v>101</v>
      </c>
      <c r="R1245">
        <v>0</v>
      </c>
      <c r="S1245">
        <v>45</v>
      </c>
      <c r="T1245">
        <f>marketing_campaign[[#This Row],[MntGoldProds]]+marketing_campaign[[#This Row],[MntSweetProducts]]+marketing_campaign[[#This Row],[MntFishProducts]]+marketing_campaign[[#This Row],[MntMeatProducts]]+marketing_campaign[[#This Row],[MntFruits]]+marketing_campaign[[#This Row],[MntWines]]</f>
        <v>711</v>
      </c>
      <c r="U1245">
        <v>1</v>
      </c>
      <c r="V1245">
        <v>1</v>
      </c>
      <c r="W1245">
        <v>3</v>
      </c>
      <c r="X1245">
        <v>5</v>
      </c>
      <c r="Y1245">
        <f t="shared" si="39"/>
        <v>10</v>
      </c>
      <c r="Z1245">
        <v>1</v>
      </c>
      <c r="AA1245">
        <v>0</v>
      </c>
      <c r="AB1245">
        <v>0</v>
      </c>
      <c r="AC1245">
        <v>0</v>
      </c>
      <c r="AD1245">
        <v>0</v>
      </c>
      <c r="AE1245">
        <v>0</v>
      </c>
      <c r="AF1245">
        <v>0</v>
      </c>
      <c r="AG1245">
        <v>3</v>
      </c>
      <c r="AH1245">
        <v>11</v>
      </c>
      <c r="AI1245">
        <v>0</v>
      </c>
      <c r="AJ1245">
        <f>marketing_campaign[[#This Row],[AcceptedCmp2]]+marketing_campaign[[#This Row],[AcceptedCmp1]]+marketing_campaign[[#This Row],[AcceptedCmp5]]+marketing_campaign[[#This Row],[AcceptedCmp4]]+marketing_campaign[[#This Row],[AcceptedCmp3]]</f>
        <v>0</v>
      </c>
    </row>
    <row r="1246" spans="1:36" x14ac:dyDescent="0.35">
      <c r="A1246">
        <v>1291</v>
      </c>
      <c r="B1246">
        <v>1978</v>
      </c>
      <c r="C1246">
        <f t="shared" ca="1" si="38"/>
        <v>48</v>
      </c>
      <c r="D1246" t="str" cm="1">
        <f t="array" aca="1" ref="D12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6" t="s">
        <v>32</v>
      </c>
      <c r="F1246" t="s">
        <v>31</v>
      </c>
      <c r="G1246" cm="1">
        <f t="array" ref="G1246">_xlfn.IFS(marketing_campaign[[#This Row],[Marital_Status]]="Single",I1246-J1246+1,marketing_campaign[[#This Row],[Marital_Status]]="Together",I1246+J1246+2,marketing_campaign[[#This Row],[Marital_Status]]="Alone",I1246-J1246+1,marketing_campaign[[#This Row],[Marital_Status]]="Married",I1246+J1246+2,marketing_campaign[[#This Row],[Marital_Status]]="Divorced",I1246+J1246+1,marketing_campaign[[#This Row],[Marital_Status]]="YOLO",I1246-J1246+1,marketing_campaign[[#This Row],[Marital_Status]]="Absurd",I1246-J1246+1,marketing_campaign[[#This Row],[Marital_Status]]="Widow",I1246+J1246+1)</f>
        <v>3</v>
      </c>
      <c r="H1246">
        <v>27683</v>
      </c>
      <c r="I1246">
        <v>1</v>
      </c>
      <c r="J1246">
        <v>0</v>
      </c>
      <c r="K1246" s="1">
        <v>41125</v>
      </c>
      <c r="L1246">
        <v>90</v>
      </c>
      <c r="M1246" t="str" cm="1">
        <f t="array" ref="M1246">_xlfn.IFS(AND(marketing_campaign[[#This Row],[Recency]]&gt;=0,marketing_campaign[[#This Row],[Recency]]&lt;=14),"Early Recency",AND(marketing_campaign[[#This Row],[Recency]]&gt;=15,marketing_campaign[[#This Row],[Recency]]&lt;=31),"Mid-Recency",marketing_campaign[[#This Row],[Recency]]&gt;=32,"Late Recency")</f>
        <v>Late Recency</v>
      </c>
      <c r="N1246">
        <v>152</v>
      </c>
      <c r="O1246">
        <v>9</v>
      </c>
      <c r="P1246">
        <v>121</v>
      </c>
      <c r="Q1246">
        <v>12</v>
      </c>
      <c r="R1246">
        <v>12</v>
      </c>
      <c r="S1246">
        <v>45</v>
      </c>
      <c r="T1246">
        <f>marketing_campaign[[#This Row],[MntGoldProds]]+marketing_campaign[[#This Row],[MntSweetProducts]]+marketing_campaign[[#This Row],[MntFishProducts]]+marketing_campaign[[#This Row],[MntMeatProducts]]+marketing_campaign[[#This Row],[MntFruits]]+marketing_campaign[[#This Row],[MntWines]]</f>
        <v>351</v>
      </c>
      <c r="U1246">
        <v>4</v>
      </c>
      <c r="V1246">
        <v>6</v>
      </c>
      <c r="W1246">
        <v>2</v>
      </c>
      <c r="X1246">
        <v>4</v>
      </c>
      <c r="Y1246">
        <f t="shared" si="39"/>
        <v>16</v>
      </c>
      <c r="Z1246">
        <v>8</v>
      </c>
      <c r="AA1246">
        <v>0</v>
      </c>
      <c r="AB1246">
        <v>0</v>
      </c>
      <c r="AC1246">
        <v>0</v>
      </c>
      <c r="AD1246">
        <v>0</v>
      </c>
      <c r="AE1246">
        <v>0</v>
      </c>
      <c r="AF1246">
        <v>0</v>
      </c>
      <c r="AG1246">
        <v>3</v>
      </c>
      <c r="AH1246">
        <v>11</v>
      </c>
      <c r="AI1246">
        <v>0</v>
      </c>
      <c r="AJ1246">
        <f>marketing_campaign[[#This Row],[AcceptedCmp2]]+marketing_campaign[[#This Row],[AcceptedCmp1]]+marketing_campaign[[#This Row],[AcceptedCmp5]]+marketing_campaign[[#This Row],[AcceptedCmp4]]+marketing_campaign[[#This Row],[AcceptedCmp3]]</f>
        <v>0</v>
      </c>
    </row>
    <row r="1247" spans="1:36" x14ac:dyDescent="0.35">
      <c r="A1247">
        <v>6862</v>
      </c>
      <c r="B1247">
        <v>1971</v>
      </c>
      <c r="C1247">
        <f t="shared" ca="1" si="38"/>
        <v>55</v>
      </c>
      <c r="D1247" t="str" cm="1">
        <f t="array" aca="1" ref="D12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7" t="s">
        <v>29</v>
      </c>
      <c r="F1247" t="s">
        <v>35</v>
      </c>
      <c r="G1247" cm="1">
        <f t="array" ref="G1247">_xlfn.IFS(marketing_campaign[[#This Row],[Marital_Status]]="Single",I1247-J1247+1,marketing_campaign[[#This Row],[Marital_Status]]="Together",I1247+J1247+2,marketing_campaign[[#This Row],[Marital_Status]]="Alone",I1247-J1247+1,marketing_campaign[[#This Row],[Marital_Status]]="Married",I1247+J1247+2,marketing_campaign[[#This Row],[Marital_Status]]="Divorced",I1247+J1247+1,marketing_campaign[[#This Row],[Marital_Status]]="YOLO",I1247-J1247+1,marketing_campaign[[#This Row],[Marital_Status]]="Absurd",I1247-J1247+1,marketing_campaign[[#This Row],[Marital_Status]]="Widow",I1247+J1247+1)</f>
        <v>1</v>
      </c>
      <c r="H1247">
        <v>1730</v>
      </c>
      <c r="I1247">
        <v>0</v>
      </c>
      <c r="J1247">
        <v>0</v>
      </c>
      <c r="K1247" s="1">
        <v>41777</v>
      </c>
      <c r="L1247">
        <v>65</v>
      </c>
      <c r="M1247" t="str" cm="1">
        <f t="array" ref="M1247">_xlfn.IFS(AND(marketing_campaign[[#This Row],[Recency]]&gt;=0,marketing_campaign[[#This Row],[Recency]]&lt;=14),"Early Recency",AND(marketing_campaign[[#This Row],[Recency]]&gt;=15,marketing_campaign[[#This Row],[Recency]]&lt;=31),"Mid-Recency",marketing_campaign[[#This Row],[Recency]]&gt;=32,"Late Recency")</f>
        <v>Late Recency</v>
      </c>
      <c r="N1247">
        <v>1</v>
      </c>
      <c r="O1247">
        <v>1</v>
      </c>
      <c r="P1247">
        <v>3</v>
      </c>
      <c r="Q1247">
        <v>1</v>
      </c>
      <c r="R1247">
        <v>1</v>
      </c>
      <c r="S1247">
        <v>1</v>
      </c>
      <c r="T1247">
        <f>marketing_campaign[[#This Row],[MntGoldProds]]+marketing_campaign[[#This Row],[MntSweetProducts]]+marketing_campaign[[#This Row],[MntFishProducts]]+marketing_campaign[[#This Row],[MntMeatProducts]]+marketing_campaign[[#This Row],[MntFruits]]+marketing_campaign[[#This Row],[MntWines]]</f>
        <v>8</v>
      </c>
      <c r="U1247">
        <v>15</v>
      </c>
      <c r="V1247">
        <v>0</v>
      </c>
      <c r="W1247">
        <v>0</v>
      </c>
      <c r="X1247">
        <v>0</v>
      </c>
      <c r="Y1247">
        <f t="shared" si="39"/>
        <v>15</v>
      </c>
      <c r="Z1247">
        <v>20</v>
      </c>
      <c r="AA1247">
        <v>0</v>
      </c>
      <c r="AB1247">
        <v>0</v>
      </c>
      <c r="AC1247">
        <v>0</v>
      </c>
      <c r="AD1247">
        <v>0</v>
      </c>
      <c r="AE1247">
        <v>0</v>
      </c>
      <c r="AF1247">
        <v>0</v>
      </c>
      <c r="AG1247">
        <v>3</v>
      </c>
      <c r="AH1247">
        <v>11</v>
      </c>
      <c r="AI1247">
        <v>0</v>
      </c>
      <c r="AJ1247">
        <f>marketing_campaign[[#This Row],[AcceptedCmp2]]+marketing_campaign[[#This Row],[AcceptedCmp1]]+marketing_campaign[[#This Row],[AcceptedCmp5]]+marketing_campaign[[#This Row],[AcceptedCmp4]]+marketing_campaign[[#This Row],[AcceptedCmp3]]</f>
        <v>0</v>
      </c>
    </row>
    <row r="1248" spans="1:36" x14ac:dyDescent="0.35">
      <c r="A1248">
        <v>4136</v>
      </c>
      <c r="B1248">
        <v>1992</v>
      </c>
      <c r="C1248">
        <f t="shared" ca="1" si="38"/>
        <v>34</v>
      </c>
      <c r="D1248" t="str" cm="1">
        <f t="array" aca="1" ref="D12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48" t="s">
        <v>36</v>
      </c>
      <c r="F1248" t="s">
        <v>30</v>
      </c>
      <c r="G1248" cm="1">
        <f t="array" ref="G1248">_xlfn.IFS(marketing_campaign[[#This Row],[Marital_Status]]="Single",I1248-J1248+1,marketing_campaign[[#This Row],[Marital_Status]]="Together",I1248+J1248+2,marketing_campaign[[#This Row],[Marital_Status]]="Alone",I1248-J1248+1,marketing_campaign[[#This Row],[Marital_Status]]="Married",I1248+J1248+2,marketing_campaign[[#This Row],[Marital_Status]]="Divorced",I1248+J1248+1,marketing_campaign[[#This Row],[Marital_Status]]="YOLO",I1248-J1248+1,marketing_campaign[[#This Row],[Marital_Status]]="Absurd",I1248-J1248+1,marketing_campaign[[#This Row],[Marital_Status]]="Widow",I1248+J1248+1)</f>
        <v>2</v>
      </c>
      <c r="H1248">
        <v>7500</v>
      </c>
      <c r="I1248">
        <v>1</v>
      </c>
      <c r="J1248">
        <v>0</v>
      </c>
      <c r="K1248" s="1">
        <v>41246</v>
      </c>
      <c r="L1248">
        <v>63</v>
      </c>
      <c r="M1248" t="str" cm="1">
        <f t="array" ref="M1248">_xlfn.IFS(AND(marketing_campaign[[#This Row],[Recency]]&gt;=0,marketing_campaign[[#This Row],[Recency]]&lt;=14),"Early Recency",AND(marketing_campaign[[#This Row],[Recency]]&gt;=15,marketing_campaign[[#This Row],[Recency]]&lt;=31),"Mid-Recency",marketing_campaign[[#This Row],[Recency]]&gt;=32,"Late Recency")</f>
        <v>Late Recency</v>
      </c>
      <c r="N1248">
        <v>10</v>
      </c>
      <c r="O1248">
        <v>17</v>
      </c>
      <c r="P1248">
        <v>18</v>
      </c>
      <c r="Q1248">
        <v>8</v>
      </c>
      <c r="R1248">
        <v>26</v>
      </c>
      <c r="S1248">
        <v>40</v>
      </c>
      <c r="T1248">
        <f>marketing_campaign[[#This Row],[MntGoldProds]]+marketing_campaign[[#This Row],[MntSweetProducts]]+marketing_campaign[[#This Row],[MntFishProducts]]+marketing_campaign[[#This Row],[MntMeatProducts]]+marketing_campaign[[#This Row],[MntFruits]]+marketing_campaign[[#This Row],[MntWines]]</f>
        <v>119</v>
      </c>
      <c r="U1248">
        <v>4</v>
      </c>
      <c r="V1248">
        <v>3</v>
      </c>
      <c r="W1248">
        <v>2</v>
      </c>
      <c r="X1248">
        <v>2</v>
      </c>
      <c r="Y1248">
        <f t="shared" si="39"/>
        <v>11</v>
      </c>
      <c r="Z1248">
        <v>9</v>
      </c>
      <c r="AA1248">
        <v>0</v>
      </c>
      <c r="AB1248">
        <v>0</v>
      </c>
      <c r="AC1248">
        <v>0</v>
      </c>
      <c r="AD1248">
        <v>0</v>
      </c>
      <c r="AE1248">
        <v>0</v>
      </c>
      <c r="AF1248">
        <v>0</v>
      </c>
      <c r="AG1248">
        <v>3</v>
      </c>
      <c r="AH1248">
        <v>11</v>
      </c>
      <c r="AI1248">
        <v>0</v>
      </c>
      <c r="AJ1248">
        <f>marketing_campaign[[#This Row],[AcceptedCmp2]]+marketing_campaign[[#This Row],[AcceptedCmp1]]+marketing_campaign[[#This Row],[AcceptedCmp5]]+marketing_campaign[[#This Row],[AcceptedCmp4]]+marketing_campaign[[#This Row],[AcceptedCmp3]]</f>
        <v>0</v>
      </c>
    </row>
    <row r="1249" spans="1:36" x14ac:dyDescent="0.35">
      <c r="A1249">
        <v>803</v>
      </c>
      <c r="B1249">
        <v>1968</v>
      </c>
      <c r="C1249">
        <f t="shared" ca="1" si="38"/>
        <v>58</v>
      </c>
      <c r="D1249" t="str" cm="1">
        <f t="array" aca="1" ref="D12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49" t="s">
        <v>29</v>
      </c>
      <c r="F1249" t="s">
        <v>31</v>
      </c>
      <c r="G1249" cm="1">
        <f t="array" ref="G1249">_xlfn.IFS(marketing_campaign[[#This Row],[Marital_Status]]="Single",I1249-J1249+1,marketing_campaign[[#This Row],[Marital_Status]]="Together",I1249+J1249+2,marketing_campaign[[#This Row],[Marital_Status]]="Alone",I1249-J1249+1,marketing_campaign[[#This Row],[Marital_Status]]="Married",I1249+J1249+2,marketing_campaign[[#This Row],[Marital_Status]]="Divorced",I1249+J1249+1,marketing_campaign[[#This Row],[Marital_Status]]="YOLO",I1249-J1249+1,marketing_campaign[[#This Row],[Marital_Status]]="Absurd",I1249-J1249+1,marketing_campaign[[#This Row],[Marital_Status]]="Widow",I1249+J1249+1)</f>
        <v>4</v>
      </c>
      <c r="H1249">
        <v>40521</v>
      </c>
      <c r="I1249">
        <v>1</v>
      </c>
      <c r="J1249">
        <v>1</v>
      </c>
      <c r="K1249" s="1">
        <v>41369</v>
      </c>
      <c r="L1249">
        <v>82</v>
      </c>
      <c r="M1249" t="str" cm="1">
        <f t="array" ref="M1249">_xlfn.IFS(AND(marketing_campaign[[#This Row],[Recency]]&gt;=0,marketing_campaign[[#This Row],[Recency]]&lt;=14),"Early Recency",AND(marketing_campaign[[#This Row],[Recency]]&gt;=15,marketing_campaign[[#This Row],[Recency]]&lt;=31),"Mid-Recency",marketing_campaign[[#This Row],[Recency]]&gt;=32,"Late Recency")</f>
        <v>Late Recency</v>
      </c>
      <c r="N1249">
        <v>12</v>
      </c>
      <c r="O1249">
        <v>0</v>
      </c>
      <c r="P1249">
        <v>5</v>
      </c>
      <c r="Q1249">
        <v>0</v>
      </c>
      <c r="R1249">
        <v>0</v>
      </c>
      <c r="S1249">
        <v>4</v>
      </c>
      <c r="T1249">
        <f>marketing_campaign[[#This Row],[MntGoldProds]]+marketing_campaign[[#This Row],[MntSweetProducts]]+marketing_campaign[[#This Row],[MntFishProducts]]+marketing_campaign[[#This Row],[MntMeatProducts]]+marketing_campaign[[#This Row],[MntFruits]]+marketing_campaign[[#This Row],[MntWines]]</f>
        <v>21</v>
      </c>
      <c r="U1249">
        <v>1</v>
      </c>
      <c r="V1249">
        <v>0</v>
      </c>
      <c r="W1249">
        <v>1</v>
      </c>
      <c r="X1249">
        <v>2</v>
      </c>
      <c r="Y1249">
        <f t="shared" si="39"/>
        <v>4</v>
      </c>
      <c r="Z1249">
        <v>5</v>
      </c>
      <c r="AA1249">
        <v>0</v>
      </c>
      <c r="AB1249">
        <v>0</v>
      </c>
      <c r="AC1249">
        <v>0</v>
      </c>
      <c r="AD1249">
        <v>0</v>
      </c>
      <c r="AE1249">
        <v>0</v>
      </c>
      <c r="AF1249">
        <v>0</v>
      </c>
      <c r="AG1249">
        <v>3</v>
      </c>
      <c r="AH1249">
        <v>11</v>
      </c>
      <c r="AI1249">
        <v>0</v>
      </c>
      <c r="AJ1249">
        <f>marketing_campaign[[#This Row],[AcceptedCmp2]]+marketing_campaign[[#This Row],[AcceptedCmp1]]+marketing_campaign[[#This Row],[AcceptedCmp5]]+marketing_campaign[[#This Row],[AcceptedCmp4]]+marketing_campaign[[#This Row],[AcceptedCmp3]]</f>
        <v>0</v>
      </c>
    </row>
    <row r="1250" spans="1:36" x14ac:dyDescent="0.35">
      <c r="A1250">
        <v>4298</v>
      </c>
      <c r="B1250">
        <v>1973</v>
      </c>
      <c r="C1250">
        <f t="shared" ca="1" si="38"/>
        <v>53</v>
      </c>
      <c r="D1250" t="str" cm="1">
        <f t="array" aca="1" ref="D12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0" t="s">
        <v>32</v>
      </c>
      <c r="F1250" t="s">
        <v>31</v>
      </c>
      <c r="G1250" cm="1">
        <f t="array" ref="G1250">_xlfn.IFS(marketing_campaign[[#This Row],[Marital_Status]]="Single",I1250-J1250+1,marketing_campaign[[#This Row],[Marital_Status]]="Together",I1250+J1250+2,marketing_campaign[[#This Row],[Marital_Status]]="Alone",I1250-J1250+1,marketing_campaign[[#This Row],[Marital_Status]]="Married",I1250+J1250+2,marketing_campaign[[#This Row],[Marital_Status]]="Divorced",I1250+J1250+1,marketing_campaign[[#This Row],[Marital_Status]]="YOLO",I1250-J1250+1,marketing_campaign[[#This Row],[Marital_Status]]="Absurd",I1250-J1250+1,marketing_campaign[[#This Row],[Marital_Status]]="Widow",I1250+J1250+1)</f>
        <v>3</v>
      </c>
      <c r="H1250">
        <v>20427</v>
      </c>
      <c r="I1250">
        <v>1</v>
      </c>
      <c r="J1250">
        <v>0</v>
      </c>
      <c r="K1250" s="1">
        <v>41722</v>
      </c>
      <c r="L1250">
        <v>63</v>
      </c>
      <c r="M1250" t="str" cm="1">
        <f t="array" ref="M1250">_xlfn.IFS(AND(marketing_campaign[[#This Row],[Recency]]&gt;=0,marketing_campaign[[#This Row],[Recency]]&lt;=14),"Early Recency",AND(marketing_campaign[[#This Row],[Recency]]&gt;=15,marketing_campaign[[#This Row],[Recency]]&lt;=31),"Mid-Recency",marketing_campaign[[#This Row],[Recency]]&gt;=32,"Late Recency")</f>
        <v>Late Recency</v>
      </c>
      <c r="N1250">
        <v>5</v>
      </c>
      <c r="O1250">
        <v>0</v>
      </c>
      <c r="P1250">
        <v>4</v>
      </c>
      <c r="Q1250">
        <v>0</v>
      </c>
      <c r="R1250">
        <v>0</v>
      </c>
      <c r="S1250">
        <v>1</v>
      </c>
      <c r="T1250">
        <f>marketing_campaign[[#This Row],[MntGoldProds]]+marketing_campaign[[#This Row],[MntSweetProducts]]+marketing_campaign[[#This Row],[MntFishProducts]]+marketing_campaign[[#This Row],[MntMeatProducts]]+marketing_campaign[[#This Row],[MntFruits]]+marketing_campaign[[#This Row],[MntWines]]</f>
        <v>10</v>
      </c>
      <c r="U1250">
        <v>1</v>
      </c>
      <c r="V1250">
        <v>1</v>
      </c>
      <c r="W1250">
        <v>0</v>
      </c>
      <c r="X1250">
        <v>2</v>
      </c>
      <c r="Y1250">
        <f t="shared" si="39"/>
        <v>4</v>
      </c>
      <c r="Z1250">
        <v>8</v>
      </c>
      <c r="AA1250">
        <v>0</v>
      </c>
      <c r="AB1250">
        <v>0</v>
      </c>
      <c r="AC1250">
        <v>0</v>
      </c>
      <c r="AD1250">
        <v>0</v>
      </c>
      <c r="AE1250">
        <v>0</v>
      </c>
      <c r="AF1250">
        <v>0</v>
      </c>
      <c r="AG1250">
        <v>3</v>
      </c>
      <c r="AH1250">
        <v>11</v>
      </c>
      <c r="AI1250">
        <v>0</v>
      </c>
      <c r="AJ1250">
        <f>marketing_campaign[[#This Row],[AcceptedCmp2]]+marketing_campaign[[#This Row],[AcceptedCmp1]]+marketing_campaign[[#This Row],[AcceptedCmp5]]+marketing_campaign[[#This Row],[AcceptedCmp4]]+marketing_campaign[[#This Row],[AcceptedCmp3]]</f>
        <v>0</v>
      </c>
    </row>
    <row r="1251" spans="1:36" x14ac:dyDescent="0.35">
      <c r="A1251">
        <v>10833</v>
      </c>
      <c r="B1251">
        <v>1975</v>
      </c>
      <c r="C1251">
        <f t="shared" ca="1" si="38"/>
        <v>51</v>
      </c>
      <c r="D1251" t="str" cm="1">
        <f t="array" aca="1" ref="D12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1" t="s">
        <v>29</v>
      </c>
      <c r="F1251" t="s">
        <v>33</v>
      </c>
      <c r="G1251" cm="1">
        <f t="array" ref="G1251">_xlfn.IFS(marketing_campaign[[#This Row],[Marital_Status]]="Single",I1251-J1251+1,marketing_campaign[[#This Row],[Marital_Status]]="Together",I1251+J1251+2,marketing_campaign[[#This Row],[Marital_Status]]="Alone",I1251-J1251+1,marketing_campaign[[#This Row],[Marital_Status]]="Married",I1251+J1251+2,marketing_campaign[[#This Row],[Marital_Status]]="Divorced",I1251+J1251+1,marketing_campaign[[#This Row],[Marital_Status]]="YOLO",I1251-J1251+1,marketing_campaign[[#This Row],[Marital_Status]]="Absurd",I1251-J1251+1,marketing_campaign[[#This Row],[Marital_Status]]="Widow",I1251+J1251+1)</f>
        <v>3</v>
      </c>
      <c r="H1251">
        <v>65106</v>
      </c>
      <c r="I1251">
        <v>0</v>
      </c>
      <c r="J1251">
        <v>1</v>
      </c>
      <c r="K1251" s="1">
        <v>41783</v>
      </c>
      <c r="L1251">
        <v>55</v>
      </c>
      <c r="M1251" t="str" cm="1">
        <f t="array" ref="M1251">_xlfn.IFS(AND(marketing_campaign[[#This Row],[Recency]]&gt;=0,marketing_campaign[[#This Row],[Recency]]&lt;=14),"Early Recency",AND(marketing_campaign[[#This Row],[Recency]]&gt;=15,marketing_campaign[[#This Row],[Recency]]&lt;=31),"Mid-Recency",marketing_campaign[[#This Row],[Recency]]&gt;=32,"Late Recency")</f>
        <v>Late Recency</v>
      </c>
      <c r="N1251">
        <v>790</v>
      </c>
      <c r="O1251">
        <v>19</v>
      </c>
      <c r="P1251">
        <v>133</v>
      </c>
      <c r="Q1251">
        <v>12</v>
      </c>
      <c r="R1251">
        <v>0</v>
      </c>
      <c r="S1251">
        <v>19</v>
      </c>
      <c r="T1251">
        <f>marketing_campaign[[#This Row],[MntGoldProds]]+marketing_campaign[[#This Row],[MntSweetProducts]]+marketing_campaign[[#This Row],[MntFishProducts]]+marketing_campaign[[#This Row],[MntMeatProducts]]+marketing_campaign[[#This Row],[MntFruits]]+marketing_campaign[[#This Row],[MntWines]]</f>
        <v>973</v>
      </c>
      <c r="U1251">
        <v>3</v>
      </c>
      <c r="V1251">
        <v>8</v>
      </c>
      <c r="W1251">
        <v>3</v>
      </c>
      <c r="X1251">
        <v>13</v>
      </c>
      <c r="Y1251">
        <f t="shared" si="39"/>
        <v>27</v>
      </c>
      <c r="Z1251">
        <v>6</v>
      </c>
      <c r="AA1251">
        <v>0</v>
      </c>
      <c r="AB1251">
        <v>1</v>
      </c>
      <c r="AC1251">
        <v>0</v>
      </c>
      <c r="AD1251">
        <v>0</v>
      </c>
      <c r="AE1251">
        <v>0</v>
      </c>
      <c r="AF1251">
        <v>0</v>
      </c>
      <c r="AG1251">
        <v>3</v>
      </c>
      <c r="AH1251">
        <v>11</v>
      </c>
      <c r="AI1251">
        <v>0</v>
      </c>
      <c r="AJ1251">
        <f>marketing_campaign[[#This Row],[AcceptedCmp2]]+marketing_campaign[[#This Row],[AcceptedCmp1]]+marketing_campaign[[#This Row],[AcceptedCmp5]]+marketing_campaign[[#This Row],[AcceptedCmp4]]+marketing_campaign[[#This Row],[AcceptedCmp3]]</f>
        <v>1</v>
      </c>
    </row>
    <row r="1252" spans="1:36" x14ac:dyDescent="0.35">
      <c r="A1252">
        <v>9606</v>
      </c>
      <c r="B1252">
        <v>1965</v>
      </c>
      <c r="C1252">
        <f t="shared" ca="1" si="38"/>
        <v>61</v>
      </c>
      <c r="D1252" t="str" cm="1">
        <f t="array" aca="1" ref="D12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2" t="s">
        <v>32</v>
      </c>
      <c r="F1252" t="s">
        <v>33</v>
      </c>
      <c r="G1252" cm="1">
        <f t="array" ref="G1252">_xlfn.IFS(marketing_campaign[[#This Row],[Marital_Status]]="Single",I1252-J1252+1,marketing_campaign[[#This Row],[Marital_Status]]="Together",I1252+J1252+2,marketing_campaign[[#This Row],[Marital_Status]]="Alone",I1252-J1252+1,marketing_campaign[[#This Row],[Marital_Status]]="Married",I1252+J1252+2,marketing_campaign[[#This Row],[Marital_Status]]="Divorced",I1252+J1252+1,marketing_campaign[[#This Row],[Marital_Status]]="YOLO",I1252-J1252+1,marketing_campaign[[#This Row],[Marital_Status]]="Absurd",I1252-J1252+1,marketing_campaign[[#This Row],[Marital_Status]]="Widow",I1252+J1252+1)</f>
        <v>2</v>
      </c>
      <c r="H1252">
        <v>69969</v>
      </c>
      <c r="I1252">
        <v>0</v>
      </c>
      <c r="J1252">
        <v>0</v>
      </c>
      <c r="K1252" s="1">
        <v>41513</v>
      </c>
      <c r="L1252">
        <v>64</v>
      </c>
      <c r="M1252" t="str" cm="1">
        <f t="array" ref="M1252">_xlfn.IFS(AND(marketing_campaign[[#This Row],[Recency]]&gt;=0,marketing_campaign[[#This Row],[Recency]]&lt;=14),"Early Recency",AND(marketing_campaign[[#This Row],[Recency]]&gt;=15,marketing_campaign[[#This Row],[Recency]]&lt;=31),"Mid-Recency",marketing_campaign[[#This Row],[Recency]]&gt;=32,"Late Recency")</f>
        <v>Late Recency</v>
      </c>
      <c r="N1252">
        <v>882</v>
      </c>
      <c r="O1252">
        <v>29</v>
      </c>
      <c r="P1252">
        <v>514</v>
      </c>
      <c r="Q1252">
        <v>38</v>
      </c>
      <c r="R1252">
        <v>29</v>
      </c>
      <c r="S1252">
        <v>44</v>
      </c>
      <c r="T1252">
        <f>marketing_campaign[[#This Row],[MntGoldProds]]+marketing_campaign[[#This Row],[MntSweetProducts]]+marketing_campaign[[#This Row],[MntFishProducts]]+marketing_campaign[[#This Row],[MntMeatProducts]]+marketing_campaign[[#This Row],[MntFruits]]+marketing_campaign[[#This Row],[MntWines]]</f>
        <v>1536</v>
      </c>
      <c r="U1252">
        <v>1</v>
      </c>
      <c r="V1252">
        <v>4</v>
      </c>
      <c r="W1252">
        <v>2</v>
      </c>
      <c r="X1252">
        <v>6</v>
      </c>
      <c r="Y1252">
        <f t="shared" si="39"/>
        <v>13</v>
      </c>
      <c r="Z1252">
        <v>3</v>
      </c>
      <c r="AA1252">
        <v>0</v>
      </c>
      <c r="AB1252">
        <v>0</v>
      </c>
      <c r="AC1252">
        <v>1</v>
      </c>
      <c r="AD1252">
        <v>1</v>
      </c>
      <c r="AE1252">
        <v>0</v>
      </c>
      <c r="AF1252">
        <v>0</v>
      </c>
      <c r="AG1252">
        <v>3</v>
      </c>
      <c r="AH1252">
        <v>11</v>
      </c>
      <c r="AI1252">
        <v>1</v>
      </c>
      <c r="AJ1252">
        <f>marketing_campaign[[#This Row],[AcceptedCmp2]]+marketing_campaign[[#This Row],[AcceptedCmp1]]+marketing_campaign[[#This Row],[AcceptedCmp5]]+marketing_campaign[[#This Row],[AcceptedCmp4]]+marketing_campaign[[#This Row],[AcceptedCmp3]]</f>
        <v>2</v>
      </c>
    </row>
    <row r="1253" spans="1:36" x14ac:dyDescent="0.35">
      <c r="A1253">
        <v>8534</v>
      </c>
      <c r="B1253">
        <v>1952</v>
      </c>
      <c r="C1253">
        <f t="shared" ca="1" si="38"/>
        <v>74</v>
      </c>
      <c r="D1253" t="str" cm="1">
        <f t="array" aca="1" ref="D12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53" t="s">
        <v>29</v>
      </c>
      <c r="F1253" t="s">
        <v>33</v>
      </c>
      <c r="G1253" cm="1">
        <f t="array" ref="G1253">_xlfn.IFS(marketing_campaign[[#This Row],[Marital_Status]]="Single",I1253-J1253+1,marketing_campaign[[#This Row],[Marital_Status]]="Together",I1253+J1253+2,marketing_campaign[[#This Row],[Marital_Status]]="Alone",I1253-J1253+1,marketing_campaign[[#This Row],[Marital_Status]]="Married",I1253+J1253+2,marketing_campaign[[#This Row],[Marital_Status]]="Divorced",I1253+J1253+1,marketing_campaign[[#This Row],[Marital_Status]]="YOLO",I1253-J1253+1,marketing_campaign[[#This Row],[Marital_Status]]="Absurd",I1253-J1253+1,marketing_campaign[[#This Row],[Marital_Status]]="Widow",I1253+J1253+1)</f>
        <v>4</v>
      </c>
      <c r="H1253">
        <v>67433</v>
      </c>
      <c r="I1253">
        <v>0</v>
      </c>
      <c r="J1253">
        <v>2</v>
      </c>
      <c r="K1253" s="1">
        <v>41471</v>
      </c>
      <c r="L1253">
        <v>51</v>
      </c>
      <c r="M1253" t="str" cm="1">
        <f t="array" ref="M1253">_xlfn.IFS(AND(marketing_campaign[[#This Row],[Recency]]&gt;=0,marketing_campaign[[#This Row],[Recency]]&lt;=14),"Early Recency",AND(marketing_campaign[[#This Row],[Recency]]&gt;=15,marketing_campaign[[#This Row],[Recency]]&lt;=31),"Mid-Recency",marketing_campaign[[#This Row],[Recency]]&gt;=32,"Late Recency")</f>
        <v>Late Recency</v>
      </c>
      <c r="N1253">
        <v>615</v>
      </c>
      <c r="O1253">
        <v>28</v>
      </c>
      <c r="P1253">
        <v>259</v>
      </c>
      <c r="Q1253">
        <v>12</v>
      </c>
      <c r="R1253">
        <v>48</v>
      </c>
      <c r="S1253">
        <v>30</v>
      </c>
      <c r="T1253">
        <f>marketing_campaign[[#This Row],[MntGoldProds]]+marketing_campaign[[#This Row],[MntSweetProducts]]+marketing_campaign[[#This Row],[MntFishProducts]]+marketing_campaign[[#This Row],[MntMeatProducts]]+marketing_campaign[[#This Row],[MntFruits]]+marketing_campaign[[#This Row],[MntWines]]</f>
        <v>992</v>
      </c>
      <c r="U1253">
        <v>4</v>
      </c>
      <c r="V1253">
        <v>6</v>
      </c>
      <c r="W1253">
        <v>5</v>
      </c>
      <c r="X1253">
        <v>13</v>
      </c>
      <c r="Y1253">
        <f t="shared" si="39"/>
        <v>28</v>
      </c>
      <c r="Z1253">
        <v>4</v>
      </c>
      <c r="AA1253">
        <v>0</v>
      </c>
      <c r="AB1253">
        <v>1</v>
      </c>
      <c r="AC1253">
        <v>0</v>
      </c>
      <c r="AD1253">
        <v>0</v>
      </c>
      <c r="AE1253">
        <v>0</v>
      </c>
      <c r="AF1253">
        <v>0</v>
      </c>
      <c r="AG1253">
        <v>3</v>
      </c>
      <c r="AH1253">
        <v>11</v>
      </c>
      <c r="AI1253">
        <v>0</v>
      </c>
      <c r="AJ1253">
        <f>marketing_campaign[[#This Row],[AcceptedCmp2]]+marketing_campaign[[#This Row],[AcceptedCmp1]]+marketing_campaign[[#This Row],[AcceptedCmp5]]+marketing_campaign[[#This Row],[AcceptedCmp4]]+marketing_campaign[[#This Row],[AcceptedCmp3]]</f>
        <v>1</v>
      </c>
    </row>
    <row r="1254" spans="1:36" x14ac:dyDescent="0.35">
      <c r="A1254">
        <v>5153</v>
      </c>
      <c r="B1254">
        <v>1967</v>
      </c>
      <c r="C1254">
        <f t="shared" ca="1" si="38"/>
        <v>59</v>
      </c>
      <c r="D1254" t="str" cm="1">
        <f t="array" aca="1" ref="D12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4" t="s">
        <v>32</v>
      </c>
      <c r="F1254" t="s">
        <v>33</v>
      </c>
      <c r="G1254" cm="1">
        <f t="array" ref="G1254">_xlfn.IFS(marketing_campaign[[#This Row],[Marital_Status]]="Single",I1254-J1254+1,marketing_campaign[[#This Row],[Marital_Status]]="Together",I1254+J1254+2,marketing_campaign[[#This Row],[Marital_Status]]="Alone",I1254-J1254+1,marketing_campaign[[#This Row],[Marital_Status]]="Married",I1254+J1254+2,marketing_campaign[[#This Row],[Marital_Status]]="Divorced",I1254+J1254+1,marketing_campaign[[#This Row],[Marital_Status]]="YOLO",I1254-J1254+1,marketing_campaign[[#This Row],[Marital_Status]]="Absurd",I1254-J1254+1,marketing_campaign[[#This Row],[Marital_Status]]="Widow",I1254+J1254+1)</f>
        <v>3</v>
      </c>
      <c r="H1254">
        <v>77766</v>
      </c>
      <c r="I1254">
        <v>0</v>
      </c>
      <c r="J1254">
        <v>1</v>
      </c>
      <c r="K1254" s="1">
        <v>41327</v>
      </c>
      <c r="L1254">
        <v>97</v>
      </c>
      <c r="M1254" t="str" cm="1">
        <f t="array" ref="M1254">_xlfn.IFS(AND(marketing_campaign[[#This Row],[Recency]]&gt;=0,marketing_campaign[[#This Row],[Recency]]&lt;=14),"Early Recency",AND(marketing_campaign[[#This Row],[Recency]]&gt;=15,marketing_campaign[[#This Row],[Recency]]&lt;=31),"Mid-Recency",marketing_campaign[[#This Row],[Recency]]&gt;=32,"Late Recency")</f>
        <v>Late Recency</v>
      </c>
      <c r="N1254">
        <v>1004</v>
      </c>
      <c r="O1254">
        <v>59</v>
      </c>
      <c r="P1254">
        <v>265</v>
      </c>
      <c r="Q1254">
        <v>115</v>
      </c>
      <c r="R1254">
        <v>59</v>
      </c>
      <c r="S1254">
        <v>27</v>
      </c>
      <c r="T1254">
        <f>marketing_campaign[[#This Row],[MntGoldProds]]+marketing_campaign[[#This Row],[MntSweetProducts]]+marketing_campaign[[#This Row],[MntFishProducts]]+marketing_campaign[[#This Row],[MntMeatProducts]]+marketing_campaign[[#This Row],[MntFruits]]+marketing_campaign[[#This Row],[MntWines]]</f>
        <v>1529</v>
      </c>
      <c r="U1254">
        <v>2</v>
      </c>
      <c r="V1254">
        <v>11</v>
      </c>
      <c r="W1254">
        <v>10</v>
      </c>
      <c r="X1254">
        <v>11</v>
      </c>
      <c r="Y1254">
        <f t="shared" si="39"/>
        <v>34</v>
      </c>
      <c r="Z1254">
        <v>6</v>
      </c>
      <c r="AA1254">
        <v>1</v>
      </c>
      <c r="AB1254">
        <v>0</v>
      </c>
      <c r="AC1254">
        <v>0</v>
      </c>
      <c r="AD1254">
        <v>0</v>
      </c>
      <c r="AE1254">
        <v>0</v>
      </c>
      <c r="AF1254">
        <v>0</v>
      </c>
      <c r="AG1254">
        <v>3</v>
      </c>
      <c r="AH1254">
        <v>11</v>
      </c>
      <c r="AI1254">
        <v>1</v>
      </c>
      <c r="AJ1254">
        <f>marketing_campaign[[#This Row],[AcceptedCmp2]]+marketing_campaign[[#This Row],[AcceptedCmp1]]+marketing_campaign[[#This Row],[AcceptedCmp5]]+marketing_campaign[[#This Row],[AcceptedCmp4]]+marketing_campaign[[#This Row],[AcceptedCmp3]]</f>
        <v>1</v>
      </c>
    </row>
    <row r="1255" spans="1:36" x14ac:dyDescent="0.35">
      <c r="A1255">
        <v>961</v>
      </c>
      <c r="B1255">
        <v>1972</v>
      </c>
      <c r="C1255">
        <f t="shared" ca="1" si="38"/>
        <v>54</v>
      </c>
      <c r="D1255" t="str" cm="1">
        <f t="array" aca="1" ref="D12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5" t="s">
        <v>29</v>
      </c>
      <c r="F1255" t="s">
        <v>33</v>
      </c>
      <c r="G1255" cm="1">
        <f t="array" ref="G1255">_xlfn.IFS(marketing_campaign[[#This Row],[Marital_Status]]="Single",I1255-J1255+1,marketing_campaign[[#This Row],[Marital_Status]]="Together",I1255+J1255+2,marketing_campaign[[#This Row],[Marital_Status]]="Alone",I1255-J1255+1,marketing_campaign[[#This Row],[Marital_Status]]="Married",I1255+J1255+2,marketing_campaign[[#This Row],[Marital_Status]]="Divorced",I1255+J1255+1,marketing_campaign[[#This Row],[Marital_Status]]="YOLO",I1255-J1255+1,marketing_campaign[[#This Row],[Marital_Status]]="Absurd",I1255-J1255+1,marketing_campaign[[#This Row],[Marital_Status]]="Widow",I1255+J1255+1)</f>
        <v>3</v>
      </c>
      <c r="H1255">
        <v>74716</v>
      </c>
      <c r="I1255">
        <v>0</v>
      </c>
      <c r="J1255">
        <v>1</v>
      </c>
      <c r="K1255" s="1">
        <v>41529</v>
      </c>
      <c r="L1255">
        <v>92</v>
      </c>
      <c r="M1255" t="str" cm="1">
        <f t="array" ref="M1255">_xlfn.IFS(AND(marketing_campaign[[#This Row],[Recency]]&gt;=0,marketing_campaign[[#This Row],[Recency]]&lt;=14),"Early Recency",AND(marketing_campaign[[#This Row],[Recency]]&gt;=15,marketing_campaign[[#This Row],[Recency]]&lt;=31),"Mid-Recency",marketing_campaign[[#This Row],[Recency]]&gt;=32,"Late Recency")</f>
        <v>Late Recency</v>
      </c>
      <c r="N1255">
        <v>133</v>
      </c>
      <c r="O1255">
        <v>27</v>
      </c>
      <c r="P1255">
        <v>421</v>
      </c>
      <c r="Q1255">
        <v>13</v>
      </c>
      <c r="R1255">
        <v>195</v>
      </c>
      <c r="S1255">
        <v>71</v>
      </c>
      <c r="T1255">
        <f>marketing_campaign[[#This Row],[MntGoldProds]]+marketing_campaign[[#This Row],[MntSweetProducts]]+marketing_campaign[[#This Row],[MntFishProducts]]+marketing_campaign[[#This Row],[MntMeatProducts]]+marketing_campaign[[#This Row],[MntFruits]]+marketing_campaign[[#This Row],[MntWines]]</f>
        <v>860</v>
      </c>
      <c r="U1255">
        <v>2</v>
      </c>
      <c r="V1255">
        <v>7</v>
      </c>
      <c r="W1255">
        <v>3</v>
      </c>
      <c r="X1255">
        <v>5</v>
      </c>
      <c r="Y1255">
        <f t="shared" si="39"/>
        <v>17</v>
      </c>
      <c r="Z1255">
        <v>4</v>
      </c>
      <c r="AA1255">
        <v>0</v>
      </c>
      <c r="AB1255">
        <v>0</v>
      </c>
      <c r="AC1255">
        <v>0</v>
      </c>
      <c r="AD1255">
        <v>0</v>
      </c>
      <c r="AE1255">
        <v>0</v>
      </c>
      <c r="AF1255">
        <v>0</v>
      </c>
      <c r="AG1255">
        <v>3</v>
      </c>
      <c r="AH1255">
        <v>11</v>
      </c>
      <c r="AI1255">
        <v>0</v>
      </c>
      <c r="AJ1255">
        <f>marketing_campaign[[#This Row],[AcceptedCmp2]]+marketing_campaign[[#This Row],[AcceptedCmp1]]+marketing_campaign[[#This Row],[AcceptedCmp5]]+marketing_campaign[[#This Row],[AcceptedCmp4]]+marketing_campaign[[#This Row],[AcceptedCmp3]]</f>
        <v>0</v>
      </c>
    </row>
    <row r="1256" spans="1:36" x14ac:dyDescent="0.35">
      <c r="A1256">
        <v>5011</v>
      </c>
      <c r="B1256">
        <v>1963</v>
      </c>
      <c r="C1256">
        <f t="shared" ca="1" si="38"/>
        <v>63</v>
      </c>
      <c r="D1256" t="str" cm="1">
        <f t="array" aca="1" ref="D12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56" t="s">
        <v>29</v>
      </c>
      <c r="F1256" t="s">
        <v>35</v>
      </c>
      <c r="G1256" cm="1">
        <f t="array" ref="G1256">_xlfn.IFS(marketing_campaign[[#This Row],[Marital_Status]]="Single",I1256-J1256+1,marketing_campaign[[#This Row],[Marital_Status]]="Together",I1256+J1256+2,marketing_campaign[[#This Row],[Marital_Status]]="Alone",I1256-J1256+1,marketing_campaign[[#This Row],[Marital_Status]]="Married",I1256+J1256+2,marketing_campaign[[#This Row],[Marital_Status]]="Divorced",I1256+J1256+1,marketing_campaign[[#This Row],[Marital_Status]]="YOLO",I1256-J1256+1,marketing_campaign[[#This Row],[Marital_Status]]="Absurd",I1256-J1256+1,marketing_campaign[[#This Row],[Marital_Status]]="Widow",I1256+J1256+1)</f>
        <v>2</v>
      </c>
      <c r="H1256">
        <v>68118</v>
      </c>
      <c r="I1256">
        <v>0</v>
      </c>
      <c r="J1256">
        <v>1</v>
      </c>
      <c r="K1256" s="1">
        <v>41565</v>
      </c>
      <c r="L1256">
        <v>51</v>
      </c>
      <c r="M1256" t="str" cm="1">
        <f t="array" ref="M1256">_xlfn.IFS(AND(marketing_campaign[[#This Row],[Recency]]&gt;=0,marketing_campaign[[#This Row],[Recency]]&lt;=14),"Early Recency",AND(marketing_campaign[[#This Row],[Recency]]&gt;=15,marketing_campaign[[#This Row],[Recency]]&lt;=31),"Mid-Recency",marketing_campaign[[#This Row],[Recency]]&gt;=32,"Late Recency")</f>
        <v>Late Recency</v>
      </c>
      <c r="N1256">
        <v>595</v>
      </c>
      <c r="O1256">
        <v>23</v>
      </c>
      <c r="P1256">
        <v>123</v>
      </c>
      <c r="Q1256">
        <v>10</v>
      </c>
      <c r="R1256">
        <v>23</v>
      </c>
      <c r="S1256">
        <v>154</v>
      </c>
      <c r="T1256">
        <f>marketing_campaign[[#This Row],[MntGoldProds]]+marketing_campaign[[#This Row],[MntSweetProducts]]+marketing_campaign[[#This Row],[MntFishProducts]]+marketing_campaign[[#This Row],[MntMeatProducts]]+marketing_campaign[[#This Row],[MntFruits]]+marketing_campaign[[#This Row],[MntWines]]</f>
        <v>928</v>
      </c>
      <c r="U1256">
        <v>2</v>
      </c>
      <c r="V1256">
        <v>8</v>
      </c>
      <c r="W1256">
        <v>9</v>
      </c>
      <c r="X1256">
        <v>4</v>
      </c>
      <c r="Y1256">
        <f t="shared" si="39"/>
        <v>23</v>
      </c>
      <c r="Z1256">
        <v>6</v>
      </c>
      <c r="AA1256">
        <v>0</v>
      </c>
      <c r="AB1256">
        <v>0</v>
      </c>
      <c r="AC1256">
        <v>0</v>
      </c>
      <c r="AD1256">
        <v>0</v>
      </c>
      <c r="AE1256">
        <v>0</v>
      </c>
      <c r="AF1256">
        <v>0</v>
      </c>
      <c r="AG1256">
        <v>3</v>
      </c>
      <c r="AH1256">
        <v>11</v>
      </c>
      <c r="AI1256">
        <v>0</v>
      </c>
      <c r="AJ1256">
        <f>marketing_campaign[[#This Row],[AcceptedCmp2]]+marketing_campaign[[#This Row],[AcceptedCmp1]]+marketing_campaign[[#This Row],[AcceptedCmp5]]+marketing_campaign[[#This Row],[AcceptedCmp4]]+marketing_campaign[[#This Row],[AcceptedCmp3]]</f>
        <v>0</v>
      </c>
    </row>
    <row r="1257" spans="1:36" x14ac:dyDescent="0.35">
      <c r="A1257">
        <v>6653</v>
      </c>
      <c r="B1257">
        <v>1970</v>
      </c>
      <c r="C1257">
        <f t="shared" ca="1" si="38"/>
        <v>56</v>
      </c>
      <c r="D1257" t="str" cm="1">
        <f t="array" aca="1" ref="D12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7" t="s">
        <v>32</v>
      </c>
      <c r="F1257" t="s">
        <v>33</v>
      </c>
      <c r="G1257" cm="1">
        <f t="array" ref="G1257">_xlfn.IFS(marketing_campaign[[#This Row],[Marital_Status]]="Single",I1257-J1257+1,marketing_campaign[[#This Row],[Marital_Status]]="Together",I1257+J1257+2,marketing_campaign[[#This Row],[Marital_Status]]="Alone",I1257-J1257+1,marketing_campaign[[#This Row],[Marital_Status]]="Married",I1257+J1257+2,marketing_campaign[[#This Row],[Marital_Status]]="Divorced",I1257+J1257+1,marketing_campaign[[#This Row],[Marital_Status]]="YOLO",I1257-J1257+1,marketing_campaign[[#This Row],[Marital_Status]]="Absurd",I1257-J1257+1,marketing_campaign[[#This Row],[Marital_Status]]="Widow",I1257+J1257+1)</f>
        <v>4</v>
      </c>
      <c r="H1257">
        <v>55158</v>
      </c>
      <c r="I1257">
        <v>1</v>
      </c>
      <c r="J1257">
        <v>1</v>
      </c>
      <c r="K1257" s="1">
        <v>41120</v>
      </c>
      <c r="L1257">
        <v>72</v>
      </c>
      <c r="M1257" t="str" cm="1">
        <f t="array" ref="M1257">_xlfn.IFS(AND(marketing_campaign[[#This Row],[Recency]]&gt;=0,marketing_campaign[[#This Row],[Recency]]&lt;=14),"Early Recency",AND(marketing_campaign[[#This Row],[Recency]]&gt;=15,marketing_campaign[[#This Row],[Recency]]&lt;=31),"Mid-Recency",marketing_campaign[[#This Row],[Recency]]&gt;=32,"Late Recency")</f>
        <v>Late Recency</v>
      </c>
      <c r="N1257">
        <v>293</v>
      </c>
      <c r="O1257">
        <v>0</v>
      </c>
      <c r="P1257">
        <v>87</v>
      </c>
      <c r="Q1257">
        <v>4</v>
      </c>
      <c r="R1257">
        <v>11</v>
      </c>
      <c r="S1257">
        <v>23</v>
      </c>
      <c r="T1257">
        <f>marketing_campaign[[#This Row],[MntGoldProds]]+marketing_campaign[[#This Row],[MntSweetProducts]]+marketing_campaign[[#This Row],[MntFishProducts]]+marketing_campaign[[#This Row],[MntMeatProducts]]+marketing_campaign[[#This Row],[MntFruits]]+marketing_campaign[[#This Row],[MntWines]]</f>
        <v>418</v>
      </c>
      <c r="U1257">
        <v>4</v>
      </c>
      <c r="V1257">
        <v>7</v>
      </c>
      <c r="W1257">
        <v>2</v>
      </c>
      <c r="X1257">
        <v>5</v>
      </c>
      <c r="Y1257">
        <f t="shared" si="39"/>
        <v>18</v>
      </c>
      <c r="Z1257">
        <v>7</v>
      </c>
      <c r="AA1257">
        <v>0</v>
      </c>
      <c r="AB1257">
        <v>0</v>
      </c>
      <c r="AC1257">
        <v>0</v>
      </c>
      <c r="AD1257">
        <v>0</v>
      </c>
      <c r="AE1257">
        <v>0</v>
      </c>
      <c r="AF1257">
        <v>0</v>
      </c>
      <c r="AG1257">
        <v>3</v>
      </c>
      <c r="AH1257">
        <v>11</v>
      </c>
      <c r="AI1257">
        <v>1</v>
      </c>
      <c r="AJ1257">
        <f>marketing_campaign[[#This Row],[AcceptedCmp2]]+marketing_campaign[[#This Row],[AcceptedCmp1]]+marketing_campaign[[#This Row],[AcceptedCmp5]]+marketing_campaign[[#This Row],[AcceptedCmp4]]+marketing_campaign[[#This Row],[AcceptedCmp3]]</f>
        <v>0</v>
      </c>
    </row>
    <row r="1258" spans="1:36" x14ac:dyDescent="0.35">
      <c r="A1258">
        <v>9094</v>
      </c>
      <c r="B1258">
        <v>1955</v>
      </c>
      <c r="C1258">
        <f t="shared" ca="1" si="38"/>
        <v>71</v>
      </c>
      <c r="D1258" t="str" cm="1">
        <f t="array" aca="1" ref="D12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58" t="s">
        <v>37</v>
      </c>
      <c r="F1258" t="s">
        <v>33</v>
      </c>
      <c r="G1258" cm="1">
        <f t="array" ref="G1258">_xlfn.IFS(marketing_campaign[[#This Row],[Marital_Status]]="Single",I1258-J1258+1,marketing_campaign[[#This Row],[Marital_Status]]="Together",I1258+J1258+2,marketing_campaign[[#This Row],[Marital_Status]]="Alone",I1258-J1258+1,marketing_campaign[[#This Row],[Marital_Status]]="Married",I1258+J1258+2,marketing_campaign[[#This Row],[Marital_Status]]="Divorced",I1258+J1258+1,marketing_campaign[[#This Row],[Marital_Status]]="YOLO",I1258-J1258+1,marketing_campaign[[#This Row],[Marital_Status]]="Absurd",I1258-J1258+1,marketing_campaign[[#This Row],[Marital_Status]]="Widow",I1258+J1258+1)</f>
        <v>3</v>
      </c>
      <c r="H1258">
        <v>62972</v>
      </c>
      <c r="I1258">
        <v>0</v>
      </c>
      <c r="J1258">
        <v>1</v>
      </c>
      <c r="K1258" s="1">
        <v>41124</v>
      </c>
      <c r="L1258">
        <v>39</v>
      </c>
      <c r="M1258" t="str" cm="1">
        <f t="array" ref="M1258">_xlfn.IFS(AND(marketing_campaign[[#This Row],[Recency]]&gt;=0,marketing_campaign[[#This Row],[Recency]]&lt;=14),"Early Recency",AND(marketing_campaign[[#This Row],[Recency]]&gt;=15,marketing_campaign[[#This Row],[Recency]]&lt;=31),"Mid-Recency",marketing_campaign[[#This Row],[Recency]]&gt;=32,"Late Recency")</f>
        <v>Late Recency</v>
      </c>
      <c r="N1258">
        <v>313</v>
      </c>
      <c r="O1258">
        <v>15</v>
      </c>
      <c r="P1258">
        <v>47</v>
      </c>
      <c r="Q1258">
        <v>20</v>
      </c>
      <c r="R1258">
        <v>0</v>
      </c>
      <c r="S1258">
        <v>192</v>
      </c>
      <c r="T1258">
        <f>marketing_campaign[[#This Row],[MntGoldProds]]+marketing_campaign[[#This Row],[MntSweetProducts]]+marketing_campaign[[#This Row],[MntFishProducts]]+marketing_campaign[[#This Row],[MntMeatProducts]]+marketing_campaign[[#This Row],[MntFruits]]+marketing_campaign[[#This Row],[MntWines]]</f>
        <v>587</v>
      </c>
      <c r="U1258">
        <v>2</v>
      </c>
      <c r="V1258">
        <v>7</v>
      </c>
      <c r="W1258">
        <v>4</v>
      </c>
      <c r="X1258">
        <v>3</v>
      </c>
      <c r="Y1258">
        <f t="shared" si="39"/>
        <v>16</v>
      </c>
      <c r="Z1258">
        <v>6</v>
      </c>
      <c r="AA1258">
        <v>0</v>
      </c>
      <c r="AB1258">
        <v>0</v>
      </c>
      <c r="AC1258">
        <v>0</v>
      </c>
      <c r="AD1258">
        <v>0</v>
      </c>
      <c r="AE1258">
        <v>0</v>
      </c>
      <c r="AF1258">
        <v>0</v>
      </c>
      <c r="AG1258">
        <v>3</v>
      </c>
      <c r="AH1258">
        <v>11</v>
      </c>
      <c r="AI1258">
        <v>1</v>
      </c>
      <c r="AJ1258">
        <f>marketing_campaign[[#This Row],[AcceptedCmp2]]+marketing_campaign[[#This Row],[AcceptedCmp1]]+marketing_campaign[[#This Row],[AcceptedCmp5]]+marketing_campaign[[#This Row],[AcceptedCmp4]]+marketing_campaign[[#This Row],[AcceptedCmp3]]</f>
        <v>0</v>
      </c>
    </row>
    <row r="1259" spans="1:36" x14ac:dyDescent="0.35">
      <c r="A1259">
        <v>810</v>
      </c>
      <c r="B1259">
        <v>1975</v>
      </c>
      <c r="C1259">
        <f t="shared" ca="1" si="38"/>
        <v>51</v>
      </c>
      <c r="D1259" t="str" cm="1">
        <f t="array" aca="1" ref="D12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59" t="s">
        <v>29</v>
      </c>
      <c r="F1259" t="s">
        <v>33</v>
      </c>
      <c r="G1259" cm="1">
        <f t="array" ref="G1259">_xlfn.IFS(marketing_campaign[[#This Row],[Marital_Status]]="Single",I1259-J1259+1,marketing_campaign[[#This Row],[Marital_Status]]="Together",I1259+J1259+2,marketing_campaign[[#This Row],[Marital_Status]]="Alone",I1259-J1259+1,marketing_campaign[[#This Row],[Marital_Status]]="Married",I1259+J1259+2,marketing_campaign[[#This Row],[Marital_Status]]="Divorced",I1259+J1259+1,marketing_campaign[[#This Row],[Marital_Status]]="YOLO",I1259-J1259+1,marketing_campaign[[#This Row],[Marital_Status]]="Absurd",I1259-J1259+1,marketing_campaign[[#This Row],[Marital_Status]]="Widow",I1259+J1259+1)</f>
        <v>3</v>
      </c>
      <c r="H1259">
        <v>74190</v>
      </c>
      <c r="I1259">
        <v>0</v>
      </c>
      <c r="J1259">
        <v>1</v>
      </c>
      <c r="K1259" s="1">
        <v>41771</v>
      </c>
      <c r="L1259">
        <v>49</v>
      </c>
      <c r="M1259" t="str" cm="1">
        <f t="array" ref="M1259">_xlfn.IFS(AND(marketing_campaign[[#This Row],[Recency]]&gt;=0,marketing_campaign[[#This Row],[Recency]]&lt;=14),"Early Recency",AND(marketing_campaign[[#This Row],[Recency]]&gt;=15,marketing_campaign[[#This Row],[Recency]]&lt;=31),"Mid-Recency",marketing_campaign[[#This Row],[Recency]]&gt;=32,"Late Recency")</f>
        <v>Late Recency</v>
      </c>
      <c r="N1259">
        <v>151</v>
      </c>
      <c r="O1259">
        <v>81</v>
      </c>
      <c r="P1259">
        <v>86</v>
      </c>
      <c r="Q1259">
        <v>168</v>
      </c>
      <c r="R1259">
        <v>91</v>
      </c>
      <c r="S1259">
        <v>64</v>
      </c>
      <c r="T1259">
        <f>marketing_campaign[[#This Row],[MntGoldProds]]+marketing_campaign[[#This Row],[MntSweetProducts]]+marketing_campaign[[#This Row],[MntFishProducts]]+marketing_campaign[[#This Row],[MntMeatProducts]]+marketing_campaign[[#This Row],[MntFruits]]+marketing_campaign[[#This Row],[MntWines]]</f>
        <v>641</v>
      </c>
      <c r="U1259">
        <v>2</v>
      </c>
      <c r="V1259">
        <v>4</v>
      </c>
      <c r="W1259">
        <v>2</v>
      </c>
      <c r="X1259">
        <v>11</v>
      </c>
      <c r="Y1259">
        <f t="shared" si="39"/>
        <v>19</v>
      </c>
      <c r="Z1259">
        <v>2</v>
      </c>
      <c r="AA1259">
        <v>0</v>
      </c>
      <c r="AB1259">
        <v>0</v>
      </c>
      <c r="AC1259">
        <v>0</v>
      </c>
      <c r="AD1259">
        <v>0</v>
      </c>
      <c r="AE1259">
        <v>0</v>
      </c>
      <c r="AF1259">
        <v>0</v>
      </c>
      <c r="AG1259">
        <v>3</v>
      </c>
      <c r="AH1259">
        <v>11</v>
      </c>
      <c r="AI1259">
        <v>0</v>
      </c>
      <c r="AJ1259">
        <f>marketing_campaign[[#This Row],[AcceptedCmp2]]+marketing_campaign[[#This Row],[AcceptedCmp1]]+marketing_campaign[[#This Row],[AcceptedCmp5]]+marketing_campaign[[#This Row],[AcceptedCmp4]]+marketing_campaign[[#This Row],[AcceptedCmp3]]</f>
        <v>0</v>
      </c>
    </row>
    <row r="1260" spans="1:36" x14ac:dyDescent="0.35">
      <c r="A1260">
        <v>5493</v>
      </c>
      <c r="B1260">
        <v>1976</v>
      </c>
      <c r="C1260">
        <f t="shared" ca="1" si="38"/>
        <v>50</v>
      </c>
      <c r="D1260" t="str" cm="1">
        <f t="array" aca="1" ref="D12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0" t="s">
        <v>29</v>
      </c>
      <c r="F1260" t="s">
        <v>33</v>
      </c>
      <c r="G1260" cm="1">
        <f t="array" ref="G1260">_xlfn.IFS(marketing_campaign[[#This Row],[Marital_Status]]="Single",I1260-J1260+1,marketing_campaign[[#This Row],[Marital_Status]]="Together",I1260+J1260+2,marketing_campaign[[#This Row],[Marital_Status]]="Alone",I1260-J1260+1,marketing_campaign[[#This Row],[Marital_Status]]="Married",I1260+J1260+2,marketing_campaign[[#This Row],[Marital_Status]]="Divorced",I1260+J1260+1,marketing_campaign[[#This Row],[Marital_Status]]="YOLO",I1260-J1260+1,marketing_campaign[[#This Row],[Marital_Status]]="Absurd",I1260-J1260+1,marketing_campaign[[#This Row],[Marital_Status]]="Widow",I1260+J1260+1)</f>
        <v>4</v>
      </c>
      <c r="H1260">
        <v>39356</v>
      </c>
      <c r="I1260">
        <v>1</v>
      </c>
      <c r="J1260">
        <v>1</v>
      </c>
      <c r="K1260" s="1">
        <v>41717</v>
      </c>
      <c r="L1260">
        <v>21</v>
      </c>
      <c r="M1260" t="str" cm="1">
        <f t="array" ref="M1260">_xlfn.IFS(AND(marketing_campaign[[#This Row],[Recency]]&gt;=0,marketing_campaign[[#This Row],[Recency]]&lt;=14),"Early Recency",AND(marketing_campaign[[#This Row],[Recency]]&gt;=15,marketing_campaign[[#This Row],[Recency]]&lt;=31),"Mid-Recency",marketing_campaign[[#This Row],[Recency]]&gt;=32,"Late Recency")</f>
        <v>Mid-Recency</v>
      </c>
      <c r="N1260">
        <v>15</v>
      </c>
      <c r="O1260">
        <v>0</v>
      </c>
      <c r="P1260">
        <v>2</v>
      </c>
      <c r="Q1260">
        <v>0</v>
      </c>
      <c r="R1260">
        <v>0</v>
      </c>
      <c r="S1260">
        <v>6</v>
      </c>
      <c r="T1260">
        <f>marketing_campaign[[#This Row],[MntGoldProds]]+marketing_campaign[[#This Row],[MntSweetProducts]]+marketing_campaign[[#This Row],[MntFishProducts]]+marketing_campaign[[#This Row],[MntMeatProducts]]+marketing_campaign[[#This Row],[MntFruits]]+marketing_campaign[[#This Row],[MntWines]]</f>
        <v>23</v>
      </c>
      <c r="U1260">
        <v>1</v>
      </c>
      <c r="V1260">
        <v>1</v>
      </c>
      <c r="W1260">
        <v>0</v>
      </c>
      <c r="X1260">
        <v>2</v>
      </c>
      <c r="Y1260">
        <f t="shared" si="39"/>
        <v>4</v>
      </c>
      <c r="Z1260">
        <v>6</v>
      </c>
      <c r="AA1260">
        <v>1</v>
      </c>
      <c r="AB1260">
        <v>0</v>
      </c>
      <c r="AC1260">
        <v>0</v>
      </c>
      <c r="AD1260">
        <v>0</v>
      </c>
      <c r="AE1260">
        <v>0</v>
      </c>
      <c r="AF1260">
        <v>0</v>
      </c>
      <c r="AG1260">
        <v>3</v>
      </c>
      <c r="AH1260">
        <v>11</v>
      </c>
      <c r="AI1260">
        <v>0</v>
      </c>
      <c r="AJ1260">
        <f>marketing_campaign[[#This Row],[AcceptedCmp2]]+marketing_campaign[[#This Row],[AcceptedCmp1]]+marketing_campaign[[#This Row],[AcceptedCmp5]]+marketing_campaign[[#This Row],[AcceptedCmp4]]+marketing_campaign[[#This Row],[AcceptedCmp3]]</f>
        <v>1</v>
      </c>
    </row>
    <row r="1261" spans="1:36" x14ac:dyDescent="0.35">
      <c r="A1261">
        <v>2147</v>
      </c>
      <c r="B1261">
        <v>1969</v>
      </c>
      <c r="C1261">
        <f t="shared" ca="1" si="38"/>
        <v>57</v>
      </c>
      <c r="D1261" t="str" cm="1">
        <f t="array" aca="1" ref="D12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1" t="s">
        <v>29</v>
      </c>
      <c r="F1261" t="s">
        <v>31</v>
      </c>
      <c r="G1261" cm="1">
        <f t="array" ref="G1261">_xlfn.IFS(marketing_campaign[[#This Row],[Marital_Status]]="Single",I1261-J1261+1,marketing_campaign[[#This Row],[Marital_Status]]="Together",I1261+J1261+2,marketing_campaign[[#This Row],[Marital_Status]]="Alone",I1261-J1261+1,marketing_campaign[[#This Row],[Marital_Status]]="Married",I1261+J1261+2,marketing_campaign[[#This Row],[Marital_Status]]="Divorced",I1261+J1261+1,marketing_campaign[[#This Row],[Marital_Status]]="YOLO",I1261-J1261+1,marketing_campaign[[#This Row],[Marital_Status]]="Absurd",I1261-J1261+1,marketing_campaign[[#This Row],[Marital_Status]]="Widow",I1261+J1261+1)</f>
        <v>2</v>
      </c>
      <c r="H1261">
        <v>76653</v>
      </c>
      <c r="I1261">
        <v>0</v>
      </c>
      <c r="J1261">
        <v>0</v>
      </c>
      <c r="K1261" s="1">
        <v>41502</v>
      </c>
      <c r="L1261">
        <v>91</v>
      </c>
      <c r="M1261" t="str" cm="1">
        <f t="array" ref="M1261">_xlfn.IFS(AND(marketing_campaign[[#This Row],[Recency]]&gt;=0,marketing_campaign[[#This Row],[Recency]]&lt;=14),"Early Recency",AND(marketing_campaign[[#This Row],[Recency]]&gt;=15,marketing_campaign[[#This Row],[Recency]]&lt;=31),"Mid-Recency",marketing_campaign[[#This Row],[Recency]]&gt;=32,"Late Recency")</f>
        <v>Late Recency</v>
      </c>
      <c r="N1261">
        <v>736</v>
      </c>
      <c r="O1261">
        <v>63</v>
      </c>
      <c r="P1261">
        <v>946</v>
      </c>
      <c r="Q1261">
        <v>219</v>
      </c>
      <c r="R1261">
        <v>189</v>
      </c>
      <c r="S1261">
        <v>126</v>
      </c>
      <c r="T1261">
        <f>marketing_campaign[[#This Row],[MntGoldProds]]+marketing_campaign[[#This Row],[MntSweetProducts]]+marketing_campaign[[#This Row],[MntFishProducts]]+marketing_campaign[[#This Row],[MntMeatProducts]]+marketing_campaign[[#This Row],[MntFruits]]+marketing_campaign[[#This Row],[MntWines]]</f>
        <v>2279</v>
      </c>
      <c r="U1261">
        <v>1</v>
      </c>
      <c r="V1261">
        <v>4</v>
      </c>
      <c r="W1261">
        <v>7</v>
      </c>
      <c r="X1261">
        <v>11</v>
      </c>
      <c r="Y1261">
        <f t="shared" si="39"/>
        <v>23</v>
      </c>
      <c r="Z1261">
        <v>2</v>
      </c>
      <c r="AA1261">
        <v>0</v>
      </c>
      <c r="AB1261">
        <v>0</v>
      </c>
      <c r="AC1261">
        <v>1</v>
      </c>
      <c r="AD1261">
        <v>1</v>
      </c>
      <c r="AE1261">
        <v>0</v>
      </c>
      <c r="AF1261">
        <v>0</v>
      </c>
      <c r="AG1261">
        <v>3</v>
      </c>
      <c r="AH1261">
        <v>11</v>
      </c>
      <c r="AI1261">
        <v>0</v>
      </c>
      <c r="AJ1261">
        <f>marketing_campaign[[#This Row],[AcceptedCmp2]]+marketing_campaign[[#This Row],[AcceptedCmp1]]+marketing_campaign[[#This Row],[AcceptedCmp5]]+marketing_campaign[[#This Row],[AcceptedCmp4]]+marketing_campaign[[#This Row],[AcceptedCmp3]]</f>
        <v>2</v>
      </c>
    </row>
    <row r="1262" spans="1:36" x14ac:dyDescent="0.35">
      <c r="A1262">
        <v>5107</v>
      </c>
      <c r="B1262">
        <v>1973</v>
      </c>
      <c r="C1262">
        <f t="shared" ca="1" si="38"/>
        <v>53</v>
      </c>
      <c r="D1262" t="str" cm="1">
        <f t="array" aca="1" ref="D12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2" t="s">
        <v>32</v>
      </c>
      <c r="F1262" t="s">
        <v>35</v>
      </c>
      <c r="G1262" cm="1">
        <f t="array" ref="G1262">_xlfn.IFS(marketing_campaign[[#This Row],[Marital_Status]]="Single",I1262-J1262+1,marketing_campaign[[#This Row],[Marital_Status]]="Together",I1262+J1262+2,marketing_campaign[[#This Row],[Marital_Status]]="Alone",I1262-J1262+1,marketing_campaign[[#This Row],[Marital_Status]]="Married",I1262+J1262+2,marketing_campaign[[#This Row],[Marital_Status]]="Divorced",I1262+J1262+1,marketing_campaign[[#This Row],[Marital_Status]]="YOLO",I1262-J1262+1,marketing_campaign[[#This Row],[Marital_Status]]="Absurd",I1262-J1262+1,marketing_campaign[[#This Row],[Marital_Status]]="Widow",I1262+J1262+1)</f>
        <v>3</v>
      </c>
      <c r="H1262">
        <v>35860</v>
      </c>
      <c r="I1262">
        <v>1</v>
      </c>
      <c r="J1262">
        <v>1</v>
      </c>
      <c r="K1262" s="1">
        <v>41778</v>
      </c>
      <c r="L1262">
        <v>37</v>
      </c>
      <c r="M1262" t="str" cm="1">
        <f t="array" ref="M1262">_xlfn.IFS(AND(marketing_campaign[[#This Row],[Recency]]&gt;=0,marketing_campaign[[#This Row],[Recency]]&lt;=14),"Early Recency",AND(marketing_campaign[[#This Row],[Recency]]&gt;=15,marketing_campaign[[#This Row],[Recency]]&lt;=31),"Mid-Recency",marketing_campaign[[#This Row],[Recency]]&gt;=32,"Late Recency")</f>
        <v>Late Recency</v>
      </c>
      <c r="N1262">
        <v>15</v>
      </c>
      <c r="O1262">
        <v>0</v>
      </c>
      <c r="P1262">
        <v>8</v>
      </c>
      <c r="Q1262">
        <v>4</v>
      </c>
      <c r="R1262">
        <v>2</v>
      </c>
      <c r="S1262">
        <v>20</v>
      </c>
      <c r="T1262">
        <f>marketing_campaign[[#This Row],[MntGoldProds]]+marketing_campaign[[#This Row],[MntSweetProducts]]+marketing_campaign[[#This Row],[MntFishProducts]]+marketing_campaign[[#This Row],[MntMeatProducts]]+marketing_campaign[[#This Row],[MntFruits]]+marketing_campaign[[#This Row],[MntWines]]</f>
        <v>49</v>
      </c>
      <c r="U1262">
        <v>2</v>
      </c>
      <c r="V1262">
        <v>1</v>
      </c>
      <c r="W1262">
        <v>1</v>
      </c>
      <c r="X1262">
        <v>2</v>
      </c>
      <c r="Y1262">
        <f t="shared" si="39"/>
        <v>6</v>
      </c>
      <c r="Z1262">
        <v>5</v>
      </c>
      <c r="AA1262">
        <v>1</v>
      </c>
      <c r="AB1262">
        <v>0</v>
      </c>
      <c r="AC1262">
        <v>0</v>
      </c>
      <c r="AD1262">
        <v>0</v>
      </c>
      <c r="AE1262">
        <v>0</v>
      </c>
      <c r="AF1262">
        <v>0</v>
      </c>
      <c r="AG1262">
        <v>3</v>
      </c>
      <c r="AH1262">
        <v>11</v>
      </c>
      <c r="AI1262">
        <v>0</v>
      </c>
      <c r="AJ1262">
        <f>marketing_campaign[[#This Row],[AcceptedCmp2]]+marketing_campaign[[#This Row],[AcceptedCmp1]]+marketing_campaign[[#This Row],[AcceptedCmp5]]+marketing_campaign[[#This Row],[AcceptedCmp4]]+marketing_campaign[[#This Row],[AcceptedCmp3]]</f>
        <v>1</v>
      </c>
    </row>
    <row r="1263" spans="1:36" x14ac:dyDescent="0.35">
      <c r="A1263">
        <v>3979</v>
      </c>
      <c r="B1263">
        <v>1983</v>
      </c>
      <c r="C1263">
        <f t="shared" ca="1" si="38"/>
        <v>43</v>
      </c>
      <c r="D1263" t="str" cm="1">
        <f t="array" aca="1" ref="D12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63" t="s">
        <v>32</v>
      </c>
      <c r="F1263" t="s">
        <v>35</v>
      </c>
      <c r="G1263" cm="1">
        <f t="array" ref="G1263">_xlfn.IFS(marketing_campaign[[#This Row],[Marital_Status]]="Single",I1263-J1263+1,marketing_campaign[[#This Row],[Marital_Status]]="Together",I1263+J1263+2,marketing_campaign[[#This Row],[Marital_Status]]="Alone",I1263-J1263+1,marketing_campaign[[#This Row],[Marital_Status]]="Married",I1263+J1263+2,marketing_campaign[[#This Row],[Marital_Status]]="Divorced",I1263+J1263+1,marketing_campaign[[#This Row],[Marital_Status]]="YOLO",I1263-J1263+1,marketing_campaign[[#This Row],[Marital_Status]]="Absurd",I1263-J1263+1,marketing_campaign[[#This Row],[Marital_Status]]="Widow",I1263+J1263+1)</f>
        <v>1</v>
      </c>
      <c r="H1263">
        <v>90687</v>
      </c>
      <c r="I1263">
        <v>0</v>
      </c>
      <c r="J1263">
        <v>0</v>
      </c>
      <c r="K1263" s="1">
        <v>41416</v>
      </c>
      <c r="L1263">
        <v>98</v>
      </c>
      <c r="M1263" t="str" cm="1">
        <f t="array" ref="M1263">_xlfn.IFS(AND(marketing_campaign[[#This Row],[Recency]]&gt;=0,marketing_campaign[[#This Row],[Recency]]&lt;=14),"Early Recency",AND(marketing_campaign[[#This Row],[Recency]]&gt;=15,marketing_campaign[[#This Row],[Recency]]&lt;=31),"Mid-Recency",marketing_campaign[[#This Row],[Recency]]&gt;=32,"Late Recency")</f>
        <v>Late Recency</v>
      </c>
      <c r="N1263">
        <v>982</v>
      </c>
      <c r="O1263">
        <v>17</v>
      </c>
      <c r="P1263">
        <v>672</v>
      </c>
      <c r="Q1263">
        <v>23</v>
      </c>
      <c r="R1263">
        <v>34</v>
      </c>
      <c r="S1263">
        <v>51</v>
      </c>
      <c r="T1263">
        <f>marketing_campaign[[#This Row],[MntGoldProds]]+marketing_campaign[[#This Row],[MntSweetProducts]]+marketing_campaign[[#This Row],[MntFishProducts]]+marketing_campaign[[#This Row],[MntMeatProducts]]+marketing_campaign[[#This Row],[MntFruits]]+marketing_campaign[[#This Row],[MntWines]]</f>
        <v>1779</v>
      </c>
      <c r="U1263">
        <v>1</v>
      </c>
      <c r="V1263">
        <v>6</v>
      </c>
      <c r="W1263">
        <v>2</v>
      </c>
      <c r="X1263">
        <v>8</v>
      </c>
      <c r="Y1263">
        <f t="shared" si="39"/>
        <v>17</v>
      </c>
      <c r="Z1263">
        <v>2</v>
      </c>
      <c r="AA1263">
        <v>0</v>
      </c>
      <c r="AB1263">
        <v>0</v>
      </c>
      <c r="AC1263">
        <v>1</v>
      </c>
      <c r="AD1263">
        <v>0</v>
      </c>
      <c r="AE1263">
        <v>0</v>
      </c>
      <c r="AF1263">
        <v>0</v>
      </c>
      <c r="AG1263">
        <v>3</v>
      </c>
      <c r="AH1263">
        <v>11</v>
      </c>
      <c r="AI1263">
        <v>1</v>
      </c>
      <c r="AJ1263">
        <f>marketing_campaign[[#This Row],[AcceptedCmp2]]+marketing_campaign[[#This Row],[AcceptedCmp1]]+marketing_campaign[[#This Row],[AcceptedCmp5]]+marketing_campaign[[#This Row],[AcceptedCmp4]]+marketing_campaign[[#This Row],[AcceptedCmp3]]</f>
        <v>1</v>
      </c>
    </row>
    <row r="1264" spans="1:36" x14ac:dyDescent="0.35">
      <c r="A1264">
        <v>6049</v>
      </c>
      <c r="B1264">
        <v>1982</v>
      </c>
      <c r="C1264">
        <f t="shared" ca="1" si="38"/>
        <v>44</v>
      </c>
      <c r="D1264" t="str" cm="1">
        <f t="array" aca="1" ref="D12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64" t="s">
        <v>34</v>
      </c>
      <c r="F1264" t="s">
        <v>31</v>
      </c>
      <c r="G1264" cm="1">
        <f t="array" ref="G1264">_xlfn.IFS(marketing_campaign[[#This Row],[Marital_Status]]="Single",I1264-J1264+1,marketing_campaign[[#This Row],[Marital_Status]]="Together",I1264+J1264+2,marketing_campaign[[#This Row],[Marital_Status]]="Alone",I1264-J1264+1,marketing_campaign[[#This Row],[Marital_Status]]="Married",I1264+J1264+2,marketing_campaign[[#This Row],[Marital_Status]]="Divorced",I1264+J1264+1,marketing_campaign[[#This Row],[Marital_Status]]="YOLO",I1264-J1264+1,marketing_campaign[[#This Row],[Marital_Status]]="Absurd",I1264-J1264+1,marketing_campaign[[#This Row],[Marital_Status]]="Widow",I1264+J1264+1)</f>
        <v>2</v>
      </c>
      <c r="H1264">
        <v>73450</v>
      </c>
      <c r="I1264">
        <v>0</v>
      </c>
      <c r="J1264">
        <v>0</v>
      </c>
      <c r="K1264" s="1">
        <v>41613</v>
      </c>
      <c r="L1264">
        <v>85</v>
      </c>
      <c r="M1264" t="str" cm="1">
        <f t="array" ref="M1264">_xlfn.IFS(AND(marketing_campaign[[#This Row],[Recency]]&gt;=0,marketing_campaign[[#This Row],[Recency]]&lt;=14),"Early Recency",AND(marketing_campaign[[#This Row],[Recency]]&gt;=15,marketing_campaign[[#This Row],[Recency]]&lt;=31),"Mid-Recency",marketing_campaign[[#This Row],[Recency]]&gt;=32,"Late Recency")</f>
        <v>Late Recency</v>
      </c>
      <c r="N1264">
        <v>1142</v>
      </c>
      <c r="O1264">
        <v>51</v>
      </c>
      <c r="P1264">
        <v>415</v>
      </c>
      <c r="Q1264">
        <v>90</v>
      </c>
      <c r="R1264">
        <v>69</v>
      </c>
      <c r="S1264">
        <v>37</v>
      </c>
      <c r="T1264">
        <f>marketing_campaign[[#This Row],[MntGoldProds]]+marketing_campaign[[#This Row],[MntSweetProducts]]+marketing_campaign[[#This Row],[MntFishProducts]]+marketing_campaign[[#This Row],[MntMeatProducts]]+marketing_campaign[[#This Row],[MntFruits]]+marketing_campaign[[#This Row],[MntWines]]</f>
        <v>1804</v>
      </c>
      <c r="U1264">
        <v>1</v>
      </c>
      <c r="V1264">
        <v>7</v>
      </c>
      <c r="W1264">
        <v>8</v>
      </c>
      <c r="X1264">
        <v>11</v>
      </c>
      <c r="Y1264">
        <f t="shared" si="39"/>
        <v>27</v>
      </c>
      <c r="Z1264">
        <v>3</v>
      </c>
      <c r="AA1264">
        <v>1</v>
      </c>
      <c r="AB1264">
        <v>0</v>
      </c>
      <c r="AC1264">
        <v>0</v>
      </c>
      <c r="AD1264">
        <v>1</v>
      </c>
      <c r="AE1264">
        <v>0</v>
      </c>
      <c r="AF1264">
        <v>0</v>
      </c>
      <c r="AG1264">
        <v>3</v>
      </c>
      <c r="AH1264">
        <v>11</v>
      </c>
      <c r="AI1264">
        <v>0</v>
      </c>
      <c r="AJ1264">
        <f>marketing_campaign[[#This Row],[AcceptedCmp2]]+marketing_campaign[[#This Row],[AcceptedCmp1]]+marketing_campaign[[#This Row],[AcceptedCmp5]]+marketing_campaign[[#This Row],[AcceptedCmp4]]+marketing_campaign[[#This Row],[AcceptedCmp3]]</f>
        <v>2</v>
      </c>
    </row>
    <row r="1265" spans="1:36" x14ac:dyDescent="0.35">
      <c r="A1265">
        <v>8147</v>
      </c>
      <c r="B1265">
        <v>1960</v>
      </c>
      <c r="C1265">
        <f t="shared" ca="1" si="38"/>
        <v>66</v>
      </c>
      <c r="D1265" t="str" cm="1">
        <f t="array" aca="1" ref="D12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65" t="s">
        <v>29</v>
      </c>
      <c r="F1265" t="s">
        <v>33</v>
      </c>
      <c r="G1265" cm="1">
        <f t="array" ref="G1265">_xlfn.IFS(marketing_campaign[[#This Row],[Marital_Status]]="Single",I1265-J1265+1,marketing_campaign[[#This Row],[Marital_Status]]="Together",I1265+J1265+2,marketing_campaign[[#This Row],[Marital_Status]]="Alone",I1265-J1265+1,marketing_campaign[[#This Row],[Marital_Status]]="Married",I1265+J1265+2,marketing_campaign[[#This Row],[Marital_Status]]="Divorced",I1265+J1265+1,marketing_campaign[[#This Row],[Marital_Status]]="YOLO",I1265-J1265+1,marketing_campaign[[#This Row],[Marital_Status]]="Absurd",I1265-J1265+1,marketing_campaign[[#This Row],[Marital_Status]]="Widow",I1265+J1265+1)</f>
        <v>4</v>
      </c>
      <c r="H1265">
        <v>31454</v>
      </c>
      <c r="I1265">
        <v>1</v>
      </c>
      <c r="J1265">
        <v>1</v>
      </c>
      <c r="K1265" s="1">
        <v>41461</v>
      </c>
      <c r="L1265">
        <v>40</v>
      </c>
      <c r="M1265" t="str" cm="1">
        <f t="array" ref="M1265">_xlfn.IFS(AND(marketing_campaign[[#This Row],[Recency]]&gt;=0,marketing_campaign[[#This Row],[Recency]]&lt;=14),"Early Recency",AND(marketing_campaign[[#This Row],[Recency]]&gt;=15,marketing_campaign[[#This Row],[Recency]]&lt;=31),"Mid-Recency",marketing_campaign[[#This Row],[Recency]]&gt;=32,"Late Recency")</f>
        <v>Late Recency</v>
      </c>
      <c r="N1265">
        <v>28</v>
      </c>
      <c r="O1265">
        <v>0</v>
      </c>
      <c r="P1265">
        <v>11</v>
      </c>
      <c r="Q1265">
        <v>0</v>
      </c>
      <c r="R1265">
        <v>0</v>
      </c>
      <c r="S1265">
        <v>9</v>
      </c>
      <c r="T1265">
        <f>marketing_campaign[[#This Row],[MntGoldProds]]+marketing_campaign[[#This Row],[MntSweetProducts]]+marketing_campaign[[#This Row],[MntFishProducts]]+marketing_campaign[[#This Row],[MntMeatProducts]]+marketing_campaign[[#This Row],[MntFruits]]+marketing_campaign[[#This Row],[MntWines]]</f>
        <v>48</v>
      </c>
      <c r="U1265">
        <v>3</v>
      </c>
      <c r="V1265">
        <v>2</v>
      </c>
      <c r="W1265">
        <v>0</v>
      </c>
      <c r="X1265">
        <v>3</v>
      </c>
      <c r="Y1265">
        <f t="shared" si="39"/>
        <v>8</v>
      </c>
      <c r="Z1265">
        <v>8</v>
      </c>
      <c r="AA1265">
        <v>0</v>
      </c>
      <c r="AB1265">
        <v>0</v>
      </c>
      <c r="AC1265">
        <v>0</v>
      </c>
      <c r="AD1265">
        <v>0</v>
      </c>
      <c r="AE1265">
        <v>0</v>
      </c>
      <c r="AF1265">
        <v>0</v>
      </c>
      <c r="AG1265">
        <v>3</v>
      </c>
      <c r="AH1265">
        <v>11</v>
      </c>
      <c r="AI1265">
        <v>0</v>
      </c>
      <c r="AJ1265">
        <f>marketing_campaign[[#This Row],[AcceptedCmp2]]+marketing_campaign[[#This Row],[AcceptedCmp1]]+marketing_campaign[[#This Row],[AcceptedCmp5]]+marketing_campaign[[#This Row],[AcceptedCmp4]]+marketing_campaign[[#This Row],[AcceptedCmp3]]</f>
        <v>0</v>
      </c>
    </row>
    <row r="1266" spans="1:36" x14ac:dyDescent="0.35">
      <c r="A1266">
        <v>1857</v>
      </c>
      <c r="B1266">
        <v>1952</v>
      </c>
      <c r="C1266">
        <f t="shared" ca="1" si="38"/>
        <v>74</v>
      </c>
      <c r="D1266" t="str" cm="1">
        <f t="array" aca="1" ref="D12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66" t="s">
        <v>29</v>
      </c>
      <c r="F1266" t="s">
        <v>30</v>
      </c>
      <c r="G1266" cm="1">
        <f t="array" ref="G1266">_xlfn.IFS(marketing_campaign[[#This Row],[Marital_Status]]="Single",I1266-J1266+1,marketing_campaign[[#This Row],[Marital_Status]]="Together",I1266+J1266+2,marketing_campaign[[#This Row],[Marital_Status]]="Alone",I1266-J1266+1,marketing_campaign[[#This Row],[Marital_Status]]="Married",I1266+J1266+2,marketing_campaign[[#This Row],[Marital_Status]]="Divorced",I1266+J1266+1,marketing_campaign[[#This Row],[Marital_Status]]="YOLO",I1266-J1266+1,marketing_campaign[[#This Row],[Marital_Status]]="Absurd",I1266-J1266+1,marketing_campaign[[#This Row],[Marital_Status]]="Widow",I1266+J1266+1)</f>
        <v>1</v>
      </c>
      <c r="H1266">
        <v>47139</v>
      </c>
      <c r="I1266">
        <v>1</v>
      </c>
      <c r="J1266">
        <v>1</v>
      </c>
      <c r="K1266" s="1">
        <v>41704</v>
      </c>
      <c r="L1266">
        <v>2</v>
      </c>
      <c r="M1266" t="str" cm="1">
        <f t="array" ref="M1266">_xlfn.IFS(AND(marketing_campaign[[#This Row],[Recency]]&gt;=0,marketing_campaign[[#This Row],[Recency]]&lt;=14),"Early Recency",AND(marketing_campaign[[#This Row],[Recency]]&gt;=15,marketing_campaign[[#This Row],[Recency]]&lt;=31),"Mid-Recency",marketing_campaign[[#This Row],[Recency]]&gt;=32,"Late Recency")</f>
        <v>Early Recency</v>
      </c>
      <c r="N1266">
        <v>46</v>
      </c>
      <c r="O1266">
        <v>0</v>
      </c>
      <c r="P1266">
        <v>12</v>
      </c>
      <c r="Q1266">
        <v>0</v>
      </c>
      <c r="R1266">
        <v>2</v>
      </c>
      <c r="S1266">
        <v>23</v>
      </c>
      <c r="T1266">
        <f>marketing_campaign[[#This Row],[MntGoldProds]]+marketing_campaign[[#This Row],[MntSweetProducts]]+marketing_campaign[[#This Row],[MntFishProducts]]+marketing_campaign[[#This Row],[MntMeatProducts]]+marketing_campaign[[#This Row],[MntFruits]]+marketing_campaign[[#This Row],[MntWines]]</f>
        <v>83</v>
      </c>
      <c r="U1266">
        <v>2</v>
      </c>
      <c r="V1266">
        <v>2</v>
      </c>
      <c r="W1266">
        <v>1</v>
      </c>
      <c r="X1266">
        <v>2</v>
      </c>
      <c r="Y1266">
        <f t="shared" si="39"/>
        <v>7</v>
      </c>
      <c r="Z1266">
        <v>7</v>
      </c>
      <c r="AA1266">
        <v>0</v>
      </c>
      <c r="AB1266">
        <v>0</v>
      </c>
      <c r="AC1266">
        <v>0</v>
      </c>
      <c r="AD1266">
        <v>0</v>
      </c>
      <c r="AE1266">
        <v>0</v>
      </c>
      <c r="AF1266">
        <v>0</v>
      </c>
      <c r="AG1266">
        <v>3</v>
      </c>
      <c r="AH1266">
        <v>11</v>
      </c>
      <c r="AI1266">
        <v>1</v>
      </c>
      <c r="AJ1266">
        <f>marketing_campaign[[#This Row],[AcceptedCmp2]]+marketing_campaign[[#This Row],[AcceptedCmp1]]+marketing_campaign[[#This Row],[AcceptedCmp5]]+marketing_campaign[[#This Row],[AcceptedCmp4]]+marketing_campaign[[#This Row],[AcceptedCmp3]]</f>
        <v>0</v>
      </c>
    </row>
    <row r="1267" spans="1:36" x14ac:dyDescent="0.35">
      <c r="A1267">
        <v>3910</v>
      </c>
      <c r="B1267">
        <v>1975</v>
      </c>
      <c r="C1267">
        <f t="shared" ca="1" si="38"/>
        <v>51</v>
      </c>
      <c r="D1267" t="str" cm="1">
        <f t="array" aca="1" ref="D12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7" t="s">
        <v>29</v>
      </c>
      <c r="F1267" t="s">
        <v>35</v>
      </c>
      <c r="G1267" cm="1">
        <f t="array" ref="G1267">_xlfn.IFS(marketing_campaign[[#This Row],[Marital_Status]]="Single",I1267-J1267+1,marketing_campaign[[#This Row],[Marital_Status]]="Together",I1267+J1267+2,marketing_campaign[[#This Row],[Marital_Status]]="Alone",I1267-J1267+1,marketing_campaign[[#This Row],[Marital_Status]]="Married",I1267+J1267+2,marketing_campaign[[#This Row],[Marital_Status]]="Divorced",I1267+J1267+1,marketing_campaign[[#This Row],[Marital_Status]]="YOLO",I1267-J1267+1,marketing_campaign[[#This Row],[Marital_Status]]="Absurd",I1267-J1267+1,marketing_campaign[[#This Row],[Marital_Status]]="Widow",I1267+J1267+1)</f>
        <v>1</v>
      </c>
      <c r="H1267">
        <v>83829</v>
      </c>
      <c r="I1267">
        <v>0</v>
      </c>
      <c r="J1267">
        <v>0</v>
      </c>
      <c r="K1267" s="1">
        <v>41555</v>
      </c>
      <c r="L1267">
        <v>78</v>
      </c>
      <c r="M1267" t="str" cm="1">
        <f t="array" ref="M1267">_xlfn.IFS(AND(marketing_campaign[[#This Row],[Recency]]&gt;=0,marketing_campaign[[#This Row],[Recency]]&lt;=14),"Early Recency",AND(marketing_campaign[[#This Row],[Recency]]&gt;=15,marketing_campaign[[#This Row],[Recency]]&lt;=31),"Mid-Recency",marketing_campaign[[#This Row],[Recency]]&gt;=32,"Late Recency")</f>
        <v>Late Recency</v>
      </c>
      <c r="N1267">
        <v>897</v>
      </c>
      <c r="O1267">
        <v>161</v>
      </c>
      <c r="P1267">
        <v>430</v>
      </c>
      <c r="Q1267">
        <v>186</v>
      </c>
      <c r="R1267">
        <v>161</v>
      </c>
      <c r="S1267">
        <v>27</v>
      </c>
      <c r="T1267">
        <f>marketing_campaign[[#This Row],[MntGoldProds]]+marketing_campaign[[#This Row],[MntSweetProducts]]+marketing_campaign[[#This Row],[MntFishProducts]]+marketing_campaign[[#This Row],[MntMeatProducts]]+marketing_campaign[[#This Row],[MntFruits]]+marketing_campaign[[#This Row],[MntWines]]</f>
        <v>1862</v>
      </c>
      <c r="U1267">
        <v>0</v>
      </c>
      <c r="V1267">
        <v>4</v>
      </c>
      <c r="W1267">
        <v>7</v>
      </c>
      <c r="X1267">
        <v>6</v>
      </c>
      <c r="Y1267">
        <f t="shared" si="39"/>
        <v>17</v>
      </c>
      <c r="Z1267">
        <v>1</v>
      </c>
      <c r="AA1267">
        <v>1</v>
      </c>
      <c r="AB1267">
        <v>0</v>
      </c>
      <c r="AC1267">
        <v>1</v>
      </c>
      <c r="AD1267">
        <v>1</v>
      </c>
      <c r="AE1267">
        <v>0</v>
      </c>
      <c r="AF1267">
        <v>0</v>
      </c>
      <c r="AG1267">
        <v>3</v>
      </c>
      <c r="AH1267">
        <v>11</v>
      </c>
      <c r="AI1267">
        <v>1</v>
      </c>
      <c r="AJ1267">
        <f>marketing_campaign[[#This Row],[AcceptedCmp2]]+marketing_campaign[[#This Row],[AcceptedCmp1]]+marketing_campaign[[#This Row],[AcceptedCmp5]]+marketing_campaign[[#This Row],[AcceptedCmp4]]+marketing_campaign[[#This Row],[AcceptedCmp3]]</f>
        <v>3</v>
      </c>
    </row>
    <row r="1268" spans="1:36" x14ac:dyDescent="0.35">
      <c r="A1268">
        <v>5207</v>
      </c>
      <c r="B1268">
        <v>1963</v>
      </c>
      <c r="C1268">
        <f t="shared" ca="1" si="38"/>
        <v>63</v>
      </c>
      <c r="D1268" t="str" cm="1">
        <f t="array" aca="1" ref="D12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68" t="s">
        <v>32</v>
      </c>
      <c r="F1268" t="s">
        <v>33</v>
      </c>
      <c r="G1268" cm="1">
        <f t="array" ref="G1268">_xlfn.IFS(marketing_campaign[[#This Row],[Marital_Status]]="Single",I1268-J1268+1,marketing_campaign[[#This Row],[Marital_Status]]="Together",I1268+J1268+2,marketing_campaign[[#This Row],[Marital_Status]]="Alone",I1268-J1268+1,marketing_campaign[[#This Row],[Marital_Status]]="Married",I1268+J1268+2,marketing_campaign[[#This Row],[Marital_Status]]="Divorced",I1268+J1268+1,marketing_campaign[[#This Row],[Marital_Status]]="YOLO",I1268-J1268+1,marketing_campaign[[#This Row],[Marital_Status]]="Absurd",I1268-J1268+1,marketing_campaign[[#This Row],[Marital_Status]]="Widow",I1268+J1268+1)</f>
        <v>4</v>
      </c>
      <c r="H1268">
        <v>53378</v>
      </c>
      <c r="I1268">
        <v>1</v>
      </c>
      <c r="J1268">
        <v>1</v>
      </c>
      <c r="K1268" s="1">
        <v>41176</v>
      </c>
      <c r="L1268">
        <v>41</v>
      </c>
      <c r="M1268" t="str" cm="1">
        <f t="array" ref="M1268">_xlfn.IFS(AND(marketing_campaign[[#This Row],[Recency]]&gt;=0,marketing_campaign[[#This Row],[Recency]]&lt;=14),"Early Recency",AND(marketing_campaign[[#This Row],[Recency]]&gt;=15,marketing_campaign[[#This Row],[Recency]]&lt;=31),"Mid-Recency",marketing_campaign[[#This Row],[Recency]]&gt;=32,"Late Recency")</f>
        <v>Late Recency</v>
      </c>
      <c r="N1268">
        <v>489</v>
      </c>
      <c r="O1268">
        <v>6</v>
      </c>
      <c r="P1268">
        <v>152</v>
      </c>
      <c r="Q1268">
        <v>8</v>
      </c>
      <c r="R1268">
        <v>6</v>
      </c>
      <c r="S1268">
        <v>132</v>
      </c>
      <c r="T1268">
        <f>marketing_campaign[[#This Row],[MntGoldProds]]+marketing_campaign[[#This Row],[MntSweetProducts]]+marketing_campaign[[#This Row],[MntFishProducts]]+marketing_campaign[[#This Row],[MntMeatProducts]]+marketing_campaign[[#This Row],[MntFruits]]+marketing_campaign[[#This Row],[MntWines]]</f>
        <v>793</v>
      </c>
      <c r="U1268">
        <v>10</v>
      </c>
      <c r="V1268">
        <v>9</v>
      </c>
      <c r="W1268">
        <v>4</v>
      </c>
      <c r="X1268">
        <v>6</v>
      </c>
      <c r="Y1268">
        <f t="shared" si="39"/>
        <v>29</v>
      </c>
      <c r="Z1268">
        <v>8</v>
      </c>
      <c r="AA1268">
        <v>0</v>
      </c>
      <c r="AB1268">
        <v>0</v>
      </c>
      <c r="AC1268">
        <v>0</v>
      </c>
      <c r="AD1268">
        <v>0</v>
      </c>
      <c r="AE1268">
        <v>0</v>
      </c>
      <c r="AF1268">
        <v>0</v>
      </c>
      <c r="AG1268">
        <v>3</v>
      </c>
      <c r="AH1268">
        <v>11</v>
      </c>
      <c r="AI1268">
        <v>1</v>
      </c>
      <c r="AJ1268">
        <f>marketing_campaign[[#This Row],[AcceptedCmp2]]+marketing_campaign[[#This Row],[AcceptedCmp1]]+marketing_campaign[[#This Row],[AcceptedCmp5]]+marketing_campaign[[#This Row],[AcceptedCmp4]]+marketing_campaign[[#This Row],[AcceptedCmp3]]</f>
        <v>0</v>
      </c>
    </row>
    <row r="1269" spans="1:36" x14ac:dyDescent="0.35">
      <c r="A1269">
        <v>11114</v>
      </c>
      <c r="B1269">
        <v>1970</v>
      </c>
      <c r="C1269">
        <f t="shared" ca="1" si="38"/>
        <v>56</v>
      </c>
      <c r="D1269" t="str" cm="1">
        <f t="array" aca="1" ref="D12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69" t="s">
        <v>29</v>
      </c>
      <c r="F1269" t="s">
        <v>31</v>
      </c>
      <c r="G1269" cm="1">
        <f t="array" ref="G1269">_xlfn.IFS(marketing_campaign[[#This Row],[Marital_Status]]="Single",I1269-J1269+1,marketing_campaign[[#This Row],[Marital_Status]]="Together",I1269+J1269+2,marketing_campaign[[#This Row],[Marital_Status]]="Alone",I1269-J1269+1,marketing_campaign[[#This Row],[Marital_Status]]="Married",I1269+J1269+2,marketing_campaign[[#This Row],[Marital_Status]]="Divorced",I1269+J1269+1,marketing_campaign[[#This Row],[Marital_Status]]="YOLO",I1269-J1269+1,marketing_campaign[[#This Row],[Marital_Status]]="Absurd",I1269-J1269+1,marketing_campaign[[#This Row],[Marital_Status]]="Widow",I1269+J1269+1)</f>
        <v>3</v>
      </c>
      <c r="H1269">
        <v>19656</v>
      </c>
      <c r="I1269">
        <v>1</v>
      </c>
      <c r="J1269">
        <v>0</v>
      </c>
      <c r="K1269" s="1">
        <v>41313</v>
      </c>
      <c r="L1269">
        <v>94</v>
      </c>
      <c r="M1269" t="str" cm="1">
        <f t="array" ref="M1269">_xlfn.IFS(AND(marketing_campaign[[#This Row],[Recency]]&gt;=0,marketing_campaign[[#This Row],[Recency]]&lt;=14),"Early Recency",AND(marketing_campaign[[#This Row],[Recency]]&gt;=15,marketing_campaign[[#This Row],[Recency]]&lt;=31),"Mid-Recency",marketing_campaign[[#This Row],[Recency]]&gt;=32,"Late Recency")</f>
        <v>Late Recency</v>
      </c>
      <c r="N1269">
        <v>25</v>
      </c>
      <c r="O1269">
        <v>4</v>
      </c>
      <c r="P1269">
        <v>9</v>
      </c>
      <c r="Q1269">
        <v>6</v>
      </c>
      <c r="R1269">
        <v>8</v>
      </c>
      <c r="S1269">
        <v>32</v>
      </c>
      <c r="T1269">
        <f>marketing_campaign[[#This Row],[MntGoldProds]]+marketing_campaign[[#This Row],[MntSweetProducts]]+marketing_campaign[[#This Row],[MntFishProducts]]+marketing_campaign[[#This Row],[MntMeatProducts]]+marketing_campaign[[#This Row],[MntFruits]]+marketing_campaign[[#This Row],[MntWines]]</f>
        <v>84</v>
      </c>
      <c r="U1269">
        <v>3</v>
      </c>
      <c r="V1269">
        <v>2</v>
      </c>
      <c r="W1269">
        <v>1</v>
      </c>
      <c r="X1269">
        <v>3</v>
      </c>
      <c r="Y1269">
        <f t="shared" si="39"/>
        <v>9</v>
      </c>
      <c r="Z1269">
        <v>7</v>
      </c>
      <c r="AA1269">
        <v>0</v>
      </c>
      <c r="AB1269">
        <v>0</v>
      </c>
      <c r="AC1269">
        <v>0</v>
      </c>
      <c r="AD1269">
        <v>0</v>
      </c>
      <c r="AE1269">
        <v>0</v>
      </c>
      <c r="AF1269">
        <v>0</v>
      </c>
      <c r="AG1269">
        <v>3</v>
      </c>
      <c r="AH1269">
        <v>11</v>
      </c>
      <c r="AI1269">
        <v>0</v>
      </c>
      <c r="AJ1269">
        <f>marketing_campaign[[#This Row],[AcceptedCmp2]]+marketing_campaign[[#This Row],[AcceptedCmp1]]+marketing_campaign[[#This Row],[AcceptedCmp5]]+marketing_campaign[[#This Row],[AcceptedCmp4]]+marketing_campaign[[#This Row],[AcceptedCmp3]]</f>
        <v>0</v>
      </c>
    </row>
    <row r="1270" spans="1:36" x14ac:dyDescent="0.35">
      <c r="A1270">
        <v>5429</v>
      </c>
      <c r="B1270">
        <v>1948</v>
      </c>
      <c r="C1270">
        <f t="shared" ca="1" si="38"/>
        <v>78</v>
      </c>
      <c r="D1270" t="str" cm="1">
        <f t="array" aca="1" ref="D12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270" t="s">
        <v>32</v>
      </c>
      <c r="F1270" t="s">
        <v>33</v>
      </c>
      <c r="G1270" cm="1">
        <f t="array" ref="G1270">_xlfn.IFS(marketing_campaign[[#This Row],[Marital_Status]]="Single",I1270-J1270+1,marketing_campaign[[#This Row],[Marital_Status]]="Together",I1270+J1270+2,marketing_campaign[[#This Row],[Marital_Status]]="Alone",I1270-J1270+1,marketing_campaign[[#This Row],[Marital_Status]]="Married",I1270+J1270+2,marketing_campaign[[#This Row],[Marital_Status]]="Divorced",I1270+J1270+1,marketing_campaign[[#This Row],[Marital_Status]]="YOLO",I1270-J1270+1,marketing_campaign[[#This Row],[Marital_Status]]="Absurd",I1270-J1270+1,marketing_campaign[[#This Row],[Marital_Status]]="Widow",I1270+J1270+1)</f>
        <v>3</v>
      </c>
      <c r="H1270">
        <v>45579</v>
      </c>
      <c r="I1270">
        <v>0</v>
      </c>
      <c r="J1270">
        <v>1</v>
      </c>
      <c r="K1270" s="1">
        <v>41506</v>
      </c>
      <c r="L1270">
        <v>10</v>
      </c>
      <c r="M1270" t="str" cm="1">
        <f t="array" ref="M1270">_xlfn.IFS(AND(marketing_campaign[[#This Row],[Recency]]&gt;=0,marketing_campaign[[#This Row],[Recency]]&lt;=14),"Early Recency",AND(marketing_campaign[[#This Row],[Recency]]&gt;=15,marketing_campaign[[#This Row],[Recency]]&lt;=31),"Mid-Recency",marketing_campaign[[#This Row],[Recency]]&gt;=32,"Late Recency")</f>
        <v>Early Recency</v>
      </c>
      <c r="N1270">
        <v>145</v>
      </c>
      <c r="O1270">
        <v>1</v>
      </c>
      <c r="P1270">
        <v>33</v>
      </c>
      <c r="Q1270">
        <v>2</v>
      </c>
      <c r="R1270">
        <v>1</v>
      </c>
      <c r="S1270">
        <v>1</v>
      </c>
      <c r="T1270">
        <f>marketing_campaign[[#This Row],[MntGoldProds]]+marketing_campaign[[#This Row],[MntSweetProducts]]+marketing_campaign[[#This Row],[MntFishProducts]]+marketing_campaign[[#This Row],[MntMeatProducts]]+marketing_campaign[[#This Row],[MntFruits]]+marketing_campaign[[#This Row],[MntWines]]</f>
        <v>183</v>
      </c>
      <c r="U1270">
        <v>1</v>
      </c>
      <c r="V1270">
        <v>4</v>
      </c>
      <c r="W1270">
        <v>1</v>
      </c>
      <c r="X1270">
        <v>4</v>
      </c>
      <c r="Y1270">
        <f t="shared" si="39"/>
        <v>10</v>
      </c>
      <c r="Z1270">
        <v>6</v>
      </c>
      <c r="AA1270">
        <v>0</v>
      </c>
      <c r="AB1270">
        <v>0</v>
      </c>
      <c r="AC1270">
        <v>0</v>
      </c>
      <c r="AD1270">
        <v>0</v>
      </c>
      <c r="AE1270">
        <v>0</v>
      </c>
      <c r="AF1270">
        <v>0</v>
      </c>
      <c r="AG1270">
        <v>3</v>
      </c>
      <c r="AH1270">
        <v>11</v>
      </c>
      <c r="AI1270">
        <v>0</v>
      </c>
      <c r="AJ1270">
        <f>marketing_campaign[[#This Row],[AcceptedCmp2]]+marketing_campaign[[#This Row],[AcceptedCmp1]]+marketing_campaign[[#This Row],[AcceptedCmp5]]+marketing_campaign[[#This Row],[AcceptedCmp4]]+marketing_campaign[[#This Row],[AcceptedCmp3]]</f>
        <v>0</v>
      </c>
    </row>
    <row r="1271" spans="1:36" x14ac:dyDescent="0.35">
      <c r="A1271">
        <v>9400</v>
      </c>
      <c r="B1271">
        <v>1958</v>
      </c>
      <c r="C1271">
        <f t="shared" ca="1" si="38"/>
        <v>68</v>
      </c>
      <c r="D1271" t="str" cm="1">
        <f t="array" aca="1" ref="D12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71" t="s">
        <v>37</v>
      </c>
      <c r="F1271" t="s">
        <v>30</v>
      </c>
      <c r="G1271" cm="1">
        <f t="array" ref="G1271">_xlfn.IFS(marketing_campaign[[#This Row],[Marital_Status]]="Single",I1271-J1271+1,marketing_campaign[[#This Row],[Marital_Status]]="Together",I1271+J1271+2,marketing_campaign[[#This Row],[Marital_Status]]="Alone",I1271-J1271+1,marketing_campaign[[#This Row],[Marital_Status]]="Married",I1271+J1271+2,marketing_campaign[[#This Row],[Marital_Status]]="Divorced",I1271+J1271+1,marketing_campaign[[#This Row],[Marital_Status]]="YOLO",I1271-J1271+1,marketing_campaign[[#This Row],[Marital_Status]]="Absurd",I1271-J1271+1,marketing_campaign[[#This Row],[Marital_Status]]="Widow",I1271+J1271+1)</f>
        <v>1</v>
      </c>
      <c r="H1271">
        <v>85485</v>
      </c>
      <c r="I1271">
        <v>0</v>
      </c>
      <c r="J1271">
        <v>0</v>
      </c>
      <c r="K1271" s="1">
        <v>41811</v>
      </c>
      <c r="L1271">
        <v>73</v>
      </c>
      <c r="M1271" t="str" cm="1">
        <f t="array" ref="M1271">_xlfn.IFS(AND(marketing_campaign[[#This Row],[Recency]]&gt;=0,marketing_campaign[[#This Row],[Recency]]&lt;=14),"Early Recency",AND(marketing_campaign[[#This Row],[Recency]]&gt;=15,marketing_campaign[[#This Row],[Recency]]&lt;=31),"Mid-Recency",marketing_campaign[[#This Row],[Recency]]&gt;=32,"Late Recency")</f>
        <v>Late Recency</v>
      </c>
      <c r="N1271">
        <v>630</v>
      </c>
      <c r="O1271">
        <v>26</v>
      </c>
      <c r="P1271">
        <v>611</v>
      </c>
      <c r="Q1271">
        <v>44</v>
      </c>
      <c r="R1271">
        <v>18</v>
      </c>
      <c r="S1271">
        <v>54</v>
      </c>
      <c r="T1271">
        <f>marketing_campaign[[#This Row],[MntGoldProds]]+marketing_campaign[[#This Row],[MntSweetProducts]]+marketing_campaign[[#This Row],[MntFishProducts]]+marketing_campaign[[#This Row],[MntMeatProducts]]+marketing_campaign[[#This Row],[MntFruits]]+marketing_campaign[[#This Row],[MntWines]]</f>
        <v>1383</v>
      </c>
      <c r="U1271">
        <v>1</v>
      </c>
      <c r="V1271">
        <v>6</v>
      </c>
      <c r="W1271">
        <v>6</v>
      </c>
      <c r="X1271">
        <v>6</v>
      </c>
      <c r="Y1271">
        <f t="shared" si="39"/>
        <v>19</v>
      </c>
      <c r="Z1271">
        <v>2</v>
      </c>
      <c r="AA1271">
        <v>0</v>
      </c>
      <c r="AB1271">
        <v>0</v>
      </c>
      <c r="AC1271">
        <v>0</v>
      </c>
      <c r="AD1271">
        <v>0</v>
      </c>
      <c r="AE1271">
        <v>0</v>
      </c>
      <c r="AF1271">
        <v>0</v>
      </c>
      <c r="AG1271">
        <v>3</v>
      </c>
      <c r="AH1271">
        <v>11</v>
      </c>
      <c r="AI1271">
        <v>0</v>
      </c>
      <c r="AJ1271">
        <f>marketing_campaign[[#This Row],[AcceptedCmp2]]+marketing_campaign[[#This Row],[AcceptedCmp1]]+marketing_campaign[[#This Row],[AcceptedCmp5]]+marketing_campaign[[#This Row],[AcceptedCmp4]]+marketing_campaign[[#This Row],[AcceptedCmp3]]</f>
        <v>0</v>
      </c>
    </row>
    <row r="1272" spans="1:36" x14ac:dyDescent="0.35">
      <c r="A1272">
        <v>1740</v>
      </c>
      <c r="B1272">
        <v>1944</v>
      </c>
      <c r="C1272">
        <f t="shared" ca="1" si="38"/>
        <v>82</v>
      </c>
      <c r="D1272" t="str" cm="1">
        <f t="array" aca="1" ref="D12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272" t="s">
        <v>29</v>
      </c>
      <c r="F1272" t="s">
        <v>33</v>
      </c>
      <c r="G1272" cm="1">
        <f t="array" ref="G1272">_xlfn.IFS(marketing_campaign[[#This Row],[Marital_Status]]="Single",I1272-J1272+1,marketing_campaign[[#This Row],[Marital_Status]]="Together",I1272+J1272+2,marketing_campaign[[#This Row],[Marital_Status]]="Alone",I1272-J1272+1,marketing_campaign[[#This Row],[Marital_Status]]="Married",I1272+J1272+2,marketing_campaign[[#This Row],[Marital_Status]]="Divorced",I1272+J1272+1,marketing_campaign[[#This Row],[Marital_Status]]="YOLO",I1272-J1272+1,marketing_campaign[[#This Row],[Marital_Status]]="Absurd",I1272-J1272+1,marketing_campaign[[#This Row],[Marital_Status]]="Widow",I1272+J1272+1)</f>
        <v>2</v>
      </c>
      <c r="H1272">
        <v>55956</v>
      </c>
      <c r="I1272">
        <v>0</v>
      </c>
      <c r="J1272">
        <v>0</v>
      </c>
      <c r="K1272" s="1">
        <v>41736</v>
      </c>
      <c r="L1272">
        <v>22</v>
      </c>
      <c r="M1272" t="str" cm="1">
        <f t="array" ref="M1272">_xlfn.IFS(AND(marketing_campaign[[#This Row],[Recency]]&gt;=0,marketing_campaign[[#This Row],[Recency]]&lt;=14),"Early Recency",AND(marketing_campaign[[#This Row],[Recency]]&gt;=15,marketing_campaign[[#This Row],[Recency]]&lt;=31),"Mid-Recency",marketing_campaign[[#This Row],[Recency]]&gt;=32,"Late Recency")</f>
        <v>Mid-Recency</v>
      </c>
      <c r="N1272">
        <v>760</v>
      </c>
      <c r="O1272">
        <v>38</v>
      </c>
      <c r="P1272">
        <v>104</v>
      </c>
      <c r="Q1272">
        <v>50</v>
      </c>
      <c r="R1272">
        <v>9</v>
      </c>
      <c r="S1272">
        <v>38</v>
      </c>
      <c r="T1272">
        <f>marketing_campaign[[#This Row],[MntGoldProds]]+marketing_campaign[[#This Row],[MntSweetProducts]]+marketing_campaign[[#This Row],[MntFishProducts]]+marketing_campaign[[#This Row],[MntMeatProducts]]+marketing_campaign[[#This Row],[MntFruits]]+marketing_campaign[[#This Row],[MntWines]]</f>
        <v>999</v>
      </c>
      <c r="U1272">
        <v>2</v>
      </c>
      <c r="V1272">
        <v>7</v>
      </c>
      <c r="W1272">
        <v>3</v>
      </c>
      <c r="X1272">
        <v>4</v>
      </c>
      <c r="Y1272">
        <f t="shared" si="39"/>
        <v>16</v>
      </c>
      <c r="Z1272">
        <v>4</v>
      </c>
      <c r="AA1272">
        <v>0</v>
      </c>
      <c r="AB1272">
        <v>1</v>
      </c>
      <c r="AC1272">
        <v>0</v>
      </c>
      <c r="AD1272">
        <v>0</v>
      </c>
      <c r="AE1272">
        <v>0</v>
      </c>
      <c r="AF1272">
        <v>0</v>
      </c>
      <c r="AG1272">
        <v>3</v>
      </c>
      <c r="AH1272">
        <v>11</v>
      </c>
      <c r="AI1272">
        <v>0</v>
      </c>
      <c r="AJ1272">
        <f>marketing_campaign[[#This Row],[AcceptedCmp2]]+marketing_campaign[[#This Row],[AcceptedCmp1]]+marketing_campaign[[#This Row],[AcceptedCmp5]]+marketing_campaign[[#This Row],[AcceptedCmp4]]+marketing_campaign[[#This Row],[AcceptedCmp3]]</f>
        <v>1</v>
      </c>
    </row>
    <row r="1273" spans="1:36" x14ac:dyDescent="0.35">
      <c r="A1273">
        <v>7488</v>
      </c>
      <c r="B1273">
        <v>1963</v>
      </c>
      <c r="C1273">
        <f t="shared" ca="1" si="38"/>
        <v>63</v>
      </c>
      <c r="D1273" t="str" cm="1">
        <f t="array" aca="1" ref="D12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73" t="s">
        <v>34</v>
      </c>
      <c r="F1273" t="s">
        <v>30</v>
      </c>
      <c r="G1273" cm="1">
        <f t="array" ref="G1273">_xlfn.IFS(marketing_campaign[[#This Row],[Marital_Status]]="Single",I1273-J1273+1,marketing_campaign[[#This Row],[Marital_Status]]="Together",I1273+J1273+2,marketing_campaign[[#This Row],[Marital_Status]]="Alone",I1273-J1273+1,marketing_campaign[[#This Row],[Marital_Status]]="Married",I1273+J1273+2,marketing_campaign[[#This Row],[Marital_Status]]="Divorced",I1273+J1273+1,marketing_campaign[[#This Row],[Marital_Status]]="YOLO",I1273-J1273+1,marketing_campaign[[#This Row],[Marital_Status]]="Absurd",I1273-J1273+1,marketing_campaign[[#This Row],[Marital_Status]]="Widow",I1273+J1273+1)</f>
        <v>0</v>
      </c>
      <c r="H1273">
        <v>64191</v>
      </c>
      <c r="I1273">
        <v>0</v>
      </c>
      <c r="J1273">
        <v>1</v>
      </c>
      <c r="K1273" s="1">
        <v>41296</v>
      </c>
      <c r="L1273">
        <v>30</v>
      </c>
      <c r="M1273" t="str" cm="1">
        <f t="array" ref="M1273">_xlfn.IFS(AND(marketing_campaign[[#This Row],[Recency]]&gt;=0,marketing_campaign[[#This Row],[Recency]]&lt;=14),"Early Recency",AND(marketing_campaign[[#This Row],[Recency]]&gt;=15,marketing_campaign[[#This Row],[Recency]]&lt;=31),"Mid-Recency",marketing_campaign[[#This Row],[Recency]]&gt;=32,"Late Recency")</f>
        <v>Mid-Recency</v>
      </c>
      <c r="N1273">
        <v>420</v>
      </c>
      <c r="O1273">
        <v>15</v>
      </c>
      <c r="P1273">
        <v>186</v>
      </c>
      <c r="Q1273">
        <v>151</v>
      </c>
      <c r="R1273">
        <v>38</v>
      </c>
      <c r="S1273">
        <v>15</v>
      </c>
      <c r="T1273">
        <f>marketing_campaign[[#This Row],[MntGoldProds]]+marketing_campaign[[#This Row],[MntSweetProducts]]+marketing_campaign[[#This Row],[MntFishProducts]]+marketing_campaign[[#This Row],[MntMeatProducts]]+marketing_campaign[[#This Row],[MntFruits]]+marketing_campaign[[#This Row],[MntWines]]</f>
        <v>825</v>
      </c>
      <c r="U1273">
        <v>3</v>
      </c>
      <c r="V1273">
        <v>5</v>
      </c>
      <c r="W1273">
        <v>3</v>
      </c>
      <c r="X1273">
        <v>13</v>
      </c>
      <c r="Y1273">
        <f t="shared" si="39"/>
        <v>24</v>
      </c>
      <c r="Z1273">
        <v>3</v>
      </c>
      <c r="AA1273">
        <v>0</v>
      </c>
      <c r="AB1273">
        <v>0</v>
      </c>
      <c r="AC1273">
        <v>0</v>
      </c>
      <c r="AD1273">
        <v>0</v>
      </c>
      <c r="AE1273">
        <v>0</v>
      </c>
      <c r="AF1273">
        <v>0</v>
      </c>
      <c r="AG1273">
        <v>3</v>
      </c>
      <c r="AH1273">
        <v>11</v>
      </c>
      <c r="AI1273">
        <v>0</v>
      </c>
      <c r="AJ1273">
        <f>marketing_campaign[[#This Row],[AcceptedCmp2]]+marketing_campaign[[#This Row],[AcceptedCmp1]]+marketing_campaign[[#This Row],[AcceptedCmp5]]+marketing_campaign[[#This Row],[AcceptedCmp4]]+marketing_campaign[[#This Row],[AcceptedCmp3]]</f>
        <v>0</v>
      </c>
    </row>
    <row r="1274" spans="1:36" x14ac:dyDescent="0.35">
      <c r="A1274">
        <v>195</v>
      </c>
      <c r="B1274">
        <v>1972</v>
      </c>
      <c r="C1274">
        <f t="shared" ca="1" si="38"/>
        <v>54</v>
      </c>
      <c r="D1274" t="str" cm="1">
        <f t="array" aca="1" ref="D12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4" t="s">
        <v>29</v>
      </c>
      <c r="F1274" t="s">
        <v>30</v>
      </c>
      <c r="G1274" cm="1">
        <f t="array" ref="G1274">_xlfn.IFS(marketing_campaign[[#This Row],[Marital_Status]]="Single",I1274-J1274+1,marketing_campaign[[#This Row],[Marital_Status]]="Together",I1274+J1274+2,marketing_campaign[[#This Row],[Marital_Status]]="Alone",I1274-J1274+1,marketing_campaign[[#This Row],[Marital_Status]]="Married",I1274+J1274+2,marketing_campaign[[#This Row],[Marital_Status]]="Divorced",I1274+J1274+1,marketing_campaign[[#This Row],[Marital_Status]]="YOLO",I1274-J1274+1,marketing_campaign[[#This Row],[Marital_Status]]="Absurd",I1274-J1274+1,marketing_campaign[[#This Row],[Marital_Status]]="Widow",I1274+J1274+1)</f>
        <v>2</v>
      </c>
      <c r="H1274">
        <v>38808</v>
      </c>
      <c r="I1274">
        <v>1</v>
      </c>
      <c r="J1274">
        <v>0</v>
      </c>
      <c r="K1274" s="1">
        <v>41147</v>
      </c>
      <c r="L1274">
        <v>21</v>
      </c>
      <c r="M1274" t="str" cm="1">
        <f t="array" ref="M1274">_xlfn.IFS(AND(marketing_campaign[[#This Row],[Recency]]&gt;=0,marketing_campaign[[#This Row],[Recency]]&lt;=14),"Early Recency",AND(marketing_campaign[[#This Row],[Recency]]&gt;=15,marketing_campaign[[#This Row],[Recency]]&lt;=31),"Mid-Recency",marketing_campaign[[#This Row],[Recency]]&gt;=32,"Late Recency")</f>
        <v>Mid-Recency</v>
      </c>
      <c r="N1274">
        <v>125</v>
      </c>
      <c r="O1274">
        <v>17</v>
      </c>
      <c r="P1274">
        <v>52</v>
      </c>
      <c r="Q1274">
        <v>3</v>
      </c>
      <c r="R1274">
        <v>19</v>
      </c>
      <c r="S1274">
        <v>30</v>
      </c>
      <c r="T1274">
        <f>marketing_campaign[[#This Row],[MntGoldProds]]+marketing_campaign[[#This Row],[MntSweetProducts]]+marketing_campaign[[#This Row],[MntFishProducts]]+marketing_campaign[[#This Row],[MntMeatProducts]]+marketing_campaign[[#This Row],[MntFruits]]+marketing_campaign[[#This Row],[MntWines]]</f>
        <v>246</v>
      </c>
      <c r="U1274">
        <v>4</v>
      </c>
      <c r="V1274">
        <v>5</v>
      </c>
      <c r="W1274">
        <v>1</v>
      </c>
      <c r="X1274">
        <v>4</v>
      </c>
      <c r="Y1274">
        <f t="shared" si="39"/>
        <v>14</v>
      </c>
      <c r="Z1274">
        <v>8</v>
      </c>
      <c r="AA1274">
        <v>1</v>
      </c>
      <c r="AB1274">
        <v>0</v>
      </c>
      <c r="AC1274">
        <v>0</v>
      </c>
      <c r="AD1274">
        <v>0</v>
      </c>
      <c r="AE1274">
        <v>0</v>
      </c>
      <c r="AF1274">
        <v>0</v>
      </c>
      <c r="AG1274">
        <v>3</v>
      </c>
      <c r="AH1274">
        <v>11</v>
      </c>
      <c r="AI1274">
        <v>1</v>
      </c>
      <c r="AJ1274">
        <f>marketing_campaign[[#This Row],[AcceptedCmp2]]+marketing_campaign[[#This Row],[AcceptedCmp1]]+marketing_campaign[[#This Row],[AcceptedCmp5]]+marketing_campaign[[#This Row],[AcceptedCmp4]]+marketing_campaign[[#This Row],[AcceptedCmp3]]</f>
        <v>1</v>
      </c>
    </row>
    <row r="1275" spans="1:36" x14ac:dyDescent="0.35">
      <c r="A1275">
        <v>635</v>
      </c>
      <c r="B1275">
        <v>1966</v>
      </c>
      <c r="C1275">
        <f t="shared" ca="1" si="38"/>
        <v>60</v>
      </c>
      <c r="D1275" t="str" cm="1">
        <f t="array" aca="1" ref="D12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5" t="s">
        <v>34</v>
      </c>
      <c r="F1275" t="s">
        <v>33</v>
      </c>
      <c r="G1275" cm="1">
        <f t="array" ref="G1275">_xlfn.IFS(marketing_campaign[[#This Row],[Marital_Status]]="Single",I1275-J1275+1,marketing_campaign[[#This Row],[Marital_Status]]="Together",I1275+J1275+2,marketing_campaign[[#This Row],[Marital_Status]]="Alone",I1275-J1275+1,marketing_campaign[[#This Row],[Marital_Status]]="Married",I1275+J1275+2,marketing_campaign[[#This Row],[Marital_Status]]="Divorced",I1275+J1275+1,marketing_campaign[[#This Row],[Marital_Status]]="YOLO",I1275-J1275+1,marketing_campaign[[#This Row],[Marital_Status]]="Absurd",I1275-J1275+1,marketing_campaign[[#This Row],[Marital_Status]]="Widow",I1275+J1275+1)</f>
        <v>4</v>
      </c>
      <c r="H1275">
        <v>57183</v>
      </c>
      <c r="I1275">
        <v>1</v>
      </c>
      <c r="J1275">
        <v>1</v>
      </c>
      <c r="K1275" s="1">
        <v>41352</v>
      </c>
      <c r="L1275">
        <v>51</v>
      </c>
      <c r="M1275" t="str" cm="1">
        <f t="array" ref="M1275">_xlfn.IFS(AND(marketing_campaign[[#This Row],[Recency]]&gt;=0,marketing_campaign[[#This Row],[Recency]]&lt;=14),"Early Recency",AND(marketing_campaign[[#This Row],[Recency]]&gt;=15,marketing_campaign[[#This Row],[Recency]]&lt;=31),"Mid-Recency",marketing_campaign[[#This Row],[Recency]]&gt;=32,"Late Recency")</f>
        <v>Late Recency</v>
      </c>
      <c r="N1275">
        <v>464</v>
      </c>
      <c r="O1275">
        <v>5</v>
      </c>
      <c r="P1275">
        <v>64</v>
      </c>
      <c r="Q1275">
        <v>7</v>
      </c>
      <c r="R1275">
        <v>0</v>
      </c>
      <c r="S1275">
        <v>70</v>
      </c>
      <c r="T1275">
        <f>marketing_campaign[[#This Row],[MntGoldProds]]+marketing_campaign[[#This Row],[MntSweetProducts]]+marketing_campaign[[#This Row],[MntFishProducts]]+marketing_campaign[[#This Row],[MntMeatProducts]]+marketing_campaign[[#This Row],[MntFruits]]+marketing_campaign[[#This Row],[MntWines]]</f>
        <v>610</v>
      </c>
      <c r="U1275">
        <v>8</v>
      </c>
      <c r="V1275">
        <v>9</v>
      </c>
      <c r="W1275">
        <v>1</v>
      </c>
      <c r="X1275">
        <v>7</v>
      </c>
      <c r="Y1275">
        <f t="shared" si="39"/>
        <v>25</v>
      </c>
      <c r="Z1275">
        <v>8</v>
      </c>
      <c r="AA1275">
        <v>0</v>
      </c>
      <c r="AB1275">
        <v>0</v>
      </c>
      <c r="AC1275">
        <v>0</v>
      </c>
      <c r="AD1275">
        <v>0</v>
      </c>
      <c r="AE1275">
        <v>0</v>
      </c>
      <c r="AF1275">
        <v>0</v>
      </c>
      <c r="AG1275">
        <v>3</v>
      </c>
      <c r="AH1275">
        <v>11</v>
      </c>
      <c r="AI1275">
        <v>0</v>
      </c>
      <c r="AJ1275">
        <f>marketing_campaign[[#This Row],[AcceptedCmp2]]+marketing_campaign[[#This Row],[AcceptedCmp1]]+marketing_campaign[[#This Row],[AcceptedCmp5]]+marketing_campaign[[#This Row],[AcceptedCmp4]]+marketing_campaign[[#This Row],[AcceptedCmp3]]</f>
        <v>0</v>
      </c>
    </row>
    <row r="1276" spans="1:36" x14ac:dyDescent="0.35">
      <c r="A1276">
        <v>7527</v>
      </c>
      <c r="B1276">
        <v>1968</v>
      </c>
      <c r="C1276">
        <f t="shared" ca="1" si="38"/>
        <v>58</v>
      </c>
      <c r="D1276" t="str" cm="1">
        <f t="array" aca="1" ref="D12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6" t="s">
        <v>34</v>
      </c>
      <c r="F1276" t="s">
        <v>35</v>
      </c>
      <c r="G1276" cm="1">
        <f t="array" ref="G1276">_xlfn.IFS(marketing_campaign[[#This Row],[Marital_Status]]="Single",I1276-J1276+1,marketing_campaign[[#This Row],[Marital_Status]]="Together",I1276+J1276+2,marketing_campaign[[#This Row],[Marital_Status]]="Alone",I1276-J1276+1,marketing_campaign[[#This Row],[Marital_Status]]="Married",I1276+J1276+2,marketing_campaign[[#This Row],[Marital_Status]]="Divorced",I1276+J1276+1,marketing_campaign[[#This Row],[Marital_Status]]="YOLO",I1276-J1276+1,marketing_campaign[[#This Row],[Marital_Status]]="Absurd",I1276-J1276+1,marketing_campaign[[#This Row],[Marital_Status]]="Widow",I1276+J1276+1)</f>
        <v>2</v>
      </c>
      <c r="H1276">
        <v>23748</v>
      </c>
      <c r="I1276">
        <v>1</v>
      </c>
      <c r="J1276">
        <v>0</v>
      </c>
      <c r="K1276" s="1">
        <v>41234</v>
      </c>
      <c r="L1276">
        <v>97</v>
      </c>
      <c r="M1276" t="str" cm="1">
        <f t="array" ref="M1276">_xlfn.IFS(AND(marketing_campaign[[#This Row],[Recency]]&gt;=0,marketing_campaign[[#This Row],[Recency]]&lt;=14),"Early Recency",AND(marketing_campaign[[#This Row],[Recency]]&gt;=15,marketing_campaign[[#This Row],[Recency]]&lt;=31),"Mid-Recency",marketing_campaign[[#This Row],[Recency]]&gt;=32,"Late Recency")</f>
        <v>Late Recency</v>
      </c>
      <c r="N1276">
        <v>6</v>
      </c>
      <c r="O1276">
        <v>6</v>
      </c>
      <c r="P1276">
        <v>29</v>
      </c>
      <c r="Q1276">
        <v>12</v>
      </c>
      <c r="R1276">
        <v>15</v>
      </c>
      <c r="S1276">
        <v>8</v>
      </c>
      <c r="T1276">
        <f>marketing_campaign[[#This Row],[MntGoldProds]]+marketing_campaign[[#This Row],[MntSweetProducts]]+marketing_campaign[[#This Row],[MntFishProducts]]+marketing_campaign[[#This Row],[MntMeatProducts]]+marketing_campaign[[#This Row],[MntFruits]]+marketing_campaign[[#This Row],[MntWines]]</f>
        <v>76</v>
      </c>
      <c r="U1276">
        <v>3</v>
      </c>
      <c r="V1276">
        <v>2</v>
      </c>
      <c r="W1276">
        <v>1</v>
      </c>
      <c r="X1276">
        <v>3</v>
      </c>
      <c r="Y1276">
        <f t="shared" si="39"/>
        <v>9</v>
      </c>
      <c r="Z1276">
        <v>8</v>
      </c>
      <c r="AA1276">
        <v>0</v>
      </c>
      <c r="AB1276">
        <v>0</v>
      </c>
      <c r="AC1276">
        <v>0</v>
      </c>
      <c r="AD1276">
        <v>0</v>
      </c>
      <c r="AE1276">
        <v>0</v>
      </c>
      <c r="AF1276">
        <v>0</v>
      </c>
      <c r="AG1276">
        <v>3</v>
      </c>
      <c r="AH1276">
        <v>11</v>
      </c>
      <c r="AI1276">
        <v>0</v>
      </c>
      <c r="AJ1276">
        <f>marketing_campaign[[#This Row],[AcceptedCmp2]]+marketing_campaign[[#This Row],[AcceptedCmp1]]+marketing_campaign[[#This Row],[AcceptedCmp5]]+marketing_campaign[[#This Row],[AcceptedCmp4]]+marketing_campaign[[#This Row],[AcceptedCmp3]]</f>
        <v>0</v>
      </c>
    </row>
    <row r="1277" spans="1:36" x14ac:dyDescent="0.35">
      <c r="A1277">
        <v>10319</v>
      </c>
      <c r="B1277">
        <v>1971</v>
      </c>
      <c r="C1277">
        <f t="shared" ca="1" si="38"/>
        <v>55</v>
      </c>
      <c r="D1277" t="str" cm="1">
        <f t="array" aca="1" ref="D12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7" t="s">
        <v>29</v>
      </c>
      <c r="F1277" t="s">
        <v>33</v>
      </c>
      <c r="G1277" cm="1">
        <f t="array" ref="G1277">_xlfn.IFS(marketing_campaign[[#This Row],[Marital_Status]]="Single",I1277-J1277+1,marketing_campaign[[#This Row],[Marital_Status]]="Together",I1277+J1277+2,marketing_campaign[[#This Row],[Marital_Status]]="Alone",I1277-J1277+1,marketing_campaign[[#This Row],[Marital_Status]]="Married",I1277+J1277+2,marketing_campaign[[#This Row],[Marital_Status]]="Divorced",I1277+J1277+1,marketing_campaign[[#This Row],[Marital_Status]]="YOLO",I1277-J1277+1,marketing_campaign[[#This Row],[Marital_Status]]="Absurd",I1277-J1277+1,marketing_campaign[[#This Row],[Marital_Status]]="Widow",I1277+J1277+1)</f>
        <v>3</v>
      </c>
      <c r="H1277">
        <v>66303</v>
      </c>
      <c r="I1277">
        <v>0</v>
      </c>
      <c r="J1277">
        <v>1</v>
      </c>
      <c r="K1277" s="1">
        <v>41331</v>
      </c>
      <c r="L1277">
        <v>56</v>
      </c>
      <c r="M1277" t="str" cm="1">
        <f t="array" ref="M1277">_xlfn.IFS(AND(marketing_campaign[[#This Row],[Recency]]&gt;=0,marketing_campaign[[#This Row],[Recency]]&lt;=14),"Early Recency",AND(marketing_campaign[[#This Row],[Recency]]&gt;=15,marketing_campaign[[#This Row],[Recency]]&lt;=31),"Mid-Recency",marketing_campaign[[#This Row],[Recency]]&gt;=32,"Late Recency")</f>
        <v>Late Recency</v>
      </c>
      <c r="N1277">
        <v>1090</v>
      </c>
      <c r="O1277">
        <v>12</v>
      </c>
      <c r="P1277">
        <v>96</v>
      </c>
      <c r="Q1277">
        <v>16</v>
      </c>
      <c r="R1277">
        <v>12</v>
      </c>
      <c r="S1277">
        <v>60</v>
      </c>
      <c r="T1277">
        <f>marketing_campaign[[#This Row],[MntGoldProds]]+marketing_campaign[[#This Row],[MntSweetProducts]]+marketing_campaign[[#This Row],[MntFishProducts]]+marketing_campaign[[#This Row],[MntMeatProducts]]+marketing_campaign[[#This Row],[MntFruits]]+marketing_campaign[[#This Row],[MntWines]]</f>
        <v>1286</v>
      </c>
      <c r="U1277">
        <v>4</v>
      </c>
      <c r="V1277">
        <v>3</v>
      </c>
      <c r="W1277">
        <v>4</v>
      </c>
      <c r="X1277">
        <v>11</v>
      </c>
      <c r="Y1277">
        <f t="shared" si="39"/>
        <v>22</v>
      </c>
      <c r="Z1277">
        <v>8</v>
      </c>
      <c r="AA1277">
        <v>0</v>
      </c>
      <c r="AB1277">
        <v>1</v>
      </c>
      <c r="AC1277">
        <v>0</v>
      </c>
      <c r="AD1277">
        <v>0</v>
      </c>
      <c r="AE1277">
        <v>0</v>
      </c>
      <c r="AF1277">
        <v>0</v>
      </c>
      <c r="AG1277">
        <v>3</v>
      </c>
      <c r="AH1277">
        <v>11</v>
      </c>
      <c r="AI1277">
        <v>0</v>
      </c>
      <c r="AJ1277">
        <f>marketing_campaign[[#This Row],[AcceptedCmp2]]+marketing_campaign[[#This Row],[AcceptedCmp1]]+marketing_campaign[[#This Row],[AcceptedCmp5]]+marketing_campaign[[#This Row],[AcceptedCmp4]]+marketing_campaign[[#This Row],[AcceptedCmp3]]</f>
        <v>1</v>
      </c>
    </row>
    <row r="1278" spans="1:36" x14ac:dyDescent="0.35">
      <c r="A1278">
        <v>2296</v>
      </c>
      <c r="B1278">
        <v>1975</v>
      </c>
      <c r="C1278">
        <f t="shared" ca="1" si="38"/>
        <v>51</v>
      </c>
      <c r="D1278" t="str" cm="1">
        <f t="array" aca="1" ref="D12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78" t="s">
        <v>34</v>
      </c>
      <c r="F1278" t="s">
        <v>33</v>
      </c>
      <c r="G1278" cm="1">
        <f t="array" ref="G1278">_xlfn.IFS(marketing_campaign[[#This Row],[Marital_Status]]="Single",I1278-J1278+1,marketing_campaign[[#This Row],[Marital_Status]]="Together",I1278+J1278+2,marketing_campaign[[#This Row],[Marital_Status]]="Alone",I1278-J1278+1,marketing_campaign[[#This Row],[Marital_Status]]="Married",I1278+J1278+2,marketing_campaign[[#This Row],[Marital_Status]]="Divorced",I1278+J1278+1,marketing_campaign[[#This Row],[Marital_Status]]="YOLO",I1278-J1278+1,marketing_campaign[[#This Row],[Marital_Status]]="Absurd",I1278-J1278+1,marketing_campaign[[#This Row],[Marital_Status]]="Widow",I1278+J1278+1)</f>
        <v>3</v>
      </c>
      <c r="H1278">
        <v>37368</v>
      </c>
      <c r="I1278">
        <v>1</v>
      </c>
      <c r="J1278">
        <v>0</v>
      </c>
      <c r="K1278" s="1">
        <v>41624</v>
      </c>
      <c r="L1278">
        <v>4</v>
      </c>
      <c r="M1278" t="str" cm="1">
        <f t="array" ref="M1278">_xlfn.IFS(AND(marketing_campaign[[#This Row],[Recency]]&gt;=0,marketing_campaign[[#This Row],[Recency]]&lt;=14),"Early Recency",AND(marketing_campaign[[#This Row],[Recency]]&gt;=15,marketing_campaign[[#This Row],[Recency]]&lt;=31),"Mid-Recency",marketing_campaign[[#This Row],[Recency]]&gt;=32,"Late Recency")</f>
        <v>Early Recency</v>
      </c>
      <c r="N1278">
        <v>3</v>
      </c>
      <c r="O1278">
        <v>2</v>
      </c>
      <c r="P1278">
        <v>11</v>
      </c>
      <c r="Q1278">
        <v>2</v>
      </c>
      <c r="R1278">
        <v>2</v>
      </c>
      <c r="S1278">
        <v>10</v>
      </c>
      <c r="T1278">
        <f>marketing_campaign[[#This Row],[MntGoldProds]]+marketing_campaign[[#This Row],[MntSweetProducts]]+marketing_campaign[[#This Row],[MntFishProducts]]+marketing_campaign[[#This Row],[MntMeatProducts]]+marketing_campaign[[#This Row],[MntFruits]]+marketing_campaign[[#This Row],[MntWines]]</f>
        <v>30</v>
      </c>
      <c r="U1278">
        <v>1</v>
      </c>
      <c r="V1278">
        <v>1</v>
      </c>
      <c r="W1278">
        <v>0</v>
      </c>
      <c r="X1278">
        <v>2</v>
      </c>
      <c r="Y1278">
        <f t="shared" si="39"/>
        <v>4</v>
      </c>
      <c r="Z1278">
        <v>6</v>
      </c>
      <c r="AA1278">
        <v>1</v>
      </c>
      <c r="AB1278">
        <v>0</v>
      </c>
      <c r="AC1278">
        <v>0</v>
      </c>
      <c r="AD1278">
        <v>0</v>
      </c>
      <c r="AE1278">
        <v>0</v>
      </c>
      <c r="AF1278">
        <v>0</v>
      </c>
      <c r="AG1278">
        <v>3</v>
      </c>
      <c r="AH1278">
        <v>11</v>
      </c>
      <c r="AI1278">
        <v>0</v>
      </c>
      <c r="AJ1278">
        <f>marketing_campaign[[#This Row],[AcceptedCmp2]]+marketing_campaign[[#This Row],[AcceptedCmp1]]+marketing_campaign[[#This Row],[AcceptedCmp5]]+marketing_campaign[[#This Row],[AcceptedCmp4]]+marketing_campaign[[#This Row],[AcceptedCmp3]]</f>
        <v>1</v>
      </c>
    </row>
    <row r="1279" spans="1:36" x14ac:dyDescent="0.35">
      <c r="A1279">
        <v>10637</v>
      </c>
      <c r="B1279">
        <v>1964</v>
      </c>
      <c r="C1279">
        <f t="shared" ca="1" si="38"/>
        <v>62</v>
      </c>
      <c r="D1279" t="str" cm="1">
        <f t="array" aca="1" ref="D12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79" t="s">
        <v>29</v>
      </c>
      <c r="F1279" t="s">
        <v>33</v>
      </c>
      <c r="G1279" cm="1">
        <f t="array" ref="G1279">_xlfn.IFS(marketing_campaign[[#This Row],[Marital_Status]]="Single",I1279-J1279+1,marketing_campaign[[#This Row],[Marital_Status]]="Together",I1279+J1279+2,marketing_campaign[[#This Row],[Marital_Status]]="Alone",I1279-J1279+1,marketing_campaign[[#This Row],[Marital_Status]]="Married",I1279+J1279+2,marketing_campaign[[#This Row],[Marital_Status]]="Divorced",I1279+J1279+1,marketing_campaign[[#This Row],[Marital_Status]]="YOLO",I1279-J1279+1,marketing_campaign[[#This Row],[Marital_Status]]="Absurd",I1279-J1279+1,marketing_campaign[[#This Row],[Marital_Status]]="Widow",I1279+J1279+1)</f>
        <v>5</v>
      </c>
      <c r="H1279">
        <v>40800</v>
      </c>
      <c r="I1279">
        <v>1</v>
      </c>
      <c r="J1279">
        <v>2</v>
      </c>
      <c r="K1279" s="1">
        <v>41275</v>
      </c>
      <c r="L1279">
        <v>77</v>
      </c>
      <c r="M1279" t="str" cm="1">
        <f t="array" ref="M1279">_xlfn.IFS(AND(marketing_campaign[[#This Row],[Recency]]&gt;=0,marketing_campaign[[#This Row],[Recency]]&lt;=14),"Early Recency",AND(marketing_campaign[[#This Row],[Recency]]&gt;=15,marketing_campaign[[#This Row],[Recency]]&lt;=31),"Mid-Recency",marketing_campaign[[#This Row],[Recency]]&gt;=32,"Late Recency")</f>
        <v>Late Recency</v>
      </c>
      <c r="N1279">
        <v>24</v>
      </c>
      <c r="O1279">
        <v>0</v>
      </c>
      <c r="P1279">
        <v>27</v>
      </c>
      <c r="Q1279">
        <v>8</v>
      </c>
      <c r="R1279">
        <v>30</v>
      </c>
      <c r="S1279">
        <v>10</v>
      </c>
      <c r="T1279">
        <f>marketing_campaign[[#This Row],[MntGoldProds]]+marketing_campaign[[#This Row],[MntSweetProducts]]+marketing_campaign[[#This Row],[MntFishProducts]]+marketing_campaign[[#This Row],[MntMeatProducts]]+marketing_campaign[[#This Row],[MntFruits]]+marketing_campaign[[#This Row],[MntWines]]</f>
        <v>99</v>
      </c>
      <c r="U1279">
        <v>2</v>
      </c>
      <c r="V1279">
        <v>3</v>
      </c>
      <c r="W1279">
        <v>0</v>
      </c>
      <c r="X1279">
        <v>3</v>
      </c>
      <c r="Y1279">
        <f t="shared" si="39"/>
        <v>8</v>
      </c>
      <c r="Z1279">
        <v>7</v>
      </c>
      <c r="AA1279">
        <v>0</v>
      </c>
      <c r="AB1279">
        <v>0</v>
      </c>
      <c r="AC1279">
        <v>0</v>
      </c>
      <c r="AD1279">
        <v>0</v>
      </c>
      <c r="AE1279">
        <v>0</v>
      </c>
      <c r="AF1279">
        <v>1</v>
      </c>
      <c r="AG1279">
        <v>3</v>
      </c>
      <c r="AH1279">
        <v>11</v>
      </c>
      <c r="AI1279">
        <v>0</v>
      </c>
      <c r="AJ1279">
        <f>marketing_campaign[[#This Row],[AcceptedCmp2]]+marketing_campaign[[#This Row],[AcceptedCmp1]]+marketing_campaign[[#This Row],[AcceptedCmp5]]+marketing_campaign[[#This Row],[AcceptedCmp4]]+marketing_campaign[[#This Row],[AcceptedCmp3]]</f>
        <v>0</v>
      </c>
    </row>
    <row r="1280" spans="1:36" x14ac:dyDescent="0.35">
      <c r="A1280">
        <v>2931</v>
      </c>
      <c r="B1280">
        <v>1978</v>
      </c>
      <c r="C1280">
        <f t="shared" ca="1" si="38"/>
        <v>48</v>
      </c>
      <c r="D1280" t="str" cm="1">
        <f t="array" aca="1" ref="D12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0" t="s">
        <v>29</v>
      </c>
      <c r="F1280" t="s">
        <v>35</v>
      </c>
      <c r="G1280" cm="1">
        <f t="array" ref="G1280">_xlfn.IFS(marketing_campaign[[#This Row],[Marital_Status]]="Single",I1280-J1280+1,marketing_campaign[[#This Row],[Marital_Status]]="Together",I1280+J1280+2,marketing_campaign[[#This Row],[Marital_Status]]="Alone",I1280-J1280+1,marketing_campaign[[#This Row],[Marital_Status]]="Married",I1280+J1280+2,marketing_campaign[[#This Row],[Marital_Status]]="Divorced",I1280+J1280+1,marketing_campaign[[#This Row],[Marital_Status]]="YOLO",I1280-J1280+1,marketing_campaign[[#This Row],[Marital_Status]]="Absurd",I1280-J1280+1,marketing_campaign[[#This Row],[Marital_Status]]="Widow",I1280+J1280+1)</f>
        <v>1</v>
      </c>
      <c r="H1280">
        <v>71847</v>
      </c>
      <c r="I1280">
        <v>0</v>
      </c>
      <c r="J1280">
        <v>0</v>
      </c>
      <c r="K1280" s="1">
        <v>41173</v>
      </c>
      <c r="L1280">
        <v>95</v>
      </c>
      <c r="M1280" t="str" cm="1">
        <f t="array" ref="M1280">_xlfn.IFS(AND(marketing_campaign[[#This Row],[Recency]]&gt;=0,marketing_campaign[[#This Row],[Recency]]&lt;=14),"Early Recency",AND(marketing_campaign[[#This Row],[Recency]]&gt;=15,marketing_campaign[[#This Row],[Recency]]&lt;=31),"Mid-Recency",marketing_campaign[[#This Row],[Recency]]&gt;=32,"Late Recency")</f>
        <v>Late Recency</v>
      </c>
      <c r="N1280">
        <v>737</v>
      </c>
      <c r="O1280">
        <v>21</v>
      </c>
      <c r="P1280">
        <v>106</v>
      </c>
      <c r="Q1280">
        <v>55</v>
      </c>
      <c r="R1280">
        <v>63</v>
      </c>
      <c r="S1280">
        <v>210</v>
      </c>
      <c r="T1280">
        <f>marketing_campaign[[#This Row],[MntGoldProds]]+marketing_campaign[[#This Row],[MntSweetProducts]]+marketing_campaign[[#This Row],[MntFishProducts]]+marketing_campaign[[#This Row],[MntMeatProducts]]+marketing_campaign[[#This Row],[MntFruits]]+marketing_campaign[[#This Row],[MntWines]]</f>
        <v>1192</v>
      </c>
      <c r="U1280">
        <v>0</v>
      </c>
      <c r="V1280">
        <v>6</v>
      </c>
      <c r="W1280">
        <v>7</v>
      </c>
      <c r="X1280">
        <v>9</v>
      </c>
      <c r="Y1280">
        <f t="shared" si="39"/>
        <v>22</v>
      </c>
      <c r="Z1280">
        <v>3</v>
      </c>
      <c r="AA1280">
        <v>0</v>
      </c>
      <c r="AB1280">
        <v>0</v>
      </c>
      <c r="AC1280">
        <v>0</v>
      </c>
      <c r="AD1280">
        <v>1</v>
      </c>
      <c r="AE1280">
        <v>0</v>
      </c>
      <c r="AF1280">
        <v>0</v>
      </c>
      <c r="AG1280">
        <v>3</v>
      </c>
      <c r="AH1280">
        <v>11</v>
      </c>
      <c r="AI1280">
        <v>0</v>
      </c>
      <c r="AJ1280">
        <f>marketing_campaign[[#This Row],[AcceptedCmp2]]+marketing_campaign[[#This Row],[AcceptedCmp1]]+marketing_campaign[[#This Row],[AcceptedCmp5]]+marketing_campaign[[#This Row],[AcceptedCmp4]]+marketing_campaign[[#This Row],[AcceptedCmp3]]</f>
        <v>1</v>
      </c>
    </row>
    <row r="1281" spans="1:36" x14ac:dyDescent="0.35">
      <c r="A1281">
        <v>907</v>
      </c>
      <c r="B1281">
        <v>1975</v>
      </c>
      <c r="C1281">
        <f t="shared" ca="1" si="38"/>
        <v>51</v>
      </c>
      <c r="D1281" t="str" cm="1">
        <f t="array" aca="1" ref="D12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1" t="s">
        <v>29</v>
      </c>
      <c r="F1281" t="s">
        <v>33</v>
      </c>
      <c r="G1281" cm="1">
        <f t="array" ref="G1281">_xlfn.IFS(marketing_campaign[[#This Row],[Marital_Status]]="Single",I1281-J1281+1,marketing_campaign[[#This Row],[Marital_Status]]="Together",I1281+J1281+2,marketing_campaign[[#This Row],[Marital_Status]]="Alone",I1281-J1281+1,marketing_campaign[[#This Row],[Marital_Status]]="Married",I1281+J1281+2,marketing_campaign[[#This Row],[Marital_Status]]="Divorced",I1281+J1281+1,marketing_campaign[[#This Row],[Marital_Status]]="YOLO",I1281-J1281+1,marketing_campaign[[#This Row],[Marital_Status]]="Absurd",I1281-J1281+1,marketing_campaign[[#This Row],[Marital_Status]]="Widow",I1281+J1281+1)</f>
        <v>3</v>
      </c>
      <c r="H1281">
        <v>46149</v>
      </c>
      <c r="I1281">
        <v>0</v>
      </c>
      <c r="J1281">
        <v>1</v>
      </c>
      <c r="K1281" s="1">
        <v>41607</v>
      </c>
      <c r="L1281">
        <v>36</v>
      </c>
      <c r="M1281" t="str" cm="1">
        <f t="array" ref="M1281">_xlfn.IFS(AND(marketing_campaign[[#This Row],[Recency]]&gt;=0,marketing_campaign[[#This Row],[Recency]]&lt;=14),"Early Recency",AND(marketing_campaign[[#This Row],[Recency]]&gt;=15,marketing_campaign[[#This Row],[Recency]]&lt;=31),"Mid-Recency",marketing_campaign[[#This Row],[Recency]]&gt;=32,"Late Recency")</f>
        <v>Late Recency</v>
      </c>
      <c r="N1281">
        <v>254</v>
      </c>
      <c r="O1281">
        <v>6</v>
      </c>
      <c r="P1281">
        <v>71</v>
      </c>
      <c r="Q1281">
        <v>4</v>
      </c>
      <c r="R1281">
        <v>0</v>
      </c>
      <c r="S1281">
        <v>27</v>
      </c>
      <c r="T1281">
        <f>marketing_campaign[[#This Row],[MntGoldProds]]+marketing_campaign[[#This Row],[MntSweetProducts]]+marketing_campaign[[#This Row],[MntFishProducts]]+marketing_campaign[[#This Row],[MntMeatProducts]]+marketing_campaign[[#This Row],[MntFruits]]+marketing_campaign[[#This Row],[MntWines]]</f>
        <v>362</v>
      </c>
      <c r="U1281">
        <v>5</v>
      </c>
      <c r="V1281">
        <v>5</v>
      </c>
      <c r="W1281">
        <v>1</v>
      </c>
      <c r="X1281">
        <v>7</v>
      </c>
      <c r="Y1281">
        <f t="shared" si="39"/>
        <v>18</v>
      </c>
      <c r="Z1281">
        <v>5</v>
      </c>
      <c r="AA1281">
        <v>0</v>
      </c>
      <c r="AB1281">
        <v>0</v>
      </c>
      <c r="AC1281">
        <v>0</v>
      </c>
      <c r="AD1281">
        <v>0</v>
      </c>
      <c r="AE1281">
        <v>0</v>
      </c>
      <c r="AF1281">
        <v>0</v>
      </c>
      <c r="AG1281">
        <v>3</v>
      </c>
      <c r="AH1281">
        <v>11</v>
      </c>
      <c r="AI1281">
        <v>0</v>
      </c>
      <c r="AJ1281">
        <f>marketing_campaign[[#This Row],[AcceptedCmp2]]+marketing_campaign[[#This Row],[AcceptedCmp1]]+marketing_campaign[[#This Row],[AcceptedCmp5]]+marketing_campaign[[#This Row],[AcceptedCmp4]]+marketing_campaign[[#This Row],[AcceptedCmp3]]</f>
        <v>0</v>
      </c>
    </row>
    <row r="1282" spans="1:36" x14ac:dyDescent="0.35">
      <c r="A1282">
        <v>3698</v>
      </c>
      <c r="B1282">
        <v>1983</v>
      </c>
      <c r="C1282">
        <f t="shared" ref="C1282:C1345" ca="1" si="40">YEAR(TODAY())-B1282</f>
        <v>43</v>
      </c>
      <c r="D1282" t="str" cm="1">
        <f t="array" aca="1" ref="D12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282" t="s">
        <v>29</v>
      </c>
      <c r="F1282" t="s">
        <v>31</v>
      </c>
      <c r="G1282" cm="1">
        <f t="array" ref="G1282">_xlfn.IFS(marketing_campaign[[#This Row],[Marital_Status]]="Single",I1282-J1282+1,marketing_campaign[[#This Row],[Marital_Status]]="Together",I1282+J1282+2,marketing_campaign[[#This Row],[Marital_Status]]="Alone",I1282-J1282+1,marketing_campaign[[#This Row],[Marital_Status]]="Married",I1282+J1282+2,marketing_campaign[[#This Row],[Marital_Status]]="Divorced",I1282+J1282+1,marketing_campaign[[#This Row],[Marital_Status]]="YOLO",I1282-J1282+1,marketing_campaign[[#This Row],[Marital_Status]]="Absurd",I1282-J1282+1,marketing_campaign[[#This Row],[Marital_Status]]="Widow",I1282+J1282+1)</f>
        <v>2</v>
      </c>
      <c r="H1282">
        <v>78687</v>
      </c>
      <c r="I1282">
        <v>0</v>
      </c>
      <c r="J1282">
        <v>0</v>
      </c>
      <c r="K1282" s="1">
        <v>41130</v>
      </c>
      <c r="L1282">
        <v>13</v>
      </c>
      <c r="M1282" t="str" cm="1">
        <f t="array" ref="M1282">_xlfn.IFS(AND(marketing_campaign[[#This Row],[Recency]]&gt;=0,marketing_campaign[[#This Row],[Recency]]&lt;=14),"Early Recency",AND(marketing_campaign[[#This Row],[Recency]]&gt;=15,marketing_campaign[[#This Row],[Recency]]&lt;=31),"Mid-Recency",marketing_campaign[[#This Row],[Recency]]&gt;=32,"Late Recency")</f>
        <v>Early Recency</v>
      </c>
      <c r="N1282">
        <v>817</v>
      </c>
      <c r="O1282">
        <v>185</v>
      </c>
      <c r="P1282">
        <v>687</v>
      </c>
      <c r="Q1282">
        <v>145</v>
      </c>
      <c r="R1282">
        <v>55</v>
      </c>
      <c r="S1282">
        <v>241</v>
      </c>
      <c r="T1282">
        <f>marketing_campaign[[#This Row],[MntGoldProds]]+marketing_campaign[[#This Row],[MntSweetProducts]]+marketing_campaign[[#This Row],[MntFishProducts]]+marketing_campaign[[#This Row],[MntMeatProducts]]+marketing_campaign[[#This Row],[MntFruits]]+marketing_campaign[[#This Row],[MntWines]]</f>
        <v>2130</v>
      </c>
      <c r="U1282">
        <v>1</v>
      </c>
      <c r="V1282">
        <v>4</v>
      </c>
      <c r="W1282">
        <v>6</v>
      </c>
      <c r="X1282">
        <v>8</v>
      </c>
      <c r="Y1282">
        <f t="shared" ref="Y1282:Y1345" si="41">U1282+V1282+W1282+X1282</f>
        <v>19</v>
      </c>
      <c r="Z1282">
        <v>2</v>
      </c>
      <c r="AA1282">
        <v>0</v>
      </c>
      <c r="AB1282">
        <v>0</v>
      </c>
      <c r="AC1282">
        <v>1</v>
      </c>
      <c r="AD1282">
        <v>0</v>
      </c>
      <c r="AE1282">
        <v>0</v>
      </c>
      <c r="AF1282">
        <v>0</v>
      </c>
      <c r="AG1282">
        <v>3</v>
      </c>
      <c r="AH1282">
        <v>11</v>
      </c>
      <c r="AI1282">
        <v>1</v>
      </c>
      <c r="AJ1282">
        <f>marketing_campaign[[#This Row],[AcceptedCmp2]]+marketing_campaign[[#This Row],[AcceptedCmp1]]+marketing_campaign[[#This Row],[AcceptedCmp5]]+marketing_campaign[[#This Row],[AcceptedCmp4]]+marketing_campaign[[#This Row],[AcceptedCmp3]]</f>
        <v>1</v>
      </c>
    </row>
    <row r="1283" spans="1:36" x14ac:dyDescent="0.35">
      <c r="A1283">
        <v>9516</v>
      </c>
      <c r="B1283">
        <v>1971</v>
      </c>
      <c r="C1283">
        <f t="shared" ca="1" si="40"/>
        <v>55</v>
      </c>
      <c r="D1283" t="str" cm="1">
        <f t="array" aca="1" ref="D12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3" t="s">
        <v>37</v>
      </c>
      <c r="F1283" t="s">
        <v>35</v>
      </c>
      <c r="G1283" cm="1">
        <f t="array" ref="G1283">_xlfn.IFS(marketing_campaign[[#This Row],[Marital_Status]]="Single",I1283-J1283+1,marketing_campaign[[#This Row],[Marital_Status]]="Together",I1283+J1283+2,marketing_campaign[[#This Row],[Marital_Status]]="Alone",I1283-J1283+1,marketing_campaign[[#This Row],[Marital_Status]]="Married",I1283+J1283+2,marketing_campaign[[#This Row],[Marital_Status]]="Divorced",I1283+J1283+1,marketing_campaign[[#This Row],[Marital_Status]]="YOLO",I1283-J1283+1,marketing_campaign[[#This Row],[Marital_Status]]="Absurd",I1283-J1283+1,marketing_campaign[[#This Row],[Marital_Status]]="Widow",I1283+J1283+1)</f>
        <v>1</v>
      </c>
      <c r="H1283">
        <v>49118</v>
      </c>
      <c r="I1283">
        <v>0</v>
      </c>
      <c r="J1283">
        <v>0</v>
      </c>
      <c r="K1283" s="1">
        <v>41139</v>
      </c>
      <c r="L1283">
        <v>90</v>
      </c>
      <c r="M1283" t="str" cm="1">
        <f t="array" ref="M1283">_xlfn.IFS(AND(marketing_campaign[[#This Row],[Recency]]&gt;=0,marketing_campaign[[#This Row],[Recency]]&lt;=14),"Early Recency",AND(marketing_campaign[[#This Row],[Recency]]&gt;=15,marketing_campaign[[#This Row],[Recency]]&lt;=31),"Mid-Recency",marketing_campaign[[#This Row],[Recency]]&gt;=32,"Late Recency")</f>
        <v>Late Recency</v>
      </c>
      <c r="N1283">
        <v>620</v>
      </c>
      <c r="O1283">
        <v>54</v>
      </c>
      <c r="P1283">
        <v>239</v>
      </c>
      <c r="Q1283">
        <v>99</v>
      </c>
      <c r="R1283">
        <v>98</v>
      </c>
      <c r="S1283">
        <v>119</v>
      </c>
      <c r="T1283">
        <f>marketing_campaign[[#This Row],[MntGoldProds]]+marketing_campaign[[#This Row],[MntSweetProducts]]+marketing_campaign[[#This Row],[MntFishProducts]]+marketing_campaign[[#This Row],[MntMeatProducts]]+marketing_campaign[[#This Row],[MntFruits]]+marketing_campaign[[#This Row],[MntWines]]</f>
        <v>1229</v>
      </c>
      <c r="U1283">
        <v>2</v>
      </c>
      <c r="V1283">
        <v>9</v>
      </c>
      <c r="W1283">
        <v>7</v>
      </c>
      <c r="X1283">
        <v>10</v>
      </c>
      <c r="Y1283">
        <f t="shared" si="41"/>
        <v>28</v>
      </c>
      <c r="Z1283">
        <v>7</v>
      </c>
      <c r="AA1283">
        <v>0</v>
      </c>
      <c r="AB1283">
        <v>1</v>
      </c>
      <c r="AC1283">
        <v>0</v>
      </c>
      <c r="AD1283">
        <v>0</v>
      </c>
      <c r="AE1283">
        <v>1</v>
      </c>
      <c r="AF1283">
        <v>0</v>
      </c>
      <c r="AG1283">
        <v>3</v>
      </c>
      <c r="AH1283">
        <v>11</v>
      </c>
      <c r="AI1283">
        <v>1</v>
      </c>
      <c r="AJ1283">
        <f>marketing_campaign[[#This Row],[AcceptedCmp2]]+marketing_campaign[[#This Row],[AcceptedCmp1]]+marketing_campaign[[#This Row],[AcceptedCmp5]]+marketing_campaign[[#This Row],[AcceptedCmp4]]+marketing_campaign[[#This Row],[AcceptedCmp3]]</f>
        <v>2</v>
      </c>
    </row>
    <row r="1284" spans="1:36" x14ac:dyDescent="0.35">
      <c r="A1284">
        <v>679</v>
      </c>
      <c r="B1284">
        <v>1957</v>
      </c>
      <c r="C1284">
        <f t="shared" ca="1" si="40"/>
        <v>69</v>
      </c>
      <c r="D1284" t="str" cm="1">
        <f t="array" aca="1" ref="D12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84" t="s">
        <v>32</v>
      </c>
      <c r="F1284" t="s">
        <v>33</v>
      </c>
      <c r="G1284" cm="1">
        <f t="array" ref="G1284">_xlfn.IFS(marketing_campaign[[#This Row],[Marital_Status]]="Single",I1284-J1284+1,marketing_campaign[[#This Row],[Marital_Status]]="Together",I1284+J1284+2,marketing_campaign[[#This Row],[Marital_Status]]="Alone",I1284-J1284+1,marketing_campaign[[#This Row],[Marital_Status]]="Married",I1284+J1284+2,marketing_campaign[[#This Row],[Marital_Status]]="Divorced",I1284+J1284+1,marketing_campaign[[#This Row],[Marital_Status]]="YOLO",I1284-J1284+1,marketing_campaign[[#This Row],[Marital_Status]]="Absurd",I1284-J1284+1,marketing_campaign[[#This Row],[Marital_Status]]="Widow",I1284+J1284+1)</f>
        <v>4</v>
      </c>
      <c r="H1284">
        <v>37633</v>
      </c>
      <c r="I1284">
        <v>1</v>
      </c>
      <c r="J1284">
        <v>1</v>
      </c>
      <c r="K1284" s="1">
        <v>41172</v>
      </c>
      <c r="L1284">
        <v>49</v>
      </c>
      <c r="M1284" t="str" cm="1">
        <f t="array" ref="M1284">_xlfn.IFS(AND(marketing_campaign[[#This Row],[Recency]]&gt;=0,marketing_campaign[[#This Row],[Recency]]&lt;=14),"Early Recency",AND(marketing_campaign[[#This Row],[Recency]]&gt;=15,marketing_campaign[[#This Row],[Recency]]&lt;=31),"Mid-Recency",marketing_campaign[[#This Row],[Recency]]&gt;=32,"Late Recency")</f>
        <v>Late Recency</v>
      </c>
      <c r="N1284">
        <v>13</v>
      </c>
      <c r="O1284">
        <v>4</v>
      </c>
      <c r="P1284">
        <v>20</v>
      </c>
      <c r="Q1284">
        <v>0</v>
      </c>
      <c r="R1284">
        <v>0</v>
      </c>
      <c r="S1284">
        <v>1</v>
      </c>
      <c r="T1284">
        <f>marketing_campaign[[#This Row],[MntGoldProds]]+marketing_campaign[[#This Row],[MntSweetProducts]]+marketing_campaign[[#This Row],[MntFishProducts]]+marketing_campaign[[#This Row],[MntMeatProducts]]+marketing_campaign[[#This Row],[MntFruits]]+marketing_campaign[[#This Row],[MntWines]]</f>
        <v>38</v>
      </c>
      <c r="U1284">
        <v>2</v>
      </c>
      <c r="V1284">
        <v>1</v>
      </c>
      <c r="W1284">
        <v>0</v>
      </c>
      <c r="X1284">
        <v>3</v>
      </c>
      <c r="Y1284">
        <f t="shared" si="41"/>
        <v>6</v>
      </c>
      <c r="Z1284">
        <v>9</v>
      </c>
      <c r="AA1284">
        <v>0</v>
      </c>
      <c r="AB1284">
        <v>0</v>
      </c>
      <c r="AC1284">
        <v>0</v>
      </c>
      <c r="AD1284">
        <v>0</v>
      </c>
      <c r="AE1284">
        <v>0</v>
      </c>
      <c r="AF1284">
        <v>0</v>
      </c>
      <c r="AG1284">
        <v>3</v>
      </c>
      <c r="AH1284">
        <v>11</v>
      </c>
      <c r="AI1284">
        <v>0</v>
      </c>
      <c r="AJ1284">
        <f>marketing_campaign[[#This Row],[AcceptedCmp2]]+marketing_campaign[[#This Row],[AcceptedCmp1]]+marketing_campaign[[#This Row],[AcceptedCmp5]]+marketing_campaign[[#This Row],[AcceptedCmp4]]+marketing_campaign[[#This Row],[AcceptedCmp3]]</f>
        <v>0</v>
      </c>
    </row>
    <row r="1285" spans="1:36" x14ac:dyDescent="0.35">
      <c r="A1285">
        <v>7384</v>
      </c>
      <c r="B1285">
        <v>1951</v>
      </c>
      <c r="C1285">
        <f t="shared" ca="1" si="40"/>
        <v>75</v>
      </c>
      <c r="D1285" t="str" cm="1">
        <f t="array" aca="1" ref="D12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85" t="s">
        <v>34</v>
      </c>
      <c r="F1285" t="s">
        <v>31</v>
      </c>
      <c r="G1285" cm="1">
        <f t="array" ref="G1285">_xlfn.IFS(marketing_campaign[[#This Row],[Marital_Status]]="Single",I1285-J1285+1,marketing_campaign[[#This Row],[Marital_Status]]="Together",I1285+J1285+2,marketing_campaign[[#This Row],[Marital_Status]]="Alone",I1285-J1285+1,marketing_campaign[[#This Row],[Marital_Status]]="Married",I1285+J1285+2,marketing_campaign[[#This Row],[Marital_Status]]="Divorced",I1285+J1285+1,marketing_campaign[[#This Row],[Marital_Status]]="YOLO",I1285-J1285+1,marketing_campaign[[#This Row],[Marital_Status]]="Absurd",I1285-J1285+1,marketing_campaign[[#This Row],[Marital_Status]]="Widow",I1285+J1285+1)</f>
        <v>2</v>
      </c>
      <c r="H1285">
        <v>39767</v>
      </c>
      <c r="I1285">
        <v>0</v>
      </c>
      <c r="J1285">
        <v>0</v>
      </c>
      <c r="K1285" s="1">
        <v>41476</v>
      </c>
      <c r="L1285">
        <v>18</v>
      </c>
      <c r="M1285" t="str" cm="1">
        <f t="array" ref="M1285">_xlfn.IFS(AND(marketing_campaign[[#This Row],[Recency]]&gt;=0,marketing_campaign[[#This Row],[Recency]]&lt;=14),"Early Recency",AND(marketing_campaign[[#This Row],[Recency]]&gt;=15,marketing_campaign[[#This Row],[Recency]]&lt;=31),"Mid-Recency",marketing_campaign[[#This Row],[Recency]]&gt;=32,"Late Recency")</f>
        <v>Mid-Recency</v>
      </c>
      <c r="N1285">
        <v>113</v>
      </c>
      <c r="O1285">
        <v>61</v>
      </c>
      <c r="P1285">
        <v>204</v>
      </c>
      <c r="Q1285">
        <v>34</v>
      </c>
      <c r="R1285">
        <v>26</v>
      </c>
      <c r="S1285">
        <v>47</v>
      </c>
      <c r="T1285">
        <f>marketing_campaign[[#This Row],[MntGoldProds]]+marketing_campaign[[#This Row],[MntSweetProducts]]+marketing_campaign[[#This Row],[MntFishProducts]]+marketing_campaign[[#This Row],[MntMeatProducts]]+marketing_campaign[[#This Row],[MntFruits]]+marketing_campaign[[#This Row],[MntWines]]</f>
        <v>485</v>
      </c>
      <c r="U1285">
        <v>2</v>
      </c>
      <c r="V1285">
        <v>7</v>
      </c>
      <c r="W1285">
        <v>1</v>
      </c>
      <c r="X1285">
        <v>7</v>
      </c>
      <c r="Y1285">
        <f t="shared" si="41"/>
        <v>17</v>
      </c>
      <c r="Z1285">
        <v>8</v>
      </c>
      <c r="AA1285">
        <v>0</v>
      </c>
      <c r="AB1285">
        <v>0</v>
      </c>
      <c r="AC1285">
        <v>0</v>
      </c>
      <c r="AD1285">
        <v>0</v>
      </c>
      <c r="AE1285">
        <v>0</v>
      </c>
      <c r="AF1285">
        <v>0</v>
      </c>
      <c r="AG1285">
        <v>3</v>
      </c>
      <c r="AH1285">
        <v>11</v>
      </c>
      <c r="AI1285">
        <v>0</v>
      </c>
      <c r="AJ1285">
        <f>marketing_campaign[[#This Row],[AcceptedCmp2]]+marketing_campaign[[#This Row],[AcceptedCmp1]]+marketing_campaign[[#This Row],[AcceptedCmp5]]+marketing_campaign[[#This Row],[AcceptedCmp4]]+marketing_campaign[[#This Row],[AcceptedCmp3]]</f>
        <v>0</v>
      </c>
    </row>
    <row r="1286" spans="1:36" x14ac:dyDescent="0.35">
      <c r="A1286">
        <v>5043</v>
      </c>
      <c r="B1286">
        <v>1951</v>
      </c>
      <c r="C1286">
        <f t="shared" ca="1" si="40"/>
        <v>75</v>
      </c>
      <c r="D1286" t="str" cm="1">
        <f t="array" aca="1" ref="D12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86" t="s">
        <v>36</v>
      </c>
      <c r="F1286" t="s">
        <v>33</v>
      </c>
      <c r="G1286" cm="1">
        <f t="array" ref="G1286">_xlfn.IFS(marketing_campaign[[#This Row],[Marital_Status]]="Single",I1286-J1286+1,marketing_campaign[[#This Row],[Marital_Status]]="Together",I1286+J1286+2,marketing_campaign[[#This Row],[Marital_Status]]="Alone",I1286-J1286+1,marketing_campaign[[#This Row],[Marital_Status]]="Married",I1286+J1286+2,marketing_campaign[[#This Row],[Marital_Status]]="Divorced",I1286+J1286+1,marketing_campaign[[#This Row],[Marital_Status]]="YOLO",I1286-J1286+1,marketing_campaign[[#This Row],[Marital_Status]]="Absurd",I1286-J1286+1,marketing_campaign[[#This Row],[Marital_Status]]="Widow",I1286+J1286+1)</f>
        <v>2</v>
      </c>
      <c r="H1286">
        <v>26997</v>
      </c>
      <c r="I1286">
        <v>0</v>
      </c>
      <c r="J1286">
        <v>0</v>
      </c>
      <c r="K1286" s="1">
        <v>41218</v>
      </c>
      <c r="L1286">
        <v>89</v>
      </c>
      <c r="M1286" t="str" cm="1">
        <f t="array" ref="M1286">_xlfn.IFS(AND(marketing_campaign[[#This Row],[Recency]]&gt;=0,marketing_campaign[[#This Row],[Recency]]&lt;=14),"Early Recency",AND(marketing_campaign[[#This Row],[Recency]]&gt;=15,marketing_campaign[[#This Row],[Recency]]&lt;=31),"Mid-Recency",marketing_campaign[[#This Row],[Recency]]&gt;=32,"Late Recency")</f>
        <v>Late Recency</v>
      </c>
      <c r="N1286">
        <v>7</v>
      </c>
      <c r="O1286">
        <v>23</v>
      </c>
      <c r="P1286">
        <v>78</v>
      </c>
      <c r="Q1286">
        <v>133</v>
      </c>
      <c r="R1286">
        <v>49</v>
      </c>
      <c r="S1286">
        <v>144</v>
      </c>
      <c r="T1286">
        <f>marketing_campaign[[#This Row],[MntGoldProds]]+marketing_campaign[[#This Row],[MntSweetProducts]]+marketing_campaign[[#This Row],[MntFishProducts]]+marketing_campaign[[#This Row],[MntMeatProducts]]+marketing_campaign[[#This Row],[MntFruits]]+marketing_campaign[[#This Row],[MntWines]]</f>
        <v>434</v>
      </c>
      <c r="U1286">
        <v>2</v>
      </c>
      <c r="V1286">
        <v>4</v>
      </c>
      <c r="W1286">
        <v>2</v>
      </c>
      <c r="X1286">
        <v>5</v>
      </c>
      <c r="Y1286">
        <f t="shared" si="41"/>
        <v>13</v>
      </c>
      <c r="Z1286">
        <v>7</v>
      </c>
      <c r="AA1286">
        <v>0</v>
      </c>
      <c r="AB1286">
        <v>0</v>
      </c>
      <c r="AC1286">
        <v>0</v>
      </c>
      <c r="AD1286">
        <v>0</v>
      </c>
      <c r="AE1286">
        <v>0</v>
      </c>
      <c r="AF1286">
        <v>0</v>
      </c>
      <c r="AG1286">
        <v>3</v>
      </c>
      <c r="AH1286">
        <v>11</v>
      </c>
      <c r="AI1286">
        <v>0</v>
      </c>
      <c r="AJ1286">
        <f>marketing_campaign[[#This Row],[AcceptedCmp2]]+marketing_campaign[[#This Row],[AcceptedCmp1]]+marketing_campaign[[#This Row],[AcceptedCmp5]]+marketing_campaign[[#This Row],[AcceptedCmp4]]+marketing_campaign[[#This Row],[AcceptedCmp3]]</f>
        <v>0</v>
      </c>
    </row>
    <row r="1287" spans="1:36" x14ac:dyDescent="0.35">
      <c r="A1287">
        <v>5267</v>
      </c>
      <c r="B1287">
        <v>1970</v>
      </c>
      <c r="C1287">
        <f t="shared" ca="1" si="40"/>
        <v>56</v>
      </c>
      <c r="D1287" t="str" cm="1">
        <f t="array" aca="1" ref="D12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7" t="s">
        <v>29</v>
      </c>
      <c r="F1287" t="s">
        <v>35</v>
      </c>
      <c r="G1287" cm="1">
        <f t="array" ref="G1287">_xlfn.IFS(marketing_campaign[[#This Row],[Marital_Status]]="Single",I1287-J1287+1,marketing_campaign[[#This Row],[Marital_Status]]="Together",I1287+J1287+2,marketing_campaign[[#This Row],[Marital_Status]]="Alone",I1287-J1287+1,marketing_campaign[[#This Row],[Marital_Status]]="Married",I1287+J1287+2,marketing_campaign[[#This Row],[Marital_Status]]="Divorced",I1287+J1287+1,marketing_campaign[[#This Row],[Marital_Status]]="YOLO",I1287-J1287+1,marketing_campaign[[#This Row],[Marital_Status]]="Absurd",I1287-J1287+1,marketing_campaign[[#This Row],[Marital_Status]]="Widow",I1287+J1287+1)</f>
        <v>2</v>
      </c>
      <c r="H1287">
        <v>33986</v>
      </c>
      <c r="I1287">
        <v>1</v>
      </c>
      <c r="J1287">
        <v>0</v>
      </c>
      <c r="K1287" s="1">
        <v>41347</v>
      </c>
      <c r="L1287">
        <v>43</v>
      </c>
      <c r="M1287" t="str" cm="1">
        <f t="array" ref="M1287">_xlfn.IFS(AND(marketing_campaign[[#This Row],[Recency]]&gt;=0,marketing_campaign[[#This Row],[Recency]]&lt;=14),"Early Recency",AND(marketing_campaign[[#This Row],[Recency]]&gt;=15,marketing_campaign[[#This Row],[Recency]]&lt;=31),"Mid-Recency",marketing_campaign[[#This Row],[Recency]]&gt;=32,"Late Recency")</f>
        <v>Late Recency</v>
      </c>
      <c r="N1287">
        <v>16</v>
      </c>
      <c r="O1287">
        <v>2</v>
      </c>
      <c r="P1287">
        <v>18</v>
      </c>
      <c r="Q1287">
        <v>2</v>
      </c>
      <c r="R1287">
        <v>1</v>
      </c>
      <c r="S1287">
        <v>5</v>
      </c>
      <c r="T1287">
        <f>marketing_campaign[[#This Row],[MntGoldProds]]+marketing_campaign[[#This Row],[MntSweetProducts]]+marketing_campaign[[#This Row],[MntFishProducts]]+marketing_campaign[[#This Row],[MntMeatProducts]]+marketing_campaign[[#This Row],[MntFruits]]+marketing_campaign[[#This Row],[MntWines]]</f>
        <v>44</v>
      </c>
      <c r="U1287">
        <v>1</v>
      </c>
      <c r="V1287">
        <v>1</v>
      </c>
      <c r="W1287">
        <v>0</v>
      </c>
      <c r="X1287">
        <v>3</v>
      </c>
      <c r="Y1287">
        <f t="shared" si="41"/>
        <v>5</v>
      </c>
      <c r="Z1287">
        <v>7</v>
      </c>
      <c r="AA1287">
        <v>0</v>
      </c>
      <c r="AB1287">
        <v>0</v>
      </c>
      <c r="AC1287">
        <v>0</v>
      </c>
      <c r="AD1287">
        <v>0</v>
      </c>
      <c r="AE1287">
        <v>0</v>
      </c>
      <c r="AF1287">
        <v>0</v>
      </c>
      <c r="AG1287">
        <v>3</v>
      </c>
      <c r="AH1287">
        <v>11</v>
      </c>
      <c r="AI1287">
        <v>0</v>
      </c>
      <c r="AJ1287">
        <f>marketing_campaign[[#This Row],[AcceptedCmp2]]+marketing_campaign[[#This Row],[AcceptedCmp1]]+marketing_campaign[[#This Row],[AcceptedCmp5]]+marketing_campaign[[#This Row],[AcceptedCmp4]]+marketing_campaign[[#This Row],[AcceptedCmp3]]</f>
        <v>0</v>
      </c>
    </row>
    <row r="1288" spans="1:36" x14ac:dyDescent="0.35">
      <c r="A1288">
        <v>339</v>
      </c>
      <c r="B1288">
        <v>1972</v>
      </c>
      <c r="C1288">
        <f t="shared" ca="1" si="40"/>
        <v>54</v>
      </c>
      <c r="D1288" t="str" cm="1">
        <f t="array" aca="1" ref="D12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8" t="s">
        <v>32</v>
      </c>
      <c r="F1288" t="s">
        <v>33</v>
      </c>
      <c r="G1288" cm="1">
        <f t="array" ref="G1288">_xlfn.IFS(marketing_campaign[[#This Row],[Marital_Status]]="Single",I1288-J1288+1,marketing_campaign[[#This Row],[Marital_Status]]="Together",I1288+J1288+2,marketing_campaign[[#This Row],[Marital_Status]]="Alone",I1288-J1288+1,marketing_campaign[[#This Row],[Marital_Status]]="Married",I1288+J1288+2,marketing_campaign[[#This Row],[Marital_Status]]="Divorced",I1288+J1288+1,marketing_campaign[[#This Row],[Marital_Status]]="YOLO",I1288-J1288+1,marketing_campaign[[#This Row],[Marital_Status]]="Absurd",I1288-J1288+1,marketing_campaign[[#This Row],[Marital_Status]]="Widow",I1288+J1288+1)</f>
        <v>3</v>
      </c>
      <c r="H1288">
        <v>57091</v>
      </c>
      <c r="I1288">
        <v>0</v>
      </c>
      <c r="J1288">
        <v>1</v>
      </c>
      <c r="K1288" s="1">
        <v>41236</v>
      </c>
      <c r="L1288">
        <v>82</v>
      </c>
      <c r="M1288" t="str" cm="1">
        <f t="array" ref="M1288">_xlfn.IFS(AND(marketing_campaign[[#This Row],[Recency]]&gt;=0,marketing_campaign[[#This Row],[Recency]]&lt;=14),"Early Recency",AND(marketing_campaign[[#This Row],[Recency]]&gt;=15,marketing_campaign[[#This Row],[Recency]]&lt;=31),"Mid-Recency",marketing_campaign[[#This Row],[Recency]]&gt;=32,"Late Recency")</f>
        <v>Late Recency</v>
      </c>
      <c r="N1288">
        <v>462</v>
      </c>
      <c r="O1288">
        <v>0</v>
      </c>
      <c r="P1288">
        <v>24</v>
      </c>
      <c r="Q1288">
        <v>6</v>
      </c>
      <c r="R1288">
        <v>0</v>
      </c>
      <c r="S1288">
        <v>4</v>
      </c>
      <c r="T1288">
        <f>marketing_campaign[[#This Row],[MntGoldProds]]+marketing_campaign[[#This Row],[MntSweetProducts]]+marketing_campaign[[#This Row],[MntFishProducts]]+marketing_campaign[[#This Row],[MntMeatProducts]]+marketing_campaign[[#This Row],[MntFruits]]+marketing_campaign[[#This Row],[MntWines]]</f>
        <v>496</v>
      </c>
      <c r="U1288">
        <v>2</v>
      </c>
      <c r="V1288">
        <v>9</v>
      </c>
      <c r="W1288">
        <v>2</v>
      </c>
      <c r="X1288">
        <v>5</v>
      </c>
      <c r="Y1288">
        <f t="shared" si="41"/>
        <v>18</v>
      </c>
      <c r="Z1288">
        <v>7</v>
      </c>
      <c r="AA1288">
        <v>0</v>
      </c>
      <c r="AB1288">
        <v>1</v>
      </c>
      <c r="AC1288">
        <v>0</v>
      </c>
      <c r="AD1288">
        <v>0</v>
      </c>
      <c r="AE1288">
        <v>0</v>
      </c>
      <c r="AF1288">
        <v>0</v>
      </c>
      <c r="AG1288">
        <v>3</v>
      </c>
      <c r="AH1288">
        <v>11</v>
      </c>
      <c r="AI1288">
        <v>1</v>
      </c>
      <c r="AJ1288">
        <f>marketing_campaign[[#This Row],[AcceptedCmp2]]+marketing_campaign[[#This Row],[AcceptedCmp1]]+marketing_campaign[[#This Row],[AcceptedCmp5]]+marketing_campaign[[#This Row],[AcceptedCmp4]]+marketing_campaign[[#This Row],[AcceptedCmp3]]</f>
        <v>1</v>
      </c>
    </row>
    <row r="1289" spans="1:36" x14ac:dyDescent="0.35">
      <c r="A1289">
        <v>2516</v>
      </c>
      <c r="B1289">
        <v>1969</v>
      </c>
      <c r="C1289">
        <f t="shared" ca="1" si="40"/>
        <v>57</v>
      </c>
      <c r="D1289" t="str" cm="1">
        <f t="array" aca="1" ref="D12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89" t="s">
        <v>37</v>
      </c>
      <c r="F1289" t="s">
        <v>33</v>
      </c>
      <c r="G1289" cm="1">
        <f t="array" ref="G1289">_xlfn.IFS(marketing_campaign[[#This Row],[Marital_Status]]="Single",I1289-J1289+1,marketing_campaign[[#This Row],[Marital_Status]]="Together",I1289+J1289+2,marketing_campaign[[#This Row],[Marital_Status]]="Alone",I1289-J1289+1,marketing_campaign[[#This Row],[Marital_Status]]="Married",I1289+J1289+2,marketing_campaign[[#This Row],[Marital_Status]]="Divorced",I1289+J1289+1,marketing_campaign[[#This Row],[Marital_Status]]="YOLO",I1289-J1289+1,marketing_campaign[[#This Row],[Marital_Status]]="Absurd",I1289-J1289+1,marketing_campaign[[#This Row],[Marital_Status]]="Widow",I1289+J1289+1)</f>
        <v>4</v>
      </c>
      <c r="H1289">
        <v>46831</v>
      </c>
      <c r="I1289">
        <v>1</v>
      </c>
      <c r="J1289">
        <v>1</v>
      </c>
      <c r="K1289" s="1">
        <v>41433</v>
      </c>
      <c r="L1289">
        <v>84</v>
      </c>
      <c r="M1289" t="str" cm="1">
        <f t="array" ref="M1289">_xlfn.IFS(AND(marketing_campaign[[#This Row],[Recency]]&gt;=0,marketing_campaign[[#This Row],[Recency]]&lt;=14),"Early Recency",AND(marketing_campaign[[#This Row],[Recency]]&gt;=15,marketing_campaign[[#This Row],[Recency]]&lt;=31),"Mid-Recency",marketing_campaign[[#This Row],[Recency]]&gt;=32,"Late Recency")</f>
        <v>Late Recency</v>
      </c>
      <c r="N1289">
        <v>22</v>
      </c>
      <c r="O1289">
        <v>2</v>
      </c>
      <c r="P1289">
        <v>10</v>
      </c>
      <c r="Q1289">
        <v>6</v>
      </c>
      <c r="R1289">
        <v>4</v>
      </c>
      <c r="S1289">
        <v>34</v>
      </c>
      <c r="T1289">
        <f>marketing_campaign[[#This Row],[MntGoldProds]]+marketing_campaign[[#This Row],[MntSweetProducts]]+marketing_campaign[[#This Row],[MntFishProducts]]+marketing_campaign[[#This Row],[MntMeatProducts]]+marketing_campaign[[#This Row],[MntFruits]]+marketing_campaign[[#This Row],[MntWines]]</f>
        <v>78</v>
      </c>
      <c r="U1289">
        <v>2</v>
      </c>
      <c r="V1289">
        <v>1</v>
      </c>
      <c r="W1289">
        <v>2</v>
      </c>
      <c r="X1289">
        <v>2</v>
      </c>
      <c r="Y1289">
        <f t="shared" si="41"/>
        <v>7</v>
      </c>
      <c r="Z1289">
        <v>4</v>
      </c>
      <c r="AA1289">
        <v>0</v>
      </c>
      <c r="AB1289">
        <v>0</v>
      </c>
      <c r="AC1289">
        <v>0</v>
      </c>
      <c r="AD1289">
        <v>0</v>
      </c>
      <c r="AE1289">
        <v>0</v>
      </c>
      <c r="AF1289">
        <v>0</v>
      </c>
      <c r="AG1289">
        <v>3</v>
      </c>
      <c r="AH1289">
        <v>11</v>
      </c>
      <c r="AI1289">
        <v>0</v>
      </c>
      <c r="AJ1289">
        <f>marketing_campaign[[#This Row],[AcceptedCmp2]]+marketing_campaign[[#This Row],[AcceptedCmp1]]+marketing_campaign[[#This Row],[AcceptedCmp5]]+marketing_campaign[[#This Row],[AcceptedCmp4]]+marketing_campaign[[#This Row],[AcceptedCmp3]]</f>
        <v>0</v>
      </c>
    </row>
    <row r="1290" spans="1:36" x14ac:dyDescent="0.35">
      <c r="A1290">
        <v>9010</v>
      </c>
      <c r="B1290">
        <v>1972</v>
      </c>
      <c r="C1290">
        <f t="shared" ca="1" si="40"/>
        <v>54</v>
      </c>
      <c r="D1290" t="str" cm="1">
        <f t="array" aca="1" ref="D12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0" t="s">
        <v>34</v>
      </c>
      <c r="F1290" t="s">
        <v>33</v>
      </c>
      <c r="G1290" cm="1">
        <f t="array" ref="G1290">_xlfn.IFS(marketing_campaign[[#This Row],[Marital_Status]]="Single",I1290-J1290+1,marketing_campaign[[#This Row],[Marital_Status]]="Together",I1290+J1290+2,marketing_campaign[[#This Row],[Marital_Status]]="Alone",I1290-J1290+1,marketing_campaign[[#This Row],[Marital_Status]]="Married",I1290+J1290+2,marketing_campaign[[#This Row],[Marital_Status]]="Divorced",I1290+J1290+1,marketing_campaign[[#This Row],[Marital_Status]]="YOLO",I1290-J1290+1,marketing_campaign[[#This Row],[Marital_Status]]="Absurd",I1290-J1290+1,marketing_campaign[[#This Row],[Marital_Status]]="Widow",I1290+J1290+1)</f>
        <v>2</v>
      </c>
      <c r="H1290">
        <v>83151</v>
      </c>
      <c r="I1290">
        <v>0</v>
      </c>
      <c r="J1290">
        <v>0</v>
      </c>
      <c r="K1290" s="1">
        <v>41315</v>
      </c>
      <c r="L1290">
        <v>80</v>
      </c>
      <c r="M1290" t="str" cm="1">
        <f t="array" ref="M1290">_xlfn.IFS(AND(marketing_campaign[[#This Row],[Recency]]&gt;=0,marketing_campaign[[#This Row],[Recency]]&lt;=14),"Early Recency",AND(marketing_campaign[[#This Row],[Recency]]&gt;=15,marketing_campaign[[#This Row],[Recency]]&lt;=31),"Mid-Recency",marketing_campaign[[#This Row],[Recency]]&gt;=32,"Late Recency")</f>
        <v>Late Recency</v>
      </c>
      <c r="N1290">
        <v>968</v>
      </c>
      <c r="O1290">
        <v>147</v>
      </c>
      <c r="P1290">
        <v>842</v>
      </c>
      <c r="Q1290">
        <v>137</v>
      </c>
      <c r="R1290">
        <v>42</v>
      </c>
      <c r="S1290">
        <v>210</v>
      </c>
      <c r="T1290">
        <f>marketing_campaign[[#This Row],[MntGoldProds]]+marketing_campaign[[#This Row],[MntSweetProducts]]+marketing_campaign[[#This Row],[MntFishProducts]]+marketing_campaign[[#This Row],[MntMeatProducts]]+marketing_campaign[[#This Row],[MntFruits]]+marketing_campaign[[#This Row],[MntWines]]</f>
        <v>2346</v>
      </c>
      <c r="U1290">
        <v>1</v>
      </c>
      <c r="V1290">
        <v>5</v>
      </c>
      <c r="W1290">
        <v>7</v>
      </c>
      <c r="X1290">
        <v>10</v>
      </c>
      <c r="Y1290">
        <f t="shared" si="41"/>
        <v>23</v>
      </c>
      <c r="Z1290">
        <v>2</v>
      </c>
      <c r="AA1290">
        <v>1</v>
      </c>
      <c r="AB1290">
        <v>0</v>
      </c>
      <c r="AC1290">
        <v>1</v>
      </c>
      <c r="AD1290">
        <v>1</v>
      </c>
      <c r="AE1290">
        <v>0</v>
      </c>
      <c r="AF1290">
        <v>0</v>
      </c>
      <c r="AG1290">
        <v>3</v>
      </c>
      <c r="AH1290">
        <v>11</v>
      </c>
      <c r="AI1290">
        <v>1</v>
      </c>
      <c r="AJ1290">
        <f>marketing_campaign[[#This Row],[AcceptedCmp2]]+marketing_campaign[[#This Row],[AcceptedCmp1]]+marketing_campaign[[#This Row],[AcceptedCmp5]]+marketing_campaign[[#This Row],[AcceptedCmp4]]+marketing_campaign[[#This Row],[AcceptedCmp3]]</f>
        <v>3</v>
      </c>
    </row>
    <row r="1291" spans="1:36" x14ac:dyDescent="0.35">
      <c r="A1291">
        <v>378</v>
      </c>
      <c r="B1291">
        <v>1971</v>
      </c>
      <c r="C1291">
        <f t="shared" ca="1" si="40"/>
        <v>55</v>
      </c>
      <c r="D1291" t="str" cm="1">
        <f t="array" aca="1" ref="D12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1" t="s">
        <v>29</v>
      </c>
      <c r="F1291" t="s">
        <v>33</v>
      </c>
      <c r="G1291" cm="1">
        <f t="array" ref="G1291">_xlfn.IFS(marketing_campaign[[#This Row],[Marital_Status]]="Single",I1291-J1291+1,marketing_campaign[[#This Row],[Marital_Status]]="Together",I1291+J1291+2,marketing_campaign[[#This Row],[Marital_Status]]="Alone",I1291-J1291+1,marketing_campaign[[#This Row],[Marital_Status]]="Married",I1291+J1291+2,marketing_campaign[[#This Row],[Marital_Status]]="Divorced",I1291+J1291+1,marketing_campaign[[#This Row],[Marital_Status]]="YOLO",I1291-J1291+1,marketing_campaign[[#This Row],[Marital_Status]]="Absurd",I1291-J1291+1,marketing_campaign[[#This Row],[Marital_Status]]="Widow",I1291+J1291+1)</f>
        <v>2</v>
      </c>
      <c r="H1291">
        <v>52531</v>
      </c>
      <c r="I1291">
        <v>0</v>
      </c>
      <c r="J1291">
        <v>0</v>
      </c>
      <c r="K1291" s="1">
        <v>41273</v>
      </c>
      <c r="L1291">
        <v>68</v>
      </c>
      <c r="M1291" t="str" cm="1">
        <f t="array" ref="M1291">_xlfn.IFS(AND(marketing_campaign[[#This Row],[Recency]]&gt;=0,marketing_campaign[[#This Row],[Recency]]&lt;=14),"Early Recency",AND(marketing_campaign[[#This Row],[Recency]]&gt;=15,marketing_campaign[[#This Row],[Recency]]&lt;=31),"Mid-Recency",marketing_campaign[[#This Row],[Recency]]&gt;=32,"Late Recency")</f>
        <v>Late Recency</v>
      </c>
      <c r="N1291">
        <v>283</v>
      </c>
      <c r="O1291">
        <v>112</v>
      </c>
      <c r="P1291">
        <v>151</v>
      </c>
      <c r="Q1291">
        <v>51</v>
      </c>
      <c r="R1291">
        <v>72</v>
      </c>
      <c r="S1291">
        <v>125</v>
      </c>
      <c r="T1291">
        <f>marketing_campaign[[#This Row],[MntGoldProds]]+marketing_campaign[[#This Row],[MntSweetProducts]]+marketing_campaign[[#This Row],[MntFishProducts]]+marketing_campaign[[#This Row],[MntMeatProducts]]+marketing_campaign[[#This Row],[MntFruits]]+marketing_campaign[[#This Row],[MntWines]]</f>
        <v>794</v>
      </c>
      <c r="U1291">
        <v>2</v>
      </c>
      <c r="V1291">
        <v>7</v>
      </c>
      <c r="W1291">
        <v>2</v>
      </c>
      <c r="X1291">
        <v>10</v>
      </c>
      <c r="Y1291">
        <f t="shared" si="41"/>
        <v>21</v>
      </c>
      <c r="Z1291">
        <v>6</v>
      </c>
      <c r="AA1291">
        <v>0</v>
      </c>
      <c r="AB1291">
        <v>0</v>
      </c>
      <c r="AC1291">
        <v>0</v>
      </c>
      <c r="AD1291">
        <v>0</v>
      </c>
      <c r="AE1291">
        <v>0</v>
      </c>
      <c r="AF1291">
        <v>0</v>
      </c>
      <c r="AG1291">
        <v>3</v>
      </c>
      <c r="AH1291">
        <v>11</v>
      </c>
      <c r="AI1291">
        <v>0</v>
      </c>
      <c r="AJ1291">
        <f>marketing_campaign[[#This Row],[AcceptedCmp2]]+marketing_campaign[[#This Row],[AcceptedCmp1]]+marketing_campaign[[#This Row],[AcceptedCmp5]]+marketing_campaign[[#This Row],[AcceptedCmp4]]+marketing_campaign[[#This Row],[AcceptedCmp3]]</f>
        <v>0</v>
      </c>
    </row>
    <row r="1292" spans="1:36" x14ac:dyDescent="0.35">
      <c r="A1292">
        <v>4808</v>
      </c>
      <c r="B1292">
        <v>1956</v>
      </c>
      <c r="C1292">
        <f t="shared" ca="1" si="40"/>
        <v>70</v>
      </c>
      <c r="D1292" t="str" cm="1">
        <f t="array" aca="1" ref="D12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2" t="s">
        <v>29</v>
      </c>
      <c r="F1292" t="s">
        <v>33</v>
      </c>
      <c r="G1292" cm="1">
        <f t="array" ref="G1292">_xlfn.IFS(marketing_campaign[[#This Row],[Marital_Status]]="Single",I1292-J1292+1,marketing_campaign[[#This Row],[Marital_Status]]="Together",I1292+J1292+2,marketing_campaign[[#This Row],[Marital_Status]]="Alone",I1292-J1292+1,marketing_campaign[[#This Row],[Marital_Status]]="Married",I1292+J1292+2,marketing_campaign[[#This Row],[Marital_Status]]="Divorced",I1292+J1292+1,marketing_campaign[[#This Row],[Marital_Status]]="YOLO",I1292-J1292+1,marketing_campaign[[#This Row],[Marital_Status]]="Absurd",I1292-J1292+1,marketing_campaign[[#This Row],[Marital_Status]]="Widow",I1292+J1292+1)</f>
        <v>2</v>
      </c>
      <c r="H1292">
        <v>15759</v>
      </c>
      <c r="I1292">
        <v>0</v>
      </c>
      <c r="J1292">
        <v>0</v>
      </c>
      <c r="K1292" s="1">
        <v>41522</v>
      </c>
      <c r="L1292">
        <v>12</v>
      </c>
      <c r="M1292" t="str" cm="1">
        <f t="array" ref="M1292">_xlfn.IFS(AND(marketing_campaign[[#This Row],[Recency]]&gt;=0,marketing_campaign[[#This Row],[Recency]]&lt;=14),"Early Recency",AND(marketing_campaign[[#This Row],[Recency]]&gt;=15,marketing_campaign[[#This Row],[Recency]]&lt;=31),"Mid-Recency",marketing_campaign[[#This Row],[Recency]]&gt;=32,"Late Recency")</f>
        <v>Early Recency</v>
      </c>
      <c r="N1292">
        <v>1</v>
      </c>
      <c r="O1292">
        <v>2</v>
      </c>
      <c r="P1292">
        <v>5</v>
      </c>
      <c r="Q1292">
        <v>6</v>
      </c>
      <c r="R1292">
        <v>0</v>
      </c>
      <c r="S1292">
        <v>3</v>
      </c>
      <c r="T1292">
        <f>marketing_campaign[[#This Row],[MntGoldProds]]+marketing_campaign[[#This Row],[MntSweetProducts]]+marketing_campaign[[#This Row],[MntFishProducts]]+marketing_campaign[[#This Row],[MntMeatProducts]]+marketing_campaign[[#This Row],[MntFruits]]+marketing_campaign[[#This Row],[MntWines]]</f>
        <v>17</v>
      </c>
      <c r="U1292">
        <v>1</v>
      </c>
      <c r="V1292">
        <v>1</v>
      </c>
      <c r="W1292">
        <v>0</v>
      </c>
      <c r="X1292">
        <v>2</v>
      </c>
      <c r="Y1292">
        <f t="shared" si="41"/>
        <v>4</v>
      </c>
      <c r="Z1292">
        <v>7</v>
      </c>
      <c r="AA1292">
        <v>0</v>
      </c>
      <c r="AB1292">
        <v>0</v>
      </c>
      <c r="AC1292">
        <v>0</v>
      </c>
      <c r="AD1292">
        <v>0</v>
      </c>
      <c r="AE1292">
        <v>0</v>
      </c>
      <c r="AF1292">
        <v>0</v>
      </c>
      <c r="AG1292">
        <v>3</v>
      </c>
      <c r="AH1292">
        <v>11</v>
      </c>
      <c r="AI1292">
        <v>0</v>
      </c>
      <c r="AJ1292">
        <f>marketing_campaign[[#This Row],[AcceptedCmp2]]+marketing_campaign[[#This Row],[AcceptedCmp1]]+marketing_campaign[[#This Row],[AcceptedCmp5]]+marketing_campaign[[#This Row],[AcceptedCmp4]]+marketing_campaign[[#This Row],[AcceptedCmp3]]</f>
        <v>0</v>
      </c>
    </row>
    <row r="1293" spans="1:36" x14ac:dyDescent="0.35">
      <c r="A1293">
        <v>5068</v>
      </c>
      <c r="B1293">
        <v>1971</v>
      </c>
      <c r="C1293">
        <f t="shared" ca="1" si="40"/>
        <v>55</v>
      </c>
      <c r="D1293" t="str" cm="1">
        <f t="array" aca="1" ref="D12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3" t="s">
        <v>29</v>
      </c>
      <c r="F1293" t="s">
        <v>30</v>
      </c>
      <c r="G1293" cm="1">
        <f t="array" ref="G1293">_xlfn.IFS(marketing_campaign[[#This Row],[Marital_Status]]="Single",I1293-J1293+1,marketing_campaign[[#This Row],[Marital_Status]]="Together",I1293+J1293+2,marketing_campaign[[#This Row],[Marital_Status]]="Alone",I1293-J1293+1,marketing_campaign[[#This Row],[Marital_Status]]="Married",I1293+J1293+2,marketing_campaign[[#This Row],[Marital_Status]]="Divorced",I1293+J1293+1,marketing_campaign[[#This Row],[Marital_Status]]="YOLO",I1293-J1293+1,marketing_campaign[[#This Row],[Marital_Status]]="Absurd",I1293-J1293+1,marketing_campaign[[#This Row],[Marital_Status]]="Widow",I1293+J1293+1)</f>
        <v>2</v>
      </c>
      <c r="H1293">
        <v>22804</v>
      </c>
      <c r="I1293">
        <v>1</v>
      </c>
      <c r="J1293">
        <v>0</v>
      </c>
      <c r="K1293" s="1">
        <v>41486</v>
      </c>
      <c r="L1293">
        <v>75</v>
      </c>
      <c r="M1293" t="str" cm="1">
        <f t="array" ref="M1293">_xlfn.IFS(AND(marketing_campaign[[#This Row],[Recency]]&gt;=0,marketing_campaign[[#This Row],[Recency]]&lt;=14),"Early Recency",AND(marketing_campaign[[#This Row],[Recency]]&gt;=15,marketing_campaign[[#This Row],[Recency]]&lt;=31),"Mid-Recency",marketing_campaign[[#This Row],[Recency]]&gt;=32,"Late Recency")</f>
        <v>Late Recency</v>
      </c>
      <c r="N1293">
        <v>14</v>
      </c>
      <c r="O1293">
        <v>1</v>
      </c>
      <c r="P1293">
        <v>7</v>
      </c>
      <c r="Q1293">
        <v>2</v>
      </c>
      <c r="R1293">
        <v>1</v>
      </c>
      <c r="S1293">
        <v>1</v>
      </c>
      <c r="T1293">
        <f>marketing_campaign[[#This Row],[MntGoldProds]]+marketing_campaign[[#This Row],[MntSweetProducts]]+marketing_campaign[[#This Row],[MntFishProducts]]+marketing_campaign[[#This Row],[MntMeatProducts]]+marketing_campaign[[#This Row],[MntFruits]]+marketing_campaign[[#This Row],[MntWines]]</f>
        <v>26</v>
      </c>
      <c r="U1293">
        <v>1</v>
      </c>
      <c r="V1293">
        <v>2</v>
      </c>
      <c r="W1293">
        <v>0</v>
      </c>
      <c r="X1293">
        <v>2</v>
      </c>
      <c r="Y1293">
        <f t="shared" si="41"/>
        <v>5</v>
      </c>
      <c r="Z1293">
        <v>9</v>
      </c>
      <c r="AA1293">
        <v>0</v>
      </c>
      <c r="AB1293">
        <v>0</v>
      </c>
      <c r="AC1293">
        <v>0</v>
      </c>
      <c r="AD1293">
        <v>0</v>
      </c>
      <c r="AE1293">
        <v>0</v>
      </c>
      <c r="AF1293">
        <v>0</v>
      </c>
      <c r="AG1293">
        <v>3</v>
      </c>
      <c r="AH1293">
        <v>11</v>
      </c>
      <c r="AI1293">
        <v>0</v>
      </c>
      <c r="AJ1293">
        <f>marketing_campaign[[#This Row],[AcceptedCmp2]]+marketing_campaign[[#This Row],[AcceptedCmp1]]+marketing_campaign[[#This Row],[AcceptedCmp5]]+marketing_campaign[[#This Row],[AcceptedCmp4]]+marketing_campaign[[#This Row],[AcceptedCmp3]]</f>
        <v>0</v>
      </c>
    </row>
    <row r="1294" spans="1:36" x14ac:dyDescent="0.35">
      <c r="A1294">
        <v>7628</v>
      </c>
      <c r="B1294">
        <v>1973</v>
      </c>
      <c r="C1294">
        <f t="shared" ca="1" si="40"/>
        <v>53</v>
      </c>
      <c r="D1294" t="str" cm="1">
        <f t="array" aca="1" ref="D12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4" t="s">
        <v>37</v>
      </c>
      <c r="F1294" t="s">
        <v>33</v>
      </c>
      <c r="G1294" cm="1">
        <f t="array" ref="G1294">_xlfn.IFS(marketing_campaign[[#This Row],[Marital_Status]]="Single",I1294-J1294+1,marketing_campaign[[#This Row],[Marital_Status]]="Together",I1294+J1294+2,marketing_campaign[[#This Row],[Marital_Status]]="Alone",I1294-J1294+1,marketing_campaign[[#This Row],[Marital_Status]]="Married",I1294+J1294+2,marketing_campaign[[#This Row],[Marital_Status]]="Divorced",I1294+J1294+1,marketing_campaign[[#This Row],[Marital_Status]]="YOLO",I1294-J1294+1,marketing_campaign[[#This Row],[Marital_Status]]="Absurd",I1294-J1294+1,marketing_campaign[[#This Row],[Marital_Status]]="Widow",I1294+J1294+1)</f>
        <v>3</v>
      </c>
      <c r="H1294">
        <v>43050</v>
      </c>
      <c r="I1294">
        <v>1</v>
      </c>
      <c r="J1294">
        <v>0</v>
      </c>
      <c r="K1294" s="1">
        <v>41716</v>
      </c>
      <c r="L1294">
        <v>10</v>
      </c>
      <c r="M1294" t="str" cm="1">
        <f t="array" ref="M1294">_xlfn.IFS(AND(marketing_campaign[[#This Row],[Recency]]&gt;=0,marketing_campaign[[#This Row],[Recency]]&lt;=14),"Early Recency",AND(marketing_campaign[[#This Row],[Recency]]&gt;=15,marketing_campaign[[#This Row],[Recency]]&lt;=31),"Mid-Recency",marketing_campaign[[#This Row],[Recency]]&gt;=32,"Late Recency")</f>
        <v>Early Recency</v>
      </c>
      <c r="N1294">
        <v>30</v>
      </c>
      <c r="O1294">
        <v>5</v>
      </c>
      <c r="P1294">
        <v>24</v>
      </c>
      <c r="Q1294">
        <v>6</v>
      </c>
      <c r="R1294">
        <v>3</v>
      </c>
      <c r="S1294">
        <v>8</v>
      </c>
      <c r="T1294">
        <f>marketing_campaign[[#This Row],[MntGoldProds]]+marketing_campaign[[#This Row],[MntSweetProducts]]+marketing_campaign[[#This Row],[MntFishProducts]]+marketing_campaign[[#This Row],[MntMeatProducts]]+marketing_campaign[[#This Row],[MntFruits]]+marketing_campaign[[#This Row],[MntWines]]</f>
        <v>76</v>
      </c>
      <c r="U1294">
        <v>2</v>
      </c>
      <c r="V1294">
        <v>2</v>
      </c>
      <c r="W1294">
        <v>0</v>
      </c>
      <c r="X1294">
        <v>4</v>
      </c>
      <c r="Y1294">
        <f t="shared" si="41"/>
        <v>8</v>
      </c>
      <c r="Z1294">
        <v>5</v>
      </c>
      <c r="AA1294">
        <v>0</v>
      </c>
      <c r="AB1294">
        <v>0</v>
      </c>
      <c r="AC1294">
        <v>0</v>
      </c>
      <c r="AD1294">
        <v>0</v>
      </c>
      <c r="AE1294">
        <v>0</v>
      </c>
      <c r="AF1294">
        <v>0</v>
      </c>
      <c r="AG1294">
        <v>3</v>
      </c>
      <c r="AH1294">
        <v>11</v>
      </c>
      <c r="AI1294">
        <v>0</v>
      </c>
      <c r="AJ1294">
        <f>marketing_campaign[[#This Row],[AcceptedCmp2]]+marketing_campaign[[#This Row],[AcceptedCmp1]]+marketing_campaign[[#This Row],[AcceptedCmp5]]+marketing_campaign[[#This Row],[AcceptedCmp4]]+marketing_campaign[[#This Row],[AcceptedCmp3]]</f>
        <v>0</v>
      </c>
    </row>
    <row r="1295" spans="1:36" x14ac:dyDescent="0.35">
      <c r="A1295">
        <v>7128</v>
      </c>
      <c r="B1295">
        <v>1977</v>
      </c>
      <c r="C1295">
        <f t="shared" ca="1" si="40"/>
        <v>49</v>
      </c>
      <c r="D1295" t="str" cm="1">
        <f t="array" aca="1" ref="D12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5" t="s">
        <v>32</v>
      </c>
      <c r="F1295" t="s">
        <v>30</v>
      </c>
      <c r="G1295" cm="1">
        <f t="array" ref="G1295">_xlfn.IFS(marketing_campaign[[#This Row],[Marital_Status]]="Single",I1295-J1295+1,marketing_campaign[[#This Row],[Marital_Status]]="Together",I1295+J1295+2,marketing_campaign[[#This Row],[Marital_Status]]="Alone",I1295-J1295+1,marketing_campaign[[#This Row],[Marital_Status]]="Married",I1295+J1295+2,marketing_campaign[[#This Row],[Marital_Status]]="Divorced",I1295+J1295+1,marketing_campaign[[#This Row],[Marital_Status]]="YOLO",I1295-J1295+1,marketing_campaign[[#This Row],[Marital_Status]]="Absurd",I1295-J1295+1,marketing_campaign[[#This Row],[Marital_Status]]="Widow",I1295+J1295+1)</f>
        <v>1</v>
      </c>
      <c r="H1295">
        <v>42997</v>
      </c>
      <c r="I1295">
        <v>1</v>
      </c>
      <c r="J1295">
        <v>1</v>
      </c>
      <c r="K1295" s="1">
        <v>41615</v>
      </c>
      <c r="L1295">
        <v>91</v>
      </c>
      <c r="M1295" t="str" cm="1">
        <f t="array" ref="M1295">_xlfn.IFS(AND(marketing_campaign[[#This Row],[Recency]]&gt;=0,marketing_campaign[[#This Row],[Recency]]&lt;=14),"Early Recency",AND(marketing_campaign[[#This Row],[Recency]]&gt;=15,marketing_campaign[[#This Row],[Recency]]&lt;=31),"Mid-Recency",marketing_campaign[[#This Row],[Recency]]&gt;=32,"Late Recency")</f>
        <v>Late Recency</v>
      </c>
      <c r="N1295">
        <v>4</v>
      </c>
      <c r="O1295">
        <v>0</v>
      </c>
      <c r="P1295">
        <v>5</v>
      </c>
      <c r="Q1295">
        <v>0</v>
      </c>
      <c r="R1295">
        <v>1</v>
      </c>
      <c r="S1295">
        <v>5</v>
      </c>
      <c r="T1295">
        <f>marketing_campaign[[#This Row],[MntGoldProds]]+marketing_campaign[[#This Row],[MntSweetProducts]]+marketing_campaign[[#This Row],[MntFishProducts]]+marketing_campaign[[#This Row],[MntMeatProducts]]+marketing_campaign[[#This Row],[MntFruits]]+marketing_campaign[[#This Row],[MntWines]]</f>
        <v>15</v>
      </c>
      <c r="U1295">
        <v>1</v>
      </c>
      <c r="V1295">
        <v>1</v>
      </c>
      <c r="W1295">
        <v>0</v>
      </c>
      <c r="X1295">
        <v>2</v>
      </c>
      <c r="Y1295">
        <f t="shared" si="41"/>
        <v>4</v>
      </c>
      <c r="Z1295">
        <v>7</v>
      </c>
      <c r="AA1295">
        <v>0</v>
      </c>
      <c r="AB1295">
        <v>0</v>
      </c>
      <c r="AC1295">
        <v>0</v>
      </c>
      <c r="AD1295">
        <v>0</v>
      </c>
      <c r="AE1295">
        <v>0</v>
      </c>
      <c r="AF1295">
        <v>0</v>
      </c>
      <c r="AG1295">
        <v>3</v>
      </c>
      <c r="AH1295">
        <v>11</v>
      </c>
      <c r="AI1295">
        <v>0</v>
      </c>
      <c r="AJ1295">
        <f>marketing_campaign[[#This Row],[AcceptedCmp2]]+marketing_campaign[[#This Row],[AcceptedCmp1]]+marketing_campaign[[#This Row],[AcceptedCmp5]]+marketing_campaign[[#This Row],[AcceptedCmp4]]+marketing_campaign[[#This Row],[AcceptedCmp3]]</f>
        <v>0</v>
      </c>
    </row>
    <row r="1296" spans="1:36" x14ac:dyDescent="0.35">
      <c r="A1296">
        <v>2811</v>
      </c>
      <c r="B1296">
        <v>1963</v>
      </c>
      <c r="C1296">
        <f t="shared" ca="1" si="40"/>
        <v>63</v>
      </c>
      <c r="D1296" t="str" cm="1">
        <f t="array" aca="1" ref="D12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6" t="s">
        <v>32</v>
      </c>
      <c r="F1296" t="s">
        <v>30</v>
      </c>
      <c r="G1296" cm="1">
        <f t="array" ref="G1296">_xlfn.IFS(marketing_campaign[[#This Row],[Marital_Status]]="Single",I1296-J1296+1,marketing_campaign[[#This Row],[Marital_Status]]="Together",I1296+J1296+2,marketing_campaign[[#This Row],[Marital_Status]]="Alone",I1296-J1296+1,marketing_campaign[[#This Row],[Marital_Status]]="Married",I1296+J1296+2,marketing_campaign[[#This Row],[Marital_Status]]="Divorced",I1296+J1296+1,marketing_campaign[[#This Row],[Marital_Status]]="YOLO",I1296-J1296+1,marketing_campaign[[#This Row],[Marital_Status]]="Absurd",I1296-J1296+1,marketing_campaign[[#This Row],[Marital_Status]]="Widow",I1296+J1296+1)</f>
        <v>1</v>
      </c>
      <c r="H1296">
        <v>48918</v>
      </c>
      <c r="I1296">
        <v>1</v>
      </c>
      <c r="J1296">
        <v>1</v>
      </c>
      <c r="K1296" s="1">
        <v>41741</v>
      </c>
      <c r="L1296">
        <v>21</v>
      </c>
      <c r="M1296" t="str" cm="1">
        <f t="array" ref="M1296">_xlfn.IFS(AND(marketing_campaign[[#This Row],[Recency]]&gt;=0,marketing_campaign[[#This Row],[Recency]]&lt;=14),"Early Recency",AND(marketing_campaign[[#This Row],[Recency]]&gt;=15,marketing_campaign[[#This Row],[Recency]]&lt;=31),"Mid-Recency",marketing_campaign[[#This Row],[Recency]]&gt;=32,"Late Recency")</f>
        <v>Mid-Recency</v>
      </c>
      <c r="N1296">
        <v>52</v>
      </c>
      <c r="O1296">
        <v>0</v>
      </c>
      <c r="P1296">
        <v>9</v>
      </c>
      <c r="Q1296">
        <v>0</v>
      </c>
      <c r="R1296">
        <v>0</v>
      </c>
      <c r="S1296">
        <v>1</v>
      </c>
      <c r="T1296">
        <f>marketing_campaign[[#This Row],[MntGoldProds]]+marketing_campaign[[#This Row],[MntSweetProducts]]+marketing_campaign[[#This Row],[MntFishProducts]]+marketing_campaign[[#This Row],[MntMeatProducts]]+marketing_campaign[[#This Row],[MntFruits]]+marketing_campaign[[#This Row],[MntWines]]</f>
        <v>62</v>
      </c>
      <c r="U1296">
        <v>2</v>
      </c>
      <c r="V1296">
        <v>1</v>
      </c>
      <c r="W1296">
        <v>0</v>
      </c>
      <c r="X1296">
        <v>4</v>
      </c>
      <c r="Y1296">
        <f t="shared" si="41"/>
        <v>7</v>
      </c>
      <c r="Z1296">
        <v>4</v>
      </c>
      <c r="AA1296">
        <v>0</v>
      </c>
      <c r="AB1296">
        <v>0</v>
      </c>
      <c r="AC1296">
        <v>0</v>
      </c>
      <c r="AD1296">
        <v>0</v>
      </c>
      <c r="AE1296">
        <v>0</v>
      </c>
      <c r="AF1296">
        <v>0</v>
      </c>
      <c r="AG1296">
        <v>3</v>
      </c>
      <c r="AH1296">
        <v>11</v>
      </c>
      <c r="AI1296">
        <v>0</v>
      </c>
      <c r="AJ1296">
        <f>marketing_campaign[[#This Row],[AcceptedCmp2]]+marketing_campaign[[#This Row],[AcceptedCmp1]]+marketing_campaign[[#This Row],[AcceptedCmp5]]+marketing_campaign[[#This Row],[AcceptedCmp4]]+marketing_campaign[[#This Row],[AcceptedCmp3]]</f>
        <v>0</v>
      </c>
    </row>
    <row r="1297" spans="1:36" x14ac:dyDescent="0.35">
      <c r="A1297">
        <v>3551</v>
      </c>
      <c r="B1297">
        <v>1954</v>
      </c>
      <c r="C1297">
        <f t="shared" ca="1" si="40"/>
        <v>72</v>
      </c>
      <c r="D1297" t="str" cm="1">
        <f t="array" aca="1" ref="D12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297" t="s">
        <v>34</v>
      </c>
      <c r="F1297" t="s">
        <v>31</v>
      </c>
      <c r="G1297" cm="1">
        <f t="array" ref="G1297">_xlfn.IFS(marketing_campaign[[#This Row],[Marital_Status]]="Single",I1297-J1297+1,marketing_campaign[[#This Row],[Marital_Status]]="Together",I1297+J1297+2,marketing_campaign[[#This Row],[Marital_Status]]="Alone",I1297-J1297+1,marketing_campaign[[#This Row],[Marital_Status]]="Married",I1297+J1297+2,marketing_campaign[[#This Row],[Marital_Status]]="Divorced",I1297+J1297+1,marketing_campaign[[#This Row],[Marital_Status]]="YOLO",I1297-J1297+1,marketing_campaign[[#This Row],[Marital_Status]]="Absurd",I1297-J1297+1,marketing_campaign[[#This Row],[Marital_Status]]="Widow",I1297+J1297+1)</f>
        <v>3</v>
      </c>
      <c r="H1297">
        <v>60033</v>
      </c>
      <c r="I1297">
        <v>0</v>
      </c>
      <c r="J1297">
        <v>1</v>
      </c>
      <c r="K1297" s="1">
        <v>41727</v>
      </c>
      <c r="L1297">
        <v>28</v>
      </c>
      <c r="M1297" t="str" cm="1">
        <f t="array" ref="M1297">_xlfn.IFS(AND(marketing_campaign[[#This Row],[Recency]]&gt;=0,marketing_campaign[[#This Row],[Recency]]&lt;=14),"Early Recency",AND(marketing_campaign[[#This Row],[Recency]]&gt;=15,marketing_campaign[[#This Row],[Recency]]&lt;=31),"Mid-Recency",marketing_campaign[[#This Row],[Recency]]&gt;=32,"Late Recency")</f>
        <v>Mid-Recency</v>
      </c>
      <c r="N1297">
        <v>62</v>
      </c>
      <c r="O1297">
        <v>1</v>
      </c>
      <c r="P1297">
        <v>57</v>
      </c>
      <c r="Q1297">
        <v>19</v>
      </c>
      <c r="R1297">
        <v>11</v>
      </c>
      <c r="S1297">
        <v>48</v>
      </c>
      <c r="T1297">
        <f>marketing_campaign[[#This Row],[MntGoldProds]]+marketing_campaign[[#This Row],[MntSweetProducts]]+marketing_campaign[[#This Row],[MntFishProducts]]+marketing_campaign[[#This Row],[MntMeatProducts]]+marketing_campaign[[#This Row],[MntFruits]]+marketing_campaign[[#This Row],[MntWines]]</f>
        <v>198</v>
      </c>
      <c r="U1297">
        <v>2</v>
      </c>
      <c r="V1297">
        <v>2</v>
      </c>
      <c r="W1297">
        <v>1</v>
      </c>
      <c r="X1297">
        <v>5</v>
      </c>
      <c r="Y1297">
        <f t="shared" si="41"/>
        <v>10</v>
      </c>
      <c r="Z1297">
        <v>2</v>
      </c>
      <c r="AA1297">
        <v>0</v>
      </c>
      <c r="AB1297">
        <v>0</v>
      </c>
      <c r="AC1297">
        <v>0</v>
      </c>
      <c r="AD1297">
        <v>0</v>
      </c>
      <c r="AE1297">
        <v>0</v>
      </c>
      <c r="AF1297">
        <v>0</v>
      </c>
      <c r="AG1297">
        <v>3</v>
      </c>
      <c r="AH1297">
        <v>11</v>
      </c>
      <c r="AI1297">
        <v>0</v>
      </c>
      <c r="AJ1297">
        <f>marketing_campaign[[#This Row],[AcceptedCmp2]]+marketing_campaign[[#This Row],[AcceptedCmp1]]+marketing_campaign[[#This Row],[AcceptedCmp5]]+marketing_campaign[[#This Row],[AcceptedCmp4]]+marketing_campaign[[#This Row],[AcceptedCmp3]]</f>
        <v>0</v>
      </c>
    </row>
    <row r="1298" spans="1:36" x14ac:dyDescent="0.35">
      <c r="A1298">
        <v>1663</v>
      </c>
      <c r="B1298">
        <v>1978</v>
      </c>
      <c r="C1298">
        <f t="shared" ca="1" si="40"/>
        <v>48</v>
      </c>
      <c r="D1298" t="str" cm="1">
        <f t="array" aca="1" ref="D12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8" t="s">
        <v>32</v>
      </c>
      <c r="F1298" t="s">
        <v>31</v>
      </c>
      <c r="G1298" cm="1">
        <f t="array" ref="G1298">_xlfn.IFS(marketing_campaign[[#This Row],[Marital_Status]]="Single",I1298-J1298+1,marketing_campaign[[#This Row],[Marital_Status]]="Together",I1298+J1298+2,marketing_campaign[[#This Row],[Marital_Status]]="Alone",I1298-J1298+1,marketing_campaign[[#This Row],[Marital_Status]]="Married",I1298+J1298+2,marketing_campaign[[#This Row],[Marital_Status]]="Divorced",I1298+J1298+1,marketing_campaign[[#This Row],[Marital_Status]]="YOLO",I1298-J1298+1,marketing_campaign[[#This Row],[Marital_Status]]="Absurd",I1298-J1298+1,marketing_campaign[[#This Row],[Marital_Status]]="Widow",I1298+J1298+1)</f>
        <v>3</v>
      </c>
      <c r="H1298">
        <v>34043</v>
      </c>
      <c r="I1298">
        <v>1</v>
      </c>
      <c r="J1298">
        <v>0</v>
      </c>
      <c r="K1298" s="1">
        <v>41572</v>
      </c>
      <c r="L1298">
        <v>97</v>
      </c>
      <c r="M1298" t="str" cm="1">
        <f t="array" ref="M1298">_xlfn.IFS(AND(marketing_campaign[[#This Row],[Recency]]&gt;=0,marketing_campaign[[#This Row],[Recency]]&lt;=14),"Early Recency",AND(marketing_campaign[[#This Row],[Recency]]&gt;=15,marketing_campaign[[#This Row],[Recency]]&lt;=31),"Mid-Recency",marketing_campaign[[#This Row],[Recency]]&gt;=32,"Late Recency")</f>
        <v>Late Recency</v>
      </c>
      <c r="N1298">
        <v>20</v>
      </c>
      <c r="O1298">
        <v>2</v>
      </c>
      <c r="P1298">
        <v>14</v>
      </c>
      <c r="Q1298">
        <v>3</v>
      </c>
      <c r="R1298">
        <v>0</v>
      </c>
      <c r="S1298">
        <v>10</v>
      </c>
      <c r="T1298">
        <f>marketing_campaign[[#This Row],[MntGoldProds]]+marketing_campaign[[#This Row],[MntSweetProducts]]+marketing_campaign[[#This Row],[MntFishProducts]]+marketing_campaign[[#This Row],[MntMeatProducts]]+marketing_campaign[[#This Row],[MntFruits]]+marketing_campaign[[#This Row],[MntWines]]</f>
        <v>49</v>
      </c>
      <c r="U1298">
        <v>1</v>
      </c>
      <c r="V1298">
        <v>2</v>
      </c>
      <c r="W1298">
        <v>0</v>
      </c>
      <c r="X1298">
        <v>2</v>
      </c>
      <c r="Y1298">
        <f t="shared" si="41"/>
        <v>5</v>
      </c>
      <c r="Z1298">
        <v>9</v>
      </c>
      <c r="AA1298">
        <v>0</v>
      </c>
      <c r="AB1298">
        <v>0</v>
      </c>
      <c r="AC1298">
        <v>0</v>
      </c>
      <c r="AD1298">
        <v>0</v>
      </c>
      <c r="AE1298">
        <v>0</v>
      </c>
      <c r="AF1298">
        <v>0</v>
      </c>
      <c r="AG1298">
        <v>3</v>
      </c>
      <c r="AH1298">
        <v>11</v>
      </c>
      <c r="AI1298">
        <v>0</v>
      </c>
      <c r="AJ1298">
        <f>marketing_campaign[[#This Row],[AcceptedCmp2]]+marketing_campaign[[#This Row],[AcceptedCmp1]]+marketing_campaign[[#This Row],[AcceptedCmp5]]+marketing_campaign[[#This Row],[AcceptedCmp4]]+marketing_campaign[[#This Row],[AcceptedCmp3]]</f>
        <v>0</v>
      </c>
    </row>
    <row r="1299" spans="1:36" x14ac:dyDescent="0.35">
      <c r="A1299">
        <v>5543</v>
      </c>
      <c r="B1299">
        <v>1966</v>
      </c>
      <c r="C1299">
        <f t="shared" ca="1" si="40"/>
        <v>60</v>
      </c>
      <c r="D1299" t="str" cm="1">
        <f t="array" aca="1" ref="D12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299" t="s">
        <v>29</v>
      </c>
      <c r="F1299" t="s">
        <v>31</v>
      </c>
      <c r="G1299" cm="1">
        <f t="array" ref="G1299">_xlfn.IFS(marketing_campaign[[#This Row],[Marital_Status]]="Single",I1299-J1299+1,marketing_campaign[[#This Row],[Marital_Status]]="Together",I1299+J1299+2,marketing_campaign[[#This Row],[Marital_Status]]="Alone",I1299-J1299+1,marketing_campaign[[#This Row],[Marital_Status]]="Married",I1299+J1299+2,marketing_campaign[[#This Row],[Marital_Status]]="Divorced",I1299+J1299+1,marketing_campaign[[#This Row],[Marital_Status]]="YOLO",I1299-J1299+1,marketing_campaign[[#This Row],[Marital_Status]]="Absurd",I1299-J1299+1,marketing_campaign[[#This Row],[Marital_Status]]="Widow",I1299+J1299+1)</f>
        <v>3</v>
      </c>
      <c r="H1299">
        <v>57811</v>
      </c>
      <c r="I1299">
        <v>0</v>
      </c>
      <c r="J1299">
        <v>1</v>
      </c>
      <c r="K1299" s="1">
        <v>41449</v>
      </c>
      <c r="L1299">
        <v>49</v>
      </c>
      <c r="M1299" t="str" cm="1">
        <f t="array" ref="M1299">_xlfn.IFS(AND(marketing_campaign[[#This Row],[Recency]]&gt;=0,marketing_campaign[[#This Row],[Recency]]&lt;=14),"Early Recency",AND(marketing_campaign[[#This Row],[Recency]]&gt;=15,marketing_campaign[[#This Row],[Recency]]&lt;=31),"Mid-Recency",marketing_campaign[[#This Row],[Recency]]&gt;=32,"Late Recency")</f>
        <v>Late Recency</v>
      </c>
      <c r="N1299">
        <v>545</v>
      </c>
      <c r="O1299">
        <v>7</v>
      </c>
      <c r="P1299">
        <v>114</v>
      </c>
      <c r="Q1299">
        <v>37</v>
      </c>
      <c r="R1299">
        <v>21</v>
      </c>
      <c r="S1299">
        <v>78</v>
      </c>
      <c r="T1299">
        <f>marketing_campaign[[#This Row],[MntGoldProds]]+marketing_campaign[[#This Row],[MntSweetProducts]]+marketing_campaign[[#This Row],[MntFishProducts]]+marketing_campaign[[#This Row],[MntMeatProducts]]+marketing_campaign[[#This Row],[MntFruits]]+marketing_campaign[[#This Row],[MntWines]]</f>
        <v>802</v>
      </c>
      <c r="U1299">
        <v>5</v>
      </c>
      <c r="V1299">
        <v>7</v>
      </c>
      <c r="W1299">
        <v>2</v>
      </c>
      <c r="X1299">
        <v>11</v>
      </c>
      <c r="Y1299">
        <f t="shared" si="41"/>
        <v>25</v>
      </c>
      <c r="Z1299">
        <v>5</v>
      </c>
      <c r="AA1299">
        <v>0</v>
      </c>
      <c r="AB1299">
        <v>1</v>
      </c>
      <c r="AC1299">
        <v>0</v>
      </c>
      <c r="AD1299">
        <v>0</v>
      </c>
      <c r="AE1299">
        <v>0</v>
      </c>
      <c r="AF1299">
        <v>0</v>
      </c>
      <c r="AG1299">
        <v>3</v>
      </c>
      <c r="AH1299">
        <v>11</v>
      </c>
      <c r="AI1299">
        <v>0</v>
      </c>
      <c r="AJ1299">
        <f>marketing_campaign[[#This Row],[AcceptedCmp2]]+marketing_campaign[[#This Row],[AcceptedCmp1]]+marketing_campaign[[#This Row],[AcceptedCmp5]]+marketing_campaign[[#This Row],[AcceptedCmp4]]+marketing_campaign[[#This Row],[AcceptedCmp3]]</f>
        <v>1</v>
      </c>
    </row>
    <row r="1300" spans="1:36" x14ac:dyDescent="0.35">
      <c r="A1300">
        <v>1577</v>
      </c>
      <c r="B1300">
        <v>1946</v>
      </c>
      <c r="C1300">
        <f t="shared" ca="1" si="40"/>
        <v>80</v>
      </c>
      <c r="D1300" t="str" cm="1">
        <f t="array" aca="1" ref="D13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00" t="s">
        <v>29</v>
      </c>
      <c r="F1300" t="s">
        <v>33</v>
      </c>
      <c r="G1300" cm="1">
        <f t="array" ref="G1300">_xlfn.IFS(marketing_campaign[[#This Row],[Marital_Status]]="Single",I1300-J1300+1,marketing_campaign[[#This Row],[Marital_Status]]="Together",I1300+J1300+2,marketing_campaign[[#This Row],[Marital_Status]]="Alone",I1300-J1300+1,marketing_campaign[[#This Row],[Marital_Status]]="Married",I1300+J1300+2,marketing_campaign[[#This Row],[Marital_Status]]="Divorced",I1300+J1300+1,marketing_campaign[[#This Row],[Marital_Status]]="YOLO",I1300-J1300+1,marketing_campaign[[#This Row],[Marital_Status]]="Absurd",I1300-J1300+1,marketing_campaign[[#This Row],[Marital_Status]]="Widow",I1300+J1300+1)</f>
        <v>2</v>
      </c>
      <c r="H1300">
        <v>78569</v>
      </c>
      <c r="I1300">
        <v>0</v>
      </c>
      <c r="J1300">
        <v>0</v>
      </c>
      <c r="K1300" s="1">
        <v>41689</v>
      </c>
      <c r="L1300">
        <v>14</v>
      </c>
      <c r="M1300" t="str" cm="1">
        <f t="array" ref="M1300">_xlfn.IFS(AND(marketing_campaign[[#This Row],[Recency]]&gt;=0,marketing_campaign[[#This Row],[Recency]]&lt;=14),"Early Recency",AND(marketing_campaign[[#This Row],[Recency]]&gt;=15,marketing_campaign[[#This Row],[Recency]]&lt;=31),"Mid-Recency",marketing_campaign[[#This Row],[Recency]]&gt;=32,"Late Recency")</f>
        <v>Early Recency</v>
      </c>
      <c r="N1300">
        <v>558</v>
      </c>
      <c r="O1300">
        <v>79</v>
      </c>
      <c r="P1300">
        <v>622</v>
      </c>
      <c r="Q1300">
        <v>207</v>
      </c>
      <c r="R1300">
        <v>175</v>
      </c>
      <c r="S1300">
        <v>95</v>
      </c>
      <c r="T1300">
        <f>marketing_campaign[[#This Row],[MntGoldProds]]+marketing_campaign[[#This Row],[MntSweetProducts]]+marketing_campaign[[#This Row],[MntFishProducts]]+marketing_campaign[[#This Row],[MntMeatProducts]]+marketing_campaign[[#This Row],[MntFruits]]+marketing_campaign[[#This Row],[MntWines]]</f>
        <v>1736</v>
      </c>
      <c r="U1300">
        <v>1</v>
      </c>
      <c r="V1300">
        <v>4</v>
      </c>
      <c r="W1300">
        <v>6</v>
      </c>
      <c r="X1300">
        <v>4</v>
      </c>
      <c r="Y1300">
        <f t="shared" si="41"/>
        <v>15</v>
      </c>
      <c r="Z1300">
        <v>1</v>
      </c>
      <c r="AA1300">
        <v>0</v>
      </c>
      <c r="AB1300">
        <v>0</v>
      </c>
      <c r="AC1300">
        <v>1</v>
      </c>
      <c r="AD1300">
        <v>0</v>
      </c>
      <c r="AE1300">
        <v>0</v>
      </c>
      <c r="AF1300">
        <v>0</v>
      </c>
      <c r="AG1300">
        <v>3</v>
      </c>
      <c r="AH1300">
        <v>11</v>
      </c>
      <c r="AI1300">
        <v>1</v>
      </c>
      <c r="AJ1300">
        <f>marketing_campaign[[#This Row],[AcceptedCmp2]]+marketing_campaign[[#This Row],[AcceptedCmp1]]+marketing_campaign[[#This Row],[AcceptedCmp5]]+marketing_campaign[[#This Row],[AcceptedCmp4]]+marketing_campaign[[#This Row],[AcceptedCmp3]]</f>
        <v>1</v>
      </c>
    </row>
    <row r="1301" spans="1:36" x14ac:dyDescent="0.35">
      <c r="A1301">
        <v>10641</v>
      </c>
      <c r="B1301">
        <v>1978</v>
      </c>
      <c r="C1301">
        <f t="shared" ca="1" si="40"/>
        <v>48</v>
      </c>
      <c r="D1301" t="str" cm="1">
        <f t="array" aca="1" ref="D13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1" t="s">
        <v>29</v>
      </c>
      <c r="F1301" t="s">
        <v>30</v>
      </c>
      <c r="G1301" cm="1">
        <f t="array" ref="G1301">_xlfn.IFS(marketing_campaign[[#This Row],[Marital_Status]]="Single",I1301-J1301+1,marketing_campaign[[#This Row],[Marital_Status]]="Together",I1301+J1301+2,marketing_campaign[[#This Row],[Marital_Status]]="Alone",I1301-J1301+1,marketing_campaign[[#This Row],[Marital_Status]]="Married",I1301+J1301+2,marketing_campaign[[#This Row],[Marital_Status]]="Divorced",I1301+J1301+1,marketing_campaign[[#This Row],[Marital_Status]]="YOLO",I1301-J1301+1,marketing_campaign[[#This Row],[Marital_Status]]="Absurd",I1301-J1301+1,marketing_campaign[[#This Row],[Marital_Status]]="Widow",I1301+J1301+1)</f>
        <v>1</v>
      </c>
      <c r="H1301">
        <v>7500</v>
      </c>
      <c r="I1301">
        <v>1</v>
      </c>
      <c r="J1301">
        <v>1</v>
      </c>
      <c r="K1301" s="1">
        <v>41270</v>
      </c>
      <c r="L1301">
        <v>5</v>
      </c>
      <c r="M1301" t="str" cm="1">
        <f t="array" ref="M1301">_xlfn.IFS(AND(marketing_campaign[[#This Row],[Recency]]&gt;=0,marketing_campaign[[#This Row],[Recency]]&lt;=14),"Early Recency",AND(marketing_campaign[[#This Row],[Recency]]&gt;=15,marketing_campaign[[#This Row],[Recency]]&lt;=31),"Mid-Recency",marketing_campaign[[#This Row],[Recency]]&gt;=32,"Late Recency")</f>
        <v>Early Recency</v>
      </c>
      <c r="N1301">
        <v>6</v>
      </c>
      <c r="O1301">
        <v>5</v>
      </c>
      <c r="P1301">
        <v>4</v>
      </c>
      <c r="Q1301">
        <v>13</v>
      </c>
      <c r="R1301">
        <v>4</v>
      </c>
      <c r="S1301">
        <v>25</v>
      </c>
      <c r="T1301">
        <f>marketing_campaign[[#This Row],[MntGoldProds]]+marketing_campaign[[#This Row],[MntSweetProducts]]+marketing_campaign[[#This Row],[MntFishProducts]]+marketing_campaign[[#This Row],[MntMeatProducts]]+marketing_campaign[[#This Row],[MntFruits]]+marketing_campaign[[#This Row],[MntWines]]</f>
        <v>57</v>
      </c>
      <c r="U1301">
        <v>4</v>
      </c>
      <c r="V1301">
        <v>2</v>
      </c>
      <c r="W1301">
        <v>1</v>
      </c>
      <c r="X1301">
        <v>3</v>
      </c>
      <c r="Y1301">
        <f t="shared" si="41"/>
        <v>10</v>
      </c>
      <c r="Z1301">
        <v>6</v>
      </c>
      <c r="AA1301">
        <v>0</v>
      </c>
      <c r="AB1301">
        <v>0</v>
      </c>
      <c r="AC1301">
        <v>0</v>
      </c>
      <c r="AD1301">
        <v>0</v>
      </c>
      <c r="AE1301">
        <v>0</v>
      </c>
      <c r="AF1301">
        <v>0</v>
      </c>
      <c r="AG1301">
        <v>3</v>
      </c>
      <c r="AH1301">
        <v>11</v>
      </c>
      <c r="AI1301">
        <v>0</v>
      </c>
      <c r="AJ1301">
        <f>marketing_campaign[[#This Row],[AcceptedCmp2]]+marketing_campaign[[#This Row],[AcceptedCmp1]]+marketing_campaign[[#This Row],[AcceptedCmp5]]+marketing_campaign[[#This Row],[AcceptedCmp4]]+marketing_campaign[[#This Row],[AcceptedCmp3]]</f>
        <v>0</v>
      </c>
    </row>
    <row r="1302" spans="1:36" x14ac:dyDescent="0.35">
      <c r="A1302">
        <v>5336</v>
      </c>
      <c r="B1302">
        <v>1971</v>
      </c>
      <c r="C1302">
        <f t="shared" ca="1" si="40"/>
        <v>55</v>
      </c>
      <c r="D1302" t="str" cm="1">
        <f t="array" aca="1" ref="D13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2" t="s">
        <v>34</v>
      </c>
      <c r="F1302" t="s">
        <v>31</v>
      </c>
      <c r="G1302" cm="1">
        <f t="array" ref="G1302">_xlfn.IFS(marketing_campaign[[#This Row],[Marital_Status]]="Single",I1302-J1302+1,marketing_campaign[[#This Row],[Marital_Status]]="Together",I1302+J1302+2,marketing_campaign[[#This Row],[Marital_Status]]="Alone",I1302-J1302+1,marketing_campaign[[#This Row],[Marital_Status]]="Married",I1302+J1302+2,marketing_campaign[[#This Row],[Marital_Status]]="Divorced",I1302+J1302+1,marketing_campaign[[#This Row],[Marital_Status]]="YOLO",I1302-J1302+1,marketing_campaign[[#This Row],[Marital_Status]]="Absurd",I1302-J1302+1,marketing_campaign[[#This Row],[Marital_Status]]="Widow",I1302+J1302+1)</f>
        <v>3</v>
      </c>
      <c r="H1302">
        <v>157733</v>
      </c>
      <c r="I1302">
        <v>1</v>
      </c>
      <c r="J1302">
        <v>0</v>
      </c>
      <c r="K1302" s="1">
        <v>41429</v>
      </c>
      <c r="L1302">
        <v>37</v>
      </c>
      <c r="M1302" t="str" cm="1">
        <f t="array" ref="M1302">_xlfn.IFS(AND(marketing_campaign[[#This Row],[Recency]]&gt;=0,marketing_campaign[[#This Row],[Recency]]&lt;=14),"Early Recency",AND(marketing_campaign[[#This Row],[Recency]]&gt;=15,marketing_campaign[[#This Row],[Recency]]&lt;=31),"Mid-Recency",marketing_campaign[[#This Row],[Recency]]&gt;=32,"Late Recency")</f>
        <v>Late Recency</v>
      </c>
      <c r="N1302">
        <v>39</v>
      </c>
      <c r="O1302">
        <v>1</v>
      </c>
      <c r="P1302">
        <v>9</v>
      </c>
      <c r="Q1302">
        <v>2</v>
      </c>
      <c r="R1302">
        <v>0</v>
      </c>
      <c r="S1302">
        <v>8</v>
      </c>
      <c r="T1302">
        <f>marketing_campaign[[#This Row],[MntGoldProds]]+marketing_campaign[[#This Row],[MntSweetProducts]]+marketing_campaign[[#This Row],[MntFishProducts]]+marketing_campaign[[#This Row],[MntMeatProducts]]+marketing_campaign[[#This Row],[MntFruits]]+marketing_campaign[[#This Row],[MntWines]]</f>
        <v>59</v>
      </c>
      <c r="U1302">
        <v>0</v>
      </c>
      <c r="V1302">
        <v>1</v>
      </c>
      <c r="W1302">
        <v>0</v>
      </c>
      <c r="X1302">
        <v>1</v>
      </c>
      <c r="Y1302">
        <f t="shared" si="41"/>
        <v>2</v>
      </c>
      <c r="Z1302">
        <v>1</v>
      </c>
      <c r="AA1302">
        <v>0</v>
      </c>
      <c r="AB1302">
        <v>0</v>
      </c>
      <c r="AC1302">
        <v>0</v>
      </c>
      <c r="AD1302">
        <v>0</v>
      </c>
      <c r="AE1302">
        <v>0</v>
      </c>
      <c r="AF1302">
        <v>0</v>
      </c>
      <c r="AG1302">
        <v>3</v>
      </c>
      <c r="AH1302">
        <v>11</v>
      </c>
      <c r="AI1302">
        <v>0</v>
      </c>
      <c r="AJ1302">
        <f>marketing_campaign[[#This Row],[AcceptedCmp2]]+marketing_campaign[[#This Row],[AcceptedCmp1]]+marketing_campaign[[#This Row],[AcceptedCmp5]]+marketing_campaign[[#This Row],[AcceptedCmp4]]+marketing_campaign[[#This Row],[AcceptedCmp3]]</f>
        <v>0</v>
      </c>
    </row>
    <row r="1303" spans="1:36" x14ac:dyDescent="0.35">
      <c r="A1303">
        <v>6024</v>
      </c>
      <c r="B1303">
        <v>1953</v>
      </c>
      <c r="C1303">
        <f t="shared" ca="1" si="40"/>
        <v>73</v>
      </c>
      <c r="D1303" t="str" cm="1">
        <f t="array" aca="1" ref="D13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03" t="s">
        <v>29</v>
      </c>
      <c r="F1303" t="s">
        <v>31</v>
      </c>
      <c r="G1303" cm="1">
        <f t="array" ref="G1303">_xlfn.IFS(marketing_campaign[[#This Row],[Marital_Status]]="Single",I1303-J1303+1,marketing_campaign[[#This Row],[Marital_Status]]="Together",I1303+J1303+2,marketing_campaign[[#This Row],[Marital_Status]]="Alone",I1303-J1303+1,marketing_campaign[[#This Row],[Marital_Status]]="Married",I1303+J1303+2,marketing_campaign[[#This Row],[Marital_Status]]="Divorced",I1303+J1303+1,marketing_campaign[[#This Row],[Marital_Status]]="YOLO",I1303-J1303+1,marketing_campaign[[#This Row],[Marital_Status]]="Absurd",I1303-J1303+1,marketing_campaign[[#This Row],[Marital_Status]]="Widow",I1303+J1303+1)</f>
        <v>2</v>
      </c>
      <c r="H1303">
        <v>94384</v>
      </c>
      <c r="I1303">
        <v>0</v>
      </c>
      <c r="J1303">
        <v>0</v>
      </c>
      <c r="K1303" s="1">
        <v>41337</v>
      </c>
      <c r="L1303">
        <v>62</v>
      </c>
      <c r="M1303" t="str" cm="1">
        <f t="array" ref="M1303">_xlfn.IFS(AND(marketing_campaign[[#This Row],[Recency]]&gt;=0,marketing_campaign[[#This Row],[Recency]]&lt;=14),"Early Recency",AND(marketing_campaign[[#This Row],[Recency]]&gt;=15,marketing_campaign[[#This Row],[Recency]]&lt;=31),"Mid-Recency",marketing_campaign[[#This Row],[Recency]]&gt;=32,"Late Recency")</f>
        <v>Late Recency</v>
      </c>
      <c r="N1303">
        <v>1111</v>
      </c>
      <c r="O1303">
        <v>24</v>
      </c>
      <c r="P1303">
        <v>790</v>
      </c>
      <c r="Q1303">
        <v>160</v>
      </c>
      <c r="R1303">
        <v>45</v>
      </c>
      <c r="S1303">
        <v>172</v>
      </c>
      <c r="T1303">
        <f>marketing_campaign[[#This Row],[MntGoldProds]]+marketing_campaign[[#This Row],[MntSweetProducts]]+marketing_campaign[[#This Row],[MntFishProducts]]+marketing_campaign[[#This Row],[MntMeatProducts]]+marketing_campaign[[#This Row],[MntFruits]]+marketing_campaign[[#This Row],[MntWines]]</f>
        <v>2302</v>
      </c>
      <c r="U1303">
        <v>0</v>
      </c>
      <c r="V1303">
        <v>5</v>
      </c>
      <c r="W1303">
        <v>8</v>
      </c>
      <c r="X1303">
        <v>5</v>
      </c>
      <c r="Y1303">
        <f t="shared" si="41"/>
        <v>18</v>
      </c>
      <c r="Z1303">
        <v>2</v>
      </c>
      <c r="AA1303">
        <v>0</v>
      </c>
      <c r="AB1303">
        <v>1</v>
      </c>
      <c r="AC1303">
        <v>1</v>
      </c>
      <c r="AD1303">
        <v>1</v>
      </c>
      <c r="AE1303">
        <v>0</v>
      </c>
      <c r="AF1303">
        <v>0</v>
      </c>
      <c r="AG1303">
        <v>3</v>
      </c>
      <c r="AH1303">
        <v>11</v>
      </c>
      <c r="AI1303">
        <v>1</v>
      </c>
      <c r="AJ1303">
        <f>marketing_campaign[[#This Row],[AcceptedCmp2]]+marketing_campaign[[#This Row],[AcceptedCmp1]]+marketing_campaign[[#This Row],[AcceptedCmp5]]+marketing_campaign[[#This Row],[AcceptedCmp4]]+marketing_campaign[[#This Row],[AcceptedCmp3]]</f>
        <v>3</v>
      </c>
    </row>
    <row r="1304" spans="1:36" x14ac:dyDescent="0.35">
      <c r="A1304">
        <v>1878</v>
      </c>
      <c r="B1304">
        <v>1985</v>
      </c>
      <c r="C1304">
        <f t="shared" ca="1" si="40"/>
        <v>41</v>
      </c>
      <c r="D1304" t="str" cm="1">
        <f t="array" aca="1" ref="D13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04" t="s">
        <v>37</v>
      </c>
      <c r="F1304" t="s">
        <v>33</v>
      </c>
      <c r="G1304" cm="1">
        <f t="array" ref="G1304">_xlfn.IFS(marketing_campaign[[#This Row],[Marital_Status]]="Single",I1304-J1304+1,marketing_campaign[[#This Row],[Marital_Status]]="Together",I1304+J1304+2,marketing_campaign[[#This Row],[Marital_Status]]="Alone",I1304-J1304+1,marketing_campaign[[#This Row],[Marital_Status]]="Married",I1304+J1304+2,marketing_campaign[[#This Row],[Marital_Status]]="Divorced",I1304+J1304+1,marketing_campaign[[#This Row],[Marital_Status]]="YOLO",I1304-J1304+1,marketing_campaign[[#This Row],[Marital_Status]]="Absurd",I1304-J1304+1,marketing_campaign[[#This Row],[Marital_Status]]="Widow",I1304+J1304+1)</f>
        <v>2</v>
      </c>
      <c r="H1304">
        <v>23148</v>
      </c>
      <c r="I1304">
        <v>0</v>
      </c>
      <c r="J1304">
        <v>0</v>
      </c>
      <c r="K1304" s="1">
        <v>41688</v>
      </c>
      <c r="L1304">
        <v>83</v>
      </c>
      <c r="M1304" t="str" cm="1">
        <f t="array" ref="M1304">_xlfn.IFS(AND(marketing_campaign[[#This Row],[Recency]]&gt;=0,marketing_campaign[[#This Row],[Recency]]&lt;=14),"Early Recency",AND(marketing_campaign[[#This Row],[Recency]]&gt;=15,marketing_campaign[[#This Row],[Recency]]&lt;=31),"Mid-Recency",marketing_campaign[[#This Row],[Recency]]&gt;=32,"Late Recency")</f>
        <v>Late Recency</v>
      </c>
      <c r="N1304">
        <v>4</v>
      </c>
      <c r="O1304">
        <v>6</v>
      </c>
      <c r="P1304">
        <v>8</v>
      </c>
      <c r="Q1304">
        <v>6</v>
      </c>
      <c r="R1304">
        <v>3</v>
      </c>
      <c r="S1304">
        <v>10</v>
      </c>
      <c r="T1304">
        <f>marketing_campaign[[#This Row],[MntGoldProds]]+marketing_campaign[[#This Row],[MntSweetProducts]]+marketing_campaign[[#This Row],[MntFishProducts]]+marketing_campaign[[#This Row],[MntMeatProducts]]+marketing_campaign[[#This Row],[MntFruits]]+marketing_campaign[[#This Row],[MntWines]]</f>
        <v>37</v>
      </c>
      <c r="U1304">
        <v>1</v>
      </c>
      <c r="V1304">
        <v>2</v>
      </c>
      <c r="W1304">
        <v>0</v>
      </c>
      <c r="X1304">
        <v>3</v>
      </c>
      <c r="Y1304">
        <f t="shared" si="41"/>
        <v>6</v>
      </c>
      <c r="Z1304">
        <v>7</v>
      </c>
      <c r="AA1304">
        <v>0</v>
      </c>
      <c r="AB1304">
        <v>0</v>
      </c>
      <c r="AC1304">
        <v>0</v>
      </c>
      <c r="AD1304">
        <v>0</v>
      </c>
      <c r="AE1304">
        <v>0</v>
      </c>
      <c r="AF1304">
        <v>0</v>
      </c>
      <c r="AG1304">
        <v>3</v>
      </c>
      <c r="AH1304">
        <v>11</v>
      </c>
      <c r="AI1304">
        <v>0</v>
      </c>
      <c r="AJ1304">
        <f>marketing_campaign[[#This Row],[AcceptedCmp2]]+marketing_campaign[[#This Row],[AcceptedCmp1]]+marketing_campaign[[#This Row],[AcceptedCmp5]]+marketing_campaign[[#This Row],[AcceptedCmp4]]+marketing_campaign[[#This Row],[AcceptedCmp3]]</f>
        <v>0</v>
      </c>
    </row>
    <row r="1305" spans="1:36" x14ac:dyDescent="0.35">
      <c r="A1305">
        <v>3099</v>
      </c>
      <c r="B1305">
        <v>1970</v>
      </c>
      <c r="C1305">
        <f t="shared" ca="1" si="40"/>
        <v>56</v>
      </c>
      <c r="D1305" t="str" cm="1">
        <f t="array" aca="1" ref="D13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5" t="s">
        <v>29</v>
      </c>
      <c r="F1305" t="s">
        <v>35</v>
      </c>
      <c r="G1305" cm="1">
        <f t="array" ref="G1305">_xlfn.IFS(marketing_campaign[[#This Row],[Marital_Status]]="Single",I1305-J1305+1,marketing_campaign[[#This Row],[Marital_Status]]="Together",I1305+J1305+2,marketing_campaign[[#This Row],[Marital_Status]]="Alone",I1305-J1305+1,marketing_campaign[[#This Row],[Marital_Status]]="Married",I1305+J1305+2,marketing_campaign[[#This Row],[Marital_Status]]="Divorced",I1305+J1305+1,marketing_campaign[[#This Row],[Marital_Status]]="YOLO",I1305-J1305+1,marketing_campaign[[#This Row],[Marital_Status]]="Absurd",I1305-J1305+1,marketing_campaign[[#This Row],[Marital_Status]]="Widow",I1305+J1305+1)</f>
        <v>3</v>
      </c>
      <c r="H1305">
        <v>44267</v>
      </c>
      <c r="I1305">
        <v>1</v>
      </c>
      <c r="J1305">
        <v>1</v>
      </c>
      <c r="K1305" s="1">
        <v>41330</v>
      </c>
      <c r="L1305">
        <v>48</v>
      </c>
      <c r="M1305" t="str" cm="1">
        <f t="array" ref="M1305">_xlfn.IFS(AND(marketing_campaign[[#This Row],[Recency]]&gt;=0,marketing_campaign[[#This Row],[Recency]]&lt;=14),"Early Recency",AND(marketing_campaign[[#This Row],[Recency]]&gt;=15,marketing_campaign[[#This Row],[Recency]]&lt;=31),"Mid-Recency",marketing_campaign[[#This Row],[Recency]]&gt;=32,"Late Recency")</f>
        <v>Late Recency</v>
      </c>
      <c r="N1305">
        <v>183</v>
      </c>
      <c r="O1305">
        <v>5</v>
      </c>
      <c r="P1305">
        <v>65</v>
      </c>
      <c r="Q1305">
        <v>3</v>
      </c>
      <c r="R1305">
        <v>5</v>
      </c>
      <c r="S1305">
        <v>49</v>
      </c>
      <c r="T1305">
        <f>marketing_campaign[[#This Row],[MntGoldProds]]+marketing_campaign[[#This Row],[MntSweetProducts]]+marketing_campaign[[#This Row],[MntFishProducts]]+marketing_campaign[[#This Row],[MntMeatProducts]]+marketing_campaign[[#This Row],[MntFruits]]+marketing_campaign[[#This Row],[MntWines]]</f>
        <v>310</v>
      </c>
      <c r="U1305">
        <v>5</v>
      </c>
      <c r="V1305">
        <v>5</v>
      </c>
      <c r="W1305">
        <v>2</v>
      </c>
      <c r="X1305">
        <v>4</v>
      </c>
      <c r="Y1305">
        <f t="shared" si="41"/>
        <v>16</v>
      </c>
      <c r="Z1305">
        <v>9</v>
      </c>
      <c r="AA1305">
        <v>0</v>
      </c>
      <c r="AB1305">
        <v>0</v>
      </c>
      <c r="AC1305">
        <v>0</v>
      </c>
      <c r="AD1305">
        <v>0</v>
      </c>
      <c r="AE1305">
        <v>0</v>
      </c>
      <c r="AF1305">
        <v>0</v>
      </c>
      <c r="AG1305">
        <v>3</v>
      </c>
      <c r="AH1305">
        <v>11</v>
      </c>
      <c r="AI1305">
        <v>0</v>
      </c>
      <c r="AJ1305">
        <f>marketing_campaign[[#This Row],[AcceptedCmp2]]+marketing_campaign[[#This Row],[AcceptedCmp1]]+marketing_campaign[[#This Row],[AcceptedCmp5]]+marketing_campaign[[#This Row],[AcceptedCmp4]]+marketing_campaign[[#This Row],[AcceptedCmp3]]</f>
        <v>0</v>
      </c>
    </row>
    <row r="1306" spans="1:36" x14ac:dyDescent="0.35">
      <c r="A1306">
        <v>6055</v>
      </c>
      <c r="B1306">
        <v>1979</v>
      </c>
      <c r="C1306">
        <f t="shared" ca="1" si="40"/>
        <v>47</v>
      </c>
      <c r="D1306" t="str" cm="1">
        <f t="array" aca="1" ref="D13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6" t="s">
        <v>29</v>
      </c>
      <c r="F1306" t="s">
        <v>33</v>
      </c>
      <c r="G1306" cm="1">
        <f t="array" ref="G1306">_xlfn.IFS(marketing_campaign[[#This Row],[Marital_Status]]="Single",I1306-J1306+1,marketing_campaign[[#This Row],[Marital_Status]]="Together",I1306+J1306+2,marketing_campaign[[#This Row],[Marital_Status]]="Alone",I1306-J1306+1,marketing_campaign[[#This Row],[Marital_Status]]="Married",I1306+J1306+2,marketing_campaign[[#This Row],[Marital_Status]]="Divorced",I1306+J1306+1,marketing_campaign[[#This Row],[Marital_Status]]="YOLO",I1306-J1306+1,marketing_campaign[[#This Row],[Marital_Status]]="Absurd",I1306-J1306+1,marketing_campaign[[#This Row],[Marital_Status]]="Widow",I1306+J1306+1)</f>
        <v>2</v>
      </c>
      <c r="H1306">
        <v>71626</v>
      </c>
      <c r="I1306">
        <v>0</v>
      </c>
      <c r="J1306">
        <v>0</v>
      </c>
      <c r="K1306" s="1">
        <v>41214</v>
      </c>
      <c r="L1306">
        <v>94</v>
      </c>
      <c r="M1306" t="str" cm="1">
        <f t="array" ref="M1306">_xlfn.IFS(AND(marketing_campaign[[#This Row],[Recency]]&gt;=0,marketing_campaign[[#This Row],[Recency]]&lt;=14),"Early Recency",AND(marketing_campaign[[#This Row],[Recency]]&gt;=15,marketing_campaign[[#This Row],[Recency]]&lt;=31),"Mid-Recency",marketing_campaign[[#This Row],[Recency]]&gt;=32,"Late Recency")</f>
        <v>Late Recency</v>
      </c>
      <c r="N1306">
        <v>546</v>
      </c>
      <c r="O1306">
        <v>72</v>
      </c>
      <c r="P1306">
        <v>376</v>
      </c>
      <c r="Q1306">
        <v>94</v>
      </c>
      <c r="R1306">
        <v>145</v>
      </c>
      <c r="S1306">
        <v>72</v>
      </c>
      <c r="T1306">
        <f>marketing_campaign[[#This Row],[MntGoldProds]]+marketing_campaign[[#This Row],[MntSweetProducts]]+marketing_campaign[[#This Row],[MntFishProducts]]+marketing_campaign[[#This Row],[MntMeatProducts]]+marketing_campaign[[#This Row],[MntFruits]]+marketing_campaign[[#This Row],[MntWines]]</f>
        <v>1305</v>
      </c>
      <c r="U1306">
        <v>1</v>
      </c>
      <c r="V1306">
        <v>5</v>
      </c>
      <c r="W1306">
        <v>5</v>
      </c>
      <c r="X1306">
        <v>8</v>
      </c>
      <c r="Y1306">
        <f t="shared" si="41"/>
        <v>19</v>
      </c>
      <c r="Z1306">
        <v>3</v>
      </c>
      <c r="AA1306">
        <v>0</v>
      </c>
      <c r="AB1306">
        <v>1</v>
      </c>
      <c r="AC1306">
        <v>0</v>
      </c>
      <c r="AD1306">
        <v>0</v>
      </c>
      <c r="AE1306">
        <v>0</v>
      </c>
      <c r="AF1306">
        <v>0</v>
      </c>
      <c r="AG1306">
        <v>3</v>
      </c>
      <c r="AH1306">
        <v>11</v>
      </c>
      <c r="AI1306">
        <v>0</v>
      </c>
      <c r="AJ1306">
        <f>marketing_campaign[[#This Row],[AcceptedCmp2]]+marketing_campaign[[#This Row],[AcceptedCmp1]]+marketing_campaign[[#This Row],[AcceptedCmp5]]+marketing_campaign[[#This Row],[AcceptedCmp4]]+marketing_campaign[[#This Row],[AcceptedCmp3]]</f>
        <v>1</v>
      </c>
    </row>
    <row r="1307" spans="1:36" x14ac:dyDescent="0.35">
      <c r="A1307">
        <v>5841</v>
      </c>
      <c r="B1307">
        <v>1966</v>
      </c>
      <c r="C1307">
        <f t="shared" ca="1" si="40"/>
        <v>60</v>
      </c>
      <c r="D1307" t="str" cm="1">
        <f t="array" aca="1" ref="D13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7" t="s">
        <v>29</v>
      </c>
      <c r="F1307" t="s">
        <v>31</v>
      </c>
      <c r="G1307" cm="1">
        <f t="array" ref="G1307">_xlfn.IFS(marketing_campaign[[#This Row],[Marital_Status]]="Single",I1307-J1307+1,marketing_campaign[[#This Row],[Marital_Status]]="Together",I1307+J1307+2,marketing_campaign[[#This Row],[Marital_Status]]="Alone",I1307-J1307+1,marketing_campaign[[#This Row],[Marital_Status]]="Married",I1307+J1307+2,marketing_campaign[[#This Row],[Marital_Status]]="Divorced",I1307+J1307+1,marketing_campaign[[#This Row],[Marital_Status]]="YOLO",I1307-J1307+1,marketing_campaign[[#This Row],[Marital_Status]]="Absurd",I1307-J1307+1,marketing_campaign[[#This Row],[Marital_Status]]="Widow",I1307+J1307+1)</f>
        <v>3</v>
      </c>
      <c r="H1307">
        <v>60894</v>
      </c>
      <c r="I1307">
        <v>0</v>
      </c>
      <c r="J1307">
        <v>1</v>
      </c>
      <c r="K1307" s="1">
        <v>41453</v>
      </c>
      <c r="L1307">
        <v>61</v>
      </c>
      <c r="M1307" t="str" cm="1">
        <f t="array" ref="M1307">_xlfn.IFS(AND(marketing_campaign[[#This Row],[Recency]]&gt;=0,marketing_campaign[[#This Row],[Recency]]&lt;=14),"Early Recency",AND(marketing_campaign[[#This Row],[Recency]]&gt;=15,marketing_campaign[[#This Row],[Recency]]&lt;=31),"Mid-Recency",marketing_campaign[[#This Row],[Recency]]&gt;=32,"Late Recency")</f>
        <v>Late Recency</v>
      </c>
      <c r="N1307">
        <v>606</v>
      </c>
      <c r="O1307">
        <v>7</v>
      </c>
      <c r="P1307">
        <v>155</v>
      </c>
      <c r="Q1307">
        <v>10</v>
      </c>
      <c r="R1307">
        <v>0</v>
      </c>
      <c r="S1307">
        <v>54</v>
      </c>
      <c r="T1307">
        <f>marketing_campaign[[#This Row],[MntGoldProds]]+marketing_campaign[[#This Row],[MntSweetProducts]]+marketing_campaign[[#This Row],[MntFishProducts]]+marketing_campaign[[#This Row],[MntMeatProducts]]+marketing_campaign[[#This Row],[MntFruits]]+marketing_campaign[[#This Row],[MntWines]]</f>
        <v>832</v>
      </c>
      <c r="U1307">
        <v>5</v>
      </c>
      <c r="V1307">
        <v>10</v>
      </c>
      <c r="W1307">
        <v>3</v>
      </c>
      <c r="X1307">
        <v>8</v>
      </c>
      <c r="Y1307">
        <f t="shared" si="41"/>
        <v>26</v>
      </c>
      <c r="Z1307">
        <v>7</v>
      </c>
      <c r="AA1307">
        <v>0</v>
      </c>
      <c r="AB1307">
        <v>0</v>
      </c>
      <c r="AC1307">
        <v>0</v>
      </c>
      <c r="AD1307">
        <v>0</v>
      </c>
      <c r="AE1307">
        <v>0</v>
      </c>
      <c r="AF1307">
        <v>0</v>
      </c>
      <c r="AG1307">
        <v>3</v>
      </c>
      <c r="AH1307">
        <v>11</v>
      </c>
      <c r="AI1307">
        <v>0</v>
      </c>
      <c r="AJ1307">
        <f>marketing_campaign[[#This Row],[AcceptedCmp2]]+marketing_campaign[[#This Row],[AcceptedCmp1]]+marketing_campaign[[#This Row],[AcceptedCmp5]]+marketing_campaign[[#This Row],[AcceptedCmp4]]+marketing_campaign[[#This Row],[AcceptedCmp3]]</f>
        <v>0</v>
      </c>
    </row>
    <row r="1308" spans="1:36" x14ac:dyDescent="0.35">
      <c r="A1308">
        <v>3972</v>
      </c>
      <c r="B1308">
        <v>1976</v>
      </c>
      <c r="C1308">
        <f t="shared" ca="1" si="40"/>
        <v>50</v>
      </c>
      <c r="D1308" t="str" cm="1">
        <f t="array" aca="1" ref="D13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8" t="s">
        <v>29</v>
      </c>
      <c r="F1308" t="s">
        <v>31</v>
      </c>
      <c r="G1308" cm="1">
        <f t="array" ref="G1308">_xlfn.IFS(marketing_campaign[[#This Row],[Marital_Status]]="Single",I1308-J1308+1,marketing_campaign[[#This Row],[Marital_Status]]="Together",I1308+J1308+2,marketing_campaign[[#This Row],[Marital_Status]]="Alone",I1308-J1308+1,marketing_campaign[[#This Row],[Marital_Status]]="Married",I1308+J1308+2,marketing_campaign[[#This Row],[Marital_Status]]="Divorced",I1308+J1308+1,marketing_campaign[[#This Row],[Marital_Status]]="YOLO",I1308-J1308+1,marketing_campaign[[#This Row],[Marital_Status]]="Absurd",I1308-J1308+1,marketing_campaign[[#This Row],[Marital_Status]]="Widow",I1308+J1308+1)</f>
        <v>4</v>
      </c>
      <c r="H1308">
        <v>50200</v>
      </c>
      <c r="I1308">
        <v>1</v>
      </c>
      <c r="J1308">
        <v>1</v>
      </c>
      <c r="K1308" s="1">
        <v>41367</v>
      </c>
      <c r="L1308">
        <v>70</v>
      </c>
      <c r="M1308" t="str" cm="1">
        <f t="array" ref="M1308">_xlfn.IFS(AND(marketing_campaign[[#This Row],[Recency]]&gt;=0,marketing_campaign[[#This Row],[Recency]]&lt;=14),"Early Recency",AND(marketing_campaign[[#This Row],[Recency]]&gt;=15,marketing_campaign[[#This Row],[Recency]]&lt;=31),"Mid-Recency",marketing_campaign[[#This Row],[Recency]]&gt;=32,"Late Recency")</f>
        <v>Late Recency</v>
      </c>
      <c r="N1308">
        <v>266</v>
      </c>
      <c r="O1308">
        <v>6</v>
      </c>
      <c r="P1308">
        <v>51</v>
      </c>
      <c r="Q1308">
        <v>8</v>
      </c>
      <c r="R1308">
        <v>6</v>
      </c>
      <c r="S1308">
        <v>64</v>
      </c>
      <c r="T1308">
        <f>marketing_campaign[[#This Row],[MntGoldProds]]+marketing_campaign[[#This Row],[MntSweetProducts]]+marketing_campaign[[#This Row],[MntFishProducts]]+marketing_campaign[[#This Row],[MntMeatProducts]]+marketing_campaign[[#This Row],[MntFruits]]+marketing_campaign[[#This Row],[MntWines]]</f>
        <v>401</v>
      </c>
      <c r="U1308">
        <v>6</v>
      </c>
      <c r="V1308">
        <v>7</v>
      </c>
      <c r="W1308">
        <v>1</v>
      </c>
      <c r="X1308">
        <v>5</v>
      </c>
      <c r="Y1308">
        <f t="shared" si="41"/>
        <v>19</v>
      </c>
      <c r="Z1308">
        <v>8</v>
      </c>
      <c r="AA1308">
        <v>0</v>
      </c>
      <c r="AB1308">
        <v>0</v>
      </c>
      <c r="AC1308">
        <v>0</v>
      </c>
      <c r="AD1308">
        <v>0</v>
      </c>
      <c r="AE1308">
        <v>0</v>
      </c>
      <c r="AF1308">
        <v>0</v>
      </c>
      <c r="AG1308">
        <v>3</v>
      </c>
      <c r="AH1308">
        <v>11</v>
      </c>
      <c r="AI1308">
        <v>0</v>
      </c>
      <c r="AJ1308">
        <f>marketing_campaign[[#This Row],[AcceptedCmp2]]+marketing_campaign[[#This Row],[AcceptedCmp1]]+marketing_campaign[[#This Row],[AcceptedCmp5]]+marketing_campaign[[#This Row],[AcceptedCmp4]]+marketing_campaign[[#This Row],[AcceptedCmp3]]</f>
        <v>0</v>
      </c>
    </row>
    <row r="1309" spans="1:36" x14ac:dyDescent="0.35">
      <c r="A1309">
        <v>4394</v>
      </c>
      <c r="B1309">
        <v>1965</v>
      </c>
      <c r="C1309">
        <f t="shared" ca="1" si="40"/>
        <v>61</v>
      </c>
      <c r="D1309" t="str" cm="1">
        <f t="array" aca="1" ref="D13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09" t="s">
        <v>32</v>
      </c>
      <c r="F1309" t="s">
        <v>33</v>
      </c>
      <c r="G1309" cm="1">
        <f t="array" ref="G1309">_xlfn.IFS(marketing_campaign[[#This Row],[Marital_Status]]="Single",I1309-J1309+1,marketing_campaign[[#This Row],[Marital_Status]]="Together",I1309+J1309+2,marketing_campaign[[#This Row],[Marital_Status]]="Alone",I1309-J1309+1,marketing_campaign[[#This Row],[Marital_Status]]="Married",I1309+J1309+2,marketing_campaign[[#This Row],[Marital_Status]]="Divorced",I1309+J1309+1,marketing_campaign[[#This Row],[Marital_Status]]="YOLO",I1309-J1309+1,marketing_campaign[[#This Row],[Marital_Status]]="Absurd",I1309-J1309+1,marketing_campaign[[#This Row],[Marital_Status]]="Widow",I1309+J1309+1)</f>
        <v>2</v>
      </c>
      <c r="H1309">
        <v>81051</v>
      </c>
      <c r="I1309">
        <v>0</v>
      </c>
      <c r="J1309">
        <v>0</v>
      </c>
      <c r="K1309" s="1">
        <v>41782</v>
      </c>
      <c r="L1309">
        <v>43</v>
      </c>
      <c r="M1309" t="str" cm="1">
        <f t="array" ref="M1309">_xlfn.IFS(AND(marketing_campaign[[#This Row],[Recency]]&gt;=0,marketing_campaign[[#This Row],[Recency]]&lt;=14),"Early Recency",AND(marketing_campaign[[#This Row],[Recency]]&gt;=15,marketing_campaign[[#This Row],[Recency]]&lt;=31),"Mid-Recency",marketing_campaign[[#This Row],[Recency]]&gt;=32,"Late Recency")</f>
        <v>Late Recency</v>
      </c>
      <c r="N1309">
        <v>1142</v>
      </c>
      <c r="O1309">
        <v>29</v>
      </c>
      <c r="P1309">
        <v>249</v>
      </c>
      <c r="Q1309">
        <v>38</v>
      </c>
      <c r="R1309">
        <v>29</v>
      </c>
      <c r="S1309">
        <v>14</v>
      </c>
      <c r="T1309">
        <f>marketing_campaign[[#This Row],[MntGoldProds]]+marketing_campaign[[#This Row],[MntSweetProducts]]+marketing_campaign[[#This Row],[MntFishProducts]]+marketing_campaign[[#This Row],[MntMeatProducts]]+marketing_campaign[[#This Row],[MntFruits]]+marketing_campaign[[#This Row],[MntWines]]</f>
        <v>1501</v>
      </c>
      <c r="U1309">
        <v>1</v>
      </c>
      <c r="V1309">
        <v>5</v>
      </c>
      <c r="W1309">
        <v>5</v>
      </c>
      <c r="X1309">
        <v>12</v>
      </c>
      <c r="Y1309">
        <f t="shared" si="41"/>
        <v>23</v>
      </c>
      <c r="Z1309">
        <v>2</v>
      </c>
      <c r="AA1309">
        <v>0</v>
      </c>
      <c r="AB1309">
        <v>1</v>
      </c>
      <c r="AC1309">
        <v>1</v>
      </c>
      <c r="AD1309">
        <v>0</v>
      </c>
      <c r="AE1309">
        <v>0</v>
      </c>
      <c r="AF1309">
        <v>0</v>
      </c>
      <c r="AG1309">
        <v>3</v>
      </c>
      <c r="AH1309">
        <v>11</v>
      </c>
      <c r="AI1309">
        <v>0</v>
      </c>
      <c r="AJ1309">
        <f>marketing_campaign[[#This Row],[AcceptedCmp2]]+marketing_campaign[[#This Row],[AcceptedCmp1]]+marketing_campaign[[#This Row],[AcceptedCmp5]]+marketing_campaign[[#This Row],[AcceptedCmp4]]+marketing_campaign[[#This Row],[AcceptedCmp3]]</f>
        <v>2</v>
      </c>
    </row>
    <row r="1310" spans="1:36" x14ac:dyDescent="0.35">
      <c r="A1310">
        <v>5758</v>
      </c>
      <c r="B1310">
        <v>1982</v>
      </c>
      <c r="C1310">
        <f t="shared" ca="1" si="40"/>
        <v>44</v>
      </c>
      <c r="D1310" t="str" cm="1">
        <f t="array" aca="1" ref="D13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10" t="s">
        <v>29</v>
      </c>
      <c r="F1310" t="s">
        <v>33</v>
      </c>
      <c r="G1310" cm="1">
        <f t="array" ref="G1310">_xlfn.IFS(marketing_campaign[[#This Row],[Marital_Status]]="Single",I1310-J1310+1,marketing_campaign[[#This Row],[Marital_Status]]="Together",I1310+J1310+2,marketing_campaign[[#This Row],[Marital_Status]]="Alone",I1310-J1310+1,marketing_campaign[[#This Row],[Marital_Status]]="Married",I1310+J1310+2,marketing_campaign[[#This Row],[Marital_Status]]="Divorced",I1310+J1310+1,marketing_campaign[[#This Row],[Marital_Status]]="YOLO",I1310-J1310+1,marketing_campaign[[#This Row],[Marital_Status]]="Absurd",I1310-J1310+1,marketing_campaign[[#This Row],[Marital_Status]]="Widow",I1310+J1310+1)</f>
        <v>2</v>
      </c>
      <c r="H1310">
        <v>65169</v>
      </c>
      <c r="I1310">
        <v>0</v>
      </c>
      <c r="J1310">
        <v>0</v>
      </c>
      <c r="K1310" s="1">
        <v>41653</v>
      </c>
      <c r="L1310">
        <v>23</v>
      </c>
      <c r="M1310" t="str" cm="1">
        <f t="array" ref="M1310">_xlfn.IFS(AND(marketing_campaign[[#This Row],[Recency]]&gt;=0,marketing_campaign[[#This Row],[Recency]]&lt;=14),"Early Recency",AND(marketing_campaign[[#This Row],[Recency]]&gt;=15,marketing_campaign[[#This Row],[Recency]]&lt;=31),"Mid-Recency",marketing_campaign[[#This Row],[Recency]]&gt;=32,"Late Recency")</f>
        <v>Mid-Recency</v>
      </c>
      <c r="N1310">
        <v>1074</v>
      </c>
      <c r="O1310">
        <v>0</v>
      </c>
      <c r="P1310">
        <v>69</v>
      </c>
      <c r="Q1310">
        <v>0</v>
      </c>
      <c r="R1310">
        <v>0</v>
      </c>
      <c r="S1310">
        <v>46</v>
      </c>
      <c r="T1310">
        <f>marketing_campaign[[#This Row],[MntGoldProds]]+marketing_campaign[[#This Row],[MntSweetProducts]]+marketing_campaign[[#This Row],[MntFishProducts]]+marketing_campaign[[#This Row],[MntMeatProducts]]+marketing_campaign[[#This Row],[MntFruits]]+marketing_campaign[[#This Row],[MntWines]]</f>
        <v>1189</v>
      </c>
      <c r="U1310">
        <v>1</v>
      </c>
      <c r="V1310">
        <v>10</v>
      </c>
      <c r="W1310">
        <v>4</v>
      </c>
      <c r="X1310">
        <v>13</v>
      </c>
      <c r="Y1310">
        <f t="shared" si="41"/>
        <v>28</v>
      </c>
      <c r="Z1310">
        <v>6</v>
      </c>
      <c r="AA1310">
        <v>1</v>
      </c>
      <c r="AB1310">
        <v>0</v>
      </c>
      <c r="AC1310">
        <v>1</v>
      </c>
      <c r="AD1310">
        <v>1</v>
      </c>
      <c r="AE1310">
        <v>1</v>
      </c>
      <c r="AF1310">
        <v>0</v>
      </c>
      <c r="AG1310">
        <v>3</v>
      </c>
      <c r="AH1310">
        <v>11</v>
      </c>
      <c r="AI1310">
        <v>1</v>
      </c>
      <c r="AJ1310">
        <f>marketing_campaign[[#This Row],[AcceptedCmp2]]+marketing_campaign[[#This Row],[AcceptedCmp1]]+marketing_campaign[[#This Row],[AcceptedCmp5]]+marketing_campaign[[#This Row],[AcceptedCmp4]]+marketing_campaign[[#This Row],[AcceptedCmp3]]</f>
        <v>4</v>
      </c>
    </row>
    <row r="1311" spans="1:36" x14ac:dyDescent="0.35">
      <c r="A1311">
        <v>6658</v>
      </c>
      <c r="B1311">
        <v>1972</v>
      </c>
      <c r="C1311">
        <f t="shared" ca="1" si="40"/>
        <v>54</v>
      </c>
      <c r="D1311" t="str" cm="1">
        <f t="array" aca="1" ref="D13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1" t="s">
        <v>29</v>
      </c>
      <c r="F1311" t="s">
        <v>31</v>
      </c>
      <c r="G1311" cm="1">
        <f t="array" ref="G1311">_xlfn.IFS(marketing_campaign[[#This Row],[Marital_Status]]="Single",I1311-J1311+1,marketing_campaign[[#This Row],[Marital_Status]]="Together",I1311+J1311+2,marketing_campaign[[#This Row],[Marital_Status]]="Alone",I1311-J1311+1,marketing_campaign[[#This Row],[Marital_Status]]="Married",I1311+J1311+2,marketing_campaign[[#This Row],[Marital_Status]]="Divorced",I1311+J1311+1,marketing_campaign[[#This Row],[Marital_Status]]="YOLO",I1311-J1311+1,marketing_campaign[[#This Row],[Marital_Status]]="Absurd",I1311-J1311+1,marketing_campaign[[#This Row],[Marital_Status]]="Widow",I1311+J1311+1)</f>
        <v>3</v>
      </c>
      <c r="H1311">
        <v>59868</v>
      </c>
      <c r="I1311">
        <v>0</v>
      </c>
      <c r="J1311">
        <v>1</v>
      </c>
      <c r="K1311" s="1">
        <v>41477</v>
      </c>
      <c r="L1311">
        <v>37</v>
      </c>
      <c r="M1311" t="str" cm="1">
        <f t="array" ref="M1311">_xlfn.IFS(AND(marketing_campaign[[#This Row],[Recency]]&gt;=0,marketing_campaign[[#This Row],[Recency]]&lt;=14),"Early Recency",AND(marketing_campaign[[#This Row],[Recency]]&gt;=15,marketing_campaign[[#This Row],[Recency]]&lt;=31),"Mid-Recency",marketing_campaign[[#This Row],[Recency]]&gt;=32,"Late Recency")</f>
        <v>Late Recency</v>
      </c>
      <c r="N1311">
        <v>771</v>
      </c>
      <c r="O1311">
        <v>51</v>
      </c>
      <c r="P1311">
        <v>154</v>
      </c>
      <c r="Q1311">
        <v>54</v>
      </c>
      <c r="R1311">
        <v>10</v>
      </c>
      <c r="S1311">
        <v>154</v>
      </c>
      <c r="T1311">
        <f>marketing_campaign[[#This Row],[MntGoldProds]]+marketing_campaign[[#This Row],[MntSweetProducts]]+marketing_campaign[[#This Row],[MntFishProducts]]+marketing_campaign[[#This Row],[MntMeatProducts]]+marketing_campaign[[#This Row],[MntFruits]]+marketing_campaign[[#This Row],[MntWines]]</f>
        <v>1194</v>
      </c>
      <c r="U1311">
        <v>7</v>
      </c>
      <c r="V1311">
        <v>11</v>
      </c>
      <c r="W1311">
        <v>2</v>
      </c>
      <c r="X1311">
        <v>12</v>
      </c>
      <c r="Y1311">
        <f t="shared" si="41"/>
        <v>32</v>
      </c>
      <c r="Z1311">
        <v>6</v>
      </c>
      <c r="AA1311">
        <v>0</v>
      </c>
      <c r="AB1311">
        <v>0</v>
      </c>
      <c r="AC1311">
        <v>0</v>
      </c>
      <c r="AD1311">
        <v>0</v>
      </c>
      <c r="AE1311">
        <v>0</v>
      </c>
      <c r="AF1311">
        <v>0</v>
      </c>
      <c r="AG1311">
        <v>3</v>
      </c>
      <c r="AH1311">
        <v>11</v>
      </c>
      <c r="AI1311">
        <v>0</v>
      </c>
      <c r="AJ1311">
        <f>marketing_campaign[[#This Row],[AcceptedCmp2]]+marketing_campaign[[#This Row],[AcceptedCmp1]]+marketing_campaign[[#This Row],[AcceptedCmp5]]+marketing_campaign[[#This Row],[AcceptedCmp4]]+marketing_campaign[[#This Row],[AcceptedCmp3]]</f>
        <v>0</v>
      </c>
    </row>
    <row r="1312" spans="1:36" x14ac:dyDescent="0.35">
      <c r="A1312">
        <v>4603</v>
      </c>
      <c r="B1312">
        <v>1960</v>
      </c>
      <c r="C1312">
        <f t="shared" ca="1" si="40"/>
        <v>66</v>
      </c>
      <c r="D1312" t="str" cm="1">
        <f t="array" aca="1" ref="D13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2" t="s">
        <v>32</v>
      </c>
      <c r="F1312" t="s">
        <v>33</v>
      </c>
      <c r="G1312" cm="1">
        <f t="array" ref="G1312">_xlfn.IFS(marketing_campaign[[#This Row],[Marital_Status]]="Single",I1312-J1312+1,marketing_campaign[[#This Row],[Marital_Status]]="Together",I1312+J1312+2,marketing_campaign[[#This Row],[Marital_Status]]="Alone",I1312-J1312+1,marketing_campaign[[#This Row],[Marital_Status]]="Married",I1312+J1312+2,marketing_campaign[[#This Row],[Marital_Status]]="Divorced",I1312+J1312+1,marketing_campaign[[#This Row],[Marital_Status]]="YOLO",I1312-J1312+1,marketing_campaign[[#This Row],[Marital_Status]]="Absurd",I1312-J1312+1,marketing_campaign[[#This Row],[Marital_Status]]="Widow",I1312+J1312+1)</f>
        <v>3</v>
      </c>
      <c r="H1312">
        <v>65695</v>
      </c>
      <c r="I1312">
        <v>0</v>
      </c>
      <c r="J1312">
        <v>1</v>
      </c>
      <c r="K1312" s="1">
        <v>41670</v>
      </c>
      <c r="L1312">
        <v>50</v>
      </c>
      <c r="M1312" t="str" cm="1">
        <f t="array" ref="M1312">_xlfn.IFS(AND(marketing_campaign[[#This Row],[Recency]]&gt;=0,marketing_campaign[[#This Row],[Recency]]&lt;=14),"Early Recency",AND(marketing_campaign[[#This Row],[Recency]]&gt;=15,marketing_campaign[[#This Row],[Recency]]&lt;=31),"Mid-Recency",marketing_campaign[[#This Row],[Recency]]&gt;=32,"Late Recency")</f>
        <v>Late Recency</v>
      </c>
      <c r="N1312">
        <v>371</v>
      </c>
      <c r="O1312">
        <v>32</v>
      </c>
      <c r="P1312">
        <v>189</v>
      </c>
      <c r="Q1312">
        <v>0</v>
      </c>
      <c r="R1312">
        <v>58</v>
      </c>
      <c r="S1312">
        <v>6</v>
      </c>
      <c r="T1312">
        <f>marketing_campaign[[#This Row],[MntGoldProds]]+marketing_campaign[[#This Row],[MntSweetProducts]]+marketing_campaign[[#This Row],[MntFishProducts]]+marketing_campaign[[#This Row],[MntMeatProducts]]+marketing_campaign[[#This Row],[MntFruits]]+marketing_campaign[[#This Row],[MntWines]]</f>
        <v>656</v>
      </c>
      <c r="U1312">
        <v>2</v>
      </c>
      <c r="V1312">
        <v>5</v>
      </c>
      <c r="W1312">
        <v>4</v>
      </c>
      <c r="X1312">
        <v>10</v>
      </c>
      <c r="Y1312">
        <f t="shared" si="41"/>
        <v>21</v>
      </c>
      <c r="Z1312">
        <v>4</v>
      </c>
      <c r="AA1312">
        <v>0</v>
      </c>
      <c r="AB1312">
        <v>0</v>
      </c>
      <c r="AC1312">
        <v>0</v>
      </c>
      <c r="AD1312">
        <v>0</v>
      </c>
      <c r="AE1312">
        <v>0</v>
      </c>
      <c r="AF1312">
        <v>0</v>
      </c>
      <c r="AG1312">
        <v>3</v>
      </c>
      <c r="AH1312">
        <v>11</v>
      </c>
      <c r="AI1312">
        <v>0</v>
      </c>
      <c r="AJ1312">
        <f>marketing_campaign[[#This Row],[AcceptedCmp2]]+marketing_campaign[[#This Row],[AcceptedCmp1]]+marketing_campaign[[#This Row],[AcceptedCmp5]]+marketing_campaign[[#This Row],[AcceptedCmp4]]+marketing_campaign[[#This Row],[AcceptedCmp3]]</f>
        <v>0</v>
      </c>
    </row>
    <row r="1313" spans="1:36" x14ac:dyDescent="0.35">
      <c r="A1313">
        <v>8427</v>
      </c>
      <c r="B1313">
        <v>1956</v>
      </c>
      <c r="C1313">
        <f t="shared" ca="1" si="40"/>
        <v>70</v>
      </c>
      <c r="D1313" t="str" cm="1">
        <f t="array" aca="1" ref="D13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3" t="s">
        <v>34</v>
      </c>
      <c r="F1313" t="s">
        <v>30</v>
      </c>
      <c r="G1313" cm="1">
        <f t="array" ref="G1313">_xlfn.IFS(marketing_campaign[[#This Row],[Marital_Status]]="Single",I1313-J1313+1,marketing_campaign[[#This Row],[Marital_Status]]="Together",I1313+J1313+2,marketing_campaign[[#This Row],[Marital_Status]]="Alone",I1313-J1313+1,marketing_campaign[[#This Row],[Marital_Status]]="Married",I1313+J1313+2,marketing_campaign[[#This Row],[Marital_Status]]="Divorced",I1313+J1313+1,marketing_campaign[[#This Row],[Marital_Status]]="YOLO",I1313-J1313+1,marketing_campaign[[#This Row],[Marital_Status]]="Absurd",I1313-J1313+1,marketing_campaign[[#This Row],[Marital_Status]]="Widow",I1313+J1313+1)</f>
        <v>1</v>
      </c>
      <c r="H1313">
        <v>64857</v>
      </c>
      <c r="I1313">
        <v>0</v>
      </c>
      <c r="J1313">
        <v>0</v>
      </c>
      <c r="K1313" s="1">
        <v>41236</v>
      </c>
      <c r="L1313">
        <v>78</v>
      </c>
      <c r="M1313" t="str" cm="1">
        <f t="array" ref="M1313">_xlfn.IFS(AND(marketing_campaign[[#This Row],[Recency]]&gt;=0,marketing_campaign[[#This Row],[Recency]]&lt;=14),"Early Recency",AND(marketing_campaign[[#This Row],[Recency]]&gt;=15,marketing_campaign[[#This Row],[Recency]]&lt;=31),"Mid-Recency",marketing_campaign[[#This Row],[Recency]]&gt;=32,"Late Recency")</f>
        <v>Late Recency</v>
      </c>
      <c r="N1313">
        <v>556</v>
      </c>
      <c r="O1313">
        <v>14</v>
      </c>
      <c r="P1313">
        <v>717</v>
      </c>
      <c r="Q1313">
        <v>210</v>
      </c>
      <c r="R1313">
        <v>0</v>
      </c>
      <c r="S1313">
        <v>43</v>
      </c>
      <c r="T1313">
        <f>marketing_campaign[[#This Row],[MntGoldProds]]+marketing_campaign[[#This Row],[MntSweetProducts]]+marketing_campaign[[#This Row],[MntFishProducts]]+marketing_campaign[[#This Row],[MntMeatProducts]]+marketing_campaign[[#This Row],[MntFruits]]+marketing_campaign[[#This Row],[MntWines]]</f>
        <v>1540</v>
      </c>
      <c r="U1313">
        <v>1</v>
      </c>
      <c r="V1313">
        <v>7</v>
      </c>
      <c r="W1313">
        <v>5</v>
      </c>
      <c r="X1313">
        <v>10</v>
      </c>
      <c r="Y1313">
        <f t="shared" si="41"/>
        <v>23</v>
      </c>
      <c r="Z1313">
        <v>4</v>
      </c>
      <c r="AA1313">
        <v>0</v>
      </c>
      <c r="AB1313">
        <v>0</v>
      </c>
      <c r="AC1313">
        <v>0</v>
      </c>
      <c r="AD1313">
        <v>0</v>
      </c>
      <c r="AE1313">
        <v>0</v>
      </c>
      <c r="AF1313">
        <v>0</v>
      </c>
      <c r="AG1313">
        <v>3</v>
      </c>
      <c r="AH1313">
        <v>11</v>
      </c>
      <c r="AI1313">
        <v>0</v>
      </c>
      <c r="AJ1313">
        <f>marketing_campaign[[#This Row],[AcceptedCmp2]]+marketing_campaign[[#This Row],[AcceptedCmp1]]+marketing_campaign[[#This Row],[AcceptedCmp5]]+marketing_campaign[[#This Row],[AcceptedCmp4]]+marketing_campaign[[#This Row],[AcceptedCmp3]]</f>
        <v>0</v>
      </c>
    </row>
    <row r="1314" spans="1:36" x14ac:dyDescent="0.35">
      <c r="A1314">
        <v>10260</v>
      </c>
      <c r="B1314">
        <v>1965</v>
      </c>
      <c r="C1314">
        <f t="shared" ca="1" si="40"/>
        <v>61</v>
      </c>
      <c r="D1314" t="str" cm="1">
        <f t="array" aca="1" ref="D13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4" t="s">
        <v>34</v>
      </c>
      <c r="F1314" t="s">
        <v>31</v>
      </c>
      <c r="G1314" cm="1">
        <f t="array" ref="G1314">_xlfn.IFS(marketing_campaign[[#This Row],[Marital_Status]]="Single",I1314-J1314+1,marketing_campaign[[#This Row],[Marital_Status]]="Together",I1314+J1314+2,marketing_campaign[[#This Row],[Marital_Status]]="Alone",I1314-J1314+1,marketing_campaign[[#This Row],[Marital_Status]]="Married",I1314+J1314+2,marketing_campaign[[#This Row],[Marital_Status]]="Divorced",I1314+J1314+1,marketing_campaign[[#This Row],[Marital_Status]]="YOLO",I1314-J1314+1,marketing_campaign[[#This Row],[Marital_Status]]="Absurd",I1314-J1314+1,marketing_campaign[[#This Row],[Marital_Status]]="Widow",I1314+J1314+1)</f>
        <v>3</v>
      </c>
      <c r="H1314">
        <v>45143</v>
      </c>
      <c r="I1314">
        <v>0</v>
      </c>
      <c r="J1314">
        <v>1</v>
      </c>
      <c r="K1314" s="1">
        <v>41512</v>
      </c>
      <c r="L1314">
        <v>74</v>
      </c>
      <c r="M1314" t="str" cm="1">
        <f t="array" ref="M1314">_xlfn.IFS(AND(marketing_campaign[[#This Row],[Recency]]&gt;=0,marketing_campaign[[#This Row],[Recency]]&lt;=14),"Early Recency",AND(marketing_campaign[[#This Row],[Recency]]&gt;=15,marketing_campaign[[#This Row],[Recency]]&lt;=31),"Mid-Recency",marketing_campaign[[#This Row],[Recency]]&gt;=32,"Late Recency")</f>
        <v>Late Recency</v>
      </c>
      <c r="N1314">
        <v>202</v>
      </c>
      <c r="O1314">
        <v>5</v>
      </c>
      <c r="P1314">
        <v>74</v>
      </c>
      <c r="Q1314">
        <v>11</v>
      </c>
      <c r="R1314">
        <v>5</v>
      </c>
      <c r="S1314">
        <v>14</v>
      </c>
      <c r="T1314">
        <f>marketing_campaign[[#This Row],[MntGoldProds]]+marketing_campaign[[#This Row],[MntSweetProducts]]+marketing_campaign[[#This Row],[MntFishProducts]]+marketing_campaign[[#This Row],[MntMeatProducts]]+marketing_campaign[[#This Row],[MntFruits]]+marketing_campaign[[#This Row],[MntWines]]</f>
        <v>311</v>
      </c>
      <c r="U1314">
        <v>3</v>
      </c>
      <c r="V1314">
        <v>6</v>
      </c>
      <c r="W1314">
        <v>1</v>
      </c>
      <c r="X1314">
        <v>5</v>
      </c>
      <c r="Y1314">
        <f t="shared" si="41"/>
        <v>15</v>
      </c>
      <c r="Z1314">
        <v>7</v>
      </c>
      <c r="AA1314">
        <v>0</v>
      </c>
      <c r="AB1314">
        <v>0</v>
      </c>
      <c r="AC1314">
        <v>0</v>
      </c>
      <c r="AD1314">
        <v>0</v>
      </c>
      <c r="AE1314">
        <v>0</v>
      </c>
      <c r="AF1314">
        <v>0</v>
      </c>
      <c r="AG1314">
        <v>3</v>
      </c>
      <c r="AH1314">
        <v>11</v>
      </c>
      <c r="AI1314">
        <v>0</v>
      </c>
      <c r="AJ1314">
        <f>marketing_campaign[[#This Row],[AcceptedCmp2]]+marketing_campaign[[#This Row],[AcceptedCmp1]]+marketing_campaign[[#This Row],[AcceptedCmp5]]+marketing_campaign[[#This Row],[AcceptedCmp4]]+marketing_campaign[[#This Row],[AcceptedCmp3]]</f>
        <v>0</v>
      </c>
    </row>
    <row r="1315" spans="1:36" x14ac:dyDescent="0.35">
      <c r="A1315">
        <v>7143</v>
      </c>
      <c r="B1315">
        <v>1955</v>
      </c>
      <c r="C1315">
        <f t="shared" ca="1" si="40"/>
        <v>71</v>
      </c>
      <c r="D1315" t="str" cm="1">
        <f t="array" aca="1" ref="D13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5" t="s">
        <v>37</v>
      </c>
      <c r="F1315" t="s">
        <v>31</v>
      </c>
      <c r="G1315" cm="1">
        <f t="array" ref="G1315">_xlfn.IFS(marketing_campaign[[#This Row],[Marital_Status]]="Single",I1315-J1315+1,marketing_campaign[[#This Row],[Marital_Status]]="Together",I1315+J1315+2,marketing_campaign[[#This Row],[Marital_Status]]="Alone",I1315-J1315+1,marketing_campaign[[#This Row],[Marital_Status]]="Married",I1315+J1315+2,marketing_campaign[[#This Row],[Marital_Status]]="Divorced",I1315+J1315+1,marketing_campaign[[#This Row],[Marital_Status]]="YOLO",I1315-J1315+1,marketing_campaign[[#This Row],[Marital_Status]]="Absurd",I1315-J1315+1,marketing_campaign[[#This Row],[Marital_Status]]="Widow",I1315+J1315+1)</f>
        <v>3</v>
      </c>
      <c r="H1315">
        <v>74805</v>
      </c>
      <c r="I1315">
        <v>0</v>
      </c>
      <c r="J1315">
        <v>1</v>
      </c>
      <c r="K1315" s="1">
        <v>41584</v>
      </c>
      <c r="L1315">
        <v>14</v>
      </c>
      <c r="M1315" t="str" cm="1">
        <f t="array" ref="M1315">_xlfn.IFS(AND(marketing_campaign[[#This Row],[Recency]]&gt;=0,marketing_campaign[[#This Row],[Recency]]&lt;=14),"Early Recency",AND(marketing_campaign[[#This Row],[Recency]]&gt;=15,marketing_campaign[[#This Row],[Recency]]&lt;=31),"Mid-Recency",marketing_campaign[[#This Row],[Recency]]&gt;=32,"Late Recency")</f>
        <v>Early Recency</v>
      </c>
      <c r="N1315">
        <v>209</v>
      </c>
      <c r="O1315">
        <v>162</v>
      </c>
      <c r="P1315">
        <v>209</v>
      </c>
      <c r="Q1315">
        <v>41</v>
      </c>
      <c r="R1315">
        <v>162</v>
      </c>
      <c r="S1315">
        <v>37</v>
      </c>
      <c r="T1315">
        <f>marketing_campaign[[#This Row],[MntGoldProds]]+marketing_campaign[[#This Row],[MntSweetProducts]]+marketing_campaign[[#This Row],[MntFishProducts]]+marketing_campaign[[#This Row],[MntMeatProducts]]+marketing_campaign[[#This Row],[MntFruits]]+marketing_campaign[[#This Row],[MntWines]]</f>
        <v>820</v>
      </c>
      <c r="U1315">
        <v>5</v>
      </c>
      <c r="V1315">
        <v>4</v>
      </c>
      <c r="W1315">
        <v>7</v>
      </c>
      <c r="X1315">
        <v>10</v>
      </c>
      <c r="Y1315">
        <f t="shared" si="41"/>
        <v>26</v>
      </c>
      <c r="Z1315">
        <v>2</v>
      </c>
      <c r="AA1315">
        <v>0</v>
      </c>
      <c r="AB1315">
        <v>0</v>
      </c>
      <c r="AC1315">
        <v>0</v>
      </c>
      <c r="AD1315">
        <v>0</v>
      </c>
      <c r="AE1315">
        <v>0</v>
      </c>
      <c r="AF1315">
        <v>0</v>
      </c>
      <c r="AG1315">
        <v>3</v>
      </c>
      <c r="AH1315">
        <v>11</v>
      </c>
      <c r="AI1315">
        <v>0</v>
      </c>
      <c r="AJ1315">
        <f>marketing_campaign[[#This Row],[AcceptedCmp2]]+marketing_campaign[[#This Row],[AcceptedCmp1]]+marketing_campaign[[#This Row],[AcceptedCmp5]]+marketing_campaign[[#This Row],[AcceptedCmp4]]+marketing_campaign[[#This Row],[AcceptedCmp3]]</f>
        <v>0</v>
      </c>
    </row>
    <row r="1316" spans="1:36" x14ac:dyDescent="0.35">
      <c r="A1316">
        <v>8789</v>
      </c>
      <c r="B1316">
        <v>1989</v>
      </c>
      <c r="C1316">
        <f t="shared" ca="1" si="40"/>
        <v>37</v>
      </c>
      <c r="D1316" t="str" cm="1">
        <f t="array" aca="1" ref="D13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16" t="s">
        <v>37</v>
      </c>
      <c r="F1316" t="s">
        <v>33</v>
      </c>
      <c r="G1316" cm="1">
        <f t="array" ref="G1316">_xlfn.IFS(marketing_campaign[[#This Row],[Marital_Status]]="Single",I1316-J1316+1,marketing_campaign[[#This Row],[Marital_Status]]="Together",I1316+J1316+2,marketing_campaign[[#This Row],[Marital_Status]]="Alone",I1316-J1316+1,marketing_campaign[[#This Row],[Marital_Status]]="Married",I1316+J1316+2,marketing_campaign[[#This Row],[Marital_Status]]="Divorced",I1316+J1316+1,marketing_campaign[[#This Row],[Marital_Status]]="YOLO",I1316-J1316+1,marketing_campaign[[#This Row],[Marital_Status]]="Absurd",I1316-J1316+1,marketing_campaign[[#This Row],[Marital_Status]]="Widow",I1316+J1316+1)</f>
        <v>3</v>
      </c>
      <c r="H1316">
        <v>59060</v>
      </c>
      <c r="I1316">
        <v>1</v>
      </c>
      <c r="J1316">
        <v>0</v>
      </c>
      <c r="K1316" s="1">
        <v>41650</v>
      </c>
      <c r="L1316">
        <v>77</v>
      </c>
      <c r="M1316" t="str" cm="1">
        <f t="array" ref="M1316">_xlfn.IFS(AND(marketing_campaign[[#This Row],[Recency]]&gt;=0,marketing_campaign[[#This Row],[Recency]]&lt;=14),"Early Recency",AND(marketing_campaign[[#This Row],[Recency]]&gt;=15,marketing_campaign[[#This Row],[Recency]]&lt;=31),"Mid-Recency",marketing_campaign[[#This Row],[Recency]]&gt;=32,"Late Recency")</f>
        <v>Late Recency</v>
      </c>
      <c r="N1316">
        <v>35</v>
      </c>
      <c r="O1316">
        <v>40</v>
      </c>
      <c r="P1316">
        <v>111</v>
      </c>
      <c r="Q1316">
        <v>36</v>
      </c>
      <c r="R1316">
        <v>40</v>
      </c>
      <c r="S1316">
        <v>12</v>
      </c>
      <c r="T1316">
        <f>marketing_campaign[[#This Row],[MntGoldProds]]+marketing_campaign[[#This Row],[MntSweetProducts]]+marketing_campaign[[#This Row],[MntFishProducts]]+marketing_campaign[[#This Row],[MntMeatProducts]]+marketing_campaign[[#This Row],[MntFruits]]+marketing_campaign[[#This Row],[MntWines]]</f>
        <v>274</v>
      </c>
      <c r="U1316">
        <v>3</v>
      </c>
      <c r="V1316">
        <v>3</v>
      </c>
      <c r="W1316">
        <v>1</v>
      </c>
      <c r="X1316">
        <v>7</v>
      </c>
      <c r="Y1316">
        <f t="shared" si="41"/>
        <v>14</v>
      </c>
      <c r="Z1316">
        <v>4</v>
      </c>
      <c r="AA1316">
        <v>0</v>
      </c>
      <c r="AB1316">
        <v>0</v>
      </c>
      <c r="AC1316">
        <v>0</v>
      </c>
      <c r="AD1316">
        <v>0</v>
      </c>
      <c r="AE1316">
        <v>0</v>
      </c>
      <c r="AF1316">
        <v>0</v>
      </c>
      <c r="AG1316">
        <v>3</v>
      </c>
      <c r="AH1316">
        <v>11</v>
      </c>
      <c r="AI1316">
        <v>0</v>
      </c>
      <c r="AJ1316">
        <f>marketing_campaign[[#This Row],[AcceptedCmp2]]+marketing_campaign[[#This Row],[AcceptedCmp1]]+marketing_campaign[[#This Row],[AcceptedCmp5]]+marketing_campaign[[#This Row],[AcceptedCmp4]]+marketing_campaign[[#This Row],[AcceptedCmp3]]</f>
        <v>0</v>
      </c>
    </row>
    <row r="1317" spans="1:36" x14ac:dyDescent="0.35">
      <c r="A1317">
        <v>6197</v>
      </c>
      <c r="B1317">
        <v>1962</v>
      </c>
      <c r="C1317">
        <f t="shared" ca="1" si="40"/>
        <v>64</v>
      </c>
      <c r="D1317" t="str" cm="1">
        <f t="array" aca="1" ref="D13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17" t="s">
        <v>32</v>
      </c>
      <c r="F1317" t="s">
        <v>30</v>
      </c>
      <c r="G1317" cm="1">
        <f t="array" ref="G1317">_xlfn.IFS(marketing_campaign[[#This Row],[Marital_Status]]="Single",I1317-J1317+1,marketing_campaign[[#This Row],[Marital_Status]]="Together",I1317+J1317+2,marketing_campaign[[#This Row],[Marital_Status]]="Alone",I1317-J1317+1,marketing_campaign[[#This Row],[Marital_Status]]="Married",I1317+J1317+2,marketing_campaign[[#This Row],[Marital_Status]]="Divorced",I1317+J1317+1,marketing_campaign[[#This Row],[Marital_Status]]="YOLO",I1317-J1317+1,marketing_campaign[[#This Row],[Marital_Status]]="Absurd",I1317-J1317+1,marketing_campaign[[#This Row],[Marital_Status]]="Widow",I1317+J1317+1)</f>
        <v>1</v>
      </c>
      <c r="H1317">
        <v>27238</v>
      </c>
      <c r="I1317">
        <v>1</v>
      </c>
      <c r="J1317">
        <v>1</v>
      </c>
      <c r="K1317" s="1">
        <v>41384</v>
      </c>
      <c r="L1317">
        <v>39</v>
      </c>
      <c r="M1317" t="str" cm="1">
        <f t="array" ref="M1317">_xlfn.IFS(AND(marketing_campaign[[#This Row],[Recency]]&gt;=0,marketing_campaign[[#This Row],[Recency]]&lt;=14),"Early Recency",AND(marketing_campaign[[#This Row],[Recency]]&gt;=15,marketing_campaign[[#This Row],[Recency]]&lt;=31),"Mid-Recency",marketing_campaign[[#This Row],[Recency]]&gt;=32,"Late Recency")</f>
        <v>Late Recency</v>
      </c>
      <c r="N1317">
        <v>37</v>
      </c>
      <c r="O1317">
        <v>0</v>
      </c>
      <c r="P1317">
        <v>17</v>
      </c>
      <c r="Q1317">
        <v>0</v>
      </c>
      <c r="R1317">
        <v>0</v>
      </c>
      <c r="S1317">
        <v>3</v>
      </c>
      <c r="T1317">
        <f>marketing_campaign[[#This Row],[MntGoldProds]]+marketing_campaign[[#This Row],[MntSweetProducts]]+marketing_campaign[[#This Row],[MntFishProducts]]+marketing_campaign[[#This Row],[MntMeatProducts]]+marketing_campaign[[#This Row],[MntFruits]]+marketing_campaign[[#This Row],[MntWines]]</f>
        <v>57</v>
      </c>
      <c r="U1317">
        <v>3</v>
      </c>
      <c r="V1317">
        <v>3</v>
      </c>
      <c r="W1317">
        <v>0</v>
      </c>
      <c r="X1317">
        <v>3</v>
      </c>
      <c r="Y1317">
        <f t="shared" si="41"/>
        <v>9</v>
      </c>
      <c r="Z1317">
        <v>9</v>
      </c>
      <c r="AA1317">
        <v>0</v>
      </c>
      <c r="AB1317">
        <v>0</v>
      </c>
      <c r="AC1317">
        <v>0</v>
      </c>
      <c r="AD1317">
        <v>0</v>
      </c>
      <c r="AE1317">
        <v>0</v>
      </c>
      <c r="AF1317">
        <v>0</v>
      </c>
      <c r="AG1317">
        <v>3</v>
      </c>
      <c r="AH1317">
        <v>11</v>
      </c>
      <c r="AI1317">
        <v>0</v>
      </c>
      <c r="AJ1317">
        <f>marketing_campaign[[#This Row],[AcceptedCmp2]]+marketing_campaign[[#This Row],[AcceptedCmp1]]+marketing_campaign[[#This Row],[AcceptedCmp5]]+marketing_campaign[[#This Row],[AcceptedCmp4]]+marketing_campaign[[#This Row],[AcceptedCmp3]]</f>
        <v>0</v>
      </c>
    </row>
    <row r="1318" spans="1:36" x14ac:dyDescent="0.35">
      <c r="A1318">
        <v>4554</v>
      </c>
      <c r="B1318">
        <v>1965</v>
      </c>
      <c r="C1318">
        <f t="shared" ca="1" si="40"/>
        <v>61</v>
      </c>
      <c r="D1318" t="str" cm="1">
        <f t="array" aca="1" ref="D13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8" t="s">
        <v>29</v>
      </c>
      <c r="F1318" t="s">
        <v>31</v>
      </c>
      <c r="G1318" cm="1">
        <f t="array" ref="G1318">_xlfn.IFS(marketing_campaign[[#This Row],[Marital_Status]]="Single",I1318-J1318+1,marketing_campaign[[#This Row],[Marital_Status]]="Together",I1318+J1318+2,marketing_campaign[[#This Row],[Marital_Status]]="Alone",I1318-J1318+1,marketing_campaign[[#This Row],[Marital_Status]]="Married",I1318+J1318+2,marketing_campaign[[#This Row],[Marital_Status]]="Divorced",I1318+J1318+1,marketing_campaign[[#This Row],[Marital_Status]]="YOLO",I1318-J1318+1,marketing_campaign[[#This Row],[Marital_Status]]="Absurd",I1318-J1318+1,marketing_campaign[[#This Row],[Marital_Status]]="Widow",I1318+J1318+1)</f>
        <v>3</v>
      </c>
      <c r="H1318">
        <v>47009</v>
      </c>
      <c r="I1318">
        <v>0</v>
      </c>
      <c r="J1318">
        <v>1</v>
      </c>
      <c r="K1318" s="1">
        <v>41548</v>
      </c>
      <c r="L1318">
        <v>89</v>
      </c>
      <c r="M1318" t="str" cm="1">
        <f t="array" ref="M1318">_xlfn.IFS(AND(marketing_campaign[[#This Row],[Recency]]&gt;=0,marketing_campaign[[#This Row],[Recency]]&lt;=14),"Early Recency",AND(marketing_campaign[[#This Row],[Recency]]&gt;=15,marketing_campaign[[#This Row],[Recency]]&lt;=31),"Mid-Recency",marketing_campaign[[#This Row],[Recency]]&gt;=32,"Late Recency")</f>
        <v>Late Recency</v>
      </c>
      <c r="N1318">
        <v>171</v>
      </c>
      <c r="O1318">
        <v>45</v>
      </c>
      <c r="P1318">
        <v>73</v>
      </c>
      <c r="Q1318">
        <v>59</v>
      </c>
      <c r="R1318">
        <v>10</v>
      </c>
      <c r="S1318">
        <v>90</v>
      </c>
      <c r="T1318">
        <f>marketing_campaign[[#This Row],[MntGoldProds]]+marketing_campaign[[#This Row],[MntSweetProducts]]+marketing_campaign[[#This Row],[MntFishProducts]]+marketing_campaign[[#This Row],[MntMeatProducts]]+marketing_campaign[[#This Row],[MntFruits]]+marketing_campaign[[#This Row],[MntWines]]</f>
        <v>448</v>
      </c>
      <c r="U1318">
        <v>4</v>
      </c>
      <c r="V1318">
        <v>3</v>
      </c>
      <c r="W1318">
        <v>2</v>
      </c>
      <c r="X1318">
        <v>8</v>
      </c>
      <c r="Y1318">
        <f t="shared" si="41"/>
        <v>17</v>
      </c>
      <c r="Z1318">
        <v>4</v>
      </c>
      <c r="AA1318">
        <v>0</v>
      </c>
      <c r="AB1318">
        <v>0</v>
      </c>
      <c r="AC1318">
        <v>0</v>
      </c>
      <c r="AD1318">
        <v>0</v>
      </c>
      <c r="AE1318">
        <v>0</v>
      </c>
      <c r="AF1318">
        <v>0</v>
      </c>
      <c r="AG1318">
        <v>3</v>
      </c>
      <c r="AH1318">
        <v>11</v>
      </c>
      <c r="AI1318">
        <v>0</v>
      </c>
      <c r="AJ1318">
        <f>marketing_campaign[[#This Row],[AcceptedCmp2]]+marketing_campaign[[#This Row],[AcceptedCmp1]]+marketing_campaign[[#This Row],[AcceptedCmp5]]+marketing_campaign[[#This Row],[AcceptedCmp4]]+marketing_campaign[[#This Row],[AcceptedCmp3]]</f>
        <v>0</v>
      </c>
    </row>
    <row r="1319" spans="1:36" x14ac:dyDescent="0.35">
      <c r="A1319">
        <v>4937</v>
      </c>
      <c r="B1319">
        <v>1973</v>
      </c>
      <c r="C1319">
        <f t="shared" ca="1" si="40"/>
        <v>53</v>
      </c>
      <c r="D1319" t="str" cm="1">
        <f t="array" aca="1" ref="D13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19" t="s">
        <v>37</v>
      </c>
      <c r="F1319" t="s">
        <v>33</v>
      </c>
      <c r="G1319" cm="1">
        <f t="array" ref="G1319">_xlfn.IFS(marketing_campaign[[#This Row],[Marital_Status]]="Single",I1319-J1319+1,marketing_campaign[[#This Row],[Marital_Status]]="Together",I1319+J1319+2,marketing_campaign[[#This Row],[Marital_Status]]="Alone",I1319-J1319+1,marketing_campaign[[#This Row],[Marital_Status]]="Married",I1319+J1319+2,marketing_campaign[[#This Row],[Marital_Status]]="Divorced",I1319+J1319+1,marketing_campaign[[#This Row],[Marital_Status]]="YOLO",I1319-J1319+1,marketing_campaign[[#This Row],[Marital_Status]]="Absurd",I1319-J1319+1,marketing_campaign[[#This Row],[Marital_Status]]="Widow",I1319+J1319+1)</f>
        <v>4</v>
      </c>
      <c r="H1319">
        <v>46094</v>
      </c>
      <c r="I1319">
        <v>1</v>
      </c>
      <c r="J1319">
        <v>1</v>
      </c>
      <c r="K1319" s="1">
        <v>41800</v>
      </c>
      <c r="L1319">
        <v>62</v>
      </c>
      <c r="M1319" t="str" cm="1">
        <f t="array" ref="M1319">_xlfn.IFS(AND(marketing_campaign[[#This Row],[Recency]]&gt;=0,marketing_campaign[[#This Row],[Recency]]&lt;=14),"Early Recency",AND(marketing_campaign[[#This Row],[Recency]]&gt;=15,marketing_campaign[[#This Row],[Recency]]&lt;=31),"Mid-Recency",marketing_campaign[[#This Row],[Recency]]&gt;=32,"Late Recency")</f>
        <v>Late Recency</v>
      </c>
      <c r="N1319">
        <v>12</v>
      </c>
      <c r="O1319">
        <v>2</v>
      </c>
      <c r="P1319">
        <v>20</v>
      </c>
      <c r="Q1319">
        <v>3</v>
      </c>
      <c r="R1319">
        <v>2</v>
      </c>
      <c r="S1319">
        <v>5</v>
      </c>
      <c r="T1319">
        <f>marketing_campaign[[#This Row],[MntGoldProds]]+marketing_campaign[[#This Row],[MntSweetProducts]]+marketing_campaign[[#This Row],[MntFishProducts]]+marketing_campaign[[#This Row],[MntMeatProducts]]+marketing_campaign[[#This Row],[MntFruits]]+marketing_campaign[[#This Row],[MntWines]]</f>
        <v>44</v>
      </c>
      <c r="U1319">
        <v>1</v>
      </c>
      <c r="V1319">
        <v>1</v>
      </c>
      <c r="W1319">
        <v>0</v>
      </c>
      <c r="X1319">
        <v>3</v>
      </c>
      <c r="Y1319">
        <f t="shared" si="41"/>
        <v>5</v>
      </c>
      <c r="Z1319">
        <v>7</v>
      </c>
      <c r="AA1319">
        <v>0</v>
      </c>
      <c r="AB1319">
        <v>0</v>
      </c>
      <c r="AC1319">
        <v>0</v>
      </c>
      <c r="AD1319">
        <v>0</v>
      </c>
      <c r="AE1319">
        <v>0</v>
      </c>
      <c r="AF1319">
        <v>0</v>
      </c>
      <c r="AG1319">
        <v>3</v>
      </c>
      <c r="AH1319">
        <v>11</v>
      </c>
      <c r="AI1319">
        <v>0</v>
      </c>
      <c r="AJ1319">
        <f>marketing_campaign[[#This Row],[AcceptedCmp2]]+marketing_campaign[[#This Row],[AcceptedCmp1]]+marketing_campaign[[#This Row],[AcceptedCmp5]]+marketing_campaign[[#This Row],[AcceptedCmp4]]+marketing_campaign[[#This Row],[AcceptedCmp3]]</f>
        <v>0</v>
      </c>
    </row>
    <row r="1320" spans="1:36" x14ac:dyDescent="0.35">
      <c r="A1320">
        <v>1920</v>
      </c>
      <c r="B1320">
        <v>1972</v>
      </c>
      <c r="C1320">
        <f t="shared" ca="1" si="40"/>
        <v>54</v>
      </c>
      <c r="D1320" t="str" cm="1">
        <f t="array" aca="1" ref="D13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0" t="s">
        <v>29</v>
      </c>
      <c r="F1320" t="s">
        <v>33</v>
      </c>
      <c r="G1320" cm="1">
        <f t="array" ref="G1320">_xlfn.IFS(marketing_campaign[[#This Row],[Marital_Status]]="Single",I1320-J1320+1,marketing_campaign[[#This Row],[Marital_Status]]="Together",I1320+J1320+2,marketing_campaign[[#This Row],[Marital_Status]]="Alone",I1320-J1320+1,marketing_campaign[[#This Row],[Marital_Status]]="Married",I1320+J1320+2,marketing_campaign[[#This Row],[Marital_Status]]="Divorced",I1320+J1320+1,marketing_campaign[[#This Row],[Marital_Status]]="YOLO",I1320-J1320+1,marketing_campaign[[#This Row],[Marital_Status]]="Absurd",I1320-J1320+1,marketing_campaign[[#This Row],[Marital_Status]]="Widow",I1320+J1320+1)</f>
        <v>4</v>
      </c>
      <c r="H1320">
        <v>40321</v>
      </c>
      <c r="I1320">
        <v>1</v>
      </c>
      <c r="J1320">
        <v>1</v>
      </c>
      <c r="K1320" s="1">
        <v>41484</v>
      </c>
      <c r="L1320">
        <v>59</v>
      </c>
      <c r="M1320" t="str" cm="1">
        <f t="array" ref="M1320">_xlfn.IFS(AND(marketing_campaign[[#This Row],[Recency]]&gt;=0,marketing_campaign[[#This Row],[Recency]]&lt;=14),"Early Recency",AND(marketing_campaign[[#This Row],[Recency]]&gt;=15,marketing_campaign[[#This Row],[Recency]]&lt;=31),"Mid-Recency",marketing_campaign[[#This Row],[Recency]]&gt;=32,"Late Recency")</f>
        <v>Late Recency</v>
      </c>
      <c r="N1320">
        <v>44</v>
      </c>
      <c r="O1320">
        <v>4</v>
      </c>
      <c r="P1320">
        <v>21</v>
      </c>
      <c r="Q1320">
        <v>6</v>
      </c>
      <c r="R1320">
        <v>0</v>
      </c>
      <c r="S1320">
        <v>27</v>
      </c>
      <c r="T1320">
        <f>marketing_campaign[[#This Row],[MntGoldProds]]+marketing_campaign[[#This Row],[MntSweetProducts]]+marketing_campaign[[#This Row],[MntFishProducts]]+marketing_campaign[[#This Row],[MntMeatProducts]]+marketing_campaign[[#This Row],[MntFruits]]+marketing_campaign[[#This Row],[MntWines]]</f>
        <v>102</v>
      </c>
      <c r="U1320">
        <v>2</v>
      </c>
      <c r="V1320">
        <v>3</v>
      </c>
      <c r="W1320">
        <v>0</v>
      </c>
      <c r="X1320">
        <v>3</v>
      </c>
      <c r="Y1320">
        <f t="shared" si="41"/>
        <v>8</v>
      </c>
      <c r="Z1320">
        <v>7</v>
      </c>
      <c r="AA1320">
        <v>0</v>
      </c>
      <c r="AB1320">
        <v>0</v>
      </c>
      <c r="AC1320">
        <v>0</v>
      </c>
      <c r="AD1320">
        <v>0</v>
      </c>
      <c r="AE1320">
        <v>0</v>
      </c>
      <c r="AF1320">
        <v>0</v>
      </c>
      <c r="AG1320">
        <v>3</v>
      </c>
      <c r="AH1320">
        <v>11</v>
      </c>
      <c r="AI1320">
        <v>0</v>
      </c>
      <c r="AJ1320">
        <f>marketing_campaign[[#This Row],[AcceptedCmp2]]+marketing_campaign[[#This Row],[AcceptedCmp1]]+marketing_campaign[[#This Row],[AcceptedCmp5]]+marketing_campaign[[#This Row],[AcceptedCmp4]]+marketing_campaign[[#This Row],[AcceptedCmp3]]</f>
        <v>0</v>
      </c>
    </row>
    <row r="1321" spans="1:36" x14ac:dyDescent="0.35">
      <c r="A1321">
        <v>8749</v>
      </c>
      <c r="B1321">
        <v>1984</v>
      </c>
      <c r="C1321">
        <f t="shared" ca="1" si="40"/>
        <v>42</v>
      </c>
      <c r="D1321" t="str" cm="1">
        <f t="array" aca="1" ref="D13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21" t="s">
        <v>29</v>
      </c>
      <c r="F1321" t="s">
        <v>31</v>
      </c>
      <c r="G1321" cm="1">
        <f t="array" ref="G1321">_xlfn.IFS(marketing_campaign[[#This Row],[Marital_Status]]="Single",I1321-J1321+1,marketing_campaign[[#This Row],[Marital_Status]]="Together",I1321+J1321+2,marketing_campaign[[#This Row],[Marital_Status]]="Alone",I1321-J1321+1,marketing_campaign[[#This Row],[Marital_Status]]="Married",I1321+J1321+2,marketing_campaign[[#This Row],[Marital_Status]]="Divorced",I1321+J1321+1,marketing_campaign[[#This Row],[Marital_Status]]="YOLO",I1321-J1321+1,marketing_campaign[[#This Row],[Marital_Status]]="Absurd",I1321-J1321+1,marketing_campaign[[#This Row],[Marital_Status]]="Widow",I1321+J1321+1)</f>
        <v>3</v>
      </c>
      <c r="H1321">
        <v>37235</v>
      </c>
      <c r="I1321">
        <v>1</v>
      </c>
      <c r="J1321">
        <v>0</v>
      </c>
      <c r="K1321" s="1">
        <v>41671</v>
      </c>
      <c r="L1321">
        <v>68</v>
      </c>
      <c r="M1321" t="str" cm="1">
        <f t="array" ref="M1321">_xlfn.IFS(AND(marketing_campaign[[#This Row],[Recency]]&gt;=0,marketing_campaign[[#This Row],[Recency]]&lt;=14),"Early Recency",AND(marketing_campaign[[#This Row],[Recency]]&gt;=15,marketing_campaign[[#This Row],[Recency]]&lt;=31),"Mid-Recency",marketing_campaign[[#This Row],[Recency]]&gt;=32,"Late Recency")</f>
        <v>Late Recency</v>
      </c>
      <c r="N1321">
        <v>20</v>
      </c>
      <c r="O1321">
        <v>2</v>
      </c>
      <c r="P1321">
        <v>9</v>
      </c>
      <c r="Q1321">
        <v>4</v>
      </c>
      <c r="R1321">
        <v>6</v>
      </c>
      <c r="S1321">
        <v>20</v>
      </c>
      <c r="T1321">
        <f>marketing_campaign[[#This Row],[MntGoldProds]]+marketing_campaign[[#This Row],[MntSweetProducts]]+marketing_campaign[[#This Row],[MntFishProducts]]+marketing_campaign[[#This Row],[MntMeatProducts]]+marketing_campaign[[#This Row],[MntFruits]]+marketing_campaign[[#This Row],[MntWines]]</f>
        <v>61</v>
      </c>
      <c r="U1321">
        <v>1</v>
      </c>
      <c r="V1321">
        <v>1</v>
      </c>
      <c r="W1321">
        <v>1</v>
      </c>
      <c r="X1321">
        <v>2</v>
      </c>
      <c r="Y1321">
        <f t="shared" si="41"/>
        <v>5</v>
      </c>
      <c r="Z1321">
        <v>4</v>
      </c>
      <c r="AA1321">
        <v>0</v>
      </c>
      <c r="AB1321">
        <v>0</v>
      </c>
      <c r="AC1321">
        <v>0</v>
      </c>
      <c r="AD1321">
        <v>0</v>
      </c>
      <c r="AE1321">
        <v>0</v>
      </c>
      <c r="AF1321">
        <v>0</v>
      </c>
      <c r="AG1321">
        <v>3</v>
      </c>
      <c r="AH1321">
        <v>11</v>
      </c>
      <c r="AI1321">
        <v>0</v>
      </c>
      <c r="AJ1321">
        <f>marketing_campaign[[#This Row],[AcceptedCmp2]]+marketing_campaign[[#This Row],[AcceptedCmp1]]+marketing_campaign[[#This Row],[AcceptedCmp5]]+marketing_campaign[[#This Row],[AcceptedCmp4]]+marketing_campaign[[#This Row],[AcceptedCmp3]]</f>
        <v>0</v>
      </c>
    </row>
    <row r="1322" spans="1:36" x14ac:dyDescent="0.35">
      <c r="A1322">
        <v>1650</v>
      </c>
      <c r="B1322">
        <v>1960</v>
      </c>
      <c r="C1322">
        <f t="shared" ca="1" si="40"/>
        <v>66</v>
      </c>
      <c r="D1322" t="str" cm="1">
        <f t="array" aca="1" ref="D13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2" t="s">
        <v>34</v>
      </c>
      <c r="F1322" t="s">
        <v>33</v>
      </c>
      <c r="G1322" cm="1">
        <f t="array" ref="G1322">_xlfn.IFS(marketing_campaign[[#This Row],[Marital_Status]]="Single",I1322-J1322+1,marketing_campaign[[#This Row],[Marital_Status]]="Together",I1322+J1322+2,marketing_campaign[[#This Row],[Marital_Status]]="Alone",I1322-J1322+1,marketing_campaign[[#This Row],[Marital_Status]]="Married",I1322+J1322+2,marketing_campaign[[#This Row],[Marital_Status]]="Divorced",I1322+J1322+1,marketing_campaign[[#This Row],[Marital_Status]]="YOLO",I1322-J1322+1,marketing_campaign[[#This Row],[Marital_Status]]="Absurd",I1322-J1322+1,marketing_campaign[[#This Row],[Marital_Status]]="Widow",I1322+J1322+1)</f>
        <v>2</v>
      </c>
      <c r="H1322">
        <v>81843</v>
      </c>
      <c r="I1322">
        <v>0</v>
      </c>
      <c r="J1322">
        <v>0</v>
      </c>
      <c r="K1322" s="1">
        <v>41386</v>
      </c>
      <c r="L1322">
        <v>13</v>
      </c>
      <c r="M1322" t="str" cm="1">
        <f t="array" ref="M1322">_xlfn.IFS(AND(marketing_campaign[[#This Row],[Recency]]&gt;=0,marketing_campaign[[#This Row],[Recency]]&lt;=14),"Early Recency",AND(marketing_campaign[[#This Row],[Recency]]&gt;=15,marketing_campaign[[#This Row],[Recency]]&lt;=31),"Mid-Recency",marketing_campaign[[#This Row],[Recency]]&gt;=32,"Late Recency")</f>
        <v>Early Recency</v>
      </c>
      <c r="N1322">
        <v>779</v>
      </c>
      <c r="O1322">
        <v>86</v>
      </c>
      <c r="P1322">
        <v>537</v>
      </c>
      <c r="Q1322">
        <v>34</v>
      </c>
      <c r="R1322">
        <v>69</v>
      </c>
      <c r="S1322">
        <v>138</v>
      </c>
      <c r="T1322">
        <f>marketing_campaign[[#This Row],[MntGoldProds]]+marketing_campaign[[#This Row],[MntSweetProducts]]+marketing_campaign[[#This Row],[MntFishProducts]]+marketing_campaign[[#This Row],[MntMeatProducts]]+marketing_campaign[[#This Row],[MntFruits]]+marketing_campaign[[#This Row],[MntWines]]</f>
        <v>1643</v>
      </c>
      <c r="U1322">
        <v>1</v>
      </c>
      <c r="V1322">
        <v>5</v>
      </c>
      <c r="W1322">
        <v>9</v>
      </c>
      <c r="X1322">
        <v>12</v>
      </c>
      <c r="Y1322">
        <f t="shared" si="41"/>
        <v>27</v>
      </c>
      <c r="Z1322">
        <v>3</v>
      </c>
      <c r="AA1322">
        <v>0</v>
      </c>
      <c r="AB1322">
        <v>0</v>
      </c>
      <c r="AC1322">
        <v>0</v>
      </c>
      <c r="AD1322">
        <v>0</v>
      </c>
      <c r="AE1322">
        <v>0</v>
      </c>
      <c r="AF1322">
        <v>0</v>
      </c>
      <c r="AG1322">
        <v>3</v>
      </c>
      <c r="AH1322">
        <v>11</v>
      </c>
      <c r="AI1322">
        <v>0</v>
      </c>
      <c r="AJ1322">
        <f>marketing_campaign[[#This Row],[AcceptedCmp2]]+marketing_campaign[[#This Row],[AcceptedCmp1]]+marketing_campaign[[#This Row],[AcceptedCmp5]]+marketing_campaign[[#This Row],[AcceptedCmp4]]+marketing_campaign[[#This Row],[AcceptedCmp3]]</f>
        <v>0</v>
      </c>
    </row>
    <row r="1323" spans="1:36" x14ac:dyDescent="0.35">
      <c r="A1323">
        <v>10377</v>
      </c>
      <c r="B1323">
        <v>1958</v>
      </c>
      <c r="C1323">
        <f t="shared" ca="1" si="40"/>
        <v>68</v>
      </c>
      <c r="D1323" t="str" cm="1">
        <f t="array" aca="1" ref="D13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3" t="s">
        <v>34</v>
      </c>
      <c r="F1323" t="s">
        <v>31</v>
      </c>
      <c r="G1323" cm="1">
        <f t="array" ref="G1323">_xlfn.IFS(marketing_campaign[[#This Row],[Marital_Status]]="Single",I1323-J1323+1,marketing_campaign[[#This Row],[Marital_Status]]="Together",I1323+J1323+2,marketing_campaign[[#This Row],[Marital_Status]]="Alone",I1323-J1323+1,marketing_campaign[[#This Row],[Marital_Status]]="Married",I1323+J1323+2,marketing_campaign[[#This Row],[Marital_Status]]="Divorced",I1323+J1323+1,marketing_campaign[[#This Row],[Marital_Status]]="YOLO",I1323-J1323+1,marketing_campaign[[#This Row],[Marital_Status]]="Absurd",I1323-J1323+1,marketing_campaign[[#This Row],[Marital_Status]]="Widow",I1323+J1323+1)</f>
        <v>3</v>
      </c>
      <c r="H1323">
        <v>46692</v>
      </c>
      <c r="I1323">
        <v>0</v>
      </c>
      <c r="J1323">
        <v>1</v>
      </c>
      <c r="K1323" s="1">
        <v>41431</v>
      </c>
      <c r="L1323">
        <v>37</v>
      </c>
      <c r="M1323" t="str" cm="1">
        <f t="array" ref="M1323">_xlfn.IFS(AND(marketing_campaign[[#This Row],[Recency]]&gt;=0,marketing_campaign[[#This Row],[Recency]]&lt;=14),"Early Recency",AND(marketing_campaign[[#This Row],[Recency]]&gt;=15,marketing_campaign[[#This Row],[Recency]]&lt;=31),"Mid-Recency",marketing_campaign[[#This Row],[Recency]]&gt;=32,"Late Recency")</f>
        <v>Late Recency</v>
      </c>
      <c r="N1323">
        <v>170</v>
      </c>
      <c r="O1323">
        <v>6</v>
      </c>
      <c r="P1323">
        <v>97</v>
      </c>
      <c r="Q1323">
        <v>24</v>
      </c>
      <c r="R1323">
        <v>12</v>
      </c>
      <c r="S1323">
        <v>88</v>
      </c>
      <c r="T1323">
        <f>marketing_campaign[[#This Row],[MntGoldProds]]+marketing_campaign[[#This Row],[MntSweetProducts]]+marketing_campaign[[#This Row],[MntFishProducts]]+marketing_campaign[[#This Row],[MntMeatProducts]]+marketing_campaign[[#This Row],[MntFruits]]+marketing_campaign[[#This Row],[MntWines]]</f>
        <v>397</v>
      </c>
      <c r="U1323">
        <v>3</v>
      </c>
      <c r="V1323">
        <v>6</v>
      </c>
      <c r="W1323">
        <v>1</v>
      </c>
      <c r="X1323">
        <v>5</v>
      </c>
      <c r="Y1323">
        <f t="shared" si="41"/>
        <v>15</v>
      </c>
      <c r="Z1323">
        <v>6</v>
      </c>
      <c r="AA1323">
        <v>0</v>
      </c>
      <c r="AB1323">
        <v>0</v>
      </c>
      <c r="AC1323">
        <v>0</v>
      </c>
      <c r="AD1323">
        <v>0</v>
      </c>
      <c r="AE1323">
        <v>0</v>
      </c>
      <c r="AF1323">
        <v>0</v>
      </c>
      <c r="AG1323">
        <v>3</v>
      </c>
      <c r="AH1323">
        <v>11</v>
      </c>
      <c r="AI1323">
        <v>0</v>
      </c>
      <c r="AJ1323">
        <f>marketing_campaign[[#This Row],[AcceptedCmp2]]+marketing_campaign[[#This Row],[AcceptedCmp1]]+marketing_campaign[[#This Row],[AcceptedCmp5]]+marketing_campaign[[#This Row],[AcceptedCmp4]]+marketing_campaign[[#This Row],[AcceptedCmp3]]</f>
        <v>0</v>
      </c>
    </row>
    <row r="1324" spans="1:36" x14ac:dyDescent="0.35">
      <c r="A1324">
        <v>9206</v>
      </c>
      <c r="B1324">
        <v>1968</v>
      </c>
      <c r="C1324">
        <f t="shared" ca="1" si="40"/>
        <v>58</v>
      </c>
      <c r="D1324" t="str" cm="1">
        <f t="array" aca="1" ref="D13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4" t="s">
        <v>29</v>
      </c>
      <c r="F1324" t="s">
        <v>31</v>
      </c>
      <c r="G1324" cm="1">
        <f t="array" ref="G1324">_xlfn.IFS(marketing_campaign[[#This Row],[Marital_Status]]="Single",I1324-J1324+1,marketing_campaign[[#This Row],[Marital_Status]]="Together",I1324+J1324+2,marketing_campaign[[#This Row],[Marital_Status]]="Alone",I1324-J1324+1,marketing_campaign[[#This Row],[Marital_Status]]="Married",I1324+J1324+2,marketing_campaign[[#This Row],[Marital_Status]]="Divorced",I1324+J1324+1,marketing_campaign[[#This Row],[Marital_Status]]="YOLO",I1324-J1324+1,marketing_campaign[[#This Row],[Marital_Status]]="Absurd",I1324-J1324+1,marketing_campaign[[#This Row],[Marital_Status]]="Widow",I1324+J1324+1)</f>
        <v>3</v>
      </c>
      <c r="H1324">
        <v>77382</v>
      </c>
      <c r="I1324">
        <v>0</v>
      </c>
      <c r="J1324">
        <v>1</v>
      </c>
      <c r="K1324" s="1">
        <v>41646</v>
      </c>
      <c r="L1324">
        <v>36</v>
      </c>
      <c r="M1324" t="str" cm="1">
        <f t="array" ref="M1324">_xlfn.IFS(AND(marketing_campaign[[#This Row],[Recency]]&gt;=0,marketing_campaign[[#This Row],[Recency]]&lt;=14),"Early Recency",AND(marketing_campaign[[#This Row],[Recency]]&gt;=15,marketing_campaign[[#This Row],[Recency]]&lt;=31),"Mid-Recency",marketing_campaign[[#This Row],[Recency]]&gt;=32,"Late Recency")</f>
        <v>Late Recency</v>
      </c>
      <c r="N1324">
        <v>491</v>
      </c>
      <c r="O1324">
        <v>48</v>
      </c>
      <c r="P1324">
        <v>231</v>
      </c>
      <c r="Q1324">
        <v>112</v>
      </c>
      <c r="R1324">
        <v>105</v>
      </c>
      <c r="S1324">
        <v>134</v>
      </c>
      <c r="T1324">
        <f>marketing_campaign[[#This Row],[MntGoldProds]]+marketing_campaign[[#This Row],[MntSweetProducts]]+marketing_campaign[[#This Row],[MntFishProducts]]+marketing_campaign[[#This Row],[MntMeatProducts]]+marketing_campaign[[#This Row],[MntFruits]]+marketing_campaign[[#This Row],[MntWines]]</f>
        <v>1121</v>
      </c>
      <c r="U1324">
        <v>2</v>
      </c>
      <c r="V1324">
        <v>5</v>
      </c>
      <c r="W1324">
        <v>7</v>
      </c>
      <c r="X1324">
        <v>12</v>
      </c>
      <c r="Y1324">
        <f t="shared" si="41"/>
        <v>26</v>
      </c>
      <c r="Z1324">
        <v>1</v>
      </c>
      <c r="AA1324">
        <v>0</v>
      </c>
      <c r="AB1324">
        <v>0</v>
      </c>
      <c r="AC1324">
        <v>1</v>
      </c>
      <c r="AD1324">
        <v>0</v>
      </c>
      <c r="AE1324">
        <v>0</v>
      </c>
      <c r="AF1324">
        <v>0</v>
      </c>
      <c r="AG1324">
        <v>3</v>
      </c>
      <c r="AH1324">
        <v>11</v>
      </c>
      <c r="AI1324">
        <v>0</v>
      </c>
      <c r="AJ1324">
        <f>marketing_campaign[[#This Row],[AcceptedCmp2]]+marketing_campaign[[#This Row],[AcceptedCmp1]]+marketing_campaign[[#This Row],[AcceptedCmp5]]+marketing_campaign[[#This Row],[AcceptedCmp4]]+marketing_campaign[[#This Row],[AcceptedCmp3]]</f>
        <v>1</v>
      </c>
    </row>
    <row r="1325" spans="1:36" x14ac:dyDescent="0.35">
      <c r="A1325">
        <v>10971</v>
      </c>
      <c r="B1325">
        <v>1977</v>
      </c>
      <c r="C1325">
        <f t="shared" ca="1" si="40"/>
        <v>49</v>
      </c>
      <c r="D1325" t="str" cm="1">
        <f t="array" aca="1" ref="D13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5" t="s">
        <v>29</v>
      </c>
      <c r="F1325" t="s">
        <v>30</v>
      </c>
      <c r="G1325" cm="1">
        <f t="array" ref="G1325">_xlfn.IFS(marketing_campaign[[#This Row],[Marital_Status]]="Single",I1325-J1325+1,marketing_campaign[[#This Row],[Marital_Status]]="Together",I1325+J1325+2,marketing_campaign[[#This Row],[Marital_Status]]="Alone",I1325-J1325+1,marketing_campaign[[#This Row],[Marital_Status]]="Married",I1325+J1325+2,marketing_campaign[[#This Row],[Marital_Status]]="Divorced",I1325+J1325+1,marketing_campaign[[#This Row],[Marital_Status]]="YOLO",I1325-J1325+1,marketing_campaign[[#This Row],[Marital_Status]]="Absurd",I1325-J1325+1,marketing_campaign[[#This Row],[Marital_Status]]="Widow",I1325+J1325+1)</f>
        <v>3</v>
      </c>
      <c r="H1325">
        <v>37774</v>
      </c>
      <c r="I1325">
        <v>2</v>
      </c>
      <c r="J1325">
        <v>0</v>
      </c>
      <c r="K1325" s="1">
        <v>41155</v>
      </c>
      <c r="L1325">
        <v>28</v>
      </c>
      <c r="M1325" t="str" cm="1">
        <f t="array" ref="M1325">_xlfn.IFS(AND(marketing_campaign[[#This Row],[Recency]]&gt;=0,marketing_campaign[[#This Row],[Recency]]&lt;=14),"Early Recency",AND(marketing_campaign[[#This Row],[Recency]]&gt;=15,marketing_campaign[[#This Row],[Recency]]&lt;=31),"Mid-Recency",marketing_campaign[[#This Row],[Recency]]&gt;=32,"Late Recency")</f>
        <v>Mid-Recency</v>
      </c>
      <c r="N1325">
        <v>173</v>
      </c>
      <c r="O1325">
        <v>8</v>
      </c>
      <c r="P1325">
        <v>107</v>
      </c>
      <c r="Q1325">
        <v>7</v>
      </c>
      <c r="R1325">
        <v>2</v>
      </c>
      <c r="S1325">
        <v>176</v>
      </c>
      <c r="T1325">
        <f>marketing_campaign[[#This Row],[MntGoldProds]]+marketing_campaign[[#This Row],[MntSweetProducts]]+marketing_campaign[[#This Row],[MntFishProducts]]+marketing_campaign[[#This Row],[MntMeatProducts]]+marketing_campaign[[#This Row],[MntFruits]]+marketing_campaign[[#This Row],[MntWines]]</f>
        <v>473</v>
      </c>
      <c r="U1325">
        <v>4</v>
      </c>
      <c r="V1325">
        <v>7</v>
      </c>
      <c r="W1325">
        <v>2</v>
      </c>
      <c r="X1325">
        <v>3</v>
      </c>
      <c r="Y1325">
        <f t="shared" si="41"/>
        <v>16</v>
      </c>
      <c r="Z1325">
        <v>9</v>
      </c>
      <c r="AA1325">
        <v>1</v>
      </c>
      <c r="AB1325">
        <v>0</v>
      </c>
      <c r="AC1325">
        <v>0</v>
      </c>
      <c r="AD1325">
        <v>0</v>
      </c>
      <c r="AE1325">
        <v>0</v>
      </c>
      <c r="AF1325">
        <v>1</v>
      </c>
      <c r="AG1325">
        <v>3</v>
      </c>
      <c r="AH1325">
        <v>11</v>
      </c>
      <c r="AI1325">
        <v>1</v>
      </c>
      <c r="AJ1325">
        <f>marketing_campaign[[#This Row],[AcceptedCmp2]]+marketing_campaign[[#This Row],[AcceptedCmp1]]+marketing_campaign[[#This Row],[AcceptedCmp5]]+marketing_campaign[[#This Row],[AcceptedCmp4]]+marketing_campaign[[#This Row],[AcceptedCmp3]]</f>
        <v>1</v>
      </c>
    </row>
    <row r="1326" spans="1:36" x14ac:dyDescent="0.35">
      <c r="A1326">
        <v>6398</v>
      </c>
      <c r="B1326">
        <v>1974</v>
      </c>
      <c r="C1326">
        <f t="shared" ca="1" si="40"/>
        <v>52</v>
      </c>
      <c r="D1326" t="str" cm="1">
        <f t="array" aca="1" ref="D13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6" t="s">
        <v>36</v>
      </c>
      <c r="F1326" t="s">
        <v>33</v>
      </c>
      <c r="G1326" cm="1">
        <f t="array" ref="G1326">_xlfn.IFS(marketing_campaign[[#This Row],[Marital_Status]]="Single",I1326-J1326+1,marketing_campaign[[#This Row],[Marital_Status]]="Together",I1326+J1326+2,marketing_campaign[[#This Row],[Marital_Status]]="Alone",I1326-J1326+1,marketing_campaign[[#This Row],[Marital_Status]]="Married",I1326+J1326+2,marketing_campaign[[#This Row],[Marital_Status]]="Divorced",I1326+J1326+1,marketing_campaign[[#This Row],[Marital_Status]]="YOLO",I1326-J1326+1,marketing_campaign[[#This Row],[Marital_Status]]="Absurd",I1326-J1326+1,marketing_campaign[[#This Row],[Marital_Status]]="Widow",I1326+J1326+1)</f>
        <v>3</v>
      </c>
      <c r="H1326">
        <v>18393</v>
      </c>
      <c r="I1326">
        <v>1</v>
      </c>
      <c r="J1326">
        <v>0</v>
      </c>
      <c r="K1326" s="1">
        <v>41727</v>
      </c>
      <c r="L1326">
        <v>2</v>
      </c>
      <c r="M1326" t="str" cm="1">
        <f t="array" ref="M1326">_xlfn.IFS(AND(marketing_campaign[[#This Row],[Recency]]&gt;=0,marketing_campaign[[#This Row],[Recency]]&lt;=14),"Early Recency",AND(marketing_campaign[[#This Row],[Recency]]&gt;=15,marketing_campaign[[#This Row],[Recency]]&lt;=31),"Mid-Recency",marketing_campaign[[#This Row],[Recency]]&gt;=32,"Late Recency")</f>
        <v>Early Recency</v>
      </c>
      <c r="N1326">
        <v>7</v>
      </c>
      <c r="O1326">
        <v>10</v>
      </c>
      <c r="P1326">
        <v>13</v>
      </c>
      <c r="Q1326">
        <v>16</v>
      </c>
      <c r="R1326">
        <v>0</v>
      </c>
      <c r="S1326">
        <v>4</v>
      </c>
      <c r="T1326">
        <f>marketing_campaign[[#This Row],[MntGoldProds]]+marketing_campaign[[#This Row],[MntSweetProducts]]+marketing_campaign[[#This Row],[MntFishProducts]]+marketing_campaign[[#This Row],[MntMeatProducts]]+marketing_campaign[[#This Row],[MntFruits]]+marketing_campaign[[#This Row],[MntWines]]</f>
        <v>50</v>
      </c>
      <c r="U1326">
        <v>2</v>
      </c>
      <c r="V1326">
        <v>3</v>
      </c>
      <c r="W1326">
        <v>0</v>
      </c>
      <c r="X1326">
        <v>3</v>
      </c>
      <c r="Y1326">
        <f t="shared" si="41"/>
        <v>8</v>
      </c>
      <c r="Z1326">
        <v>8</v>
      </c>
      <c r="AA1326">
        <v>0</v>
      </c>
      <c r="AB1326">
        <v>0</v>
      </c>
      <c r="AC1326">
        <v>0</v>
      </c>
      <c r="AD1326">
        <v>0</v>
      </c>
      <c r="AE1326">
        <v>0</v>
      </c>
      <c r="AF1326">
        <v>0</v>
      </c>
      <c r="AG1326">
        <v>3</v>
      </c>
      <c r="AH1326">
        <v>11</v>
      </c>
      <c r="AI1326">
        <v>0</v>
      </c>
      <c r="AJ1326">
        <f>marketing_campaign[[#This Row],[AcceptedCmp2]]+marketing_campaign[[#This Row],[AcceptedCmp1]]+marketing_campaign[[#This Row],[AcceptedCmp5]]+marketing_campaign[[#This Row],[AcceptedCmp4]]+marketing_campaign[[#This Row],[AcceptedCmp3]]</f>
        <v>0</v>
      </c>
    </row>
    <row r="1327" spans="1:36" x14ac:dyDescent="0.35">
      <c r="A1327">
        <v>9212</v>
      </c>
      <c r="B1327">
        <v>1962</v>
      </c>
      <c r="C1327">
        <f t="shared" ca="1" si="40"/>
        <v>64</v>
      </c>
      <c r="D1327" t="str" cm="1">
        <f t="array" aca="1" ref="D13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27" t="s">
        <v>34</v>
      </c>
      <c r="F1327" t="s">
        <v>33</v>
      </c>
      <c r="G1327" cm="1">
        <f t="array" ref="G1327">_xlfn.IFS(marketing_campaign[[#This Row],[Marital_Status]]="Single",I1327-J1327+1,marketing_campaign[[#This Row],[Marital_Status]]="Together",I1327+J1327+2,marketing_campaign[[#This Row],[Marital_Status]]="Alone",I1327-J1327+1,marketing_campaign[[#This Row],[Marital_Status]]="Married",I1327+J1327+2,marketing_campaign[[#This Row],[Marital_Status]]="Divorced",I1327+J1327+1,marketing_campaign[[#This Row],[Marital_Status]]="YOLO",I1327-J1327+1,marketing_campaign[[#This Row],[Marital_Status]]="Absurd",I1327-J1327+1,marketing_campaign[[#This Row],[Marital_Status]]="Widow",I1327+J1327+1)</f>
        <v>3</v>
      </c>
      <c r="H1327">
        <v>72828</v>
      </c>
      <c r="I1327">
        <v>0</v>
      </c>
      <c r="J1327">
        <v>1</v>
      </c>
      <c r="K1327" s="1">
        <v>41319</v>
      </c>
      <c r="L1327">
        <v>17</v>
      </c>
      <c r="M1327" t="str" cm="1">
        <f t="array" ref="M1327">_xlfn.IFS(AND(marketing_campaign[[#This Row],[Recency]]&gt;=0,marketing_campaign[[#This Row],[Recency]]&lt;=14),"Early Recency",AND(marketing_campaign[[#This Row],[Recency]]&gt;=15,marketing_campaign[[#This Row],[Recency]]&lt;=31),"Mid-Recency",marketing_campaign[[#This Row],[Recency]]&gt;=32,"Late Recency")</f>
        <v>Mid-Recency</v>
      </c>
      <c r="N1327">
        <v>1205</v>
      </c>
      <c r="O1327">
        <v>0</v>
      </c>
      <c r="P1327">
        <v>235</v>
      </c>
      <c r="Q1327">
        <v>19</v>
      </c>
      <c r="R1327">
        <v>14</v>
      </c>
      <c r="S1327">
        <v>205</v>
      </c>
      <c r="T1327">
        <f>marketing_campaign[[#This Row],[MntGoldProds]]+marketing_campaign[[#This Row],[MntSweetProducts]]+marketing_campaign[[#This Row],[MntFishProducts]]+marketing_campaign[[#This Row],[MntMeatProducts]]+marketing_campaign[[#This Row],[MntFruits]]+marketing_campaign[[#This Row],[MntWines]]</f>
        <v>1678</v>
      </c>
      <c r="U1327">
        <v>6</v>
      </c>
      <c r="V1327">
        <v>6</v>
      </c>
      <c r="W1327">
        <v>3</v>
      </c>
      <c r="X1327">
        <v>13</v>
      </c>
      <c r="Y1327">
        <f t="shared" si="41"/>
        <v>28</v>
      </c>
      <c r="Z1327">
        <v>7</v>
      </c>
      <c r="AA1327">
        <v>0</v>
      </c>
      <c r="AB1327">
        <v>0</v>
      </c>
      <c r="AC1327">
        <v>0</v>
      </c>
      <c r="AD1327">
        <v>0</v>
      </c>
      <c r="AE1327">
        <v>0</v>
      </c>
      <c r="AF1327">
        <v>0</v>
      </c>
      <c r="AG1327">
        <v>3</v>
      </c>
      <c r="AH1327">
        <v>11</v>
      </c>
      <c r="AI1327">
        <v>0</v>
      </c>
      <c r="AJ1327">
        <f>marketing_campaign[[#This Row],[AcceptedCmp2]]+marketing_campaign[[#This Row],[AcceptedCmp1]]+marketing_campaign[[#This Row],[AcceptedCmp5]]+marketing_campaign[[#This Row],[AcceptedCmp4]]+marketing_campaign[[#This Row],[AcceptedCmp3]]</f>
        <v>0</v>
      </c>
    </row>
    <row r="1328" spans="1:36" x14ac:dyDescent="0.35">
      <c r="A1328">
        <v>7937</v>
      </c>
      <c r="B1328">
        <v>1982</v>
      </c>
      <c r="C1328">
        <f t="shared" ca="1" si="40"/>
        <v>44</v>
      </c>
      <c r="D1328" t="str" cm="1">
        <f t="array" aca="1" ref="D13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28" t="s">
        <v>29</v>
      </c>
      <c r="F1328" t="s">
        <v>33</v>
      </c>
      <c r="G1328" cm="1">
        <f t="array" ref="G1328">_xlfn.IFS(marketing_campaign[[#This Row],[Marital_Status]]="Single",I1328-J1328+1,marketing_campaign[[#This Row],[Marital_Status]]="Together",I1328+J1328+2,marketing_campaign[[#This Row],[Marital_Status]]="Alone",I1328-J1328+1,marketing_campaign[[#This Row],[Marital_Status]]="Married",I1328+J1328+2,marketing_campaign[[#This Row],[Marital_Status]]="Divorced",I1328+J1328+1,marketing_campaign[[#This Row],[Marital_Status]]="YOLO",I1328-J1328+1,marketing_campaign[[#This Row],[Marital_Status]]="Absurd",I1328-J1328+1,marketing_campaign[[#This Row],[Marital_Status]]="Widow",I1328+J1328+1)</f>
        <v>2</v>
      </c>
      <c r="H1328">
        <v>24711</v>
      </c>
      <c r="I1328">
        <v>0</v>
      </c>
      <c r="J1328">
        <v>0</v>
      </c>
      <c r="K1328" s="1">
        <v>41747</v>
      </c>
      <c r="L1328">
        <v>86</v>
      </c>
      <c r="M1328" t="str" cm="1">
        <f t="array" ref="M1328">_xlfn.IFS(AND(marketing_campaign[[#This Row],[Recency]]&gt;=0,marketing_campaign[[#This Row],[Recency]]&lt;=14),"Early Recency",AND(marketing_campaign[[#This Row],[Recency]]&gt;=15,marketing_campaign[[#This Row],[Recency]]&lt;=31),"Mid-Recency",marketing_campaign[[#This Row],[Recency]]&gt;=32,"Late Recency")</f>
        <v>Late Recency</v>
      </c>
      <c r="N1328">
        <v>10</v>
      </c>
      <c r="O1328">
        <v>7</v>
      </c>
      <c r="P1328">
        <v>25</v>
      </c>
      <c r="Q1328">
        <v>6</v>
      </c>
      <c r="R1328">
        <v>3</v>
      </c>
      <c r="S1328">
        <v>7</v>
      </c>
      <c r="T1328">
        <f>marketing_campaign[[#This Row],[MntGoldProds]]+marketing_campaign[[#This Row],[MntSweetProducts]]+marketing_campaign[[#This Row],[MntFishProducts]]+marketing_campaign[[#This Row],[MntMeatProducts]]+marketing_campaign[[#This Row],[MntFruits]]+marketing_campaign[[#This Row],[MntWines]]</f>
        <v>58</v>
      </c>
      <c r="U1328">
        <v>1</v>
      </c>
      <c r="V1328">
        <v>3</v>
      </c>
      <c r="W1328">
        <v>0</v>
      </c>
      <c r="X1328">
        <v>3</v>
      </c>
      <c r="Y1328">
        <f t="shared" si="41"/>
        <v>7</v>
      </c>
      <c r="Z1328">
        <v>7</v>
      </c>
      <c r="AA1328">
        <v>0</v>
      </c>
      <c r="AB1328">
        <v>0</v>
      </c>
      <c r="AC1328">
        <v>0</v>
      </c>
      <c r="AD1328">
        <v>0</v>
      </c>
      <c r="AE1328">
        <v>0</v>
      </c>
      <c r="AF1328">
        <v>0</v>
      </c>
      <c r="AG1328">
        <v>3</v>
      </c>
      <c r="AH1328">
        <v>11</v>
      </c>
      <c r="AI1328">
        <v>0</v>
      </c>
      <c r="AJ1328">
        <f>marketing_campaign[[#This Row],[AcceptedCmp2]]+marketing_campaign[[#This Row],[AcceptedCmp1]]+marketing_campaign[[#This Row],[AcceptedCmp5]]+marketing_campaign[[#This Row],[AcceptedCmp4]]+marketing_campaign[[#This Row],[AcceptedCmp3]]</f>
        <v>0</v>
      </c>
    </row>
    <row r="1329" spans="1:36" x14ac:dyDescent="0.35">
      <c r="A1329">
        <v>839</v>
      </c>
      <c r="B1329">
        <v>1975</v>
      </c>
      <c r="C1329">
        <f t="shared" ca="1" si="40"/>
        <v>51</v>
      </c>
      <c r="D1329" t="str" cm="1">
        <f t="array" aca="1" ref="D13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29" t="s">
        <v>32</v>
      </c>
      <c r="F1329" t="s">
        <v>33</v>
      </c>
      <c r="G1329" cm="1">
        <f t="array" ref="G1329">_xlfn.IFS(marketing_campaign[[#This Row],[Marital_Status]]="Single",I1329-J1329+1,marketing_campaign[[#This Row],[Marital_Status]]="Together",I1329+J1329+2,marketing_campaign[[#This Row],[Marital_Status]]="Alone",I1329-J1329+1,marketing_campaign[[#This Row],[Marital_Status]]="Married",I1329+J1329+2,marketing_campaign[[#This Row],[Marital_Status]]="Divorced",I1329+J1329+1,marketing_campaign[[#This Row],[Marital_Status]]="YOLO",I1329-J1329+1,marketing_campaign[[#This Row],[Marital_Status]]="Absurd",I1329-J1329+1,marketing_campaign[[#This Row],[Marital_Status]]="Widow",I1329+J1329+1)</f>
        <v>3</v>
      </c>
      <c r="H1329">
        <v>45503</v>
      </c>
      <c r="I1329">
        <v>1</v>
      </c>
      <c r="J1329">
        <v>0</v>
      </c>
      <c r="K1329" s="1">
        <v>41542</v>
      </c>
      <c r="L1329">
        <v>54</v>
      </c>
      <c r="M1329" t="str" cm="1">
        <f t="array" ref="M1329">_xlfn.IFS(AND(marketing_campaign[[#This Row],[Recency]]&gt;=0,marketing_campaign[[#This Row],[Recency]]&lt;=14),"Early Recency",AND(marketing_campaign[[#This Row],[Recency]]&gt;=15,marketing_campaign[[#This Row],[Recency]]&lt;=31),"Mid-Recency",marketing_campaign[[#This Row],[Recency]]&gt;=32,"Late Recency")</f>
        <v>Late Recency</v>
      </c>
      <c r="N1329">
        <v>97</v>
      </c>
      <c r="O1329">
        <v>4</v>
      </c>
      <c r="P1329">
        <v>44</v>
      </c>
      <c r="Q1329">
        <v>6</v>
      </c>
      <c r="R1329">
        <v>1</v>
      </c>
      <c r="S1329">
        <v>18</v>
      </c>
      <c r="T1329">
        <f>marketing_campaign[[#This Row],[MntGoldProds]]+marketing_campaign[[#This Row],[MntSweetProducts]]+marketing_campaign[[#This Row],[MntFishProducts]]+marketing_campaign[[#This Row],[MntMeatProducts]]+marketing_campaign[[#This Row],[MntFruits]]+marketing_campaign[[#This Row],[MntWines]]</f>
        <v>170</v>
      </c>
      <c r="U1329">
        <v>1</v>
      </c>
      <c r="V1329">
        <v>3</v>
      </c>
      <c r="W1329">
        <v>1</v>
      </c>
      <c r="X1329">
        <v>4</v>
      </c>
      <c r="Y1329">
        <f t="shared" si="41"/>
        <v>9</v>
      </c>
      <c r="Z1329">
        <v>5</v>
      </c>
      <c r="AA1329">
        <v>0</v>
      </c>
      <c r="AB1329">
        <v>0</v>
      </c>
      <c r="AC1329">
        <v>0</v>
      </c>
      <c r="AD1329">
        <v>0</v>
      </c>
      <c r="AE1329">
        <v>0</v>
      </c>
      <c r="AF1329">
        <v>0</v>
      </c>
      <c r="AG1329">
        <v>3</v>
      </c>
      <c r="AH1329">
        <v>11</v>
      </c>
      <c r="AI1329">
        <v>0</v>
      </c>
      <c r="AJ1329">
        <f>marketing_campaign[[#This Row],[AcceptedCmp2]]+marketing_campaign[[#This Row],[AcceptedCmp1]]+marketing_campaign[[#This Row],[AcceptedCmp5]]+marketing_campaign[[#This Row],[AcceptedCmp4]]+marketing_campaign[[#This Row],[AcceptedCmp3]]</f>
        <v>0</v>
      </c>
    </row>
    <row r="1330" spans="1:36" x14ac:dyDescent="0.35">
      <c r="A1330">
        <v>4246</v>
      </c>
      <c r="B1330">
        <v>1982</v>
      </c>
      <c r="C1330">
        <f t="shared" ca="1" si="40"/>
        <v>44</v>
      </c>
      <c r="D1330" t="str" cm="1">
        <f t="array" aca="1" ref="D13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30" t="s">
        <v>34</v>
      </c>
      <c r="F1330" t="s">
        <v>30</v>
      </c>
      <c r="G1330" cm="1">
        <f t="array" ref="G1330">_xlfn.IFS(marketing_campaign[[#This Row],[Marital_Status]]="Single",I1330-J1330+1,marketing_campaign[[#This Row],[Marital_Status]]="Together",I1330+J1330+2,marketing_campaign[[#This Row],[Marital_Status]]="Alone",I1330-J1330+1,marketing_campaign[[#This Row],[Marital_Status]]="Married",I1330+J1330+2,marketing_campaign[[#This Row],[Marital_Status]]="Divorced",I1330+J1330+1,marketing_campaign[[#This Row],[Marital_Status]]="YOLO",I1330-J1330+1,marketing_campaign[[#This Row],[Marital_Status]]="Absurd",I1330-J1330+1,marketing_campaign[[#This Row],[Marital_Status]]="Widow",I1330+J1330+1)</f>
        <v>1</v>
      </c>
      <c r="H1330">
        <v>6560</v>
      </c>
      <c r="I1330">
        <v>0</v>
      </c>
      <c r="J1330">
        <v>0</v>
      </c>
      <c r="K1330" s="1">
        <v>41620</v>
      </c>
      <c r="L1330">
        <v>2</v>
      </c>
      <c r="M1330" t="str" cm="1">
        <f t="array" ref="M1330">_xlfn.IFS(AND(marketing_campaign[[#This Row],[Recency]]&gt;=0,marketing_campaign[[#This Row],[Recency]]&lt;=14),"Early Recency",AND(marketing_campaign[[#This Row],[Recency]]&gt;=15,marketing_campaign[[#This Row],[Recency]]&lt;=31),"Mid-Recency",marketing_campaign[[#This Row],[Recency]]&gt;=32,"Late Recency")</f>
        <v>Early Recency</v>
      </c>
      <c r="N1330">
        <v>67</v>
      </c>
      <c r="O1330">
        <v>11</v>
      </c>
      <c r="P1330">
        <v>26</v>
      </c>
      <c r="Q1330">
        <v>4</v>
      </c>
      <c r="R1330">
        <v>3</v>
      </c>
      <c r="S1330">
        <v>262</v>
      </c>
      <c r="T1330">
        <f>marketing_campaign[[#This Row],[MntGoldProds]]+marketing_campaign[[#This Row],[MntSweetProducts]]+marketing_campaign[[#This Row],[MntFishProducts]]+marketing_campaign[[#This Row],[MntMeatProducts]]+marketing_campaign[[#This Row],[MntFruits]]+marketing_campaign[[#This Row],[MntWines]]</f>
        <v>373</v>
      </c>
      <c r="U1330">
        <v>0</v>
      </c>
      <c r="V1330">
        <v>1</v>
      </c>
      <c r="W1330">
        <v>0</v>
      </c>
      <c r="X1330">
        <v>1</v>
      </c>
      <c r="Y1330">
        <f t="shared" si="41"/>
        <v>2</v>
      </c>
      <c r="Z1330">
        <v>17</v>
      </c>
      <c r="AA1330">
        <v>0</v>
      </c>
      <c r="AB1330">
        <v>0</v>
      </c>
      <c r="AC1330">
        <v>0</v>
      </c>
      <c r="AD1330">
        <v>0</v>
      </c>
      <c r="AE1330">
        <v>0</v>
      </c>
      <c r="AF1330">
        <v>0</v>
      </c>
      <c r="AG1330">
        <v>3</v>
      </c>
      <c r="AH1330">
        <v>11</v>
      </c>
      <c r="AI1330">
        <v>0</v>
      </c>
      <c r="AJ1330">
        <f>marketing_campaign[[#This Row],[AcceptedCmp2]]+marketing_campaign[[#This Row],[AcceptedCmp1]]+marketing_campaign[[#This Row],[AcceptedCmp5]]+marketing_campaign[[#This Row],[AcceptedCmp4]]+marketing_campaign[[#This Row],[AcceptedCmp3]]</f>
        <v>0</v>
      </c>
    </row>
    <row r="1331" spans="1:36" x14ac:dyDescent="0.35">
      <c r="A1331">
        <v>158</v>
      </c>
      <c r="B1331">
        <v>1945</v>
      </c>
      <c r="C1331">
        <f t="shared" ca="1" si="40"/>
        <v>81</v>
      </c>
      <c r="D1331" t="str" cm="1">
        <f t="array" aca="1" ref="D13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31" t="s">
        <v>32</v>
      </c>
      <c r="F1331" t="s">
        <v>31</v>
      </c>
      <c r="G1331" cm="1">
        <f t="array" ref="G1331">_xlfn.IFS(marketing_campaign[[#This Row],[Marital_Status]]="Single",I1331-J1331+1,marketing_campaign[[#This Row],[Marital_Status]]="Together",I1331+J1331+2,marketing_campaign[[#This Row],[Marital_Status]]="Alone",I1331-J1331+1,marketing_campaign[[#This Row],[Marital_Status]]="Married",I1331+J1331+2,marketing_campaign[[#This Row],[Marital_Status]]="Divorced",I1331+J1331+1,marketing_campaign[[#This Row],[Marital_Status]]="YOLO",I1331-J1331+1,marketing_campaign[[#This Row],[Marital_Status]]="Absurd",I1331-J1331+1,marketing_campaign[[#This Row],[Marital_Status]]="Widow",I1331+J1331+1)</f>
        <v>2</v>
      </c>
      <c r="H1331">
        <v>71604</v>
      </c>
      <c r="I1331">
        <v>0</v>
      </c>
      <c r="J1331">
        <v>0</v>
      </c>
      <c r="K1331" s="1">
        <v>41595</v>
      </c>
      <c r="L1331">
        <v>3</v>
      </c>
      <c r="M1331" t="str" cm="1">
        <f t="array" ref="M1331">_xlfn.IFS(AND(marketing_campaign[[#This Row],[Recency]]&gt;=0,marketing_campaign[[#This Row],[Recency]]&lt;=14),"Early Recency",AND(marketing_campaign[[#This Row],[Recency]]&gt;=15,marketing_campaign[[#This Row],[Recency]]&lt;=31),"Mid-Recency",marketing_campaign[[#This Row],[Recency]]&gt;=32,"Late Recency")</f>
        <v>Early Recency</v>
      </c>
      <c r="N1331">
        <v>345</v>
      </c>
      <c r="O1331">
        <v>53</v>
      </c>
      <c r="P1331">
        <v>528</v>
      </c>
      <c r="Q1331">
        <v>98</v>
      </c>
      <c r="R1331">
        <v>75</v>
      </c>
      <c r="S1331">
        <v>97</v>
      </c>
      <c r="T1331">
        <f>marketing_campaign[[#This Row],[MntGoldProds]]+marketing_campaign[[#This Row],[MntSweetProducts]]+marketing_campaign[[#This Row],[MntFishProducts]]+marketing_campaign[[#This Row],[MntMeatProducts]]+marketing_campaign[[#This Row],[MntFruits]]+marketing_campaign[[#This Row],[MntWines]]</f>
        <v>1196</v>
      </c>
      <c r="U1331">
        <v>1</v>
      </c>
      <c r="V1331">
        <v>8</v>
      </c>
      <c r="W1331">
        <v>3</v>
      </c>
      <c r="X1331">
        <v>5</v>
      </c>
      <c r="Y1331">
        <f t="shared" si="41"/>
        <v>17</v>
      </c>
      <c r="Z1331">
        <v>4</v>
      </c>
      <c r="AA1331">
        <v>1</v>
      </c>
      <c r="AB1331">
        <v>0</v>
      </c>
      <c r="AC1331">
        <v>0</v>
      </c>
      <c r="AD1331">
        <v>0</v>
      </c>
      <c r="AE1331">
        <v>0</v>
      </c>
      <c r="AF1331">
        <v>0</v>
      </c>
      <c r="AG1331">
        <v>3</v>
      </c>
      <c r="AH1331">
        <v>11</v>
      </c>
      <c r="AI1331">
        <v>1</v>
      </c>
      <c r="AJ1331">
        <f>marketing_campaign[[#This Row],[AcceptedCmp2]]+marketing_campaign[[#This Row],[AcceptedCmp1]]+marketing_campaign[[#This Row],[AcceptedCmp5]]+marketing_campaign[[#This Row],[AcceptedCmp4]]+marketing_campaign[[#This Row],[AcceptedCmp3]]</f>
        <v>1</v>
      </c>
    </row>
    <row r="1332" spans="1:36" x14ac:dyDescent="0.35">
      <c r="A1332">
        <v>4832</v>
      </c>
      <c r="B1332">
        <v>1979</v>
      </c>
      <c r="C1332">
        <f t="shared" ca="1" si="40"/>
        <v>47</v>
      </c>
      <c r="D1332" t="str" cm="1">
        <f t="array" aca="1" ref="D13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2" t="s">
        <v>29</v>
      </c>
      <c r="F1332" t="s">
        <v>33</v>
      </c>
      <c r="G1332" cm="1">
        <f t="array" ref="G1332">_xlfn.IFS(marketing_campaign[[#This Row],[Marital_Status]]="Single",I1332-J1332+1,marketing_campaign[[#This Row],[Marital_Status]]="Together",I1332+J1332+2,marketing_campaign[[#This Row],[Marital_Status]]="Alone",I1332-J1332+1,marketing_campaign[[#This Row],[Marital_Status]]="Married",I1332+J1332+2,marketing_campaign[[#This Row],[Marital_Status]]="Divorced",I1332+J1332+1,marketing_campaign[[#This Row],[Marital_Status]]="YOLO",I1332-J1332+1,marketing_campaign[[#This Row],[Marital_Status]]="Absurd",I1332-J1332+1,marketing_campaign[[#This Row],[Marital_Status]]="Widow",I1332+J1332+1)</f>
        <v>3</v>
      </c>
      <c r="H1332">
        <v>27244</v>
      </c>
      <c r="I1332">
        <v>1</v>
      </c>
      <c r="J1332">
        <v>0</v>
      </c>
      <c r="K1332" s="1">
        <v>41705</v>
      </c>
      <c r="L1332">
        <v>84</v>
      </c>
      <c r="M1332" t="str" cm="1">
        <f t="array" ref="M1332">_xlfn.IFS(AND(marketing_campaign[[#This Row],[Recency]]&gt;=0,marketing_campaign[[#This Row],[Recency]]&lt;=14),"Early Recency",AND(marketing_campaign[[#This Row],[Recency]]&gt;=15,marketing_campaign[[#This Row],[Recency]]&lt;=31),"Mid-Recency",marketing_campaign[[#This Row],[Recency]]&gt;=32,"Late Recency")</f>
        <v>Late Recency</v>
      </c>
      <c r="N1332">
        <v>6</v>
      </c>
      <c r="O1332">
        <v>5</v>
      </c>
      <c r="P1332">
        <v>17</v>
      </c>
      <c r="Q1332">
        <v>3</v>
      </c>
      <c r="R1332">
        <v>24</v>
      </c>
      <c r="S1332">
        <v>46</v>
      </c>
      <c r="T1332">
        <f>marketing_campaign[[#This Row],[MntGoldProds]]+marketing_campaign[[#This Row],[MntSweetProducts]]+marketing_campaign[[#This Row],[MntFishProducts]]+marketing_campaign[[#This Row],[MntMeatProducts]]+marketing_campaign[[#This Row],[MntFruits]]+marketing_campaign[[#This Row],[MntWines]]</f>
        <v>101</v>
      </c>
      <c r="U1332">
        <v>2</v>
      </c>
      <c r="V1332">
        <v>2</v>
      </c>
      <c r="W1332">
        <v>2</v>
      </c>
      <c r="X1332">
        <v>2</v>
      </c>
      <c r="Y1332">
        <f t="shared" si="41"/>
        <v>8</v>
      </c>
      <c r="Z1332">
        <v>7</v>
      </c>
      <c r="AA1332">
        <v>0</v>
      </c>
      <c r="AB1332">
        <v>0</v>
      </c>
      <c r="AC1332">
        <v>0</v>
      </c>
      <c r="AD1332">
        <v>0</v>
      </c>
      <c r="AE1332">
        <v>0</v>
      </c>
      <c r="AF1332">
        <v>0</v>
      </c>
      <c r="AG1332">
        <v>3</v>
      </c>
      <c r="AH1332">
        <v>11</v>
      </c>
      <c r="AI1332">
        <v>0</v>
      </c>
      <c r="AJ1332">
        <f>marketing_campaign[[#This Row],[AcceptedCmp2]]+marketing_campaign[[#This Row],[AcceptedCmp1]]+marketing_campaign[[#This Row],[AcceptedCmp5]]+marketing_campaign[[#This Row],[AcceptedCmp4]]+marketing_campaign[[#This Row],[AcceptedCmp3]]</f>
        <v>0</v>
      </c>
    </row>
    <row r="1333" spans="1:36" x14ac:dyDescent="0.35">
      <c r="A1333">
        <v>5621</v>
      </c>
      <c r="B1333">
        <v>1969</v>
      </c>
      <c r="C1333">
        <f t="shared" ca="1" si="40"/>
        <v>57</v>
      </c>
      <c r="D1333" t="str" cm="1">
        <f t="array" aca="1" ref="D13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3" t="s">
        <v>29</v>
      </c>
      <c r="F1333" t="s">
        <v>33</v>
      </c>
      <c r="G1333" cm="1">
        <f t="array" ref="G1333">_xlfn.IFS(marketing_campaign[[#This Row],[Marital_Status]]="Single",I1333-J1333+1,marketing_campaign[[#This Row],[Marital_Status]]="Together",I1333+J1333+2,marketing_campaign[[#This Row],[Marital_Status]]="Alone",I1333-J1333+1,marketing_campaign[[#This Row],[Marital_Status]]="Married",I1333+J1333+2,marketing_campaign[[#This Row],[Marital_Status]]="Divorced",I1333+J1333+1,marketing_campaign[[#This Row],[Marital_Status]]="YOLO",I1333-J1333+1,marketing_campaign[[#This Row],[Marital_Status]]="Absurd",I1333-J1333+1,marketing_campaign[[#This Row],[Marital_Status]]="Widow",I1333+J1333+1)</f>
        <v>4</v>
      </c>
      <c r="H1333">
        <v>48752</v>
      </c>
      <c r="I1333">
        <v>1</v>
      </c>
      <c r="J1333">
        <v>1</v>
      </c>
      <c r="K1333" s="1">
        <v>41255</v>
      </c>
      <c r="L1333">
        <v>8</v>
      </c>
      <c r="M1333" t="str" cm="1">
        <f t="array" ref="M1333">_xlfn.IFS(AND(marketing_campaign[[#This Row],[Recency]]&gt;=0,marketing_campaign[[#This Row],[Recency]]&lt;=14),"Early Recency",AND(marketing_campaign[[#This Row],[Recency]]&gt;=15,marketing_campaign[[#This Row],[Recency]]&lt;=31),"Mid-Recency",marketing_campaign[[#This Row],[Recency]]&gt;=32,"Late Recency")</f>
        <v>Early Recency</v>
      </c>
      <c r="N1333">
        <v>73</v>
      </c>
      <c r="O1333">
        <v>57</v>
      </c>
      <c r="P1333">
        <v>100</v>
      </c>
      <c r="Q1333">
        <v>71</v>
      </c>
      <c r="R1333">
        <v>15</v>
      </c>
      <c r="S1333">
        <v>0</v>
      </c>
      <c r="T1333">
        <f>marketing_campaign[[#This Row],[MntGoldProds]]+marketing_campaign[[#This Row],[MntSweetProducts]]+marketing_campaign[[#This Row],[MntFishProducts]]+marketing_campaign[[#This Row],[MntMeatProducts]]+marketing_campaign[[#This Row],[MntFruits]]+marketing_campaign[[#This Row],[MntWines]]</f>
        <v>316</v>
      </c>
      <c r="U1333">
        <v>5</v>
      </c>
      <c r="V1333">
        <v>6</v>
      </c>
      <c r="W1333">
        <v>1</v>
      </c>
      <c r="X1333">
        <v>5</v>
      </c>
      <c r="Y1333">
        <f t="shared" si="41"/>
        <v>17</v>
      </c>
      <c r="Z1333">
        <v>9</v>
      </c>
      <c r="AA1333">
        <v>0</v>
      </c>
      <c r="AB1333">
        <v>0</v>
      </c>
      <c r="AC1333">
        <v>0</v>
      </c>
      <c r="AD1333">
        <v>0</v>
      </c>
      <c r="AE1333">
        <v>0</v>
      </c>
      <c r="AF1333">
        <v>0</v>
      </c>
      <c r="AG1333">
        <v>3</v>
      </c>
      <c r="AH1333">
        <v>11</v>
      </c>
      <c r="AI1333">
        <v>1</v>
      </c>
      <c r="AJ1333">
        <f>marketing_campaign[[#This Row],[AcceptedCmp2]]+marketing_campaign[[#This Row],[AcceptedCmp1]]+marketing_campaign[[#This Row],[AcceptedCmp5]]+marketing_campaign[[#This Row],[AcceptedCmp4]]+marketing_campaign[[#This Row],[AcceptedCmp3]]</f>
        <v>0</v>
      </c>
    </row>
    <row r="1334" spans="1:36" x14ac:dyDescent="0.35">
      <c r="A1334">
        <v>1945</v>
      </c>
      <c r="B1334">
        <v>1962</v>
      </c>
      <c r="C1334">
        <f t="shared" ca="1" si="40"/>
        <v>64</v>
      </c>
      <c r="D1334" t="str" cm="1">
        <f t="array" aca="1" ref="D13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34" t="s">
        <v>29</v>
      </c>
      <c r="F1334" t="s">
        <v>33</v>
      </c>
      <c r="G1334" cm="1">
        <f t="array" ref="G1334">_xlfn.IFS(marketing_campaign[[#This Row],[Marital_Status]]="Single",I1334-J1334+1,marketing_campaign[[#This Row],[Marital_Status]]="Together",I1334+J1334+2,marketing_campaign[[#This Row],[Marital_Status]]="Alone",I1334-J1334+1,marketing_campaign[[#This Row],[Marital_Status]]="Married",I1334+J1334+2,marketing_campaign[[#This Row],[Marital_Status]]="Divorced",I1334+J1334+1,marketing_campaign[[#This Row],[Marital_Status]]="YOLO",I1334-J1334+1,marketing_campaign[[#This Row],[Marital_Status]]="Absurd",I1334-J1334+1,marketing_campaign[[#This Row],[Marital_Status]]="Widow",I1334+J1334+1)</f>
        <v>3</v>
      </c>
      <c r="H1334">
        <v>71434</v>
      </c>
      <c r="I1334">
        <v>0</v>
      </c>
      <c r="J1334">
        <v>1</v>
      </c>
      <c r="K1334" s="1">
        <v>41535</v>
      </c>
      <c r="L1334">
        <v>4</v>
      </c>
      <c r="M1334" t="str" cm="1">
        <f t="array" ref="M1334">_xlfn.IFS(AND(marketing_campaign[[#This Row],[Recency]]&gt;=0,marketing_campaign[[#This Row],[Recency]]&lt;=14),"Early Recency",AND(marketing_campaign[[#This Row],[Recency]]&gt;=15,marketing_campaign[[#This Row],[Recency]]&lt;=31),"Mid-Recency",marketing_campaign[[#This Row],[Recency]]&gt;=32,"Late Recency")</f>
        <v>Early Recency</v>
      </c>
      <c r="N1334">
        <v>711</v>
      </c>
      <c r="O1334">
        <v>36</v>
      </c>
      <c r="P1334">
        <v>217</v>
      </c>
      <c r="Q1334">
        <v>172</v>
      </c>
      <c r="R1334">
        <v>96</v>
      </c>
      <c r="S1334">
        <v>168</v>
      </c>
      <c r="T1334">
        <f>marketing_campaign[[#This Row],[MntGoldProds]]+marketing_campaign[[#This Row],[MntSweetProducts]]+marketing_campaign[[#This Row],[MntFishProducts]]+marketing_campaign[[#This Row],[MntMeatProducts]]+marketing_campaign[[#This Row],[MntFruits]]+marketing_campaign[[#This Row],[MntWines]]</f>
        <v>1400</v>
      </c>
      <c r="U1334">
        <v>3</v>
      </c>
      <c r="V1334">
        <v>7</v>
      </c>
      <c r="W1334">
        <v>4</v>
      </c>
      <c r="X1334">
        <v>7</v>
      </c>
      <c r="Y1334">
        <f t="shared" si="41"/>
        <v>21</v>
      </c>
      <c r="Z1334">
        <v>4</v>
      </c>
      <c r="AA1334">
        <v>0</v>
      </c>
      <c r="AB1334">
        <v>1</v>
      </c>
      <c r="AC1334">
        <v>0</v>
      </c>
      <c r="AD1334">
        <v>1</v>
      </c>
      <c r="AE1334">
        <v>0</v>
      </c>
      <c r="AF1334">
        <v>0</v>
      </c>
      <c r="AG1334">
        <v>3</v>
      </c>
      <c r="AH1334">
        <v>11</v>
      </c>
      <c r="AI1334">
        <v>0</v>
      </c>
      <c r="AJ1334">
        <f>marketing_campaign[[#This Row],[AcceptedCmp2]]+marketing_campaign[[#This Row],[AcceptedCmp1]]+marketing_campaign[[#This Row],[AcceptedCmp5]]+marketing_campaign[[#This Row],[AcceptedCmp4]]+marketing_campaign[[#This Row],[AcceptedCmp3]]</f>
        <v>2</v>
      </c>
    </row>
    <row r="1335" spans="1:36" x14ac:dyDescent="0.35">
      <c r="A1335">
        <v>5147</v>
      </c>
      <c r="B1335">
        <v>1948</v>
      </c>
      <c r="C1335">
        <f t="shared" ca="1" si="40"/>
        <v>78</v>
      </c>
      <c r="D1335" t="str" cm="1">
        <f t="array" aca="1" ref="D13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35" t="s">
        <v>29</v>
      </c>
      <c r="F1335" t="s">
        <v>30</v>
      </c>
      <c r="G1335" cm="1">
        <f t="array" ref="G1335">_xlfn.IFS(marketing_campaign[[#This Row],[Marital_Status]]="Single",I1335-J1335+1,marketing_campaign[[#This Row],[Marital_Status]]="Together",I1335+J1335+2,marketing_campaign[[#This Row],[Marital_Status]]="Alone",I1335-J1335+1,marketing_campaign[[#This Row],[Marital_Status]]="Married",I1335+J1335+2,marketing_campaign[[#This Row],[Marital_Status]]="Divorced",I1335+J1335+1,marketing_campaign[[#This Row],[Marital_Status]]="YOLO",I1335-J1335+1,marketing_campaign[[#This Row],[Marital_Status]]="Absurd",I1335-J1335+1,marketing_campaign[[#This Row],[Marital_Status]]="Widow",I1335+J1335+1)</f>
        <v>1</v>
      </c>
      <c r="H1335">
        <v>90842</v>
      </c>
      <c r="I1335">
        <v>0</v>
      </c>
      <c r="J1335">
        <v>0</v>
      </c>
      <c r="K1335" s="1">
        <v>41484</v>
      </c>
      <c r="L1335">
        <v>57</v>
      </c>
      <c r="M1335" t="str" cm="1">
        <f t="array" ref="M1335">_xlfn.IFS(AND(marketing_campaign[[#This Row],[Recency]]&gt;=0,marketing_campaign[[#This Row],[Recency]]&lt;=14),"Early Recency",AND(marketing_campaign[[#This Row],[Recency]]&gt;=15,marketing_campaign[[#This Row],[Recency]]&lt;=31),"Mid-Recency",marketing_campaign[[#This Row],[Recency]]&gt;=32,"Late Recency")</f>
        <v>Late Recency</v>
      </c>
      <c r="N1335">
        <v>774</v>
      </c>
      <c r="O1335">
        <v>70</v>
      </c>
      <c r="P1335">
        <v>118</v>
      </c>
      <c r="Q1335">
        <v>182</v>
      </c>
      <c r="R1335">
        <v>187</v>
      </c>
      <c r="S1335">
        <v>93</v>
      </c>
      <c r="T1335">
        <f>marketing_campaign[[#This Row],[MntGoldProds]]+marketing_campaign[[#This Row],[MntSweetProducts]]+marketing_campaign[[#This Row],[MntFishProducts]]+marketing_campaign[[#This Row],[MntMeatProducts]]+marketing_campaign[[#This Row],[MntFruits]]+marketing_campaign[[#This Row],[MntWines]]</f>
        <v>1424</v>
      </c>
      <c r="U1335">
        <v>1</v>
      </c>
      <c r="V1335">
        <v>4</v>
      </c>
      <c r="W1335">
        <v>9</v>
      </c>
      <c r="X1335">
        <v>13</v>
      </c>
      <c r="Y1335">
        <f t="shared" si="41"/>
        <v>27</v>
      </c>
      <c r="Z1335">
        <v>1</v>
      </c>
      <c r="AA1335">
        <v>0</v>
      </c>
      <c r="AB1335">
        <v>0</v>
      </c>
      <c r="AC1335">
        <v>0</v>
      </c>
      <c r="AD1335">
        <v>0</v>
      </c>
      <c r="AE1335">
        <v>0</v>
      </c>
      <c r="AF1335">
        <v>0</v>
      </c>
      <c r="AG1335">
        <v>3</v>
      </c>
      <c r="AH1335">
        <v>11</v>
      </c>
      <c r="AI1335">
        <v>0</v>
      </c>
      <c r="AJ1335">
        <f>marketing_campaign[[#This Row],[AcceptedCmp2]]+marketing_campaign[[#This Row],[AcceptedCmp1]]+marketing_campaign[[#This Row],[AcceptedCmp5]]+marketing_campaign[[#This Row],[AcceptedCmp4]]+marketing_campaign[[#This Row],[AcceptedCmp3]]</f>
        <v>0</v>
      </c>
    </row>
    <row r="1336" spans="1:36" x14ac:dyDescent="0.35">
      <c r="A1336">
        <v>2535</v>
      </c>
      <c r="B1336">
        <v>1978</v>
      </c>
      <c r="C1336">
        <f t="shared" ca="1" si="40"/>
        <v>48</v>
      </c>
      <c r="D1336" t="str" cm="1">
        <f t="array" aca="1" ref="D13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6" t="s">
        <v>34</v>
      </c>
      <c r="F1336" t="s">
        <v>33</v>
      </c>
      <c r="G1336" cm="1">
        <f t="array" ref="G1336">_xlfn.IFS(marketing_campaign[[#This Row],[Marital_Status]]="Single",I1336-J1336+1,marketing_campaign[[#This Row],[Marital_Status]]="Together",I1336+J1336+2,marketing_campaign[[#This Row],[Marital_Status]]="Alone",I1336-J1336+1,marketing_campaign[[#This Row],[Marital_Status]]="Married",I1336+J1336+2,marketing_campaign[[#This Row],[Marital_Status]]="Divorced",I1336+J1336+1,marketing_campaign[[#This Row],[Marital_Status]]="YOLO",I1336-J1336+1,marketing_campaign[[#This Row],[Marital_Status]]="Absurd",I1336-J1336+1,marketing_campaign[[#This Row],[Marital_Status]]="Widow",I1336+J1336+1)</f>
        <v>3</v>
      </c>
      <c r="H1336">
        <v>88097</v>
      </c>
      <c r="I1336">
        <v>1</v>
      </c>
      <c r="J1336">
        <v>0</v>
      </c>
      <c r="K1336" s="1">
        <v>41139</v>
      </c>
      <c r="L1336">
        <v>24</v>
      </c>
      <c r="M1336" t="str" cm="1">
        <f t="array" ref="M1336">_xlfn.IFS(AND(marketing_campaign[[#This Row],[Recency]]&gt;=0,marketing_campaign[[#This Row],[Recency]]&lt;=14),"Early Recency",AND(marketing_campaign[[#This Row],[Recency]]&gt;=15,marketing_campaign[[#This Row],[Recency]]&lt;=31),"Mid-Recency",marketing_campaign[[#This Row],[Recency]]&gt;=32,"Late Recency")</f>
        <v>Mid-Recency</v>
      </c>
      <c r="N1336">
        <v>163</v>
      </c>
      <c r="O1336">
        <v>0</v>
      </c>
      <c r="P1336">
        <v>480</v>
      </c>
      <c r="Q1336">
        <v>0</v>
      </c>
      <c r="R1336">
        <v>126</v>
      </c>
      <c r="S1336">
        <v>75</v>
      </c>
      <c r="T1336">
        <f>marketing_campaign[[#This Row],[MntGoldProds]]+marketing_campaign[[#This Row],[MntSweetProducts]]+marketing_campaign[[#This Row],[MntFishProducts]]+marketing_campaign[[#This Row],[MntMeatProducts]]+marketing_campaign[[#This Row],[MntFruits]]+marketing_campaign[[#This Row],[MntWines]]</f>
        <v>844</v>
      </c>
      <c r="U1336">
        <v>1</v>
      </c>
      <c r="V1336">
        <v>6</v>
      </c>
      <c r="W1336">
        <v>5</v>
      </c>
      <c r="X1336">
        <v>8</v>
      </c>
      <c r="Y1336">
        <f t="shared" si="41"/>
        <v>20</v>
      </c>
      <c r="Z1336">
        <v>9</v>
      </c>
      <c r="AA1336">
        <v>0</v>
      </c>
      <c r="AB1336">
        <v>1</v>
      </c>
      <c r="AC1336">
        <v>1</v>
      </c>
      <c r="AD1336">
        <v>1</v>
      </c>
      <c r="AE1336">
        <v>0</v>
      </c>
      <c r="AF1336">
        <v>0</v>
      </c>
      <c r="AG1336">
        <v>3</v>
      </c>
      <c r="AH1336">
        <v>11</v>
      </c>
      <c r="AI1336">
        <v>1</v>
      </c>
      <c r="AJ1336">
        <f>marketing_campaign[[#This Row],[AcceptedCmp2]]+marketing_campaign[[#This Row],[AcceptedCmp1]]+marketing_campaign[[#This Row],[AcceptedCmp5]]+marketing_campaign[[#This Row],[AcceptedCmp4]]+marketing_campaign[[#This Row],[AcceptedCmp3]]</f>
        <v>3</v>
      </c>
    </row>
    <row r="1337" spans="1:36" x14ac:dyDescent="0.35">
      <c r="A1337">
        <v>11039</v>
      </c>
      <c r="B1337">
        <v>1975</v>
      </c>
      <c r="C1337">
        <f t="shared" ca="1" si="40"/>
        <v>51</v>
      </c>
      <c r="D1337" t="str" cm="1">
        <f t="array" aca="1" ref="D13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37" t="s">
        <v>29</v>
      </c>
      <c r="F1337" t="s">
        <v>33</v>
      </c>
      <c r="G1337" cm="1">
        <f t="array" ref="G1337">_xlfn.IFS(marketing_campaign[[#This Row],[Marital_Status]]="Single",I1337-J1337+1,marketing_campaign[[#This Row],[Marital_Status]]="Together",I1337+J1337+2,marketing_campaign[[#This Row],[Marital_Status]]="Alone",I1337-J1337+1,marketing_campaign[[#This Row],[Marital_Status]]="Married",I1337+J1337+2,marketing_campaign[[#This Row],[Marital_Status]]="Divorced",I1337+J1337+1,marketing_campaign[[#This Row],[Marital_Status]]="YOLO",I1337-J1337+1,marketing_campaign[[#This Row],[Marital_Status]]="Absurd",I1337-J1337+1,marketing_campaign[[#This Row],[Marital_Status]]="Widow",I1337+J1337+1)</f>
        <v>3</v>
      </c>
      <c r="H1337">
        <v>51948</v>
      </c>
      <c r="I1337">
        <v>0</v>
      </c>
      <c r="J1337">
        <v>1</v>
      </c>
      <c r="K1337" s="1">
        <v>41534</v>
      </c>
      <c r="L1337">
        <v>51</v>
      </c>
      <c r="M1337" t="str" cm="1">
        <f t="array" ref="M1337">_xlfn.IFS(AND(marketing_campaign[[#This Row],[Recency]]&gt;=0,marketing_campaign[[#This Row],[Recency]]&lt;=14),"Early Recency",AND(marketing_campaign[[#This Row],[Recency]]&gt;=15,marketing_campaign[[#This Row],[Recency]]&lt;=31),"Mid-Recency",marketing_campaign[[#This Row],[Recency]]&gt;=32,"Late Recency")</f>
        <v>Late Recency</v>
      </c>
      <c r="N1337">
        <v>82</v>
      </c>
      <c r="O1337">
        <v>33</v>
      </c>
      <c r="P1337">
        <v>54</v>
      </c>
      <c r="Q1337">
        <v>71</v>
      </c>
      <c r="R1337">
        <v>30</v>
      </c>
      <c r="S1337">
        <v>41</v>
      </c>
      <c r="T1337">
        <f>marketing_campaign[[#This Row],[MntGoldProds]]+marketing_campaign[[#This Row],[MntSweetProducts]]+marketing_campaign[[#This Row],[MntFishProducts]]+marketing_campaign[[#This Row],[MntMeatProducts]]+marketing_campaign[[#This Row],[MntFruits]]+marketing_campaign[[#This Row],[MntWines]]</f>
        <v>311</v>
      </c>
      <c r="U1337">
        <v>2</v>
      </c>
      <c r="V1337">
        <v>5</v>
      </c>
      <c r="W1337">
        <v>2</v>
      </c>
      <c r="X1337">
        <v>4</v>
      </c>
      <c r="Y1337">
        <f t="shared" si="41"/>
        <v>13</v>
      </c>
      <c r="Z1337">
        <v>5</v>
      </c>
      <c r="AA1337">
        <v>0</v>
      </c>
      <c r="AB1337">
        <v>0</v>
      </c>
      <c r="AC1337">
        <v>0</v>
      </c>
      <c r="AD1337">
        <v>0</v>
      </c>
      <c r="AE1337">
        <v>0</v>
      </c>
      <c r="AF1337">
        <v>0</v>
      </c>
      <c r="AG1337">
        <v>3</v>
      </c>
      <c r="AH1337">
        <v>11</v>
      </c>
      <c r="AI1337">
        <v>0</v>
      </c>
      <c r="AJ1337">
        <f>marketing_campaign[[#This Row],[AcceptedCmp2]]+marketing_campaign[[#This Row],[AcceptedCmp1]]+marketing_campaign[[#This Row],[AcceptedCmp5]]+marketing_campaign[[#This Row],[AcceptedCmp4]]+marketing_campaign[[#This Row],[AcceptedCmp3]]</f>
        <v>0</v>
      </c>
    </row>
    <row r="1338" spans="1:36" x14ac:dyDescent="0.35">
      <c r="A1338">
        <v>9495</v>
      </c>
      <c r="B1338">
        <v>1982</v>
      </c>
      <c r="C1338">
        <f t="shared" ca="1" si="40"/>
        <v>44</v>
      </c>
      <c r="D1338" t="str" cm="1">
        <f t="array" aca="1" ref="D13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38" t="s">
        <v>29</v>
      </c>
      <c r="F1338" t="s">
        <v>31</v>
      </c>
      <c r="G1338" cm="1">
        <f t="array" ref="G1338">_xlfn.IFS(marketing_campaign[[#This Row],[Marital_Status]]="Single",I1338-J1338+1,marketing_campaign[[#This Row],[Marital_Status]]="Together",I1338+J1338+2,marketing_campaign[[#This Row],[Marital_Status]]="Alone",I1338-J1338+1,marketing_campaign[[#This Row],[Marital_Status]]="Married",I1338+J1338+2,marketing_campaign[[#This Row],[Marital_Status]]="Divorced",I1338+J1338+1,marketing_campaign[[#This Row],[Marital_Status]]="YOLO",I1338-J1338+1,marketing_campaign[[#This Row],[Marital_Status]]="Absurd",I1338-J1338+1,marketing_campaign[[#This Row],[Marital_Status]]="Widow",I1338+J1338+1)</f>
        <v>2</v>
      </c>
      <c r="H1338">
        <v>71853</v>
      </c>
      <c r="I1338">
        <v>0</v>
      </c>
      <c r="J1338">
        <v>0</v>
      </c>
      <c r="K1338" s="1">
        <v>41402</v>
      </c>
      <c r="L1338">
        <v>29</v>
      </c>
      <c r="M1338" t="str" cm="1">
        <f t="array" ref="M1338">_xlfn.IFS(AND(marketing_campaign[[#This Row],[Recency]]&gt;=0,marketing_campaign[[#This Row],[Recency]]&lt;=14),"Early Recency",AND(marketing_campaign[[#This Row],[Recency]]&gt;=15,marketing_campaign[[#This Row],[Recency]]&lt;=31),"Mid-Recency",marketing_campaign[[#This Row],[Recency]]&gt;=32,"Late Recency")</f>
        <v>Mid-Recency</v>
      </c>
      <c r="N1338">
        <v>358</v>
      </c>
      <c r="O1338">
        <v>108</v>
      </c>
      <c r="P1338">
        <v>413</v>
      </c>
      <c r="Q1338">
        <v>141</v>
      </c>
      <c r="R1338">
        <v>97</v>
      </c>
      <c r="S1338">
        <v>32</v>
      </c>
      <c r="T1338">
        <f>marketing_campaign[[#This Row],[MntGoldProds]]+marketing_campaign[[#This Row],[MntSweetProducts]]+marketing_campaign[[#This Row],[MntFishProducts]]+marketing_campaign[[#This Row],[MntMeatProducts]]+marketing_campaign[[#This Row],[MntFruits]]+marketing_campaign[[#This Row],[MntWines]]</f>
        <v>1149</v>
      </c>
      <c r="U1338">
        <v>1</v>
      </c>
      <c r="V1338">
        <v>2</v>
      </c>
      <c r="W1338">
        <v>8</v>
      </c>
      <c r="X1338">
        <v>6</v>
      </c>
      <c r="Y1338">
        <f t="shared" si="41"/>
        <v>17</v>
      </c>
      <c r="Z1338">
        <v>1</v>
      </c>
      <c r="AA1338">
        <v>0</v>
      </c>
      <c r="AB1338">
        <v>0</v>
      </c>
      <c r="AC1338">
        <v>0</v>
      </c>
      <c r="AD1338">
        <v>0</v>
      </c>
      <c r="AE1338">
        <v>0</v>
      </c>
      <c r="AF1338">
        <v>0</v>
      </c>
      <c r="AG1338">
        <v>3</v>
      </c>
      <c r="AH1338">
        <v>11</v>
      </c>
      <c r="AI1338">
        <v>0</v>
      </c>
      <c r="AJ1338">
        <f>marketing_campaign[[#This Row],[AcceptedCmp2]]+marketing_campaign[[#This Row],[AcceptedCmp1]]+marketing_campaign[[#This Row],[AcceptedCmp5]]+marketing_campaign[[#This Row],[AcceptedCmp4]]+marketing_campaign[[#This Row],[AcceptedCmp3]]</f>
        <v>0</v>
      </c>
    </row>
    <row r="1339" spans="1:36" x14ac:dyDescent="0.35">
      <c r="A1339">
        <v>9635</v>
      </c>
      <c r="B1339">
        <v>1983</v>
      </c>
      <c r="C1339">
        <f t="shared" ca="1" si="40"/>
        <v>43</v>
      </c>
      <c r="D1339" t="str" cm="1">
        <f t="array" aca="1" ref="D13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39" t="s">
        <v>34</v>
      </c>
      <c r="F1339" t="s">
        <v>33</v>
      </c>
      <c r="G1339" cm="1">
        <f t="array" ref="G1339">_xlfn.IFS(marketing_campaign[[#This Row],[Marital_Status]]="Single",I1339-J1339+1,marketing_campaign[[#This Row],[Marital_Status]]="Together",I1339+J1339+2,marketing_campaign[[#This Row],[Marital_Status]]="Alone",I1339-J1339+1,marketing_campaign[[#This Row],[Marital_Status]]="Married",I1339+J1339+2,marketing_campaign[[#This Row],[Marital_Status]]="Divorced",I1339+J1339+1,marketing_campaign[[#This Row],[Marital_Status]]="YOLO",I1339-J1339+1,marketing_campaign[[#This Row],[Marital_Status]]="Absurd",I1339-J1339+1,marketing_campaign[[#This Row],[Marital_Status]]="Widow",I1339+J1339+1)</f>
        <v>2</v>
      </c>
      <c r="H1339">
        <v>35876</v>
      </c>
      <c r="I1339">
        <v>0</v>
      </c>
      <c r="J1339">
        <v>0</v>
      </c>
      <c r="K1339" s="1">
        <v>41749</v>
      </c>
      <c r="L1339">
        <v>13</v>
      </c>
      <c r="M1339" t="str" cm="1">
        <f t="array" ref="M1339">_xlfn.IFS(AND(marketing_campaign[[#This Row],[Recency]]&gt;=0,marketing_campaign[[#This Row],[Recency]]&lt;=14),"Early Recency",AND(marketing_campaign[[#This Row],[Recency]]&gt;=15,marketing_campaign[[#This Row],[Recency]]&lt;=31),"Mid-Recency",marketing_campaign[[#This Row],[Recency]]&gt;=32,"Late Recency")</f>
        <v>Early Recency</v>
      </c>
      <c r="N1339">
        <v>66</v>
      </c>
      <c r="O1339">
        <v>2</v>
      </c>
      <c r="P1339">
        <v>40</v>
      </c>
      <c r="Q1339">
        <v>4</v>
      </c>
      <c r="R1339">
        <v>3</v>
      </c>
      <c r="S1339">
        <v>14</v>
      </c>
      <c r="T1339">
        <f>marketing_campaign[[#This Row],[MntGoldProds]]+marketing_campaign[[#This Row],[MntSweetProducts]]+marketing_campaign[[#This Row],[MntFishProducts]]+marketing_campaign[[#This Row],[MntMeatProducts]]+marketing_campaign[[#This Row],[MntFruits]]+marketing_campaign[[#This Row],[MntWines]]</f>
        <v>129</v>
      </c>
      <c r="U1339">
        <v>1</v>
      </c>
      <c r="V1339">
        <v>3</v>
      </c>
      <c r="W1339">
        <v>1</v>
      </c>
      <c r="X1339">
        <v>3</v>
      </c>
      <c r="Y1339">
        <f t="shared" si="41"/>
        <v>8</v>
      </c>
      <c r="Z1339">
        <v>6</v>
      </c>
      <c r="AA1339">
        <v>0</v>
      </c>
      <c r="AB1339">
        <v>0</v>
      </c>
      <c r="AC1339">
        <v>0</v>
      </c>
      <c r="AD1339">
        <v>0</v>
      </c>
      <c r="AE1339">
        <v>0</v>
      </c>
      <c r="AF1339">
        <v>0</v>
      </c>
      <c r="AG1339">
        <v>3</v>
      </c>
      <c r="AH1339">
        <v>11</v>
      </c>
      <c r="AI1339">
        <v>0</v>
      </c>
      <c r="AJ1339">
        <f>marketing_campaign[[#This Row],[AcceptedCmp2]]+marketing_campaign[[#This Row],[AcceptedCmp1]]+marketing_campaign[[#This Row],[AcceptedCmp5]]+marketing_campaign[[#This Row],[AcceptedCmp4]]+marketing_campaign[[#This Row],[AcceptedCmp3]]</f>
        <v>0</v>
      </c>
    </row>
    <row r="1340" spans="1:36" x14ac:dyDescent="0.35">
      <c r="A1340">
        <v>2173</v>
      </c>
      <c r="B1340">
        <v>1952</v>
      </c>
      <c r="C1340">
        <f t="shared" ca="1" si="40"/>
        <v>74</v>
      </c>
      <c r="D1340" t="str" cm="1">
        <f t="array" aca="1" ref="D13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0" t="s">
        <v>29</v>
      </c>
      <c r="F1340" t="s">
        <v>38</v>
      </c>
      <c r="G1340" cm="1">
        <f t="array" ref="G1340">_xlfn.IFS(marketing_campaign[[#This Row],[Marital_Status]]="Single",I1340-J1340+1,marketing_campaign[[#This Row],[Marital_Status]]="Together",I1340+J1340+2,marketing_campaign[[#This Row],[Marital_Status]]="Alone",I1340-J1340+1,marketing_campaign[[#This Row],[Marital_Status]]="Married",I1340+J1340+2,marketing_campaign[[#This Row],[Marital_Status]]="Divorced",I1340+J1340+1,marketing_campaign[[#This Row],[Marital_Status]]="YOLO",I1340-J1340+1,marketing_campaign[[#This Row],[Marital_Status]]="Absurd",I1340-J1340+1,marketing_campaign[[#This Row],[Marital_Status]]="Widow",I1340+J1340+1)</f>
        <v>2</v>
      </c>
      <c r="H1340">
        <v>40049</v>
      </c>
      <c r="I1340">
        <v>0</v>
      </c>
      <c r="J1340">
        <v>1</v>
      </c>
      <c r="K1340" s="1">
        <v>41563</v>
      </c>
      <c r="L1340">
        <v>23</v>
      </c>
      <c r="M1340" t="str" cm="1">
        <f t="array" ref="M1340">_xlfn.IFS(AND(marketing_campaign[[#This Row],[Recency]]&gt;=0,marketing_campaign[[#This Row],[Recency]]&lt;=14),"Early Recency",AND(marketing_campaign[[#This Row],[Recency]]&gt;=15,marketing_campaign[[#This Row],[Recency]]&lt;=31),"Mid-Recency",marketing_campaign[[#This Row],[Recency]]&gt;=32,"Late Recency")</f>
        <v>Mid-Recency</v>
      </c>
      <c r="N1340">
        <v>13</v>
      </c>
      <c r="O1340">
        <v>6</v>
      </c>
      <c r="P1340">
        <v>7</v>
      </c>
      <c r="Q1340">
        <v>0</v>
      </c>
      <c r="R1340">
        <v>3</v>
      </c>
      <c r="S1340">
        <v>3</v>
      </c>
      <c r="T1340">
        <f>marketing_campaign[[#This Row],[MntGoldProds]]+marketing_campaign[[#This Row],[MntSweetProducts]]+marketing_campaign[[#This Row],[MntFishProducts]]+marketing_campaign[[#This Row],[MntMeatProducts]]+marketing_campaign[[#This Row],[MntFruits]]+marketing_campaign[[#This Row],[MntWines]]</f>
        <v>32</v>
      </c>
      <c r="U1340">
        <v>1</v>
      </c>
      <c r="V1340">
        <v>1</v>
      </c>
      <c r="W1340">
        <v>0</v>
      </c>
      <c r="X1340">
        <v>3</v>
      </c>
      <c r="Y1340">
        <f t="shared" si="41"/>
        <v>5</v>
      </c>
      <c r="Z1340">
        <v>6</v>
      </c>
      <c r="AA1340">
        <v>0</v>
      </c>
      <c r="AB1340">
        <v>0</v>
      </c>
      <c r="AC1340">
        <v>0</v>
      </c>
      <c r="AD1340">
        <v>0</v>
      </c>
      <c r="AE1340">
        <v>0</v>
      </c>
      <c r="AF1340">
        <v>0</v>
      </c>
      <c r="AG1340">
        <v>3</v>
      </c>
      <c r="AH1340">
        <v>11</v>
      </c>
      <c r="AI1340">
        <v>0</v>
      </c>
      <c r="AJ1340">
        <f>marketing_campaign[[#This Row],[AcceptedCmp2]]+marketing_campaign[[#This Row],[AcceptedCmp1]]+marketing_campaign[[#This Row],[AcceptedCmp5]]+marketing_campaign[[#This Row],[AcceptedCmp4]]+marketing_campaign[[#This Row],[AcceptedCmp3]]</f>
        <v>0</v>
      </c>
    </row>
    <row r="1341" spans="1:36" x14ac:dyDescent="0.35">
      <c r="A1341">
        <v>942</v>
      </c>
      <c r="B1341">
        <v>1982</v>
      </c>
      <c r="C1341">
        <f t="shared" ca="1" si="40"/>
        <v>44</v>
      </c>
      <c r="D1341" t="str" cm="1">
        <f t="array" aca="1" ref="D13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1" t="s">
        <v>29</v>
      </c>
      <c r="F1341" t="s">
        <v>30</v>
      </c>
      <c r="G1341" cm="1">
        <f t="array" ref="G1341">_xlfn.IFS(marketing_campaign[[#This Row],[Marital_Status]]="Single",I1341-J1341+1,marketing_campaign[[#This Row],[Marital_Status]]="Together",I1341+J1341+2,marketing_campaign[[#This Row],[Marital_Status]]="Alone",I1341-J1341+1,marketing_campaign[[#This Row],[Marital_Status]]="Married",I1341+J1341+2,marketing_campaign[[#This Row],[Marital_Status]]="Divorced",I1341+J1341+1,marketing_campaign[[#This Row],[Marital_Status]]="YOLO",I1341-J1341+1,marketing_campaign[[#This Row],[Marital_Status]]="Absurd",I1341-J1341+1,marketing_campaign[[#This Row],[Marital_Status]]="Widow",I1341+J1341+1)</f>
        <v>2</v>
      </c>
      <c r="H1341">
        <v>39660</v>
      </c>
      <c r="I1341">
        <v>1</v>
      </c>
      <c r="J1341">
        <v>0</v>
      </c>
      <c r="K1341" s="1">
        <v>41129</v>
      </c>
      <c r="L1341">
        <v>36</v>
      </c>
      <c r="M1341" t="str" cm="1">
        <f t="array" ref="M1341">_xlfn.IFS(AND(marketing_campaign[[#This Row],[Recency]]&gt;=0,marketing_campaign[[#This Row],[Recency]]&lt;=14),"Early Recency",AND(marketing_campaign[[#This Row],[Recency]]&gt;=15,marketing_campaign[[#This Row],[Recency]]&lt;=31),"Mid-Recency",marketing_campaign[[#This Row],[Recency]]&gt;=32,"Late Recency")</f>
        <v>Late Recency</v>
      </c>
      <c r="N1341">
        <v>139</v>
      </c>
      <c r="O1341">
        <v>13</v>
      </c>
      <c r="P1341">
        <v>78</v>
      </c>
      <c r="Q1341">
        <v>20</v>
      </c>
      <c r="R1341">
        <v>13</v>
      </c>
      <c r="S1341">
        <v>36</v>
      </c>
      <c r="T1341">
        <f>marketing_campaign[[#This Row],[MntGoldProds]]+marketing_campaign[[#This Row],[MntSweetProducts]]+marketing_campaign[[#This Row],[MntFishProducts]]+marketing_campaign[[#This Row],[MntMeatProducts]]+marketing_campaign[[#This Row],[MntFruits]]+marketing_campaign[[#This Row],[MntWines]]</f>
        <v>299</v>
      </c>
      <c r="U1341">
        <v>3</v>
      </c>
      <c r="V1341">
        <v>7</v>
      </c>
      <c r="W1341">
        <v>1</v>
      </c>
      <c r="X1341">
        <v>3</v>
      </c>
      <c r="Y1341">
        <f t="shared" si="41"/>
        <v>14</v>
      </c>
      <c r="Z1341">
        <v>9</v>
      </c>
      <c r="AA1341">
        <v>0</v>
      </c>
      <c r="AB1341">
        <v>0</v>
      </c>
      <c r="AC1341">
        <v>0</v>
      </c>
      <c r="AD1341">
        <v>0</v>
      </c>
      <c r="AE1341">
        <v>0</v>
      </c>
      <c r="AF1341">
        <v>0</v>
      </c>
      <c r="AG1341">
        <v>3</v>
      </c>
      <c r="AH1341">
        <v>11</v>
      </c>
      <c r="AI1341">
        <v>1</v>
      </c>
      <c r="AJ1341">
        <f>marketing_campaign[[#This Row],[AcceptedCmp2]]+marketing_campaign[[#This Row],[AcceptedCmp1]]+marketing_campaign[[#This Row],[AcceptedCmp5]]+marketing_campaign[[#This Row],[AcceptedCmp4]]+marketing_campaign[[#This Row],[AcceptedCmp3]]</f>
        <v>0</v>
      </c>
    </row>
    <row r="1342" spans="1:36" x14ac:dyDescent="0.35">
      <c r="A1342">
        <v>9386</v>
      </c>
      <c r="B1342">
        <v>1962</v>
      </c>
      <c r="C1342">
        <f t="shared" ca="1" si="40"/>
        <v>64</v>
      </c>
      <c r="D1342" t="str" cm="1">
        <f t="array" aca="1" ref="D13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2" t="s">
        <v>29</v>
      </c>
      <c r="F1342" t="s">
        <v>31</v>
      </c>
      <c r="G1342" cm="1">
        <f t="array" ref="G1342">_xlfn.IFS(marketing_campaign[[#This Row],[Marital_Status]]="Single",I1342-J1342+1,marketing_campaign[[#This Row],[Marital_Status]]="Together",I1342+J1342+2,marketing_campaign[[#This Row],[Marital_Status]]="Alone",I1342-J1342+1,marketing_campaign[[#This Row],[Marital_Status]]="Married",I1342+J1342+2,marketing_campaign[[#This Row],[Marital_Status]]="Divorced",I1342+J1342+1,marketing_campaign[[#This Row],[Marital_Status]]="YOLO",I1342-J1342+1,marketing_campaign[[#This Row],[Marital_Status]]="Absurd",I1342-J1342+1,marketing_campaign[[#This Row],[Marital_Status]]="Widow",I1342+J1342+1)</f>
        <v>3</v>
      </c>
      <c r="H1342">
        <v>50127</v>
      </c>
      <c r="I1342">
        <v>0</v>
      </c>
      <c r="J1342">
        <v>1</v>
      </c>
      <c r="K1342" s="1">
        <v>41788</v>
      </c>
      <c r="L1342">
        <v>88</v>
      </c>
      <c r="M1342" t="str" cm="1">
        <f t="array" ref="M1342">_xlfn.IFS(AND(marketing_campaign[[#This Row],[Recency]]&gt;=0,marketing_campaign[[#This Row],[Recency]]&lt;=14),"Early Recency",AND(marketing_campaign[[#This Row],[Recency]]&gt;=15,marketing_campaign[[#This Row],[Recency]]&lt;=31),"Mid-Recency",marketing_campaign[[#This Row],[Recency]]&gt;=32,"Late Recency")</f>
        <v>Late Recency</v>
      </c>
      <c r="N1342">
        <v>274</v>
      </c>
      <c r="O1342">
        <v>0</v>
      </c>
      <c r="P1342">
        <v>21</v>
      </c>
      <c r="Q1342">
        <v>4</v>
      </c>
      <c r="R1342">
        <v>6</v>
      </c>
      <c r="S1342">
        <v>15</v>
      </c>
      <c r="T1342">
        <f>marketing_campaign[[#This Row],[MntGoldProds]]+marketing_campaign[[#This Row],[MntSweetProducts]]+marketing_campaign[[#This Row],[MntFishProducts]]+marketing_campaign[[#This Row],[MntMeatProducts]]+marketing_campaign[[#This Row],[MntFruits]]+marketing_campaign[[#This Row],[MntWines]]</f>
        <v>320</v>
      </c>
      <c r="U1342">
        <v>1</v>
      </c>
      <c r="V1342">
        <v>5</v>
      </c>
      <c r="W1342">
        <v>1</v>
      </c>
      <c r="X1342">
        <v>6</v>
      </c>
      <c r="Y1342">
        <f t="shared" si="41"/>
        <v>13</v>
      </c>
      <c r="Z1342">
        <v>6</v>
      </c>
      <c r="AA1342">
        <v>0</v>
      </c>
      <c r="AB1342">
        <v>1</v>
      </c>
      <c r="AC1342">
        <v>0</v>
      </c>
      <c r="AD1342">
        <v>0</v>
      </c>
      <c r="AE1342">
        <v>0</v>
      </c>
      <c r="AF1342">
        <v>0</v>
      </c>
      <c r="AG1342">
        <v>3</v>
      </c>
      <c r="AH1342">
        <v>11</v>
      </c>
      <c r="AI1342">
        <v>0</v>
      </c>
      <c r="AJ1342">
        <f>marketing_campaign[[#This Row],[AcceptedCmp2]]+marketing_campaign[[#This Row],[AcceptedCmp1]]+marketing_campaign[[#This Row],[AcceptedCmp5]]+marketing_campaign[[#This Row],[AcceptedCmp4]]+marketing_campaign[[#This Row],[AcceptedCmp3]]</f>
        <v>1</v>
      </c>
    </row>
    <row r="1343" spans="1:36" x14ac:dyDescent="0.35">
      <c r="A1343">
        <v>5510</v>
      </c>
      <c r="B1343">
        <v>1977</v>
      </c>
      <c r="C1343">
        <f t="shared" ca="1" si="40"/>
        <v>49</v>
      </c>
      <c r="D1343" t="str" cm="1">
        <f t="array" aca="1" ref="D13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43" t="s">
        <v>34</v>
      </c>
      <c r="F1343" t="s">
        <v>33</v>
      </c>
      <c r="G1343" cm="1">
        <f t="array" ref="G1343">_xlfn.IFS(marketing_campaign[[#This Row],[Marital_Status]]="Single",I1343-J1343+1,marketing_campaign[[#This Row],[Marital_Status]]="Together",I1343+J1343+2,marketing_campaign[[#This Row],[Marital_Status]]="Alone",I1343-J1343+1,marketing_campaign[[#This Row],[Marital_Status]]="Married",I1343+J1343+2,marketing_campaign[[#This Row],[Marital_Status]]="Divorced",I1343+J1343+1,marketing_campaign[[#This Row],[Marital_Status]]="YOLO",I1343-J1343+1,marketing_campaign[[#This Row],[Marital_Status]]="Absurd",I1343-J1343+1,marketing_campaign[[#This Row],[Marital_Status]]="Widow",I1343+J1343+1)</f>
        <v>3</v>
      </c>
      <c r="H1343">
        <v>43263</v>
      </c>
      <c r="I1343">
        <v>0</v>
      </c>
      <c r="J1343">
        <v>1</v>
      </c>
      <c r="K1343" s="1">
        <v>41234</v>
      </c>
      <c r="L1343">
        <v>2</v>
      </c>
      <c r="M1343" t="str" cm="1">
        <f t="array" ref="M1343">_xlfn.IFS(AND(marketing_campaign[[#This Row],[Recency]]&gt;=0,marketing_campaign[[#This Row],[Recency]]&lt;=14),"Early Recency",AND(marketing_campaign[[#This Row],[Recency]]&gt;=15,marketing_campaign[[#This Row],[Recency]]&lt;=31),"Mid-Recency",marketing_campaign[[#This Row],[Recency]]&gt;=32,"Late Recency")</f>
        <v>Early Recency</v>
      </c>
      <c r="N1343">
        <v>262</v>
      </c>
      <c r="O1343">
        <v>6</v>
      </c>
      <c r="P1343">
        <v>61</v>
      </c>
      <c r="Q1343">
        <v>0</v>
      </c>
      <c r="R1343">
        <v>10</v>
      </c>
      <c r="S1343">
        <v>102</v>
      </c>
      <c r="T1343">
        <f>marketing_campaign[[#This Row],[MntGoldProds]]+marketing_campaign[[#This Row],[MntSweetProducts]]+marketing_campaign[[#This Row],[MntFishProducts]]+marketing_campaign[[#This Row],[MntMeatProducts]]+marketing_campaign[[#This Row],[MntFruits]]+marketing_campaign[[#This Row],[MntWines]]</f>
        <v>441</v>
      </c>
      <c r="U1343">
        <v>3</v>
      </c>
      <c r="V1343">
        <v>5</v>
      </c>
      <c r="W1343">
        <v>2</v>
      </c>
      <c r="X1343">
        <v>6</v>
      </c>
      <c r="Y1343">
        <f t="shared" si="41"/>
        <v>16</v>
      </c>
      <c r="Z1343">
        <v>5</v>
      </c>
      <c r="AA1343">
        <v>0</v>
      </c>
      <c r="AB1343">
        <v>0</v>
      </c>
      <c r="AC1343">
        <v>0</v>
      </c>
      <c r="AD1343">
        <v>0</v>
      </c>
      <c r="AE1343">
        <v>0</v>
      </c>
      <c r="AF1343">
        <v>0</v>
      </c>
      <c r="AG1343">
        <v>3</v>
      </c>
      <c r="AH1343">
        <v>11</v>
      </c>
      <c r="AI1343">
        <v>0</v>
      </c>
      <c r="AJ1343">
        <f>marketing_campaign[[#This Row],[AcceptedCmp2]]+marketing_campaign[[#This Row],[AcceptedCmp1]]+marketing_campaign[[#This Row],[AcceptedCmp5]]+marketing_campaign[[#This Row],[AcceptedCmp4]]+marketing_campaign[[#This Row],[AcceptedCmp3]]</f>
        <v>0</v>
      </c>
    </row>
    <row r="1344" spans="1:36" x14ac:dyDescent="0.35">
      <c r="A1344">
        <v>873</v>
      </c>
      <c r="B1344">
        <v>1949</v>
      </c>
      <c r="C1344">
        <f t="shared" ca="1" si="40"/>
        <v>77</v>
      </c>
      <c r="D1344" t="str" cm="1">
        <f t="array" aca="1" ref="D13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4" t="s">
        <v>34</v>
      </c>
      <c r="F1344" t="s">
        <v>33</v>
      </c>
      <c r="G1344" cm="1">
        <f t="array" ref="G1344">_xlfn.IFS(marketing_campaign[[#This Row],[Marital_Status]]="Single",I1344-J1344+1,marketing_campaign[[#This Row],[Marital_Status]]="Together",I1344+J1344+2,marketing_campaign[[#This Row],[Marital_Status]]="Alone",I1344-J1344+1,marketing_campaign[[#This Row],[Marital_Status]]="Married",I1344+J1344+2,marketing_campaign[[#This Row],[Marital_Status]]="Divorced",I1344+J1344+1,marketing_campaign[[#This Row],[Marital_Status]]="YOLO",I1344-J1344+1,marketing_campaign[[#This Row],[Marital_Status]]="Absurd",I1344-J1344+1,marketing_campaign[[#This Row],[Marital_Status]]="Widow",I1344+J1344+1)</f>
        <v>4</v>
      </c>
      <c r="H1344">
        <v>62845</v>
      </c>
      <c r="I1344">
        <v>1</v>
      </c>
      <c r="J1344">
        <v>1</v>
      </c>
      <c r="K1344" s="1">
        <v>41183</v>
      </c>
      <c r="L1344">
        <v>3</v>
      </c>
      <c r="M1344" t="str" cm="1">
        <f t="array" ref="M1344">_xlfn.IFS(AND(marketing_campaign[[#This Row],[Recency]]&gt;=0,marketing_campaign[[#This Row],[Recency]]&lt;=14),"Early Recency",AND(marketing_campaign[[#This Row],[Recency]]&gt;=15,marketing_campaign[[#This Row],[Recency]]&lt;=31),"Mid-Recency",marketing_campaign[[#This Row],[Recency]]&gt;=32,"Late Recency")</f>
        <v>Early Recency</v>
      </c>
      <c r="N1344">
        <v>1099</v>
      </c>
      <c r="O1344">
        <v>0</v>
      </c>
      <c r="P1344">
        <v>45</v>
      </c>
      <c r="Q1344">
        <v>0</v>
      </c>
      <c r="R1344">
        <v>0</v>
      </c>
      <c r="S1344">
        <v>34</v>
      </c>
      <c r="T1344">
        <f>marketing_campaign[[#This Row],[MntGoldProds]]+marketing_campaign[[#This Row],[MntSweetProducts]]+marketing_campaign[[#This Row],[MntFishProducts]]+marketing_campaign[[#This Row],[MntMeatProducts]]+marketing_campaign[[#This Row],[MntFruits]]+marketing_campaign[[#This Row],[MntWines]]</f>
        <v>1178</v>
      </c>
      <c r="U1344">
        <v>11</v>
      </c>
      <c r="V1344">
        <v>3</v>
      </c>
      <c r="W1344">
        <v>4</v>
      </c>
      <c r="X1344">
        <v>10</v>
      </c>
      <c r="Y1344">
        <f t="shared" si="41"/>
        <v>28</v>
      </c>
      <c r="Z1344">
        <v>8</v>
      </c>
      <c r="AA1344">
        <v>0</v>
      </c>
      <c r="AB1344">
        <v>1</v>
      </c>
      <c r="AC1344">
        <v>0</v>
      </c>
      <c r="AD1344">
        <v>0</v>
      </c>
      <c r="AE1344">
        <v>0</v>
      </c>
      <c r="AF1344">
        <v>0</v>
      </c>
      <c r="AG1344">
        <v>3</v>
      </c>
      <c r="AH1344">
        <v>11</v>
      </c>
      <c r="AI1344">
        <v>1</v>
      </c>
      <c r="AJ1344">
        <f>marketing_campaign[[#This Row],[AcceptedCmp2]]+marketing_campaign[[#This Row],[AcceptedCmp1]]+marketing_campaign[[#This Row],[AcceptedCmp5]]+marketing_campaign[[#This Row],[AcceptedCmp4]]+marketing_campaign[[#This Row],[AcceptedCmp3]]</f>
        <v>1</v>
      </c>
    </row>
    <row r="1345" spans="1:36" x14ac:dyDescent="0.35">
      <c r="A1345">
        <v>2253</v>
      </c>
      <c r="B1345">
        <v>1990</v>
      </c>
      <c r="C1345">
        <f t="shared" ca="1" si="40"/>
        <v>36</v>
      </c>
      <c r="D1345" t="str" cm="1">
        <f t="array" aca="1" ref="D13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5" t="s">
        <v>29</v>
      </c>
      <c r="F1345" t="s">
        <v>33</v>
      </c>
      <c r="G1345" cm="1">
        <f t="array" ref="G1345">_xlfn.IFS(marketing_campaign[[#This Row],[Marital_Status]]="Single",I1345-J1345+1,marketing_campaign[[#This Row],[Marital_Status]]="Together",I1345+J1345+2,marketing_campaign[[#This Row],[Marital_Status]]="Alone",I1345-J1345+1,marketing_campaign[[#This Row],[Marital_Status]]="Married",I1345+J1345+2,marketing_campaign[[#This Row],[Marital_Status]]="Divorced",I1345+J1345+1,marketing_campaign[[#This Row],[Marital_Status]]="YOLO",I1345-J1345+1,marketing_campaign[[#This Row],[Marital_Status]]="Absurd",I1345-J1345+1,marketing_campaign[[#This Row],[Marital_Status]]="Widow",I1345+J1345+1)</f>
        <v>2</v>
      </c>
      <c r="H1345">
        <v>18929</v>
      </c>
      <c r="I1345">
        <v>0</v>
      </c>
      <c r="J1345">
        <v>0</v>
      </c>
      <c r="K1345" s="1">
        <v>41321</v>
      </c>
      <c r="L1345">
        <v>15</v>
      </c>
      <c r="M1345" t="str" cm="1">
        <f t="array" ref="M1345">_xlfn.IFS(AND(marketing_campaign[[#This Row],[Recency]]&gt;=0,marketing_campaign[[#This Row],[Recency]]&lt;=14),"Early Recency",AND(marketing_campaign[[#This Row],[Recency]]&gt;=15,marketing_campaign[[#This Row],[Recency]]&lt;=31),"Mid-Recency",marketing_campaign[[#This Row],[Recency]]&gt;=32,"Late Recency")</f>
        <v>Mid-Recency</v>
      </c>
      <c r="N1345">
        <v>32</v>
      </c>
      <c r="O1345">
        <v>0</v>
      </c>
      <c r="P1345">
        <v>8</v>
      </c>
      <c r="Q1345">
        <v>23</v>
      </c>
      <c r="R1345">
        <v>4</v>
      </c>
      <c r="S1345">
        <v>18</v>
      </c>
      <c r="T1345">
        <f>marketing_campaign[[#This Row],[MntGoldProds]]+marketing_campaign[[#This Row],[MntSweetProducts]]+marketing_campaign[[#This Row],[MntFishProducts]]+marketing_campaign[[#This Row],[MntMeatProducts]]+marketing_campaign[[#This Row],[MntFruits]]+marketing_campaign[[#This Row],[MntWines]]</f>
        <v>85</v>
      </c>
      <c r="U1345">
        <v>1</v>
      </c>
      <c r="V1345">
        <v>1</v>
      </c>
      <c r="W1345">
        <v>0</v>
      </c>
      <c r="X1345">
        <v>4</v>
      </c>
      <c r="Y1345">
        <f t="shared" si="41"/>
        <v>6</v>
      </c>
      <c r="Z1345">
        <v>6</v>
      </c>
      <c r="AA1345">
        <v>0</v>
      </c>
      <c r="AB1345">
        <v>0</v>
      </c>
      <c r="AC1345">
        <v>0</v>
      </c>
      <c r="AD1345">
        <v>0</v>
      </c>
      <c r="AE1345">
        <v>0</v>
      </c>
      <c r="AF1345">
        <v>0</v>
      </c>
      <c r="AG1345">
        <v>3</v>
      </c>
      <c r="AH1345">
        <v>11</v>
      </c>
      <c r="AI1345">
        <v>0</v>
      </c>
      <c r="AJ1345">
        <f>marketing_campaign[[#This Row],[AcceptedCmp2]]+marketing_campaign[[#This Row],[AcceptedCmp1]]+marketing_campaign[[#This Row],[AcceptedCmp5]]+marketing_campaign[[#This Row],[AcceptedCmp4]]+marketing_campaign[[#This Row],[AcceptedCmp3]]</f>
        <v>0</v>
      </c>
    </row>
    <row r="1346" spans="1:36" x14ac:dyDescent="0.35">
      <c r="A1346">
        <v>5181</v>
      </c>
      <c r="B1346">
        <v>1982</v>
      </c>
      <c r="C1346">
        <f t="shared" ref="C1346:C1409" ca="1" si="42">YEAR(TODAY())-B1346</f>
        <v>44</v>
      </c>
      <c r="D1346" t="str" cm="1">
        <f t="array" aca="1" ref="D13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6" t="s">
        <v>36</v>
      </c>
      <c r="F1346" t="s">
        <v>30</v>
      </c>
      <c r="G1346" cm="1">
        <f t="array" ref="G1346">_xlfn.IFS(marketing_campaign[[#This Row],[Marital_Status]]="Single",I1346-J1346+1,marketing_campaign[[#This Row],[Marital_Status]]="Together",I1346+J1346+2,marketing_campaign[[#This Row],[Marital_Status]]="Alone",I1346-J1346+1,marketing_campaign[[#This Row],[Marital_Status]]="Married",I1346+J1346+2,marketing_campaign[[#This Row],[Marital_Status]]="Divorced",I1346+J1346+1,marketing_campaign[[#This Row],[Marital_Status]]="YOLO",I1346-J1346+1,marketing_campaign[[#This Row],[Marital_Status]]="Absurd",I1346-J1346+1,marketing_campaign[[#This Row],[Marital_Status]]="Widow",I1346+J1346+1)</f>
        <v>2</v>
      </c>
      <c r="H1346">
        <v>24367</v>
      </c>
      <c r="I1346">
        <v>1</v>
      </c>
      <c r="J1346">
        <v>0</v>
      </c>
      <c r="K1346" s="1">
        <v>41353</v>
      </c>
      <c r="L1346">
        <v>58</v>
      </c>
      <c r="M1346" t="str" cm="1">
        <f t="array" ref="M1346">_xlfn.IFS(AND(marketing_campaign[[#This Row],[Recency]]&gt;=0,marketing_campaign[[#This Row],[Recency]]&lt;=14),"Early Recency",AND(marketing_campaign[[#This Row],[Recency]]&gt;=15,marketing_campaign[[#This Row],[Recency]]&lt;=31),"Mid-Recency",marketing_campaign[[#This Row],[Recency]]&gt;=32,"Late Recency")</f>
        <v>Late Recency</v>
      </c>
      <c r="N1346">
        <v>2</v>
      </c>
      <c r="O1346">
        <v>4</v>
      </c>
      <c r="P1346">
        <v>2</v>
      </c>
      <c r="Q1346">
        <v>0</v>
      </c>
      <c r="R1346">
        <v>11</v>
      </c>
      <c r="S1346">
        <v>5</v>
      </c>
      <c r="T1346">
        <f>marketing_campaign[[#This Row],[MntGoldProds]]+marketing_campaign[[#This Row],[MntSweetProducts]]+marketing_campaign[[#This Row],[MntFishProducts]]+marketing_campaign[[#This Row],[MntMeatProducts]]+marketing_campaign[[#This Row],[MntFruits]]+marketing_campaign[[#This Row],[MntWines]]</f>
        <v>24</v>
      </c>
      <c r="U1346">
        <v>1</v>
      </c>
      <c r="V1346">
        <v>1</v>
      </c>
      <c r="W1346">
        <v>0</v>
      </c>
      <c r="X1346">
        <v>2</v>
      </c>
      <c r="Y1346">
        <f t="shared" ref="Y1346:Y1409" si="43">U1346+V1346+W1346+X1346</f>
        <v>4</v>
      </c>
      <c r="Z1346">
        <v>9</v>
      </c>
      <c r="AA1346">
        <v>0</v>
      </c>
      <c r="AB1346">
        <v>0</v>
      </c>
      <c r="AC1346">
        <v>0</v>
      </c>
      <c r="AD1346">
        <v>0</v>
      </c>
      <c r="AE1346">
        <v>0</v>
      </c>
      <c r="AF1346">
        <v>0</v>
      </c>
      <c r="AG1346">
        <v>3</v>
      </c>
      <c r="AH1346">
        <v>11</v>
      </c>
      <c r="AI1346">
        <v>0</v>
      </c>
      <c r="AJ1346">
        <f>marketing_campaign[[#This Row],[AcceptedCmp2]]+marketing_campaign[[#This Row],[AcceptedCmp1]]+marketing_campaign[[#This Row],[AcceptedCmp5]]+marketing_campaign[[#This Row],[AcceptedCmp4]]+marketing_campaign[[#This Row],[AcceptedCmp3]]</f>
        <v>0</v>
      </c>
    </row>
    <row r="1347" spans="1:36" x14ac:dyDescent="0.35">
      <c r="A1347">
        <v>979</v>
      </c>
      <c r="B1347">
        <v>1975</v>
      </c>
      <c r="C1347">
        <f t="shared" ca="1" si="42"/>
        <v>51</v>
      </c>
      <c r="D1347" t="str" cm="1">
        <f t="array" aca="1" ref="D13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47" t="s">
        <v>29</v>
      </c>
      <c r="F1347" t="s">
        <v>30</v>
      </c>
      <c r="G1347" cm="1">
        <f t="array" ref="G1347">_xlfn.IFS(marketing_campaign[[#This Row],[Marital_Status]]="Single",I1347-J1347+1,marketing_campaign[[#This Row],[Marital_Status]]="Together",I1347+J1347+2,marketing_campaign[[#This Row],[Marital_Status]]="Alone",I1347-J1347+1,marketing_campaign[[#This Row],[Marital_Status]]="Married",I1347+J1347+2,marketing_campaign[[#This Row],[Marital_Status]]="Divorced",I1347+J1347+1,marketing_campaign[[#This Row],[Marital_Status]]="YOLO",I1347-J1347+1,marketing_campaign[[#This Row],[Marital_Status]]="Absurd",I1347-J1347+1,marketing_campaign[[#This Row],[Marital_Status]]="Widow",I1347+J1347+1)</f>
        <v>2</v>
      </c>
      <c r="H1347">
        <v>33249</v>
      </c>
      <c r="I1347">
        <v>1</v>
      </c>
      <c r="J1347">
        <v>0</v>
      </c>
      <c r="K1347" s="1">
        <v>41325</v>
      </c>
      <c r="L1347">
        <v>11</v>
      </c>
      <c r="M1347" t="str" cm="1">
        <f t="array" ref="M1347">_xlfn.IFS(AND(marketing_campaign[[#This Row],[Recency]]&gt;=0,marketing_campaign[[#This Row],[Recency]]&lt;=14),"Early Recency",AND(marketing_campaign[[#This Row],[Recency]]&gt;=15,marketing_campaign[[#This Row],[Recency]]&lt;=31),"Mid-Recency",marketing_campaign[[#This Row],[Recency]]&gt;=32,"Late Recency")</f>
        <v>Early Recency</v>
      </c>
      <c r="N1347">
        <v>6</v>
      </c>
      <c r="O1347">
        <v>10</v>
      </c>
      <c r="P1347">
        <v>21</v>
      </c>
      <c r="Q1347">
        <v>19</v>
      </c>
      <c r="R1347">
        <v>14</v>
      </c>
      <c r="S1347">
        <v>42</v>
      </c>
      <c r="T1347">
        <f>marketing_campaign[[#This Row],[MntGoldProds]]+marketing_campaign[[#This Row],[MntSweetProducts]]+marketing_campaign[[#This Row],[MntFishProducts]]+marketing_campaign[[#This Row],[MntMeatProducts]]+marketing_campaign[[#This Row],[MntFruits]]+marketing_campaign[[#This Row],[MntWines]]</f>
        <v>112</v>
      </c>
      <c r="U1347">
        <v>2</v>
      </c>
      <c r="V1347">
        <v>2</v>
      </c>
      <c r="W1347">
        <v>1</v>
      </c>
      <c r="X1347">
        <v>3</v>
      </c>
      <c r="Y1347">
        <f t="shared" si="43"/>
        <v>8</v>
      </c>
      <c r="Z1347">
        <v>6</v>
      </c>
      <c r="AA1347">
        <v>0</v>
      </c>
      <c r="AB1347">
        <v>0</v>
      </c>
      <c r="AC1347">
        <v>0</v>
      </c>
      <c r="AD1347">
        <v>0</v>
      </c>
      <c r="AE1347">
        <v>0</v>
      </c>
      <c r="AF1347">
        <v>0</v>
      </c>
      <c r="AG1347">
        <v>3</v>
      </c>
      <c r="AH1347">
        <v>11</v>
      </c>
      <c r="AI1347">
        <v>0</v>
      </c>
      <c r="AJ1347">
        <f>marketing_campaign[[#This Row],[AcceptedCmp2]]+marketing_campaign[[#This Row],[AcceptedCmp1]]+marketing_campaign[[#This Row],[AcceptedCmp5]]+marketing_campaign[[#This Row],[AcceptedCmp4]]+marketing_campaign[[#This Row],[AcceptedCmp3]]</f>
        <v>0</v>
      </c>
    </row>
    <row r="1348" spans="1:36" x14ac:dyDescent="0.35">
      <c r="A1348">
        <v>10390</v>
      </c>
      <c r="B1348">
        <v>1959</v>
      </c>
      <c r="C1348">
        <f t="shared" ca="1" si="42"/>
        <v>67</v>
      </c>
      <c r="D1348" t="str" cm="1">
        <f t="array" aca="1" ref="D13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48" t="s">
        <v>37</v>
      </c>
      <c r="F1348" t="s">
        <v>33</v>
      </c>
      <c r="G1348" cm="1">
        <f t="array" ref="G1348">_xlfn.IFS(marketing_campaign[[#This Row],[Marital_Status]]="Single",I1348-J1348+1,marketing_campaign[[#This Row],[Marital_Status]]="Together",I1348+J1348+2,marketing_campaign[[#This Row],[Marital_Status]]="Alone",I1348-J1348+1,marketing_campaign[[#This Row],[Marital_Status]]="Married",I1348+J1348+2,marketing_campaign[[#This Row],[Marital_Status]]="Divorced",I1348+J1348+1,marketing_campaign[[#This Row],[Marital_Status]]="YOLO",I1348-J1348+1,marketing_campaign[[#This Row],[Marital_Status]]="Absurd",I1348-J1348+1,marketing_campaign[[#This Row],[Marital_Status]]="Widow",I1348+J1348+1)</f>
        <v>3</v>
      </c>
      <c r="H1348">
        <v>26887</v>
      </c>
      <c r="I1348">
        <v>0</v>
      </c>
      <c r="J1348">
        <v>1</v>
      </c>
      <c r="K1348" s="1">
        <v>41315</v>
      </c>
      <c r="L1348">
        <v>27</v>
      </c>
      <c r="M1348" t="str" cm="1">
        <f t="array" ref="M1348">_xlfn.IFS(AND(marketing_campaign[[#This Row],[Recency]]&gt;=0,marketing_campaign[[#This Row],[Recency]]&lt;=14),"Early Recency",AND(marketing_campaign[[#This Row],[Recency]]&gt;=15,marketing_campaign[[#This Row],[Recency]]&lt;=31),"Mid-Recency",marketing_campaign[[#This Row],[Recency]]&gt;=32,"Late Recency")</f>
        <v>Mid-Recency</v>
      </c>
      <c r="N1348">
        <v>6</v>
      </c>
      <c r="O1348">
        <v>7</v>
      </c>
      <c r="P1348">
        <v>4</v>
      </c>
      <c r="Q1348">
        <v>3</v>
      </c>
      <c r="R1348">
        <v>4</v>
      </c>
      <c r="S1348">
        <v>6</v>
      </c>
      <c r="T1348">
        <f>marketing_campaign[[#This Row],[MntGoldProds]]+marketing_campaign[[#This Row],[MntSweetProducts]]+marketing_campaign[[#This Row],[MntFishProducts]]+marketing_campaign[[#This Row],[MntMeatProducts]]+marketing_campaign[[#This Row],[MntFruits]]+marketing_campaign[[#This Row],[MntWines]]</f>
        <v>30</v>
      </c>
      <c r="U1348">
        <v>1</v>
      </c>
      <c r="V1348">
        <v>1</v>
      </c>
      <c r="W1348">
        <v>0</v>
      </c>
      <c r="X1348">
        <v>3</v>
      </c>
      <c r="Y1348">
        <f t="shared" si="43"/>
        <v>5</v>
      </c>
      <c r="Z1348">
        <v>6</v>
      </c>
      <c r="AA1348">
        <v>0</v>
      </c>
      <c r="AB1348">
        <v>0</v>
      </c>
      <c r="AC1348">
        <v>0</v>
      </c>
      <c r="AD1348">
        <v>0</v>
      </c>
      <c r="AE1348">
        <v>0</v>
      </c>
      <c r="AF1348">
        <v>0</v>
      </c>
      <c r="AG1348">
        <v>3</v>
      </c>
      <c r="AH1348">
        <v>11</v>
      </c>
      <c r="AI1348">
        <v>0</v>
      </c>
      <c r="AJ1348">
        <f>marketing_campaign[[#This Row],[AcceptedCmp2]]+marketing_campaign[[#This Row],[AcceptedCmp1]]+marketing_campaign[[#This Row],[AcceptedCmp5]]+marketing_campaign[[#This Row],[AcceptedCmp4]]+marketing_campaign[[#This Row],[AcceptedCmp3]]</f>
        <v>0</v>
      </c>
    </row>
    <row r="1349" spans="1:36" x14ac:dyDescent="0.35">
      <c r="A1349">
        <v>4698</v>
      </c>
      <c r="B1349">
        <v>1983</v>
      </c>
      <c r="C1349">
        <f t="shared" ca="1" si="42"/>
        <v>43</v>
      </c>
      <c r="D1349" t="str" cm="1">
        <f t="array" aca="1" ref="D13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49" t="s">
        <v>32</v>
      </c>
      <c r="F1349" t="s">
        <v>33</v>
      </c>
      <c r="G1349" cm="1">
        <f t="array" ref="G1349">_xlfn.IFS(marketing_campaign[[#This Row],[Marital_Status]]="Single",I1349-J1349+1,marketing_campaign[[#This Row],[Marital_Status]]="Together",I1349+J1349+2,marketing_campaign[[#This Row],[Marital_Status]]="Alone",I1349-J1349+1,marketing_campaign[[#This Row],[Marital_Status]]="Married",I1349+J1349+2,marketing_campaign[[#This Row],[Marital_Status]]="Divorced",I1349+J1349+1,marketing_campaign[[#This Row],[Marital_Status]]="YOLO",I1349-J1349+1,marketing_campaign[[#This Row],[Marital_Status]]="Absurd",I1349-J1349+1,marketing_campaign[[#This Row],[Marital_Status]]="Widow",I1349+J1349+1)</f>
        <v>2</v>
      </c>
      <c r="H1349">
        <v>50150</v>
      </c>
      <c r="I1349">
        <v>0</v>
      </c>
      <c r="J1349">
        <v>0</v>
      </c>
      <c r="K1349" s="1">
        <v>41445</v>
      </c>
      <c r="L1349">
        <v>32</v>
      </c>
      <c r="M1349" t="str" cm="1">
        <f t="array" ref="M1349">_xlfn.IFS(AND(marketing_campaign[[#This Row],[Recency]]&gt;=0,marketing_campaign[[#This Row],[Recency]]&lt;=14),"Early Recency",AND(marketing_campaign[[#This Row],[Recency]]&gt;=15,marketing_campaign[[#This Row],[Recency]]&lt;=31),"Mid-Recency",marketing_campaign[[#This Row],[Recency]]&gt;=32,"Late Recency")</f>
        <v>Late Recency</v>
      </c>
      <c r="N1349">
        <v>135</v>
      </c>
      <c r="O1349">
        <v>46</v>
      </c>
      <c r="P1349">
        <v>92</v>
      </c>
      <c r="Q1349">
        <v>65</v>
      </c>
      <c r="R1349">
        <v>61</v>
      </c>
      <c r="S1349">
        <v>11</v>
      </c>
      <c r="T1349">
        <f>marketing_campaign[[#This Row],[MntGoldProds]]+marketing_campaign[[#This Row],[MntSweetProducts]]+marketing_campaign[[#This Row],[MntFishProducts]]+marketing_campaign[[#This Row],[MntMeatProducts]]+marketing_campaign[[#This Row],[MntFruits]]+marketing_campaign[[#This Row],[MntWines]]</f>
        <v>410</v>
      </c>
      <c r="U1349">
        <v>2</v>
      </c>
      <c r="V1349">
        <v>5</v>
      </c>
      <c r="W1349">
        <v>2</v>
      </c>
      <c r="X1349">
        <v>7</v>
      </c>
      <c r="Y1349">
        <f t="shared" si="43"/>
        <v>16</v>
      </c>
      <c r="Z1349">
        <v>5</v>
      </c>
      <c r="AA1349">
        <v>0</v>
      </c>
      <c r="AB1349">
        <v>0</v>
      </c>
      <c r="AC1349">
        <v>0</v>
      </c>
      <c r="AD1349">
        <v>0</v>
      </c>
      <c r="AE1349">
        <v>0</v>
      </c>
      <c r="AF1349">
        <v>0</v>
      </c>
      <c r="AG1349">
        <v>3</v>
      </c>
      <c r="AH1349">
        <v>11</v>
      </c>
      <c r="AI1349">
        <v>0</v>
      </c>
      <c r="AJ1349">
        <f>marketing_campaign[[#This Row],[AcceptedCmp2]]+marketing_campaign[[#This Row],[AcceptedCmp1]]+marketing_campaign[[#This Row],[AcceptedCmp5]]+marketing_campaign[[#This Row],[AcceptedCmp4]]+marketing_campaign[[#This Row],[AcceptedCmp3]]</f>
        <v>0</v>
      </c>
    </row>
    <row r="1350" spans="1:36" x14ac:dyDescent="0.35">
      <c r="A1350">
        <v>7793</v>
      </c>
      <c r="B1350">
        <v>1976</v>
      </c>
      <c r="C1350">
        <f t="shared" ca="1" si="42"/>
        <v>50</v>
      </c>
      <c r="D1350" t="str" cm="1">
        <f t="array" aca="1" ref="D13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50" t="s">
        <v>29</v>
      </c>
      <c r="F1350" t="s">
        <v>31</v>
      </c>
      <c r="G1350" cm="1">
        <f t="array" ref="G1350">_xlfn.IFS(marketing_campaign[[#This Row],[Marital_Status]]="Single",I1350-J1350+1,marketing_campaign[[#This Row],[Marital_Status]]="Together",I1350+J1350+2,marketing_campaign[[#This Row],[Marital_Status]]="Alone",I1350-J1350+1,marketing_campaign[[#This Row],[Marital_Status]]="Married",I1350+J1350+2,marketing_campaign[[#This Row],[Marital_Status]]="Divorced",I1350+J1350+1,marketing_campaign[[#This Row],[Marital_Status]]="YOLO",I1350-J1350+1,marketing_campaign[[#This Row],[Marital_Status]]="Absurd",I1350-J1350+1,marketing_campaign[[#This Row],[Marital_Status]]="Widow",I1350+J1350+1)</f>
        <v>3</v>
      </c>
      <c r="H1350">
        <v>62061</v>
      </c>
      <c r="I1350">
        <v>0</v>
      </c>
      <c r="J1350">
        <v>1</v>
      </c>
      <c r="K1350" s="1">
        <v>41517</v>
      </c>
      <c r="L1350">
        <v>12</v>
      </c>
      <c r="M1350" t="str" cm="1">
        <f t="array" ref="M1350">_xlfn.IFS(AND(marketing_campaign[[#This Row],[Recency]]&gt;=0,marketing_campaign[[#This Row],[Recency]]&lt;=14),"Early Recency",AND(marketing_campaign[[#This Row],[Recency]]&gt;=15,marketing_campaign[[#This Row],[Recency]]&lt;=31),"Mid-Recency",marketing_campaign[[#This Row],[Recency]]&gt;=32,"Late Recency")</f>
        <v>Early Recency</v>
      </c>
      <c r="N1350">
        <v>641</v>
      </c>
      <c r="O1350">
        <v>7</v>
      </c>
      <c r="P1350">
        <v>84</v>
      </c>
      <c r="Q1350">
        <v>0</v>
      </c>
      <c r="R1350">
        <v>30</v>
      </c>
      <c r="S1350">
        <v>38</v>
      </c>
      <c r="T1350">
        <f>marketing_campaign[[#This Row],[MntGoldProds]]+marketing_campaign[[#This Row],[MntSweetProducts]]+marketing_campaign[[#This Row],[MntFishProducts]]+marketing_campaign[[#This Row],[MntMeatProducts]]+marketing_campaign[[#This Row],[MntFruits]]+marketing_campaign[[#This Row],[MntWines]]</f>
        <v>800</v>
      </c>
      <c r="U1350">
        <v>3</v>
      </c>
      <c r="V1350">
        <v>10</v>
      </c>
      <c r="W1350">
        <v>4</v>
      </c>
      <c r="X1350">
        <v>7</v>
      </c>
      <c r="Y1350">
        <f t="shared" si="43"/>
        <v>24</v>
      </c>
      <c r="Z1350">
        <v>6</v>
      </c>
      <c r="AA1350">
        <v>0</v>
      </c>
      <c r="AB1350">
        <v>1</v>
      </c>
      <c r="AC1350">
        <v>0</v>
      </c>
      <c r="AD1350">
        <v>0</v>
      </c>
      <c r="AE1350">
        <v>0</v>
      </c>
      <c r="AF1350">
        <v>0</v>
      </c>
      <c r="AG1350">
        <v>3</v>
      </c>
      <c r="AH1350">
        <v>11</v>
      </c>
      <c r="AI1350">
        <v>0</v>
      </c>
      <c r="AJ1350">
        <f>marketing_campaign[[#This Row],[AcceptedCmp2]]+marketing_campaign[[#This Row],[AcceptedCmp1]]+marketing_campaign[[#This Row],[AcceptedCmp5]]+marketing_campaign[[#This Row],[AcceptedCmp4]]+marketing_campaign[[#This Row],[AcceptedCmp3]]</f>
        <v>1</v>
      </c>
    </row>
    <row r="1351" spans="1:36" x14ac:dyDescent="0.35">
      <c r="A1351">
        <v>1745</v>
      </c>
      <c r="B1351">
        <v>1962</v>
      </c>
      <c r="C1351">
        <f t="shared" ca="1" si="42"/>
        <v>64</v>
      </c>
      <c r="D1351" t="str" cm="1">
        <f t="array" aca="1" ref="D13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1" t="s">
        <v>32</v>
      </c>
      <c r="F1351" t="s">
        <v>35</v>
      </c>
      <c r="G1351" cm="1">
        <f t="array" ref="G1351">_xlfn.IFS(marketing_campaign[[#This Row],[Marital_Status]]="Single",I1351-J1351+1,marketing_campaign[[#This Row],[Marital_Status]]="Together",I1351+J1351+2,marketing_campaign[[#This Row],[Marital_Status]]="Alone",I1351-J1351+1,marketing_campaign[[#This Row],[Marital_Status]]="Married",I1351+J1351+2,marketing_campaign[[#This Row],[Marital_Status]]="Divorced",I1351+J1351+1,marketing_campaign[[#This Row],[Marital_Status]]="YOLO",I1351-J1351+1,marketing_campaign[[#This Row],[Marital_Status]]="Absurd",I1351-J1351+1,marketing_campaign[[#This Row],[Marital_Status]]="Widow",I1351+J1351+1)</f>
        <v>1</v>
      </c>
      <c r="H1351">
        <v>85696</v>
      </c>
      <c r="I1351">
        <v>0</v>
      </c>
      <c r="J1351">
        <v>0</v>
      </c>
      <c r="K1351" s="1">
        <v>41397</v>
      </c>
      <c r="L1351">
        <v>88</v>
      </c>
      <c r="M1351" t="str" cm="1">
        <f t="array" ref="M1351">_xlfn.IFS(AND(marketing_campaign[[#This Row],[Recency]]&gt;=0,marketing_campaign[[#This Row],[Recency]]&lt;=14),"Early Recency",AND(marketing_campaign[[#This Row],[Recency]]&gt;=15,marketing_campaign[[#This Row],[Recency]]&lt;=31),"Mid-Recency",marketing_campaign[[#This Row],[Recency]]&gt;=32,"Late Recency")</f>
        <v>Late Recency</v>
      </c>
      <c r="N1351">
        <v>714</v>
      </c>
      <c r="O1351">
        <v>76</v>
      </c>
      <c r="P1351">
        <v>395</v>
      </c>
      <c r="Q1351">
        <v>116</v>
      </c>
      <c r="R1351">
        <v>0</v>
      </c>
      <c r="S1351">
        <v>12</v>
      </c>
      <c r="T1351">
        <f>marketing_campaign[[#This Row],[MntGoldProds]]+marketing_campaign[[#This Row],[MntSweetProducts]]+marketing_campaign[[#This Row],[MntFishProducts]]+marketing_campaign[[#This Row],[MntMeatProducts]]+marketing_campaign[[#This Row],[MntFruits]]+marketing_campaign[[#This Row],[MntWines]]</f>
        <v>1313</v>
      </c>
      <c r="U1351">
        <v>1</v>
      </c>
      <c r="V1351">
        <v>4</v>
      </c>
      <c r="W1351">
        <v>6</v>
      </c>
      <c r="X1351">
        <v>9</v>
      </c>
      <c r="Y1351">
        <f t="shared" si="43"/>
        <v>20</v>
      </c>
      <c r="Z1351">
        <v>1</v>
      </c>
      <c r="AA1351">
        <v>0</v>
      </c>
      <c r="AB1351">
        <v>0</v>
      </c>
      <c r="AC1351">
        <v>0</v>
      </c>
      <c r="AD1351">
        <v>0</v>
      </c>
      <c r="AE1351">
        <v>0</v>
      </c>
      <c r="AF1351">
        <v>0</v>
      </c>
      <c r="AG1351">
        <v>3</v>
      </c>
      <c r="AH1351">
        <v>11</v>
      </c>
      <c r="AI1351">
        <v>1</v>
      </c>
      <c r="AJ1351">
        <f>marketing_campaign[[#This Row],[AcceptedCmp2]]+marketing_campaign[[#This Row],[AcceptedCmp1]]+marketing_campaign[[#This Row],[AcceptedCmp5]]+marketing_campaign[[#This Row],[AcceptedCmp4]]+marketing_campaign[[#This Row],[AcceptedCmp3]]</f>
        <v>0</v>
      </c>
    </row>
    <row r="1352" spans="1:36" x14ac:dyDescent="0.35">
      <c r="A1352">
        <v>10590</v>
      </c>
      <c r="B1352">
        <v>1956</v>
      </c>
      <c r="C1352">
        <f t="shared" ca="1" si="42"/>
        <v>70</v>
      </c>
      <c r="D1352" t="str" cm="1">
        <f t="array" aca="1" ref="D13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2" t="s">
        <v>32</v>
      </c>
      <c r="F1352" t="s">
        <v>31</v>
      </c>
      <c r="G1352" cm="1">
        <f t="array" ref="G1352">_xlfn.IFS(marketing_campaign[[#This Row],[Marital_Status]]="Single",I1352-J1352+1,marketing_campaign[[#This Row],[Marital_Status]]="Together",I1352+J1352+2,marketing_campaign[[#This Row],[Marital_Status]]="Alone",I1352-J1352+1,marketing_campaign[[#This Row],[Marital_Status]]="Married",I1352+J1352+2,marketing_campaign[[#This Row],[Marital_Status]]="Divorced",I1352+J1352+1,marketing_campaign[[#This Row],[Marital_Status]]="YOLO",I1352-J1352+1,marketing_campaign[[#This Row],[Marital_Status]]="Absurd",I1352-J1352+1,marketing_campaign[[#This Row],[Marital_Status]]="Widow",I1352+J1352+1)</f>
        <v>2</v>
      </c>
      <c r="H1352">
        <v>76542</v>
      </c>
      <c r="I1352">
        <v>0</v>
      </c>
      <c r="J1352">
        <v>0</v>
      </c>
      <c r="K1352" s="1">
        <v>41363</v>
      </c>
      <c r="L1352">
        <v>91</v>
      </c>
      <c r="M1352" t="str" cm="1">
        <f t="array" ref="M1352">_xlfn.IFS(AND(marketing_campaign[[#This Row],[Recency]]&gt;=0,marketing_campaign[[#This Row],[Recency]]&lt;=14),"Early Recency",AND(marketing_campaign[[#This Row],[Recency]]&gt;=15,marketing_campaign[[#This Row],[Recency]]&lt;=31),"Mid-Recency",marketing_campaign[[#This Row],[Recency]]&gt;=32,"Late Recency")</f>
        <v>Late Recency</v>
      </c>
      <c r="N1352">
        <v>794</v>
      </c>
      <c r="O1352">
        <v>73</v>
      </c>
      <c r="P1352">
        <v>573</v>
      </c>
      <c r="Q1352">
        <v>0</v>
      </c>
      <c r="R1352">
        <v>29</v>
      </c>
      <c r="S1352">
        <v>14</v>
      </c>
      <c r="T1352">
        <f>marketing_campaign[[#This Row],[MntGoldProds]]+marketing_campaign[[#This Row],[MntSweetProducts]]+marketing_campaign[[#This Row],[MntFishProducts]]+marketing_campaign[[#This Row],[MntMeatProducts]]+marketing_campaign[[#This Row],[MntFruits]]+marketing_campaign[[#This Row],[MntWines]]</f>
        <v>1483</v>
      </c>
      <c r="U1352">
        <v>1</v>
      </c>
      <c r="V1352">
        <v>4</v>
      </c>
      <c r="W1352">
        <v>8</v>
      </c>
      <c r="X1352">
        <v>10</v>
      </c>
      <c r="Y1352">
        <f t="shared" si="43"/>
        <v>23</v>
      </c>
      <c r="Z1352">
        <v>2</v>
      </c>
      <c r="AA1352">
        <v>0</v>
      </c>
      <c r="AB1352">
        <v>0</v>
      </c>
      <c r="AC1352">
        <v>0</v>
      </c>
      <c r="AD1352">
        <v>0</v>
      </c>
      <c r="AE1352">
        <v>0</v>
      </c>
      <c r="AF1352">
        <v>0</v>
      </c>
      <c r="AG1352">
        <v>3</v>
      </c>
      <c r="AH1352">
        <v>11</v>
      </c>
      <c r="AI1352">
        <v>0</v>
      </c>
      <c r="AJ1352">
        <f>marketing_campaign[[#This Row],[AcceptedCmp2]]+marketing_campaign[[#This Row],[AcceptedCmp1]]+marketing_campaign[[#This Row],[AcceptedCmp5]]+marketing_campaign[[#This Row],[AcceptedCmp4]]+marketing_campaign[[#This Row],[AcceptedCmp3]]</f>
        <v>0</v>
      </c>
    </row>
    <row r="1353" spans="1:36" x14ac:dyDescent="0.35">
      <c r="A1353">
        <v>5080</v>
      </c>
      <c r="B1353">
        <v>1993</v>
      </c>
      <c r="C1353">
        <f t="shared" ca="1" si="42"/>
        <v>33</v>
      </c>
      <c r="D1353" t="str" cm="1">
        <f t="array" aca="1" ref="D13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53" t="s">
        <v>29</v>
      </c>
      <c r="F1353" t="s">
        <v>30</v>
      </c>
      <c r="G1353" cm="1">
        <f t="array" ref="G1353">_xlfn.IFS(marketing_campaign[[#This Row],[Marital_Status]]="Single",I1353-J1353+1,marketing_campaign[[#This Row],[Marital_Status]]="Together",I1353+J1353+2,marketing_campaign[[#This Row],[Marital_Status]]="Alone",I1353-J1353+1,marketing_campaign[[#This Row],[Marital_Status]]="Married",I1353+J1353+2,marketing_campaign[[#This Row],[Marital_Status]]="Divorced",I1353+J1353+1,marketing_campaign[[#This Row],[Marital_Status]]="YOLO",I1353-J1353+1,marketing_campaign[[#This Row],[Marital_Status]]="Absurd",I1353-J1353+1,marketing_campaign[[#This Row],[Marital_Status]]="Widow",I1353+J1353+1)</f>
        <v>1</v>
      </c>
      <c r="H1353">
        <v>70515</v>
      </c>
      <c r="I1353">
        <v>0</v>
      </c>
      <c r="J1353">
        <v>0</v>
      </c>
      <c r="K1353" s="1">
        <v>41568</v>
      </c>
      <c r="L1353">
        <v>12</v>
      </c>
      <c r="M1353" t="str" cm="1">
        <f t="array" ref="M1353">_xlfn.IFS(AND(marketing_campaign[[#This Row],[Recency]]&gt;=0,marketing_campaign[[#This Row],[Recency]]&lt;=14),"Early Recency",AND(marketing_campaign[[#This Row],[Recency]]&gt;=15,marketing_campaign[[#This Row],[Recency]]&lt;=31),"Mid-Recency",marketing_campaign[[#This Row],[Recency]]&gt;=32,"Late Recency")</f>
        <v>Early Recency</v>
      </c>
      <c r="N1353">
        <v>420</v>
      </c>
      <c r="O1353">
        <v>0</v>
      </c>
      <c r="P1353">
        <v>452</v>
      </c>
      <c r="Q1353">
        <v>182</v>
      </c>
      <c r="R1353">
        <v>64</v>
      </c>
      <c r="S1353">
        <v>140</v>
      </c>
      <c r="T1353">
        <f>marketing_campaign[[#This Row],[MntGoldProds]]+marketing_campaign[[#This Row],[MntSweetProducts]]+marketing_campaign[[#This Row],[MntFishProducts]]+marketing_campaign[[#This Row],[MntMeatProducts]]+marketing_campaign[[#This Row],[MntFruits]]+marketing_campaign[[#This Row],[MntWines]]</f>
        <v>1258</v>
      </c>
      <c r="U1353">
        <v>1</v>
      </c>
      <c r="V1353">
        <v>6</v>
      </c>
      <c r="W1353">
        <v>6</v>
      </c>
      <c r="X1353">
        <v>4</v>
      </c>
      <c r="Y1353">
        <f t="shared" si="43"/>
        <v>17</v>
      </c>
      <c r="Z1353">
        <v>2</v>
      </c>
      <c r="AA1353">
        <v>0</v>
      </c>
      <c r="AB1353">
        <v>0</v>
      </c>
      <c r="AC1353">
        <v>0</v>
      </c>
      <c r="AD1353">
        <v>0</v>
      </c>
      <c r="AE1353">
        <v>0</v>
      </c>
      <c r="AF1353">
        <v>0</v>
      </c>
      <c r="AG1353">
        <v>3</v>
      </c>
      <c r="AH1353">
        <v>11</v>
      </c>
      <c r="AI1353">
        <v>1</v>
      </c>
      <c r="AJ1353">
        <f>marketing_campaign[[#This Row],[AcceptedCmp2]]+marketing_campaign[[#This Row],[AcceptedCmp1]]+marketing_campaign[[#This Row],[AcceptedCmp5]]+marketing_campaign[[#This Row],[AcceptedCmp4]]+marketing_campaign[[#This Row],[AcceptedCmp3]]</f>
        <v>0</v>
      </c>
    </row>
    <row r="1354" spans="1:36" x14ac:dyDescent="0.35">
      <c r="A1354">
        <v>8369</v>
      </c>
      <c r="B1354">
        <v>1987</v>
      </c>
      <c r="C1354">
        <f t="shared" ca="1" si="42"/>
        <v>39</v>
      </c>
      <c r="D1354" t="str" cm="1">
        <f t="array" aca="1" ref="D13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54" t="s">
        <v>29</v>
      </c>
      <c r="F1354" t="s">
        <v>31</v>
      </c>
      <c r="G1354" cm="1">
        <f t="array" ref="G1354">_xlfn.IFS(marketing_campaign[[#This Row],[Marital_Status]]="Single",I1354-J1354+1,marketing_campaign[[#This Row],[Marital_Status]]="Together",I1354+J1354+2,marketing_campaign[[#This Row],[Marital_Status]]="Alone",I1354-J1354+1,marketing_campaign[[#This Row],[Marital_Status]]="Married",I1354+J1354+2,marketing_campaign[[#This Row],[Marital_Status]]="Divorced",I1354+J1354+1,marketing_campaign[[#This Row],[Marital_Status]]="YOLO",I1354-J1354+1,marketing_campaign[[#This Row],[Marital_Status]]="Absurd",I1354-J1354+1,marketing_campaign[[#This Row],[Marital_Status]]="Widow",I1354+J1354+1)</f>
        <v>3</v>
      </c>
      <c r="H1354">
        <v>18227</v>
      </c>
      <c r="I1354">
        <v>1</v>
      </c>
      <c r="J1354">
        <v>0</v>
      </c>
      <c r="K1354" s="1">
        <v>41221</v>
      </c>
      <c r="L1354">
        <v>21</v>
      </c>
      <c r="M1354" t="str" cm="1">
        <f t="array" ref="M1354">_xlfn.IFS(AND(marketing_campaign[[#This Row],[Recency]]&gt;=0,marketing_campaign[[#This Row],[Recency]]&lt;=14),"Early Recency",AND(marketing_campaign[[#This Row],[Recency]]&gt;=15,marketing_campaign[[#This Row],[Recency]]&lt;=31),"Mid-Recency",marketing_campaign[[#This Row],[Recency]]&gt;=32,"Late Recency")</f>
        <v>Mid-Recency</v>
      </c>
      <c r="N1354">
        <v>1</v>
      </c>
      <c r="O1354">
        <v>2</v>
      </c>
      <c r="P1354">
        <v>7</v>
      </c>
      <c r="Q1354">
        <v>4</v>
      </c>
      <c r="R1354">
        <v>3</v>
      </c>
      <c r="S1354">
        <v>11</v>
      </c>
      <c r="T1354">
        <f>marketing_campaign[[#This Row],[MntGoldProds]]+marketing_campaign[[#This Row],[MntSweetProducts]]+marketing_campaign[[#This Row],[MntFishProducts]]+marketing_campaign[[#This Row],[MntMeatProducts]]+marketing_campaign[[#This Row],[MntFruits]]+marketing_campaign[[#This Row],[MntWines]]</f>
        <v>28</v>
      </c>
      <c r="U1354">
        <v>1</v>
      </c>
      <c r="V1354">
        <v>0</v>
      </c>
      <c r="W1354">
        <v>1</v>
      </c>
      <c r="X1354">
        <v>2</v>
      </c>
      <c r="Y1354">
        <f t="shared" si="43"/>
        <v>4</v>
      </c>
      <c r="Z1354">
        <v>8</v>
      </c>
      <c r="AA1354">
        <v>0</v>
      </c>
      <c r="AB1354">
        <v>0</v>
      </c>
      <c r="AC1354">
        <v>0</v>
      </c>
      <c r="AD1354">
        <v>0</v>
      </c>
      <c r="AE1354">
        <v>0</v>
      </c>
      <c r="AF1354">
        <v>0</v>
      </c>
      <c r="AG1354">
        <v>3</v>
      </c>
      <c r="AH1354">
        <v>11</v>
      </c>
      <c r="AI1354">
        <v>0</v>
      </c>
      <c r="AJ1354">
        <f>marketing_campaign[[#This Row],[AcceptedCmp2]]+marketing_campaign[[#This Row],[AcceptedCmp1]]+marketing_campaign[[#This Row],[AcceptedCmp5]]+marketing_campaign[[#This Row],[AcceptedCmp4]]+marketing_campaign[[#This Row],[AcceptedCmp3]]</f>
        <v>0</v>
      </c>
    </row>
    <row r="1355" spans="1:36" x14ac:dyDescent="0.35">
      <c r="A1355">
        <v>5232</v>
      </c>
      <c r="B1355">
        <v>1965</v>
      </c>
      <c r="C1355">
        <f t="shared" ca="1" si="42"/>
        <v>61</v>
      </c>
      <c r="D1355" t="str" cm="1">
        <f t="array" aca="1" ref="D13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55" t="s">
        <v>29</v>
      </c>
      <c r="F1355" t="s">
        <v>33</v>
      </c>
      <c r="G1355" cm="1">
        <f t="array" ref="G1355">_xlfn.IFS(marketing_campaign[[#This Row],[Marital_Status]]="Single",I1355-J1355+1,marketing_campaign[[#This Row],[Marital_Status]]="Together",I1355+J1355+2,marketing_campaign[[#This Row],[Marital_Status]]="Alone",I1355-J1355+1,marketing_campaign[[#This Row],[Marital_Status]]="Married",I1355+J1355+2,marketing_campaign[[#This Row],[Marital_Status]]="Divorced",I1355+J1355+1,marketing_campaign[[#This Row],[Marital_Status]]="YOLO",I1355-J1355+1,marketing_campaign[[#This Row],[Marital_Status]]="Absurd",I1355-J1355+1,marketing_campaign[[#This Row],[Marital_Status]]="Widow",I1355+J1355+1)</f>
        <v>3</v>
      </c>
      <c r="H1355">
        <v>69139</v>
      </c>
      <c r="I1355">
        <v>0</v>
      </c>
      <c r="J1355">
        <v>1</v>
      </c>
      <c r="K1355" s="1">
        <v>41666</v>
      </c>
      <c r="L1355">
        <v>23</v>
      </c>
      <c r="M1355" t="str" cm="1">
        <f t="array" ref="M1355">_xlfn.IFS(AND(marketing_campaign[[#This Row],[Recency]]&gt;=0,marketing_campaign[[#This Row],[Recency]]&lt;=14),"Early Recency",AND(marketing_campaign[[#This Row],[Recency]]&gt;=15,marketing_campaign[[#This Row],[Recency]]&lt;=31),"Mid-Recency",marketing_campaign[[#This Row],[Recency]]&gt;=32,"Late Recency")</f>
        <v>Mid-Recency</v>
      </c>
      <c r="N1355">
        <v>86</v>
      </c>
      <c r="O1355">
        <v>12</v>
      </c>
      <c r="P1355">
        <v>75</v>
      </c>
      <c r="Q1355">
        <v>33</v>
      </c>
      <c r="R1355">
        <v>15</v>
      </c>
      <c r="S1355">
        <v>6</v>
      </c>
      <c r="T1355">
        <f>marketing_campaign[[#This Row],[MntGoldProds]]+marketing_campaign[[#This Row],[MntSweetProducts]]+marketing_campaign[[#This Row],[MntFishProducts]]+marketing_campaign[[#This Row],[MntMeatProducts]]+marketing_campaign[[#This Row],[MntFruits]]+marketing_campaign[[#This Row],[MntWines]]</f>
        <v>227</v>
      </c>
      <c r="U1355">
        <v>1</v>
      </c>
      <c r="V1355">
        <v>4</v>
      </c>
      <c r="W1355">
        <v>1</v>
      </c>
      <c r="X1355">
        <v>5</v>
      </c>
      <c r="Y1355">
        <f t="shared" si="43"/>
        <v>11</v>
      </c>
      <c r="Z1355">
        <v>4</v>
      </c>
      <c r="AA1355">
        <v>0</v>
      </c>
      <c r="AB1355">
        <v>0</v>
      </c>
      <c r="AC1355">
        <v>0</v>
      </c>
      <c r="AD1355">
        <v>0</v>
      </c>
      <c r="AE1355">
        <v>0</v>
      </c>
      <c r="AF1355">
        <v>0</v>
      </c>
      <c r="AG1355">
        <v>3</v>
      </c>
      <c r="AH1355">
        <v>11</v>
      </c>
      <c r="AI1355">
        <v>0</v>
      </c>
      <c r="AJ1355">
        <f>marketing_campaign[[#This Row],[AcceptedCmp2]]+marketing_campaign[[#This Row],[AcceptedCmp1]]+marketing_campaign[[#This Row],[AcceptedCmp5]]+marketing_campaign[[#This Row],[AcceptedCmp4]]+marketing_campaign[[#This Row],[AcceptedCmp3]]</f>
        <v>0</v>
      </c>
    </row>
    <row r="1356" spans="1:36" x14ac:dyDescent="0.35">
      <c r="A1356">
        <v>2407</v>
      </c>
      <c r="B1356">
        <v>1982</v>
      </c>
      <c r="C1356">
        <f t="shared" ca="1" si="42"/>
        <v>44</v>
      </c>
      <c r="D1356" t="str" cm="1">
        <f t="array" aca="1" ref="D13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56" t="s">
        <v>29</v>
      </c>
      <c r="F1356" t="s">
        <v>33</v>
      </c>
      <c r="G1356" cm="1">
        <f t="array" ref="G1356">_xlfn.IFS(marketing_campaign[[#This Row],[Marital_Status]]="Single",I1356-J1356+1,marketing_campaign[[#This Row],[Marital_Status]]="Together",I1356+J1356+2,marketing_campaign[[#This Row],[Marital_Status]]="Alone",I1356-J1356+1,marketing_campaign[[#This Row],[Marital_Status]]="Married",I1356+J1356+2,marketing_campaign[[#This Row],[Marital_Status]]="Divorced",I1356+J1356+1,marketing_campaign[[#This Row],[Marital_Status]]="YOLO",I1356-J1356+1,marketing_campaign[[#This Row],[Marital_Status]]="Absurd",I1356-J1356+1,marketing_campaign[[#This Row],[Marital_Status]]="Widow",I1356+J1356+1)</f>
        <v>2</v>
      </c>
      <c r="H1356">
        <v>69109</v>
      </c>
      <c r="I1356">
        <v>0</v>
      </c>
      <c r="J1356">
        <v>0</v>
      </c>
      <c r="K1356" s="1">
        <v>41222</v>
      </c>
      <c r="L1356">
        <v>10</v>
      </c>
      <c r="M1356" t="str" cm="1">
        <f t="array" ref="M1356">_xlfn.IFS(AND(marketing_campaign[[#This Row],[Recency]]&gt;=0,marketing_campaign[[#This Row],[Recency]]&lt;=14),"Early Recency",AND(marketing_campaign[[#This Row],[Recency]]&gt;=15,marketing_campaign[[#This Row],[Recency]]&lt;=31),"Mid-Recency",marketing_campaign[[#This Row],[Recency]]&gt;=32,"Late Recency")</f>
        <v>Early Recency</v>
      </c>
      <c r="N1356">
        <v>823</v>
      </c>
      <c r="O1356">
        <v>25</v>
      </c>
      <c r="P1356">
        <v>459</v>
      </c>
      <c r="Q1356">
        <v>124</v>
      </c>
      <c r="R1356">
        <v>29</v>
      </c>
      <c r="S1356">
        <v>95</v>
      </c>
      <c r="T1356">
        <f>marketing_campaign[[#This Row],[MntGoldProds]]+marketing_campaign[[#This Row],[MntSweetProducts]]+marketing_campaign[[#This Row],[MntFishProducts]]+marketing_campaign[[#This Row],[MntMeatProducts]]+marketing_campaign[[#This Row],[MntFruits]]+marketing_campaign[[#This Row],[MntWines]]</f>
        <v>1555</v>
      </c>
      <c r="U1356">
        <v>1</v>
      </c>
      <c r="V1356">
        <v>6</v>
      </c>
      <c r="W1356">
        <v>6</v>
      </c>
      <c r="X1356">
        <v>7</v>
      </c>
      <c r="Y1356">
        <f t="shared" si="43"/>
        <v>20</v>
      </c>
      <c r="Z1356">
        <v>4</v>
      </c>
      <c r="AA1356">
        <v>0</v>
      </c>
      <c r="AB1356">
        <v>0</v>
      </c>
      <c r="AC1356">
        <v>1</v>
      </c>
      <c r="AD1356">
        <v>0</v>
      </c>
      <c r="AE1356">
        <v>0</v>
      </c>
      <c r="AF1356">
        <v>0</v>
      </c>
      <c r="AG1356">
        <v>3</v>
      </c>
      <c r="AH1356">
        <v>11</v>
      </c>
      <c r="AI1356">
        <v>1</v>
      </c>
      <c r="AJ1356">
        <f>marketing_campaign[[#This Row],[AcceptedCmp2]]+marketing_campaign[[#This Row],[AcceptedCmp1]]+marketing_campaign[[#This Row],[AcceptedCmp5]]+marketing_campaign[[#This Row],[AcceptedCmp4]]+marketing_campaign[[#This Row],[AcceptedCmp3]]</f>
        <v>1</v>
      </c>
    </row>
    <row r="1357" spans="1:36" x14ac:dyDescent="0.35">
      <c r="A1357">
        <v>3834</v>
      </c>
      <c r="B1357">
        <v>1962</v>
      </c>
      <c r="C1357">
        <f t="shared" ca="1" si="42"/>
        <v>64</v>
      </c>
      <c r="D1357" t="str" cm="1">
        <f t="array" aca="1" ref="D13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57" t="s">
        <v>29</v>
      </c>
      <c r="F1357" t="s">
        <v>30</v>
      </c>
      <c r="G1357" cm="1">
        <f t="array" ref="G1357">_xlfn.IFS(marketing_campaign[[#This Row],[Marital_Status]]="Single",I1357-J1357+1,marketing_campaign[[#This Row],[Marital_Status]]="Together",I1357+J1357+2,marketing_campaign[[#This Row],[Marital_Status]]="Alone",I1357-J1357+1,marketing_campaign[[#This Row],[Marital_Status]]="Married",I1357+J1357+2,marketing_campaign[[#This Row],[Marital_Status]]="Divorced",I1357+J1357+1,marketing_campaign[[#This Row],[Marital_Status]]="YOLO",I1357-J1357+1,marketing_campaign[[#This Row],[Marital_Status]]="Absurd",I1357-J1357+1,marketing_campaign[[#This Row],[Marital_Status]]="Widow",I1357+J1357+1)</f>
        <v>0</v>
      </c>
      <c r="H1357">
        <v>69627</v>
      </c>
      <c r="I1357">
        <v>0</v>
      </c>
      <c r="J1357">
        <v>1</v>
      </c>
      <c r="K1357" s="1">
        <v>41350</v>
      </c>
      <c r="L1357">
        <v>35</v>
      </c>
      <c r="M1357" t="str" cm="1">
        <f t="array" ref="M1357">_xlfn.IFS(AND(marketing_campaign[[#This Row],[Recency]]&gt;=0,marketing_campaign[[#This Row],[Recency]]&lt;=14),"Early Recency",AND(marketing_campaign[[#This Row],[Recency]]&gt;=15,marketing_campaign[[#This Row],[Recency]]&lt;=31),"Mid-Recency",marketing_campaign[[#This Row],[Recency]]&gt;=32,"Late Recency")</f>
        <v>Late Recency</v>
      </c>
      <c r="N1357">
        <v>231</v>
      </c>
      <c r="O1357">
        <v>161</v>
      </c>
      <c r="P1357">
        <v>215</v>
      </c>
      <c r="Q1357">
        <v>171</v>
      </c>
      <c r="R1357">
        <v>30</v>
      </c>
      <c r="S1357">
        <v>53</v>
      </c>
      <c r="T1357">
        <f>marketing_campaign[[#This Row],[MntGoldProds]]+marketing_campaign[[#This Row],[MntSweetProducts]]+marketing_campaign[[#This Row],[MntFishProducts]]+marketing_campaign[[#This Row],[MntMeatProducts]]+marketing_campaign[[#This Row],[MntFruits]]+marketing_campaign[[#This Row],[MntWines]]</f>
        <v>861</v>
      </c>
      <c r="U1357">
        <v>2</v>
      </c>
      <c r="V1357">
        <v>8</v>
      </c>
      <c r="W1357">
        <v>2</v>
      </c>
      <c r="X1357">
        <v>11</v>
      </c>
      <c r="Y1357">
        <f t="shared" si="43"/>
        <v>23</v>
      </c>
      <c r="Z1357">
        <v>5</v>
      </c>
      <c r="AA1357">
        <v>0</v>
      </c>
      <c r="AB1357">
        <v>0</v>
      </c>
      <c r="AC1357">
        <v>0</v>
      </c>
      <c r="AD1357">
        <v>0</v>
      </c>
      <c r="AE1357">
        <v>0</v>
      </c>
      <c r="AF1357">
        <v>0</v>
      </c>
      <c r="AG1357">
        <v>3</v>
      </c>
      <c r="AH1357">
        <v>11</v>
      </c>
      <c r="AI1357">
        <v>0</v>
      </c>
      <c r="AJ1357">
        <f>marketing_campaign[[#This Row],[AcceptedCmp2]]+marketing_campaign[[#This Row],[AcceptedCmp1]]+marketing_campaign[[#This Row],[AcceptedCmp5]]+marketing_campaign[[#This Row],[AcceptedCmp4]]+marketing_campaign[[#This Row],[AcceptedCmp3]]</f>
        <v>0</v>
      </c>
    </row>
    <row r="1358" spans="1:36" x14ac:dyDescent="0.35">
      <c r="A1358">
        <v>7912</v>
      </c>
      <c r="B1358">
        <v>1978</v>
      </c>
      <c r="C1358">
        <f t="shared" ca="1" si="42"/>
        <v>48</v>
      </c>
      <c r="D1358" t="str" cm="1">
        <f t="array" aca="1" ref="D13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58" t="s">
        <v>29</v>
      </c>
      <c r="F1358" t="s">
        <v>33</v>
      </c>
      <c r="G1358" cm="1">
        <f t="array" ref="G1358">_xlfn.IFS(marketing_campaign[[#This Row],[Marital_Status]]="Single",I1358-J1358+1,marketing_campaign[[#This Row],[Marital_Status]]="Together",I1358+J1358+2,marketing_campaign[[#This Row],[Marital_Status]]="Alone",I1358-J1358+1,marketing_campaign[[#This Row],[Marital_Status]]="Married",I1358+J1358+2,marketing_campaign[[#This Row],[Marital_Status]]="Divorced",I1358+J1358+1,marketing_campaign[[#This Row],[Marital_Status]]="YOLO",I1358-J1358+1,marketing_campaign[[#This Row],[Marital_Status]]="Absurd",I1358-J1358+1,marketing_campaign[[#This Row],[Marital_Status]]="Widow",I1358+J1358+1)</f>
        <v>3</v>
      </c>
      <c r="H1358">
        <v>38136</v>
      </c>
      <c r="I1358">
        <v>1</v>
      </c>
      <c r="J1358">
        <v>0</v>
      </c>
      <c r="K1358" s="1">
        <v>41386</v>
      </c>
      <c r="L1358">
        <v>69</v>
      </c>
      <c r="M1358" t="str" cm="1">
        <f t="array" ref="M1358">_xlfn.IFS(AND(marketing_campaign[[#This Row],[Recency]]&gt;=0,marketing_campaign[[#This Row],[Recency]]&lt;=14),"Early Recency",AND(marketing_campaign[[#This Row],[Recency]]&gt;=15,marketing_campaign[[#This Row],[Recency]]&lt;=31),"Mid-Recency",marketing_campaign[[#This Row],[Recency]]&gt;=32,"Late Recency")</f>
        <v>Late Recency</v>
      </c>
      <c r="N1358">
        <v>8</v>
      </c>
      <c r="O1358">
        <v>15</v>
      </c>
      <c r="P1358">
        <v>27</v>
      </c>
      <c r="Q1358">
        <v>0</v>
      </c>
      <c r="R1358">
        <v>20</v>
      </c>
      <c r="S1358">
        <v>33</v>
      </c>
      <c r="T1358">
        <f>marketing_campaign[[#This Row],[MntGoldProds]]+marketing_campaign[[#This Row],[MntSweetProducts]]+marketing_campaign[[#This Row],[MntFishProducts]]+marketing_campaign[[#This Row],[MntMeatProducts]]+marketing_campaign[[#This Row],[MntFruits]]+marketing_campaign[[#This Row],[MntWines]]</f>
        <v>103</v>
      </c>
      <c r="U1358">
        <v>2</v>
      </c>
      <c r="V1358">
        <v>3</v>
      </c>
      <c r="W1358">
        <v>1</v>
      </c>
      <c r="X1358">
        <v>2</v>
      </c>
      <c r="Y1358">
        <f t="shared" si="43"/>
        <v>8</v>
      </c>
      <c r="Z1358">
        <v>8</v>
      </c>
      <c r="AA1358">
        <v>1</v>
      </c>
      <c r="AB1358">
        <v>0</v>
      </c>
      <c r="AC1358">
        <v>0</v>
      </c>
      <c r="AD1358">
        <v>0</v>
      </c>
      <c r="AE1358">
        <v>0</v>
      </c>
      <c r="AF1358">
        <v>0</v>
      </c>
      <c r="AG1358">
        <v>3</v>
      </c>
      <c r="AH1358">
        <v>11</v>
      </c>
      <c r="AI1358">
        <v>0</v>
      </c>
      <c r="AJ1358">
        <f>marketing_campaign[[#This Row],[AcceptedCmp2]]+marketing_campaign[[#This Row],[AcceptedCmp1]]+marketing_campaign[[#This Row],[AcceptedCmp5]]+marketing_campaign[[#This Row],[AcceptedCmp4]]+marketing_campaign[[#This Row],[AcceptedCmp3]]</f>
        <v>1</v>
      </c>
    </row>
    <row r="1359" spans="1:36" x14ac:dyDescent="0.35">
      <c r="A1359">
        <v>7712</v>
      </c>
      <c r="B1359">
        <v>1946</v>
      </c>
      <c r="C1359">
        <f t="shared" ca="1" si="42"/>
        <v>80</v>
      </c>
      <c r="D1359" t="str" cm="1">
        <f t="array" aca="1" ref="D13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59" t="s">
        <v>32</v>
      </c>
      <c r="F1359" t="s">
        <v>30</v>
      </c>
      <c r="G1359" cm="1">
        <f t="array" ref="G1359">_xlfn.IFS(marketing_campaign[[#This Row],[Marital_Status]]="Single",I1359-J1359+1,marketing_campaign[[#This Row],[Marital_Status]]="Together",I1359+J1359+2,marketing_campaign[[#This Row],[Marital_Status]]="Alone",I1359-J1359+1,marketing_campaign[[#This Row],[Marital_Status]]="Married",I1359+J1359+2,marketing_campaign[[#This Row],[Marital_Status]]="Divorced",I1359+J1359+1,marketing_campaign[[#This Row],[Marital_Status]]="YOLO",I1359-J1359+1,marketing_campaign[[#This Row],[Marital_Status]]="Absurd",I1359-J1359+1,marketing_campaign[[#This Row],[Marital_Status]]="Widow",I1359+J1359+1)</f>
        <v>1</v>
      </c>
      <c r="H1359">
        <v>62159</v>
      </c>
      <c r="I1359">
        <v>0</v>
      </c>
      <c r="J1359">
        <v>0</v>
      </c>
      <c r="K1359" s="1">
        <v>41757</v>
      </c>
      <c r="L1359">
        <v>68</v>
      </c>
      <c r="M1359" t="str" cm="1">
        <f t="array" ref="M1359">_xlfn.IFS(AND(marketing_campaign[[#This Row],[Recency]]&gt;=0,marketing_campaign[[#This Row],[Recency]]&lt;=14),"Early Recency",AND(marketing_campaign[[#This Row],[Recency]]&gt;=15,marketing_campaign[[#This Row],[Recency]]&lt;=31),"Mid-Recency",marketing_campaign[[#This Row],[Recency]]&gt;=32,"Late Recency")</f>
        <v>Late Recency</v>
      </c>
      <c r="N1359">
        <v>182</v>
      </c>
      <c r="O1359">
        <v>17</v>
      </c>
      <c r="P1359">
        <v>259</v>
      </c>
      <c r="Q1359">
        <v>77</v>
      </c>
      <c r="R1359">
        <v>70</v>
      </c>
      <c r="S1359">
        <v>29</v>
      </c>
      <c r="T1359">
        <f>marketing_campaign[[#This Row],[MntGoldProds]]+marketing_campaign[[#This Row],[MntSweetProducts]]+marketing_campaign[[#This Row],[MntFishProducts]]+marketing_campaign[[#This Row],[MntMeatProducts]]+marketing_campaign[[#This Row],[MntFruits]]+marketing_campaign[[#This Row],[MntWines]]</f>
        <v>634</v>
      </c>
      <c r="U1359">
        <v>1</v>
      </c>
      <c r="V1359">
        <v>6</v>
      </c>
      <c r="W1359">
        <v>2</v>
      </c>
      <c r="X1359">
        <v>10</v>
      </c>
      <c r="Y1359">
        <f t="shared" si="43"/>
        <v>19</v>
      </c>
      <c r="Z1359">
        <v>4</v>
      </c>
      <c r="AA1359">
        <v>0</v>
      </c>
      <c r="AB1359">
        <v>0</v>
      </c>
      <c r="AC1359">
        <v>0</v>
      </c>
      <c r="AD1359">
        <v>0</v>
      </c>
      <c r="AE1359">
        <v>0</v>
      </c>
      <c r="AF1359">
        <v>0</v>
      </c>
      <c r="AG1359">
        <v>3</v>
      </c>
      <c r="AH1359">
        <v>11</v>
      </c>
      <c r="AI1359">
        <v>0</v>
      </c>
      <c r="AJ1359">
        <f>marketing_campaign[[#This Row],[AcceptedCmp2]]+marketing_campaign[[#This Row],[AcceptedCmp1]]+marketing_campaign[[#This Row],[AcceptedCmp5]]+marketing_campaign[[#This Row],[AcceptedCmp4]]+marketing_campaign[[#This Row],[AcceptedCmp3]]</f>
        <v>0</v>
      </c>
    </row>
    <row r="1360" spans="1:36" x14ac:dyDescent="0.35">
      <c r="A1360">
        <v>1065</v>
      </c>
      <c r="B1360">
        <v>1963</v>
      </c>
      <c r="C1360">
        <f t="shared" ca="1" si="42"/>
        <v>63</v>
      </c>
      <c r="D1360" t="str" cm="1">
        <f t="array" aca="1" ref="D13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0" t="s">
        <v>29</v>
      </c>
      <c r="F1360" t="s">
        <v>30</v>
      </c>
      <c r="G1360" cm="1">
        <f t="array" ref="G1360">_xlfn.IFS(marketing_campaign[[#This Row],[Marital_Status]]="Single",I1360-J1360+1,marketing_campaign[[#This Row],[Marital_Status]]="Together",I1360+J1360+2,marketing_campaign[[#This Row],[Marital_Status]]="Alone",I1360-J1360+1,marketing_campaign[[#This Row],[Marital_Status]]="Married",I1360+J1360+2,marketing_campaign[[#This Row],[Marital_Status]]="Divorced",I1360+J1360+1,marketing_campaign[[#This Row],[Marital_Status]]="YOLO",I1360-J1360+1,marketing_campaign[[#This Row],[Marital_Status]]="Absurd",I1360-J1360+1,marketing_campaign[[#This Row],[Marital_Status]]="Widow",I1360+J1360+1)</f>
        <v>1</v>
      </c>
      <c r="H1360">
        <v>80695</v>
      </c>
      <c r="I1360">
        <v>0</v>
      </c>
      <c r="J1360">
        <v>0</v>
      </c>
      <c r="K1360" s="1">
        <v>41637</v>
      </c>
      <c r="L1360">
        <v>85</v>
      </c>
      <c r="M1360" t="str" cm="1">
        <f t="array" ref="M1360">_xlfn.IFS(AND(marketing_campaign[[#This Row],[Recency]]&gt;=0,marketing_campaign[[#This Row],[Recency]]&lt;=14),"Early Recency",AND(marketing_campaign[[#This Row],[Recency]]&gt;=15,marketing_campaign[[#This Row],[Recency]]&lt;=31),"Mid-Recency",marketing_campaign[[#This Row],[Recency]]&gt;=32,"Late Recency")</f>
        <v>Late Recency</v>
      </c>
      <c r="N1360">
        <v>557</v>
      </c>
      <c r="O1360">
        <v>129</v>
      </c>
      <c r="P1360">
        <v>984</v>
      </c>
      <c r="Q1360">
        <v>193</v>
      </c>
      <c r="R1360">
        <v>37</v>
      </c>
      <c r="S1360">
        <v>18</v>
      </c>
      <c r="T1360">
        <f>marketing_campaign[[#This Row],[MntGoldProds]]+marketing_campaign[[#This Row],[MntSweetProducts]]+marketing_campaign[[#This Row],[MntFishProducts]]+marketing_campaign[[#This Row],[MntMeatProducts]]+marketing_campaign[[#This Row],[MntFruits]]+marketing_campaign[[#This Row],[MntWines]]</f>
        <v>1918</v>
      </c>
      <c r="U1360">
        <v>1</v>
      </c>
      <c r="V1360">
        <v>5</v>
      </c>
      <c r="W1360">
        <v>8</v>
      </c>
      <c r="X1360">
        <v>5</v>
      </c>
      <c r="Y1360">
        <f t="shared" si="43"/>
        <v>19</v>
      </c>
      <c r="Z1360">
        <v>2</v>
      </c>
      <c r="AA1360">
        <v>0</v>
      </c>
      <c r="AB1360">
        <v>0</v>
      </c>
      <c r="AC1360">
        <v>0</v>
      </c>
      <c r="AD1360">
        <v>0</v>
      </c>
      <c r="AE1360">
        <v>0</v>
      </c>
      <c r="AF1360">
        <v>0</v>
      </c>
      <c r="AG1360">
        <v>3</v>
      </c>
      <c r="AH1360">
        <v>11</v>
      </c>
      <c r="AI1360">
        <v>0</v>
      </c>
      <c r="AJ1360">
        <f>marketing_campaign[[#This Row],[AcceptedCmp2]]+marketing_campaign[[#This Row],[AcceptedCmp1]]+marketing_campaign[[#This Row],[AcceptedCmp5]]+marketing_campaign[[#This Row],[AcceptedCmp4]]+marketing_campaign[[#This Row],[AcceptedCmp3]]</f>
        <v>0</v>
      </c>
    </row>
    <row r="1361" spans="1:36" x14ac:dyDescent="0.35">
      <c r="A1361">
        <v>7275</v>
      </c>
      <c r="B1361">
        <v>1971</v>
      </c>
      <c r="C1361">
        <f t="shared" ca="1" si="42"/>
        <v>55</v>
      </c>
      <c r="D1361" t="str" cm="1">
        <f t="array" aca="1" ref="D13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1" t="s">
        <v>34</v>
      </c>
      <c r="F1361" t="s">
        <v>30</v>
      </c>
      <c r="G1361" cm="1">
        <f t="array" ref="G1361">_xlfn.IFS(marketing_campaign[[#This Row],[Marital_Status]]="Single",I1361-J1361+1,marketing_campaign[[#This Row],[Marital_Status]]="Together",I1361+J1361+2,marketing_campaign[[#This Row],[Marital_Status]]="Alone",I1361-J1361+1,marketing_campaign[[#This Row],[Marital_Status]]="Married",I1361+J1361+2,marketing_campaign[[#This Row],[Marital_Status]]="Divorced",I1361+J1361+1,marketing_campaign[[#This Row],[Marital_Status]]="YOLO",I1361-J1361+1,marketing_campaign[[#This Row],[Marital_Status]]="Absurd",I1361-J1361+1,marketing_campaign[[#This Row],[Marital_Status]]="Widow",I1361+J1361+1)</f>
        <v>1</v>
      </c>
      <c r="H1361">
        <v>33316</v>
      </c>
      <c r="I1361">
        <v>1</v>
      </c>
      <c r="J1361">
        <v>1</v>
      </c>
      <c r="K1361" s="1">
        <v>41551</v>
      </c>
      <c r="L1361">
        <v>34</v>
      </c>
      <c r="M1361" t="str" cm="1">
        <f t="array" ref="M1361">_xlfn.IFS(AND(marketing_campaign[[#This Row],[Recency]]&gt;=0,marketing_campaign[[#This Row],[Recency]]&lt;=14),"Early Recency",AND(marketing_campaign[[#This Row],[Recency]]&gt;=15,marketing_campaign[[#This Row],[Recency]]&lt;=31),"Mid-Recency",marketing_campaign[[#This Row],[Recency]]&gt;=32,"Late Recency")</f>
        <v>Late Recency</v>
      </c>
      <c r="N1361">
        <v>79</v>
      </c>
      <c r="O1361">
        <v>1</v>
      </c>
      <c r="P1361">
        <v>31</v>
      </c>
      <c r="Q1361">
        <v>4</v>
      </c>
      <c r="R1361">
        <v>4</v>
      </c>
      <c r="S1361">
        <v>12</v>
      </c>
      <c r="T1361">
        <f>marketing_campaign[[#This Row],[MntGoldProds]]+marketing_campaign[[#This Row],[MntSweetProducts]]+marketing_campaign[[#This Row],[MntFishProducts]]+marketing_campaign[[#This Row],[MntMeatProducts]]+marketing_campaign[[#This Row],[MntFruits]]+marketing_campaign[[#This Row],[MntWines]]</f>
        <v>131</v>
      </c>
      <c r="U1361">
        <v>3</v>
      </c>
      <c r="V1361">
        <v>2</v>
      </c>
      <c r="W1361">
        <v>1</v>
      </c>
      <c r="X1361">
        <v>4</v>
      </c>
      <c r="Y1361">
        <f t="shared" si="43"/>
        <v>10</v>
      </c>
      <c r="Z1361">
        <v>6</v>
      </c>
      <c r="AA1361">
        <v>0</v>
      </c>
      <c r="AB1361">
        <v>0</v>
      </c>
      <c r="AC1361">
        <v>0</v>
      </c>
      <c r="AD1361">
        <v>0</v>
      </c>
      <c r="AE1361">
        <v>0</v>
      </c>
      <c r="AF1361">
        <v>0</v>
      </c>
      <c r="AG1361">
        <v>3</v>
      </c>
      <c r="AH1361">
        <v>11</v>
      </c>
      <c r="AI1361">
        <v>0</v>
      </c>
      <c r="AJ1361">
        <f>marketing_campaign[[#This Row],[AcceptedCmp2]]+marketing_campaign[[#This Row],[AcceptedCmp1]]+marketing_campaign[[#This Row],[AcceptedCmp5]]+marketing_campaign[[#This Row],[AcceptedCmp4]]+marketing_campaign[[#This Row],[AcceptedCmp3]]</f>
        <v>0</v>
      </c>
    </row>
    <row r="1362" spans="1:36" x14ac:dyDescent="0.35">
      <c r="A1362">
        <v>1343</v>
      </c>
      <c r="B1362">
        <v>1968</v>
      </c>
      <c r="C1362">
        <f t="shared" ca="1" si="42"/>
        <v>58</v>
      </c>
      <c r="D1362" t="str" cm="1">
        <f t="array" aca="1" ref="D13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2" t="s">
        <v>29</v>
      </c>
      <c r="F1362" t="s">
        <v>31</v>
      </c>
      <c r="G1362" cm="1">
        <f t="array" ref="G1362">_xlfn.IFS(marketing_campaign[[#This Row],[Marital_Status]]="Single",I1362-J1362+1,marketing_campaign[[#This Row],[Marital_Status]]="Together",I1362+J1362+2,marketing_campaign[[#This Row],[Marital_Status]]="Alone",I1362-J1362+1,marketing_campaign[[#This Row],[Marital_Status]]="Married",I1362+J1362+2,marketing_campaign[[#This Row],[Marital_Status]]="Divorced",I1362+J1362+1,marketing_campaign[[#This Row],[Marital_Status]]="YOLO",I1362-J1362+1,marketing_campaign[[#This Row],[Marital_Status]]="Absurd",I1362-J1362+1,marketing_campaign[[#This Row],[Marital_Status]]="Widow",I1362+J1362+1)</f>
        <v>4</v>
      </c>
      <c r="H1362">
        <v>58554</v>
      </c>
      <c r="I1362">
        <v>1</v>
      </c>
      <c r="J1362">
        <v>1</v>
      </c>
      <c r="K1362" s="1">
        <v>41178</v>
      </c>
      <c r="L1362">
        <v>55</v>
      </c>
      <c r="M1362" t="str" cm="1">
        <f t="array" ref="M1362">_xlfn.IFS(AND(marketing_campaign[[#This Row],[Recency]]&gt;=0,marketing_campaign[[#This Row],[Recency]]&lt;=14),"Early Recency",AND(marketing_campaign[[#This Row],[Recency]]&gt;=15,marketing_campaign[[#This Row],[Recency]]&lt;=31),"Mid-Recency",marketing_campaign[[#This Row],[Recency]]&gt;=32,"Late Recency")</f>
        <v>Late Recency</v>
      </c>
      <c r="N1362">
        <v>368</v>
      </c>
      <c r="O1362">
        <v>24</v>
      </c>
      <c r="P1362">
        <v>68</v>
      </c>
      <c r="Q1362">
        <v>38</v>
      </c>
      <c r="R1362">
        <v>0</v>
      </c>
      <c r="S1362">
        <v>88</v>
      </c>
      <c r="T1362">
        <f>marketing_campaign[[#This Row],[MntGoldProds]]+marketing_campaign[[#This Row],[MntSweetProducts]]+marketing_campaign[[#This Row],[MntFishProducts]]+marketing_campaign[[#This Row],[MntMeatProducts]]+marketing_campaign[[#This Row],[MntFruits]]+marketing_campaign[[#This Row],[MntWines]]</f>
        <v>586</v>
      </c>
      <c r="U1362">
        <v>6</v>
      </c>
      <c r="V1362">
        <v>8</v>
      </c>
      <c r="W1362">
        <v>2</v>
      </c>
      <c r="X1362">
        <v>6</v>
      </c>
      <c r="Y1362">
        <f t="shared" si="43"/>
        <v>22</v>
      </c>
      <c r="Z1362">
        <v>7</v>
      </c>
      <c r="AA1362">
        <v>0</v>
      </c>
      <c r="AB1362">
        <v>0</v>
      </c>
      <c r="AC1362">
        <v>0</v>
      </c>
      <c r="AD1362">
        <v>0</v>
      </c>
      <c r="AE1362">
        <v>0</v>
      </c>
      <c r="AF1362">
        <v>0</v>
      </c>
      <c r="AG1362">
        <v>3</v>
      </c>
      <c r="AH1362">
        <v>11</v>
      </c>
      <c r="AI1362">
        <v>0</v>
      </c>
      <c r="AJ1362">
        <f>marketing_campaign[[#This Row],[AcceptedCmp2]]+marketing_campaign[[#This Row],[AcceptedCmp1]]+marketing_campaign[[#This Row],[AcceptedCmp5]]+marketing_campaign[[#This Row],[AcceptedCmp4]]+marketing_campaign[[#This Row],[AcceptedCmp3]]</f>
        <v>0</v>
      </c>
    </row>
    <row r="1363" spans="1:36" x14ac:dyDescent="0.35">
      <c r="A1363">
        <v>1384</v>
      </c>
      <c r="B1363">
        <v>1992</v>
      </c>
      <c r="C1363">
        <f t="shared" ca="1" si="42"/>
        <v>34</v>
      </c>
      <c r="D1363" t="str" cm="1">
        <f t="array" aca="1" ref="D13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63" t="s">
        <v>36</v>
      </c>
      <c r="F1363" t="s">
        <v>33</v>
      </c>
      <c r="G1363" cm="1">
        <f t="array" ref="G1363">_xlfn.IFS(marketing_campaign[[#This Row],[Marital_Status]]="Single",I1363-J1363+1,marketing_campaign[[#This Row],[Marital_Status]]="Together",I1363+J1363+2,marketing_campaign[[#This Row],[Marital_Status]]="Alone",I1363-J1363+1,marketing_campaign[[#This Row],[Marital_Status]]="Married",I1363+J1363+2,marketing_campaign[[#This Row],[Marital_Status]]="Divorced",I1363+J1363+1,marketing_campaign[[#This Row],[Marital_Status]]="YOLO",I1363-J1363+1,marketing_campaign[[#This Row],[Marital_Status]]="Absurd",I1363-J1363+1,marketing_campaign[[#This Row],[Marital_Status]]="Widow",I1363+J1363+1)</f>
        <v>3</v>
      </c>
      <c r="H1363">
        <v>17256</v>
      </c>
      <c r="I1363">
        <v>1</v>
      </c>
      <c r="J1363">
        <v>0</v>
      </c>
      <c r="K1363" s="1">
        <v>41601</v>
      </c>
      <c r="L1363">
        <v>10</v>
      </c>
      <c r="M1363" t="str" cm="1">
        <f t="array" ref="M1363">_xlfn.IFS(AND(marketing_campaign[[#This Row],[Recency]]&gt;=0,marketing_campaign[[#This Row],[Recency]]&lt;=14),"Early Recency",AND(marketing_campaign[[#This Row],[Recency]]&gt;=15,marketing_campaign[[#This Row],[Recency]]&lt;=31),"Mid-Recency",marketing_campaign[[#This Row],[Recency]]&gt;=32,"Late Recency")</f>
        <v>Early Recency</v>
      </c>
      <c r="N1363">
        <v>6</v>
      </c>
      <c r="O1363">
        <v>4</v>
      </c>
      <c r="P1363">
        <v>14</v>
      </c>
      <c r="Q1363">
        <v>8</v>
      </c>
      <c r="R1363">
        <v>8</v>
      </c>
      <c r="S1363">
        <v>22</v>
      </c>
      <c r="T1363">
        <f>marketing_campaign[[#This Row],[MntGoldProds]]+marketing_campaign[[#This Row],[MntSweetProducts]]+marketing_campaign[[#This Row],[MntFishProducts]]+marketing_campaign[[#This Row],[MntMeatProducts]]+marketing_campaign[[#This Row],[MntFruits]]+marketing_campaign[[#This Row],[MntWines]]</f>
        <v>62</v>
      </c>
      <c r="U1363">
        <v>2</v>
      </c>
      <c r="V1363">
        <v>2</v>
      </c>
      <c r="W1363">
        <v>1</v>
      </c>
      <c r="X1363">
        <v>2</v>
      </c>
      <c r="Y1363">
        <f t="shared" si="43"/>
        <v>7</v>
      </c>
      <c r="Z1363">
        <v>8</v>
      </c>
      <c r="AA1363">
        <v>1</v>
      </c>
      <c r="AB1363">
        <v>0</v>
      </c>
      <c r="AC1363">
        <v>0</v>
      </c>
      <c r="AD1363">
        <v>0</v>
      </c>
      <c r="AE1363">
        <v>0</v>
      </c>
      <c r="AF1363">
        <v>0</v>
      </c>
      <c r="AG1363">
        <v>3</v>
      </c>
      <c r="AH1363">
        <v>11</v>
      </c>
      <c r="AI1363">
        <v>0</v>
      </c>
      <c r="AJ1363">
        <f>marketing_campaign[[#This Row],[AcceptedCmp2]]+marketing_campaign[[#This Row],[AcceptedCmp1]]+marketing_campaign[[#This Row],[AcceptedCmp5]]+marketing_campaign[[#This Row],[AcceptedCmp4]]+marketing_campaign[[#This Row],[AcceptedCmp3]]</f>
        <v>1</v>
      </c>
    </row>
    <row r="1364" spans="1:36" x14ac:dyDescent="0.35">
      <c r="A1364">
        <v>9967</v>
      </c>
      <c r="B1364">
        <v>1974</v>
      </c>
      <c r="C1364">
        <f t="shared" ca="1" si="42"/>
        <v>52</v>
      </c>
      <c r="D1364" t="str" cm="1">
        <f t="array" aca="1" ref="D13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4" t="s">
        <v>29</v>
      </c>
      <c r="F1364" t="s">
        <v>35</v>
      </c>
      <c r="G1364" cm="1">
        <f t="array" ref="G1364">_xlfn.IFS(marketing_campaign[[#This Row],[Marital_Status]]="Single",I1364-J1364+1,marketing_campaign[[#This Row],[Marital_Status]]="Together",I1364+J1364+2,marketing_campaign[[#This Row],[Marital_Status]]="Alone",I1364-J1364+1,marketing_campaign[[#This Row],[Marital_Status]]="Married",I1364+J1364+2,marketing_campaign[[#This Row],[Marital_Status]]="Divorced",I1364+J1364+1,marketing_campaign[[#This Row],[Marital_Status]]="YOLO",I1364-J1364+1,marketing_campaign[[#This Row],[Marital_Status]]="Absurd",I1364-J1364+1,marketing_campaign[[#This Row],[Marital_Status]]="Widow",I1364+J1364+1)</f>
        <v>3</v>
      </c>
      <c r="H1364">
        <v>53034</v>
      </c>
      <c r="I1364">
        <v>1</v>
      </c>
      <c r="J1364">
        <v>1</v>
      </c>
      <c r="K1364" s="1">
        <v>41424</v>
      </c>
      <c r="L1364">
        <v>30</v>
      </c>
      <c r="M1364" t="str" cm="1">
        <f t="array" ref="M1364">_xlfn.IFS(AND(marketing_campaign[[#This Row],[Recency]]&gt;=0,marketing_campaign[[#This Row],[Recency]]&lt;=14),"Early Recency",AND(marketing_campaign[[#This Row],[Recency]]&gt;=15,marketing_campaign[[#This Row],[Recency]]&lt;=31),"Mid-Recency",marketing_campaign[[#This Row],[Recency]]&gt;=32,"Late Recency")</f>
        <v>Mid-Recency</v>
      </c>
      <c r="N1364">
        <v>160</v>
      </c>
      <c r="O1364">
        <v>15</v>
      </c>
      <c r="P1364">
        <v>196</v>
      </c>
      <c r="Q1364">
        <v>15</v>
      </c>
      <c r="R1364">
        <v>11</v>
      </c>
      <c r="S1364">
        <v>50</v>
      </c>
      <c r="T1364">
        <f>marketing_campaign[[#This Row],[MntGoldProds]]+marketing_campaign[[#This Row],[MntSweetProducts]]+marketing_campaign[[#This Row],[MntFishProducts]]+marketing_campaign[[#This Row],[MntMeatProducts]]+marketing_campaign[[#This Row],[MntFruits]]+marketing_campaign[[#This Row],[MntWines]]</f>
        <v>447</v>
      </c>
      <c r="U1364">
        <v>8</v>
      </c>
      <c r="V1364">
        <v>6</v>
      </c>
      <c r="W1364">
        <v>1</v>
      </c>
      <c r="X1364">
        <v>7</v>
      </c>
      <c r="Y1364">
        <f t="shared" si="43"/>
        <v>22</v>
      </c>
      <c r="Z1364">
        <v>8</v>
      </c>
      <c r="AA1364">
        <v>0</v>
      </c>
      <c r="AB1364">
        <v>0</v>
      </c>
      <c r="AC1364">
        <v>0</v>
      </c>
      <c r="AD1364">
        <v>0</v>
      </c>
      <c r="AE1364">
        <v>0</v>
      </c>
      <c r="AF1364">
        <v>0</v>
      </c>
      <c r="AG1364">
        <v>3</v>
      </c>
      <c r="AH1364">
        <v>11</v>
      </c>
      <c r="AI1364">
        <v>0</v>
      </c>
      <c r="AJ1364">
        <f>marketing_campaign[[#This Row],[AcceptedCmp2]]+marketing_campaign[[#This Row],[AcceptedCmp1]]+marketing_campaign[[#This Row],[AcceptedCmp5]]+marketing_campaign[[#This Row],[AcceptedCmp4]]+marketing_campaign[[#This Row],[AcceptedCmp3]]</f>
        <v>0</v>
      </c>
    </row>
    <row r="1365" spans="1:36" x14ac:dyDescent="0.35">
      <c r="A1365">
        <v>6181</v>
      </c>
      <c r="B1365">
        <v>1950</v>
      </c>
      <c r="C1365">
        <f t="shared" ca="1" si="42"/>
        <v>76</v>
      </c>
      <c r="D1365" t="str" cm="1">
        <f t="array" aca="1" ref="D13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5" t="s">
        <v>37</v>
      </c>
      <c r="F1365" t="s">
        <v>31</v>
      </c>
      <c r="G1365" cm="1">
        <f t="array" ref="G1365">_xlfn.IFS(marketing_campaign[[#This Row],[Marital_Status]]="Single",I1365-J1365+1,marketing_campaign[[#This Row],[Marital_Status]]="Together",I1365+J1365+2,marketing_campaign[[#This Row],[Marital_Status]]="Alone",I1365-J1365+1,marketing_campaign[[#This Row],[Marital_Status]]="Married",I1365+J1365+2,marketing_campaign[[#This Row],[Marital_Status]]="Divorced",I1365+J1365+1,marketing_campaign[[#This Row],[Marital_Status]]="YOLO",I1365-J1365+1,marketing_campaign[[#This Row],[Marital_Status]]="Absurd",I1365-J1365+1,marketing_campaign[[#This Row],[Marital_Status]]="Widow",I1365+J1365+1)</f>
        <v>2</v>
      </c>
      <c r="H1365">
        <v>52203</v>
      </c>
      <c r="I1365">
        <v>0</v>
      </c>
      <c r="J1365">
        <v>0</v>
      </c>
      <c r="K1365" s="1">
        <v>41121</v>
      </c>
      <c r="L1365">
        <v>36</v>
      </c>
      <c r="M1365" t="str" cm="1">
        <f t="array" ref="M1365">_xlfn.IFS(AND(marketing_campaign[[#This Row],[Recency]]&gt;=0,marketing_campaign[[#This Row],[Recency]]&lt;=14),"Early Recency",AND(marketing_campaign[[#This Row],[Recency]]&gt;=15,marketing_campaign[[#This Row],[Recency]]&lt;=31),"Mid-Recency",marketing_campaign[[#This Row],[Recency]]&gt;=32,"Late Recency")</f>
        <v>Late Recency</v>
      </c>
      <c r="N1365">
        <v>488</v>
      </c>
      <c r="O1365">
        <v>21</v>
      </c>
      <c r="P1365">
        <v>238</v>
      </c>
      <c r="Q1365">
        <v>56</v>
      </c>
      <c r="R1365">
        <v>108</v>
      </c>
      <c r="S1365">
        <v>28</v>
      </c>
      <c r="T1365">
        <f>marketing_campaign[[#This Row],[MntGoldProds]]+marketing_campaign[[#This Row],[MntSweetProducts]]+marketing_campaign[[#This Row],[MntFishProducts]]+marketing_campaign[[#This Row],[MntMeatProducts]]+marketing_campaign[[#This Row],[MntFruits]]+marketing_campaign[[#This Row],[MntWines]]</f>
        <v>939</v>
      </c>
      <c r="U1365">
        <v>1</v>
      </c>
      <c r="V1365">
        <v>8</v>
      </c>
      <c r="W1365">
        <v>7</v>
      </c>
      <c r="X1365">
        <v>11</v>
      </c>
      <c r="Y1365">
        <f t="shared" si="43"/>
        <v>27</v>
      </c>
      <c r="Z1365">
        <v>6</v>
      </c>
      <c r="AA1365">
        <v>0</v>
      </c>
      <c r="AB1365">
        <v>0</v>
      </c>
      <c r="AC1365">
        <v>0</v>
      </c>
      <c r="AD1365">
        <v>0</v>
      </c>
      <c r="AE1365">
        <v>0</v>
      </c>
      <c r="AF1365">
        <v>0</v>
      </c>
      <c r="AG1365">
        <v>3</v>
      </c>
      <c r="AH1365">
        <v>11</v>
      </c>
      <c r="AI1365">
        <v>0</v>
      </c>
      <c r="AJ1365">
        <f>marketing_campaign[[#This Row],[AcceptedCmp2]]+marketing_campaign[[#This Row],[AcceptedCmp1]]+marketing_campaign[[#This Row],[AcceptedCmp5]]+marketing_campaign[[#This Row],[AcceptedCmp4]]+marketing_campaign[[#This Row],[AcceptedCmp3]]</f>
        <v>0</v>
      </c>
    </row>
    <row r="1366" spans="1:36" x14ac:dyDescent="0.35">
      <c r="A1366">
        <v>10507</v>
      </c>
      <c r="B1366">
        <v>1977</v>
      </c>
      <c r="C1366">
        <f t="shared" ca="1" si="42"/>
        <v>49</v>
      </c>
      <c r="D1366" t="str" cm="1">
        <f t="array" aca="1" ref="D13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6" t="s">
        <v>37</v>
      </c>
      <c r="F1366" t="s">
        <v>35</v>
      </c>
      <c r="G1366" cm="1">
        <f t="array" ref="G1366">_xlfn.IFS(marketing_campaign[[#This Row],[Marital_Status]]="Single",I1366-J1366+1,marketing_campaign[[#This Row],[Marital_Status]]="Together",I1366+J1366+2,marketing_campaign[[#This Row],[Marital_Status]]="Alone",I1366-J1366+1,marketing_campaign[[#This Row],[Marital_Status]]="Married",I1366+J1366+2,marketing_campaign[[#This Row],[Marital_Status]]="Divorced",I1366+J1366+1,marketing_campaign[[#This Row],[Marital_Status]]="YOLO",I1366-J1366+1,marketing_campaign[[#This Row],[Marital_Status]]="Absurd",I1366-J1366+1,marketing_campaign[[#This Row],[Marital_Status]]="Widow",I1366+J1366+1)</f>
        <v>2</v>
      </c>
      <c r="H1366">
        <v>59601</v>
      </c>
      <c r="I1366">
        <v>0</v>
      </c>
      <c r="J1366">
        <v>1</v>
      </c>
      <c r="K1366" s="1">
        <v>41480</v>
      </c>
      <c r="L1366">
        <v>14</v>
      </c>
      <c r="M1366" t="str" cm="1">
        <f t="array" ref="M1366">_xlfn.IFS(AND(marketing_campaign[[#This Row],[Recency]]&gt;=0,marketing_campaign[[#This Row],[Recency]]&lt;=14),"Early Recency",AND(marketing_campaign[[#This Row],[Recency]]&gt;=15,marketing_campaign[[#This Row],[Recency]]&lt;=31),"Mid-Recency",marketing_campaign[[#This Row],[Recency]]&gt;=32,"Late Recency")</f>
        <v>Early Recency</v>
      </c>
      <c r="N1366">
        <v>691</v>
      </c>
      <c r="O1366">
        <v>7</v>
      </c>
      <c r="P1366">
        <v>69</v>
      </c>
      <c r="Q1366">
        <v>0</v>
      </c>
      <c r="R1366">
        <v>7</v>
      </c>
      <c r="S1366">
        <v>23</v>
      </c>
      <c r="T1366">
        <f>marketing_campaign[[#This Row],[MntGoldProds]]+marketing_campaign[[#This Row],[MntSweetProducts]]+marketing_campaign[[#This Row],[MntFishProducts]]+marketing_campaign[[#This Row],[MntMeatProducts]]+marketing_campaign[[#This Row],[MntFruits]]+marketing_campaign[[#This Row],[MntWines]]</f>
        <v>797</v>
      </c>
      <c r="U1366">
        <v>4</v>
      </c>
      <c r="V1366">
        <v>2</v>
      </c>
      <c r="W1366">
        <v>2</v>
      </c>
      <c r="X1366">
        <v>7</v>
      </c>
      <c r="Y1366">
        <f t="shared" si="43"/>
        <v>15</v>
      </c>
      <c r="Z1366">
        <v>8</v>
      </c>
      <c r="AA1366">
        <v>0</v>
      </c>
      <c r="AB1366">
        <v>1</v>
      </c>
      <c r="AC1366">
        <v>0</v>
      </c>
      <c r="AD1366">
        <v>0</v>
      </c>
      <c r="AE1366">
        <v>0</v>
      </c>
      <c r="AF1366">
        <v>0</v>
      </c>
      <c r="AG1366">
        <v>3</v>
      </c>
      <c r="AH1366">
        <v>11</v>
      </c>
      <c r="AI1366">
        <v>0</v>
      </c>
      <c r="AJ1366">
        <f>marketing_campaign[[#This Row],[AcceptedCmp2]]+marketing_campaign[[#This Row],[AcceptedCmp1]]+marketing_campaign[[#This Row],[AcceptedCmp5]]+marketing_campaign[[#This Row],[AcceptedCmp4]]+marketing_campaign[[#This Row],[AcceptedCmp3]]</f>
        <v>1</v>
      </c>
    </row>
    <row r="1367" spans="1:36" x14ac:dyDescent="0.35">
      <c r="A1367">
        <v>2674</v>
      </c>
      <c r="B1367">
        <v>1958</v>
      </c>
      <c r="C1367">
        <f t="shared" ca="1" si="42"/>
        <v>68</v>
      </c>
      <c r="D1367" t="str" cm="1">
        <f t="array" aca="1" ref="D13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67" t="s">
        <v>34</v>
      </c>
      <c r="F1367" t="s">
        <v>30</v>
      </c>
      <c r="G1367" cm="1">
        <f t="array" ref="G1367">_xlfn.IFS(marketing_campaign[[#This Row],[Marital_Status]]="Single",I1367-J1367+1,marketing_campaign[[#This Row],[Marital_Status]]="Together",I1367+J1367+2,marketing_campaign[[#This Row],[Marital_Status]]="Alone",I1367-J1367+1,marketing_campaign[[#This Row],[Marital_Status]]="Married",I1367+J1367+2,marketing_campaign[[#This Row],[Marital_Status]]="Divorced",I1367+J1367+1,marketing_campaign[[#This Row],[Marital_Status]]="YOLO",I1367-J1367+1,marketing_campaign[[#This Row],[Marital_Status]]="Absurd",I1367-J1367+1,marketing_campaign[[#This Row],[Marital_Status]]="Widow",I1367+J1367+1)</f>
        <v>0</v>
      </c>
      <c r="H1367">
        <v>75154</v>
      </c>
      <c r="I1367">
        <v>0</v>
      </c>
      <c r="J1367">
        <v>1</v>
      </c>
      <c r="K1367" s="1">
        <v>41156</v>
      </c>
      <c r="L1367">
        <v>79</v>
      </c>
      <c r="M1367" t="str" cm="1">
        <f t="array" ref="M1367">_xlfn.IFS(AND(marketing_campaign[[#This Row],[Recency]]&gt;=0,marketing_campaign[[#This Row],[Recency]]&lt;=14),"Early Recency",AND(marketing_campaign[[#This Row],[Recency]]&gt;=15,marketing_campaign[[#This Row],[Recency]]&lt;=31),"Mid-Recency",marketing_campaign[[#This Row],[Recency]]&gt;=32,"Late Recency")</f>
        <v>Late Recency</v>
      </c>
      <c r="N1367">
        <v>543</v>
      </c>
      <c r="O1367">
        <v>10</v>
      </c>
      <c r="P1367">
        <v>205</v>
      </c>
      <c r="Q1367">
        <v>160</v>
      </c>
      <c r="R1367">
        <v>143</v>
      </c>
      <c r="S1367">
        <v>82</v>
      </c>
      <c r="T1367">
        <f>marketing_campaign[[#This Row],[MntGoldProds]]+marketing_campaign[[#This Row],[MntSweetProducts]]+marketing_campaign[[#This Row],[MntFishProducts]]+marketing_campaign[[#This Row],[MntMeatProducts]]+marketing_campaign[[#This Row],[MntFruits]]+marketing_campaign[[#This Row],[MntWines]]</f>
        <v>1143</v>
      </c>
      <c r="U1367">
        <v>1</v>
      </c>
      <c r="V1367">
        <v>6</v>
      </c>
      <c r="W1367">
        <v>3</v>
      </c>
      <c r="X1367">
        <v>6</v>
      </c>
      <c r="Y1367">
        <f t="shared" si="43"/>
        <v>16</v>
      </c>
      <c r="Z1367">
        <v>3</v>
      </c>
      <c r="AA1367">
        <v>0</v>
      </c>
      <c r="AB1367">
        <v>0</v>
      </c>
      <c r="AC1367">
        <v>0</v>
      </c>
      <c r="AD1367">
        <v>0</v>
      </c>
      <c r="AE1367">
        <v>0</v>
      </c>
      <c r="AF1367">
        <v>0</v>
      </c>
      <c r="AG1367">
        <v>3</v>
      </c>
      <c r="AH1367">
        <v>11</v>
      </c>
      <c r="AI1367">
        <v>1</v>
      </c>
      <c r="AJ1367">
        <f>marketing_campaign[[#This Row],[AcceptedCmp2]]+marketing_campaign[[#This Row],[AcceptedCmp1]]+marketing_campaign[[#This Row],[AcceptedCmp5]]+marketing_campaign[[#This Row],[AcceptedCmp4]]+marketing_campaign[[#This Row],[AcceptedCmp3]]</f>
        <v>0</v>
      </c>
    </row>
    <row r="1368" spans="1:36" x14ac:dyDescent="0.35">
      <c r="A1368">
        <v>2698</v>
      </c>
      <c r="B1368">
        <v>1976</v>
      </c>
      <c r="C1368">
        <f t="shared" ca="1" si="42"/>
        <v>50</v>
      </c>
      <c r="D1368" t="str" cm="1">
        <f t="array" aca="1" ref="D13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8" t="s">
        <v>29</v>
      </c>
      <c r="F1368" t="s">
        <v>30</v>
      </c>
      <c r="G1368" cm="1">
        <f t="array" ref="G1368">_xlfn.IFS(marketing_campaign[[#This Row],[Marital_Status]]="Single",I1368-J1368+1,marketing_campaign[[#This Row],[Marital_Status]]="Together",I1368+J1368+2,marketing_campaign[[#This Row],[Marital_Status]]="Alone",I1368-J1368+1,marketing_campaign[[#This Row],[Marital_Status]]="Married",I1368+J1368+2,marketing_campaign[[#This Row],[Marital_Status]]="Divorced",I1368+J1368+1,marketing_campaign[[#This Row],[Marital_Status]]="YOLO",I1368-J1368+1,marketing_campaign[[#This Row],[Marital_Status]]="Absurd",I1368-J1368+1,marketing_campaign[[#This Row],[Marital_Status]]="Widow",I1368+J1368+1)</f>
        <v>0</v>
      </c>
      <c r="H1368">
        <v>47025</v>
      </c>
      <c r="I1368">
        <v>0</v>
      </c>
      <c r="J1368">
        <v>1</v>
      </c>
      <c r="K1368" s="1">
        <v>41585</v>
      </c>
      <c r="L1368">
        <v>52</v>
      </c>
      <c r="M1368" t="str" cm="1">
        <f t="array" ref="M1368">_xlfn.IFS(AND(marketing_campaign[[#This Row],[Recency]]&gt;=0,marketing_campaign[[#This Row],[Recency]]&lt;=14),"Early Recency",AND(marketing_campaign[[#This Row],[Recency]]&gt;=15,marketing_campaign[[#This Row],[Recency]]&lt;=31),"Mid-Recency",marketing_campaign[[#This Row],[Recency]]&gt;=32,"Late Recency")</f>
        <v>Late Recency</v>
      </c>
      <c r="N1368">
        <v>254</v>
      </c>
      <c r="O1368">
        <v>7</v>
      </c>
      <c r="P1368">
        <v>108</v>
      </c>
      <c r="Q1368">
        <v>20</v>
      </c>
      <c r="R1368">
        <v>0</v>
      </c>
      <c r="S1368">
        <v>26</v>
      </c>
      <c r="T1368">
        <f>marketing_campaign[[#This Row],[MntGoldProds]]+marketing_campaign[[#This Row],[MntSweetProducts]]+marketing_campaign[[#This Row],[MntFishProducts]]+marketing_campaign[[#This Row],[MntMeatProducts]]+marketing_campaign[[#This Row],[MntFruits]]+marketing_campaign[[#This Row],[MntWines]]</f>
        <v>415</v>
      </c>
      <c r="U1368">
        <v>3</v>
      </c>
      <c r="V1368">
        <v>6</v>
      </c>
      <c r="W1368">
        <v>3</v>
      </c>
      <c r="X1368">
        <v>5</v>
      </c>
      <c r="Y1368">
        <f t="shared" si="43"/>
        <v>17</v>
      </c>
      <c r="Z1368">
        <v>6</v>
      </c>
      <c r="AA1368">
        <v>0</v>
      </c>
      <c r="AB1368">
        <v>0</v>
      </c>
      <c r="AC1368">
        <v>0</v>
      </c>
      <c r="AD1368">
        <v>0</v>
      </c>
      <c r="AE1368">
        <v>0</v>
      </c>
      <c r="AF1368">
        <v>0</v>
      </c>
      <c r="AG1368">
        <v>3</v>
      </c>
      <c r="AH1368">
        <v>11</v>
      </c>
      <c r="AI1368">
        <v>0</v>
      </c>
      <c r="AJ1368">
        <f>marketing_campaign[[#This Row],[AcceptedCmp2]]+marketing_campaign[[#This Row],[AcceptedCmp1]]+marketing_campaign[[#This Row],[AcceptedCmp5]]+marketing_campaign[[#This Row],[AcceptedCmp4]]+marketing_campaign[[#This Row],[AcceptedCmp3]]</f>
        <v>0</v>
      </c>
    </row>
    <row r="1369" spans="1:36" x14ac:dyDescent="0.35">
      <c r="A1369">
        <v>3231</v>
      </c>
      <c r="B1369">
        <v>1973</v>
      </c>
      <c r="C1369">
        <f t="shared" ca="1" si="42"/>
        <v>53</v>
      </c>
      <c r="D1369" t="str" cm="1">
        <f t="array" aca="1" ref="D13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69" t="s">
        <v>29</v>
      </c>
      <c r="F1369" t="s">
        <v>33</v>
      </c>
      <c r="G1369" cm="1">
        <f t="array" ref="G1369">_xlfn.IFS(marketing_campaign[[#This Row],[Marital_Status]]="Single",I1369-J1369+1,marketing_campaign[[#This Row],[Marital_Status]]="Together",I1369+J1369+2,marketing_campaign[[#This Row],[Marital_Status]]="Alone",I1369-J1369+1,marketing_campaign[[#This Row],[Marital_Status]]="Married",I1369+J1369+2,marketing_campaign[[#This Row],[Marital_Status]]="Divorced",I1369+J1369+1,marketing_campaign[[#This Row],[Marital_Status]]="YOLO",I1369-J1369+1,marketing_campaign[[#This Row],[Marital_Status]]="Absurd",I1369-J1369+1,marketing_campaign[[#This Row],[Marital_Status]]="Widow",I1369+J1369+1)</f>
        <v>3</v>
      </c>
      <c r="H1369">
        <v>37971</v>
      </c>
      <c r="I1369">
        <v>1</v>
      </c>
      <c r="J1369">
        <v>0</v>
      </c>
      <c r="K1369" s="1">
        <v>41603</v>
      </c>
      <c r="L1369">
        <v>97</v>
      </c>
      <c r="M1369" t="str" cm="1">
        <f t="array" ref="M1369">_xlfn.IFS(AND(marketing_campaign[[#This Row],[Recency]]&gt;=0,marketing_campaign[[#This Row],[Recency]]&lt;=14),"Early Recency",AND(marketing_campaign[[#This Row],[Recency]]&gt;=15,marketing_campaign[[#This Row],[Recency]]&lt;=31),"Mid-Recency",marketing_campaign[[#This Row],[Recency]]&gt;=32,"Late Recency")</f>
        <v>Late Recency</v>
      </c>
      <c r="N1369">
        <v>5</v>
      </c>
      <c r="O1369">
        <v>4</v>
      </c>
      <c r="P1369">
        <v>10</v>
      </c>
      <c r="Q1369">
        <v>2</v>
      </c>
      <c r="R1369">
        <v>2</v>
      </c>
      <c r="S1369">
        <v>7</v>
      </c>
      <c r="T1369">
        <f>marketing_campaign[[#This Row],[MntGoldProds]]+marketing_campaign[[#This Row],[MntSweetProducts]]+marketing_campaign[[#This Row],[MntFishProducts]]+marketing_campaign[[#This Row],[MntMeatProducts]]+marketing_campaign[[#This Row],[MntFruits]]+marketing_campaign[[#This Row],[MntWines]]</f>
        <v>30</v>
      </c>
      <c r="U1369">
        <v>1</v>
      </c>
      <c r="V1369">
        <v>1</v>
      </c>
      <c r="W1369">
        <v>0</v>
      </c>
      <c r="X1369">
        <v>3</v>
      </c>
      <c r="Y1369">
        <f t="shared" si="43"/>
        <v>5</v>
      </c>
      <c r="Z1369">
        <v>8</v>
      </c>
      <c r="AA1369">
        <v>0</v>
      </c>
      <c r="AB1369">
        <v>0</v>
      </c>
      <c r="AC1369">
        <v>0</v>
      </c>
      <c r="AD1369">
        <v>0</v>
      </c>
      <c r="AE1369">
        <v>0</v>
      </c>
      <c r="AF1369">
        <v>0</v>
      </c>
      <c r="AG1369">
        <v>3</v>
      </c>
      <c r="AH1369">
        <v>11</v>
      </c>
      <c r="AI1369">
        <v>0</v>
      </c>
      <c r="AJ1369">
        <f>marketing_campaign[[#This Row],[AcceptedCmp2]]+marketing_campaign[[#This Row],[AcceptedCmp1]]+marketing_campaign[[#This Row],[AcceptedCmp5]]+marketing_campaign[[#This Row],[AcceptedCmp4]]+marketing_campaign[[#This Row],[AcceptedCmp3]]</f>
        <v>0</v>
      </c>
    </row>
    <row r="1370" spans="1:36" x14ac:dyDescent="0.35">
      <c r="A1370">
        <v>4096</v>
      </c>
      <c r="B1370">
        <v>1968</v>
      </c>
      <c r="C1370">
        <f t="shared" ca="1" si="42"/>
        <v>58</v>
      </c>
      <c r="D1370" t="str" cm="1">
        <f t="array" aca="1" ref="D13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0" t="s">
        <v>34</v>
      </c>
      <c r="F1370" t="s">
        <v>35</v>
      </c>
      <c r="G1370" cm="1">
        <f t="array" ref="G1370">_xlfn.IFS(marketing_campaign[[#This Row],[Marital_Status]]="Single",I1370-J1370+1,marketing_campaign[[#This Row],[Marital_Status]]="Together",I1370+J1370+2,marketing_campaign[[#This Row],[Marital_Status]]="Alone",I1370-J1370+1,marketing_campaign[[#This Row],[Marital_Status]]="Married",I1370+J1370+2,marketing_campaign[[#This Row],[Marital_Status]]="Divorced",I1370+J1370+1,marketing_campaign[[#This Row],[Marital_Status]]="YOLO",I1370-J1370+1,marketing_campaign[[#This Row],[Marital_Status]]="Absurd",I1370-J1370+1,marketing_campaign[[#This Row],[Marital_Status]]="Widow",I1370+J1370+1)</f>
        <v>2</v>
      </c>
      <c r="H1370">
        <v>41335</v>
      </c>
      <c r="I1370">
        <v>1</v>
      </c>
      <c r="J1370">
        <v>0</v>
      </c>
      <c r="K1370" s="1">
        <v>41634</v>
      </c>
      <c r="L1370">
        <v>24</v>
      </c>
      <c r="M1370" t="str" cm="1">
        <f t="array" ref="M1370">_xlfn.IFS(AND(marketing_campaign[[#This Row],[Recency]]&gt;=0,marketing_campaign[[#This Row],[Recency]]&lt;=14),"Early Recency",AND(marketing_campaign[[#This Row],[Recency]]&gt;=15,marketing_campaign[[#This Row],[Recency]]&lt;=31),"Mid-Recency",marketing_campaign[[#This Row],[Recency]]&gt;=32,"Late Recency")</f>
        <v>Mid-Recency</v>
      </c>
      <c r="N1370">
        <v>112</v>
      </c>
      <c r="O1370">
        <v>19</v>
      </c>
      <c r="P1370">
        <v>21</v>
      </c>
      <c r="Q1370">
        <v>16</v>
      </c>
      <c r="R1370">
        <v>14</v>
      </c>
      <c r="S1370">
        <v>5</v>
      </c>
      <c r="T1370">
        <f>marketing_campaign[[#This Row],[MntGoldProds]]+marketing_campaign[[#This Row],[MntSweetProducts]]+marketing_campaign[[#This Row],[MntFishProducts]]+marketing_campaign[[#This Row],[MntMeatProducts]]+marketing_campaign[[#This Row],[MntFruits]]+marketing_campaign[[#This Row],[MntWines]]</f>
        <v>187</v>
      </c>
      <c r="U1370">
        <v>3</v>
      </c>
      <c r="V1370">
        <v>4</v>
      </c>
      <c r="W1370">
        <v>1</v>
      </c>
      <c r="X1370">
        <v>4</v>
      </c>
      <c r="Y1370">
        <f t="shared" si="43"/>
        <v>12</v>
      </c>
      <c r="Z1370">
        <v>7</v>
      </c>
      <c r="AA1370">
        <v>0</v>
      </c>
      <c r="AB1370">
        <v>0</v>
      </c>
      <c r="AC1370">
        <v>0</v>
      </c>
      <c r="AD1370">
        <v>0</v>
      </c>
      <c r="AE1370">
        <v>0</v>
      </c>
      <c r="AF1370">
        <v>0</v>
      </c>
      <c r="AG1370">
        <v>3</v>
      </c>
      <c r="AH1370">
        <v>11</v>
      </c>
      <c r="AI1370">
        <v>0</v>
      </c>
      <c r="AJ1370">
        <f>marketing_campaign[[#This Row],[AcceptedCmp2]]+marketing_campaign[[#This Row],[AcceptedCmp1]]+marketing_campaign[[#This Row],[AcceptedCmp5]]+marketing_campaign[[#This Row],[AcceptedCmp4]]+marketing_campaign[[#This Row],[AcceptedCmp3]]</f>
        <v>0</v>
      </c>
    </row>
    <row r="1371" spans="1:36" x14ac:dyDescent="0.35">
      <c r="A1371">
        <v>10476</v>
      </c>
      <c r="B1371">
        <v>1958</v>
      </c>
      <c r="C1371">
        <f t="shared" ca="1" si="42"/>
        <v>68</v>
      </c>
      <c r="D1371" t="str" cm="1">
        <f t="array" aca="1" ref="D13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1" t="s">
        <v>29</v>
      </c>
      <c r="F1371" t="s">
        <v>33</v>
      </c>
      <c r="G1371" cm="1">
        <f t="array" ref="G1371">_xlfn.IFS(marketing_campaign[[#This Row],[Marital_Status]]="Single",I1371-J1371+1,marketing_campaign[[#This Row],[Marital_Status]]="Together",I1371+J1371+2,marketing_campaign[[#This Row],[Marital_Status]]="Alone",I1371-J1371+1,marketing_campaign[[#This Row],[Marital_Status]]="Married",I1371+J1371+2,marketing_campaign[[#This Row],[Marital_Status]]="Divorced",I1371+J1371+1,marketing_campaign[[#This Row],[Marital_Status]]="YOLO",I1371-J1371+1,marketing_campaign[[#This Row],[Marital_Status]]="Absurd",I1371-J1371+1,marketing_campaign[[#This Row],[Marital_Status]]="Widow",I1371+J1371+1)</f>
        <v>3</v>
      </c>
      <c r="H1371">
        <v>67267</v>
      </c>
      <c r="I1371">
        <v>0</v>
      </c>
      <c r="J1371">
        <v>1</v>
      </c>
      <c r="K1371" s="1">
        <v>41772</v>
      </c>
      <c r="L1371">
        <v>0</v>
      </c>
      <c r="M1371" t="str" cm="1">
        <f t="array" ref="M1371">_xlfn.IFS(AND(marketing_campaign[[#This Row],[Recency]]&gt;=0,marketing_campaign[[#This Row],[Recency]]&lt;=14),"Early Recency",AND(marketing_campaign[[#This Row],[Recency]]&gt;=15,marketing_campaign[[#This Row],[Recency]]&lt;=31),"Mid-Recency",marketing_campaign[[#This Row],[Recency]]&gt;=32,"Late Recency")</f>
        <v>Early Recency</v>
      </c>
      <c r="N1371">
        <v>134</v>
      </c>
      <c r="O1371">
        <v>11</v>
      </c>
      <c r="P1371">
        <v>59</v>
      </c>
      <c r="Q1371">
        <v>15</v>
      </c>
      <c r="R1371">
        <v>2</v>
      </c>
      <c r="S1371">
        <v>30</v>
      </c>
      <c r="T1371">
        <f>marketing_campaign[[#This Row],[MntGoldProds]]+marketing_campaign[[#This Row],[MntSweetProducts]]+marketing_campaign[[#This Row],[MntFishProducts]]+marketing_campaign[[#This Row],[MntMeatProducts]]+marketing_campaign[[#This Row],[MntFruits]]+marketing_campaign[[#This Row],[MntWines]]</f>
        <v>251</v>
      </c>
      <c r="U1371">
        <v>1</v>
      </c>
      <c r="V1371">
        <v>3</v>
      </c>
      <c r="W1371">
        <v>2</v>
      </c>
      <c r="X1371">
        <v>5</v>
      </c>
      <c r="Y1371">
        <f t="shared" si="43"/>
        <v>11</v>
      </c>
      <c r="Z1371">
        <v>2</v>
      </c>
      <c r="AA1371">
        <v>0</v>
      </c>
      <c r="AB1371">
        <v>0</v>
      </c>
      <c r="AC1371">
        <v>0</v>
      </c>
      <c r="AD1371">
        <v>0</v>
      </c>
      <c r="AE1371">
        <v>0</v>
      </c>
      <c r="AF1371">
        <v>0</v>
      </c>
      <c r="AG1371">
        <v>3</v>
      </c>
      <c r="AH1371">
        <v>11</v>
      </c>
      <c r="AI1371">
        <v>0</v>
      </c>
      <c r="AJ1371">
        <f>marketing_campaign[[#This Row],[AcceptedCmp2]]+marketing_campaign[[#This Row],[AcceptedCmp1]]+marketing_campaign[[#This Row],[AcceptedCmp5]]+marketing_campaign[[#This Row],[AcceptedCmp4]]+marketing_campaign[[#This Row],[AcceptedCmp3]]</f>
        <v>0</v>
      </c>
    </row>
    <row r="1372" spans="1:36" x14ac:dyDescent="0.35">
      <c r="A1372">
        <v>5948</v>
      </c>
      <c r="B1372">
        <v>1975</v>
      </c>
      <c r="C1372">
        <f t="shared" ca="1" si="42"/>
        <v>51</v>
      </c>
      <c r="D1372" t="str" cm="1">
        <f t="array" aca="1" ref="D13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2" t="s">
        <v>29</v>
      </c>
      <c r="F1372" t="s">
        <v>30</v>
      </c>
      <c r="G1372" cm="1">
        <f t="array" ref="G1372">_xlfn.IFS(marketing_campaign[[#This Row],[Marital_Status]]="Single",I1372-J1372+1,marketing_campaign[[#This Row],[Marital_Status]]="Together",I1372+J1372+2,marketing_campaign[[#This Row],[Marital_Status]]="Alone",I1372-J1372+1,marketing_campaign[[#This Row],[Marital_Status]]="Married",I1372+J1372+2,marketing_campaign[[#This Row],[Marital_Status]]="Divorced",I1372+J1372+1,marketing_campaign[[#This Row],[Marital_Status]]="YOLO",I1372-J1372+1,marketing_campaign[[#This Row],[Marital_Status]]="Absurd",I1372-J1372+1,marketing_campaign[[#This Row],[Marital_Status]]="Widow",I1372+J1372+1)</f>
        <v>0</v>
      </c>
      <c r="H1372">
        <v>57338</v>
      </c>
      <c r="I1372">
        <v>0</v>
      </c>
      <c r="J1372">
        <v>1</v>
      </c>
      <c r="K1372" s="1">
        <v>41758</v>
      </c>
      <c r="L1372">
        <v>96</v>
      </c>
      <c r="M1372" t="str" cm="1">
        <f t="array" ref="M1372">_xlfn.IFS(AND(marketing_campaign[[#This Row],[Recency]]&gt;=0,marketing_campaign[[#This Row],[Recency]]&lt;=14),"Early Recency",AND(marketing_campaign[[#This Row],[Recency]]&gt;=15,marketing_campaign[[#This Row],[Recency]]&lt;=31),"Mid-Recency",marketing_campaign[[#This Row],[Recency]]&gt;=32,"Late Recency")</f>
        <v>Late Recency</v>
      </c>
      <c r="N1372">
        <v>143</v>
      </c>
      <c r="O1372">
        <v>6</v>
      </c>
      <c r="P1372">
        <v>52</v>
      </c>
      <c r="Q1372">
        <v>11</v>
      </c>
      <c r="R1372">
        <v>8</v>
      </c>
      <c r="S1372">
        <v>17</v>
      </c>
      <c r="T1372">
        <f>marketing_campaign[[#This Row],[MntGoldProds]]+marketing_campaign[[#This Row],[MntSweetProducts]]+marketing_campaign[[#This Row],[MntFishProducts]]+marketing_campaign[[#This Row],[MntMeatProducts]]+marketing_campaign[[#This Row],[MntFruits]]+marketing_campaign[[#This Row],[MntWines]]</f>
        <v>237</v>
      </c>
      <c r="U1372">
        <v>2</v>
      </c>
      <c r="V1372">
        <v>4</v>
      </c>
      <c r="W1372">
        <v>1</v>
      </c>
      <c r="X1372">
        <v>5</v>
      </c>
      <c r="Y1372">
        <f t="shared" si="43"/>
        <v>12</v>
      </c>
      <c r="Z1372">
        <v>5</v>
      </c>
      <c r="AA1372">
        <v>0</v>
      </c>
      <c r="AB1372">
        <v>0</v>
      </c>
      <c r="AC1372">
        <v>0</v>
      </c>
      <c r="AD1372">
        <v>0</v>
      </c>
      <c r="AE1372">
        <v>0</v>
      </c>
      <c r="AF1372">
        <v>0</v>
      </c>
      <c r="AG1372">
        <v>3</v>
      </c>
      <c r="AH1372">
        <v>11</v>
      </c>
      <c r="AI1372">
        <v>0</v>
      </c>
      <c r="AJ1372">
        <f>marketing_campaign[[#This Row],[AcceptedCmp2]]+marketing_campaign[[#This Row],[AcceptedCmp1]]+marketing_campaign[[#This Row],[AcceptedCmp5]]+marketing_campaign[[#This Row],[AcceptedCmp4]]+marketing_campaign[[#This Row],[AcceptedCmp3]]</f>
        <v>0</v>
      </c>
    </row>
    <row r="1373" spans="1:36" x14ac:dyDescent="0.35">
      <c r="A1373">
        <v>9140</v>
      </c>
      <c r="B1373">
        <v>1960</v>
      </c>
      <c r="C1373">
        <f t="shared" ca="1" si="42"/>
        <v>66</v>
      </c>
      <c r="D1373" t="str" cm="1">
        <f t="array" aca="1" ref="D13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3" t="s">
        <v>37</v>
      </c>
      <c r="F1373" t="s">
        <v>31</v>
      </c>
      <c r="G1373" cm="1">
        <f t="array" ref="G1373">_xlfn.IFS(marketing_campaign[[#This Row],[Marital_Status]]="Single",I1373-J1373+1,marketing_campaign[[#This Row],[Marital_Status]]="Together",I1373+J1373+2,marketing_campaign[[#This Row],[Marital_Status]]="Alone",I1373-J1373+1,marketing_campaign[[#This Row],[Marital_Status]]="Married",I1373+J1373+2,marketing_campaign[[#This Row],[Marital_Status]]="Divorced",I1373+J1373+1,marketing_campaign[[#This Row],[Marital_Status]]="YOLO",I1373-J1373+1,marketing_campaign[[#This Row],[Marital_Status]]="Absurd",I1373-J1373+1,marketing_campaign[[#This Row],[Marital_Status]]="Widow",I1373+J1373+1)</f>
        <v>4</v>
      </c>
      <c r="H1373">
        <v>50523</v>
      </c>
      <c r="I1373">
        <v>1</v>
      </c>
      <c r="J1373">
        <v>1</v>
      </c>
      <c r="K1373" s="1">
        <v>41633</v>
      </c>
      <c r="L1373">
        <v>89</v>
      </c>
      <c r="M1373" t="str" cm="1">
        <f t="array" ref="M1373">_xlfn.IFS(AND(marketing_campaign[[#This Row],[Recency]]&gt;=0,marketing_campaign[[#This Row],[Recency]]&lt;=14),"Early Recency",AND(marketing_campaign[[#This Row],[Recency]]&gt;=15,marketing_campaign[[#This Row],[Recency]]&lt;=31),"Mid-Recency",marketing_campaign[[#This Row],[Recency]]&gt;=32,"Late Recency")</f>
        <v>Late Recency</v>
      </c>
      <c r="N1373">
        <v>51</v>
      </c>
      <c r="O1373">
        <v>4</v>
      </c>
      <c r="P1373">
        <v>24</v>
      </c>
      <c r="Q1373">
        <v>4</v>
      </c>
      <c r="R1373">
        <v>7</v>
      </c>
      <c r="S1373">
        <v>1</v>
      </c>
      <c r="T1373">
        <f>marketing_campaign[[#This Row],[MntGoldProds]]+marketing_campaign[[#This Row],[MntSweetProducts]]+marketing_campaign[[#This Row],[MntFishProducts]]+marketing_campaign[[#This Row],[MntMeatProducts]]+marketing_campaign[[#This Row],[MntFruits]]+marketing_campaign[[#This Row],[MntWines]]</f>
        <v>91</v>
      </c>
      <c r="U1373">
        <v>2</v>
      </c>
      <c r="V1373">
        <v>2</v>
      </c>
      <c r="W1373">
        <v>0</v>
      </c>
      <c r="X1373">
        <v>4</v>
      </c>
      <c r="Y1373">
        <f t="shared" si="43"/>
        <v>8</v>
      </c>
      <c r="Z1373">
        <v>6</v>
      </c>
      <c r="AA1373">
        <v>0</v>
      </c>
      <c r="AB1373">
        <v>0</v>
      </c>
      <c r="AC1373">
        <v>0</v>
      </c>
      <c r="AD1373">
        <v>0</v>
      </c>
      <c r="AE1373">
        <v>0</v>
      </c>
      <c r="AF1373">
        <v>0</v>
      </c>
      <c r="AG1373">
        <v>3</v>
      </c>
      <c r="AH1373">
        <v>11</v>
      </c>
      <c r="AI1373">
        <v>0</v>
      </c>
      <c r="AJ1373">
        <f>marketing_campaign[[#This Row],[AcceptedCmp2]]+marketing_campaign[[#This Row],[AcceptedCmp1]]+marketing_campaign[[#This Row],[AcceptedCmp5]]+marketing_campaign[[#This Row],[AcceptedCmp4]]+marketing_campaign[[#This Row],[AcceptedCmp3]]</f>
        <v>0</v>
      </c>
    </row>
    <row r="1374" spans="1:36" x14ac:dyDescent="0.35">
      <c r="A1374">
        <v>10258</v>
      </c>
      <c r="B1374">
        <v>1965</v>
      </c>
      <c r="C1374">
        <f t="shared" ca="1" si="42"/>
        <v>61</v>
      </c>
      <c r="D1374" t="str" cm="1">
        <f t="array" aca="1" ref="D13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4" t="s">
        <v>34</v>
      </c>
      <c r="F1374" t="s">
        <v>30</v>
      </c>
      <c r="G1374" cm="1">
        <f t="array" ref="G1374">_xlfn.IFS(marketing_campaign[[#This Row],[Marital_Status]]="Single",I1374-J1374+1,marketing_campaign[[#This Row],[Marital_Status]]="Together",I1374+J1374+2,marketing_campaign[[#This Row],[Marital_Status]]="Alone",I1374-J1374+1,marketing_campaign[[#This Row],[Marital_Status]]="Married",I1374+J1374+2,marketing_campaign[[#This Row],[Marital_Status]]="Divorced",I1374+J1374+1,marketing_campaign[[#This Row],[Marital_Status]]="YOLO",I1374-J1374+1,marketing_campaign[[#This Row],[Marital_Status]]="Absurd",I1374-J1374+1,marketing_campaign[[#This Row],[Marital_Status]]="Widow",I1374+J1374+1)</f>
        <v>2</v>
      </c>
      <c r="H1374">
        <v>35791</v>
      </c>
      <c r="I1374">
        <v>2</v>
      </c>
      <c r="J1374">
        <v>1</v>
      </c>
      <c r="K1374" s="1">
        <v>41400</v>
      </c>
      <c r="L1374">
        <v>94</v>
      </c>
      <c r="M1374" t="str" cm="1">
        <f t="array" ref="M1374">_xlfn.IFS(AND(marketing_campaign[[#This Row],[Recency]]&gt;=0,marketing_campaign[[#This Row],[Recency]]&lt;=14),"Early Recency",AND(marketing_campaign[[#This Row],[Recency]]&gt;=15,marketing_campaign[[#This Row],[Recency]]&lt;=31),"Mid-Recency",marketing_campaign[[#This Row],[Recency]]&gt;=32,"Late Recency")</f>
        <v>Late Recency</v>
      </c>
      <c r="N1374">
        <v>27</v>
      </c>
      <c r="O1374">
        <v>0</v>
      </c>
      <c r="P1374">
        <v>5</v>
      </c>
      <c r="Q1374">
        <v>0</v>
      </c>
      <c r="R1374">
        <v>0</v>
      </c>
      <c r="S1374">
        <v>3</v>
      </c>
      <c r="T1374">
        <f>marketing_campaign[[#This Row],[MntGoldProds]]+marketing_campaign[[#This Row],[MntSweetProducts]]+marketing_campaign[[#This Row],[MntFishProducts]]+marketing_campaign[[#This Row],[MntMeatProducts]]+marketing_campaign[[#This Row],[MntFruits]]+marketing_campaign[[#This Row],[MntWines]]</f>
        <v>35</v>
      </c>
      <c r="U1374">
        <v>2</v>
      </c>
      <c r="V1374">
        <v>1</v>
      </c>
      <c r="W1374">
        <v>0</v>
      </c>
      <c r="X1374">
        <v>3</v>
      </c>
      <c r="Y1374">
        <f t="shared" si="43"/>
        <v>6</v>
      </c>
      <c r="Z1374">
        <v>8</v>
      </c>
      <c r="AA1374">
        <v>0</v>
      </c>
      <c r="AB1374">
        <v>0</v>
      </c>
      <c r="AC1374">
        <v>0</v>
      </c>
      <c r="AD1374">
        <v>0</v>
      </c>
      <c r="AE1374">
        <v>0</v>
      </c>
      <c r="AF1374">
        <v>0</v>
      </c>
      <c r="AG1374">
        <v>3</v>
      </c>
      <c r="AH1374">
        <v>11</v>
      </c>
      <c r="AI1374">
        <v>0</v>
      </c>
      <c r="AJ1374">
        <f>marketing_campaign[[#This Row],[AcceptedCmp2]]+marketing_campaign[[#This Row],[AcceptedCmp1]]+marketing_campaign[[#This Row],[AcceptedCmp5]]+marketing_campaign[[#This Row],[AcceptedCmp4]]+marketing_campaign[[#This Row],[AcceptedCmp3]]</f>
        <v>0</v>
      </c>
    </row>
    <row r="1375" spans="1:36" x14ac:dyDescent="0.35">
      <c r="A1375">
        <v>5675</v>
      </c>
      <c r="B1375">
        <v>1960</v>
      </c>
      <c r="C1375">
        <f t="shared" ca="1" si="42"/>
        <v>66</v>
      </c>
      <c r="D1375" t="str" cm="1">
        <f t="array" aca="1" ref="D13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5" t="s">
        <v>32</v>
      </c>
      <c r="F1375" t="s">
        <v>35</v>
      </c>
      <c r="G1375" cm="1">
        <f t="array" ref="G1375">_xlfn.IFS(marketing_campaign[[#This Row],[Marital_Status]]="Single",I1375-J1375+1,marketing_campaign[[#This Row],[Marital_Status]]="Together",I1375+J1375+2,marketing_campaign[[#This Row],[Marital_Status]]="Alone",I1375-J1375+1,marketing_campaign[[#This Row],[Marital_Status]]="Married",I1375+J1375+2,marketing_campaign[[#This Row],[Marital_Status]]="Divorced",I1375+J1375+1,marketing_campaign[[#This Row],[Marital_Status]]="YOLO",I1375-J1375+1,marketing_campaign[[#This Row],[Marital_Status]]="Absurd",I1375-J1375+1,marketing_campaign[[#This Row],[Marital_Status]]="Widow",I1375+J1375+1)</f>
        <v>2</v>
      </c>
      <c r="H1375">
        <v>50611</v>
      </c>
      <c r="I1375">
        <v>0</v>
      </c>
      <c r="J1375">
        <v>1</v>
      </c>
      <c r="K1375" s="1">
        <v>41186</v>
      </c>
      <c r="L1375">
        <v>98</v>
      </c>
      <c r="M1375" t="str" cm="1">
        <f t="array" ref="M1375">_xlfn.IFS(AND(marketing_campaign[[#This Row],[Recency]]&gt;=0,marketing_campaign[[#This Row],[Recency]]&lt;=14),"Early Recency",AND(marketing_campaign[[#This Row],[Recency]]&gt;=15,marketing_campaign[[#This Row],[Recency]]&lt;=31),"Mid-Recency",marketing_campaign[[#This Row],[Recency]]&gt;=32,"Late Recency")</f>
        <v>Late Recency</v>
      </c>
      <c r="N1375">
        <v>459</v>
      </c>
      <c r="O1375">
        <v>0</v>
      </c>
      <c r="P1375">
        <v>24</v>
      </c>
      <c r="Q1375">
        <v>6</v>
      </c>
      <c r="R1375">
        <v>0</v>
      </c>
      <c r="S1375">
        <v>4</v>
      </c>
      <c r="T1375">
        <f>marketing_campaign[[#This Row],[MntGoldProds]]+marketing_campaign[[#This Row],[MntSweetProducts]]+marketing_campaign[[#This Row],[MntFishProducts]]+marketing_campaign[[#This Row],[MntMeatProducts]]+marketing_campaign[[#This Row],[MntFruits]]+marketing_campaign[[#This Row],[MntWines]]</f>
        <v>493</v>
      </c>
      <c r="U1375">
        <v>6</v>
      </c>
      <c r="V1375">
        <v>4</v>
      </c>
      <c r="W1375">
        <v>5</v>
      </c>
      <c r="X1375">
        <v>7</v>
      </c>
      <c r="Y1375">
        <f t="shared" si="43"/>
        <v>22</v>
      </c>
      <c r="Z1375">
        <v>6</v>
      </c>
      <c r="AA1375">
        <v>0</v>
      </c>
      <c r="AB1375">
        <v>1</v>
      </c>
      <c r="AC1375">
        <v>0</v>
      </c>
      <c r="AD1375">
        <v>0</v>
      </c>
      <c r="AE1375">
        <v>0</v>
      </c>
      <c r="AF1375">
        <v>0</v>
      </c>
      <c r="AG1375">
        <v>3</v>
      </c>
      <c r="AH1375">
        <v>11</v>
      </c>
      <c r="AI1375">
        <v>0</v>
      </c>
      <c r="AJ1375">
        <f>marketing_campaign[[#This Row],[AcceptedCmp2]]+marketing_campaign[[#This Row],[AcceptedCmp1]]+marketing_campaign[[#This Row],[AcceptedCmp5]]+marketing_campaign[[#This Row],[AcceptedCmp4]]+marketing_campaign[[#This Row],[AcceptedCmp3]]</f>
        <v>1</v>
      </c>
    </row>
    <row r="1376" spans="1:36" x14ac:dyDescent="0.35">
      <c r="A1376">
        <v>4743</v>
      </c>
      <c r="B1376">
        <v>1969</v>
      </c>
      <c r="C1376">
        <f t="shared" ca="1" si="42"/>
        <v>57</v>
      </c>
      <c r="D1376" t="str" cm="1">
        <f t="array" aca="1" ref="D13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6" t="s">
        <v>32</v>
      </c>
      <c r="F1376" t="s">
        <v>33</v>
      </c>
      <c r="G1376" cm="1">
        <f t="array" ref="G1376">_xlfn.IFS(marketing_campaign[[#This Row],[Marital_Status]]="Single",I1376-J1376+1,marketing_campaign[[#This Row],[Marital_Status]]="Together",I1376+J1376+2,marketing_campaign[[#This Row],[Marital_Status]]="Alone",I1376-J1376+1,marketing_campaign[[#This Row],[Marital_Status]]="Married",I1376+J1376+2,marketing_campaign[[#This Row],[Marital_Status]]="Divorced",I1376+J1376+1,marketing_campaign[[#This Row],[Marital_Status]]="YOLO",I1376-J1376+1,marketing_campaign[[#This Row],[Marital_Status]]="Absurd",I1376-J1376+1,marketing_campaign[[#This Row],[Marital_Status]]="Widow",I1376+J1376+1)</f>
        <v>3</v>
      </c>
      <c r="H1376">
        <v>56242</v>
      </c>
      <c r="I1376">
        <v>0</v>
      </c>
      <c r="J1376">
        <v>1</v>
      </c>
      <c r="K1376" s="1">
        <v>41336</v>
      </c>
      <c r="L1376">
        <v>72</v>
      </c>
      <c r="M1376" t="str" cm="1">
        <f t="array" ref="M1376">_xlfn.IFS(AND(marketing_campaign[[#This Row],[Recency]]&gt;=0,marketing_campaign[[#This Row],[Recency]]&lt;=14),"Early Recency",AND(marketing_campaign[[#This Row],[Recency]]&gt;=15,marketing_campaign[[#This Row],[Recency]]&lt;=31),"Mid-Recency",marketing_campaign[[#This Row],[Recency]]&gt;=32,"Late Recency")</f>
        <v>Late Recency</v>
      </c>
      <c r="N1376">
        <v>689</v>
      </c>
      <c r="O1376">
        <v>8</v>
      </c>
      <c r="P1376">
        <v>167</v>
      </c>
      <c r="Q1376">
        <v>11</v>
      </c>
      <c r="R1376">
        <v>8</v>
      </c>
      <c r="S1376">
        <v>88</v>
      </c>
      <c r="T1376">
        <f>marketing_campaign[[#This Row],[MntGoldProds]]+marketing_campaign[[#This Row],[MntSweetProducts]]+marketing_campaign[[#This Row],[MntFishProducts]]+marketing_campaign[[#This Row],[MntMeatProducts]]+marketing_campaign[[#This Row],[MntFruits]]+marketing_campaign[[#This Row],[MntWines]]</f>
        <v>971</v>
      </c>
      <c r="U1376">
        <v>5</v>
      </c>
      <c r="V1376">
        <v>8</v>
      </c>
      <c r="W1376">
        <v>4</v>
      </c>
      <c r="X1376">
        <v>11</v>
      </c>
      <c r="Y1376">
        <f t="shared" si="43"/>
        <v>28</v>
      </c>
      <c r="Z1376">
        <v>6</v>
      </c>
      <c r="AA1376">
        <v>0</v>
      </c>
      <c r="AB1376">
        <v>0</v>
      </c>
      <c r="AC1376">
        <v>0</v>
      </c>
      <c r="AD1376">
        <v>0</v>
      </c>
      <c r="AE1376">
        <v>0</v>
      </c>
      <c r="AF1376">
        <v>0</v>
      </c>
      <c r="AG1376">
        <v>3</v>
      </c>
      <c r="AH1376">
        <v>11</v>
      </c>
      <c r="AI1376">
        <v>0</v>
      </c>
      <c r="AJ1376">
        <f>marketing_campaign[[#This Row],[AcceptedCmp2]]+marketing_campaign[[#This Row],[AcceptedCmp1]]+marketing_campaign[[#This Row],[AcceptedCmp5]]+marketing_campaign[[#This Row],[AcceptedCmp4]]+marketing_campaign[[#This Row],[AcceptedCmp3]]</f>
        <v>0</v>
      </c>
    </row>
    <row r="1377" spans="1:36" x14ac:dyDescent="0.35">
      <c r="A1377">
        <v>8805</v>
      </c>
      <c r="B1377">
        <v>1960</v>
      </c>
      <c r="C1377">
        <f t="shared" ca="1" si="42"/>
        <v>66</v>
      </c>
      <c r="D1377" t="str" cm="1">
        <f t="array" aca="1" ref="D13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77" t="s">
        <v>29</v>
      </c>
      <c r="F1377" t="s">
        <v>30</v>
      </c>
      <c r="G1377" cm="1">
        <f t="array" ref="G1377">_xlfn.IFS(marketing_campaign[[#This Row],[Marital_Status]]="Single",I1377-J1377+1,marketing_campaign[[#This Row],[Marital_Status]]="Together",I1377+J1377+2,marketing_campaign[[#This Row],[Marital_Status]]="Alone",I1377-J1377+1,marketing_campaign[[#This Row],[Marital_Status]]="Married",I1377+J1377+2,marketing_campaign[[#This Row],[Marital_Status]]="Divorced",I1377+J1377+1,marketing_campaign[[#This Row],[Marital_Status]]="YOLO",I1377-J1377+1,marketing_campaign[[#This Row],[Marital_Status]]="Absurd",I1377-J1377+1,marketing_campaign[[#This Row],[Marital_Status]]="Widow",I1377+J1377+1)</f>
        <v>0</v>
      </c>
      <c r="H1377">
        <v>48904</v>
      </c>
      <c r="I1377">
        <v>0</v>
      </c>
      <c r="J1377">
        <v>1</v>
      </c>
      <c r="K1377" s="1">
        <v>41245</v>
      </c>
      <c r="L1377">
        <v>1</v>
      </c>
      <c r="M1377" t="str" cm="1">
        <f t="array" ref="M1377">_xlfn.IFS(AND(marketing_campaign[[#This Row],[Recency]]&gt;=0,marketing_campaign[[#This Row],[Recency]]&lt;=14),"Early Recency",AND(marketing_campaign[[#This Row],[Recency]]&gt;=15,marketing_campaign[[#This Row],[Recency]]&lt;=31),"Mid-Recency",marketing_campaign[[#This Row],[Recency]]&gt;=32,"Late Recency")</f>
        <v>Early Recency</v>
      </c>
      <c r="N1377">
        <v>283</v>
      </c>
      <c r="O1377">
        <v>10</v>
      </c>
      <c r="P1377">
        <v>38</v>
      </c>
      <c r="Q1377">
        <v>0</v>
      </c>
      <c r="R1377">
        <v>13</v>
      </c>
      <c r="S1377">
        <v>27</v>
      </c>
      <c r="T1377">
        <f>marketing_campaign[[#This Row],[MntGoldProds]]+marketing_campaign[[#This Row],[MntSweetProducts]]+marketing_campaign[[#This Row],[MntFishProducts]]+marketing_campaign[[#This Row],[MntMeatProducts]]+marketing_campaign[[#This Row],[MntFruits]]+marketing_campaign[[#This Row],[MntWines]]</f>
        <v>371</v>
      </c>
      <c r="U1377">
        <v>4</v>
      </c>
      <c r="V1377">
        <v>7</v>
      </c>
      <c r="W1377">
        <v>2</v>
      </c>
      <c r="X1377">
        <v>4</v>
      </c>
      <c r="Y1377">
        <f t="shared" si="43"/>
        <v>17</v>
      </c>
      <c r="Z1377">
        <v>8</v>
      </c>
      <c r="AA1377">
        <v>0</v>
      </c>
      <c r="AB1377">
        <v>0</v>
      </c>
      <c r="AC1377">
        <v>0</v>
      </c>
      <c r="AD1377">
        <v>0</v>
      </c>
      <c r="AE1377">
        <v>0</v>
      </c>
      <c r="AF1377">
        <v>0</v>
      </c>
      <c r="AG1377">
        <v>3</v>
      </c>
      <c r="AH1377">
        <v>11</v>
      </c>
      <c r="AI1377">
        <v>0</v>
      </c>
      <c r="AJ1377">
        <f>marketing_campaign[[#This Row],[AcceptedCmp2]]+marketing_campaign[[#This Row],[AcceptedCmp1]]+marketing_campaign[[#This Row],[AcceptedCmp5]]+marketing_campaign[[#This Row],[AcceptedCmp4]]+marketing_campaign[[#This Row],[AcceptedCmp3]]</f>
        <v>0</v>
      </c>
    </row>
    <row r="1378" spans="1:36" x14ac:dyDescent="0.35">
      <c r="A1378">
        <v>1542</v>
      </c>
      <c r="B1378">
        <v>1975</v>
      </c>
      <c r="C1378">
        <f t="shared" ca="1" si="42"/>
        <v>51</v>
      </c>
      <c r="D1378" t="str" cm="1">
        <f t="array" aca="1" ref="D13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78" t="s">
        <v>29</v>
      </c>
      <c r="F1378" t="s">
        <v>30</v>
      </c>
      <c r="G1378" cm="1">
        <f t="array" ref="G1378">_xlfn.IFS(marketing_campaign[[#This Row],[Marital_Status]]="Single",I1378-J1378+1,marketing_campaign[[#This Row],[Marital_Status]]="Together",I1378+J1378+2,marketing_campaign[[#This Row],[Marital_Status]]="Alone",I1378-J1378+1,marketing_campaign[[#This Row],[Marital_Status]]="Married",I1378+J1378+2,marketing_campaign[[#This Row],[Marital_Status]]="Divorced",I1378+J1378+1,marketing_campaign[[#This Row],[Marital_Status]]="YOLO",I1378-J1378+1,marketing_campaign[[#This Row],[Marital_Status]]="Absurd",I1378-J1378+1,marketing_campaign[[#This Row],[Marital_Status]]="Widow",I1378+J1378+1)</f>
        <v>0</v>
      </c>
      <c r="H1378">
        <v>56243</v>
      </c>
      <c r="I1378">
        <v>1</v>
      </c>
      <c r="J1378">
        <v>2</v>
      </c>
      <c r="K1378" s="1">
        <v>41638</v>
      </c>
      <c r="L1378">
        <v>26</v>
      </c>
      <c r="M1378" t="str" cm="1">
        <f t="array" ref="M1378">_xlfn.IFS(AND(marketing_campaign[[#This Row],[Recency]]&gt;=0,marketing_campaign[[#This Row],[Recency]]&lt;=14),"Early Recency",AND(marketing_campaign[[#This Row],[Recency]]&gt;=15,marketing_campaign[[#This Row],[Recency]]&lt;=31),"Mid-Recency",marketing_campaign[[#This Row],[Recency]]&gt;=32,"Late Recency")</f>
        <v>Mid-Recency</v>
      </c>
      <c r="N1378">
        <v>347</v>
      </c>
      <c r="O1378">
        <v>0</v>
      </c>
      <c r="P1378">
        <v>35</v>
      </c>
      <c r="Q1378">
        <v>4</v>
      </c>
      <c r="R1378">
        <v>3</v>
      </c>
      <c r="S1378">
        <v>7</v>
      </c>
      <c r="T1378">
        <f>marketing_campaign[[#This Row],[MntGoldProds]]+marketing_campaign[[#This Row],[MntSweetProducts]]+marketing_campaign[[#This Row],[MntFishProducts]]+marketing_campaign[[#This Row],[MntMeatProducts]]+marketing_campaign[[#This Row],[MntFruits]]+marketing_campaign[[#This Row],[MntWines]]</f>
        <v>396</v>
      </c>
      <c r="U1378">
        <v>6</v>
      </c>
      <c r="V1378">
        <v>4</v>
      </c>
      <c r="W1378">
        <v>2</v>
      </c>
      <c r="X1378">
        <v>8</v>
      </c>
      <c r="Y1378">
        <f t="shared" si="43"/>
        <v>20</v>
      </c>
      <c r="Z1378">
        <v>5</v>
      </c>
      <c r="AA1378">
        <v>0</v>
      </c>
      <c r="AB1378">
        <v>0</v>
      </c>
      <c r="AC1378">
        <v>0</v>
      </c>
      <c r="AD1378">
        <v>0</v>
      </c>
      <c r="AE1378">
        <v>0</v>
      </c>
      <c r="AF1378">
        <v>0</v>
      </c>
      <c r="AG1378">
        <v>3</v>
      </c>
      <c r="AH1378">
        <v>11</v>
      </c>
      <c r="AI1378">
        <v>0</v>
      </c>
      <c r="AJ1378">
        <f>marketing_campaign[[#This Row],[AcceptedCmp2]]+marketing_campaign[[#This Row],[AcceptedCmp1]]+marketing_campaign[[#This Row],[AcceptedCmp5]]+marketing_campaign[[#This Row],[AcceptedCmp4]]+marketing_campaign[[#This Row],[AcceptedCmp3]]</f>
        <v>0</v>
      </c>
    </row>
    <row r="1379" spans="1:36" x14ac:dyDescent="0.35">
      <c r="A1379">
        <v>6770</v>
      </c>
      <c r="B1379">
        <v>1985</v>
      </c>
      <c r="C1379">
        <f t="shared" ca="1" si="42"/>
        <v>41</v>
      </c>
      <c r="D1379" t="str" cm="1">
        <f t="array" aca="1" ref="D13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379" t="s">
        <v>29</v>
      </c>
      <c r="F1379" t="s">
        <v>33</v>
      </c>
      <c r="G1379" cm="1">
        <f t="array" ref="G1379">_xlfn.IFS(marketing_campaign[[#This Row],[Marital_Status]]="Single",I1379-J1379+1,marketing_campaign[[#This Row],[Marital_Status]]="Together",I1379+J1379+2,marketing_campaign[[#This Row],[Marital_Status]]="Alone",I1379-J1379+1,marketing_campaign[[#This Row],[Marital_Status]]="Married",I1379+J1379+2,marketing_campaign[[#This Row],[Marital_Status]]="Divorced",I1379+J1379+1,marketing_campaign[[#This Row],[Marital_Status]]="YOLO",I1379-J1379+1,marketing_campaign[[#This Row],[Marital_Status]]="Absurd",I1379-J1379+1,marketing_campaign[[#This Row],[Marital_Status]]="Widow",I1379+J1379+1)</f>
        <v>3</v>
      </c>
      <c r="H1379">
        <v>21355</v>
      </c>
      <c r="I1379">
        <v>1</v>
      </c>
      <c r="J1379">
        <v>0</v>
      </c>
      <c r="K1379" s="1">
        <v>41506</v>
      </c>
      <c r="L1379">
        <v>5</v>
      </c>
      <c r="M1379" t="str" cm="1">
        <f t="array" ref="M1379">_xlfn.IFS(AND(marketing_campaign[[#This Row],[Recency]]&gt;=0,marketing_campaign[[#This Row],[Recency]]&lt;=14),"Early Recency",AND(marketing_campaign[[#This Row],[Recency]]&gt;=15,marketing_campaign[[#This Row],[Recency]]&lt;=31),"Mid-Recency",marketing_campaign[[#This Row],[Recency]]&gt;=32,"Late Recency")</f>
        <v>Early Recency</v>
      </c>
      <c r="N1379">
        <v>5</v>
      </c>
      <c r="O1379">
        <v>13</v>
      </c>
      <c r="P1379">
        <v>14</v>
      </c>
      <c r="Q1379">
        <v>0</v>
      </c>
      <c r="R1379">
        <v>5</v>
      </c>
      <c r="S1379">
        <v>31</v>
      </c>
      <c r="T1379">
        <f>marketing_campaign[[#This Row],[MntGoldProds]]+marketing_campaign[[#This Row],[MntSweetProducts]]+marketing_campaign[[#This Row],[MntFishProducts]]+marketing_campaign[[#This Row],[MntMeatProducts]]+marketing_campaign[[#This Row],[MntFruits]]+marketing_campaign[[#This Row],[MntWines]]</f>
        <v>68</v>
      </c>
      <c r="U1379">
        <v>2</v>
      </c>
      <c r="V1379">
        <v>2</v>
      </c>
      <c r="W1379">
        <v>1</v>
      </c>
      <c r="X1379">
        <v>2</v>
      </c>
      <c r="Y1379">
        <f t="shared" si="43"/>
        <v>7</v>
      </c>
      <c r="Z1379">
        <v>6</v>
      </c>
      <c r="AA1379">
        <v>1</v>
      </c>
      <c r="AB1379">
        <v>0</v>
      </c>
      <c r="AC1379">
        <v>0</v>
      </c>
      <c r="AD1379">
        <v>0</v>
      </c>
      <c r="AE1379">
        <v>0</v>
      </c>
      <c r="AF1379">
        <v>0</v>
      </c>
      <c r="AG1379">
        <v>3</v>
      </c>
      <c r="AH1379">
        <v>11</v>
      </c>
      <c r="AI1379">
        <v>1</v>
      </c>
      <c r="AJ1379">
        <f>marketing_campaign[[#This Row],[AcceptedCmp2]]+marketing_campaign[[#This Row],[AcceptedCmp1]]+marketing_campaign[[#This Row],[AcceptedCmp5]]+marketing_campaign[[#This Row],[AcceptedCmp4]]+marketing_campaign[[#This Row],[AcceptedCmp3]]</f>
        <v>1</v>
      </c>
    </row>
    <row r="1380" spans="1:36" x14ac:dyDescent="0.35">
      <c r="A1380">
        <v>8773</v>
      </c>
      <c r="B1380">
        <v>1971</v>
      </c>
      <c r="C1380">
        <f t="shared" ca="1" si="42"/>
        <v>55</v>
      </c>
      <c r="D1380" t="str" cm="1">
        <f t="array" aca="1" ref="D13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0" t="s">
        <v>34</v>
      </c>
      <c r="F1380" t="s">
        <v>31</v>
      </c>
      <c r="G1380" cm="1">
        <f t="array" ref="G1380">_xlfn.IFS(marketing_campaign[[#This Row],[Marital_Status]]="Single",I1380-J1380+1,marketing_campaign[[#This Row],[Marital_Status]]="Together",I1380+J1380+2,marketing_campaign[[#This Row],[Marital_Status]]="Alone",I1380-J1380+1,marketing_campaign[[#This Row],[Marital_Status]]="Married",I1380+J1380+2,marketing_campaign[[#This Row],[Marital_Status]]="Divorced",I1380+J1380+1,marketing_campaign[[#This Row],[Marital_Status]]="YOLO",I1380-J1380+1,marketing_campaign[[#This Row],[Marital_Status]]="Absurd",I1380-J1380+1,marketing_campaign[[#This Row],[Marital_Status]]="Widow",I1380+J1380+1)</f>
        <v>3</v>
      </c>
      <c r="H1380">
        <v>57420</v>
      </c>
      <c r="I1380">
        <v>0</v>
      </c>
      <c r="J1380">
        <v>1</v>
      </c>
      <c r="K1380" s="1">
        <v>41450</v>
      </c>
      <c r="L1380">
        <v>22</v>
      </c>
      <c r="M1380" t="str" cm="1">
        <f t="array" ref="M1380">_xlfn.IFS(AND(marketing_campaign[[#This Row],[Recency]]&gt;=0,marketing_campaign[[#This Row],[Recency]]&lt;=14),"Early Recency",AND(marketing_campaign[[#This Row],[Recency]]&gt;=15,marketing_campaign[[#This Row],[Recency]]&lt;=31),"Mid-Recency",marketing_campaign[[#This Row],[Recency]]&gt;=32,"Late Recency")</f>
        <v>Mid-Recency</v>
      </c>
      <c r="N1380">
        <v>280</v>
      </c>
      <c r="O1380">
        <v>0</v>
      </c>
      <c r="P1380">
        <v>18</v>
      </c>
      <c r="Q1380">
        <v>0</v>
      </c>
      <c r="R1380">
        <v>0</v>
      </c>
      <c r="S1380">
        <v>24</v>
      </c>
      <c r="T1380">
        <f>marketing_campaign[[#This Row],[MntGoldProds]]+marketing_campaign[[#This Row],[MntSweetProducts]]+marketing_campaign[[#This Row],[MntFishProducts]]+marketing_campaign[[#This Row],[MntMeatProducts]]+marketing_campaign[[#This Row],[MntFruits]]+marketing_campaign[[#This Row],[MntWines]]</f>
        <v>322</v>
      </c>
      <c r="U1380">
        <v>3</v>
      </c>
      <c r="V1380">
        <v>5</v>
      </c>
      <c r="W1380">
        <v>1</v>
      </c>
      <c r="X1380">
        <v>6</v>
      </c>
      <c r="Y1380">
        <f t="shared" si="43"/>
        <v>15</v>
      </c>
      <c r="Z1380">
        <v>7</v>
      </c>
      <c r="AA1380">
        <v>0</v>
      </c>
      <c r="AB1380">
        <v>1</v>
      </c>
      <c r="AC1380">
        <v>0</v>
      </c>
      <c r="AD1380">
        <v>0</v>
      </c>
      <c r="AE1380">
        <v>0</v>
      </c>
      <c r="AF1380">
        <v>0</v>
      </c>
      <c r="AG1380">
        <v>3</v>
      </c>
      <c r="AH1380">
        <v>11</v>
      </c>
      <c r="AI1380">
        <v>0</v>
      </c>
      <c r="AJ1380">
        <f>marketing_campaign[[#This Row],[AcceptedCmp2]]+marketing_campaign[[#This Row],[AcceptedCmp1]]+marketing_campaign[[#This Row],[AcceptedCmp5]]+marketing_campaign[[#This Row],[AcceptedCmp4]]+marketing_campaign[[#This Row],[AcceptedCmp3]]</f>
        <v>1</v>
      </c>
    </row>
    <row r="1381" spans="1:36" x14ac:dyDescent="0.35">
      <c r="A1381">
        <v>10475</v>
      </c>
      <c r="B1381">
        <v>1970</v>
      </c>
      <c r="C1381">
        <f t="shared" ca="1" si="42"/>
        <v>56</v>
      </c>
      <c r="D1381" t="str" cm="1">
        <f t="array" aca="1" ref="D13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1" t="s">
        <v>34</v>
      </c>
      <c r="F1381" t="s">
        <v>31</v>
      </c>
      <c r="G1381" cm="1">
        <f t="array" ref="G1381">_xlfn.IFS(marketing_campaign[[#This Row],[Marital_Status]]="Single",I1381-J1381+1,marketing_campaign[[#This Row],[Marital_Status]]="Together",I1381+J1381+2,marketing_campaign[[#This Row],[Marital_Status]]="Alone",I1381-J1381+1,marketing_campaign[[#This Row],[Marital_Status]]="Married",I1381+J1381+2,marketing_campaign[[#This Row],[Marital_Status]]="Divorced",I1381+J1381+1,marketing_campaign[[#This Row],[Marital_Status]]="YOLO",I1381-J1381+1,marketing_campaign[[#This Row],[Marital_Status]]="Absurd",I1381-J1381+1,marketing_campaign[[#This Row],[Marital_Status]]="Widow",I1381+J1381+1)</f>
        <v>3</v>
      </c>
      <c r="H1381">
        <v>51386</v>
      </c>
      <c r="I1381">
        <v>0</v>
      </c>
      <c r="J1381">
        <v>1</v>
      </c>
      <c r="K1381" s="1">
        <v>41365</v>
      </c>
      <c r="L1381">
        <v>39</v>
      </c>
      <c r="M1381" t="str" cm="1">
        <f t="array" ref="M1381">_xlfn.IFS(AND(marketing_campaign[[#This Row],[Recency]]&gt;=0,marketing_campaign[[#This Row],[Recency]]&lt;=14),"Early Recency",AND(marketing_campaign[[#This Row],[Recency]]&gt;=15,marketing_campaign[[#This Row],[Recency]]&lt;=31),"Mid-Recency",marketing_campaign[[#This Row],[Recency]]&gt;=32,"Late Recency")</f>
        <v>Late Recency</v>
      </c>
      <c r="N1381">
        <v>187</v>
      </c>
      <c r="O1381">
        <v>5</v>
      </c>
      <c r="P1381">
        <v>65</v>
      </c>
      <c r="Q1381">
        <v>26</v>
      </c>
      <c r="R1381">
        <v>20</v>
      </c>
      <c r="S1381">
        <v>14</v>
      </c>
      <c r="T1381">
        <f>marketing_campaign[[#This Row],[MntGoldProds]]+marketing_campaign[[#This Row],[MntSweetProducts]]+marketing_campaign[[#This Row],[MntFishProducts]]+marketing_campaign[[#This Row],[MntMeatProducts]]+marketing_campaign[[#This Row],[MntFruits]]+marketing_campaign[[#This Row],[MntWines]]</f>
        <v>317</v>
      </c>
      <c r="U1381">
        <v>2</v>
      </c>
      <c r="V1381">
        <v>4</v>
      </c>
      <c r="W1381">
        <v>2</v>
      </c>
      <c r="X1381">
        <v>6</v>
      </c>
      <c r="Y1381">
        <f t="shared" si="43"/>
        <v>14</v>
      </c>
      <c r="Z1381">
        <v>5</v>
      </c>
      <c r="AA1381">
        <v>0</v>
      </c>
      <c r="AB1381">
        <v>0</v>
      </c>
      <c r="AC1381">
        <v>0</v>
      </c>
      <c r="AD1381">
        <v>0</v>
      </c>
      <c r="AE1381">
        <v>0</v>
      </c>
      <c r="AF1381">
        <v>0</v>
      </c>
      <c r="AG1381">
        <v>3</v>
      </c>
      <c r="AH1381">
        <v>11</v>
      </c>
      <c r="AI1381">
        <v>0</v>
      </c>
      <c r="AJ1381">
        <f>marketing_campaign[[#This Row],[AcceptedCmp2]]+marketing_campaign[[#This Row],[AcceptedCmp1]]+marketing_campaign[[#This Row],[AcceptedCmp5]]+marketing_campaign[[#This Row],[AcceptedCmp4]]+marketing_campaign[[#This Row],[AcceptedCmp3]]</f>
        <v>0</v>
      </c>
    </row>
    <row r="1382" spans="1:36" x14ac:dyDescent="0.35">
      <c r="A1382">
        <v>10420</v>
      </c>
      <c r="B1382">
        <v>1955</v>
      </c>
      <c r="C1382">
        <f t="shared" ca="1" si="42"/>
        <v>71</v>
      </c>
      <c r="D1382" t="str" cm="1">
        <f t="array" aca="1" ref="D13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2" t="s">
        <v>34</v>
      </c>
      <c r="F1382" t="s">
        <v>35</v>
      </c>
      <c r="G1382" cm="1">
        <f t="array" ref="G1382">_xlfn.IFS(marketing_campaign[[#This Row],[Marital_Status]]="Single",I1382-J1382+1,marketing_campaign[[#This Row],[Marital_Status]]="Together",I1382+J1382+2,marketing_campaign[[#This Row],[Marital_Status]]="Alone",I1382-J1382+1,marketing_campaign[[#This Row],[Marital_Status]]="Married",I1382+J1382+2,marketing_campaign[[#This Row],[Marital_Status]]="Divorced",I1382+J1382+1,marketing_campaign[[#This Row],[Marital_Status]]="YOLO",I1382-J1382+1,marketing_campaign[[#This Row],[Marital_Status]]="Absurd",I1382-J1382+1,marketing_campaign[[#This Row],[Marital_Status]]="Widow",I1382+J1382+1)</f>
        <v>2</v>
      </c>
      <c r="H1382">
        <v>46390</v>
      </c>
      <c r="I1382">
        <v>0</v>
      </c>
      <c r="J1382">
        <v>1</v>
      </c>
      <c r="K1382" s="1">
        <v>41764</v>
      </c>
      <c r="L1382">
        <v>56</v>
      </c>
      <c r="M1382" t="str" cm="1">
        <f t="array" ref="M1382">_xlfn.IFS(AND(marketing_campaign[[#This Row],[Recency]]&gt;=0,marketing_campaign[[#This Row],[Recency]]&lt;=14),"Early Recency",AND(marketing_campaign[[#This Row],[Recency]]&gt;=15,marketing_campaign[[#This Row],[Recency]]&lt;=31),"Mid-Recency",marketing_campaign[[#This Row],[Recency]]&gt;=32,"Late Recency")</f>
        <v>Late Recency</v>
      </c>
      <c r="N1382">
        <v>95</v>
      </c>
      <c r="O1382">
        <v>14</v>
      </c>
      <c r="P1382">
        <v>64</v>
      </c>
      <c r="Q1382">
        <v>2</v>
      </c>
      <c r="R1382">
        <v>9</v>
      </c>
      <c r="S1382">
        <v>38</v>
      </c>
      <c r="T1382">
        <f>marketing_campaign[[#This Row],[MntGoldProds]]+marketing_campaign[[#This Row],[MntSweetProducts]]+marketing_campaign[[#This Row],[MntFishProducts]]+marketing_campaign[[#This Row],[MntMeatProducts]]+marketing_campaign[[#This Row],[MntFruits]]+marketing_campaign[[#This Row],[MntWines]]</f>
        <v>222</v>
      </c>
      <c r="U1382">
        <v>1</v>
      </c>
      <c r="V1382">
        <v>4</v>
      </c>
      <c r="W1382">
        <v>2</v>
      </c>
      <c r="X1382">
        <v>3</v>
      </c>
      <c r="Y1382">
        <f t="shared" si="43"/>
        <v>10</v>
      </c>
      <c r="Z1382">
        <v>7</v>
      </c>
      <c r="AA1382">
        <v>0</v>
      </c>
      <c r="AB1382">
        <v>0</v>
      </c>
      <c r="AC1382">
        <v>0</v>
      </c>
      <c r="AD1382">
        <v>0</v>
      </c>
      <c r="AE1382">
        <v>0</v>
      </c>
      <c r="AF1382">
        <v>0</v>
      </c>
      <c r="AG1382">
        <v>3</v>
      </c>
      <c r="AH1382">
        <v>11</v>
      </c>
      <c r="AI1382">
        <v>0</v>
      </c>
      <c r="AJ1382">
        <f>marketing_campaign[[#This Row],[AcceptedCmp2]]+marketing_campaign[[#This Row],[AcceptedCmp1]]+marketing_campaign[[#This Row],[AcceptedCmp5]]+marketing_campaign[[#This Row],[AcceptedCmp4]]+marketing_campaign[[#This Row],[AcceptedCmp3]]</f>
        <v>0</v>
      </c>
    </row>
    <row r="1383" spans="1:36" x14ac:dyDescent="0.35">
      <c r="A1383">
        <v>7514</v>
      </c>
      <c r="B1383">
        <v>1956</v>
      </c>
      <c r="C1383">
        <f t="shared" ca="1" si="42"/>
        <v>70</v>
      </c>
      <c r="D1383" t="str" cm="1">
        <f t="array" aca="1" ref="D13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3" t="s">
        <v>37</v>
      </c>
      <c r="F1383" t="s">
        <v>31</v>
      </c>
      <c r="G1383" cm="1">
        <f t="array" ref="G1383">_xlfn.IFS(marketing_campaign[[#This Row],[Marital_Status]]="Single",I1383-J1383+1,marketing_campaign[[#This Row],[Marital_Status]]="Together",I1383+J1383+2,marketing_campaign[[#This Row],[Marital_Status]]="Alone",I1383-J1383+1,marketing_campaign[[#This Row],[Marital_Status]]="Married",I1383+J1383+2,marketing_campaign[[#This Row],[Marital_Status]]="Divorced",I1383+J1383+1,marketing_campaign[[#This Row],[Marital_Status]]="YOLO",I1383-J1383+1,marketing_campaign[[#This Row],[Marital_Status]]="Absurd",I1383-J1383+1,marketing_campaign[[#This Row],[Marital_Status]]="Widow",I1383+J1383+1)</f>
        <v>4</v>
      </c>
      <c r="H1383">
        <v>54342</v>
      </c>
      <c r="I1383">
        <v>1</v>
      </c>
      <c r="J1383">
        <v>1</v>
      </c>
      <c r="K1383" s="1">
        <v>41458</v>
      </c>
      <c r="L1383">
        <v>74</v>
      </c>
      <c r="M1383" t="str" cm="1">
        <f t="array" ref="M1383">_xlfn.IFS(AND(marketing_campaign[[#This Row],[Recency]]&gt;=0,marketing_campaign[[#This Row],[Recency]]&lt;=14),"Early Recency",AND(marketing_campaign[[#This Row],[Recency]]&gt;=15,marketing_campaign[[#This Row],[Recency]]&lt;=31),"Mid-Recency",marketing_campaign[[#This Row],[Recency]]&gt;=32,"Late Recency")</f>
        <v>Late Recency</v>
      </c>
      <c r="N1383">
        <v>84</v>
      </c>
      <c r="O1383">
        <v>10</v>
      </c>
      <c r="P1383">
        <v>34</v>
      </c>
      <c r="Q1383">
        <v>11</v>
      </c>
      <c r="R1383">
        <v>10</v>
      </c>
      <c r="S1383">
        <v>28</v>
      </c>
      <c r="T1383">
        <f>marketing_campaign[[#This Row],[MntGoldProds]]+marketing_campaign[[#This Row],[MntSweetProducts]]+marketing_campaign[[#This Row],[MntFishProducts]]+marketing_campaign[[#This Row],[MntMeatProducts]]+marketing_campaign[[#This Row],[MntFruits]]+marketing_campaign[[#This Row],[MntWines]]</f>
        <v>177</v>
      </c>
      <c r="U1383">
        <v>4</v>
      </c>
      <c r="V1383">
        <v>3</v>
      </c>
      <c r="W1383">
        <v>1</v>
      </c>
      <c r="X1383">
        <v>4</v>
      </c>
      <c r="Y1383">
        <f t="shared" si="43"/>
        <v>12</v>
      </c>
      <c r="Z1383">
        <v>6</v>
      </c>
      <c r="AA1383">
        <v>0</v>
      </c>
      <c r="AB1383">
        <v>0</v>
      </c>
      <c r="AC1383">
        <v>0</v>
      </c>
      <c r="AD1383">
        <v>0</v>
      </c>
      <c r="AE1383">
        <v>0</v>
      </c>
      <c r="AF1383">
        <v>0</v>
      </c>
      <c r="AG1383">
        <v>3</v>
      </c>
      <c r="AH1383">
        <v>11</v>
      </c>
      <c r="AI1383">
        <v>0</v>
      </c>
      <c r="AJ1383">
        <f>marketing_campaign[[#This Row],[AcceptedCmp2]]+marketing_campaign[[#This Row],[AcceptedCmp1]]+marketing_campaign[[#This Row],[AcceptedCmp5]]+marketing_campaign[[#This Row],[AcceptedCmp4]]+marketing_campaign[[#This Row],[AcceptedCmp3]]</f>
        <v>0</v>
      </c>
    </row>
    <row r="1384" spans="1:36" x14ac:dyDescent="0.35">
      <c r="A1384">
        <v>2902</v>
      </c>
      <c r="B1384">
        <v>1958</v>
      </c>
      <c r="C1384">
        <f t="shared" ca="1" si="42"/>
        <v>68</v>
      </c>
      <c r="D1384" t="str" cm="1">
        <f t="array" aca="1" ref="D13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4" t="s">
        <v>29</v>
      </c>
      <c r="F1384" t="s">
        <v>31</v>
      </c>
      <c r="G1384" cm="1">
        <f t="array" ref="G1384">_xlfn.IFS(marketing_campaign[[#This Row],[Marital_Status]]="Single",I1384-J1384+1,marketing_campaign[[#This Row],[Marital_Status]]="Together",I1384+J1384+2,marketing_campaign[[#This Row],[Marital_Status]]="Alone",I1384-J1384+1,marketing_campaign[[#This Row],[Marital_Status]]="Married",I1384+J1384+2,marketing_campaign[[#This Row],[Marital_Status]]="Divorced",I1384+J1384+1,marketing_campaign[[#This Row],[Marital_Status]]="YOLO",I1384-J1384+1,marketing_campaign[[#This Row],[Marital_Status]]="Absurd",I1384-J1384+1,marketing_campaign[[#This Row],[Marital_Status]]="Widow",I1384+J1384+1)</f>
        <v>4</v>
      </c>
      <c r="H1384">
        <v>51386</v>
      </c>
      <c r="I1384">
        <v>1</v>
      </c>
      <c r="J1384">
        <v>1</v>
      </c>
      <c r="K1384" s="1">
        <v>41155</v>
      </c>
      <c r="L1384">
        <v>87</v>
      </c>
      <c r="M1384" t="str" cm="1">
        <f t="array" ref="M1384">_xlfn.IFS(AND(marketing_campaign[[#This Row],[Recency]]&gt;=0,marketing_campaign[[#This Row],[Recency]]&lt;=14),"Early Recency",AND(marketing_campaign[[#This Row],[Recency]]&gt;=15,marketing_campaign[[#This Row],[Recency]]&lt;=31),"Mid-Recency",marketing_campaign[[#This Row],[Recency]]&gt;=32,"Late Recency")</f>
        <v>Late Recency</v>
      </c>
      <c r="N1384">
        <v>19</v>
      </c>
      <c r="O1384">
        <v>4</v>
      </c>
      <c r="P1384">
        <v>12</v>
      </c>
      <c r="Q1384">
        <v>2</v>
      </c>
      <c r="R1384">
        <v>2</v>
      </c>
      <c r="S1384">
        <v>6</v>
      </c>
      <c r="T1384">
        <f>marketing_campaign[[#This Row],[MntGoldProds]]+marketing_campaign[[#This Row],[MntSweetProducts]]+marketing_campaign[[#This Row],[MntFishProducts]]+marketing_campaign[[#This Row],[MntMeatProducts]]+marketing_campaign[[#This Row],[MntFruits]]+marketing_campaign[[#This Row],[MntWines]]</f>
        <v>45</v>
      </c>
      <c r="U1384">
        <v>1</v>
      </c>
      <c r="V1384">
        <v>1</v>
      </c>
      <c r="W1384">
        <v>0</v>
      </c>
      <c r="X1384">
        <v>3</v>
      </c>
      <c r="Y1384">
        <f t="shared" si="43"/>
        <v>5</v>
      </c>
      <c r="Z1384">
        <v>5</v>
      </c>
      <c r="AA1384">
        <v>0</v>
      </c>
      <c r="AB1384">
        <v>0</v>
      </c>
      <c r="AC1384">
        <v>0</v>
      </c>
      <c r="AD1384">
        <v>0</v>
      </c>
      <c r="AE1384">
        <v>0</v>
      </c>
      <c r="AF1384">
        <v>0</v>
      </c>
      <c r="AG1384">
        <v>3</v>
      </c>
      <c r="AH1384">
        <v>11</v>
      </c>
      <c r="AI1384">
        <v>0</v>
      </c>
      <c r="AJ1384">
        <f>marketing_campaign[[#This Row],[AcceptedCmp2]]+marketing_campaign[[#This Row],[AcceptedCmp1]]+marketing_campaign[[#This Row],[AcceptedCmp5]]+marketing_campaign[[#This Row],[AcceptedCmp4]]+marketing_campaign[[#This Row],[AcceptedCmp3]]</f>
        <v>0</v>
      </c>
    </row>
    <row r="1385" spans="1:36" x14ac:dyDescent="0.35">
      <c r="A1385">
        <v>4345</v>
      </c>
      <c r="B1385">
        <v>1964</v>
      </c>
      <c r="C1385">
        <f t="shared" ca="1" si="42"/>
        <v>62</v>
      </c>
      <c r="D1385" t="str" cm="1">
        <f t="array" aca="1" ref="D13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85" t="s">
        <v>37</v>
      </c>
      <c r="F1385" t="s">
        <v>30</v>
      </c>
      <c r="G1385" cm="1">
        <f t="array" ref="G1385">_xlfn.IFS(marketing_campaign[[#This Row],[Marital_Status]]="Single",I1385-J1385+1,marketing_campaign[[#This Row],[Marital_Status]]="Together",I1385+J1385+2,marketing_campaign[[#This Row],[Marital_Status]]="Alone",I1385-J1385+1,marketing_campaign[[#This Row],[Marital_Status]]="Married",I1385+J1385+2,marketing_campaign[[#This Row],[Marital_Status]]="Divorced",I1385+J1385+1,marketing_campaign[[#This Row],[Marital_Status]]="YOLO",I1385-J1385+1,marketing_campaign[[#This Row],[Marital_Status]]="Absurd",I1385-J1385+1,marketing_campaign[[#This Row],[Marital_Status]]="Widow",I1385+J1385+1)</f>
        <v>1</v>
      </c>
      <c r="H1385">
        <v>51386</v>
      </c>
      <c r="I1385">
        <v>1</v>
      </c>
      <c r="J1385">
        <v>1</v>
      </c>
      <c r="K1385" s="1">
        <v>41651</v>
      </c>
      <c r="L1385">
        <v>49</v>
      </c>
      <c r="M1385" t="str" cm="1">
        <f t="array" ref="M1385">_xlfn.IFS(AND(marketing_campaign[[#This Row],[Recency]]&gt;=0,marketing_campaign[[#This Row],[Recency]]&lt;=14),"Early Recency",AND(marketing_campaign[[#This Row],[Recency]]&gt;=15,marketing_campaign[[#This Row],[Recency]]&lt;=31),"Mid-Recency",marketing_campaign[[#This Row],[Recency]]&gt;=32,"Late Recency")</f>
        <v>Late Recency</v>
      </c>
      <c r="N1385">
        <v>5</v>
      </c>
      <c r="O1385">
        <v>1</v>
      </c>
      <c r="P1385">
        <v>9</v>
      </c>
      <c r="Q1385">
        <v>2</v>
      </c>
      <c r="R1385">
        <v>0</v>
      </c>
      <c r="S1385">
        <v>4</v>
      </c>
      <c r="T1385">
        <f>marketing_campaign[[#This Row],[MntGoldProds]]+marketing_campaign[[#This Row],[MntSweetProducts]]+marketing_campaign[[#This Row],[MntFishProducts]]+marketing_campaign[[#This Row],[MntMeatProducts]]+marketing_campaign[[#This Row],[MntFruits]]+marketing_campaign[[#This Row],[MntWines]]</f>
        <v>21</v>
      </c>
      <c r="U1385">
        <v>1</v>
      </c>
      <c r="V1385">
        <v>1</v>
      </c>
      <c r="W1385">
        <v>0</v>
      </c>
      <c r="X1385">
        <v>2</v>
      </c>
      <c r="Y1385">
        <f t="shared" si="43"/>
        <v>4</v>
      </c>
      <c r="Z1385">
        <v>7</v>
      </c>
      <c r="AA1385">
        <v>0</v>
      </c>
      <c r="AB1385">
        <v>0</v>
      </c>
      <c r="AC1385">
        <v>0</v>
      </c>
      <c r="AD1385">
        <v>0</v>
      </c>
      <c r="AE1385">
        <v>0</v>
      </c>
      <c r="AF1385">
        <v>0</v>
      </c>
      <c r="AG1385">
        <v>3</v>
      </c>
      <c r="AH1385">
        <v>11</v>
      </c>
      <c r="AI1385">
        <v>0</v>
      </c>
      <c r="AJ1385">
        <f>marketing_campaign[[#This Row],[AcceptedCmp2]]+marketing_campaign[[#This Row],[AcceptedCmp1]]+marketing_campaign[[#This Row],[AcceptedCmp5]]+marketing_campaign[[#This Row],[AcceptedCmp4]]+marketing_campaign[[#This Row],[AcceptedCmp3]]</f>
        <v>0</v>
      </c>
    </row>
    <row r="1386" spans="1:36" x14ac:dyDescent="0.35">
      <c r="A1386">
        <v>793</v>
      </c>
      <c r="B1386">
        <v>1973</v>
      </c>
      <c r="C1386">
        <f t="shared" ca="1" si="42"/>
        <v>53</v>
      </c>
      <c r="D1386" t="str" cm="1">
        <f t="array" aca="1" ref="D13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6" t="s">
        <v>29</v>
      </c>
      <c r="F1386" t="s">
        <v>33</v>
      </c>
      <c r="G1386" cm="1">
        <f t="array" ref="G1386">_xlfn.IFS(marketing_campaign[[#This Row],[Marital_Status]]="Single",I1386-J1386+1,marketing_campaign[[#This Row],[Marital_Status]]="Together",I1386+J1386+2,marketing_campaign[[#This Row],[Marital_Status]]="Alone",I1386-J1386+1,marketing_campaign[[#This Row],[Marital_Status]]="Married",I1386+J1386+2,marketing_campaign[[#This Row],[Marital_Status]]="Divorced",I1386+J1386+1,marketing_campaign[[#This Row],[Marital_Status]]="YOLO",I1386-J1386+1,marketing_campaign[[#This Row],[Marital_Status]]="Absurd",I1386-J1386+1,marketing_campaign[[#This Row],[Marital_Status]]="Widow",I1386+J1386+1)</f>
        <v>3</v>
      </c>
      <c r="H1386">
        <v>20895</v>
      </c>
      <c r="I1386">
        <v>1</v>
      </c>
      <c r="J1386">
        <v>0</v>
      </c>
      <c r="K1386" s="1">
        <v>41188</v>
      </c>
      <c r="L1386">
        <v>24</v>
      </c>
      <c r="M1386" t="str" cm="1">
        <f t="array" ref="M1386">_xlfn.IFS(AND(marketing_campaign[[#This Row],[Recency]]&gt;=0,marketing_campaign[[#This Row],[Recency]]&lt;=14),"Early Recency",AND(marketing_campaign[[#This Row],[Recency]]&gt;=15,marketing_campaign[[#This Row],[Recency]]&lt;=31),"Mid-Recency",marketing_campaign[[#This Row],[Recency]]&gt;=32,"Late Recency")</f>
        <v>Mid-Recency</v>
      </c>
      <c r="N1386">
        <v>18</v>
      </c>
      <c r="O1386">
        <v>3</v>
      </c>
      <c r="P1386">
        <v>17</v>
      </c>
      <c r="Q1386">
        <v>3</v>
      </c>
      <c r="R1386">
        <v>0</v>
      </c>
      <c r="S1386">
        <v>4</v>
      </c>
      <c r="T1386">
        <f>marketing_campaign[[#This Row],[MntGoldProds]]+marketing_campaign[[#This Row],[MntSweetProducts]]+marketing_campaign[[#This Row],[MntFishProducts]]+marketing_campaign[[#This Row],[MntMeatProducts]]+marketing_campaign[[#This Row],[MntFruits]]+marketing_campaign[[#This Row],[MntWines]]</f>
        <v>45</v>
      </c>
      <c r="U1386">
        <v>1</v>
      </c>
      <c r="V1386">
        <v>2</v>
      </c>
      <c r="W1386">
        <v>0</v>
      </c>
      <c r="X1386">
        <v>3</v>
      </c>
      <c r="Y1386">
        <f t="shared" si="43"/>
        <v>6</v>
      </c>
      <c r="Z1386">
        <v>9</v>
      </c>
      <c r="AA1386">
        <v>0</v>
      </c>
      <c r="AB1386">
        <v>0</v>
      </c>
      <c r="AC1386">
        <v>0</v>
      </c>
      <c r="AD1386">
        <v>0</v>
      </c>
      <c r="AE1386">
        <v>0</v>
      </c>
      <c r="AF1386">
        <v>0</v>
      </c>
      <c r="AG1386">
        <v>3</v>
      </c>
      <c r="AH1386">
        <v>11</v>
      </c>
      <c r="AI1386">
        <v>0</v>
      </c>
      <c r="AJ1386">
        <f>marketing_campaign[[#This Row],[AcceptedCmp2]]+marketing_campaign[[#This Row],[AcceptedCmp1]]+marketing_campaign[[#This Row],[AcceptedCmp5]]+marketing_campaign[[#This Row],[AcceptedCmp4]]+marketing_campaign[[#This Row],[AcceptedCmp3]]</f>
        <v>0</v>
      </c>
    </row>
    <row r="1387" spans="1:36" x14ac:dyDescent="0.35">
      <c r="A1387">
        <v>10909</v>
      </c>
      <c r="B1387">
        <v>1948</v>
      </c>
      <c r="C1387">
        <f t="shared" ca="1" si="42"/>
        <v>78</v>
      </c>
      <c r="D1387" t="str" cm="1">
        <f t="array" aca="1" ref="D13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387" t="s">
        <v>29</v>
      </c>
      <c r="F1387" t="s">
        <v>33</v>
      </c>
      <c r="G1387" cm="1">
        <f t="array" ref="G1387">_xlfn.IFS(marketing_campaign[[#This Row],[Marital_Status]]="Single",I1387-J1387+1,marketing_campaign[[#This Row],[Marital_Status]]="Together",I1387+J1387+2,marketing_campaign[[#This Row],[Marital_Status]]="Alone",I1387-J1387+1,marketing_campaign[[#This Row],[Marital_Status]]="Married",I1387+J1387+2,marketing_campaign[[#This Row],[Marital_Status]]="Divorced",I1387+J1387+1,marketing_campaign[[#This Row],[Marital_Status]]="YOLO",I1387-J1387+1,marketing_campaign[[#This Row],[Marital_Status]]="Absurd",I1387-J1387+1,marketing_campaign[[#This Row],[Marital_Status]]="Widow",I1387+J1387+1)</f>
        <v>2</v>
      </c>
      <c r="H1387">
        <v>92344</v>
      </c>
      <c r="I1387">
        <v>0</v>
      </c>
      <c r="J1387">
        <v>0</v>
      </c>
      <c r="K1387" s="1">
        <v>41654</v>
      </c>
      <c r="L1387">
        <v>9</v>
      </c>
      <c r="M1387" t="str" cm="1">
        <f t="array" ref="M1387">_xlfn.IFS(AND(marketing_campaign[[#This Row],[Recency]]&gt;=0,marketing_campaign[[#This Row],[Recency]]&lt;=14),"Early Recency",AND(marketing_campaign[[#This Row],[Recency]]&gt;=15,marketing_campaign[[#This Row],[Recency]]&lt;=31),"Mid-Recency",marketing_campaign[[#This Row],[Recency]]&gt;=32,"Late Recency")</f>
        <v>Early Recency</v>
      </c>
      <c r="N1387">
        <v>992</v>
      </c>
      <c r="O1387">
        <v>24</v>
      </c>
      <c r="P1387">
        <v>694</v>
      </c>
      <c r="Q1387">
        <v>51</v>
      </c>
      <c r="R1387">
        <v>19</v>
      </c>
      <c r="S1387">
        <v>119</v>
      </c>
      <c r="T1387">
        <f>marketing_campaign[[#This Row],[MntGoldProds]]+marketing_campaign[[#This Row],[MntSweetProducts]]+marketing_campaign[[#This Row],[MntFishProducts]]+marketing_campaign[[#This Row],[MntMeatProducts]]+marketing_campaign[[#This Row],[MntFruits]]+marketing_campaign[[#This Row],[MntWines]]</f>
        <v>1899</v>
      </c>
      <c r="U1387">
        <v>0</v>
      </c>
      <c r="V1387">
        <v>5</v>
      </c>
      <c r="W1387">
        <v>10</v>
      </c>
      <c r="X1387">
        <v>5</v>
      </c>
      <c r="Y1387">
        <f t="shared" si="43"/>
        <v>20</v>
      </c>
      <c r="Z1387">
        <v>1</v>
      </c>
      <c r="AA1387">
        <v>1</v>
      </c>
      <c r="AB1387">
        <v>0</v>
      </c>
      <c r="AC1387">
        <v>1</v>
      </c>
      <c r="AD1387">
        <v>0</v>
      </c>
      <c r="AE1387">
        <v>0</v>
      </c>
      <c r="AF1387">
        <v>0</v>
      </c>
      <c r="AG1387">
        <v>3</v>
      </c>
      <c r="AH1387">
        <v>11</v>
      </c>
      <c r="AI1387">
        <v>0</v>
      </c>
      <c r="AJ1387">
        <f>marketing_campaign[[#This Row],[AcceptedCmp2]]+marketing_campaign[[#This Row],[AcceptedCmp1]]+marketing_campaign[[#This Row],[AcceptedCmp5]]+marketing_campaign[[#This Row],[AcceptedCmp4]]+marketing_campaign[[#This Row],[AcceptedCmp3]]</f>
        <v>2</v>
      </c>
    </row>
    <row r="1388" spans="1:36" x14ac:dyDescent="0.35">
      <c r="A1388">
        <v>3769</v>
      </c>
      <c r="B1388">
        <v>1972</v>
      </c>
      <c r="C1388">
        <f t="shared" ca="1" si="42"/>
        <v>54</v>
      </c>
      <c r="D1388" t="str" cm="1">
        <f t="array" aca="1" ref="D13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8" t="s">
        <v>32</v>
      </c>
      <c r="F1388" t="s">
        <v>31</v>
      </c>
      <c r="G1388" cm="1">
        <f t="array" ref="G1388">_xlfn.IFS(marketing_campaign[[#This Row],[Marital_Status]]="Single",I1388-J1388+1,marketing_campaign[[#This Row],[Marital_Status]]="Together",I1388+J1388+2,marketing_campaign[[#This Row],[Marital_Status]]="Alone",I1388-J1388+1,marketing_campaign[[#This Row],[Marital_Status]]="Married",I1388+J1388+2,marketing_campaign[[#This Row],[Marital_Status]]="Divorced",I1388+J1388+1,marketing_campaign[[#This Row],[Marital_Status]]="YOLO",I1388-J1388+1,marketing_campaign[[#This Row],[Marital_Status]]="Absurd",I1388-J1388+1,marketing_campaign[[#This Row],[Marital_Status]]="Widow",I1388+J1388+1)</f>
        <v>3</v>
      </c>
      <c r="H1388">
        <v>51386</v>
      </c>
      <c r="I1388">
        <v>1</v>
      </c>
      <c r="J1388">
        <v>0</v>
      </c>
      <c r="K1388" s="1">
        <v>41700</v>
      </c>
      <c r="L1388">
        <v>17</v>
      </c>
      <c r="M1388" t="str" cm="1">
        <f t="array" ref="M1388">_xlfn.IFS(AND(marketing_campaign[[#This Row],[Recency]]&gt;=0,marketing_campaign[[#This Row],[Recency]]&lt;=14),"Early Recency",AND(marketing_campaign[[#This Row],[Recency]]&gt;=15,marketing_campaign[[#This Row],[Recency]]&lt;=31),"Mid-Recency",marketing_campaign[[#This Row],[Recency]]&gt;=32,"Late Recency")</f>
        <v>Mid-Recency</v>
      </c>
      <c r="N1388">
        <v>25</v>
      </c>
      <c r="O1388">
        <v>1</v>
      </c>
      <c r="P1388">
        <v>13</v>
      </c>
      <c r="Q1388">
        <v>0</v>
      </c>
      <c r="R1388">
        <v>0</v>
      </c>
      <c r="S1388">
        <v>3</v>
      </c>
      <c r="T1388">
        <f>marketing_campaign[[#This Row],[MntGoldProds]]+marketing_campaign[[#This Row],[MntSweetProducts]]+marketing_campaign[[#This Row],[MntFishProducts]]+marketing_campaign[[#This Row],[MntMeatProducts]]+marketing_campaign[[#This Row],[MntFruits]]+marketing_campaign[[#This Row],[MntWines]]</f>
        <v>42</v>
      </c>
      <c r="U1388">
        <v>1</v>
      </c>
      <c r="V1388">
        <v>1</v>
      </c>
      <c r="W1388">
        <v>0</v>
      </c>
      <c r="X1388">
        <v>3</v>
      </c>
      <c r="Y1388">
        <f t="shared" si="43"/>
        <v>5</v>
      </c>
      <c r="Z1388">
        <v>7</v>
      </c>
      <c r="AA1388">
        <v>0</v>
      </c>
      <c r="AB1388">
        <v>0</v>
      </c>
      <c r="AC1388">
        <v>0</v>
      </c>
      <c r="AD1388">
        <v>0</v>
      </c>
      <c r="AE1388">
        <v>0</v>
      </c>
      <c r="AF1388">
        <v>0</v>
      </c>
      <c r="AG1388">
        <v>3</v>
      </c>
      <c r="AH1388">
        <v>11</v>
      </c>
      <c r="AI1388">
        <v>0</v>
      </c>
      <c r="AJ1388">
        <f>marketing_campaign[[#This Row],[AcceptedCmp2]]+marketing_campaign[[#This Row],[AcceptedCmp1]]+marketing_campaign[[#This Row],[AcceptedCmp5]]+marketing_campaign[[#This Row],[AcceptedCmp4]]+marketing_campaign[[#This Row],[AcceptedCmp3]]</f>
        <v>0</v>
      </c>
    </row>
    <row r="1389" spans="1:36" x14ac:dyDescent="0.35">
      <c r="A1389">
        <v>8702</v>
      </c>
      <c r="B1389">
        <v>1976</v>
      </c>
      <c r="C1389">
        <f t="shared" ca="1" si="42"/>
        <v>50</v>
      </c>
      <c r="D1389" t="str" cm="1">
        <f t="array" aca="1" ref="D13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89" t="s">
        <v>37</v>
      </c>
      <c r="F1389" t="s">
        <v>31</v>
      </c>
      <c r="G1389" cm="1">
        <f t="array" ref="G1389">_xlfn.IFS(marketing_campaign[[#This Row],[Marital_Status]]="Single",I1389-J1389+1,marketing_campaign[[#This Row],[Marital_Status]]="Together",I1389+J1389+2,marketing_campaign[[#This Row],[Marital_Status]]="Alone",I1389-J1389+1,marketing_campaign[[#This Row],[Marital_Status]]="Married",I1389+J1389+2,marketing_campaign[[#This Row],[Marital_Status]]="Divorced",I1389+J1389+1,marketing_campaign[[#This Row],[Marital_Status]]="YOLO",I1389-J1389+1,marketing_campaign[[#This Row],[Marital_Status]]="Absurd",I1389-J1389+1,marketing_campaign[[#This Row],[Marital_Status]]="Widow",I1389+J1389+1)</f>
        <v>4</v>
      </c>
      <c r="H1389">
        <v>26907</v>
      </c>
      <c r="I1389">
        <v>1</v>
      </c>
      <c r="J1389">
        <v>1</v>
      </c>
      <c r="K1389" s="1">
        <v>41506</v>
      </c>
      <c r="L1389">
        <v>10</v>
      </c>
      <c r="M1389" t="str" cm="1">
        <f t="array" ref="M1389">_xlfn.IFS(AND(marketing_campaign[[#This Row],[Recency]]&gt;=0,marketing_campaign[[#This Row],[Recency]]&lt;=14),"Early Recency",AND(marketing_campaign[[#This Row],[Recency]]&gt;=15,marketing_campaign[[#This Row],[Recency]]&lt;=31),"Mid-Recency",marketing_campaign[[#This Row],[Recency]]&gt;=32,"Late Recency")</f>
        <v>Early Recency</v>
      </c>
      <c r="N1389">
        <v>9</v>
      </c>
      <c r="O1389">
        <v>1</v>
      </c>
      <c r="P1389">
        <v>7</v>
      </c>
      <c r="Q1389">
        <v>0</v>
      </c>
      <c r="R1389">
        <v>3</v>
      </c>
      <c r="S1389">
        <v>2</v>
      </c>
      <c r="T1389">
        <f>marketing_campaign[[#This Row],[MntGoldProds]]+marketing_campaign[[#This Row],[MntSweetProducts]]+marketing_campaign[[#This Row],[MntFishProducts]]+marketing_campaign[[#This Row],[MntMeatProducts]]+marketing_campaign[[#This Row],[MntFruits]]+marketing_campaign[[#This Row],[MntWines]]</f>
        <v>22</v>
      </c>
      <c r="U1389">
        <v>2</v>
      </c>
      <c r="V1389">
        <v>1</v>
      </c>
      <c r="W1389">
        <v>0</v>
      </c>
      <c r="X1389">
        <v>3</v>
      </c>
      <c r="Y1389">
        <f t="shared" si="43"/>
        <v>6</v>
      </c>
      <c r="Z1389">
        <v>7</v>
      </c>
      <c r="AA1389">
        <v>0</v>
      </c>
      <c r="AB1389">
        <v>0</v>
      </c>
      <c r="AC1389">
        <v>0</v>
      </c>
      <c r="AD1389">
        <v>0</v>
      </c>
      <c r="AE1389">
        <v>0</v>
      </c>
      <c r="AF1389">
        <v>0</v>
      </c>
      <c r="AG1389">
        <v>3</v>
      </c>
      <c r="AH1389">
        <v>11</v>
      </c>
      <c r="AI1389">
        <v>0</v>
      </c>
      <c r="AJ1389">
        <f>marketing_campaign[[#This Row],[AcceptedCmp2]]+marketing_campaign[[#This Row],[AcceptedCmp1]]+marketing_campaign[[#This Row],[AcceptedCmp5]]+marketing_campaign[[#This Row],[AcceptedCmp4]]+marketing_campaign[[#This Row],[AcceptedCmp3]]</f>
        <v>0</v>
      </c>
    </row>
    <row r="1390" spans="1:36" x14ac:dyDescent="0.35">
      <c r="A1390">
        <v>4791</v>
      </c>
      <c r="B1390">
        <v>1980</v>
      </c>
      <c r="C1390">
        <f t="shared" ca="1" si="42"/>
        <v>46</v>
      </c>
      <c r="D1390" t="str" cm="1">
        <f t="array" aca="1" ref="D13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0" t="s">
        <v>29</v>
      </c>
      <c r="F1390" t="s">
        <v>31</v>
      </c>
      <c r="G1390" cm="1">
        <f t="array" ref="G1390">_xlfn.IFS(marketing_campaign[[#This Row],[Marital_Status]]="Single",I1390-J1390+1,marketing_campaign[[#This Row],[Marital_Status]]="Together",I1390+J1390+2,marketing_campaign[[#This Row],[Marital_Status]]="Alone",I1390-J1390+1,marketing_campaign[[#This Row],[Marital_Status]]="Married",I1390+J1390+2,marketing_campaign[[#This Row],[Marital_Status]]="Divorced",I1390+J1390+1,marketing_campaign[[#This Row],[Marital_Status]]="YOLO",I1390-J1390+1,marketing_campaign[[#This Row],[Marital_Status]]="Absurd",I1390-J1390+1,marketing_campaign[[#This Row],[Marital_Status]]="Widow",I1390+J1390+1)</f>
        <v>4</v>
      </c>
      <c r="H1390">
        <v>44964</v>
      </c>
      <c r="I1390">
        <v>1</v>
      </c>
      <c r="J1390">
        <v>1</v>
      </c>
      <c r="K1390" s="1">
        <v>41259</v>
      </c>
      <c r="L1390">
        <v>35</v>
      </c>
      <c r="M1390" t="str" cm="1">
        <f t="array" ref="M1390">_xlfn.IFS(AND(marketing_campaign[[#This Row],[Recency]]&gt;=0,marketing_campaign[[#This Row],[Recency]]&lt;=14),"Early Recency",AND(marketing_campaign[[#This Row],[Recency]]&gt;=15,marketing_campaign[[#This Row],[Recency]]&lt;=31),"Mid-Recency",marketing_campaign[[#This Row],[Recency]]&gt;=32,"Late Recency")</f>
        <v>Late Recency</v>
      </c>
      <c r="N1390">
        <v>19</v>
      </c>
      <c r="O1390">
        <v>1</v>
      </c>
      <c r="P1390">
        <v>17</v>
      </c>
      <c r="Q1390">
        <v>2</v>
      </c>
      <c r="R1390">
        <v>0</v>
      </c>
      <c r="S1390">
        <v>2</v>
      </c>
      <c r="T1390">
        <f>marketing_campaign[[#This Row],[MntGoldProds]]+marketing_campaign[[#This Row],[MntSweetProducts]]+marketing_campaign[[#This Row],[MntFishProducts]]+marketing_campaign[[#This Row],[MntMeatProducts]]+marketing_campaign[[#This Row],[MntFruits]]+marketing_campaign[[#This Row],[MntWines]]</f>
        <v>41</v>
      </c>
      <c r="U1390">
        <v>1</v>
      </c>
      <c r="V1390">
        <v>1</v>
      </c>
      <c r="W1390">
        <v>0</v>
      </c>
      <c r="X1390">
        <v>3</v>
      </c>
      <c r="Y1390">
        <f t="shared" si="43"/>
        <v>5</v>
      </c>
      <c r="Z1390">
        <v>8</v>
      </c>
      <c r="AA1390">
        <v>0</v>
      </c>
      <c r="AB1390">
        <v>0</v>
      </c>
      <c r="AC1390">
        <v>0</v>
      </c>
      <c r="AD1390">
        <v>0</v>
      </c>
      <c r="AE1390">
        <v>0</v>
      </c>
      <c r="AF1390">
        <v>0</v>
      </c>
      <c r="AG1390">
        <v>3</v>
      </c>
      <c r="AH1390">
        <v>11</v>
      </c>
      <c r="AI1390">
        <v>0</v>
      </c>
      <c r="AJ1390">
        <f>marketing_campaign[[#This Row],[AcceptedCmp2]]+marketing_campaign[[#This Row],[AcceptedCmp1]]+marketing_campaign[[#This Row],[AcceptedCmp5]]+marketing_campaign[[#This Row],[AcceptedCmp4]]+marketing_campaign[[#This Row],[AcceptedCmp3]]</f>
        <v>0</v>
      </c>
    </row>
    <row r="1391" spans="1:36" x14ac:dyDescent="0.35">
      <c r="A1391">
        <v>2963</v>
      </c>
      <c r="B1391">
        <v>1979</v>
      </c>
      <c r="C1391">
        <f t="shared" ca="1" si="42"/>
        <v>47</v>
      </c>
      <c r="D1391" t="str" cm="1">
        <f t="array" aca="1" ref="D13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1" t="s">
        <v>29</v>
      </c>
      <c r="F1391" t="s">
        <v>31</v>
      </c>
      <c r="G1391" cm="1">
        <f t="array" ref="G1391">_xlfn.IFS(marketing_campaign[[#This Row],[Marital_Status]]="Single",I1391-J1391+1,marketing_campaign[[#This Row],[Marital_Status]]="Together",I1391+J1391+2,marketing_campaign[[#This Row],[Marital_Status]]="Alone",I1391-J1391+1,marketing_campaign[[#This Row],[Marital_Status]]="Married",I1391+J1391+2,marketing_campaign[[#This Row],[Marital_Status]]="Divorced",I1391+J1391+1,marketing_campaign[[#This Row],[Marital_Status]]="YOLO",I1391-J1391+1,marketing_campaign[[#This Row],[Marital_Status]]="Absurd",I1391-J1391+1,marketing_campaign[[#This Row],[Marital_Status]]="Widow",I1391+J1391+1)</f>
        <v>2</v>
      </c>
      <c r="H1391">
        <v>75507</v>
      </c>
      <c r="I1391">
        <v>0</v>
      </c>
      <c r="J1391">
        <v>0</v>
      </c>
      <c r="K1391" s="1">
        <v>41761</v>
      </c>
      <c r="L1391">
        <v>56</v>
      </c>
      <c r="M1391" t="str" cm="1">
        <f t="array" ref="M1391">_xlfn.IFS(AND(marketing_campaign[[#This Row],[Recency]]&gt;=0,marketing_campaign[[#This Row],[Recency]]&lt;=14),"Early Recency",AND(marketing_campaign[[#This Row],[Recency]]&gt;=15,marketing_campaign[[#This Row],[Recency]]&lt;=31),"Mid-Recency",marketing_campaign[[#This Row],[Recency]]&gt;=32,"Late Recency")</f>
        <v>Late Recency</v>
      </c>
      <c r="N1391">
        <v>709</v>
      </c>
      <c r="O1391">
        <v>93</v>
      </c>
      <c r="P1391">
        <v>374</v>
      </c>
      <c r="Q1391">
        <v>104</v>
      </c>
      <c r="R1391">
        <v>80</v>
      </c>
      <c r="S1391">
        <v>80</v>
      </c>
      <c r="T1391">
        <f>marketing_campaign[[#This Row],[MntGoldProds]]+marketing_campaign[[#This Row],[MntSweetProducts]]+marketing_campaign[[#This Row],[MntFishProducts]]+marketing_campaign[[#This Row],[MntMeatProducts]]+marketing_campaign[[#This Row],[MntFruits]]+marketing_campaign[[#This Row],[MntWines]]</f>
        <v>1440</v>
      </c>
      <c r="U1391">
        <v>1</v>
      </c>
      <c r="V1391">
        <v>8</v>
      </c>
      <c r="W1391">
        <v>6</v>
      </c>
      <c r="X1391">
        <v>6</v>
      </c>
      <c r="Y1391">
        <f t="shared" si="43"/>
        <v>21</v>
      </c>
      <c r="Z1391">
        <v>3</v>
      </c>
      <c r="AA1391">
        <v>0</v>
      </c>
      <c r="AB1391">
        <v>0</v>
      </c>
      <c r="AC1391">
        <v>0</v>
      </c>
      <c r="AD1391">
        <v>0</v>
      </c>
      <c r="AE1391">
        <v>0</v>
      </c>
      <c r="AF1391">
        <v>0</v>
      </c>
      <c r="AG1391">
        <v>3</v>
      </c>
      <c r="AH1391">
        <v>11</v>
      </c>
      <c r="AI1391">
        <v>0</v>
      </c>
      <c r="AJ1391">
        <f>marketing_campaign[[#This Row],[AcceptedCmp2]]+marketing_campaign[[#This Row],[AcceptedCmp1]]+marketing_campaign[[#This Row],[AcceptedCmp5]]+marketing_campaign[[#This Row],[AcceptedCmp4]]+marketing_campaign[[#This Row],[AcceptedCmp3]]</f>
        <v>0</v>
      </c>
    </row>
    <row r="1392" spans="1:36" x14ac:dyDescent="0.35">
      <c r="A1392">
        <v>8216</v>
      </c>
      <c r="B1392">
        <v>1972</v>
      </c>
      <c r="C1392">
        <f t="shared" ca="1" si="42"/>
        <v>54</v>
      </c>
      <c r="D1392" t="str" cm="1">
        <f t="array" aca="1" ref="D13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2" t="s">
        <v>34</v>
      </c>
      <c r="F1392" t="s">
        <v>33</v>
      </c>
      <c r="G1392" cm="1">
        <f t="array" ref="G1392">_xlfn.IFS(marketing_campaign[[#This Row],[Marital_Status]]="Single",I1392-J1392+1,marketing_campaign[[#This Row],[Marital_Status]]="Together",I1392+J1392+2,marketing_campaign[[#This Row],[Marital_Status]]="Alone",I1392-J1392+1,marketing_campaign[[#This Row],[Marital_Status]]="Married",I1392+J1392+2,marketing_campaign[[#This Row],[Marital_Status]]="Divorced",I1392+J1392+1,marketing_campaign[[#This Row],[Marital_Status]]="YOLO",I1392-J1392+1,marketing_campaign[[#This Row],[Marital_Status]]="Absurd",I1392-J1392+1,marketing_campaign[[#This Row],[Marital_Status]]="Widow",I1392+J1392+1)</f>
        <v>4</v>
      </c>
      <c r="H1392">
        <v>53761</v>
      </c>
      <c r="I1392">
        <v>1</v>
      </c>
      <c r="J1392">
        <v>1</v>
      </c>
      <c r="K1392" s="1">
        <v>41558</v>
      </c>
      <c r="L1392">
        <v>7</v>
      </c>
      <c r="M1392" t="str" cm="1">
        <f t="array" ref="M1392">_xlfn.IFS(AND(marketing_campaign[[#This Row],[Recency]]&gt;=0,marketing_campaign[[#This Row],[Recency]]&lt;=14),"Early Recency",AND(marketing_campaign[[#This Row],[Recency]]&gt;=15,marketing_campaign[[#This Row],[Recency]]&lt;=31),"Mid-Recency",marketing_campaign[[#This Row],[Recency]]&gt;=32,"Late Recency")</f>
        <v>Early Recency</v>
      </c>
      <c r="N1392">
        <v>158</v>
      </c>
      <c r="O1392">
        <v>0</v>
      </c>
      <c r="P1392">
        <v>76</v>
      </c>
      <c r="Q1392">
        <v>13</v>
      </c>
      <c r="R1392">
        <v>7</v>
      </c>
      <c r="S1392">
        <v>71</v>
      </c>
      <c r="T1392">
        <f>marketing_campaign[[#This Row],[MntGoldProds]]+marketing_campaign[[#This Row],[MntSweetProducts]]+marketing_campaign[[#This Row],[MntFishProducts]]+marketing_campaign[[#This Row],[MntMeatProducts]]+marketing_campaign[[#This Row],[MntFruits]]+marketing_campaign[[#This Row],[MntWines]]</f>
        <v>325</v>
      </c>
      <c r="U1392">
        <v>6</v>
      </c>
      <c r="V1392">
        <v>4</v>
      </c>
      <c r="W1392">
        <v>4</v>
      </c>
      <c r="X1392">
        <v>3</v>
      </c>
      <c r="Y1392">
        <f t="shared" si="43"/>
        <v>17</v>
      </c>
      <c r="Z1392">
        <v>5</v>
      </c>
      <c r="AA1392">
        <v>0</v>
      </c>
      <c r="AB1392">
        <v>0</v>
      </c>
      <c r="AC1392">
        <v>0</v>
      </c>
      <c r="AD1392">
        <v>0</v>
      </c>
      <c r="AE1392">
        <v>0</v>
      </c>
      <c r="AF1392">
        <v>0</v>
      </c>
      <c r="AG1392">
        <v>3</v>
      </c>
      <c r="AH1392">
        <v>11</v>
      </c>
      <c r="AI1392">
        <v>0</v>
      </c>
      <c r="AJ1392">
        <f>marketing_campaign[[#This Row],[AcceptedCmp2]]+marketing_campaign[[#This Row],[AcceptedCmp1]]+marketing_campaign[[#This Row],[AcceptedCmp5]]+marketing_campaign[[#This Row],[AcceptedCmp4]]+marketing_campaign[[#This Row],[AcceptedCmp3]]</f>
        <v>0</v>
      </c>
    </row>
    <row r="1393" spans="1:36" x14ac:dyDescent="0.35">
      <c r="A1393">
        <v>8140</v>
      </c>
      <c r="B1393">
        <v>1973</v>
      </c>
      <c r="C1393">
        <f t="shared" ca="1" si="42"/>
        <v>53</v>
      </c>
      <c r="D1393" t="str" cm="1">
        <f t="array" aca="1" ref="D13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3" t="s">
        <v>29</v>
      </c>
      <c r="F1393" t="s">
        <v>31</v>
      </c>
      <c r="G1393" cm="1">
        <f t="array" ref="G1393">_xlfn.IFS(marketing_campaign[[#This Row],[Marital_Status]]="Single",I1393-J1393+1,marketing_campaign[[#This Row],[Marital_Status]]="Together",I1393+J1393+2,marketing_campaign[[#This Row],[Marital_Status]]="Alone",I1393-J1393+1,marketing_campaign[[#This Row],[Marital_Status]]="Married",I1393+J1393+2,marketing_campaign[[#This Row],[Marital_Status]]="Divorced",I1393+J1393+1,marketing_campaign[[#This Row],[Marital_Status]]="YOLO",I1393-J1393+1,marketing_campaign[[#This Row],[Marital_Status]]="Absurd",I1393-J1393+1,marketing_campaign[[#This Row],[Marital_Status]]="Widow",I1393+J1393+1)</f>
        <v>3</v>
      </c>
      <c r="H1393">
        <v>22682</v>
      </c>
      <c r="I1393">
        <v>1</v>
      </c>
      <c r="J1393">
        <v>0</v>
      </c>
      <c r="K1393" s="1">
        <v>41550</v>
      </c>
      <c r="L1393">
        <v>51</v>
      </c>
      <c r="M1393" t="str" cm="1">
        <f t="array" ref="M1393">_xlfn.IFS(AND(marketing_campaign[[#This Row],[Recency]]&gt;=0,marketing_campaign[[#This Row],[Recency]]&lt;=14),"Early Recency",AND(marketing_campaign[[#This Row],[Recency]]&gt;=15,marketing_campaign[[#This Row],[Recency]]&lt;=31),"Mid-Recency",marketing_campaign[[#This Row],[Recency]]&gt;=32,"Late Recency")</f>
        <v>Late Recency</v>
      </c>
      <c r="N1393">
        <v>10</v>
      </c>
      <c r="O1393">
        <v>14</v>
      </c>
      <c r="P1393">
        <v>29</v>
      </c>
      <c r="Q1393">
        <v>4</v>
      </c>
      <c r="R1393">
        <v>2</v>
      </c>
      <c r="S1393">
        <v>36</v>
      </c>
      <c r="T1393">
        <f>marketing_campaign[[#This Row],[MntGoldProds]]+marketing_campaign[[#This Row],[MntSweetProducts]]+marketing_campaign[[#This Row],[MntFishProducts]]+marketing_campaign[[#This Row],[MntMeatProducts]]+marketing_campaign[[#This Row],[MntFruits]]+marketing_campaign[[#This Row],[MntWines]]</f>
        <v>95</v>
      </c>
      <c r="U1393">
        <v>3</v>
      </c>
      <c r="V1393">
        <v>2</v>
      </c>
      <c r="W1393">
        <v>1</v>
      </c>
      <c r="X1393">
        <v>4</v>
      </c>
      <c r="Y1393">
        <f t="shared" si="43"/>
        <v>10</v>
      </c>
      <c r="Z1393">
        <v>4</v>
      </c>
      <c r="AA1393">
        <v>0</v>
      </c>
      <c r="AB1393">
        <v>0</v>
      </c>
      <c r="AC1393">
        <v>0</v>
      </c>
      <c r="AD1393">
        <v>0</v>
      </c>
      <c r="AE1393">
        <v>0</v>
      </c>
      <c r="AF1393">
        <v>0</v>
      </c>
      <c r="AG1393">
        <v>3</v>
      </c>
      <c r="AH1393">
        <v>11</v>
      </c>
      <c r="AI1393">
        <v>0</v>
      </c>
      <c r="AJ1393">
        <f>marketing_campaign[[#This Row],[AcceptedCmp2]]+marketing_campaign[[#This Row],[AcceptedCmp1]]+marketing_campaign[[#This Row],[AcceptedCmp5]]+marketing_campaign[[#This Row],[AcceptedCmp4]]+marketing_campaign[[#This Row],[AcceptedCmp3]]</f>
        <v>0</v>
      </c>
    </row>
    <row r="1394" spans="1:36" x14ac:dyDescent="0.35">
      <c r="A1394">
        <v>10146</v>
      </c>
      <c r="B1394">
        <v>1972</v>
      </c>
      <c r="C1394">
        <f t="shared" ca="1" si="42"/>
        <v>54</v>
      </c>
      <c r="D1394" t="str" cm="1">
        <f t="array" aca="1" ref="D13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4" t="s">
        <v>32</v>
      </c>
      <c r="F1394" t="s">
        <v>31</v>
      </c>
      <c r="G1394" cm="1">
        <f t="array" ref="G1394">_xlfn.IFS(marketing_campaign[[#This Row],[Marital_Status]]="Single",I1394-J1394+1,marketing_campaign[[#This Row],[Marital_Status]]="Together",I1394+J1394+2,marketing_campaign[[#This Row],[Marital_Status]]="Alone",I1394-J1394+1,marketing_campaign[[#This Row],[Marital_Status]]="Married",I1394+J1394+2,marketing_campaign[[#This Row],[Marital_Status]]="Divorced",I1394+J1394+1,marketing_campaign[[#This Row],[Marital_Status]]="YOLO",I1394-J1394+1,marketing_campaign[[#This Row],[Marital_Status]]="Absurd",I1394-J1394+1,marketing_campaign[[#This Row],[Marital_Status]]="Widow",I1394+J1394+1)</f>
        <v>3</v>
      </c>
      <c r="H1394">
        <v>38887</v>
      </c>
      <c r="I1394">
        <v>1</v>
      </c>
      <c r="J1394">
        <v>0</v>
      </c>
      <c r="K1394" s="1">
        <v>41700</v>
      </c>
      <c r="L1394">
        <v>17</v>
      </c>
      <c r="M1394" t="str" cm="1">
        <f t="array" ref="M1394">_xlfn.IFS(AND(marketing_campaign[[#This Row],[Recency]]&gt;=0,marketing_campaign[[#This Row],[Recency]]&lt;=14),"Early Recency",AND(marketing_campaign[[#This Row],[Recency]]&gt;=15,marketing_campaign[[#This Row],[Recency]]&lt;=31),"Mid-Recency",marketing_campaign[[#This Row],[Recency]]&gt;=32,"Late Recency")</f>
        <v>Mid-Recency</v>
      </c>
      <c r="N1394">
        <v>25</v>
      </c>
      <c r="O1394">
        <v>1</v>
      </c>
      <c r="P1394">
        <v>13</v>
      </c>
      <c r="Q1394">
        <v>0</v>
      </c>
      <c r="R1394">
        <v>0</v>
      </c>
      <c r="S1394">
        <v>3</v>
      </c>
      <c r="T1394">
        <f>marketing_campaign[[#This Row],[MntGoldProds]]+marketing_campaign[[#This Row],[MntSweetProducts]]+marketing_campaign[[#This Row],[MntFishProducts]]+marketing_campaign[[#This Row],[MntMeatProducts]]+marketing_campaign[[#This Row],[MntFruits]]+marketing_campaign[[#This Row],[MntWines]]</f>
        <v>42</v>
      </c>
      <c r="U1394">
        <v>1</v>
      </c>
      <c r="V1394">
        <v>1</v>
      </c>
      <c r="W1394">
        <v>0</v>
      </c>
      <c r="X1394">
        <v>3</v>
      </c>
      <c r="Y1394">
        <f t="shared" si="43"/>
        <v>5</v>
      </c>
      <c r="Z1394">
        <v>7</v>
      </c>
      <c r="AA1394">
        <v>0</v>
      </c>
      <c r="AB1394">
        <v>0</v>
      </c>
      <c r="AC1394">
        <v>0</v>
      </c>
      <c r="AD1394">
        <v>0</v>
      </c>
      <c r="AE1394">
        <v>0</v>
      </c>
      <c r="AF1394">
        <v>0</v>
      </c>
      <c r="AG1394">
        <v>3</v>
      </c>
      <c r="AH1394">
        <v>11</v>
      </c>
      <c r="AI1394">
        <v>0</v>
      </c>
      <c r="AJ1394">
        <f>marketing_campaign[[#This Row],[AcceptedCmp2]]+marketing_campaign[[#This Row],[AcceptedCmp1]]+marketing_campaign[[#This Row],[AcceptedCmp5]]+marketing_campaign[[#This Row],[AcceptedCmp4]]+marketing_campaign[[#This Row],[AcceptedCmp3]]</f>
        <v>0</v>
      </c>
    </row>
    <row r="1395" spans="1:36" x14ac:dyDescent="0.35">
      <c r="A1395">
        <v>5289</v>
      </c>
      <c r="B1395">
        <v>1975</v>
      </c>
      <c r="C1395">
        <f t="shared" ca="1" si="42"/>
        <v>51</v>
      </c>
      <c r="D1395" t="str" cm="1">
        <f t="array" aca="1" ref="D13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5" t="s">
        <v>37</v>
      </c>
      <c r="F1395" t="s">
        <v>30</v>
      </c>
      <c r="G1395" cm="1">
        <f t="array" ref="G1395">_xlfn.IFS(marketing_campaign[[#This Row],[Marital_Status]]="Single",I1395-J1395+1,marketing_campaign[[#This Row],[Marital_Status]]="Together",I1395+J1395+2,marketing_campaign[[#This Row],[Marital_Status]]="Alone",I1395-J1395+1,marketing_campaign[[#This Row],[Marital_Status]]="Married",I1395+J1395+2,marketing_campaign[[#This Row],[Marital_Status]]="Divorced",I1395+J1395+1,marketing_campaign[[#This Row],[Marital_Status]]="YOLO",I1395-J1395+1,marketing_campaign[[#This Row],[Marital_Status]]="Absurd",I1395-J1395+1,marketing_campaign[[#This Row],[Marital_Status]]="Widow",I1395+J1395+1)</f>
        <v>1</v>
      </c>
      <c r="H1395">
        <v>41658</v>
      </c>
      <c r="I1395">
        <v>1</v>
      </c>
      <c r="J1395">
        <v>1</v>
      </c>
      <c r="K1395" s="1">
        <v>41222</v>
      </c>
      <c r="L1395">
        <v>30</v>
      </c>
      <c r="M1395" t="str" cm="1">
        <f t="array" ref="M1395">_xlfn.IFS(AND(marketing_campaign[[#This Row],[Recency]]&gt;=0,marketing_campaign[[#This Row],[Recency]]&lt;=14),"Early Recency",AND(marketing_campaign[[#This Row],[Recency]]&gt;=15,marketing_campaign[[#This Row],[Recency]]&lt;=31),"Mid-Recency",marketing_campaign[[#This Row],[Recency]]&gt;=32,"Late Recency")</f>
        <v>Mid-Recency</v>
      </c>
      <c r="N1395">
        <v>8</v>
      </c>
      <c r="O1395">
        <v>4</v>
      </c>
      <c r="P1395">
        <v>12</v>
      </c>
      <c r="Q1395">
        <v>15</v>
      </c>
      <c r="R1395">
        <v>4</v>
      </c>
      <c r="S1395">
        <v>29</v>
      </c>
      <c r="T1395">
        <f>marketing_campaign[[#This Row],[MntGoldProds]]+marketing_campaign[[#This Row],[MntSweetProducts]]+marketing_campaign[[#This Row],[MntFishProducts]]+marketing_campaign[[#This Row],[MntMeatProducts]]+marketing_campaign[[#This Row],[MntFruits]]+marketing_campaign[[#This Row],[MntWines]]</f>
        <v>72</v>
      </c>
      <c r="U1395">
        <v>2</v>
      </c>
      <c r="V1395">
        <v>1</v>
      </c>
      <c r="W1395">
        <v>1</v>
      </c>
      <c r="X1395">
        <v>2</v>
      </c>
      <c r="Y1395">
        <f t="shared" si="43"/>
        <v>6</v>
      </c>
      <c r="Z1395">
        <v>4</v>
      </c>
      <c r="AA1395">
        <v>0</v>
      </c>
      <c r="AB1395">
        <v>0</v>
      </c>
      <c r="AC1395">
        <v>0</v>
      </c>
      <c r="AD1395">
        <v>0</v>
      </c>
      <c r="AE1395">
        <v>0</v>
      </c>
      <c r="AF1395">
        <v>0</v>
      </c>
      <c r="AG1395">
        <v>3</v>
      </c>
      <c r="AH1395">
        <v>11</v>
      </c>
      <c r="AI1395">
        <v>0</v>
      </c>
      <c r="AJ1395">
        <f>marketing_campaign[[#This Row],[AcceptedCmp2]]+marketing_campaign[[#This Row],[AcceptedCmp1]]+marketing_campaign[[#This Row],[AcceptedCmp5]]+marketing_campaign[[#This Row],[AcceptedCmp4]]+marketing_campaign[[#This Row],[AcceptedCmp3]]</f>
        <v>0</v>
      </c>
    </row>
    <row r="1396" spans="1:36" x14ac:dyDescent="0.35">
      <c r="A1396">
        <v>2587</v>
      </c>
      <c r="B1396">
        <v>1972</v>
      </c>
      <c r="C1396">
        <f t="shared" ca="1" si="42"/>
        <v>54</v>
      </c>
      <c r="D1396" t="str" cm="1">
        <f t="array" aca="1" ref="D13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6" t="s">
        <v>32</v>
      </c>
      <c r="F1396" t="s">
        <v>33</v>
      </c>
      <c r="G1396" cm="1">
        <f t="array" ref="G1396">_xlfn.IFS(marketing_campaign[[#This Row],[Marital_Status]]="Single",I1396-J1396+1,marketing_campaign[[#This Row],[Marital_Status]]="Together",I1396+J1396+2,marketing_campaign[[#This Row],[Marital_Status]]="Alone",I1396-J1396+1,marketing_campaign[[#This Row],[Marital_Status]]="Married",I1396+J1396+2,marketing_campaign[[#This Row],[Marital_Status]]="Divorced",I1396+J1396+1,marketing_campaign[[#This Row],[Marital_Status]]="YOLO",I1396-J1396+1,marketing_campaign[[#This Row],[Marital_Status]]="Absurd",I1396-J1396+1,marketing_campaign[[#This Row],[Marital_Status]]="Widow",I1396+J1396+1)</f>
        <v>3</v>
      </c>
      <c r="H1396">
        <v>29791</v>
      </c>
      <c r="I1396">
        <v>1</v>
      </c>
      <c r="J1396">
        <v>0</v>
      </c>
      <c r="K1396" s="1">
        <v>41774</v>
      </c>
      <c r="L1396">
        <v>21</v>
      </c>
      <c r="M1396" t="str" cm="1">
        <f t="array" ref="M1396">_xlfn.IFS(AND(marketing_campaign[[#This Row],[Recency]]&gt;=0,marketing_campaign[[#This Row],[Recency]]&lt;=14),"Early Recency",AND(marketing_campaign[[#This Row],[Recency]]&gt;=15,marketing_campaign[[#This Row],[Recency]]&lt;=31),"Mid-Recency",marketing_campaign[[#This Row],[Recency]]&gt;=32,"Late Recency")</f>
        <v>Mid-Recency</v>
      </c>
      <c r="N1396">
        <v>14</v>
      </c>
      <c r="O1396">
        <v>0</v>
      </c>
      <c r="P1396">
        <v>6</v>
      </c>
      <c r="Q1396">
        <v>0</v>
      </c>
      <c r="R1396">
        <v>0</v>
      </c>
      <c r="S1396">
        <v>0</v>
      </c>
      <c r="T1396">
        <f>marketing_campaign[[#This Row],[MntGoldProds]]+marketing_campaign[[#This Row],[MntSweetProducts]]+marketing_campaign[[#This Row],[MntFishProducts]]+marketing_campaign[[#This Row],[MntMeatProducts]]+marketing_campaign[[#This Row],[MntFruits]]+marketing_campaign[[#This Row],[MntWines]]</f>
        <v>20</v>
      </c>
      <c r="U1396">
        <v>2</v>
      </c>
      <c r="V1396">
        <v>2</v>
      </c>
      <c r="W1396">
        <v>0</v>
      </c>
      <c r="X1396">
        <v>3</v>
      </c>
      <c r="Y1396">
        <f t="shared" si="43"/>
        <v>7</v>
      </c>
      <c r="Z1396">
        <v>5</v>
      </c>
      <c r="AA1396">
        <v>0</v>
      </c>
      <c r="AB1396">
        <v>0</v>
      </c>
      <c r="AC1396">
        <v>0</v>
      </c>
      <c r="AD1396">
        <v>0</v>
      </c>
      <c r="AE1396">
        <v>0</v>
      </c>
      <c r="AF1396">
        <v>0</v>
      </c>
      <c r="AG1396">
        <v>3</v>
      </c>
      <c r="AH1396">
        <v>11</v>
      </c>
      <c r="AI1396">
        <v>0</v>
      </c>
      <c r="AJ1396">
        <f>marketing_campaign[[#This Row],[AcceptedCmp2]]+marketing_campaign[[#This Row],[AcceptedCmp1]]+marketing_campaign[[#This Row],[AcceptedCmp5]]+marketing_campaign[[#This Row],[AcceptedCmp4]]+marketing_campaign[[#This Row],[AcceptedCmp3]]</f>
        <v>0</v>
      </c>
    </row>
    <row r="1397" spans="1:36" x14ac:dyDescent="0.35">
      <c r="A1397">
        <v>4405</v>
      </c>
      <c r="B1397">
        <v>1956</v>
      </c>
      <c r="C1397">
        <f t="shared" ca="1" si="42"/>
        <v>70</v>
      </c>
      <c r="D1397" t="str" cm="1">
        <f t="array" aca="1" ref="D13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397" t="s">
        <v>34</v>
      </c>
      <c r="F1397" t="s">
        <v>33</v>
      </c>
      <c r="G1397" cm="1">
        <f t="array" ref="G1397">_xlfn.IFS(marketing_campaign[[#This Row],[Marital_Status]]="Single",I1397-J1397+1,marketing_campaign[[#This Row],[Marital_Status]]="Together",I1397+J1397+2,marketing_campaign[[#This Row],[Marital_Status]]="Alone",I1397-J1397+1,marketing_campaign[[#This Row],[Marital_Status]]="Married",I1397+J1397+2,marketing_campaign[[#This Row],[Marital_Status]]="Divorced",I1397+J1397+1,marketing_campaign[[#This Row],[Marital_Status]]="YOLO",I1397-J1397+1,marketing_campaign[[#This Row],[Marital_Status]]="Absurd",I1397-J1397+1,marketing_campaign[[#This Row],[Marital_Status]]="Widow",I1397+J1397+1)</f>
        <v>4</v>
      </c>
      <c r="H1397">
        <v>63915</v>
      </c>
      <c r="I1397">
        <v>0</v>
      </c>
      <c r="J1397">
        <v>2</v>
      </c>
      <c r="K1397" s="1">
        <v>41485</v>
      </c>
      <c r="L1397">
        <v>2</v>
      </c>
      <c r="M1397" t="str" cm="1">
        <f t="array" ref="M1397">_xlfn.IFS(AND(marketing_campaign[[#This Row],[Recency]]&gt;=0,marketing_campaign[[#This Row],[Recency]]&lt;=14),"Early Recency",AND(marketing_campaign[[#This Row],[Recency]]&gt;=15,marketing_campaign[[#This Row],[Recency]]&lt;=31),"Mid-Recency",marketing_campaign[[#This Row],[Recency]]&gt;=32,"Late Recency")</f>
        <v>Early Recency</v>
      </c>
      <c r="N1397">
        <v>622</v>
      </c>
      <c r="O1397">
        <v>7</v>
      </c>
      <c r="P1397">
        <v>115</v>
      </c>
      <c r="Q1397">
        <v>30</v>
      </c>
      <c r="R1397">
        <v>0</v>
      </c>
      <c r="S1397">
        <v>15</v>
      </c>
      <c r="T1397">
        <f>marketing_campaign[[#This Row],[MntGoldProds]]+marketing_campaign[[#This Row],[MntSweetProducts]]+marketing_campaign[[#This Row],[MntFishProducts]]+marketing_campaign[[#This Row],[MntMeatProducts]]+marketing_campaign[[#This Row],[MntFruits]]+marketing_campaign[[#This Row],[MntWines]]</f>
        <v>789</v>
      </c>
      <c r="U1397">
        <v>2</v>
      </c>
      <c r="V1397">
        <v>6</v>
      </c>
      <c r="W1397">
        <v>3</v>
      </c>
      <c r="X1397">
        <v>12</v>
      </c>
      <c r="Y1397">
        <f t="shared" si="43"/>
        <v>23</v>
      </c>
      <c r="Z1397">
        <v>5</v>
      </c>
      <c r="AA1397">
        <v>0</v>
      </c>
      <c r="AB1397">
        <v>0</v>
      </c>
      <c r="AC1397">
        <v>0</v>
      </c>
      <c r="AD1397">
        <v>0</v>
      </c>
      <c r="AE1397">
        <v>0</v>
      </c>
      <c r="AF1397">
        <v>0</v>
      </c>
      <c r="AG1397">
        <v>3</v>
      </c>
      <c r="AH1397">
        <v>11</v>
      </c>
      <c r="AI1397">
        <v>0</v>
      </c>
      <c r="AJ1397">
        <f>marketing_campaign[[#This Row],[AcceptedCmp2]]+marketing_campaign[[#This Row],[AcceptedCmp1]]+marketing_campaign[[#This Row],[AcceptedCmp5]]+marketing_campaign[[#This Row],[AcceptedCmp4]]+marketing_campaign[[#This Row],[AcceptedCmp3]]</f>
        <v>0</v>
      </c>
    </row>
    <row r="1398" spans="1:36" x14ac:dyDescent="0.35">
      <c r="A1398">
        <v>8663</v>
      </c>
      <c r="B1398">
        <v>1974</v>
      </c>
      <c r="C1398">
        <f t="shared" ca="1" si="42"/>
        <v>52</v>
      </c>
      <c r="D1398" t="str" cm="1">
        <f t="array" aca="1" ref="D13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8" t="s">
        <v>29</v>
      </c>
      <c r="F1398" t="s">
        <v>35</v>
      </c>
      <c r="G1398" cm="1">
        <f t="array" ref="G1398">_xlfn.IFS(marketing_campaign[[#This Row],[Marital_Status]]="Single",I1398-J1398+1,marketing_campaign[[#This Row],[Marital_Status]]="Together",I1398+J1398+2,marketing_campaign[[#This Row],[Marital_Status]]="Alone",I1398-J1398+1,marketing_campaign[[#This Row],[Marital_Status]]="Married",I1398+J1398+2,marketing_campaign[[#This Row],[Marital_Status]]="Divorced",I1398+J1398+1,marketing_campaign[[#This Row],[Marital_Status]]="YOLO",I1398-J1398+1,marketing_campaign[[#This Row],[Marital_Status]]="Absurd",I1398-J1398+1,marketing_campaign[[#This Row],[Marital_Status]]="Widow",I1398+J1398+1)</f>
        <v>3</v>
      </c>
      <c r="H1398">
        <v>39996</v>
      </c>
      <c r="I1398">
        <v>1</v>
      </c>
      <c r="J1398">
        <v>1</v>
      </c>
      <c r="K1398" s="1">
        <v>41781</v>
      </c>
      <c r="L1398">
        <v>85</v>
      </c>
      <c r="M1398" t="str" cm="1">
        <f t="array" ref="M1398">_xlfn.IFS(AND(marketing_campaign[[#This Row],[Recency]]&gt;=0,marketing_campaign[[#This Row],[Recency]]&lt;=14),"Early Recency",AND(marketing_campaign[[#This Row],[Recency]]&gt;=15,marketing_campaign[[#This Row],[Recency]]&lt;=31),"Mid-Recency",marketing_campaign[[#This Row],[Recency]]&gt;=32,"Late Recency")</f>
        <v>Late Recency</v>
      </c>
      <c r="N1398">
        <v>11</v>
      </c>
      <c r="O1398">
        <v>0</v>
      </c>
      <c r="P1398">
        <v>3</v>
      </c>
      <c r="Q1398">
        <v>0</v>
      </c>
      <c r="R1398">
        <v>0</v>
      </c>
      <c r="S1398">
        <v>1</v>
      </c>
      <c r="T1398">
        <f>marketing_campaign[[#This Row],[MntGoldProds]]+marketing_campaign[[#This Row],[MntSweetProducts]]+marketing_campaign[[#This Row],[MntFishProducts]]+marketing_campaign[[#This Row],[MntMeatProducts]]+marketing_campaign[[#This Row],[MntFruits]]+marketing_campaign[[#This Row],[MntWines]]</f>
        <v>15</v>
      </c>
      <c r="U1398">
        <v>1</v>
      </c>
      <c r="V1398">
        <v>1</v>
      </c>
      <c r="W1398">
        <v>0</v>
      </c>
      <c r="X1398">
        <v>2</v>
      </c>
      <c r="Y1398">
        <f t="shared" si="43"/>
        <v>4</v>
      </c>
      <c r="Z1398">
        <v>6</v>
      </c>
      <c r="AA1398">
        <v>0</v>
      </c>
      <c r="AB1398">
        <v>0</v>
      </c>
      <c r="AC1398">
        <v>0</v>
      </c>
      <c r="AD1398">
        <v>0</v>
      </c>
      <c r="AE1398">
        <v>0</v>
      </c>
      <c r="AF1398">
        <v>0</v>
      </c>
      <c r="AG1398">
        <v>3</v>
      </c>
      <c r="AH1398">
        <v>11</v>
      </c>
      <c r="AI1398">
        <v>0</v>
      </c>
      <c r="AJ1398">
        <f>marketing_campaign[[#This Row],[AcceptedCmp2]]+marketing_campaign[[#This Row],[AcceptedCmp1]]+marketing_campaign[[#This Row],[AcceptedCmp5]]+marketing_campaign[[#This Row],[AcceptedCmp4]]+marketing_campaign[[#This Row],[AcceptedCmp3]]</f>
        <v>0</v>
      </c>
    </row>
    <row r="1399" spans="1:36" x14ac:dyDescent="0.35">
      <c r="A1399">
        <v>2589</v>
      </c>
      <c r="B1399">
        <v>1972</v>
      </c>
      <c r="C1399">
        <f t="shared" ca="1" si="42"/>
        <v>54</v>
      </c>
      <c r="D1399" t="str" cm="1">
        <f t="array" aca="1" ref="D13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399" t="s">
        <v>29</v>
      </c>
      <c r="F1399" t="s">
        <v>35</v>
      </c>
      <c r="G1399" cm="1">
        <f t="array" ref="G1399">_xlfn.IFS(marketing_campaign[[#This Row],[Marital_Status]]="Single",I1399-J1399+1,marketing_campaign[[#This Row],[Marital_Status]]="Together",I1399+J1399+2,marketing_campaign[[#This Row],[Marital_Status]]="Alone",I1399-J1399+1,marketing_campaign[[#This Row],[Marital_Status]]="Married",I1399+J1399+2,marketing_campaign[[#This Row],[Marital_Status]]="Divorced",I1399+J1399+1,marketing_campaign[[#This Row],[Marital_Status]]="YOLO",I1399-J1399+1,marketing_campaign[[#This Row],[Marital_Status]]="Absurd",I1399-J1399+1,marketing_campaign[[#This Row],[Marital_Status]]="Widow",I1399+J1399+1)</f>
        <v>2</v>
      </c>
      <c r="H1399">
        <v>26759</v>
      </c>
      <c r="I1399">
        <v>1</v>
      </c>
      <c r="J1399">
        <v>0</v>
      </c>
      <c r="K1399" s="1">
        <v>41677</v>
      </c>
      <c r="L1399">
        <v>65</v>
      </c>
      <c r="M1399" t="str" cm="1">
        <f t="array" ref="M1399">_xlfn.IFS(AND(marketing_campaign[[#This Row],[Recency]]&gt;=0,marketing_campaign[[#This Row],[Recency]]&lt;=14),"Early Recency",AND(marketing_campaign[[#This Row],[Recency]]&gt;=15,marketing_campaign[[#This Row],[Recency]]&lt;=31),"Mid-Recency",marketing_campaign[[#This Row],[Recency]]&gt;=32,"Late Recency")</f>
        <v>Late Recency</v>
      </c>
      <c r="N1399">
        <v>25</v>
      </c>
      <c r="O1399">
        <v>3</v>
      </c>
      <c r="P1399">
        <v>16</v>
      </c>
      <c r="Q1399">
        <v>8</v>
      </c>
      <c r="R1399">
        <v>5</v>
      </c>
      <c r="S1399">
        <v>2</v>
      </c>
      <c r="T1399">
        <f>marketing_campaign[[#This Row],[MntGoldProds]]+marketing_campaign[[#This Row],[MntSweetProducts]]+marketing_campaign[[#This Row],[MntFishProducts]]+marketing_campaign[[#This Row],[MntMeatProducts]]+marketing_campaign[[#This Row],[MntFruits]]+marketing_campaign[[#This Row],[MntWines]]</f>
        <v>59</v>
      </c>
      <c r="U1399">
        <v>2</v>
      </c>
      <c r="V1399">
        <v>2</v>
      </c>
      <c r="W1399">
        <v>1</v>
      </c>
      <c r="X1399">
        <v>3</v>
      </c>
      <c r="Y1399">
        <f t="shared" si="43"/>
        <v>8</v>
      </c>
      <c r="Z1399">
        <v>6</v>
      </c>
      <c r="AA1399">
        <v>0</v>
      </c>
      <c r="AB1399">
        <v>0</v>
      </c>
      <c r="AC1399">
        <v>0</v>
      </c>
      <c r="AD1399">
        <v>0</v>
      </c>
      <c r="AE1399">
        <v>0</v>
      </c>
      <c r="AF1399">
        <v>0</v>
      </c>
      <c r="AG1399">
        <v>3</v>
      </c>
      <c r="AH1399">
        <v>11</v>
      </c>
      <c r="AI1399">
        <v>0</v>
      </c>
      <c r="AJ1399">
        <f>marketing_campaign[[#This Row],[AcceptedCmp2]]+marketing_campaign[[#This Row],[AcceptedCmp1]]+marketing_campaign[[#This Row],[AcceptedCmp5]]+marketing_campaign[[#This Row],[AcceptedCmp4]]+marketing_campaign[[#This Row],[AcceptedCmp3]]</f>
        <v>0</v>
      </c>
    </row>
    <row r="1400" spans="1:36" x14ac:dyDescent="0.35">
      <c r="A1400">
        <v>3421</v>
      </c>
      <c r="B1400">
        <v>1968</v>
      </c>
      <c r="C1400">
        <f t="shared" ca="1" si="42"/>
        <v>58</v>
      </c>
      <c r="D1400" t="str" cm="1">
        <f t="array" aca="1" ref="D14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0" t="s">
        <v>34</v>
      </c>
      <c r="F1400" t="s">
        <v>35</v>
      </c>
      <c r="G1400" cm="1">
        <f t="array" ref="G1400">_xlfn.IFS(marketing_campaign[[#This Row],[Marital_Status]]="Single",I1400-J1400+1,marketing_campaign[[#This Row],[Marital_Status]]="Together",I1400+J1400+2,marketing_campaign[[#This Row],[Marital_Status]]="Alone",I1400-J1400+1,marketing_campaign[[#This Row],[Marital_Status]]="Married",I1400+J1400+2,marketing_campaign[[#This Row],[Marital_Status]]="Divorced",I1400+J1400+1,marketing_campaign[[#This Row],[Marital_Status]]="YOLO",I1400-J1400+1,marketing_campaign[[#This Row],[Marital_Status]]="Absurd",I1400-J1400+1,marketing_campaign[[#This Row],[Marital_Status]]="Widow",I1400+J1400+1)</f>
        <v>2</v>
      </c>
      <c r="H1400">
        <v>63841</v>
      </c>
      <c r="I1400">
        <v>0</v>
      </c>
      <c r="J1400">
        <v>1</v>
      </c>
      <c r="K1400" s="1">
        <v>41385</v>
      </c>
      <c r="L1400">
        <v>64</v>
      </c>
      <c r="M1400" t="str" cm="1">
        <f t="array" ref="M1400">_xlfn.IFS(AND(marketing_campaign[[#This Row],[Recency]]&gt;=0,marketing_campaign[[#This Row],[Recency]]&lt;=14),"Early Recency",AND(marketing_campaign[[#This Row],[Recency]]&gt;=15,marketing_campaign[[#This Row],[Recency]]&lt;=31),"Mid-Recency",marketing_campaign[[#This Row],[Recency]]&gt;=32,"Late Recency")</f>
        <v>Late Recency</v>
      </c>
      <c r="N1400">
        <v>635</v>
      </c>
      <c r="O1400">
        <v>15</v>
      </c>
      <c r="P1400">
        <v>100</v>
      </c>
      <c r="Q1400">
        <v>20</v>
      </c>
      <c r="R1400">
        <v>7</v>
      </c>
      <c r="S1400">
        <v>131</v>
      </c>
      <c r="T1400">
        <f>marketing_campaign[[#This Row],[MntGoldProds]]+marketing_campaign[[#This Row],[MntSweetProducts]]+marketing_campaign[[#This Row],[MntFishProducts]]+marketing_campaign[[#This Row],[MntMeatProducts]]+marketing_campaign[[#This Row],[MntFruits]]+marketing_campaign[[#This Row],[MntWines]]</f>
        <v>908</v>
      </c>
      <c r="U1400">
        <v>1</v>
      </c>
      <c r="V1400">
        <v>9</v>
      </c>
      <c r="W1400">
        <v>3</v>
      </c>
      <c r="X1400">
        <v>9</v>
      </c>
      <c r="Y1400">
        <f t="shared" si="43"/>
        <v>22</v>
      </c>
      <c r="Z1400">
        <v>6</v>
      </c>
      <c r="AA1400">
        <v>0</v>
      </c>
      <c r="AB1400">
        <v>0</v>
      </c>
      <c r="AC1400">
        <v>0</v>
      </c>
      <c r="AD1400">
        <v>0</v>
      </c>
      <c r="AE1400">
        <v>0</v>
      </c>
      <c r="AF1400">
        <v>0</v>
      </c>
      <c r="AG1400">
        <v>3</v>
      </c>
      <c r="AH1400">
        <v>11</v>
      </c>
      <c r="AI1400">
        <v>0</v>
      </c>
      <c r="AJ1400">
        <f>marketing_campaign[[#This Row],[AcceptedCmp2]]+marketing_campaign[[#This Row],[AcceptedCmp1]]+marketing_campaign[[#This Row],[AcceptedCmp5]]+marketing_campaign[[#This Row],[AcceptedCmp4]]+marketing_campaign[[#This Row],[AcceptedCmp3]]</f>
        <v>0</v>
      </c>
    </row>
    <row r="1401" spans="1:36" x14ac:dyDescent="0.35">
      <c r="A1401">
        <v>10490</v>
      </c>
      <c r="B1401">
        <v>1969</v>
      </c>
      <c r="C1401">
        <f t="shared" ca="1" si="42"/>
        <v>57</v>
      </c>
      <c r="D1401" t="str" cm="1">
        <f t="array" aca="1" ref="D14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1" t="s">
        <v>32</v>
      </c>
      <c r="F1401" t="s">
        <v>33</v>
      </c>
      <c r="G1401" cm="1">
        <f t="array" ref="G1401">_xlfn.IFS(marketing_campaign[[#This Row],[Marital_Status]]="Single",I1401-J1401+1,marketing_campaign[[#This Row],[Marital_Status]]="Together",I1401+J1401+2,marketing_campaign[[#This Row],[Marital_Status]]="Alone",I1401-J1401+1,marketing_campaign[[#This Row],[Marital_Status]]="Married",I1401+J1401+2,marketing_campaign[[#This Row],[Marital_Status]]="Divorced",I1401+J1401+1,marketing_campaign[[#This Row],[Marital_Status]]="YOLO",I1401-J1401+1,marketing_campaign[[#This Row],[Marital_Status]]="Absurd",I1401-J1401+1,marketing_campaign[[#This Row],[Marital_Status]]="Widow",I1401+J1401+1)</f>
        <v>4</v>
      </c>
      <c r="H1401">
        <v>51039</v>
      </c>
      <c r="I1401">
        <v>1</v>
      </c>
      <c r="J1401">
        <v>1</v>
      </c>
      <c r="K1401" s="1">
        <v>41253</v>
      </c>
      <c r="L1401">
        <v>11</v>
      </c>
      <c r="M1401" t="str" cm="1">
        <f t="array" ref="M1401">_xlfn.IFS(AND(marketing_campaign[[#This Row],[Recency]]&gt;=0,marketing_campaign[[#This Row],[Recency]]&lt;=14),"Early Recency",AND(marketing_campaign[[#This Row],[Recency]]&gt;=15,marketing_campaign[[#This Row],[Recency]]&lt;=31),"Mid-Recency",marketing_campaign[[#This Row],[Recency]]&gt;=32,"Late Recency")</f>
        <v>Early Recency</v>
      </c>
      <c r="N1401">
        <v>100</v>
      </c>
      <c r="O1401">
        <v>64</v>
      </c>
      <c r="P1401">
        <v>79</v>
      </c>
      <c r="Q1401">
        <v>65</v>
      </c>
      <c r="R1401">
        <v>0</v>
      </c>
      <c r="S1401">
        <v>109</v>
      </c>
      <c r="T1401">
        <f>marketing_campaign[[#This Row],[MntGoldProds]]+marketing_campaign[[#This Row],[MntSweetProducts]]+marketing_campaign[[#This Row],[MntFishProducts]]+marketing_campaign[[#This Row],[MntMeatProducts]]+marketing_campaign[[#This Row],[MntFruits]]+marketing_campaign[[#This Row],[MntWines]]</f>
        <v>417</v>
      </c>
      <c r="U1401">
        <v>2</v>
      </c>
      <c r="V1401">
        <v>6</v>
      </c>
      <c r="W1401">
        <v>2</v>
      </c>
      <c r="X1401">
        <v>4</v>
      </c>
      <c r="Y1401">
        <f t="shared" si="43"/>
        <v>14</v>
      </c>
      <c r="Z1401">
        <v>7</v>
      </c>
      <c r="AA1401">
        <v>0</v>
      </c>
      <c r="AB1401">
        <v>0</v>
      </c>
      <c r="AC1401">
        <v>0</v>
      </c>
      <c r="AD1401">
        <v>0</v>
      </c>
      <c r="AE1401">
        <v>0</v>
      </c>
      <c r="AF1401">
        <v>0</v>
      </c>
      <c r="AG1401">
        <v>3</v>
      </c>
      <c r="AH1401">
        <v>11</v>
      </c>
      <c r="AI1401">
        <v>0</v>
      </c>
      <c r="AJ1401">
        <f>marketing_campaign[[#This Row],[AcceptedCmp2]]+marketing_campaign[[#This Row],[AcceptedCmp1]]+marketing_campaign[[#This Row],[AcceptedCmp5]]+marketing_campaign[[#This Row],[AcceptedCmp4]]+marketing_campaign[[#This Row],[AcceptedCmp3]]</f>
        <v>0</v>
      </c>
    </row>
    <row r="1402" spans="1:36" x14ac:dyDescent="0.35">
      <c r="A1402">
        <v>4094</v>
      </c>
      <c r="B1402">
        <v>1961</v>
      </c>
      <c r="C1402">
        <f t="shared" ca="1" si="42"/>
        <v>65</v>
      </c>
      <c r="D1402" t="str" cm="1">
        <f t="array" aca="1" ref="D14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2" t="s">
        <v>29</v>
      </c>
      <c r="F1402" t="s">
        <v>33</v>
      </c>
      <c r="G1402" cm="1">
        <f t="array" ref="G1402">_xlfn.IFS(marketing_campaign[[#This Row],[Marital_Status]]="Single",I1402-J1402+1,marketing_campaign[[#This Row],[Marital_Status]]="Together",I1402+J1402+2,marketing_campaign[[#This Row],[Marital_Status]]="Alone",I1402-J1402+1,marketing_campaign[[#This Row],[Marital_Status]]="Married",I1402+J1402+2,marketing_campaign[[#This Row],[Marital_Status]]="Divorced",I1402+J1402+1,marketing_campaign[[#This Row],[Marital_Status]]="YOLO",I1402-J1402+1,marketing_campaign[[#This Row],[Marital_Status]]="Absurd",I1402-J1402+1,marketing_campaign[[#This Row],[Marital_Status]]="Widow",I1402+J1402+1)</f>
        <v>4</v>
      </c>
      <c r="H1402">
        <v>60544</v>
      </c>
      <c r="I1402">
        <v>1</v>
      </c>
      <c r="J1402">
        <v>1</v>
      </c>
      <c r="K1402" s="1">
        <v>41146</v>
      </c>
      <c r="L1402">
        <v>92</v>
      </c>
      <c r="M1402" t="str" cm="1">
        <f t="array" ref="M1402">_xlfn.IFS(AND(marketing_campaign[[#This Row],[Recency]]&gt;=0,marketing_campaign[[#This Row],[Recency]]&lt;=14),"Early Recency",AND(marketing_campaign[[#This Row],[Recency]]&gt;=15,marketing_campaign[[#This Row],[Recency]]&lt;=31),"Mid-Recency",marketing_campaign[[#This Row],[Recency]]&gt;=32,"Late Recency")</f>
        <v>Late Recency</v>
      </c>
      <c r="N1402">
        <v>201</v>
      </c>
      <c r="O1402">
        <v>2</v>
      </c>
      <c r="P1402">
        <v>43</v>
      </c>
      <c r="Q1402">
        <v>3</v>
      </c>
      <c r="R1402">
        <v>5</v>
      </c>
      <c r="S1402">
        <v>35</v>
      </c>
      <c r="T1402">
        <f>marketing_campaign[[#This Row],[MntGoldProds]]+marketing_campaign[[#This Row],[MntSweetProducts]]+marketing_campaign[[#This Row],[MntFishProducts]]+marketing_campaign[[#This Row],[MntMeatProducts]]+marketing_campaign[[#This Row],[MntFruits]]+marketing_campaign[[#This Row],[MntWines]]</f>
        <v>289</v>
      </c>
      <c r="U1402">
        <v>4</v>
      </c>
      <c r="V1402">
        <v>5</v>
      </c>
      <c r="W1402">
        <v>1</v>
      </c>
      <c r="X1402">
        <v>5</v>
      </c>
      <c r="Y1402">
        <f t="shared" si="43"/>
        <v>15</v>
      </c>
      <c r="Z1402">
        <v>6</v>
      </c>
      <c r="AA1402">
        <v>0</v>
      </c>
      <c r="AB1402">
        <v>0</v>
      </c>
      <c r="AC1402">
        <v>0</v>
      </c>
      <c r="AD1402">
        <v>0</v>
      </c>
      <c r="AE1402">
        <v>0</v>
      </c>
      <c r="AF1402">
        <v>0</v>
      </c>
      <c r="AG1402">
        <v>3</v>
      </c>
      <c r="AH1402">
        <v>11</v>
      </c>
      <c r="AI1402">
        <v>0</v>
      </c>
      <c r="AJ1402">
        <f>marketing_campaign[[#This Row],[AcceptedCmp2]]+marketing_campaign[[#This Row],[AcceptedCmp1]]+marketing_campaign[[#This Row],[AcceptedCmp5]]+marketing_campaign[[#This Row],[AcceptedCmp4]]+marketing_campaign[[#This Row],[AcceptedCmp3]]</f>
        <v>0</v>
      </c>
    </row>
    <row r="1403" spans="1:36" x14ac:dyDescent="0.35">
      <c r="A1403">
        <v>9958</v>
      </c>
      <c r="B1403">
        <v>1972</v>
      </c>
      <c r="C1403">
        <f t="shared" ca="1" si="42"/>
        <v>54</v>
      </c>
      <c r="D1403" t="str" cm="1">
        <f t="array" aca="1" ref="D14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3" t="s">
        <v>29</v>
      </c>
      <c r="F1403" t="s">
        <v>33</v>
      </c>
      <c r="G1403" cm="1">
        <f t="array" ref="G1403">_xlfn.IFS(marketing_campaign[[#This Row],[Marital_Status]]="Single",I1403-J1403+1,marketing_campaign[[#This Row],[Marital_Status]]="Together",I1403+J1403+2,marketing_campaign[[#This Row],[Marital_Status]]="Alone",I1403-J1403+1,marketing_campaign[[#This Row],[Marital_Status]]="Married",I1403+J1403+2,marketing_campaign[[#This Row],[Marital_Status]]="Divorced",I1403+J1403+1,marketing_campaign[[#This Row],[Marital_Status]]="YOLO",I1403-J1403+1,marketing_campaign[[#This Row],[Marital_Status]]="Absurd",I1403-J1403+1,marketing_campaign[[#This Row],[Marital_Status]]="Widow",I1403+J1403+1)</f>
        <v>3</v>
      </c>
      <c r="H1403">
        <v>65685</v>
      </c>
      <c r="I1403">
        <v>0</v>
      </c>
      <c r="J1403">
        <v>1</v>
      </c>
      <c r="K1403" s="1">
        <v>41727</v>
      </c>
      <c r="L1403">
        <v>54</v>
      </c>
      <c r="M1403" t="str" cm="1">
        <f t="array" ref="M1403">_xlfn.IFS(AND(marketing_campaign[[#This Row],[Recency]]&gt;=0,marketing_campaign[[#This Row],[Recency]]&lt;=14),"Early Recency",AND(marketing_campaign[[#This Row],[Recency]]&gt;=15,marketing_campaign[[#This Row],[Recency]]&lt;=31),"Mid-Recency",marketing_campaign[[#This Row],[Recency]]&gt;=32,"Late Recency")</f>
        <v>Late Recency</v>
      </c>
      <c r="N1403">
        <v>642</v>
      </c>
      <c r="O1403">
        <v>14</v>
      </c>
      <c r="P1403">
        <v>49</v>
      </c>
      <c r="Q1403">
        <v>0</v>
      </c>
      <c r="R1403">
        <v>7</v>
      </c>
      <c r="S1403">
        <v>57</v>
      </c>
      <c r="T1403">
        <f>marketing_campaign[[#This Row],[MntGoldProds]]+marketing_campaign[[#This Row],[MntSweetProducts]]+marketing_campaign[[#This Row],[MntFishProducts]]+marketing_campaign[[#This Row],[MntMeatProducts]]+marketing_campaign[[#This Row],[MntFruits]]+marketing_campaign[[#This Row],[MntWines]]</f>
        <v>769</v>
      </c>
      <c r="U1403">
        <v>1</v>
      </c>
      <c r="V1403">
        <v>9</v>
      </c>
      <c r="W1403">
        <v>2</v>
      </c>
      <c r="X1403">
        <v>9</v>
      </c>
      <c r="Y1403">
        <f t="shared" si="43"/>
        <v>21</v>
      </c>
      <c r="Z1403">
        <v>5</v>
      </c>
      <c r="AA1403">
        <v>0</v>
      </c>
      <c r="AB1403">
        <v>0</v>
      </c>
      <c r="AC1403">
        <v>0</v>
      </c>
      <c r="AD1403">
        <v>0</v>
      </c>
      <c r="AE1403">
        <v>0</v>
      </c>
      <c r="AF1403">
        <v>0</v>
      </c>
      <c r="AG1403">
        <v>3</v>
      </c>
      <c r="AH1403">
        <v>11</v>
      </c>
      <c r="AI1403">
        <v>0</v>
      </c>
      <c r="AJ1403">
        <f>marketing_campaign[[#This Row],[AcceptedCmp2]]+marketing_campaign[[#This Row],[AcceptedCmp1]]+marketing_campaign[[#This Row],[AcceptedCmp5]]+marketing_campaign[[#This Row],[AcceptedCmp4]]+marketing_campaign[[#This Row],[AcceptedCmp3]]</f>
        <v>0</v>
      </c>
    </row>
    <row r="1404" spans="1:36" x14ac:dyDescent="0.35">
      <c r="A1404">
        <v>2534</v>
      </c>
      <c r="B1404">
        <v>1953</v>
      </c>
      <c r="C1404">
        <f t="shared" ca="1" si="42"/>
        <v>73</v>
      </c>
      <c r="D1404" t="str" cm="1">
        <f t="array" aca="1" ref="D14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4" t="s">
        <v>29</v>
      </c>
      <c r="F1404" t="s">
        <v>33</v>
      </c>
      <c r="G1404" cm="1">
        <f t="array" ref="G1404">_xlfn.IFS(marketing_campaign[[#This Row],[Marital_Status]]="Single",I1404-J1404+1,marketing_campaign[[#This Row],[Marital_Status]]="Together",I1404+J1404+2,marketing_campaign[[#This Row],[Marital_Status]]="Alone",I1404-J1404+1,marketing_campaign[[#This Row],[Marital_Status]]="Married",I1404+J1404+2,marketing_campaign[[#This Row],[Marital_Status]]="Divorced",I1404+J1404+1,marketing_campaign[[#This Row],[Marital_Status]]="YOLO",I1404-J1404+1,marketing_campaign[[#This Row],[Marital_Status]]="Absurd",I1404-J1404+1,marketing_campaign[[#This Row],[Marital_Status]]="Widow",I1404+J1404+1)</f>
        <v>3</v>
      </c>
      <c r="H1404">
        <v>37716</v>
      </c>
      <c r="I1404">
        <v>0</v>
      </c>
      <c r="J1404">
        <v>1</v>
      </c>
      <c r="K1404" s="1">
        <v>41750</v>
      </c>
      <c r="L1404">
        <v>4</v>
      </c>
      <c r="M1404" t="str" cm="1">
        <f t="array" ref="M1404">_xlfn.IFS(AND(marketing_campaign[[#This Row],[Recency]]&gt;=0,marketing_campaign[[#This Row],[Recency]]&lt;=14),"Early Recency",AND(marketing_campaign[[#This Row],[Recency]]&gt;=15,marketing_campaign[[#This Row],[Recency]]&lt;=31),"Mid-Recency",marketing_campaign[[#This Row],[Recency]]&gt;=32,"Late Recency")</f>
        <v>Early Recency</v>
      </c>
      <c r="N1404">
        <v>97</v>
      </c>
      <c r="O1404">
        <v>1</v>
      </c>
      <c r="P1404">
        <v>41</v>
      </c>
      <c r="Q1404">
        <v>6</v>
      </c>
      <c r="R1404">
        <v>2</v>
      </c>
      <c r="S1404">
        <v>41</v>
      </c>
      <c r="T1404">
        <f>marketing_campaign[[#This Row],[MntGoldProds]]+marketing_campaign[[#This Row],[MntSweetProducts]]+marketing_campaign[[#This Row],[MntFishProducts]]+marketing_campaign[[#This Row],[MntMeatProducts]]+marketing_campaign[[#This Row],[MntFruits]]+marketing_campaign[[#This Row],[MntWines]]</f>
        <v>188</v>
      </c>
      <c r="U1404">
        <v>2</v>
      </c>
      <c r="V1404">
        <v>4</v>
      </c>
      <c r="W1404">
        <v>1</v>
      </c>
      <c r="X1404">
        <v>3</v>
      </c>
      <c r="Y1404">
        <f t="shared" si="43"/>
        <v>10</v>
      </c>
      <c r="Z1404">
        <v>7</v>
      </c>
      <c r="AA1404">
        <v>0</v>
      </c>
      <c r="AB1404">
        <v>0</v>
      </c>
      <c r="AC1404">
        <v>0</v>
      </c>
      <c r="AD1404">
        <v>0</v>
      </c>
      <c r="AE1404">
        <v>0</v>
      </c>
      <c r="AF1404">
        <v>0</v>
      </c>
      <c r="AG1404">
        <v>3</v>
      </c>
      <c r="AH1404">
        <v>11</v>
      </c>
      <c r="AI1404">
        <v>0</v>
      </c>
      <c r="AJ1404">
        <f>marketing_campaign[[#This Row],[AcceptedCmp2]]+marketing_campaign[[#This Row],[AcceptedCmp1]]+marketing_campaign[[#This Row],[AcceptedCmp5]]+marketing_campaign[[#This Row],[AcceptedCmp4]]+marketing_campaign[[#This Row],[AcceptedCmp3]]</f>
        <v>0</v>
      </c>
    </row>
    <row r="1405" spans="1:36" x14ac:dyDescent="0.35">
      <c r="A1405">
        <v>4188</v>
      </c>
      <c r="B1405">
        <v>1957</v>
      </c>
      <c r="C1405">
        <f t="shared" ca="1" si="42"/>
        <v>69</v>
      </c>
      <c r="D1405" t="str" cm="1">
        <f t="array" aca="1" ref="D14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5" t="s">
        <v>29</v>
      </c>
      <c r="F1405" t="s">
        <v>30</v>
      </c>
      <c r="G1405" cm="1">
        <f t="array" ref="G1405">_xlfn.IFS(marketing_campaign[[#This Row],[Marital_Status]]="Single",I1405-J1405+1,marketing_campaign[[#This Row],[Marital_Status]]="Together",I1405+J1405+2,marketing_campaign[[#This Row],[Marital_Status]]="Alone",I1405-J1405+1,marketing_campaign[[#This Row],[Marital_Status]]="Married",I1405+J1405+2,marketing_campaign[[#This Row],[Marital_Status]]="Divorced",I1405+J1405+1,marketing_campaign[[#This Row],[Marital_Status]]="YOLO",I1405-J1405+1,marketing_campaign[[#This Row],[Marital_Status]]="Absurd",I1405-J1405+1,marketing_campaign[[#This Row],[Marital_Status]]="Widow",I1405+J1405+1)</f>
        <v>0</v>
      </c>
      <c r="H1405">
        <v>36864</v>
      </c>
      <c r="I1405">
        <v>0</v>
      </c>
      <c r="J1405">
        <v>1</v>
      </c>
      <c r="K1405" s="1">
        <v>41134</v>
      </c>
      <c r="L1405">
        <v>53</v>
      </c>
      <c r="M1405" t="str" cm="1">
        <f t="array" ref="M1405">_xlfn.IFS(AND(marketing_campaign[[#This Row],[Recency]]&gt;=0,marketing_campaign[[#This Row],[Recency]]&lt;=14),"Early Recency",AND(marketing_campaign[[#This Row],[Recency]]&gt;=15,marketing_campaign[[#This Row],[Recency]]&lt;=31),"Mid-Recency",marketing_campaign[[#This Row],[Recency]]&gt;=32,"Late Recency")</f>
        <v>Late Recency</v>
      </c>
      <c r="N1405">
        <v>204</v>
      </c>
      <c r="O1405">
        <v>5</v>
      </c>
      <c r="P1405">
        <v>39</v>
      </c>
      <c r="Q1405">
        <v>17</v>
      </c>
      <c r="R1405">
        <v>0</v>
      </c>
      <c r="S1405">
        <v>89</v>
      </c>
      <c r="T1405">
        <f>marketing_campaign[[#This Row],[MntGoldProds]]+marketing_campaign[[#This Row],[MntSweetProducts]]+marketing_campaign[[#This Row],[MntFishProducts]]+marketing_campaign[[#This Row],[MntMeatProducts]]+marketing_campaign[[#This Row],[MntFruits]]+marketing_campaign[[#This Row],[MntWines]]</f>
        <v>354</v>
      </c>
      <c r="U1405">
        <v>3</v>
      </c>
      <c r="V1405">
        <v>5</v>
      </c>
      <c r="W1405">
        <v>2</v>
      </c>
      <c r="X1405">
        <v>4</v>
      </c>
      <c r="Y1405">
        <f t="shared" si="43"/>
        <v>14</v>
      </c>
      <c r="Z1405">
        <v>8</v>
      </c>
      <c r="AA1405">
        <v>0</v>
      </c>
      <c r="AB1405">
        <v>0</v>
      </c>
      <c r="AC1405">
        <v>0</v>
      </c>
      <c r="AD1405">
        <v>0</v>
      </c>
      <c r="AE1405">
        <v>0</v>
      </c>
      <c r="AF1405">
        <v>0</v>
      </c>
      <c r="AG1405">
        <v>3</v>
      </c>
      <c r="AH1405">
        <v>11</v>
      </c>
      <c r="AI1405">
        <v>1</v>
      </c>
      <c r="AJ1405">
        <f>marketing_campaign[[#This Row],[AcceptedCmp2]]+marketing_campaign[[#This Row],[AcceptedCmp1]]+marketing_campaign[[#This Row],[AcceptedCmp5]]+marketing_campaign[[#This Row],[AcceptedCmp4]]+marketing_campaign[[#This Row],[AcceptedCmp3]]</f>
        <v>0</v>
      </c>
    </row>
    <row r="1406" spans="1:36" x14ac:dyDescent="0.35">
      <c r="A1406">
        <v>6613</v>
      </c>
      <c r="B1406">
        <v>1970</v>
      </c>
      <c r="C1406">
        <f t="shared" ca="1" si="42"/>
        <v>56</v>
      </c>
      <c r="D1406" t="str" cm="1">
        <f t="array" aca="1" ref="D14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6" t="s">
        <v>34</v>
      </c>
      <c r="F1406" t="s">
        <v>33</v>
      </c>
      <c r="G1406" cm="1">
        <f t="array" ref="G1406">_xlfn.IFS(marketing_campaign[[#This Row],[Marital_Status]]="Single",I1406-J1406+1,marketing_campaign[[#This Row],[Marital_Status]]="Together",I1406+J1406+2,marketing_campaign[[#This Row],[Marital_Status]]="Alone",I1406-J1406+1,marketing_campaign[[#This Row],[Marital_Status]]="Married",I1406+J1406+2,marketing_campaign[[#This Row],[Marital_Status]]="Divorced",I1406+J1406+1,marketing_campaign[[#This Row],[Marital_Status]]="YOLO",I1406-J1406+1,marketing_campaign[[#This Row],[Marital_Status]]="Absurd",I1406-J1406+1,marketing_campaign[[#This Row],[Marital_Status]]="Widow",I1406+J1406+1)</f>
        <v>3</v>
      </c>
      <c r="H1406">
        <v>44511</v>
      </c>
      <c r="I1406">
        <v>1</v>
      </c>
      <c r="J1406">
        <v>0</v>
      </c>
      <c r="K1406" s="1">
        <v>41194</v>
      </c>
      <c r="L1406">
        <v>39</v>
      </c>
      <c r="M1406" t="str" cm="1">
        <f t="array" ref="M1406">_xlfn.IFS(AND(marketing_campaign[[#This Row],[Recency]]&gt;=0,marketing_campaign[[#This Row],[Recency]]&lt;=14),"Early Recency",AND(marketing_campaign[[#This Row],[Recency]]&gt;=15,marketing_campaign[[#This Row],[Recency]]&lt;=31),"Mid-Recency",marketing_campaign[[#This Row],[Recency]]&gt;=32,"Late Recency")</f>
        <v>Late Recency</v>
      </c>
      <c r="N1406">
        <v>513</v>
      </c>
      <c r="O1406">
        <v>7</v>
      </c>
      <c r="P1406">
        <v>133</v>
      </c>
      <c r="Q1406">
        <v>46</v>
      </c>
      <c r="R1406">
        <v>14</v>
      </c>
      <c r="S1406">
        <v>14</v>
      </c>
      <c r="T1406">
        <f>marketing_campaign[[#This Row],[MntGoldProds]]+marketing_campaign[[#This Row],[MntSweetProducts]]+marketing_campaign[[#This Row],[MntFishProducts]]+marketing_campaign[[#This Row],[MntMeatProducts]]+marketing_campaign[[#This Row],[MntFruits]]+marketing_campaign[[#This Row],[MntWines]]</f>
        <v>727</v>
      </c>
      <c r="U1406">
        <v>6</v>
      </c>
      <c r="V1406">
        <v>8</v>
      </c>
      <c r="W1406">
        <v>4</v>
      </c>
      <c r="X1406">
        <v>8</v>
      </c>
      <c r="Y1406">
        <f t="shared" si="43"/>
        <v>26</v>
      </c>
      <c r="Z1406">
        <v>8</v>
      </c>
      <c r="AA1406">
        <v>0</v>
      </c>
      <c r="AB1406">
        <v>0</v>
      </c>
      <c r="AC1406">
        <v>0</v>
      </c>
      <c r="AD1406">
        <v>0</v>
      </c>
      <c r="AE1406">
        <v>0</v>
      </c>
      <c r="AF1406">
        <v>0</v>
      </c>
      <c r="AG1406">
        <v>3</v>
      </c>
      <c r="AH1406">
        <v>11</v>
      </c>
      <c r="AI1406">
        <v>0</v>
      </c>
      <c r="AJ1406">
        <f>marketing_campaign[[#This Row],[AcceptedCmp2]]+marketing_campaign[[#This Row],[AcceptedCmp1]]+marketing_campaign[[#This Row],[AcceptedCmp5]]+marketing_campaign[[#This Row],[AcceptedCmp4]]+marketing_campaign[[#This Row],[AcceptedCmp3]]</f>
        <v>0</v>
      </c>
    </row>
    <row r="1407" spans="1:36" x14ac:dyDescent="0.35">
      <c r="A1407">
        <v>10827</v>
      </c>
      <c r="B1407">
        <v>1967</v>
      </c>
      <c r="C1407">
        <f t="shared" ca="1" si="42"/>
        <v>59</v>
      </c>
      <c r="D1407" t="str" cm="1">
        <f t="array" aca="1" ref="D14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07" t="s">
        <v>32</v>
      </c>
      <c r="F1407" t="s">
        <v>33</v>
      </c>
      <c r="G1407" cm="1">
        <f t="array" ref="G1407">_xlfn.IFS(marketing_campaign[[#This Row],[Marital_Status]]="Single",I1407-J1407+1,marketing_campaign[[#This Row],[Marital_Status]]="Together",I1407+J1407+2,marketing_campaign[[#This Row],[Marital_Status]]="Alone",I1407-J1407+1,marketing_campaign[[#This Row],[Marital_Status]]="Married",I1407+J1407+2,marketing_campaign[[#This Row],[Marital_Status]]="Divorced",I1407+J1407+1,marketing_campaign[[#This Row],[Marital_Status]]="YOLO",I1407-J1407+1,marketing_campaign[[#This Row],[Marital_Status]]="Absurd",I1407-J1407+1,marketing_campaign[[#This Row],[Marital_Status]]="Widow",I1407+J1407+1)</f>
        <v>4</v>
      </c>
      <c r="H1407">
        <v>36947</v>
      </c>
      <c r="I1407">
        <v>1</v>
      </c>
      <c r="J1407">
        <v>1</v>
      </c>
      <c r="K1407" s="1">
        <v>41128</v>
      </c>
      <c r="L1407">
        <v>49</v>
      </c>
      <c r="M1407" t="str" cm="1">
        <f t="array" ref="M1407">_xlfn.IFS(AND(marketing_campaign[[#This Row],[Recency]]&gt;=0,marketing_campaign[[#This Row],[Recency]]&lt;=14),"Early Recency",AND(marketing_campaign[[#This Row],[Recency]]&gt;=15,marketing_campaign[[#This Row],[Recency]]&lt;=31),"Mid-Recency",marketing_campaign[[#This Row],[Recency]]&gt;=32,"Late Recency")</f>
        <v>Late Recency</v>
      </c>
      <c r="N1407">
        <v>88</v>
      </c>
      <c r="O1407">
        <v>3</v>
      </c>
      <c r="P1407">
        <v>21</v>
      </c>
      <c r="Q1407">
        <v>4</v>
      </c>
      <c r="R1407">
        <v>1</v>
      </c>
      <c r="S1407">
        <v>29</v>
      </c>
      <c r="T1407">
        <f>marketing_campaign[[#This Row],[MntGoldProds]]+marketing_campaign[[#This Row],[MntSweetProducts]]+marketing_campaign[[#This Row],[MntFishProducts]]+marketing_campaign[[#This Row],[MntMeatProducts]]+marketing_campaign[[#This Row],[MntFruits]]+marketing_campaign[[#This Row],[MntWines]]</f>
        <v>146</v>
      </c>
      <c r="U1407">
        <v>4</v>
      </c>
      <c r="V1407">
        <v>3</v>
      </c>
      <c r="W1407">
        <v>0</v>
      </c>
      <c r="X1407">
        <v>4</v>
      </c>
      <c r="Y1407">
        <f t="shared" si="43"/>
        <v>11</v>
      </c>
      <c r="Z1407">
        <v>9</v>
      </c>
      <c r="AA1407">
        <v>0</v>
      </c>
      <c r="AB1407">
        <v>0</v>
      </c>
      <c r="AC1407">
        <v>0</v>
      </c>
      <c r="AD1407">
        <v>0</v>
      </c>
      <c r="AE1407">
        <v>0</v>
      </c>
      <c r="AF1407">
        <v>0</v>
      </c>
      <c r="AG1407">
        <v>3</v>
      </c>
      <c r="AH1407">
        <v>11</v>
      </c>
      <c r="AI1407">
        <v>0</v>
      </c>
      <c r="AJ1407">
        <f>marketing_campaign[[#This Row],[AcceptedCmp2]]+marketing_campaign[[#This Row],[AcceptedCmp1]]+marketing_campaign[[#This Row],[AcceptedCmp5]]+marketing_campaign[[#This Row],[AcceptedCmp4]]+marketing_campaign[[#This Row],[AcceptedCmp3]]</f>
        <v>0</v>
      </c>
    </row>
    <row r="1408" spans="1:36" x14ac:dyDescent="0.35">
      <c r="A1408">
        <v>5491</v>
      </c>
      <c r="B1408">
        <v>1951</v>
      </c>
      <c r="C1408">
        <f t="shared" ca="1" si="42"/>
        <v>75</v>
      </c>
      <c r="D1408" t="str" cm="1">
        <f t="array" aca="1" ref="D14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8" t="s">
        <v>34</v>
      </c>
      <c r="F1408" t="s">
        <v>31</v>
      </c>
      <c r="G1408" cm="1">
        <f t="array" ref="G1408">_xlfn.IFS(marketing_campaign[[#This Row],[Marital_Status]]="Single",I1408-J1408+1,marketing_campaign[[#This Row],[Marital_Status]]="Together",I1408+J1408+2,marketing_campaign[[#This Row],[Marital_Status]]="Alone",I1408-J1408+1,marketing_campaign[[#This Row],[Marital_Status]]="Married",I1408+J1408+2,marketing_campaign[[#This Row],[Marital_Status]]="Divorced",I1408+J1408+1,marketing_campaign[[#This Row],[Marital_Status]]="YOLO",I1408-J1408+1,marketing_campaign[[#This Row],[Marital_Status]]="Absurd",I1408-J1408+1,marketing_campaign[[#This Row],[Marital_Status]]="Widow",I1408+J1408+1)</f>
        <v>3</v>
      </c>
      <c r="H1408">
        <v>47352</v>
      </c>
      <c r="I1408">
        <v>0</v>
      </c>
      <c r="J1408">
        <v>1</v>
      </c>
      <c r="K1408" s="1">
        <v>41375</v>
      </c>
      <c r="L1408">
        <v>70</v>
      </c>
      <c r="M1408" t="str" cm="1">
        <f t="array" ref="M1408">_xlfn.IFS(AND(marketing_campaign[[#This Row],[Recency]]&gt;=0,marketing_campaign[[#This Row],[Recency]]&lt;=14),"Early Recency",AND(marketing_campaign[[#This Row],[Recency]]&gt;=15,marketing_campaign[[#This Row],[Recency]]&lt;=31),"Mid-Recency",marketing_campaign[[#This Row],[Recency]]&gt;=32,"Late Recency")</f>
        <v>Late Recency</v>
      </c>
      <c r="N1408">
        <v>172</v>
      </c>
      <c r="O1408">
        <v>12</v>
      </c>
      <c r="P1408">
        <v>112</v>
      </c>
      <c r="Q1408">
        <v>8</v>
      </c>
      <c r="R1408">
        <v>0</v>
      </c>
      <c r="S1408">
        <v>15</v>
      </c>
      <c r="T1408">
        <f>marketing_campaign[[#This Row],[MntGoldProds]]+marketing_campaign[[#This Row],[MntSweetProducts]]+marketing_campaign[[#This Row],[MntFishProducts]]+marketing_campaign[[#This Row],[MntMeatProducts]]+marketing_campaign[[#This Row],[MntFruits]]+marketing_campaign[[#This Row],[MntWines]]</f>
        <v>319</v>
      </c>
      <c r="U1408">
        <v>4</v>
      </c>
      <c r="V1408">
        <v>6</v>
      </c>
      <c r="W1408">
        <v>1</v>
      </c>
      <c r="X1408">
        <v>5</v>
      </c>
      <c r="Y1408">
        <f t="shared" si="43"/>
        <v>16</v>
      </c>
      <c r="Z1408">
        <v>7</v>
      </c>
      <c r="AA1408">
        <v>0</v>
      </c>
      <c r="AB1408">
        <v>0</v>
      </c>
      <c r="AC1408">
        <v>0</v>
      </c>
      <c r="AD1408">
        <v>0</v>
      </c>
      <c r="AE1408">
        <v>0</v>
      </c>
      <c r="AF1408">
        <v>0</v>
      </c>
      <c r="AG1408">
        <v>3</v>
      </c>
      <c r="AH1408">
        <v>11</v>
      </c>
      <c r="AI1408">
        <v>0</v>
      </c>
      <c r="AJ1408">
        <f>marketing_campaign[[#This Row],[AcceptedCmp2]]+marketing_campaign[[#This Row],[AcceptedCmp1]]+marketing_campaign[[#This Row],[AcceptedCmp5]]+marketing_campaign[[#This Row],[AcceptedCmp4]]+marketing_campaign[[#This Row],[AcceptedCmp3]]</f>
        <v>0</v>
      </c>
    </row>
    <row r="1409" spans="1:36" x14ac:dyDescent="0.35">
      <c r="A1409">
        <v>8402</v>
      </c>
      <c r="B1409">
        <v>1953</v>
      </c>
      <c r="C1409">
        <f t="shared" ca="1" si="42"/>
        <v>73</v>
      </c>
      <c r="D1409" t="str" cm="1">
        <f t="array" aca="1" ref="D14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09" t="s">
        <v>34</v>
      </c>
      <c r="F1409" t="s">
        <v>33</v>
      </c>
      <c r="G1409" cm="1">
        <f t="array" ref="G1409">_xlfn.IFS(marketing_campaign[[#This Row],[Marital_Status]]="Single",I1409-J1409+1,marketing_campaign[[#This Row],[Marital_Status]]="Together",I1409+J1409+2,marketing_campaign[[#This Row],[Marital_Status]]="Alone",I1409-J1409+1,marketing_campaign[[#This Row],[Marital_Status]]="Married",I1409+J1409+2,marketing_campaign[[#This Row],[Marital_Status]]="Divorced",I1409+J1409+1,marketing_campaign[[#This Row],[Marital_Status]]="YOLO",I1409-J1409+1,marketing_campaign[[#This Row],[Marital_Status]]="Absurd",I1409-J1409+1,marketing_campaign[[#This Row],[Marital_Status]]="Widow",I1409+J1409+1)</f>
        <v>3</v>
      </c>
      <c r="H1409">
        <v>67087</v>
      </c>
      <c r="I1409">
        <v>0</v>
      </c>
      <c r="J1409">
        <v>1</v>
      </c>
      <c r="K1409" s="1">
        <v>41625</v>
      </c>
      <c r="L1409">
        <v>40</v>
      </c>
      <c r="M1409" t="str" cm="1">
        <f t="array" ref="M1409">_xlfn.IFS(AND(marketing_campaign[[#This Row],[Recency]]&gt;=0,marketing_campaign[[#This Row],[Recency]]&lt;=14),"Early Recency",AND(marketing_campaign[[#This Row],[Recency]]&gt;=15,marketing_campaign[[#This Row],[Recency]]&lt;=31),"Mid-Recency",marketing_campaign[[#This Row],[Recency]]&gt;=32,"Late Recency")</f>
        <v>Late Recency</v>
      </c>
      <c r="N1409">
        <v>329</v>
      </c>
      <c r="O1409">
        <v>35</v>
      </c>
      <c r="P1409">
        <v>222</v>
      </c>
      <c r="Q1409">
        <v>130</v>
      </c>
      <c r="R1409">
        <v>35</v>
      </c>
      <c r="S1409">
        <v>43</v>
      </c>
      <c r="T1409">
        <f>marketing_campaign[[#This Row],[MntGoldProds]]+marketing_campaign[[#This Row],[MntSweetProducts]]+marketing_campaign[[#This Row],[MntFishProducts]]+marketing_campaign[[#This Row],[MntMeatProducts]]+marketing_campaign[[#This Row],[MntFruits]]+marketing_campaign[[#This Row],[MntWines]]</f>
        <v>794</v>
      </c>
      <c r="U1409">
        <v>2</v>
      </c>
      <c r="V1409">
        <v>7</v>
      </c>
      <c r="W1409">
        <v>5</v>
      </c>
      <c r="X1409">
        <v>8</v>
      </c>
      <c r="Y1409">
        <f t="shared" si="43"/>
        <v>22</v>
      </c>
      <c r="Z1409">
        <v>4</v>
      </c>
      <c r="AA1409">
        <v>0</v>
      </c>
      <c r="AB1409">
        <v>0</v>
      </c>
      <c r="AC1409">
        <v>0</v>
      </c>
      <c r="AD1409">
        <v>0</v>
      </c>
      <c r="AE1409">
        <v>0</v>
      </c>
      <c r="AF1409">
        <v>0</v>
      </c>
      <c r="AG1409">
        <v>3</v>
      </c>
      <c r="AH1409">
        <v>11</v>
      </c>
      <c r="AI1409">
        <v>0</v>
      </c>
      <c r="AJ1409">
        <f>marketing_campaign[[#This Row],[AcceptedCmp2]]+marketing_campaign[[#This Row],[AcceptedCmp1]]+marketing_campaign[[#This Row],[AcceptedCmp5]]+marketing_campaign[[#This Row],[AcceptedCmp4]]+marketing_campaign[[#This Row],[AcceptedCmp3]]</f>
        <v>0</v>
      </c>
    </row>
    <row r="1410" spans="1:36" x14ac:dyDescent="0.35">
      <c r="A1410">
        <v>8783</v>
      </c>
      <c r="B1410">
        <v>1950</v>
      </c>
      <c r="C1410">
        <f t="shared" ref="C1410:C1473" ca="1" si="44">YEAR(TODAY())-B1410</f>
        <v>76</v>
      </c>
      <c r="D1410" t="str" cm="1">
        <f t="array" aca="1" ref="D14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10" t="s">
        <v>29</v>
      </c>
      <c r="F1410" t="s">
        <v>33</v>
      </c>
      <c r="G1410" cm="1">
        <f t="array" ref="G1410">_xlfn.IFS(marketing_campaign[[#This Row],[Marital_Status]]="Single",I1410-J1410+1,marketing_campaign[[#This Row],[Marital_Status]]="Together",I1410+J1410+2,marketing_campaign[[#This Row],[Marital_Status]]="Alone",I1410-J1410+1,marketing_campaign[[#This Row],[Marital_Status]]="Married",I1410+J1410+2,marketing_campaign[[#This Row],[Marital_Status]]="Divorced",I1410+J1410+1,marketing_campaign[[#This Row],[Marital_Status]]="YOLO",I1410-J1410+1,marketing_campaign[[#This Row],[Marital_Status]]="Absurd",I1410-J1410+1,marketing_campaign[[#This Row],[Marital_Status]]="Widow",I1410+J1410+1)</f>
        <v>3</v>
      </c>
      <c r="H1410">
        <v>57045</v>
      </c>
      <c r="I1410">
        <v>0</v>
      </c>
      <c r="J1410">
        <v>1</v>
      </c>
      <c r="K1410" s="1">
        <v>41160</v>
      </c>
      <c r="L1410">
        <v>40</v>
      </c>
      <c r="M1410" t="str" cm="1">
        <f t="array" ref="M1410">_xlfn.IFS(AND(marketing_campaign[[#This Row],[Recency]]&gt;=0,marketing_campaign[[#This Row],[Recency]]&lt;=14),"Early Recency",AND(marketing_campaign[[#This Row],[Recency]]&gt;=15,marketing_campaign[[#This Row],[Recency]]&lt;=31),"Mid-Recency",marketing_campaign[[#This Row],[Recency]]&gt;=32,"Late Recency")</f>
        <v>Late Recency</v>
      </c>
      <c r="N1410">
        <v>296</v>
      </c>
      <c r="O1410">
        <v>13</v>
      </c>
      <c r="P1410">
        <v>104</v>
      </c>
      <c r="Q1410">
        <v>11</v>
      </c>
      <c r="R1410">
        <v>13</v>
      </c>
      <c r="S1410">
        <v>17</v>
      </c>
      <c r="T1410">
        <f>marketing_campaign[[#This Row],[MntGoldProds]]+marketing_campaign[[#This Row],[MntSweetProducts]]+marketing_campaign[[#This Row],[MntFishProducts]]+marketing_campaign[[#This Row],[MntMeatProducts]]+marketing_campaign[[#This Row],[MntFruits]]+marketing_campaign[[#This Row],[MntWines]]</f>
        <v>454</v>
      </c>
      <c r="U1410">
        <v>3</v>
      </c>
      <c r="V1410">
        <v>4</v>
      </c>
      <c r="W1410">
        <v>2</v>
      </c>
      <c r="X1410">
        <v>9</v>
      </c>
      <c r="Y1410">
        <f t="shared" ref="Y1410:Y1473" si="45">U1410+V1410+W1410+X1410</f>
        <v>18</v>
      </c>
      <c r="Z1410">
        <v>3</v>
      </c>
      <c r="AA1410">
        <v>0</v>
      </c>
      <c r="AB1410">
        <v>0</v>
      </c>
      <c r="AC1410">
        <v>0</v>
      </c>
      <c r="AD1410">
        <v>0</v>
      </c>
      <c r="AE1410">
        <v>0</v>
      </c>
      <c r="AF1410">
        <v>0</v>
      </c>
      <c r="AG1410">
        <v>3</v>
      </c>
      <c r="AH1410">
        <v>11</v>
      </c>
      <c r="AI1410">
        <v>0</v>
      </c>
      <c r="AJ1410">
        <f>marketing_campaign[[#This Row],[AcceptedCmp2]]+marketing_campaign[[#This Row],[AcceptedCmp1]]+marketing_campaign[[#This Row],[AcceptedCmp5]]+marketing_campaign[[#This Row],[AcceptedCmp4]]+marketing_campaign[[#This Row],[AcceptedCmp3]]</f>
        <v>0</v>
      </c>
    </row>
    <row r="1411" spans="1:36" x14ac:dyDescent="0.35">
      <c r="A1411">
        <v>10010</v>
      </c>
      <c r="B1411">
        <v>1953</v>
      </c>
      <c r="C1411">
        <f t="shared" ca="1" si="44"/>
        <v>73</v>
      </c>
      <c r="D1411" t="str" cm="1">
        <f t="array" aca="1" ref="D14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11" t="s">
        <v>32</v>
      </c>
      <c r="F1411" t="s">
        <v>35</v>
      </c>
      <c r="G1411" cm="1">
        <f t="array" ref="G1411">_xlfn.IFS(marketing_campaign[[#This Row],[Marital_Status]]="Single",I1411-J1411+1,marketing_campaign[[#This Row],[Marital_Status]]="Together",I1411+J1411+2,marketing_campaign[[#This Row],[Marital_Status]]="Alone",I1411-J1411+1,marketing_campaign[[#This Row],[Marital_Status]]="Married",I1411+J1411+2,marketing_campaign[[#This Row],[Marital_Status]]="Divorced",I1411+J1411+1,marketing_campaign[[#This Row],[Marital_Status]]="YOLO",I1411-J1411+1,marketing_campaign[[#This Row],[Marital_Status]]="Absurd",I1411-J1411+1,marketing_campaign[[#This Row],[Marital_Status]]="Widow",I1411+J1411+1)</f>
        <v>3</v>
      </c>
      <c r="H1411">
        <v>36957</v>
      </c>
      <c r="I1411">
        <v>1</v>
      </c>
      <c r="J1411">
        <v>1</v>
      </c>
      <c r="K1411" s="1">
        <v>41158</v>
      </c>
      <c r="L1411">
        <v>43</v>
      </c>
      <c r="M1411" t="str" cm="1">
        <f t="array" ref="M1411">_xlfn.IFS(AND(marketing_campaign[[#This Row],[Recency]]&gt;=0,marketing_campaign[[#This Row],[Recency]]&lt;=14),"Early Recency",AND(marketing_campaign[[#This Row],[Recency]]&gt;=15,marketing_campaign[[#This Row],[Recency]]&lt;=31),"Mid-Recency",marketing_campaign[[#This Row],[Recency]]&gt;=32,"Late Recency")</f>
        <v>Late Recency</v>
      </c>
      <c r="N1411">
        <v>100</v>
      </c>
      <c r="O1411">
        <v>2</v>
      </c>
      <c r="P1411">
        <v>16</v>
      </c>
      <c r="Q1411">
        <v>2</v>
      </c>
      <c r="R1411">
        <v>1</v>
      </c>
      <c r="S1411">
        <v>31</v>
      </c>
      <c r="T1411">
        <f>marketing_campaign[[#This Row],[MntGoldProds]]+marketing_campaign[[#This Row],[MntSweetProducts]]+marketing_campaign[[#This Row],[MntFishProducts]]+marketing_campaign[[#This Row],[MntMeatProducts]]+marketing_campaign[[#This Row],[MntFruits]]+marketing_campaign[[#This Row],[MntWines]]</f>
        <v>152</v>
      </c>
      <c r="U1411">
        <v>4</v>
      </c>
      <c r="V1411">
        <v>3</v>
      </c>
      <c r="W1411">
        <v>2</v>
      </c>
      <c r="X1411">
        <v>2</v>
      </c>
      <c r="Y1411">
        <f t="shared" si="45"/>
        <v>11</v>
      </c>
      <c r="Z1411">
        <v>9</v>
      </c>
      <c r="AA1411">
        <v>0</v>
      </c>
      <c r="AB1411">
        <v>0</v>
      </c>
      <c r="AC1411">
        <v>0</v>
      </c>
      <c r="AD1411">
        <v>0</v>
      </c>
      <c r="AE1411">
        <v>0</v>
      </c>
      <c r="AF1411">
        <v>0</v>
      </c>
      <c r="AG1411">
        <v>3</v>
      </c>
      <c r="AH1411">
        <v>11</v>
      </c>
      <c r="AI1411">
        <v>1</v>
      </c>
      <c r="AJ1411">
        <f>marketing_campaign[[#This Row],[AcceptedCmp2]]+marketing_campaign[[#This Row],[AcceptedCmp1]]+marketing_campaign[[#This Row],[AcceptedCmp5]]+marketing_campaign[[#This Row],[AcceptedCmp4]]+marketing_campaign[[#This Row],[AcceptedCmp3]]</f>
        <v>0</v>
      </c>
    </row>
    <row r="1412" spans="1:36" x14ac:dyDescent="0.35">
      <c r="A1412">
        <v>618</v>
      </c>
      <c r="B1412">
        <v>1977</v>
      </c>
      <c r="C1412">
        <f t="shared" ca="1" si="44"/>
        <v>49</v>
      </c>
      <c r="D1412" t="str" cm="1">
        <f t="array" aca="1" ref="D14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2" t="s">
        <v>32</v>
      </c>
      <c r="F1412" t="s">
        <v>33</v>
      </c>
      <c r="G1412" cm="1">
        <f t="array" ref="G1412">_xlfn.IFS(marketing_campaign[[#This Row],[Marital_Status]]="Single",I1412-J1412+1,marketing_campaign[[#This Row],[Marital_Status]]="Together",I1412+J1412+2,marketing_campaign[[#This Row],[Marital_Status]]="Alone",I1412-J1412+1,marketing_campaign[[#This Row],[Marital_Status]]="Married",I1412+J1412+2,marketing_campaign[[#This Row],[Marital_Status]]="Divorced",I1412+J1412+1,marketing_campaign[[#This Row],[Marital_Status]]="YOLO",I1412-J1412+1,marketing_campaign[[#This Row],[Marital_Status]]="Absurd",I1412-J1412+1,marketing_campaign[[#This Row],[Marital_Status]]="Widow",I1412+J1412+1)</f>
        <v>3</v>
      </c>
      <c r="H1412">
        <v>69389</v>
      </c>
      <c r="I1412">
        <v>0</v>
      </c>
      <c r="J1412">
        <v>1</v>
      </c>
      <c r="K1412" s="1">
        <v>41180</v>
      </c>
      <c r="L1412">
        <v>17</v>
      </c>
      <c r="M1412" t="str" cm="1">
        <f t="array" ref="M1412">_xlfn.IFS(AND(marketing_campaign[[#This Row],[Recency]]&gt;=0,marketing_campaign[[#This Row],[Recency]]&lt;=14),"Early Recency",AND(marketing_campaign[[#This Row],[Recency]]&gt;=15,marketing_campaign[[#This Row],[Recency]]&lt;=31),"Mid-Recency",marketing_campaign[[#This Row],[Recency]]&gt;=32,"Late Recency")</f>
        <v>Mid-Recency</v>
      </c>
      <c r="N1412">
        <v>422</v>
      </c>
      <c r="O1412">
        <v>7</v>
      </c>
      <c r="P1412">
        <v>238</v>
      </c>
      <c r="Q1412">
        <v>69</v>
      </c>
      <c r="R1412">
        <v>46</v>
      </c>
      <c r="S1412">
        <v>15</v>
      </c>
      <c r="T1412">
        <f>marketing_campaign[[#This Row],[MntGoldProds]]+marketing_campaign[[#This Row],[MntSweetProducts]]+marketing_campaign[[#This Row],[MntFishProducts]]+marketing_campaign[[#This Row],[MntMeatProducts]]+marketing_campaign[[#This Row],[MntFruits]]+marketing_campaign[[#This Row],[MntWines]]</f>
        <v>797</v>
      </c>
      <c r="U1412">
        <v>1</v>
      </c>
      <c r="V1412">
        <v>7</v>
      </c>
      <c r="W1412">
        <v>2</v>
      </c>
      <c r="X1412">
        <v>12</v>
      </c>
      <c r="Y1412">
        <f t="shared" si="45"/>
        <v>22</v>
      </c>
      <c r="Z1412">
        <v>4</v>
      </c>
      <c r="AA1412">
        <v>0</v>
      </c>
      <c r="AB1412">
        <v>0</v>
      </c>
      <c r="AC1412">
        <v>0</v>
      </c>
      <c r="AD1412">
        <v>0</v>
      </c>
      <c r="AE1412">
        <v>0</v>
      </c>
      <c r="AF1412">
        <v>0</v>
      </c>
      <c r="AG1412">
        <v>3</v>
      </c>
      <c r="AH1412">
        <v>11</v>
      </c>
      <c r="AI1412">
        <v>0</v>
      </c>
      <c r="AJ1412">
        <f>marketing_campaign[[#This Row],[AcceptedCmp2]]+marketing_campaign[[#This Row],[AcceptedCmp1]]+marketing_campaign[[#This Row],[AcceptedCmp5]]+marketing_campaign[[#This Row],[AcceptedCmp4]]+marketing_campaign[[#This Row],[AcceptedCmp3]]</f>
        <v>0</v>
      </c>
    </row>
    <row r="1413" spans="1:36" x14ac:dyDescent="0.35">
      <c r="A1413">
        <v>9121</v>
      </c>
      <c r="B1413">
        <v>1972</v>
      </c>
      <c r="C1413">
        <f t="shared" ca="1" si="44"/>
        <v>54</v>
      </c>
      <c r="D1413" t="str" cm="1">
        <f t="array" aca="1" ref="D14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3" t="s">
        <v>29</v>
      </c>
      <c r="F1413" t="s">
        <v>33</v>
      </c>
      <c r="G1413" cm="1">
        <f t="array" ref="G1413">_xlfn.IFS(marketing_campaign[[#This Row],[Marital_Status]]="Single",I1413-J1413+1,marketing_campaign[[#This Row],[Marital_Status]]="Together",I1413+J1413+2,marketing_campaign[[#This Row],[Marital_Status]]="Alone",I1413-J1413+1,marketing_campaign[[#This Row],[Marital_Status]]="Married",I1413+J1413+2,marketing_campaign[[#This Row],[Marital_Status]]="Divorced",I1413+J1413+1,marketing_campaign[[#This Row],[Marital_Status]]="YOLO",I1413-J1413+1,marketing_campaign[[#This Row],[Marital_Status]]="Absurd",I1413-J1413+1,marketing_campaign[[#This Row],[Marital_Status]]="Widow",I1413+J1413+1)</f>
        <v>3</v>
      </c>
      <c r="H1413">
        <v>80134</v>
      </c>
      <c r="I1413">
        <v>1</v>
      </c>
      <c r="J1413">
        <v>0</v>
      </c>
      <c r="K1413" s="1">
        <v>41414</v>
      </c>
      <c r="L1413">
        <v>40</v>
      </c>
      <c r="M1413" t="str" cm="1">
        <f t="array" ref="M1413">_xlfn.IFS(AND(marketing_campaign[[#This Row],[Recency]]&gt;=0,marketing_campaign[[#This Row],[Recency]]&lt;=14),"Early Recency",AND(marketing_campaign[[#This Row],[Recency]]&gt;=15,marketing_campaign[[#This Row],[Recency]]&lt;=31),"Mid-Recency",marketing_campaign[[#This Row],[Recency]]&gt;=32,"Late Recency")</f>
        <v>Late Recency</v>
      </c>
      <c r="N1413">
        <v>1218</v>
      </c>
      <c r="O1413">
        <v>16</v>
      </c>
      <c r="P1413">
        <v>272</v>
      </c>
      <c r="Q1413">
        <v>104</v>
      </c>
      <c r="R1413">
        <v>0</v>
      </c>
      <c r="S1413">
        <v>80</v>
      </c>
      <c r="T1413">
        <f>marketing_campaign[[#This Row],[MntGoldProds]]+marketing_campaign[[#This Row],[MntSweetProducts]]+marketing_campaign[[#This Row],[MntFishProducts]]+marketing_campaign[[#This Row],[MntMeatProducts]]+marketing_campaign[[#This Row],[MntFruits]]+marketing_campaign[[#This Row],[MntWines]]</f>
        <v>1690</v>
      </c>
      <c r="U1413">
        <v>2</v>
      </c>
      <c r="V1413">
        <v>5</v>
      </c>
      <c r="W1413">
        <v>3</v>
      </c>
      <c r="X1413">
        <v>6</v>
      </c>
      <c r="Y1413">
        <f t="shared" si="45"/>
        <v>16</v>
      </c>
      <c r="Z1413">
        <v>6</v>
      </c>
      <c r="AA1413">
        <v>0</v>
      </c>
      <c r="AB1413">
        <v>1</v>
      </c>
      <c r="AC1413">
        <v>1</v>
      </c>
      <c r="AD1413">
        <v>1</v>
      </c>
      <c r="AE1413">
        <v>0</v>
      </c>
      <c r="AF1413">
        <v>0</v>
      </c>
      <c r="AG1413">
        <v>3</v>
      </c>
      <c r="AH1413">
        <v>11</v>
      </c>
      <c r="AI1413">
        <v>1</v>
      </c>
      <c r="AJ1413">
        <f>marketing_campaign[[#This Row],[AcceptedCmp2]]+marketing_campaign[[#This Row],[AcceptedCmp1]]+marketing_campaign[[#This Row],[AcceptedCmp5]]+marketing_campaign[[#This Row],[AcceptedCmp4]]+marketing_campaign[[#This Row],[AcceptedCmp3]]</f>
        <v>3</v>
      </c>
    </row>
    <row r="1414" spans="1:36" x14ac:dyDescent="0.35">
      <c r="A1414">
        <v>361</v>
      </c>
      <c r="B1414">
        <v>1969</v>
      </c>
      <c r="C1414">
        <f t="shared" ca="1" si="44"/>
        <v>57</v>
      </c>
      <c r="D1414" t="str" cm="1">
        <f t="array" aca="1" ref="D14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4" t="s">
        <v>34</v>
      </c>
      <c r="F1414" t="s">
        <v>33</v>
      </c>
      <c r="G1414" cm="1">
        <f t="array" ref="G1414">_xlfn.IFS(marketing_campaign[[#This Row],[Marital_Status]]="Single",I1414-J1414+1,marketing_campaign[[#This Row],[Marital_Status]]="Together",I1414+J1414+2,marketing_campaign[[#This Row],[Marital_Status]]="Alone",I1414-J1414+1,marketing_campaign[[#This Row],[Marital_Status]]="Married",I1414+J1414+2,marketing_campaign[[#This Row],[Marital_Status]]="Divorced",I1414+J1414+1,marketing_campaign[[#This Row],[Marital_Status]]="YOLO",I1414-J1414+1,marketing_campaign[[#This Row],[Marital_Status]]="Absurd",I1414-J1414+1,marketing_campaign[[#This Row],[Marital_Status]]="Widow",I1414+J1414+1)</f>
        <v>4</v>
      </c>
      <c r="H1414">
        <v>43142</v>
      </c>
      <c r="I1414">
        <v>1</v>
      </c>
      <c r="J1414">
        <v>1</v>
      </c>
      <c r="K1414" s="1">
        <v>41688</v>
      </c>
      <c r="L1414">
        <v>84</v>
      </c>
      <c r="M1414" t="str" cm="1">
        <f t="array" ref="M1414">_xlfn.IFS(AND(marketing_campaign[[#This Row],[Recency]]&gt;=0,marketing_campaign[[#This Row],[Recency]]&lt;=14),"Early Recency",AND(marketing_campaign[[#This Row],[Recency]]&gt;=15,marketing_campaign[[#This Row],[Recency]]&lt;=31),"Mid-Recency",marketing_campaign[[#This Row],[Recency]]&gt;=32,"Late Recency")</f>
        <v>Late Recency</v>
      </c>
      <c r="N1414">
        <v>5</v>
      </c>
      <c r="O1414">
        <v>1</v>
      </c>
      <c r="P1414">
        <v>7</v>
      </c>
      <c r="Q1414">
        <v>2</v>
      </c>
      <c r="R1414">
        <v>1</v>
      </c>
      <c r="S1414">
        <v>4</v>
      </c>
      <c r="T1414">
        <f>marketing_campaign[[#This Row],[MntGoldProds]]+marketing_campaign[[#This Row],[MntSweetProducts]]+marketing_campaign[[#This Row],[MntFishProducts]]+marketing_campaign[[#This Row],[MntMeatProducts]]+marketing_campaign[[#This Row],[MntFruits]]+marketing_campaign[[#This Row],[MntWines]]</f>
        <v>20</v>
      </c>
      <c r="U1414">
        <v>1</v>
      </c>
      <c r="V1414">
        <v>1</v>
      </c>
      <c r="W1414">
        <v>0</v>
      </c>
      <c r="X1414">
        <v>2</v>
      </c>
      <c r="Y1414">
        <f t="shared" si="45"/>
        <v>4</v>
      </c>
      <c r="Z1414">
        <v>7</v>
      </c>
      <c r="AA1414">
        <v>0</v>
      </c>
      <c r="AB1414">
        <v>0</v>
      </c>
      <c r="AC1414">
        <v>0</v>
      </c>
      <c r="AD1414">
        <v>0</v>
      </c>
      <c r="AE1414">
        <v>0</v>
      </c>
      <c r="AF1414">
        <v>0</v>
      </c>
      <c r="AG1414">
        <v>3</v>
      </c>
      <c r="AH1414">
        <v>11</v>
      </c>
      <c r="AI1414">
        <v>0</v>
      </c>
      <c r="AJ1414">
        <f>marketing_campaign[[#This Row],[AcceptedCmp2]]+marketing_campaign[[#This Row],[AcceptedCmp1]]+marketing_campaign[[#This Row],[AcceptedCmp5]]+marketing_campaign[[#This Row],[AcceptedCmp4]]+marketing_campaign[[#This Row],[AcceptedCmp3]]</f>
        <v>0</v>
      </c>
    </row>
    <row r="1415" spans="1:36" x14ac:dyDescent="0.35">
      <c r="A1415">
        <v>4310</v>
      </c>
      <c r="B1415">
        <v>1944</v>
      </c>
      <c r="C1415">
        <f t="shared" ca="1" si="44"/>
        <v>82</v>
      </c>
      <c r="D1415" t="str" cm="1">
        <f t="array" aca="1" ref="D14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15" t="s">
        <v>29</v>
      </c>
      <c r="F1415" t="s">
        <v>33</v>
      </c>
      <c r="G1415" cm="1">
        <f t="array" ref="G1415">_xlfn.IFS(marketing_campaign[[#This Row],[Marital_Status]]="Single",I1415-J1415+1,marketing_campaign[[#This Row],[Marital_Status]]="Together",I1415+J1415+2,marketing_campaign[[#This Row],[Marital_Status]]="Alone",I1415-J1415+1,marketing_campaign[[#This Row],[Marital_Status]]="Married",I1415+J1415+2,marketing_campaign[[#This Row],[Marital_Status]]="Divorced",I1415+J1415+1,marketing_campaign[[#This Row],[Marital_Status]]="YOLO",I1415-J1415+1,marketing_campaign[[#This Row],[Marital_Status]]="Absurd",I1415-J1415+1,marketing_campaign[[#This Row],[Marital_Status]]="Widow",I1415+J1415+1)</f>
        <v>2</v>
      </c>
      <c r="H1415">
        <v>80589</v>
      </c>
      <c r="I1415">
        <v>0</v>
      </c>
      <c r="J1415">
        <v>0</v>
      </c>
      <c r="K1415" s="1">
        <v>41661</v>
      </c>
      <c r="L1415">
        <v>25</v>
      </c>
      <c r="M1415" t="str" cm="1">
        <f t="array" ref="M1415">_xlfn.IFS(AND(marketing_campaign[[#This Row],[Recency]]&gt;=0,marketing_campaign[[#This Row],[Recency]]&lt;=14),"Early Recency",AND(marketing_campaign[[#This Row],[Recency]]&gt;=15,marketing_campaign[[#This Row],[Recency]]&lt;=31),"Mid-Recency",marketing_campaign[[#This Row],[Recency]]&gt;=32,"Late Recency")</f>
        <v>Mid-Recency</v>
      </c>
      <c r="N1415">
        <v>507</v>
      </c>
      <c r="O1415">
        <v>93</v>
      </c>
      <c r="P1415">
        <v>520</v>
      </c>
      <c r="Q1415">
        <v>242</v>
      </c>
      <c r="R1415">
        <v>40</v>
      </c>
      <c r="S1415">
        <v>26</v>
      </c>
      <c r="T1415">
        <f>marketing_campaign[[#This Row],[MntGoldProds]]+marketing_campaign[[#This Row],[MntSweetProducts]]+marketing_campaign[[#This Row],[MntFishProducts]]+marketing_campaign[[#This Row],[MntMeatProducts]]+marketing_campaign[[#This Row],[MntFruits]]+marketing_campaign[[#This Row],[MntWines]]</f>
        <v>1428</v>
      </c>
      <c r="U1415">
        <v>1</v>
      </c>
      <c r="V1415">
        <v>5</v>
      </c>
      <c r="W1415">
        <v>10</v>
      </c>
      <c r="X1415">
        <v>5</v>
      </c>
      <c r="Y1415">
        <f t="shared" si="45"/>
        <v>21</v>
      </c>
      <c r="Z1415">
        <v>1</v>
      </c>
      <c r="AA1415">
        <v>0</v>
      </c>
      <c r="AB1415">
        <v>0</v>
      </c>
      <c r="AC1415">
        <v>0</v>
      </c>
      <c r="AD1415">
        <v>1</v>
      </c>
      <c r="AE1415">
        <v>0</v>
      </c>
      <c r="AF1415">
        <v>0</v>
      </c>
      <c r="AG1415">
        <v>3</v>
      </c>
      <c r="AH1415">
        <v>11</v>
      </c>
      <c r="AI1415">
        <v>1</v>
      </c>
      <c r="AJ1415">
        <f>marketing_campaign[[#This Row],[AcceptedCmp2]]+marketing_campaign[[#This Row],[AcceptedCmp1]]+marketing_campaign[[#This Row],[AcceptedCmp5]]+marketing_campaign[[#This Row],[AcceptedCmp4]]+marketing_campaign[[#This Row],[AcceptedCmp3]]</f>
        <v>1</v>
      </c>
    </row>
    <row r="1416" spans="1:36" x14ac:dyDescent="0.35">
      <c r="A1416">
        <v>2678</v>
      </c>
      <c r="B1416">
        <v>1990</v>
      </c>
      <c r="C1416">
        <f t="shared" ca="1" si="44"/>
        <v>36</v>
      </c>
      <c r="D1416" t="str" cm="1">
        <f t="array" aca="1" ref="D14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16" t="s">
        <v>29</v>
      </c>
      <c r="F1416" t="s">
        <v>30</v>
      </c>
      <c r="G1416" cm="1">
        <f t="array" ref="G1416">_xlfn.IFS(marketing_campaign[[#This Row],[Marital_Status]]="Single",I1416-J1416+1,marketing_campaign[[#This Row],[Marital_Status]]="Together",I1416+J1416+2,marketing_campaign[[#This Row],[Marital_Status]]="Alone",I1416-J1416+1,marketing_campaign[[#This Row],[Marital_Status]]="Married",I1416+J1416+2,marketing_campaign[[#This Row],[Marital_Status]]="Divorced",I1416+J1416+1,marketing_campaign[[#This Row],[Marital_Status]]="YOLO",I1416-J1416+1,marketing_campaign[[#This Row],[Marital_Status]]="Absurd",I1416-J1416+1,marketing_campaign[[#This Row],[Marital_Status]]="Widow",I1416+J1416+1)</f>
        <v>2</v>
      </c>
      <c r="H1416">
        <v>34412</v>
      </c>
      <c r="I1416">
        <v>1</v>
      </c>
      <c r="J1416">
        <v>0</v>
      </c>
      <c r="K1416" s="1">
        <v>41318</v>
      </c>
      <c r="L1416">
        <v>62</v>
      </c>
      <c r="M1416" t="str" cm="1">
        <f t="array" ref="M1416">_xlfn.IFS(AND(marketing_campaign[[#This Row],[Recency]]&gt;=0,marketing_campaign[[#This Row],[Recency]]&lt;=14),"Early Recency",AND(marketing_campaign[[#This Row],[Recency]]&gt;=15,marketing_campaign[[#This Row],[Recency]]&lt;=31),"Mid-Recency",marketing_campaign[[#This Row],[Recency]]&gt;=32,"Late Recency")</f>
        <v>Late Recency</v>
      </c>
      <c r="N1416">
        <v>52</v>
      </c>
      <c r="O1416">
        <v>12</v>
      </c>
      <c r="P1416">
        <v>50</v>
      </c>
      <c r="Q1416">
        <v>4</v>
      </c>
      <c r="R1416">
        <v>36</v>
      </c>
      <c r="S1416">
        <v>55</v>
      </c>
      <c r="T1416">
        <f>marketing_campaign[[#This Row],[MntGoldProds]]+marketing_campaign[[#This Row],[MntSweetProducts]]+marketing_campaign[[#This Row],[MntFishProducts]]+marketing_campaign[[#This Row],[MntMeatProducts]]+marketing_campaign[[#This Row],[MntFruits]]+marketing_campaign[[#This Row],[MntWines]]</f>
        <v>209</v>
      </c>
      <c r="U1416">
        <v>3</v>
      </c>
      <c r="V1416">
        <v>5</v>
      </c>
      <c r="W1416">
        <v>0</v>
      </c>
      <c r="X1416">
        <v>3</v>
      </c>
      <c r="Y1416">
        <f t="shared" si="45"/>
        <v>11</v>
      </c>
      <c r="Z1416">
        <v>9</v>
      </c>
      <c r="AA1416">
        <v>0</v>
      </c>
      <c r="AB1416">
        <v>0</v>
      </c>
      <c r="AC1416">
        <v>0</v>
      </c>
      <c r="AD1416">
        <v>0</v>
      </c>
      <c r="AE1416">
        <v>0</v>
      </c>
      <c r="AF1416">
        <v>0</v>
      </c>
      <c r="AG1416">
        <v>3</v>
      </c>
      <c r="AH1416">
        <v>11</v>
      </c>
      <c r="AI1416">
        <v>0</v>
      </c>
      <c r="AJ1416">
        <f>marketing_campaign[[#This Row],[AcceptedCmp2]]+marketing_campaign[[#This Row],[AcceptedCmp1]]+marketing_campaign[[#This Row],[AcceptedCmp5]]+marketing_campaign[[#This Row],[AcceptedCmp4]]+marketing_campaign[[#This Row],[AcceptedCmp3]]</f>
        <v>0</v>
      </c>
    </row>
    <row r="1417" spans="1:36" x14ac:dyDescent="0.35">
      <c r="A1417">
        <v>6376</v>
      </c>
      <c r="B1417">
        <v>1979</v>
      </c>
      <c r="C1417">
        <f t="shared" ca="1" si="44"/>
        <v>47</v>
      </c>
      <c r="D1417" t="str" cm="1">
        <f t="array" aca="1" ref="D14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7" t="s">
        <v>29</v>
      </c>
      <c r="F1417" t="s">
        <v>30</v>
      </c>
      <c r="G1417" cm="1">
        <f t="array" ref="G1417">_xlfn.IFS(marketing_campaign[[#This Row],[Marital_Status]]="Single",I1417-J1417+1,marketing_campaign[[#This Row],[Marital_Status]]="Together",I1417+J1417+2,marketing_campaign[[#This Row],[Marital_Status]]="Alone",I1417-J1417+1,marketing_campaign[[#This Row],[Marital_Status]]="Married",I1417+J1417+2,marketing_campaign[[#This Row],[Marital_Status]]="Divorced",I1417+J1417+1,marketing_campaign[[#This Row],[Marital_Status]]="YOLO",I1417-J1417+1,marketing_campaign[[#This Row],[Marital_Status]]="Absurd",I1417-J1417+1,marketing_campaign[[#This Row],[Marital_Status]]="Widow",I1417+J1417+1)</f>
        <v>2</v>
      </c>
      <c r="H1417">
        <v>57537</v>
      </c>
      <c r="I1417">
        <v>1</v>
      </c>
      <c r="J1417">
        <v>0</v>
      </c>
      <c r="K1417" s="1">
        <v>41435</v>
      </c>
      <c r="L1417">
        <v>83</v>
      </c>
      <c r="M1417" t="str" cm="1">
        <f t="array" ref="M1417">_xlfn.IFS(AND(marketing_campaign[[#This Row],[Recency]]&gt;=0,marketing_campaign[[#This Row],[Recency]]&lt;=14),"Early Recency",AND(marketing_campaign[[#This Row],[Recency]]&gt;=15,marketing_campaign[[#This Row],[Recency]]&lt;=31),"Mid-Recency",marketing_campaign[[#This Row],[Recency]]&gt;=32,"Late Recency")</f>
        <v>Late Recency</v>
      </c>
      <c r="N1417">
        <v>191</v>
      </c>
      <c r="O1417">
        <v>56</v>
      </c>
      <c r="P1417">
        <v>139</v>
      </c>
      <c r="Q1417">
        <v>51</v>
      </c>
      <c r="R1417">
        <v>8</v>
      </c>
      <c r="S1417">
        <v>100</v>
      </c>
      <c r="T1417">
        <f>marketing_campaign[[#This Row],[MntGoldProds]]+marketing_campaign[[#This Row],[MntSweetProducts]]+marketing_campaign[[#This Row],[MntFishProducts]]+marketing_campaign[[#This Row],[MntMeatProducts]]+marketing_campaign[[#This Row],[MntFruits]]+marketing_campaign[[#This Row],[MntWines]]</f>
        <v>545</v>
      </c>
      <c r="U1417">
        <v>4</v>
      </c>
      <c r="V1417">
        <v>4</v>
      </c>
      <c r="W1417">
        <v>3</v>
      </c>
      <c r="X1417">
        <v>8</v>
      </c>
      <c r="Y1417">
        <f t="shared" si="45"/>
        <v>19</v>
      </c>
      <c r="Z1417">
        <v>4</v>
      </c>
      <c r="AA1417">
        <v>0</v>
      </c>
      <c r="AB1417">
        <v>0</v>
      </c>
      <c r="AC1417">
        <v>0</v>
      </c>
      <c r="AD1417">
        <v>0</v>
      </c>
      <c r="AE1417">
        <v>0</v>
      </c>
      <c r="AF1417">
        <v>0</v>
      </c>
      <c r="AG1417">
        <v>3</v>
      </c>
      <c r="AH1417">
        <v>11</v>
      </c>
      <c r="AI1417">
        <v>0</v>
      </c>
      <c r="AJ1417">
        <f>marketing_campaign[[#This Row],[AcceptedCmp2]]+marketing_campaign[[#This Row],[AcceptedCmp1]]+marketing_campaign[[#This Row],[AcceptedCmp5]]+marketing_campaign[[#This Row],[AcceptedCmp4]]+marketing_campaign[[#This Row],[AcceptedCmp3]]</f>
        <v>0</v>
      </c>
    </row>
    <row r="1418" spans="1:36" x14ac:dyDescent="0.35">
      <c r="A1418">
        <v>524</v>
      </c>
      <c r="B1418">
        <v>1966</v>
      </c>
      <c r="C1418">
        <f t="shared" ca="1" si="44"/>
        <v>60</v>
      </c>
      <c r="D1418" t="str" cm="1">
        <f t="array" aca="1" ref="D14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18" t="s">
        <v>36</v>
      </c>
      <c r="F1418" t="s">
        <v>31</v>
      </c>
      <c r="G1418" cm="1">
        <f t="array" ref="G1418">_xlfn.IFS(marketing_campaign[[#This Row],[Marital_Status]]="Single",I1418-J1418+1,marketing_campaign[[#This Row],[Marital_Status]]="Together",I1418+J1418+2,marketing_campaign[[#This Row],[Marital_Status]]="Alone",I1418-J1418+1,marketing_campaign[[#This Row],[Marital_Status]]="Married",I1418+J1418+2,marketing_campaign[[#This Row],[Marital_Status]]="Divorced",I1418+J1418+1,marketing_campaign[[#This Row],[Marital_Status]]="YOLO",I1418-J1418+1,marketing_campaign[[#This Row],[Marital_Status]]="Absurd",I1418-J1418+1,marketing_campaign[[#This Row],[Marital_Status]]="Widow",I1418+J1418+1)</f>
        <v>2</v>
      </c>
      <c r="H1418">
        <v>22634</v>
      </c>
      <c r="I1418">
        <v>0</v>
      </c>
      <c r="J1418">
        <v>0</v>
      </c>
      <c r="K1418" s="1">
        <v>41290</v>
      </c>
      <c r="L1418">
        <v>47</v>
      </c>
      <c r="M1418" t="str" cm="1">
        <f t="array" ref="M1418">_xlfn.IFS(AND(marketing_campaign[[#This Row],[Recency]]&gt;=0,marketing_campaign[[#This Row],[Recency]]&lt;=14),"Early Recency",AND(marketing_campaign[[#This Row],[Recency]]&gt;=15,marketing_campaign[[#This Row],[Recency]]&lt;=31),"Mid-Recency",marketing_campaign[[#This Row],[Recency]]&gt;=32,"Late Recency")</f>
        <v>Late Recency</v>
      </c>
      <c r="N1418">
        <v>2</v>
      </c>
      <c r="O1418">
        <v>23</v>
      </c>
      <c r="P1418">
        <v>11</v>
      </c>
      <c r="Q1418">
        <v>8</v>
      </c>
      <c r="R1418">
        <v>6</v>
      </c>
      <c r="S1418">
        <v>46</v>
      </c>
      <c r="T1418">
        <f>marketing_campaign[[#This Row],[MntGoldProds]]+marketing_campaign[[#This Row],[MntSweetProducts]]+marketing_campaign[[#This Row],[MntFishProducts]]+marketing_campaign[[#This Row],[MntMeatProducts]]+marketing_campaign[[#This Row],[MntFruits]]+marketing_campaign[[#This Row],[MntWines]]</f>
        <v>96</v>
      </c>
      <c r="U1418">
        <v>1</v>
      </c>
      <c r="V1418">
        <v>2</v>
      </c>
      <c r="W1418">
        <v>1</v>
      </c>
      <c r="X1418">
        <v>2</v>
      </c>
      <c r="Y1418">
        <f t="shared" si="45"/>
        <v>6</v>
      </c>
      <c r="Z1418">
        <v>8</v>
      </c>
      <c r="AA1418">
        <v>0</v>
      </c>
      <c r="AB1418">
        <v>0</v>
      </c>
      <c r="AC1418">
        <v>0</v>
      </c>
      <c r="AD1418">
        <v>0</v>
      </c>
      <c r="AE1418">
        <v>0</v>
      </c>
      <c r="AF1418">
        <v>0</v>
      </c>
      <c r="AG1418">
        <v>3</v>
      </c>
      <c r="AH1418">
        <v>11</v>
      </c>
      <c r="AI1418">
        <v>0</v>
      </c>
      <c r="AJ1418">
        <f>marketing_campaign[[#This Row],[AcceptedCmp2]]+marketing_campaign[[#This Row],[AcceptedCmp1]]+marketing_campaign[[#This Row],[AcceptedCmp5]]+marketing_campaign[[#This Row],[AcceptedCmp4]]+marketing_campaign[[#This Row],[AcceptedCmp3]]</f>
        <v>0</v>
      </c>
    </row>
    <row r="1419" spans="1:36" x14ac:dyDescent="0.35">
      <c r="A1419">
        <v>10341</v>
      </c>
      <c r="B1419">
        <v>1948</v>
      </c>
      <c r="C1419">
        <f t="shared" ca="1" si="44"/>
        <v>78</v>
      </c>
      <c r="D1419" t="str" cm="1">
        <f t="array" aca="1" ref="D14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19" t="s">
        <v>29</v>
      </c>
      <c r="F1419" t="s">
        <v>31</v>
      </c>
      <c r="G1419" cm="1">
        <f t="array" ref="G1419">_xlfn.IFS(marketing_campaign[[#This Row],[Marital_Status]]="Single",I1419-J1419+1,marketing_campaign[[#This Row],[Marital_Status]]="Together",I1419+J1419+2,marketing_campaign[[#This Row],[Marital_Status]]="Alone",I1419-J1419+1,marketing_campaign[[#This Row],[Marital_Status]]="Married",I1419+J1419+2,marketing_campaign[[#This Row],[Marital_Status]]="Divorced",I1419+J1419+1,marketing_campaign[[#This Row],[Marital_Status]]="YOLO",I1419-J1419+1,marketing_campaign[[#This Row],[Marital_Status]]="Absurd",I1419-J1419+1,marketing_campaign[[#This Row],[Marital_Status]]="Widow",I1419+J1419+1)</f>
        <v>2</v>
      </c>
      <c r="H1419">
        <v>51315</v>
      </c>
      <c r="I1419">
        <v>0</v>
      </c>
      <c r="J1419">
        <v>0</v>
      </c>
      <c r="K1419" s="1">
        <v>41693</v>
      </c>
      <c r="L1419">
        <v>45</v>
      </c>
      <c r="M1419" t="str" cm="1">
        <f t="array" ref="M1419">_xlfn.IFS(AND(marketing_campaign[[#This Row],[Recency]]&gt;=0,marketing_campaign[[#This Row],[Recency]]&lt;=14),"Early Recency",AND(marketing_campaign[[#This Row],[Recency]]&gt;=15,marketing_campaign[[#This Row],[Recency]]&lt;=31),"Mid-Recency",marketing_campaign[[#This Row],[Recency]]&gt;=32,"Late Recency")</f>
        <v>Late Recency</v>
      </c>
      <c r="N1419">
        <v>68</v>
      </c>
      <c r="O1419">
        <v>28</v>
      </c>
      <c r="P1419">
        <v>39</v>
      </c>
      <c r="Q1419">
        <v>16</v>
      </c>
      <c r="R1419">
        <v>30</v>
      </c>
      <c r="S1419">
        <v>41</v>
      </c>
      <c r="T1419">
        <f>marketing_campaign[[#This Row],[MntGoldProds]]+marketing_campaign[[#This Row],[MntSweetProducts]]+marketing_campaign[[#This Row],[MntFishProducts]]+marketing_campaign[[#This Row],[MntMeatProducts]]+marketing_campaign[[#This Row],[MntFruits]]+marketing_campaign[[#This Row],[MntWines]]</f>
        <v>222</v>
      </c>
      <c r="U1419">
        <v>1</v>
      </c>
      <c r="V1419">
        <v>2</v>
      </c>
      <c r="W1419">
        <v>2</v>
      </c>
      <c r="X1419">
        <v>5</v>
      </c>
      <c r="Y1419">
        <f t="shared" si="45"/>
        <v>10</v>
      </c>
      <c r="Z1419">
        <v>2</v>
      </c>
      <c r="AA1419">
        <v>0</v>
      </c>
      <c r="AB1419">
        <v>0</v>
      </c>
      <c r="AC1419">
        <v>0</v>
      </c>
      <c r="AD1419">
        <v>0</v>
      </c>
      <c r="AE1419">
        <v>0</v>
      </c>
      <c r="AF1419">
        <v>0</v>
      </c>
      <c r="AG1419">
        <v>3</v>
      </c>
      <c r="AH1419">
        <v>11</v>
      </c>
      <c r="AI1419">
        <v>0</v>
      </c>
      <c r="AJ1419">
        <f>marketing_campaign[[#This Row],[AcceptedCmp2]]+marketing_campaign[[#This Row],[AcceptedCmp1]]+marketing_campaign[[#This Row],[AcceptedCmp5]]+marketing_campaign[[#This Row],[AcceptedCmp4]]+marketing_campaign[[#This Row],[AcceptedCmp3]]</f>
        <v>0</v>
      </c>
    </row>
    <row r="1420" spans="1:36" x14ac:dyDescent="0.35">
      <c r="A1420">
        <v>5654</v>
      </c>
      <c r="B1420">
        <v>1972</v>
      </c>
      <c r="C1420">
        <f t="shared" ca="1" si="44"/>
        <v>54</v>
      </c>
      <c r="D1420" t="str" cm="1">
        <f t="array" aca="1" ref="D14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0" t="s">
        <v>29</v>
      </c>
      <c r="F1420" t="s">
        <v>33</v>
      </c>
      <c r="G1420" cm="1">
        <f t="array" ref="G1420">_xlfn.IFS(marketing_campaign[[#This Row],[Marital_Status]]="Single",I1420-J1420+1,marketing_campaign[[#This Row],[Marital_Status]]="Together",I1420+J1420+2,marketing_campaign[[#This Row],[Marital_Status]]="Alone",I1420-J1420+1,marketing_campaign[[#This Row],[Marital_Status]]="Married",I1420+J1420+2,marketing_campaign[[#This Row],[Marital_Status]]="Divorced",I1420+J1420+1,marketing_campaign[[#This Row],[Marital_Status]]="YOLO",I1420-J1420+1,marketing_campaign[[#This Row],[Marital_Status]]="Absurd",I1420-J1420+1,marketing_campaign[[#This Row],[Marital_Status]]="Widow",I1420+J1420+1)</f>
        <v>5</v>
      </c>
      <c r="H1420">
        <v>36026</v>
      </c>
      <c r="I1420">
        <v>2</v>
      </c>
      <c r="J1420">
        <v>1</v>
      </c>
      <c r="K1420" s="1">
        <v>41714</v>
      </c>
      <c r="L1420">
        <v>34</v>
      </c>
      <c r="M1420" t="str" cm="1">
        <f t="array" ref="M1420">_xlfn.IFS(AND(marketing_campaign[[#This Row],[Recency]]&gt;=0,marketing_campaign[[#This Row],[Recency]]&lt;=14),"Early Recency",AND(marketing_campaign[[#This Row],[Recency]]&gt;=15,marketing_campaign[[#This Row],[Recency]]&lt;=31),"Mid-Recency",marketing_campaign[[#This Row],[Recency]]&gt;=32,"Late Recency")</f>
        <v>Late Recency</v>
      </c>
      <c r="N1420">
        <v>20</v>
      </c>
      <c r="O1420">
        <v>4</v>
      </c>
      <c r="P1420">
        <v>10</v>
      </c>
      <c r="Q1420">
        <v>6</v>
      </c>
      <c r="R1420">
        <v>4</v>
      </c>
      <c r="S1420">
        <v>17</v>
      </c>
      <c r="T1420">
        <f>marketing_campaign[[#This Row],[MntGoldProds]]+marketing_campaign[[#This Row],[MntSweetProducts]]+marketing_campaign[[#This Row],[MntFishProducts]]+marketing_campaign[[#This Row],[MntMeatProducts]]+marketing_campaign[[#This Row],[MntFruits]]+marketing_campaign[[#This Row],[MntWines]]</f>
        <v>61</v>
      </c>
      <c r="U1420">
        <v>2</v>
      </c>
      <c r="V1420">
        <v>2</v>
      </c>
      <c r="W1420">
        <v>0</v>
      </c>
      <c r="X1420">
        <v>3</v>
      </c>
      <c r="Y1420">
        <f t="shared" si="45"/>
        <v>7</v>
      </c>
      <c r="Z1420">
        <v>6</v>
      </c>
      <c r="AA1420">
        <v>0</v>
      </c>
      <c r="AB1420">
        <v>0</v>
      </c>
      <c r="AC1420">
        <v>0</v>
      </c>
      <c r="AD1420">
        <v>0</v>
      </c>
      <c r="AE1420">
        <v>0</v>
      </c>
      <c r="AF1420">
        <v>0</v>
      </c>
      <c r="AG1420">
        <v>3</v>
      </c>
      <c r="AH1420">
        <v>11</v>
      </c>
      <c r="AI1420">
        <v>0</v>
      </c>
      <c r="AJ1420">
        <f>marketing_campaign[[#This Row],[AcceptedCmp2]]+marketing_campaign[[#This Row],[AcceptedCmp1]]+marketing_campaign[[#This Row],[AcceptedCmp5]]+marketing_campaign[[#This Row],[AcceptedCmp4]]+marketing_campaign[[#This Row],[AcceptedCmp3]]</f>
        <v>0</v>
      </c>
    </row>
    <row r="1421" spans="1:36" x14ac:dyDescent="0.35">
      <c r="A1421">
        <v>4098</v>
      </c>
      <c r="B1421">
        <v>1973</v>
      </c>
      <c r="C1421">
        <f t="shared" ca="1" si="44"/>
        <v>53</v>
      </c>
      <c r="D1421" t="str" cm="1">
        <f t="array" aca="1" ref="D14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1" t="s">
        <v>29</v>
      </c>
      <c r="F1421" t="s">
        <v>33</v>
      </c>
      <c r="G1421" cm="1">
        <f t="array" ref="G1421">_xlfn.IFS(marketing_campaign[[#This Row],[Marital_Status]]="Single",I1421-J1421+1,marketing_campaign[[#This Row],[Marital_Status]]="Together",I1421+J1421+2,marketing_campaign[[#This Row],[Marital_Status]]="Alone",I1421-J1421+1,marketing_campaign[[#This Row],[Marital_Status]]="Married",I1421+J1421+2,marketing_campaign[[#This Row],[Marital_Status]]="Divorced",I1421+J1421+1,marketing_campaign[[#This Row],[Marital_Status]]="YOLO",I1421-J1421+1,marketing_campaign[[#This Row],[Marital_Status]]="Absurd",I1421-J1421+1,marketing_campaign[[#This Row],[Marital_Status]]="Widow",I1421+J1421+1)</f>
        <v>4</v>
      </c>
      <c r="H1421">
        <v>24639</v>
      </c>
      <c r="I1421">
        <v>1</v>
      </c>
      <c r="J1421">
        <v>1</v>
      </c>
      <c r="K1421" s="1">
        <v>41667</v>
      </c>
      <c r="L1421">
        <v>3</v>
      </c>
      <c r="M1421" t="str" cm="1">
        <f t="array" ref="M1421">_xlfn.IFS(AND(marketing_campaign[[#This Row],[Recency]]&gt;=0,marketing_campaign[[#This Row],[Recency]]&lt;=14),"Early Recency",AND(marketing_campaign[[#This Row],[Recency]]&gt;=15,marketing_campaign[[#This Row],[Recency]]&lt;=31),"Mid-Recency",marketing_campaign[[#This Row],[Recency]]&gt;=32,"Late Recency")</f>
        <v>Early Recency</v>
      </c>
      <c r="N1421">
        <v>20</v>
      </c>
      <c r="O1421">
        <v>3</v>
      </c>
      <c r="P1421">
        <v>16</v>
      </c>
      <c r="Q1421">
        <v>0</v>
      </c>
      <c r="R1421">
        <v>4</v>
      </c>
      <c r="S1421">
        <v>1</v>
      </c>
      <c r="T1421">
        <f>marketing_campaign[[#This Row],[MntGoldProds]]+marketing_campaign[[#This Row],[MntSweetProducts]]+marketing_campaign[[#This Row],[MntFishProducts]]+marketing_campaign[[#This Row],[MntMeatProducts]]+marketing_campaign[[#This Row],[MntFruits]]+marketing_campaign[[#This Row],[MntWines]]</f>
        <v>44</v>
      </c>
      <c r="U1421">
        <v>3</v>
      </c>
      <c r="V1421">
        <v>2</v>
      </c>
      <c r="W1421">
        <v>0</v>
      </c>
      <c r="X1421">
        <v>4</v>
      </c>
      <c r="Y1421">
        <f t="shared" si="45"/>
        <v>9</v>
      </c>
      <c r="Z1421">
        <v>6</v>
      </c>
      <c r="AA1421">
        <v>0</v>
      </c>
      <c r="AB1421">
        <v>0</v>
      </c>
      <c r="AC1421">
        <v>0</v>
      </c>
      <c r="AD1421">
        <v>0</v>
      </c>
      <c r="AE1421">
        <v>0</v>
      </c>
      <c r="AF1421">
        <v>0</v>
      </c>
      <c r="AG1421">
        <v>3</v>
      </c>
      <c r="AH1421">
        <v>11</v>
      </c>
      <c r="AI1421">
        <v>0</v>
      </c>
      <c r="AJ1421">
        <f>marketing_campaign[[#This Row],[AcceptedCmp2]]+marketing_campaign[[#This Row],[AcceptedCmp1]]+marketing_campaign[[#This Row],[AcceptedCmp5]]+marketing_campaign[[#This Row],[AcceptedCmp4]]+marketing_campaign[[#This Row],[AcceptedCmp3]]</f>
        <v>0</v>
      </c>
    </row>
    <row r="1422" spans="1:36" x14ac:dyDescent="0.35">
      <c r="A1422">
        <v>5824</v>
      </c>
      <c r="B1422">
        <v>1972</v>
      </c>
      <c r="C1422">
        <f t="shared" ca="1" si="44"/>
        <v>54</v>
      </c>
      <c r="D1422" t="str" cm="1">
        <f t="array" aca="1" ref="D14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2" t="s">
        <v>32</v>
      </c>
      <c r="F1422" t="s">
        <v>31</v>
      </c>
      <c r="G1422" cm="1">
        <f t="array" ref="G1422">_xlfn.IFS(marketing_campaign[[#This Row],[Marital_Status]]="Single",I1422-J1422+1,marketing_campaign[[#This Row],[Marital_Status]]="Together",I1422+J1422+2,marketing_campaign[[#This Row],[Marital_Status]]="Alone",I1422-J1422+1,marketing_campaign[[#This Row],[Marital_Status]]="Married",I1422+J1422+2,marketing_campaign[[#This Row],[Marital_Status]]="Divorced",I1422+J1422+1,marketing_campaign[[#This Row],[Marital_Status]]="YOLO",I1422-J1422+1,marketing_campaign[[#This Row],[Marital_Status]]="Absurd",I1422-J1422+1,marketing_campaign[[#This Row],[Marital_Status]]="Widow",I1422+J1422+1)</f>
        <v>5</v>
      </c>
      <c r="H1422">
        <v>34578</v>
      </c>
      <c r="I1422">
        <v>2</v>
      </c>
      <c r="J1422">
        <v>1</v>
      </c>
      <c r="K1422" s="1">
        <v>41740</v>
      </c>
      <c r="L1422">
        <v>1</v>
      </c>
      <c r="M1422" t="str" cm="1">
        <f t="array" ref="M1422">_xlfn.IFS(AND(marketing_campaign[[#This Row],[Recency]]&gt;=0,marketing_campaign[[#This Row],[Recency]]&lt;=14),"Early Recency",AND(marketing_campaign[[#This Row],[Recency]]&gt;=15,marketing_campaign[[#This Row],[Recency]]&lt;=31),"Mid-Recency",marketing_campaign[[#This Row],[Recency]]&gt;=32,"Late Recency")</f>
        <v>Early Recency</v>
      </c>
      <c r="N1422">
        <v>7</v>
      </c>
      <c r="O1422">
        <v>0</v>
      </c>
      <c r="P1422">
        <v>1</v>
      </c>
      <c r="Q1422">
        <v>0</v>
      </c>
      <c r="R1422">
        <v>0</v>
      </c>
      <c r="S1422">
        <v>0</v>
      </c>
      <c r="T1422">
        <f>marketing_campaign[[#This Row],[MntGoldProds]]+marketing_campaign[[#This Row],[MntSweetProducts]]+marketing_campaign[[#This Row],[MntFishProducts]]+marketing_campaign[[#This Row],[MntMeatProducts]]+marketing_campaign[[#This Row],[MntFruits]]+marketing_campaign[[#This Row],[MntWines]]</f>
        <v>8</v>
      </c>
      <c r="U1422">
        <v>1</v>
      </c>
      <c r="V1422">
        <v>1</v>
      </c>
      <c r="W1422">
        <v>0</v>
      </c>
      <c r="X1422">
        <v>2</v>
      </c>
      <c r="Y1422">
        <f t="shared" si="45"/>
        <v>4</v>
      </c>
      <c r="Z1422">
        <v>6</v>
      </c>
      <c r="AA1422">
        <v>0</v>
      </c>
      <c r="AB1422">
        <v>0</v>
      </c>
      <c r="AC1422">
        <v>0</v>
      </c>
      <c r="AD1422">
        <v>0</v>
      </c>
      <c r="AE1422">
        <v>0</v>
      </c>
      <c r="AF1422">
        <v>0</v>
      </c>
      <c r="AG1422">
        <v>3</v>
      </c>
      <c r="AH1422">
        <v>11</v>
      </c>
      <c r="AI1422">
        <v>0</v>
      </c>
      <c r="AJ1422">
        <f>marketing_campaign[[#This Row],[AcceptedCmp2]]+marketing_campaign[[#This Row],[AcceptedCmp1]]+marketing_campaign[[#This Row],[AcceptedCmp5]]+marketing_campaign[[#This Row],[AcceptedCmp4]]+marketing_campaign[[#This Row],[AcceptedCmp3]]</f>
        <v>0</v>
      </c>
    </row>
    <row r="1423" spans="1:36" x14ac:dyDescent="0.35">
      <c r="A1423">
        <v>7000</v>
      </c>
      <c r="B1423">
        <v>1972</v>
      </c>
      <c r="C1423">
        <f t="shared" ca="1" si="44"/>
        <v>54</v>
      </c>
      <c r="D1423" t="str" cm="1">
        <f t="array" aca="1" ref="D14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3" t="s">
        <v>37</v>
      </c>
      <c r="F1423" t="s">
        <v>30</v>
      </c>
      <c r="G1423" cm="1">
        <f t="array" ref="G1423">_xlfn.IFS(marketing_campaign[[#This Row],[Marital_Status]]="Single",I1423-J1423+1,marketing_campaign[[#This Row],[Marital_Status]]="Together",I1423+J1423+2,marketing_campaign[[#This Row],[Marital_Status]]="Alone",I1423-J1423+1,marketing_campaign[[#This Row],[Marital_Status]]="Married",I1423+J1423+2,marketing_campaign[[#This Row],[Marital_Status]]="Divorced",I1423+J1423+1,marketing_campaign[[#This Row],[Marital_Status]]="YOLO",I1423-J1423+1,marketing_campaign[[#This Row],[Marital_Status]]="Absurd",I1423-J1423+1,marketing_campaign[[#This Row],[Marital_Status]]="Widow",I1423+J1423+1)</f>
        <v>1</v>
      </c>
      <c r="H1423">
        <v>65704</v>
      </c>
      <c r="I1423">
        <v>0</v>
      </c>
      <c r="J1423">
        <v>0</v>
      </c>
      <c r="K1423" s="1">
        <v>41560</v>
      </c>
      <c r="L1423">
        <v>18</v>
      </c>
      <c r="M1423" t="str" cm="1">
        <f t="array" ref="M1423">_xlfn.IFS(AND(marketing_campaign[[#This Row],[Recency]]&gt;=0,marketing_campaign[[#This Row],[Recency]]&lt;=14),"Early Recency",AND(marketing_campaign[[#This Row],[Recency]]&gt;=15,marketing_campaign[[#This Row],[Recency]]&lt;=31),"Mid-Recency",marketing_campaign[[#This Row],[Recency]]&gt;=32,"Late Recency")</f>
        <v>Mid-Recency</v>
      </c>
      <c r="N1423">
        <v>279</v>
      </c>
      <c r="O1423">
        <v>172</v>
      </c>
      <c r="P1423">
        <v>74</v>
      </c>
      <c r="Q1423">
        <v>38</v>
      </c>
      <c r="R1423">
        <v>8</v>
      </c>
      <c r="S1423">
        <v>246</v>
      </c>
      <c r="T1423">
        <f>marketing_campaign[[#This Row],[MntGoldProds]]+marketing_campaign[[#This Row],[MntSweetProducts]]+marketing_campaign[[#This Row],[MntFishProducts]]+marketing_campaign[[#This Row],[MntMeatProducts]]+marketing_campaign[[#This Row],[MntFruits]]+marketing_campaign[[#This Row],[MntWines]]</f>
        <v>817</v>
      </c>
      <c r="U1423">
        <v>1</v>
      </c>
      <c r="V1423">
        <v>2</v>
      </c>
      <c r="W1423">
        <v>10</v>
      </c>
      <c r="X1423">
        <v>10</v>
      </c>
      <c r="Y1423">
        <f t="shared" si="45"/>
        <v>23</v>
      </c>
      <c r="Z1423">
        <v>1</v>
      </c>
      <c r="AA1423">
        <v>0</v>
      </c>
      <c r="AB1423">
        <v>0</v>
      </c>
      <c r="AC1423">
        <v>0</v>
      </c>
      <c r="AD1423">
        <v>0</v>
      </c>
      <c r="AE1423">
        <v>0</v>
      </c>
      <c r="AF1423">
        <v>0</v>
      </c>
      <c r="AG1423">
        <v>3</v>
      </c>
      <c r="AH1423">
        <v>11</v>
      </c>
      <c r="AI1423">
        <v>0</v>
      </c>
      <c r="AJ1423">
        <f>marketing_campaign[[#This Row],[AcceptedCmp2]]+marketing_campaign[[#This Row],[AcceptedCmp1]]+marketing_campaign[[#This Row],[AcceptedCmp5]]+marketing_campaign[[#This Row],[AcceptedCmp4]]+marketing_campaign[[#This Row],[AcceptedCmp3]]</f>
        <v>0</v>
      </c>
    </row>
    <row r="1424" spans="1:36" x14ac:dyDescent="0.35">
      <c r="A1424">
        <v>2561</v>
      </c>
      <c r="B1424">
        <v>1966</v>
      </c>
      <c r="C1424">
        <f t="shared" ca="1" si="44"/>
        <v>60</v>
      </c>
      <c r="D1424" t="str" cm="1">
        <f t="array" aca="1" ref="D14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4" t="s">
        <v>29</v>
      </c>
      <c r="F1424" t="s">
        <v>30</v>
      </c>
      <c r="G1424" cm="1">
        <f t="array" ref="G1424">_xlfn.IFS(marketing_campaign[[#This Row],[Marital_Status]]="Single",I1424-J1424+1,marketing_campaign[[#This Row],[Marital_Status]]="Together",I1424+J1424+2,marketing_campaign[[#This Row],[Marital_Status]]="Alone",I1424-J1424+1,marketing_campaign[[#This Row],[Marital_Status]]="Married",I1424+J1424+2,marketing_campaign[[#This Row],[Marital_Status]]="Divorced",I1424+J1424+1,marketing_campaign[[#This Row],[Marital_Status]]="YOLO",I1424-J1424+1,marketing_campaign[[#This Row],[Marital_Status]]="Absurd",I1424-J1424+1,marketing_campaign[[#This Row],[Marital_Status]]="Widow",I1424+J1424+1)</f>
        <v>0</v>
      </c>
      <c r="H1424">
        <v>63810</v>
      </c>
      <c r="I1424">
        <v>0</v>
      </c>
      <c r="J1424">
        <v>1</v>
      </c>
      <c r="K1424" s="1">
        <v>41224</v>
      </c>
      <c r="L1424">
        <v>45</v>
      </c>
      <c r="M1424" t="str" cm="1">
        <f t="array" ref="M1424">_xlfn.IFS(AND(marketing_campaign[[#This Row],[Recency]]&gt;=0,marketing_campaign[[#This Row],[Recency]]&lt;=14),"Early Recency",AND(marketing_campaign[[#This Row],[Recency]]&gt;=15,marketing_campaign[[#This Row],[Recency]]&lt;=31),"Mid-Recency",marketing_campaign[[#This Row],[Recency]]&gt;=32,"Late Recency")</f>
        <v>Late Recency</v>
      </c>
      <c r="N1424">
        <v>977</v>
      </c>
      <c r="O1424">
        <v>12</v>
      </c>
      <c r="P1424">
        <v>253</v>
      </c>
      <c r="Q1424">
        <v>16</v>
      </c>
      <c r="R1424">
        <v>12</v>
      </c>
      <c r="S1424">
        <v>101</v>
      </c>
      <c r="T1424">
        <f>marketing_campaign[[#This Row],[MntGoldProds]]+marketing_campaign[[#This Row],[MntSweetProducts]]+marketing_campaign[[#This Row],[MntFishProducts]]+marketing_campaign[[#This Row],[MntMeatProducts]]+marketing_campaign[[#This Row],[MntFruits]]+marketing_campaign[[#This Row],[MntWines]]</f>
        <v>1371</v>
      </c>
      <c r="U1424">
        <v>4</v>
      </c>
      <c r="V1424">
        <v>4</v>
      </c>
      <c r="W1424">
        <v>3</v>
      </c>
      <c r="X1424">
        <v>12</v>
      </c>
      <c r="Y1424">
        <f t="shared" si="45"/>
        <v>23</v>
      </c>
      <c r="Z1424">
        <v>8</v>
      </c>
      <c r="AA1424">
        <v>0</v>
      </c>
      <c r="AB1424">
        <v>1</v>
      </c>
      <c r="AC1424">
        <v>0</v>
      </c>
      <c r="AD1424">
        <v>0</v>
      </c>
      <c r="AE1424">
        <v>0</v>
      </c>
      <c r="AF1424">
        <v>0</v>
      </c>
      <c r="AG1424">
        <v>3</v>
      </c>
      <c r="AH1424">
        <v>11</v>
      </c>
      <c r="AI1424">
        <v>0</v>
      </c>
      <c r="AJ1424">
        <f>marketing_campaign[[#This Row],[AcceptedCmp2]]+marketing_campaign[[#This Row],[AcceptedCmp1]]+marketing_campaign[[#This Row],[AcceptedCmp5]]+marketing_campaign[[#This Row],[AcceptedCmp4]]+marketing_campaign[[#This Row],[AcceptedCmp3]]</f>
        <v>1</v>
      </c>
    </row>
    <row r="1425" spans="1:36" x14ac:dyDescent="0.35">
      <c r="A1425">
        <v>5229</v>
      </c>
      <c r="B1425">
        <v>1969</v>
      </c>
      <c r="C1425">
        <f t="shared" ca="1" si="44"/>
        <v>57</v>
      </c>
      <c r="D1425" t="str" cm="1">
        <f t="array" aca="1" ref="D14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5" t="s">
        <v>32</v>
      </c>
      <c r="F1425" t="s">
        <v>31</v>
      </c>
      <c r="G1425" cm="1">
        <f t="array" ref="G1425">_xlfn.IFS(marketing_campaign[[#This Row],[Marital_Status]]="Single",I1425-J1425+1,marketing_campaign[[#This Row],[Marital_Status]]="Together",I1425+J1425+2,marketing_campaign[[#This Row],[Marital_Status]]="Alone",I1425-J1425+1,marketing_campaign[[#This Row],[Marital_Status]]="Married",I1425+J1425+2,marketing_campaign[[#This Row],[Marital_Status]]="Divorced",I1425+J1425+1,marketing_campaign[[#This Row],[Marital_Status]]="YOLO",I1425-J1425+1,marketing_campaign[[#This Row],[Marital_Status]]="Absurd",I1425-J1425+1,marketing_campaign[[#This Row],[Marital_Status]]="Widow",I1425+J1425+1)</f>
        <v>3</v>
      </c>
      <c r="H1425">
        <v>54132</v>
      </c>
      <c r="I1425">
        <v>0</v>
      </c>
      <c r="J1425">
        <v>1</v>
      </c>
      <c r="K1425" s="1">
        <v>41686</v>
      </c>
      <c r="L1425">
        <v>81</v>
      </c>
      <c r="M1425" t="str" cm="1">
        <f t="array" ref="M1425">_xlfn.IFS(AND(marketing_campaign[[#This Row],[Recency]]&gt;=0,marketing_campaign[[#This Row],[Recency]]&lt;=14),"Early Recency",AND(marketing_campaign[[#This Row],[Recency]]&gt;=15,marketing_campaign[[#This Row],[Recency]]&lt;=31),"Mid-Recency",marketing_campaign[[#This Row],[Recency]]&gt;=32,"Late Recency")</f>
        <v>Late Recency</v>
      </c>
      <c r="N1425">
        <v>30</v>
      </c>
      <c r="O1425">
        <v>1</v>
      </c>
      <c r="P1425">
        <v>8</v>
      </c>
      <c r="Q1425">
        <v>0</v>
      </c>
      <c r="R1425">
        <v>0</v>
      </c>
      <c r="S1425">
        <v>3</v>
      </c>
      <c r="T1425">
        <f>marketing_campaign[[#This Row],[MntGoldProds]]+marketing_campaign[[#This Row],[MntSweetProducts]]+marketing_campaign[[#This Row],[MntFishProducts]]+marketing_campaign[[#This Row],[MntMeatProducts]]+marketing_campaign[[#This Row],[MntFruits]]+marketing_campaign[[#This Row],[MntWines]]</f>
        <v>42</v>
      </c>
      <c r="U1425">
        <v>1</v>
      </c>
      <c r="V1425">
        <v>1</v>
      </c>
      <c r="W1425">
        <v>0</v>
      </c>
      <c r="X1425">
        <v>3</v>
      </c>
      <c r="Y1425">
        <f t="shared" si="45"/>
        <v>5</v>
      </c>
      <c r="Z1425">
        <v>7</v>
      </c>
      <c r="AA1425">
        <v>0</v>
      </c>
      <c r="AB1425">
        <v>0</v>
      </c>
      <c r="AC1425">
        <v>0</v>
      </c>
      <c r="AD1425">
        <v>0</v>
      </c>
      <c r="AE1425">
        <v>0</v>
      </c>
      <c r="AF1425">
        <v>0</v>
      </c>
      <c r="AG1425">
        <v>3</v>
      </c>
      <c r="AH1425">
        <v>11</v>
      </c>
      <c r="AI1425">
        <v>0</v>
      </c>
      <c r="AJ1425">
        <f>marketing_campaign[[#This Row],[AcceptedCmp2]]+marketing_campaign[[#This Row],[AcceptedCmp1]]+marketing_campaign[[#This Row],[AcceptedCmp5]]+marketing_campaign[[#This Row],[AcceptedCmp4]]+marketing_campaign[[#This Row],[AcceptedCmp3]]</f>
        <v>0</v>
      </c>
    </row>
    <row r="1426" spans="1:36" x14ac:dyDescent="0.35">
      <c r="A1426">
        <v>4086</v>
      </c>
      <c r="B1426">
        <v>1959</v>
      </c>
      <c r="C1426">
        <f t="shared" ca="1" si="44"/>
        <v>67</v>
      </c>
      <c r="D1426" t="str" cm="1">
        <f t="array" aca="1" ref="D14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26" t="s">
        <v>29</v>
      </c>
      <c r="F1426" t="s">
        <v>33</v>
      </c>
      <c r="G1426" cm="1">
        <f t="array" ref="G1426">_xlfn.IFS(marketing_campaign[[#This Row],[Marital_Status]]="Single",I1426-J1426+1,marketing_campaign[[#This Row],[Marital_Status]]="Together",I1426+J1426+2,marketing_campaign[[#This Row],[Marital_Status]]="Alone",I1426-J1426+1,marketing_campaign[[#This Row],[Marital_Status]]="Married",I1426+J1426+2,marketing_campaign[[#This Row],[Marital_Status]]="Divorced",I1426+J1426+1,marketing_campaign[[#This Row],[Marital_Status]]="YOLO",I1426-J1426+1,marketing_campaign[[#This Row],[Marital_Status]]="Absurd",I1426-J1426+1,marketing_campaign[[#This Row],[Marital_Status]]="Widow",I1426+J1426+1)</f>
        <v>2</v>
      </c>
      <c r="H1426">
        <v>18690</v>
      </c>
      <c r="I1426">
        <v>0</v>
      </c>
      <c r="J1426">
        <v>0</v>
      </c>
      <c r="K1426" s="1">
        <v>41271</v>
      </c>
      <c r="L1426">
        <v>77</v>
      </c>
      <c r="M1426" t="str" cm="1">
        <f t="array" ref="M1426">_xlfn.IFS(AND(marketing_campaign[[#This Row],[Recency]]&gt;=0,marketing_campaign[[#This Row],[Recency]]&lt;=14),"Early Recency",AND(marketing_campaign[[#This Row],[Recency]]&gt;=15,marketing_campaign[[#This Row],[Recency]]&lt;=31),"Mid-Recency",marketing_campaign[[#This Row],[Recency]]&gt;=32,"Late Recency")</f>
        <v>Late Recency</v>
      </c>
      <c r="N1426">
        <v>6</v>
      </c>
      <c r="O1426">
        <v>1</v>
      </c>
      <c r="P1426">
        <v>7</v>
      </c>
      <c r="Q1426">
        <v>23</v>
      </c>
      <c r="R1426">
        <v>4</v>
      </c>
      <c r="S1426">
        <v>19</v>
      </c>
      <c r="T1426">
        <f>marketing_campaign[[#This Row],[MntGoldProds]]+marketing_campaign[[#This Row],[MntSweetProducts]]+marketing_campaign[[#This Row],[MntFishProducts]]+marketing_campaign[[#This Row],[MntMeatProducts]]+marketing_campaign[[#This Row],[MntFruits]]+marketing_campaign[[#This Row],[MntWines]]</f>
        <v>60</v>
      </c>
      <c r="U1426">
        <v>1</v>
      </c>
      <c r="V1426">
        <v>1</v>
      </c>
      <c r="W1426">
        <v>1</v>
      </c>
      <c r="X1426">
        <v>2</v>
      </c>
      <c r="Y1426">
        <f t="shared" si="45"/>
        <v>5</v>
      </c>
      <c r="Z1426">
        <v>8</v>
      </c>
      <c r="AA1426">
        <v>0</v>
      </c>
      <c r="AB1426">
        <v>0</v>
      </c>
      <c r="AC1426">
        <v>0</v>
      </c>
      <c r="AD1426">
        <v>0</v>
      </c>
      <c r="AE1426">
        <v>0</v>
      </c>
      <c r="AF1426">
        <v>0</v>
      </c>
      <c r="AG1426">
        <v>3</v>
      </c>
      <c r="AH1426">
        <v>11</v>
      </c>
      <c r="AI1426">
        <v>0</v>
      </c>
      <c r="AJ1426">
        <f>marketing_campaign[[#This Row],[AcceptedCmp2]]+marketing_campaign[[#This Row],[AcceptedCmp1]]+marketing_campaign[[#This Row],[AcceptedCmp5]]+marketing_campaign[[#This Row],[AcceptedCmp4]]+marketing_campaign[[#This Row],[AcceptedCmp3]]</f>
        <v>0</v>
      </c>
    </row>
    <row r="1427" spans="1:36" x14ac:dyDescent="0.35">
      <c r="A1427">
        <v>2428</v>
      </c>
      <c r="B1427">
        <v>1970</v>
      </c>
      <c r="C1427">
        <f t="shared" ca="1" si="44"/>
        <v>56</v>
      </c>
      <c r="D1427" t="str" cm="1">
        <f t="array" aca="1" ref="D14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7" t="s">
        <v>29</v>
      </c>
      <c r="F1427" t="s">
        <v>33</v>
      </c>
      <c r="G1427" cm="1">
        <f t="array" ref="G1427">_xlfn.IFS(marketing_campaign[[#This Row],[Marital_Status]]="Single",I1427-J1427+1,marketing_campaign[[#This Row],[Marital_Status]]="Together",I1427+J1427+2,marketing_campaign[[#This Row],[Marital_Status]]="Alone",I1427-J1427+1,marketing_campaign[[#This Row],[Marital_Status]]="Married",I1427+J1427+2,marketing_campaign[[#This Row],[Marital_Status]]="Divorced",I1427+J1427+1,marketing_campaign[[#This Row],[Marital_Status]]="YOLO",I1427-J1427+1,marketing_campaign[[#This Row],[Marital_Status]]="Absurd",I1427-J1427+1,marketing_campaign[[#This Row],[Marital_Status]]="Widow",I1427+J1427+1)</f>
        <v>3</v>
      </c>
      <c r="H1427">
        <v>28164</v>
      </c>
      <c r="I1427">
        <v>1</v>
      </c>
      <c r="J1427">
        <v>0</v>
      </c>
      <c r="K1427" s="1">
        <v>41398</v>
      </c>
      <c r="L1427">
        <v>23</v>
      </c>
      <c r="M1427" t="str" cm="1">
        <f t="array" ref="M1427">_xlfn.IFS(AND(marketing_campaign[[#This Row],[Recency]]&gt;=0,marketing_campaign[[#This Row],[Recency]]&lt;=14),"Early Recency",AND(marketing_campaign[[#This Row],[Recency]]&gt;=15,marketing_campaign[[#This Row],[Recency]]&lt;=31),"Mid-Recency",marketing_campaign[[#This Row],[Recency]]&gt;=32,"Late Recency")</f>
        <v>Mid-Recency</v>
      </c>
      <c r="N1427">
        <v>3</v>
      </c>
      <c r="O1427">
        <v>18</v>
      </c>
      <c r="P1427">
        <v>26</v>
      </c>
      <c r="Q1427">
        <v>11</v>
      </c>
      <c r="R1427">
        <v>8</v>
      </c>
      <c r="S1427">
        <v>12</v>
      </c>
      <c r="T1427">
        <f>marketing_campaign[[#This Row],[MntGoldProds]]+marketing_campaign[[#This Row],[MntSweetProducts]]+marketing_campaign[[#This Row],[MntFishProducts]]+marketing_campaign[[#This Row],[MntMeatProducts]]+marketing_campaign[[#This Row],[MntFruits]]+marketing_campaign[[#This Row],[MntWines]]</f>
        <v>78</v>
      </c>
      <c r="U1427">
        <v>3</v>
      </c>
      <c r="V1427">
        <v>2</v>
      </c>
      <c r="W1427">
        <v>0</v>
      </c>
      <c r="X1427">
        <v>4</v>
      </c>
      <c r="Y1427">
        <f t="shared" si="45"/>
        <v>9</v>
      </c>
      <c r="Z1427">
        <v>7</v>
      </c>
      <c r="AA1427">
        <v>0</v>
      </c>
      <c r="AB1427">
        <v>0</v>
      </c>
      <c r="AC1427">
        <v>0</v>
      </c>
      <c r="AD1427">
        <v>0</v>
      </c>
      <c r="AE1427">
        <v>0</v>
      </c>
      <c r="AF1427">
        <v>0</v>
      </c>
      <c r="AG1427">
        <v>3</v>
      </c>
      <c r="AH1427">
        <v>11</v>
      </c>
      <c r="AI1427">
        <v>0</v>
      </c>
      <c r="AJ1427">
        <f>marketing_campaign[[#This Row],[AcceptedCmp2]]+marketing_campaign[[#This Row],[AcceptedCmp1]]+marketing_campaign[[#This Row],[AcceptedCmp5]]+marketing_campaign[[#This Row],[AcceptedCmp4]]+marketing_campaign[[#This Row],[AcceptedCmp3]]</f>
        <v>0</v>
      </c>
    </row>
    <row r="1428" spans="1:36" x14ac:dyDescent="0.35">
      <c r="A1428">
        <v>8254</v>
      </c>
      <c r="B1428">
        <v>1974</v>
      </c>
      <c r="C1428">
        <f t="shared" ca="1" si="44"/>
        <v>52</v>
      </c>
      <c r="D1428" t="str" cm="1">
        <f t="array" aca="1" ref="D14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8" t="s">
        <v>32</v>
      </c>
      <c r="F1428" t="s">
        <v>33</v>
      </c>
      <c r="G1428" cm="1">
        <f t="array" ref="G1428">_xlfn.IFS(marketing_campaign[[#This Row],[Marital_Status]]="Single",I1428-J1428+1,marketing_campaign[[#This Row],[Marital_Status]]="Together",I1428+J1428+2,marketing_campaign[[#This Row],[Marital_Status]]="Alone",I1428-J1428+1,marketing_campaign[[#This Row],[Marital_Status]]="Married",I1428+J1428+2,marketing_campaign[[#This Row],[Marital_Status]]="Divorced",I1428+J1428+1,marketing_campaign[[#This Row],[Marital_Status]]="YOLO",I1428-J1428+1,marketing_campaign[[#This Row],[Marital_Status]]="Absurd",I1428-J1428+1,marketing_campaign[[#This Row],[Marital_Status]]="Widow",I1428+J1428+1)</f>
        <v>3</v>
      </c>
      <c r="H1428">
        <v>34596</v>
      </c>
      <c r="I1428">
        <v>1</v>
      </c>
      <c r="J1428">
        <v>0</v>
      </c>
      <c r="K1428" s="1">
        <v>41377</v>
      </c>
      <c r="L1428">
        <v>48</v>
      </c>
      <c r="M1428" t="str" cm="1">
        <f t="array" ref="M1428">_xlfn.IFS(AND(marketing_campaign[[#This Row],[Recency]]&gt;=0,marketing_campaign[[#This Row],[Recency]]&lt;=14),"Early Recency",AND(marketing_campaign[[#This Row],[Recency]]&gt;=15,marketing_campaign[[#This Row],[Recency]]&lt;=31),"Mid-Recency",marketing_campaign[[#This Row],[Recency]]&gt;=32,"Late Recency")</f>
        <v>Late Recency</v>
      </c>
      <c r="N1428">
        <v>14</v>
      </c>
      <c r="O1428">
        <v>0</v>
      </c>
      <c r="P1428">
        <v>2</v>
      </c>
      <c r="Q1428">
        <v>0</v>
      </c>
      <c r="R1428">
        <v>0</v>
      </c>
      <c r="S1428">
        <v>7</v>
      </c>
      <c r="T1428">
        <f>marketing_campaign[[#This Row],[MntGoldProds]]+marketing_campaign[[#This Row],[MntSweetProducts]]+marketing_campaign[[#This Row],[MntFishProducts]]+marketing_campaign[[#This Row],[MntMeatProducts]]+marketing_campaign[[#This Row],[MntFruits]]+marketing_campaign[[#This Row],[MntWines]]</f>
        <v>23</v>
      </c>
      <c r="U1428">
        <v>1</v>
      </c>
      <c r="V1428">
        <v>1</v>
      </c>
      <c r="W1428">
        <v>0</v>
      </c>
      <c r="X1428">
        <v>2</v>
      </c>
      <c r="Y1428">
        <f t="shared" si="45"/>
        <v>4</v>
      </c>
      <c r="Z1428">
        <v>8</v>
      </c>
      <c r="AA1428">
        <v>0</v>
      </c>
      <c r="AB1428">
        <v>0</v>
      </c>
      <c r="AC1428">
        <v>0</v>
      </c>
      <c r="AD1428">
        <v>0</v>
      </c>
      <c r="AE1428">
        <v>0</v>
      </c>
      <c r="AF1428">
        <v>0</v>
      </c>
      <c r="AG1428">
        <v>3</v>
      </c>
      <c r="AH1428">
        <v>11</v>
      </c>
      <c r="AI1428">
        <v>0</v>
      </c>
      <c r="AJ1428">
        <f>marketing_campaign[[#This Row],[AcceptedCmp2]]+marketing_campaign[[#This Row],[AcceptedCmp1]]+marketing_campaign[[#This Row],[AcceptedCmp5]]+marketing_campaign[[#This Row],[AcceptedCmp4]]+marketing_campaign[[#This Row],[AcceptedCmp3]]</f>
        <v>0</v>
      </c>
    </row>
    <row r="1429" spans="1:36" x14ac:dyDescent="0.35">
      <c r="A1429">
        <v>2836</v>
      </c>
      <c r="B1429">
        <v>1972</v>
      </c>
      <c r="C1429">
        <f t="shared" ca="1" si="44"/>
        <v>54</v>
      </c>
      <c r="D1429" t="str" cm="1">
        <f t="array" aca="1" ref="D14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29" t="s">
        <v>32</v>
      </c>
      <c r="F1429" t="s">
        <v>33</v>
      </c>
      <c r="G1429" cm="1">
        <f t="array" ref="G1429">_xlfn.IFS(marketing_campaign[[#This Row],[Marital_Status]]="Single",I1429-J1429+1,marketing_campaign[[#This Row],[Marital_Status]]="Together",I1429+J1429+2,marketing_campaign[[#This Row],[Marital_Status]]="Alone",I1429-J1429+1,marketing_campaign[[#This Row],[Marital_Status]]="Married",I1429+J1429+2,marketing_campaign[[#This Row],[Marital_Status]]="Divorced",I1429+J1429+1,marketing_campaign[[#This Row],[Marital_Status]]="YOLO",I1429-J1429+1,marketing_campaign[[#This Row],[Marital_Status]]="Absurd",I1429-J1429+1,marketing_campaign[[#This Row],[Marital_Status]]="Widow",I1429+J1429+1)</f>
        <v>3</v>
      </c>
      <c r="H1429">
        <v>43269</v>
      </c>
      <c r="I1429">
        <v>1</v>
      </c>
      <c r="J1429">
        <v>0</v>
      </c>
      <c r="K1429" s="1">
        <v>41533</v>
      </c>
      <c r="L1429">
        <v>61</v>
      </c>
      <c r="M1429" t="str" cm="1">
        <f t="array" ref="M1429">_xlfn.IFS(AND(marketing_campaign[[#This Row],[Recency]]&gt;=0,marketing_campaign[[#This Row],[Recency]]&lt;=14),"Early Recency",AND(marketing_campaign[[#This Row],[Recency]]&gt;=15,marketing_campaign[[#This Row],[Recency]]&lt;=31),"Mid-Recency",marketing_campaign[[#This Row],[Recency]]&gt;=32,"Late Recency")</f>
        <v>Late Recency</v>
      </c>
      <c r="N1429">
        <v>10</v>
      </c>
      <c r="O1429">
        <v>1</v>
      </c>
      <c r="P1429">
        <v>7</v>
      </c>
      <c r="Q1429">
        <v>0</v>
      </c>
      <c r="R1429">
        <v>0</v>
      </c>
      <c r="S1429">
        <v>1</v>
      </c>
      <c r="T1429">
        <f>marketing_campaign[[#This Row],[MntGoldProds]]+marketing_campaign[[#This Row],[MntSweetProducts]]+marketing_campaign[[#This Row],[MntFishProducts]]+marketing_campaign[[#This Row],[MntMeatProducts]]+marketing_campaign[[#This Row],[MntFruits]]+marketing_campaign[[#This Row],[MntWines]]</f>
        <v>19</v>
      </c>
      <c r="U1429">
        <v>1</v>
      </c>
      <c r="V1429">
        <v>1</v>
      </c>
      <c r="W1429">
        <v>0</v>
      </c>
      <c r="X1429">
        <v>2</v>
      </c>
      <c r="Y1429">
        <f t="shared" si="45"/>
        <v>4</v>
      </c>
      <c r="Z1429">
        <v>8</v>
      </c>
      <c r="AA1429">
        <v>0</v>
      </c>
      <c r="AB1429">
        <v>0</v>
      </c>
      <c r="AC1429">
        <v>0</v>
      </c>
      <c r="AD1429">
        <v>0</v>
      </c>
      <c r="AE1429">
        <v>0</v>
      </c>
      <c r="AF1429">
        <v>0</v>
      </c>
      <c r="AG1429">
        <v>3</v>
      </c>
      <c r="AH1429">
        <v>11</v>
      </c>
      <c r="AI1429">
        <v>0</v>
      </c>
      <c r="AJ1429">
        <f>marketing_campaign[[#This Row],[AcceptedCmp2]]+marketing_campaign[[#This Row],[AcceptedCmp1]]+marketing_campaign[[#This Row],[AcceptedCmp5]]+marketing_campaign[[#This Row],[AcceptedCmp4]]+marketing_campaign[[#This Row],[AcceptedCmp3]]</f>
        <v>0</v>
      </c>
    </row>
    <row r="1430" spans="1:36" x14ac:dyDescent="0.35">
      <c r="A1430">
        <v>8418</v>
      </c>
      <c r="B1430">
        <v>1958</v>
      </c>
      <c r="C1430">
        <f t="shared" ca="1" si="44"/>
        <v>68</v>
      </c>
      <c r="D1430" t="str" cm="1">
        <f t="array" aca="1" ref="D14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30" t="s">
        <v>37</v>
      </c>
      <c r="F1430" t="s">
        <v>30</v>
      </c>
      <c r="G1430" cm="1">
        <f t="array" ref="G1430">_xlfn.IFS(marketing_campaign[[#This Row],[Marital_Status]]="Single",I1430-J1430+1,marketing_campaign[[#This Row],[Marital_Status]]="Together",I1430+J1430+2,marketing_campaign[[#This Row],[Marital_Status]]="Alone",I1430-J1430+1,marketing_campaign[[#This Row],[Marital_Status]]="Married",I1430+J1430+2,marketing_campaign[[#This Row],[Marital_Status]]="Divorced",I1430+J1430+1,marketing_campaign[[#This Row],[Marital_Status]]="YOLO",I1430-J1430+1,marketing_campaign[[#This Row],[Marital_Status]]="Absurd",I1430-J1430+1,marketing_campaign[[#This Row],[Marital_Status]]="Widow",I1430+J1430+1)</f>
        <v>1</v>
      </c>
      <c r="H1430">
        <v>38741</v>
      </c>
      <c r="I1430">
        <v>1</v>
      </c>
      <c r="J1430">
        <v>1</v>
      </c>
      <c r="K1430" s="1">
        <v>41728</v>
      </c>
      <c r="L1430">
        <v>60</v>
      </c>
      <c r="M1430" t="str" cm="1">
        <f t="array" ref="M1430">_xlfn.IFS(AND(marketing_campaign[[#This Row],[Recency]]&gt;=0,marketing_campaign[[#This Row],[Recency]]&lt;=14),"Early Recency",AND(marketing_campaign[[#This Row],[Recency]]&gt;=15,marketing_campaign[[#This Row],[Recency]]&lt;=31),"Mid-Recency",marketing_campaign[[#This Row],[Recency]]&gt;=32,"Late Recency")</f>
        <v>Late Recency</v>
      </c>
      <c r="N1430">
        <v>7</v>
      </c>
      <c r="O1430">
        <v>10</v>
      </c>
      <c r="P1430">
        <v>17</v>
      </c>
      <c r="Q1430">
        <v>8</v>
      </c>
      <c r="R1430">
        <v>6</v>
      </c>
      <c r="S1430">
        <v>13</v>
      </c>
      <c r="T1430">
        <f>marketing_campaign[[#This Row],[MntGoldProds]]+marketing_campaign[[#This Row],[MntSweetProducts]]+marketing_campaign[[#This Row],[MntFishProducts]]+marketing_campaign[[#This Row],[MntMeatProducts]]+marketing_campaign[[#This Row],[MntFruits]]+marketing_campaign[[#This Row],[MntWines]]</f>
        <v>61</v>
      </c>
      <c r="U1430">
        <v>2</v>
      </c>
      <c r="V1430">
        <v>2</v>
      </c>
      <c r="W1430">
        <v>0</v>
      </c>
      <c r="X1430">
        <v>3</v>
      </c>
      <c r="Y1430">
        <f t="shared" si="45"/>
        <v>7</v>
      </c>
      <c r="Z1430">
        <v>7</v>
      </c>
      <c r="AA1430">
        <v>0</v>
      </c>
      <c r="AB1430">
        <v>0</v>
      </c>
      <c r="AC1430">
        <v>0</v>
      </c>
      <c r="AD1430">
        <v>0</v>
      </c>
      <c r="AE1430">
        <v>0</v>
      </c>
      <c r="AF1430">
        <v>0</v>
      </c>
      <c r="AG1430">
        <v>3</v>
      </c>
      <c r="AH1430">
        <v>11</v>
      </c>
      <c r="AI1430">
        <v>0</v>
      </c>
      <c r="AJ1430">
        <f>marketing_campaign[[#This Row],[AcceptedCmp2]]+marketing_campaign[[#This Row],[AcceptedCmp1]]+marketing_campaign[[#This Row],[AcceptedCmp5]]+marketing_campaign[[#This Row],[AcceptedCmp4]]+marketing_campaign[[#This Row],[AcceptedCmp3]]</f>
        <v>0</v>
      </c>
    </row>
    <row r="1431" spans="1:36" x14ac:dyDescent="0.35">
      <c r="A1431">
        <v>1362</v>
      </c>
      <c r="B1431">
        <v>1972</v>
      </c>
      <c r="C1431">
        <f t="shared" ca="1" si="44"/>
        <v>54</v>
      </c>
      <c r="D1431" t="str" cm="1">
        <f t="array" aca="1" ref="D14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1" t="s">
        <v>29</v>
      </c>
      <c r="F1431" t="s">
        <v>30</v>
      </c>
      <c r="G1431" cm="1">
        <f t="array" ref="G1431">_xlfn.IFS(marketing_campaign[[#This Row],[Marital_Status]]="Single",I1431-J1431+1,marketing_campaign[[#This Row],[Marital_Status]]="Together",I1431+J1431+2,marketing_campaign[[#This Row],[Marital_Status]]="Alone",I1431-J1431+1,marketing_campaign[[#This Row],[Marital_Status]]="Married",I1431+J1431+2,marketing_campaign[[#This Row],[Marital_Status]]="Divorced",I1431+J1431+1,marketing_campaign[[#This Row],[Marital_Status]]="YOLO",I1431-J1431+1,marketing_campaign[[#This Row],[Marital_Status]]="Absurd",I1431-J1431+1,marketing_campaign[[#This Row],[Marital_Status]]="Widow",I1431+J1431+1)</f>
        <v>1</v>
      </c>
      <c r="H1431">
        <v>31907</v>
      </c>
      <c r="I1431">
        <v>0</v>
      </c>
      <c r="J1431">
        <v>0</v>
      </c>
      <c r="K1431" s="1">
        <v>41337</v>
      </c>
      <c r="L1431">
        <v>75</v>
      </c>
      <c r="M1431" t="str" cm="1">
        <f t="array" ref="M1431">_xlfn.IFS(AND(marketing_campaign[[#This Row],[Recency]]&gt;=0,marketing_campaign[[#This Row],[Recency]]&lt;=14),"Early Recency",AND(marketing_campaign[[#This Row],[Recency]]&gt;=15,marketing_campaign[[#This Row],[Recency]]&lt;=31),"Mid-Recency",marketing_campaign[[#This Row],[Recency]]&gt;=32,"Late Recency")</f>
        <v>Late Recency</v>
      </c>
      <c r="N1431">
        <v>33</v>
      </c>
      <c r="O1431">
        <v>87</v>
      </c>
      <c r="P1431">
        <v>64</v>
      </c>
      <c r="Q1431">
        <v>175</v>
      </c>
      <c r="R1431">
        <v>16</v>
      </c>
      <c r="S1431">
        <v>74</v>
      </c>
      <c r="T1431">
        <f>marketing_campaign[[#This Row],[MntGoldProds]]+marketing_campaign[[#This Row],[MntSweetProducts]]+marketing_campaign[[#This Row],[MntFishProducts]]+marketing_campaign[[#This Row],[MntMeatProducts]]+marketing_campaign[[#This Row],[MntFruits]]+marketing_campaign[[#This Row],[MntWines]]</f>
        <v>449</v>
      </c>
      <c r="U1431">
        <v>1</v>
      </c>
      <c r="V1431">
        <v>6</v>
      </c>
      <c r="W1431">
        <v>1</v>
      </c>
      <c r="X1431">
        <v>6</v>
      </c>
      <c r="Y1431">
        <f t="shared" si="45"/>
        <v>14</v>
      </c>
      <c r="Z1431">
        <v>7</v>
      </c>
      <c r="AA1431">
        <v>0</v>
      </c>
      <c r="AB1431">
        <v>0</v>
      </c>
      <c r="AC1431">
        <v>0</v>
      </c>
      <c r="AD1431">
        <v>0</v>
      </c>
      <c r="AE1431">
        <v>0</v>
      </c>
      <c r="AF1431">
        <v>0</v>
      </c>
      <c r="AG1431">
        <v>3</v>
      </c>
      <c r="AH1431">
        <v>11</v>
      </c>
      <c r="AI1431">
        <v>0</v>
      </c>
      <c r="AJ1431">
        <f>marketing_campaign[[#This Row],[AcceptedCmp2]]+marketing_campaign[[#This Row],[AcceptedCmp1]]+marketing_campaign[[#This Row],[AcceptedCmp5]]+marketing_campaign[[#This Row],[AcceptedCmp4]]+marketing_campaign[[#This Row],[AcceptedCmp3]]</f>
        <v>0</v>
      </c>
    </row>
    <row r="1432" spans="1:36" x14ac:dyDescent="0.35">
      <c r="A1432">
        <v>7152</v>
      </c>
      <c r="B1432">
        <v>1983</v>
      </c>
      <c r="C1432">
        <f t="shared" ca="1" si="44"/>
        <v>43</v>
      </c>
      <c r="D1432" t="str" cm="1">
        <f t="array" aca="1" ref="D14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32" t="s">
        <v>34</v>
      </c>
      <c r="F1432" t="s">
        <v>33</v>
      </c>
      <c r="G1432" cm="1">
        <f t="array" ref="G1432">_xlfn.IFS(marketing_campaign[[#This Row],[Marital_Status]]="Single",I1432-J1432+1,marketing_campaign[[#This Row],[Marital_Status]]="Together",I1432+J1432+2,marketing_campaign[[#This Row],[Marital_Status]]="Alone",I1432-J1432+1,marketing_campaign[[#This Row],[Marital_Status]]="Married",I1432+J1432+2,marketing_campaign[[#This Row],[Marital_Status]]="Divorced",I1432+J1432+1,marketing_campaign[[#This Row],[Marital_Status]]="YOLO",I1432-J1432+1,marketing_campaign[[#This Row],[Marital_Status]]="Absurd",I1432-J1432+1,marketing_campaign[[#This Row],[Marital_Status]]="Widow",I1432+J1432+1)</f>
        <v>3</v>
      </c>
      <c r="H1432">
        <v>27100</v>
      </c>
      <c r="I1432">
        <v>1</v>
      </c>
      <c r="J1432">
        <v>0</v>
      </c>
      <c r="K1432" s="1">
        <v>41369</v>
      </c>
      <c r="L1432">
        <v>64</v>
      </c>
      <c r="M1432" t="str" cm="1">
        <f t="array" ref="M1432">_xlfn.IFS(AND(marketing_campaign[[#This Row],[Recency]]&gt;=0,marketing_campaign[[#This Row],[Recency]]&lt;=14),"Early Recency",AND(marketing_campaign[[#This Row],[Recency]]&gt;=15,marketing_campaign[[#This Row],[Recency]]&lt;=31),"Mid-Recency",marketing_campaign[[#This Row],[Recency]]&gt;=32,"Late Recency")</f>
        <v>Late Recency</v>
      </c>
      <c r="N1432">
        <v>12</v>
      </c>
      <c r="O1432">
        <v>0</v>
      </c>
      <c r="P1432">
        <v>13</v>
      </c>
      <c r="Q1432">
        <v>2</v>
      </c>
      <c r="R1432">
        <v>0</v>
      </c>
      <c r="S1432">
        <v>10</v>
      </c>
      <c r="T1432">
        <f>marketing_campaign[[#This Row],[MntGoldProds]]+marketing_campaign[[#This Row],[MntSweetProducts]]+marketing_campaign[[#This Row],[MntFishProducts]]+marketing_campaign[[#This Row],[MntMeatProducts]]+marketing_campaign[[#This Row],[MntFruits]]+marketing_campaign[[#This Row],[MntWines]]</f>
        <v>37</v>
      </c>
      <c r="U1432">
        <v>1</v>
      </c>
      <c r="V1432">
        <v>1</v>
      </c>
      <c r="W1432">
        <v>0</v>
      </c>
      <c r="X1432">
        <v>3</v>
      </c>
      <c r="Y1432">
        <f t="shared" si="45"/>
        <v>5</v>
      </c>
      <c r="Z1432">
        <v>7</v>
      </c>
      <c r="AA1432">
        <v>0</v>
      </c>
      <c r="AB1432">
        <v>0</v>
      </c>
      <c r="AC1432">
        <v>0</v>
      </c>
      <c r="AD1432">
        <v>0</v>
      </c>
      <c r="AE1432">
        <v>0</v>
      </c>
      <c r="AF1432">
        <v>0</v>
      </c>
      <c r="AG1432">
        <v>3</v>
      </c>
      <c r="AH1432">
        <v>11</v>
      </c>
      <c r="AI1432">
        <v>0</v>
      </c>
      <c r="AJ1432">
        <f>marketing_campaign[[#This Row],[AcceptedCmp2]]+marketing_campaign[[#This Row],[AcceptedCmp1]]+marketing_campaign[[#This Row],[AcceptedCmp5]]+marketing_campaign[[#This Row],[AcceptedCmp4]]+marketing_campaign[[#This Row],[AcceptedCmp3]]</f>
        <v>0</v>
      </c>
    </row>
    <row r="1433" spans="1:36" x14ac:dyDescent="0.35">
      <c r="A1433">
        <v>10033</v>
      </c>
      <c r="B1433">
        <v>1973</v>
      </c>
      <c r="C1433">
        <f t="shared" ca="1" si="44"/>
        <v>53</v>
      </c>
      <c r="D1433" t="str" cm="1">
        <f t="array" aca="1" ref="D14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3" t="s">
        <v>37</v>
      </c>
      <c r="F1433" t="s">
        <v>35</v>
      </c>
      <c r="G1433" cm="1">
        <f t="array" ref="G1433">_xlfn.IFS(marketing_campaign[[#This Row],[Marital_Status]]="Single",I1433-J1433+1,marketing_campaign[[#This Row],[Marital_Status]]="Together",I1433+J1433+2,marketing_campaign[[#This Row],[Marital_Status]]="Alone",I1433-J1433+1,marketing_campaign[[#This Row],[Marital_Status]]="Married",I1433+J1433+2,marketing_campaign[[#This Row],[Marital_Status]]="Divorced",I1433+J1433+1,marketing_campaign[[#This Row],[Marital_Status]]="YOLO",I1433-J1433+1,marketing_campaign[[#This Row],[Marital_Status]]="Absurd",I1433-J1433+1,marketing_campaign[[#This Row],[Marital_Status]]="Widow",I1433+J1433+1)</f>
        <v>2</v>
      </c>
      <c r="H1433">
        <v>31163</v>
      </c>
      <c r="I1433">
        <v>1</v>
      </c>
      <c r="J1433">
        <v>0</v>
      </c>
      <c r="K1433" s="1">
        <v>41683</v>
      </c>
      <c r="L1433">
        <v>54</v>
      </c>
      <c r="M1433" t="str" cm="1">
        <f t="array" ref="M1433">_xlfn.IFS(AND(marketing_campaign[[#This Row],[Recency]]&gt;=0,marketing_campaign[[#This Row],[Recency]]&lt;=14),"Early Recency",AND(marketing_campaign[[#This Row],[Recency]]&gt;=15,marketing_campaign[[#This Row],[Recency]]&lt;=31),"Mid-Recency",marketing_campaign[[#This Row],[Recency]]&gt;=32,"Late Recency")</f>
        <v>Late Recency</v>
      </c>
      <c r="N1433">
        <v>2</v>
      </c>
      <c r="O1433">
        <v>3</v>
      </c>
      <c r="P1433">
        <v>10</v>
      </c>
      <c r="Q1433">
        <v>11</v>
      </c>
      <c r="R1433">
        <v>2</v>
      </c>
      <c r="S1433">
        <v>10</v>
      </c>
      <c r="T1433">
        <f>marketing_campaign[[#This Row],[MntGoldProds]]+marketing_campaign[[#This Row],[MntSweetProducts]]+marketing_campaign[[#This Row],[MntFishProducts]]+marketing_campaign[[#This Row],[MntMeatProducts]]+marketing_campaign[[#This Row],[MntFruits]]+marketing_campaign[[#This Row],[MntWines]]</f>
        <v>38</v>
      </c>
      <c r="U1433">
        <v>1</v>
      </c>
      <c r="V1433">
        <v>1</v>
      </c>
      <c r="W1433">
        <v>0</v>
      </c>
      <c r="X1433">
        <v>3</v>
      </c>
      <c r="Y1433">
        <f t="shared" si="45"/>
        <v>5</v>
      </c>
      <c r="Z1433">
        <v>6</v>
      </c>
      <c r="AA1433">
        <v>0</v>
      </c>
      <c r="AB1433">
        <v>0</v>
      </c>
      <c r="AC1433">
        <v>0</v>
      </c>
      <c r="AD1433">
        <v>0</v>
      </c>
      <c r="AE1433">
        <v>0</v>
      </c>
      <c r="AF1433">
        <v>0</v>
      </c>
      <c r="AG1433">
        <v>3</v>
      </c>
      <c r="AH1433">
        <v>11</v>
      </c>
      <c r="AI1433">
        <v>0</v>
      </c>
      <c r="AJ1433">
        <f>marketing_campaign[[#This Row],[AcceptedCmp2]]+marketing_campaign[[#This Row],[AcceptedCmp1]]+marketing_campaign[[#This Row],[AcceptedCmp5]]+marketing_campaign[[#This Row],[AcceptedCmp4]]+marketing_campaign[[#This Row],[AcceptedCmp3]]</f>
        <v>0</v>
      </c>
    </row>
    <row r="1434" spans="1:36" x14ac:dyDescent="0.35">
      <c r="A1434">
        <v>9349</v>
      </c>
      <c r="B1434">
        <v>1985</v>
      </c>
      <c r="C1434">
        <f t="shared" ca="1" si="44"/>
        <v>41</v>
      </c>
      <c r="D1434" t="str" cm="1">
        <f t="array" aca="1" ref="D14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34" t="s">
        <v>29</v>
      </c>
      <c r="F1434" t="s">
        <v>33</v>
      </c>
      <c r="G1434" cm="1">
        <f t="array" ref="G1434">_xlfn.IFS(marketing_campaign[[#This Row],[Marital_Status]]="Single",I1434-J1434+1,marketing_campaign[[#This Row],[Marital_Status]]="Together",I1434+J1434+2,marketing_campaign[[#This Row],[Marital_Status]]="Alone",I1434-J1434+1,marketing_campaign[[#This Row],[Marital_Status]]="Married",I1434+J1434+2,marketing_campaign[[#This Row],[Marital_Status]]="Divorced",I1434+J1434+1,marketing_campaign[[#This Row],[Marital_Status]]="YOLO",I1434-J1434+1,marketing_campaign[[#This Row],[Marital_Status]]="Absurd",I1434-J1434+1,marketing_campaign[[#This Row],[Marital_Status]]="Widow",I1434+J1434+1)</f>
        <v>2</v>
      </c>
      <c r="H1434">
        <v>92533</v>
      </c>
      <c r="I1434">
        <v>0</v>
      </c>
      <c r="J1434">
        <v>0</v>
      </c>
      <c r="K1434" s="1">
        <v>41627</v>
      </c>
      <c r="L1434">
        <v>84</v>
      </c>
      <c r="M1434" t="str" cm="1">
        <f t="array" ref="M1434">_xlfn.IFS(AND(marketing_campaign[[#This Row],[Recency]]&gt;=0,marketing_campaign[[#This Row],[Recency]]&lt;=14),"Early Recency",AND(marketing_campaign[[#This Row],[Recency]]&gt;=15,marketing_campaign[[#This Row],[Recency]]&lt;=31),"Mid-Recency",marketing_campaign[[#This Row],[Recency]]&gt;=32,"Late Recency")</f>
        <v>Late Recency</v>
      </c>
      <c r="N1434">
        <v>693</v>
      </c>
      <c r="O1434">
        <v>21</v>
      </c>
      <c r="P1434">
        <v>118</v>
      </c>
      <c r="Q1434">
        <v>110</v>
      </c>
      <c r="R1434">
        <v>147</v>
      </c>
      <c r="S1434">
        <v>42</v>
      </c>
      <c r="T1434">
        <f>marketing_campaign[[#This Row],[MntGoldProds]]+marketing_campaign[[#This Row],[MntSweetProducts]]+marketing_campaign[[#This Row],[MntFishProducts]]+marketing_campaign[[#This Row],[MntMeatProducts]]+marketing_campaign[[#This Row],[MntFruits]]+marketing_campaign[[#This Row],[MntWines]]</f>
        <v>1131</v>
      </c>
      <c r="U1434">
        <v>1</v>
      </c>
      <c r="V1434">
        <v>6</v>
      </c>
      <c r="W1434">
        <v>5</v>
      </c>
      <c r="X1434">
        <v>11</v>
      </c>
      <c r="Y1434">
        <f t="shared" si="45"/>
        <v>23</v>
      </c>
      <c r="Z1434">
        <v>2</v>
      </c>
      <c r="AA1434">
        <v>0</v>
      </c>
      <c r="AB1434">
        <v>0</v>
      </c>
      <c r="AC1434">
        <v>1</v>
      </c>
      <c r="AD1434">
        <v>1</v>
      </c>
      <c r="AE1434">
        <v>0</v>
      </c>
      <c r="AF1434">
        <v>0</v>
      </c>
      <c r="AG1434">
        <v>3</v>
      </c>
      <c r="AH1434">
        <v>11</v>
      </c>
      <c r="AI1434">
        <v>0</v>
      </c>
      <c r="AJ1434">
        <f>marketing_campaign[[#This Row],[AcceptedCmp2]]+marketing_campaign[[#This Row],[AcceptedCmp1]]+marketing_campaign[[#This Row],[AcceptedCmp5]]+marketing_campaign[[#This Row],[AcceptedCmp4]]+marketing_campaign[[#This Row],[AcceptedCmp3]]</f>
        <v>2</v>
      </c>
    </row>
    <row r="1435" spans="1:36" x14ac:dyDescent="0.35">
      <c r="A1435">
        <v>274</v>
      </c>
      <c r="B1435">
        <v>1973</v>
      </c>
      <c r="C1435">
        <f t="shared" ca="1" si="44"/>
        <v>53</v>
      </c>
      <c r="D1435" t="str" cm="1">
        <f t="array" aca="1" ref="D14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5" t="s">
        <v>29</v>
      </c>
      <c r="F1435" t="s">
        <v>30</v>
      </c>
      <c r="G1435" cm="1">
        <f t="array" ref="G1435">_xlfn.IFS(marketing_campaign[[#This Row],[Marital_Status]]="Single",I1435-J1435+1,marketing_campaign[[#This Row],[Marital_Status]]="Together",I1435+J1435+2,marketing_campaign[[#This Row],[Marital_Status]]="Alone",I1435-J1435+1,marketing_campaign[[#This Row],[Marital_Status]]="Married",I1435+J1435+2,marketing_campaign[[#This Row],[Marital_Status]]="Divorced",I1435+J1435+1,marketing_campaign[[#This Row],[Marital_Status]]="YOLO",I1435-J1435+1,marketing_campaign[[#This Row],[Marital_Status]]="Absurd",I1435-J1435+1,marketing_campaign[[#This Row],[Marital_Status]]="Widow",I1435+J1435+1)</f>
        <v>1</v>
      </c>
      <c r="H1435">
        <v>34853</v>
      </c>
      <c r="I1435">
        <v>1</v>
      </c>
      <c r="J1435">
        <v>1</v>
      </c>
      <c r="K1435" s="1">
        <v>41631</v>
      </c>
      <c r="L1435">
        <v>75</v>
      </c>
      <c r="M1435" t="str" cm="1">
        <f t="array" ref="M1435">_xlfn.IFS(AND(marketing_campaign[[#This Row],[Recency]]&gt;=0,marketing_campaign[[#This Row],[Recency]]&lt;=14),"Early Recency",AND(marketing_campaign[[#This Row],[Recency]]&gt;=15,marketing_campaign[[#This Row],[Recency]]&lt;=31),"Mid-Recency",marketing_campaign[[#This Row],[Recency]]&gt;=32,"Late Recency")</f>
        <v>Late Recency</v>
      </c>
      <c r="N1435">
        <v>9</v>
      </c>
      <c r="O1435">
        <v>3</v>
      </c>
      <c r="P1435">
        <v>15</v>
      </c>
      <c r="Q1435">
        <v>2</v>
      </c>
      <c r="R1435">
        <v>3</v>
      </c>
      <c r="S1435">
        <v>2</v>
      </c>
      <c r="T1435">
        <f>marketing_campaign[[#This Row],[MntGoldProds]]+marketing_campaign[[#This Row],[MntSweetProducts]]+marketing_campaign[[#This Row],[MntFishProducts]]+marketing_campaign[[#This Row],[MntMeatProducts]]+marketing_campaign[[#This Row],[MntFruits]]+marketing_campaign[[#This Row],[MntWines]]</f>
        <v>34</v>
      </c>
      <c r="U1435">
        <v>2</v>
      </c>
      <c r="V1435">
        <v>2</v>
      </c>
      <c r="W1435">
        <v>0</v>
      </c>
      <c r="X1435">
        <v>3</v>
      </c>
      <c r="Y1435">
        <f t="shared" si="45"/>
        <v>7</v>
      </c>
      <c r="Z1435">
        <v>6</v>
      </c>
      <c r="AA1435">
        <v>0</v>
      </c>
      <c r="AB1435">
        <v>0</v>
      </c>
      <c r="AC1435">
        <v>0</v>
      </c>
      <c r="AD1435">
        <v>0</v>
      </c>
      <c r="AE1435">
        <v>0</v>
      </c>
      <c r="AF1435">
        <v>0</v>
      </c>
      <c r="AG1435">
        <v>3</v>
      </c>
      <c r="AH1435">
        <v>11</v>
      </c>
      <c r="AI1435">
        <v>0</v>
      </c>
      <c r="AJ1435">
        <f>marketing_campaign[[#This Row],[AcceptedCmp2]]+marketing_campaign[[#This Row],[AcceptedCmp1]]+marketing_campaign[[#This Row],[AcceptedCmp5]]+marketing_campaign[[#This Row],[AcceptedCmp4]]+marketing_campaign[[#This Row],[AcceptedCmp3]]</f>
        <v>0</v>
      </c>
    </row>
    <row r="1436" spans="1:36" x14ac:dyDescent="0.35">
      <c r="A1436">
        <v>3388</v>
      </c>
      <c r="B1436">
        <v>1967</v>
      </c>
      <c r="C1436">
        <f t="shared" ca="1" si="44"/>
        <v>59</v>
      </c>
      <c r="D1436" t="str" cm="1">
        <f t="array" aca="1" ref="D14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6" t="s">
        <v>29</v>
      </c>
      <c r="F1436" t="s">
        <v>35</v>
      </c>
      <c r="G1436" cm="1">
        <f t="array" ref="G1436">_xlfn.IFS(marketing_campaign[[#This Row],[Marital_Status]]="Single",I1436-J1436+1,marketing_campaign[[#This Row],[Marital_Status]]="Together",I1436+J1436+2,marketing_campaign[[#This Row],[Marital_Status]]="Alone",I1436-J1436+1,marketing_campaign[[#This Row],[Marital_Status]]="Married",I1436+J1436+2,marketing_campaign[[#This Row],[Marital_Status]]="Divorced",I1436+J1436+1,marketing_campaign[[#This Row],[Marital_Status]]="YOLO",I1436-J1436+1,marketing_campaign[[#This Row],[Marital_Status]]="Absurd",I1436-J1436+1,marketing_campaign[[#This Row],[Marital_Status]]="Widow",I1436+J1436+1)</f>
        <v>3</v>
      </c>
      <c r="H1436">
        <v>70844</v>
      </c>
      <c r="I1436">
        <v>1</v>
      </c>
      <c r="J1436">
        <v>1</v>
      </c>
      <c r="K1436" s="1">
        <v>41577</v>
      </c>
      <c r="L1436">
        <v>16</v>
      </c>
      <c r="M1436" t="str" cm="1">
        <f t="array" ref="M1436">_xlfn.IFS(AND(marketing_campaign[[#This Row],[Recency]]&gt;=0,marketing_campaign[[#This Row],[Recency]]&lt;=14),"Early Recency",AND(marketing_campaign[[#This Row],[Recency]]&gt;=15,marketing_campaign[[#This Row],[Recency]]&lt;=31),"Mid-Recency",marketing_campaign[[#This Row],[Recency]]&gt;=32,"Late Recency")</f>
        <v>Mid-Recency</v>
      </c>
      <c r="N1436">
        <v>129</v>
      </c>
      <c r="O1436">
        <v>26</v>
      </c>
      <c r="P1436">
        <v>67</v>
      </c>
      <c r="Q1436">
        <v>3</v>
      </c>
      <c r="R1436">
        <v>67</v>
      </c>
      <c r="S1436">
        <v>2</v>
      </c>
      <c r="T1436">
        <f>marketing_campaign[[#This Row],[MntGoldProds]]+marketing_campaign[[#This Row],[MntSweetProducts]]+marketing_campaign[[#This Row],[MntFishProducts]]+marketing_campaign[[#This Row],[MntMeatProducts]]+marketing_campaign[[#This Row],[MntFruits]]+marketing_campaign[[#This Row],[MntWines]]</f>
        <v>294</v>
      </c>
      <c r="U1436">
        <v>5</v>
      </c>
      <c r="V1436">
        <v>6</v>
      </c>
      <c r="W1436">
        <v>1</v>
      </c>
      <c r="X1436">
        <v>5</v>
      </c>
      <c r="Y1436">
        <f t="shared" si="45"/>
        <v>17</v>
      </c>
      <c r="Z1436">
        <v>7</v>
      </c>
      <c r="AA1436">
        <v>0</v>
      </c>
      <c r="AB1436">
        <v>0</v>
      </c>
      <c r="AC1436">
        <v>0</v>
      </c>
      <c r="AD1436">
        <v>0</v>
      </c>
      <c r="AE1436">
        <v>0</v>
      </c>
      <c r="AF1436">
        <v>0</v>
      </c>
      <c r="AG1436">
        <v>3</v>
      </c>
      <c r="AH1436">
        <v>11</v>
      </c>
      <c r="AI1436">
        <v>0</v>
      </c>
      <c r="AJ1436">
        <f>marketing_campaign[[#This Row],[AcceptedCmp2]]+marketing_campaign[[#This Row],[AcceptedCmp1]]+marketing_campaign[[#This Row],[AcceptedCmp5]]+marketing_campaign[[#This Row],[AcceptedCmp4]]+marketing_campaign[[#This Row],[AcceptedCmp3]]</f>
        <v>0</v>
      </c>
    </row>
    <row r="1437" spans="1:36" x14ac:dyDescent="0.35">
      <c r="A1437">
        <v>922</v>
      </c>
      <c r="B1437">
        <v>1979</v>
      </c>
      <c r="C1437">
        <f t="shared" ca="1" si="44"/>
        <v>47</v>
      </c>
      <c r="D1437" t="str" cm="1">
        <f t="array" aca="1" ref="D14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37" t="s">
        <v>37</v>
      </c>
      <c r="F1437" t="s">
        <v>33</v>
      </c>
      <c r="G1437" cm="1">
        <f t="array" ref="G1437">_xlfn.IFS(marketing_campaign[[#This Row],[Marital_Status]]="Single",I1437-J1437+1,marketing_campaign[[#This Row],[Marital_Status]]="Together",I1437+J1437+2,marketing_campaign[[#This Row],[Marital_Status]]="Alone",I1437-J1437+1,marketing_campaign[[#This Row],[Marital_Status]]="Married",I1437+J1437+2,marketing_campaign[[#This Row],[Marital_Status]]="Divorced",I1437+J1437+1,marketing_campaign[[#This Row],[Marital_Status]]="YOLO",I1437-J1437+1,marketing_campaign[[#This Row],[Marital_Status]]="Absurd",I1437-J1437+1,marketing_campaign[[#This Row],[Marital_Status]]="Widow",I1437+J1437+1)</f>
        <v>4</v>
      </c>
      <c r="H1437">
        <v>31086</v>
      </c>
      <c r="I1437">
        <v>1</v>
      </c>
      <c r="J1437">
        <v>1</v>
      </c>
      <c r="K1437" s="1">
        <v>41398</v>
      </c>
      <c r="L1437">
        <v>79</v>
      </c>
      <c r="M1437" t="str" cm="1">
        <f t="array" ref="M1437">_xlfn.IFS(AND(marketing_campaign[[#This Row],[Recency]]&gt;=0,marketing_campaign[[#This Row],[Recency]]&lt;=14),"Early Recency",AND(marketing_campaign[[#This Row],[Recency]]&gt;=15,marketing_campaign[[#This Row],[Recency]]&lt;=31),"Mid-Recency",marketing_campaign[[#This Row],[Recency]]&gt;=32,"Late Recency")</f>
        <v>Late Recency</v>
      </c>
      <c r="N1437">
        <v>16</v>
      </c>
      <c r="O1437">
        <v>2</v>
      </c>
      <c r="P1437">
        <v>11</v>
      </c>
      <c r="Q1437">
        <v>3</v>
      </c>
      <c r="R1437">
        <v>0</v>
      </c>
      <c r="S1437">
        <v>16</v>
      </c>
      <c r="T1437">
        <f>marketing_campaign[[#This Row],[MntGoldProds]]+marketing_campaign[[#This Row],[MntSweetProducts]]+marketing_campaign[[#This Row],[MntFishProducts]]+marketing_campaign[[#This Row],[MntMeatProducts]]+marketing_campaign[[#This Row],[MntFruits]]+marketing_campaign[[#This Row],[MntWines]]</f>
        <v>48</v>
      </c>
      <c r="U1437">
        <v>2</v>
      </c>
      <c r="V1437">
        <v>1</v>
      </c>
      <c r="W1437">
        <v>1</v>
      </c>
      <c r="X1437">
        <v>2</v>
      </c>
      <c r="Y1437">
        <f t="shared" si="45"/>
        <v>6</v>
      </c>
      <c r="Z1437">
        <v>8</v>
      </c>
      <c r="AA1437">
        <v>1</v>
      </c>
      <c r="AB1437">
        <v>0</v>
      </c>
      <c r="AC1437">
        <v>0</v>
      </c>
      <c r="AD1437">
        <v>0</v>
      </c>
      <c r="AE1437">
        <v>0</v>
      </c>
      <c r="AF1437">
        <v>0</v>
      </c>
      <c r="AG1437">
        <v>3</v>
      </c>
      <c r="AH1437">
        <v>11</v>
      </c>
      <c r="AI1437">
        <v>0</v>
      </c>
      <c r="AJ1437">
        <f>marketing_campaign[[#This Row],[AcceptedCmp2]]+marketing_campaign[[#This Row],[AcceptedCmp1]]+marketing_campaign[[#This Row],[AcceptedCmp5]]+marketing_campaign[[#This Row],[AcceptedCmp4]]+marketing_campaign[[#This Row],[AcceptedCmp3]]</f>
        <v>1</v>
      </c>
    </row>
    <row r="1438" spans="1:36" x14ac:dyDescent="0.35">
      <c r="A1438">
        <v>8588</v>
      </c>
      <c r="B1438">
        <v>1961</v>
      </c>
      <c r="C1438">
        <f t="shared" ca="1" si="44"/>
        <v>65</v>
      </c>
      <c r="D1438" t="str" cm="1">
        <f t="array" aca="1" ref="D14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38" t="s">
        <v>29</v>
      </c>
      <c r="F1438" t="s">
        <v>33</v>
      </c>
      <c r="G1438" cm="1">
        <f t="array" ref="G1438">_xlfn.IFS(marketing_campaign[[#This Row],[Marital_Status]]="Single",I1438-J1438+1,marketing_campaign[[#This Row],[Marital_Status]]="Together",I1438+J1438+2,marketing_campaign[[#This Row],[Marital_Status]]="Alone",I1438-J1438+1,marketing_campaign[[#This Row],[Marital_Status]]="Married",I1438+J1438+2,marketing_campaign[[#This Row],[Marital_Status]]="Divorced",I1438+J1438+1,marketing_campaign[[#This Row],[Marital_Status]]="YOLO",I1438-J1438+1,marketing_campaign[[#This Row],[Marital_Status]]="Absurd",I1438-J1438+1,marketing_campaign[[#This Row],[Marital_Status]]="Widow",I1438+J1438+1)</f>
        <v>4</v>
      </c>
      <c r="H1438">
        <v>60544</v>
      </c>
      <c r="I1438">
        <v>1</v>
      </c>
      <c r="J1438">
        <v>1</v>
      </c>
      <c r="K1438" s="1">
        <v>41146</v>
      </c>
      <c r="L1438">
        <v>92</v>
      </c>
      <c r="M1438" t="str" cm="1">
        <f t="array" ref="M1438">_xlfn.IFS(AND(marketing_campaign[[#This Row],[Recency]]&gt;=0,marketing_campaign[[#This Row],[Recency]]&lt;=14),"Early Recency",AND(marketing_campaign[[#This Row],[Recency]]&gt;=15,marketing_campaign[[#This Row],[Recency]]&lt;=31),"Mid-Recency",marketing_campaign[[#This Row],[Recency]]&gt;=32,"Late Recency")</f>
        <v>Late Recency</v>
      </c>
      <c r="N1438">
        <v>201</v>
      </c>
      <c r="O1438">
        <v>2</v>
      </c>
      <c r="P1438">
        <v>43</v>
      </c>
      <c r="Q1438">
        <v>3</v>
      </c>
      <c r="R1438">
        <v>5</v>
      </c>
      <c r="S1438">
        <v>35</v>
      </c>
      <c r="T1438">
        <f>marketing_campaign[[#This Row],[MntGoldProds]]+marketing_campaign[[#This Row],[MntSweetProducts]]+marketing_campaign[[#This Row],[MntFishProducts]]+marketing_campaign[[#This Row],[MntMeatProducts]]+marketing_campaign[[#This Row],[MntFruits]]+marketing_campaign[[#This Row],[MntWines]]</f>
        <v>289</v>
      </c>
      <c r="U1438">
        <v>4</v>
      </c>
      <c r="V1438">
        <v>5</v>
      </c>
      <c r="W1438">
        <v>1</v>
      </c>
      <c r="X1438">
        <v>5</v>
      </c>
      <c r="Y1438">
        <f t="shared" si="45"/>
        <v>15</v>
      </c>
      <c r="Z1438">
        <v>6</v>
      </c>
      <c r="AA1438">
        <v>0</v>
      </c>
      <c r="AB1438">
        <v>0</v>
      </c>
      <c r="AC1438">
        <v>0</v>
      </c>
      <c r="AD1438">
        <v>0</v>
      </c>
      <c r="AE1438">
        <v>0</v>
      </c>
      <c r="AF1438">
        <v>0</v>
      </c>
      <c r="AG1438">
        <v>3</v>
      </c>
      <c r="AH1438">
        <v>11</v>
      </c>
      <c r="AI1438">
        <v>0</v>
      </c>
      <c r="AJ1438">
        <f>marketing_campaign[[#This Row],[AcceptedCmp2]]+marketing_campaign[[#This Row],[AcceptedCmp1]]+marketing_campaign[[#This Row],[AcceptedCmp5]]+marketing_campaign[[#This Row],[AcceptedCmp4]]+marketing_campaign[[#This Row],[AcceptedCmp3]]</f>
        <v>0</v>
      </c>
    </row>
    <row r="1439" spans="1:36" x14ac:dyDescent="0.35">
      <c r="A1439">
        <v>2518</v>
      </c>
      <c r="B1439">
        <v>1986</v>
      </c>
      <c r="C1439">
        <f t="shared" ca="1" si="44"/>
        <v>40</v>
      </c>
      <c r="D1439" t="str" cm="1">
        <f t="array" aca="1" ref="D14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39" t="s">
        <v>37</v>
      </c>
      <c r="F1439" t="s">
        <v>31</v>
      </c>
      <c r="G1439" cm="1">
        <f t="array" ref="G1439">_xlfn.IFS(marketing_campaign[[#This Row],[Marital_Status]]="Single",I1439-J1439+1,marketing_campaign[[#This Row],[Marital_Status]]="Together",I1439+J1439+2,marketing_campaign[[#This Row],[Marital_Status]]="Alone",I1439-J1439+1,marketing_campaign[[#This Row],[Marital_Status]]="Married",I1439+J1439+2,marketing_campaign[[#This Row],[Marital_Status]]="Divorced",I1439+J1439+1,marketing_campaign[[#This Row],[Marital_Status]]="YOLO",I1439-J1439+1,marketing_campaign[[#This Row],[Marital_Status]]="Absurd",I1439-J1439+1,marketing_campaign[[#This Row],[Marital_Status]]="Widow",I1439+J1439+1)</f>
        <v>2</v>
      </c>
      <c r="H1439">
        <v>20491</v>
      </c>
      <c r="I1439">
        <v>0</v>
      </c>
      <c r="J1439">
        <v>0</v>
      </c>
      <c r="K1439" s="1">
        <v>41299</v>
      </c>
      <c r="L1439">
        <v>16</v>
      </c>
      <c r="M1439" t="str" cm="1">
        <f t="array" ref="M1439">_xlfn.IFS(AND(marketing_campaign[[#This Row],[Recency]]&gt;=0,marketing_campaign[[#This Row],[Recency]]&lt;=14),"Early Recency",AND(marketing_campaign[[#This Row],[Recency]]&gt;=15,marketing_campaign[[#This Row],[Recency]]&lt;=31),"Mid-Recency",marketing_campaign[[#This Row],[Recency]]&gt;=32,"Late Recency")</f>
        <v>Mid-Recency</v>
      </c>
      <c r="N1439">
        <v>5</v>
      </c>
      <c r="O1439">
        <v>4</v>
      </c>
      <c r="P1439">
        <v>5</v>
      </c>
      <c r="Q1439">
        <v>4</v>
      </c>
      <c r="R1439">
        <v>2</v>
      </c>
      <c r="S1439">
        <v>10</v>
      </c>
      <c r="T1439">
        <f>marketing_campaign[[#This Row],[MntGoldProds]]+marketing_campaign[[#This Row],[MntSweetProducts]]+marketing_campaign[[#This Row],[MntFishProducts]]+marketing_campaign[[#This Row],[MntMeatProducts]]+marketing_campaign[[#This Row],[MntFruits]]+marketing_campaign[[#This Row],[MntWines]]</f>
        <v>30</v>
      </c>
      <c r="U1439">
        <v>1</v>
      </c>
      <c r="V1439">
        <v>0</v>
      </c>
      <c r="W1439">
        <v>1</v>
      </c>
      <c r="X1439">
        <v>2</v>
      </c>
      <c r="Y1439">
        <f t="shared" si="45"/>
        <v>4</v>
      </c>
      <c r="Z1439">
        <v>7</v>
      </c>
      <c r="AA1439">
        <v>0</v>
      </c>
      <c r="AB1439">
        <v>0</v>
      </c>
      <c r="AC1439">
        <v>0</v>
      </c>
      <c r="AD1439">
        <v>0</v>
      </c>
      <c r="AE1439">
        <v>0</v>
      </c>
      <c r="AF1439">
        <v>0</v>
      </c>
      <c r="AG1439">
        <v>3</v>
      </c>
      <c r="AH1439">
        <v>11</v>
      </c>
      <c r="AI1439">
        <v>0</v>
      </c>
      <c r="AJ1439">
        <f>marketing_campaign[[#This Row],[AcceptedCmp2]]+marketing_campaign[[#This Row],[AcceptedCmp1]]+marketing_campaign[[#This Row],[AcceptedCmp5]]+marketing_campaign[[#This Row],[AcceptedCmp4]]+marketing_campaign[[#This Row],[AcceptedCmp3]]</f>
        <v>0</v>
      </c>
    </row>
    <row r="1440" spans="1:36" x14ac:dyDescent="0.35">
      <c r="A1440">
        <v>574</v>
      </c>
      <c r="B1440">
        <v>1964</v>
      </c>
      <c r="C1440">
        <f t="shared" ca="1" si="44"/>
        <v>62</v>
      </c>
      <c r="D1440" t="str" cm="1">
        <f t="array" aca="1" ref="D14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0" t="s">
        <v>29</v>
      </c>
      <c r="F1440" t="s">
        <v>33</v>
      </c>
      <c r="G1440" cm="1">
        <f t="array" ref="G1440">_xlfn.IFS(marketing_campaign[[#This Row],[Marital_Status]]="Single",I1440-J1440+1,marketing_campaign[[#This Row],[Marital_Status]]="Together",I1440+J1440+2,marketing_campaign[[#This Row],[Marital_Status]]="Alone",I1440-J1440+1,marketing_campaign[[#This Row],[Marital_Status]]="Married",I1440+J1440+2,marketing_campaign[[#This Row],[Marital_Status]]="Divorced",I1440+J1440+1,marketing_campaign[[#This Row],[Marital_Status]]="YOLO",I1440-J1440+1,marketing_campaign[[#This Row],[Marital_Status]]="Absurd",I1440-J1440+1,marketing_campaign[[#This Row],[Marital_Status]]="Widow",I1440+J1440+1)</f>
        <v>2</v>
      </c>
      <c r="H1440">
        <v>42523</v>
      </c>
      <c r="I1440">
        <v>0</v>
      </c>
      <c r="J1440">
        <v>0</v>
      </c>
      <c r="K1440" s="1">
        <v>41752</v>
      </c>
      <c r="L1440">
        <v>96</v>
      </c>
      <c r="M1440" t="str" cm="1">
        <f t="array" ref="M1440">_xlfn.IFS(AND(marketing_campaign[[#This Row],[Recency]]&gt;=0,marketing_campaign[[#This Row],[Recency]]&lt;=14),"Early Recency",AND(marketing_campaign[[#This Row],[Recency]]&gt;=15,marketing_campaign[[#This Row],[Recency]]&lt;=31),"Mid-Recency",marketing_campaign[[#This Row],[Recency]]&gt;=32,"Late Recency")</f>
        <v>Late Recency</v>
      </c>
      <c r="N1440">
        <v>14</v>
      </c>
      <c r="O1440">
        <v>36</v>
      </c>
      <c r="P1440">
        <v>11</v>
      </c>
      <c r="Q1440">
        <v>3</v>
      </c>
      <c r="R1440">
        <v>26</v>
      </c>
      <c r="S1440">
        <v>35</v>
      </c>
      <c r="T1440">
        <f>marketing_campaign[[#This Row],[MntGoldProds]]+marketing_campaign[[#This Row],[MntSweetProducts]]+marketing_campaign[[#This Row],[MntFishProducts]]+marketing_campaign[[#This Row],[MntMeatProducts]]+marketing_campaign[[#This Row],[MntFruits]]+marketing_campaign[[#This Row],[MntWines]]</f>
        <v>125</v>
      </c>
      <c r="U1440">
        <v>1</v>
      </c>
      <c r="V1440">
        <v>1</v>
      </c>
      <c r="W1440">
        <v>1</v>
      </c>
      <c r="X1440">
        <v>4</v>
      </c>
      <c r="Y1440">
        <f t="shared" si="45"/>
        <v>7</v>
      </c>
      <c r="Z1440">
        <v>2</v>
      </c>
      <c r="AA1440">
        <v>0</v>
      </c>
      <c r="AB1440">
        <v>0</v>
      </c>
      <c r="AC1440">
        <v>0</v>
      </c>
      <c r="AD1440">
        <v>0</v>
      </c>
      <c r="AE1440">
        <v>0</v>
      </c>
      <c r="AF1440">
        <v>0</v>
      </c>
      <c r="AG1440">
        <v>3</v>
      </c>
      <c r="AH1440">
        <v>11</v>
      </c>
      <c r="AI1440">
        <v>0</v>
      </c>
      <c r="AJ1440">
        <f>marketing_campaign[[#This Row],[AcceptedCmp2]]+marketing_campaign[[#This Row],[AcceptedCmp1]]+marketing_campaign[[#This Row],[AcceptedCmp5]]+marketing_campaign[[#This Row],[AcceptedCmp4]]+marketing_campaign[[#This Row],[AcceptedCmp3]]</f>
        <v>0</v>
      </c>
    </row>
    <row r="1441" spans="1:36" x14ac:dyDescent="0.35">
      <c r="A1441">
        <v>3220</v>
      </c>
      <c r="B1441">
        <v>1983</v>
      </c>
      <c r="C1441">
        <f t="shared" ca="1" si="44"/>
        <v>43</v>
      </c>
      <c r="D1441" t="str" cm="1">
        <f t="array" aca="1" ref="D14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41" t="s">
        <v>29</v>
      </c>
      <c r="F1441" t="s">
        <v>33</v>
      </c>
      <c r="G1441" cm="1">
        <f t="array" ref="G1441">_xlfn.IFS(marketing_campaign[[#This Row],[Marital_Status]]="Single",I1441-J1441+1,marketing_campaign[[#This Row],[Marital_Status]]="Together",I1441+J1441+2,marketing_campaign[[#This Row],[Marital_Status]]="Alone",I1441-J1441+1,marketing_campaign[[#This Row],[Marital_Status]]="Married",I1441+J1441+2,marketing_campaign[[#This Row],[Marital_Status]]="Divorced",I1441+J1441+1,marketing_campaign[[#This Row],[Marital_Status]]="YOLO",I1441-J1441+1,marketing_campaign[[#This Row],[Marital_Status]]="Absurd",I1441-J1441+1,marketing_campaign[[#This Row],[Marital_Status]]="Widow",I1441+J1441+1)</f>
        <v>3</v>
      </c>
      <c r="H1441">
        <v>39922</v>
      </c>
      <c r="I1441">
        <v>1</v>
      </c>
      <c r="J1441">
        <v>0</v>
      </c>
      <c r="K1441" s="1">
        <v>41319</v>
      </c>
      <c r="L1441">
        <v>30</v>
      </c>
      <c r="M1441" t="str" cm="1">
        <f t="array" ref="M1441">_xlfn.IFS(AND(marketing_campaign[[#This Row],[Recency]]&gt;=0,marketing_campaign[[#This Row],[Recency]]&lt;=14),"Early Recency",AND(marketing_campaign[[#This Row],[Recency]]&gt;=15,marketing_campaign[[#This Row],[Recency]]&lt;=31),"Mid-Recency",marketing_campaign[[#This Row],[Recency]]&gt;=32,"Late Recency")</f>
        <v>Mid-Recency</v>
      </c>
      <c r="N1441">
        <v>29</v>
      </c>
      <c r="O1441">
        <v>12</v>
      </c>
      <c r="P1441">
        <v>59</v>
      </c>
      <c r="Q1441">
        <v>19</v>
      </c>
      <c r="R1441">
        <v>1</v>
      </c>
      <c r="S1441">
        <v>36</v>
      </c>
      <c r="T1441">
        <f>marketing_campaign[[#This Row],[MntGoldProds]]+marketing_campaign[[#This Row],[MntSweetProducts]]+marketing_campaign[[#This Row],[MntFishProducts]]+marketing_campaign[[#This Row],[MntMeatProducts]]+marketing_campaign[[#This Row],[MntFruits]]+marketing_campaign[[#This Row],[MntWines]]</f>
        <v>156</v>
      </c>
      <c r="U1441">
        <v>2</v>
      </c>
      <c r="V1441">
        <v>3</v>
      </c>
      <c r="W1441">
        <v>0</v>
      </c>
      <c r="X1441">
        <v>4</v>
      </c>
      <c r="Y1441">
        <f t="shared" si="45"/>
        <v>9</v>
      </c>
      <c r="Z1441">
        <v>8</v>
      </c>
      <c r="AA1441">
        <v>0</v>
      </c>
      <c r="AB1441">
        <v>0</v>
      </c>
      <c r="AC1441">
        <v>0</v>
      </c>
      <c r="AD1441">
        <v>0</v>
      </c>
      <c r="AE1441">
        <v>0</v>
      </c>
      <c r="AF1441">
        <v>0</v>
      </c>
      <c r="AG1441">
        <v>3</v>
      </c>
      <c r="AH1441">
        <v>11</v>
      </c>
      <c r="AI1441">
        <v>0</v>
      </c>
      <c r="AJ1441">
        <f>marketing_campaign[[#This Row],[AcceptedCmp2]]+marketing_campaign[[#This Row],[AcceptedCmp1]]+marketing_campaign[[#This Row],[AcceptedCmp5]]+marketing_campaign[[#This Row],[AcceptedCmp4]]+marketing_campaign[[#This Row],[AcceptedCmp3]]</f>
        <v>0</v>
      </c>
    </row>
    <row r="1442" spans="1:36" x14ac:dyDescent="0.35">
      <c r="A1442">
        <v>5967</v>
      </c>
      <c r="B1442">
        <v>1952</v>
      </c>
      <c r="C1442">
        <f t="shared" ca="1" si="44"/>
        <v>74</v>
      </c>
      <c r="D1442" t="str" cm="1">
        <f t="array" aca="1" ref="D14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2" t="s">
        <v>29</v>
      </c>
      <c r="F1442" t="s">
        <v>31</v>
      </c>
      <c r="G1442" cm="1">
        <f t="array" ref="G1442">_xlfn.IFS(marketing_campaign[[#This Row],[Marital_Status]]="Single",I1442-J1442+1,marketing_campaign[[#This Row],[Marital_Status]]="Together",I1442+J1442+2,marketing_campaign[[#This Row],[Marital_Status]]="Alone",I1442-J1442+1,marketing_campaign[[#This Row],[Marital_Status]]="Married",I1442+J1442+2,marketing_campaign[[#This Row],[Marital_Status]]="Divorced",I1442+J1442+1,marketing_campaign[[#This Row],[Marital_Status]]="YOLO",I1442-J1442+1,marketing_campaign[[#This Row],[Marital_Status]]="Absurd",I1442-J1442+1,marketing_campaign[[#This Row],[Marital_Status]]="Widow",I1442+J1442+1)</f>
        <v>4</v>
      </c>
      <c r="H1442">
        <v>33402</v>
      </c>
      <c r="I1442">
        <v>1</v>
      </c>
      <c r="J1442">
        <v>1</v>
      </c>
      <c r="K1442" s="1">
        <v>41473</v>
      </c>
      <c r="L1442">
        <v>60</v>
      </c>
      <c r="M1442" t="str" cm="1">
        <f t="array" ref="M1442">_xlfn.IFS(AND(marketing_campaign[[#This Row],[Recency]]&gt;=0,marketing_campaign[[#This Row],[Recency]]&lt;=14),"Early Recency",AND(marketing_campaign[[#This Row],[Recency]]&gt;=15,marketing_campaign[[#This Row],[Recency]]&lt;=31),"Mid-Recency",marketing_campaign[[#This Row],[Recency]]&gt;=32,"Late Recency")</f>
        <v>Late Recency</v>
      </c>
      <c r="N1442">
        <v>26</v>
      </c>
      <c r="O1442">
        <v>2</v>
      </c>
      <c r="P1442">
        <v>19</v>
      </c>
      <c r="Q1442">
        <v>10</v>
      </c>
      <c r="R1442">
        <v>5</v>
      </c>
      <c r="S1442">
        <v>8</v>
      </c>
      <c r="T1442">
        <f>marketing_campaign[[#This Row],[MntGoldProds]]+marketing_campaign[[#This Row],[MntSweetProducts]]+marketing_campaign[[#This Row],[MntFishProducts]]+marketing_campaign[[#This Row],[MntMeatProducts]]+marketing_campaign[[#This Row],[MntFruits]]+marketing_campaign[[#This Row],[MntWines]]</f>
        <v>70</v>
      </c>
      <c r="U1442">
        <v>3</v>
      </c>
      <c r="V1442">
        <v>2</v>
      </c>
      <c r="W1442">
        <v>1</v>
      </c>
      <c r="X1442">
        <v>3</v>
      </c>
      <c r="Y1442">
        <f t="shared" si="45"/>
        <v>9</v>
      </c>
      <c r="Z1442">
        <v>8</v>
      </c>
      <c r="AA1442">
        <v>0</v>
      </c>
      <c r="AB1442">
        <v>0</v>
      </c>
      <c r="AC1442">
        <v>0</v>
      </c>
      <c r="AD1442">
        <v>0</v>
      </c>
      <c r="AE1442">
        <v>0</v>
      </c>
      <c r="AF1442">
        <v>0</v>
      </c>
      <c r="AG1442">
        <v>3</v>
      </c>
      <c r="AH1442">
        <v>11</v>
      </c>
      <c r="AI1442">
        <v>0</v>
      </c>
      <c r="AJ1442">
        <f>marketing_campaign[[#This Row],[AcceptedCmp2]]+marketing_campaign[[#This Row],[AcceptedCmp1]]+marketing_campaign[[#This Row],[AcceptedCmp5]]+marketing_campaign[[#This Row],[AcceptedCmp4]]+marketing_campaign[[#This Row],[AcceptedCmp3]]</f>
        <v>0</v>
      </c>
    </row>
    <row r="1443" spans="1:36" x14ac:dyDescent="0.35">
      <c r="A1443">
        <v>1183</v>
      </c>
      <c r="B1443">
        <v>1949</v>
      </c>
      <c r="C1443">
        <f t="shared" ca="1" si="44"/>
        <v>77</v>
      </c>
      <c r="D1443" t="str" cm="1">
        <f t="array" aca="1" ref="D14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3" t="s">
        <v>34</v>
      </c>
      <c r="F1443" t="s">
        <v>33</v>
      </c>
      <c r="G1443" cm="1">
        <f t="array" ref="G1443">_xlfn.IFS(marketing_campaign[[#This Row],[Marital_Status]]="Single",I1443-J1443+1,marketing_campaign[[#This Row],[Marital_Status]]="Together",I1443+J1443+2,marketing_campaign[[#This Row],[Marital_Status]]="Alone",I1443-J1443+1,marketing_campaign[[#This Row],[Marital_Status]]="Married",I1443+J1443+2,marketing_campaign[[#This Row],[Marital_Status]]="Divorced",I1443+J1443+1,marketing_campaign[[#This Row],[Marital_Status]]="YOLO",I1443-J1443+1,marketing_campaign[[#This Row],[Marital_Status]]="Absurd",I1443-J1443+1,marketing_campaign[[#This Row],[Marital_Status]]="Widow",I1443+J1443+1)</f>
        <v>4</v>
      </c>
      <c r="H1443">
        <v>36408</v>
      </c>
      <c r="I1443">
        <v>1</v>
      </c>
      <c r="J1443">
        <v>1</v>
      </c>
      <c r="K1443" s="1">
        <v>41538</v>
      </c>
      <c r="L1443">
        <v>11</v>
      </c>
      <c r="M1443" t="str" cm="1">
        <f t="array" ref="M1443">_xlfn.IFS(AND(marketing_campaign[[#This Row],[Recency]]&gt;=0,marketing_campaign[[#This Row],[Recency]]&lt;=14),"Early Recency",AND(marketing_campaign[[#This Row],[Recency]]&gt;=15,marketing_campaign[[#This Row],[Recency]]&lt;=31),"Mid-Recency",marketing_campaign[[#This Row],[Recency]]&gt;=32,"Late Recency")</f>
        <v>Early Recency</v>
      </c>
      <c r="N1443">
        <v>9</v>
      </c>
      <c r="O1443">
        <v>1</v>
      </c>
      <c r="P1443">
        <v>4</v>
      </c>
      <c r="Q1443">
        <v>3</v>
      </c>
      <c r="R1443">
        <v>2</v>
      </c>
      <c r="S1443">
        <v>3</v>
      </c>
      <c r="T1443">
        <f>marketing_campaign[[#This Row],[MntGoldProds]]+marketing_campaign[[#This Row],[MntSweetProducts]]+marketing_campaign[[#This Row],[MntFishProducts]]+marketing_campaign[[#This Row],[MntMeatProducts]]+marketing_campaign[[#This Row],[MntFruits]]+marketing_campaign[[#This Row],[MntWines]]</f>
        <v>22</v>
      </c>
      <c r="U1443">
        <v>1</v>
      </c>
      <c r="V1443">
        <v>1</v>
      </c>
      <c r="W1443">
        <v>0</v>
      </c>
      <c r="X1443">
        <v>2</v>
      </c>
      <c r="Y1443">
        <f t="shared" si="45"/>
        <v>4</v>
      </c>
      <c r="Z1443">
        <v>6</v>
      </c>
      <c r="AA1443">
        <v>0</v>
      </c>
      <c r="AB1443">
        <v>0</v>
      </c>
      <c r="AC1443">
        <v>0</v>
      </c>
      <c r="AD1443">
        <v>0</v>
      </c>
      <c r="AE1443">
        <v>0</v>
      </c>
      <c r="AF1443">
        <v>0</v>
      </c>
      <c r="AG1443">
        <v>3</v>
      </c>
      <c r="AH1443">
        <v>11</v>
      </c>
      <c r="AI1443">
        <v>0</v>
      </c>
      <c r="AJ1443">
        <f>marketing_campaign[[#This Row],[AcceptedCmp2]]+marketing_campaign[[#This Row],[AcceptedCmp1]]+marketing_campaign[[#This Row],[AcceptedCmp5]]+marketing_campaign[[#This Row],[AcceptedCmp4]]+marketing_campaign[[#This Row],[AcceptedCmp3]]</f>
        <v>0</v>
      </c>
    </row>
    <row r="1444" spans="1:36" x14ac:dyDescent="0.35">
      <c r="A1444">
        <v>6856</v>
      </c>
      <c r="B1444">
        <v>1979</v>
      </c>
      <c r="C1444">
        <f t="shared" ca="1" si="44"/>
        <v>47</v>
      </c>
      <c r="D1444" t="str" cm="1">
        <f t="array" aca="1" ref="D14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44" t="s">
        <v>29</v>
      </c>
      <c r="F1444" t="s">
        <v>31</v>
      </c>
      <c r="G1444" cm="1">
        <f t="array" ref="G1444">_xlfn.IFS(marketing_campaign[[#This Row],[Marital_Status]]="Single",I1444-J1444+1,marketing_campaign[[#This Row],[Marital_Status]]="Together",I1444+J1444+2,marketing_campaign[[#This Row],[Marital_Status]]="Alone",I1444-J1444+1,marketing_campaign[[#This Row],[Marital_Status]]="Married",I1444+J1444+2,marketing_campaign[[#This Row],[Marital_Status]]="Divorced",I1444+J1444+1,marketing_campaign[[#This Row],[Marital_Status]]="YOLO",I1444-J1444+1,marketing_campaign[[#This Row],[Marital_Status]]="Absurd",I1444-J1444+1,marketing_campaign[[#This Row],[Marital_Status]]="Widow",I1444+J1444+1)</f>
        <v>3</v>
      </c>
      <c r="H1444">
        <v>21645</v>
      </c>
      <c r="I1444">
        <v>1</v>
      </c>
      <c r="J1444">
        <v>0</v>
      </c>
      <c r="K1444" s="1">
        <v>41155</v>
      </c>
      <c r="L1444">
        <v>75</v>
      </c>
      <c r="M1444" t="str" cm="1">
        <f t="array" ref="M1444">_xlfn.IFS(AND(marketing_campaign[[#This Row],[Recency]]&gt;=0,marketing_campaign[[#This Row],[Recency]]&lt;=14),"Early Recency",AND(marketing_campaign[[#This Row],[Recency]]&gt;=15,marketing_campaign[[#This Row],[Recency]]&lt;=31),"Mid-Recency",marketing_campaign[[#This Row],[Recency]]&gt;=32,"Late Recency")</f>
        <v>Late Recency</v>
      </c>
      <c r="N1444">
        <v>14</v>
      </c>
      <c r="O1444">
        <v>0</v>
      </c>
      <c r="P1444">
        <v>23</v>
      </c>
      <c r="Q1444">
        <v>4</v>
      </c>
      <c r="R1444">
        <v>5</v>
      </c>
      <c r="S1444">
        <v>19</v>
      </c>
      <c r="T1444">
        <f>marketing_campaign[[#This Row],[MntGoldProds]]+marketing_campaign[[#This Row],[MntSweetProducts]]+marketing_campaign[[#This Row],[MntFishProducts]]+marketing_campaign[[#This Row],[MntMeatProducts]]+marketing_campaign[[#This Row],[MntFruits]]+marketing_campaign[[#This Row],[MntWines]]</f>
        <v>65</v>
      </c>
      <c r="U1444">
        <v>3</v>
      </c>
      <c r="V1444">
        <v>3</v>
      </c>
      <c r="W1444">
        <v>0</v>
      </c>
      <c r="X1444">
        <v>3</v>
      </c>
      <c r="Y1444">
        <f t="shared" si="45"/>
        <v>9</v>
      </c>
      <c r="Z1444">
        <v>9</v>
      </c>
      <c r="AA1444">
        <v>0</v>
      </c>
      <c r="AB1444">
        <v>0</v>
      </c>
      <c r="AC1444">
        <v>0</v>
      </c>
      <c r="AD1444">
        <v>0</v>
      </c>
      <c r="AE1444">
        <v>0</v>
      </c>
      <c r="AF1444">
        <v>0</v>
      </c>
      <c r="AG1444">
        <v>3</v>
      </c>
      <c r="AH1444">
        <v>11</v>
      </c>
      <c r="AI1444">
        <v>1</v>
      </c>
      <c r="AJ1444">
        <f>marketing_campaign[[#This Row],[AcceptedCmp2]]+marketing_campaign[[#This Row],[AcceptedCmp1]]+marketing_campaign[[#This Row],[AcceptedCmp5]]+marketing_campaign[[#This Row],[AcceptedCmp4]]+marketing_campaign[[#This Row],[AcceptedCmp3]]</f>
        <v>0</v>
      </c>
    </row>
    <row r="1445" spans="1:36" x14ac:dyDescent="0.35">
      <c r="A1445">
        <v>4530</v>
      </c>
      <c r="B1445">
        <v>1948</v>
      </c>
      <c r="C1445">
        <f t="shared" ca="1" si="44"/>
        <v>78</v>
      </c>
      <c r="D1445" t="str" cm="1">
        <f t="array" aca="1" ref="D14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45" t="s">
        <v>34</v>
      </c>
      <c r="F1445" t="s">
        <v>38</v>
      </c>
      <c r="G1445" cm="1">
        <f t="array" ref="G1445">_xlfn.IFS(marketing_campaign[[#This Row],[Marital_Status]]="Single",I1445-J1445+1,marketing_campaign[[#This Row],[Marital_Status]]="Together",I1445+J1445+2,marketing_campaign[[#This Row],[Marital_Status]]="Alone",I1445-J1445+1,marketing_campaign[[#This Row],[Marital_Status]]="Married",I1445+J1445+2,marketing_campaign[[#This Row],[Marital_Status]]="Divorced",I1445+J1445+1,marketing_campaign[[#This Row],[Marital_Status]]="YOLO",I1445-J1445+1,marketing_campaign[[#This Row],[Marital_Status]]="Absurd",I1445-J1445+1,marketing_campaign[[#This Row],[Marital_Status]]="Widow",I1445+J1445+1)</f>
        <v>1</v>
      </c>
      <c r="H1445">
        <v>78427</v>
      </c>
      <c r="I1445">
        <v>0</v>
      </c>
      <c r="J1445">
        <v>0</v>
      </c>
      <c r="K1445" s="1">
        <v>41206</v>
      </c>
      <c r="L1445">
        <v>36</v>
      </c>
      <c r="M1445" t="str" cm="1">
        <f t="array" ref="M1445">_xlfn.IFS(AND(marketing_campaign[[#This Row],[Recency]]&gt;=0,marketing_campaign[[#This Row],[Recency]]&lt;=14),"Early Recency",AND(marketing_campaign[[#This Row],[Recency]]&gt;=15,marketing_campaign[[#This Row],[Recency]]&lt;=31),"Mid-Recency",marketing_campaign[[#This Row],[Recency]]&gt;=32,"Late Recency")</f>
        <v>Late Recency</v>
      </c>
      <c r="N1445">
        <v>972</v>
      </c>
      <c r="O1445">
        <v>19</v>
      </c>
      <c r="P1445">
        <v>595</v>
      </c>
      <c r="Q1445">
        <v>180</v>
      </c>
      <c r="R1445">
        <v>26</v>
      </c>
      <c r="S1445">
        <v>138</v>
      </c>
      <c r="T1445">
        <f>marketing_campaign[[#This Row],[MntGoldProds]]+marketing_campaign[[#This Row],[MntSweetProducts]]+marketing_campaign[[#This Row],[MntFishProducts]]+marketing_campaign[[#This Row],[MntMeatProducts]]+marketing_campaign[[#This Row],[MntFruits]]+marketing_campaign[[#This Row],[MntWines]]</f>
        <v>1930</v>
      </c>
      <c r="U1445">
        <v>3</v>
      </c>
      <c r="V1445">
        <v>3</v>
      </c>
      <c r="W1445">
        <v>7</v>
      </c>
      <c r="X1445">
        <v>10</v>
      </c>
      <c r="Y1445">
        <f t="shared" si="45"/>
        <v>23</v>
      </c>
      <c r="Z1445">
        <v>3</v>
      </c>
      <c r="AA1445">
        <v>0</v>
      </c>
      <c r="AB1445">
        <v>0</v>
      </c>
      <c r="AC1445">
        <v>0</v>
      </c>
      <c r="AD1445">
        <v>1</v>
      </c>
      <c r="AE1445">
        <v>0</v>
      </c>
      <c r="AF1445">
        <v>0</v>
      </c>
      <c r="AG1445">
        <v>3</v>
      </c>
      <c r="AH1445">
        <v>11</v>
      </c>
      <c r="AI1445">
        <v>1</v>
      </c>
      <c r="AJ1445">
        <f>marketing_campaign[[#This Row],[AcceptedCmp2]]+marketing_campaign[[#This Row],[AcceptedCmp1]]+marketing_campaign[[#This Row],[AcceptedCmp5]]+marketing_campaign[[#This Row],[AcceptedCmp4]]+marketing_campaign[[#This Row],[AcceptedCmp3]]</f>
        <v>1</v>
      </c>
    </row>
    <row r="1446" spans="1:36" x14ac:dyDescent="0.35">
      <c r="A1446">
        <v>1553</v>
      </c>
      <c r="B1446">
        <v>1946</v>
      </c>
      <c r="C1446">
        <f t="shared" ca="1" si="44"/>
        <v>80</v>
      </c>
      <c r="D1446" t="str" cm="1">
        <f t="array" aca="1" ref="D14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46" t="s">
        <v>29</v>
      </c>
      <c r="F1446" t="s">
        <v>31</v>
      </c>
      <c r="G1446" cm="1">
        <f t="array" ref="G1446">_xlfn.IFS(marketing_campaign[[#This Row],[Marital_Status]]="Single",I1446-J1446+1,marketing_campaign[[#This Row],[Marital_Status]]="Together",I1446+J1446+2,marketing_campaign[[#This Row],[Marital_Status]]="Alone",I1446-J1446+1,marketing_campaign[[#This Row],[Marital_Status]]="Married",I1446+J1446+2,marketing_campaign[[#This Row],[Marital_Status]]="Divorced",I1446+J1446+1,marketing_campaign[[#This Row],[Marital_Status]]="YOLO",I1446-J1446+1,marketing_campaign[[#This Row],[Marital_Status]]="Absurd",I1446-J1446+1,marketing_campaign[[#This Row],[Marital_Status]]="Widow",I1446+J1446+1)</f>
        <v>2</v>
      </c>
      <c r="H1446">
        <v>82657</v>
      </c>
      <c r="I1446">
        <v>0</v>
      </c>
      <c r="J1446">
        <v>0</v>
      </c>
      <c r="K1446" s="1">
        <v>41544</v>
      </c>
      <c r="L1446">
        <v>71</v>
      </c>
      <c r="M1446" t="str" cm="1">
        <f t="array" ref="M1446">_xlfn.IFS(AND(marketing_campaign[[#This Row],[Recency]]&gt;=0,marketing_campaign[[#This Row],[Recency]]&lt;=14),"Early Recency",AND(marketing_campaign[[#This Row],[Recency]]&gt;=15,marketing_campaign[[#This Row],[Recency]]&lt;=31),"Mid-Recency",marketing_campaign[[#This Row],[Recency]]&gt;=32,"Late Recency")</f>
        <v>Late Recency</v>
      </c>
      <c r="N1446">
        <v>966</v>
      </c>
      <c r="O1446">
        <v>168</v>
      </c>
      <c r="P1446">
        <v>672</v>
      </c>
      <c r="Q1446">
        <v>246</v>
      </c>
      <c r="R1446">
        <v>105</v>
      </c>
      <c r="S1446">
        <v>126</v>
      </c>
      <c r="T1446">
        <f>marketing_campaign[[#This Row],[MntGoldProds]]+marketing_campaign[[#This Row],[MntSweetProducts]]+marketing_campaign[[#This Row],[MntFishProducts]]+marketing_campaign[[#This Row],[MntMeatProducts]]+marketing_campaign[[#This Row],[MntFruits]]+marketing_campaign[[#This Row],[MntWines]]</f>
        <v>2283</v>
      </c>
      <c r="U1446">
        <v>1</v>
      </c>
      <c r="V1446">
        <v>7</v>
      </c>
      <c r="W1446">
        <v>5</v>
      </c>
      <c r="X1446">
        <v>10</v>
      </c>
      <c r="Y1446">
        <f t="shared" si="45"/>
        <v>23</v>
      </c>
      <c r="Z1446">
        <v>4</v>
      </c>
      <c r="AA1446">
        <v>0</v>
      </c>
      <c r="AB1446">
        <v>1</v>
      </c>
      <c r="AC1446">
        <v>0</v>
      </c>
      <c r="AD1446">
        <v>1</v>
      </c>
      <c r="AE1446">
        <v>0</v>
      </c>
      <c r="AF1446">
        <v>0</v>
      </c>
      <c r="AG1446">
        <v>3</v>
      </c>
      <c r="AH1446">
        <v>11</v>
      </c>
      <c r="AI1446">
        <v>0</v>
      </c>
      <c r="AJ1446">
        <f>marketing_campaign[[#This Row],[AcceptedCmp2]]+marketing_campaign[[#This Row],[AcceptedCmp1]]+marketing_campaign[[#This Row],[AcceptedCmp5]]+marketing_campaign[[#This Row],[AcceptedCmp4]]+marketing_campaign[[#This Row],[AcceptedCmp3]]</f>
        <v>2</v>
      </c>
    </row>
    <row r="1447" spans="1:36" x14ac:dyDescent="0.35">
      <c r="A1447">
        <v>4682</v>
      </c>
      <c r="B1447">
        <v>1958</v>
      </c>
      <c r="C1447">
        <f t="shared" ca="1" si="44"/>
        <v>68</v>
      </c>
      <c r="D1447" t="str" cm="1">
        <f t="array" aca="1" ref="D14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7" t="s">
        <v>29</v>
      </c>
      <c r="F1447" t="s">
        <v>33</v>
      </c>
      <c r="G1447" cm="1">
        <f t="array" ref="G1447">_xlfn.IFS(marketing_campaign[[#This Row],[Marital_Status]]="Single",I1447-J1447+1,marketing_campaign[[#This Row],[Marital_Status]]="Together",I1447+J1447+2,marketing_campaign[[#This Row],[Marital_Status]]="Alone",I1447-J1447+1,marketing_campaign[[#This Row],[Marital_Status]]="Married",I1447+J1447+2,marketing_campaign[[#This Row],[Marital_Status]]="Divorced",I1447+J1447+1,marketing_campaign[[#This Row],[Marital_Status]]="YOLO",I1447-J1447+1,marketing_campaign[[#This Row],[Marital_Status]]="Absurd",I1447-J1447+1,marketing_campaign[[#This Row],[Marital_Status]]="Widow",I1447+J1447+1)</f>
        <v>2</v>
      </c>
      <c r="H1447">
        <v>51876</v>
      </c>
      <c r="I1447">
        <v>0</v>
      </c>
      <c r="J1447">
        <v>0</v>
      </c>
      <c r="K1447" s="1">
        <v>41562</v>
      </c>
      <c r="L1447">
        <v>88</v>
      </c>
      <c r="M1447" t="str" cm="1">
        <f t="array" ref="M1447">_xlfn.IFS(AND(marketing_campaign[[#This Row],[Recency]]&gt;=0,marketing_campaign[[#This Row],[Recency]]&lt;=14),"Early Recency",AND(marketing_campaign[[#This Row],[Recency]]&gt;=15,marketing_campaign[[#This Row],[Recency]]&lt;=31),"Mid-Recency",marketing_campaign[[#This Row],[Recency]]&gt;=32,"Late Recency")</f>
        <v>Late Recency</v>
      </c>
      <c r="N1447">
        <v>99</v>
      </c>
      <c r="O1447">
        <v>27</v>
      </c>
      <c r="P1447">
        <v>102</v>
      </c>
      <c r="Q1447">
        <v>28</v>
      </c>
      <c r="R1447">
        <v>48</v>
      </c>
      <c r="S1447">
        <v>6</v>
      </c>
      <c r="T1447">
        <f>marketing_campaign[[#This Row],[MntGoldProds]]+marketing_campaign[[#This Row],[MntSweetProducts]]+marketing_campaign[[#This Row],[MntFishProducts]]+marketing_campaign[[#This Row],[MntMeatProducts]]+marketing_campaign[[#This Row],[MntFruits]]+marketing_campaign[[#This Row],[MntWines]]</f>
        <v>310</v>
      </c>
      <c r="U1447">
        <v>1</v>
      </c>
      <c r="V1447">
        <v>2</v>
      </c>
      <c r="W1447">
        <v>2</v>
      </c>
      <c r="X1447">
        <v>8</v>
      </c>
      <c r="Y1447">
        <f t="shared" si="45"/>
        <v>13</v>
      </c>
      <c r="Z1447">
        <v>1</v>
      </c>
      <c r="AA1447">
        <v>0</v>
      </c>
      <c r="AB1447">
        <v>0</v>
      </c>
      <c r="AC1447">
        <v>0</v>
      </c>
      <c r="AD1447">
        <v>0</v>
      </c>
      <c r="AE1447">
        <v>0</v>
      </c>
      <c r="AF1447">
        <v>0</v>
      </c>
      <c r="AG1447">
        <v>3</v>
      </c>
      <c r="AH1447">
        <v>11</v>
      </c>
      <c r="AI1447">
        <v>0</v>
      </c>
      <c r="AJ1447">
        <f>marketing_campaign[[#This Row],[AcceptedCmp2]]+marketing_campaign[[#This Row],[AcceptedCmp1]]+marketing_campaign[[#This Row],[AcceptedCmp5]]+marketing_campaign[[#This Row],[AcceptedCmp4]]+marketing_campaign[[#This Row],[AcceptedCmp3]]</f>
        <v>0</v>
      </c>
    </row>
    <row r="1448" spans="1:36" x14ac:dyDescent="0.35">
      <c r="A1448">
        <v>8204</v>
      </c>
      <c r="B1448">
        <v>1971</v>
      </c>
      <c r="C1448">
        <f t="shared" ca="1" si="44"/>
        <v>55</v>
      </c>
      <c r="D1448" t="str" cm="1">
        <f t="array" aca="1" ref="D14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48" t="s">
        <v>37</v>
      </c>
      <c r="F1448" t="s">
        <v>33</v>
      </c>
      <c r="G1448" cm="1">
        <f t="array" ref="G1448">_xlfn.IFS(marketing_campaign[[#This Row],[Marital_Status]]="Single",I1448-J1448+1,marketing_campaign[[#This Row],[Marital_Status]]="Together",I1448+J1448+2,marketing_campaign[[#This Row],[Marital_Status]]="Alone",I1448-J1448+1,marketing_campaign[[#This Row],[Marital_Status]]="Married",I1448+J1448+2,marketing_campaign[[#This Row],[Marital_Status]]="Divorced",I1448+J1448+1,marketing_campaign[[#This Row],[Marital_Status]]="YOLO",I1448-J1448+1,marketing_campaign[[#This Row],[Marital_Status]]="Absurd",I1448-J1448+1,marketing_campaign[[#This Row],[Marital_Status]]="Widow",I1448+J1448+1)</f>
        <v>2</v>
      </c>
      <c r="H1448">
        <v>78041</v>
      </c>
      <c r="I1448">
        <v>0</v>
      </c>
      <c r="J1448">
        <v>0</v>
      </c>
      <c r="K1448" s="1">
        <v>41259</v>
      </c>
      <c r="L1448">
        <v>93</v>
      </c>
      <c r="M1448" t="str" cm="1">
        <f t="array" ref="M1448">_xlfn.IFS(AND(marketing_campaign[[#This Row],[Recency]]&gt;=0,marketing_campaign[[#This Row],[Recency]]&lt;=14),"Early Recency",AND(marketing_campaign[[#This Row],[Recency]]&gt;=15,marketing_campaign[[#This Row],[Recency]]&lt;=31),"Mid-Recency",marketing_campaign[[#This Row],[Recency]]&gt;=32,"Late Recency")</f>
        <v>Late Recency</v>
      </c>
      <c r="N1448">
        <v>482</v>
      </c>
      <c r="O1448">
        <v>35</v>
      </c>
      <c r="P1448">
        <v>553</v>
      </c>
      <c r="Q1448">
        <v>72</v>
      </c>
      <c r="R1448">
        <v>160</v>
      </c>
      <c r="S1448">
        <v>17</v>
      </c>
      <c r="T1448">
        <f>marketing_campaign[[#This Row],[MntGoldProds]]+marketing_campaign[[#This Row],[MntSweetProducts]]+marketing_campaign[[#This Row],[MntFishProducts]]+marketing_campaign[[#This Row],[MntMeatProducts]]+marketing_campaign[[#This Row],[MntFruits]]+marketing_campaign[[#This Row],[MntWines]]</f>
        <v>1319</v>
      </c>
      <c r="U1448">
        <v>1</v>
      </c>
      <c r="V1448">
        <v>4</v>
      </c>
      <c r="W1448">
        <v>4</v>
      </c>
      <c r="X1448">
        <v>9</v>
      </c>
      <c r="Y1448">
        <f t="shared" si="45"/>
        <v>18</v>
      </c>
      <c r="Z1448">
        <v>2</v>
      </c>
      <c r="AA1448">
        <v>0</v>
      </c>
      <c r="AB1448">
        <v>0</v>
      </c>
      <c r="AC1448">
        <v>0</v>
      </c>
      <c r="AD1448">
        <v>0</v>
      </c>
      <c r="AE1448">
        <v>0</v>
      </c>
      <c r="AF1448">
        <v>0</v>
      </c>
      <c r="AG1448">
        <v>3</v>
      </c>
      <c r="AH1448">
        <v>11</v>
      </c>
      <c r="AI1448">
        <v>0</v>
      </c>
      <c r="AJ1448">
        <f>marketing_campaign[[#This Row],[AcceptedCmp2]]+marketing_campaign[[#This Row],[AcceptedCmp1]]+marketing_campaign[[#This Row],[AcceptedCmp5]]+marketing_campaign[[#This Row],[AcceptedCmp4]]+marketing_campaign[[#This Row],[AcceptedCmp3]]</f>
        <v>0</v>
      </c>
    </row>
    <row r="1449" spans="1:36" x14ac:dyDescent="0.35">
      <c r="A1449">
        <v>5221</v>
      </c>
      <c r="B1449">
        <v>1957</v>
      </c>
      <c r="C1449">
        <f t="shared" ca="1" si="44"/>
        <v>69</v>
      </c>
      <c r="D1449" t="str" cm="1">
        <f t="array" aca="1" ref="D14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49" t="s">
        <v>29</v>
      </c>
      <c r="F1449" t="s">
        <v>33</v>
      </c>
      <c r="G1449" cm="1">
        <f t="array" ref="G1449">_xlfn.IFS(marketing_campaign[[#This Row],[Marital_Status]]="Single",I1449-J1449+1,marketing_campaign[[#This Row],[Marital_Status]]="Together",I1449+J1449+2,marketing_campaign[[#This Row],[Marital_Status]]="Alone",I1449-J1449+1,marketing_campaign[[#This Row],[Marital_Status]]="Married",I1449+J1449+2,marketing_campaign[[#This Row],[Marital_Status]]="Divorced",I1449+J1449+1,marketing_campaign[[#This Row],[Marital_Status]]="YOLO",I1449-J1449+1,marketing_campaign[[#This Row],[Marital_Status]]="Absurd",I1449-J1449+1,marketing_campaign[[#This Row],[Marital_Status]]="Widow",I1449+J1449+1)</f>
        <v>3</v>
      </c>
      <c r="H1449">
        <v>52852</v>
      </c>
      <c r="I1449">
        <v>0</v>
      </c>
      <c r="J1449">
        <v>1</v>
      </c>
      <c r="K1449" s="1">
        <v>41244</v>
      </c>
      <c r="L1449">
        <v>93</v>
      </c>
      <c r="M1449" t="str" cm="1">
        <f t="array" ref="M1449">_xlfn.IFS(AND(marketing_campaign[[#This Row],[Recency]]&gt;=0,marketing_campaign[[#This Row],[Recency]]&lt;=14),"Early Recency",AND(marketing_campaign[[#This Row],[Recency]]&gt;=15,marketing_campaign[[#This Row],[Recency]]&lt;=31),"Mid-Recency",marketing_campaign[[#This Row],[Recency]]&gt;=32,"Late Recency")</f>
        <v>Late Recency</v>
      </c>
      <c r="N1449">
        <v>714</v>
      </c>
      <c r="O1449">
        <v>8</v>
      </c>
      <c r="P1449">
        <v>99</v>
      </c>
      <c r="Q1449">
        <v>11</v>
      </c>
      <c r="R1449">
        <v>0</v>
      </c>
      <c r="S1449">
        <v>47</v>
      </c>
      <c r="T1449">
        <f>marketing_campaign[[#This Row],[MntGoldProds]]+marketing_campaign[[#This Row],[MntSweetProducts]]+marketing_campaign[[#This Row],[MntFishProducts]]+marketing_campaign[[#This Row],[MntMeatProducts]]+marketing_campaign[[#This Row],[MntFruits]]+marketing_campaign[[#This Row],[MntWines]]</f>
        <v>879</v>
      </c>
      <c r="U1449">
        <v>4</v>
      </c>
      <c r="V1449">
        <v>10</v>
      </c>
      <c r="W1449">
        <v>7</v>
      </c>
      <c r="X1449">
        <v>5</v>
      </c>
      <c r="Y1449">
        <f t="shared" si="45"/>
        <v>26</v>
      </c>
      <c r="Z1449">
        <v>8</v>
      </c>
      <c r="AA1449">
        <v>1</v>
      </c>
      <c r="AB1449">
        <v>0</v>
      </c>
      <c r="AC1449">
        <v>0</v>
      </c>
      <c r="AD1449">
        <v>0</v>
      </c>
      <c r="AE1449">
        <v>0</v>
      </c>
      <c r="AF1449">
        <v>0</v>
      </c>
      <c r="AG1449">
        <v>3</v>
      </c>
      <c r="AH1449">
        <v>11</v>
      </c>
      <c r="AI1449">
        <v>0</v>
      </c>
      <c r="AJ1449">
        <f>marketing_campaign[[#This Row],[AcceptedCmp2]]+marketing_campaign[[#This Row],[AcceptedCmp1]]+marketing_campaign[[#This Row],[AcceptedCmp5]]+marketing_campaign[[#This Row],[AcceptedCmp4]]+marketing_campaign[[#This Row],[AcceptedCmp3]]</f>
        <v>1</v>
      </c>
    </row>
    <row r="1450" spans="1:36" x14ac:dyDescent="0.35">
      <c r="A1450">
        <v>1232</v>
      </c>
      <c r="B1450">
        <v>1982</v>
      </c>
      <c r="C1450">
        <f t="shared" ca="1" si="44"/>
        <v>44</v>
      </c>
      <c r="D1450" t="str" cm="1">
        <f t="array" aca="1" ref="D14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50" t="s">
        <v>32</v>
      </c>
      <c r="F1450" t="s">
        <v>31</v>
      </c>
      <c r="G1450" cm="1">
        <f t="array" ref="G1450">_xlfn.IFS(marketing_campaign[[#This Row],[Marital_Status]]="Single",I1450-J1450+1,marketing_campaign[[#This Row],[Marital_Status]]="Together",I1450+J1450+2,marketing_campaign[[#This Row],[Marital_Status]]="Alone",I1450-J1450+1,marketing_campaign[[#This Row],[Marital_Status]]="Married",I1450+J1450+2,marketing_campaign[[#This Row],[Marital_Status]]="Divorced",I1450+J1450+1,marketing_campaign[[#This Row],[Marital_Status]]="YOLO",I1450-J1450+1,marketing_campaign[[#This Row],[Marital_Status]]="Absurd",I1450-J1450+1,marketing_campaign[[#This Row],[Marital_Status]]="Widow",I1450+J1450+1)</f>
        <v>2</v>
      </c>
      <c r="H1450">
        <v>70038</v>
      </c>
      <c r="I1450">
        <v>0</v>
      </c>
      <c r="J1450">
        <v>0</v>
      </c>
      <c r="K1450" s="1">
        <v>41572</v>
      </c>
      <c r="L1450">
        <v>54</v>
      </c>
      <c r="M1450" t="str" cm="1">
        <f t="array" ref="M1450">_xlfn.IFS(AND(marketing_campaign[[#This Row],[Recency]]&gt;=0,marketing_campaign[[#This Row],[Recency]]&lt;=14),"Early Recency",AND(marketing_campaign[[#This Row],[Recency]]&gt;=15,marketing_campaign[[#This Row],[Recency]]&lt;=31),"Mid-Recency",marketing_campaign[[#This Row],[Recency]]&gt;=32,"Late Recency")</f>
        <v>Late Recency</v>
      </c>
      <c r="N1450">
        <v>587</v>
      </c>
      <c r="O1450">
        <v>54</v>
      </c>
      <c r="P1450">
        <v>348</v>
      </c>
      <c r="Q1450">
        <v>71</v>
      </c>
      <c r="R1450">
        <v>54</v>
      </c>
      <c r="S1450">
        <v>130</v>
      </c>
      <c r="T1450">
        <f>marketing_campaign[[#This Row],[MntGoldProds]]+marketing_campaign[[#This Row],[MntSweetProducts]]+marketing_campaign[[#This Row],[MntFishProducts]]+marketing_campaign[[#This Row],[MntMeatProducts]]+marketing_campaign[[#This Row],[MntFruits]]+marketing_campaign[[#This Row],[MntWines]]</f>
        <v>1244</v>
      </c>
      <c r="U1450">
        <v>1</v>
      </c>
      <c r="V1450">
        <v>4</v>
      </c>
      <c r="W1450">
        <v>4</v>
      </c>
      <c r="X1450">
        <v>8</v>
      </c>
      <c r="Y1450">
        <f t="shared" si="45"/>
        <v>17</v>
      </c>
      <c r="Z1450">
        <v>2</v>
      </c>
      <c r="AA1450">
        <v>0</v>
      </c>
      <c r="AB1450">
        <v>0</v>
      </c>
      <c r="AC1450">
        <v>0</v>
      </c>
      <c r="AD1450">
        <v>0</v>
      </c>
      <c r="AE1450">
        <v>0</v>
      </c>
      <c r="AF1450">
        <v>0</v>
      </c>
      <c r="AG1450">
        <v>3</v>
      </c>
      <c r="AH1450">
        <v>11</v>
      </c>
      <c r="AI1450">
        <v>0</v>
      </c>
      <c r="AJ1450">
        <f>marketing_campaign[[#This Row],[AcceptedCmp2]]+marketing_campaign[[#This Row],[AcceptedCmp1]]+marketing_campaign[[#This Row],[AcceptedCmp5]]+marketing_campaign[[#This Row],[AcceptedCmp4]]+marketing_campaign[[#This Row],[AcceptedCmp3]]</f>
        <v>0</v>
      </c>
    </row>
    <row r="1451" spans="1:36" x14ac:dyDescent="0.35">
      <c r="A1451">
        <v>1927</v>
      </c>
      <c r="B1451">
        <v>1973</v>
      </c>
      <c r="C1451">
        <f t="shared" ca="1" si="44"/>
        <v>53</v>
      </c>
      <c r="D1451" t="str" cm="1">
        <f t="array" aca="1" ref="D14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1" t="s">
        <v>37</v>
      </c>
      <c r="F1451" t="s">
        <v>31</v>
      </c>
      <c r="G1451" cm="1">
        <f t="array" ref="G1451">_xlfn.IFS(marketing_campaign[[#This Row],[Marital_Status]]="Single",I1451-J1451+1,marketing_campaign[[#This Row],[Marital_Status]]="Together",I1451+J1451+2,marketing_campaign[[#This Row],[Marital_Status]]="Alone",I1451-J1451+1,marketing_campaign[[#This Row],[Marital_Status]]="Married",I1451+J1451+2,marketing_campaign[[#This Row],[Marital_Status]]="Divorced",I1451+J1451+1,marketing_campaign[[#This Row],[Marital_Status]]="YOLO",I1451-J1451+1,marketing_campaign[[#This Row],[Marital_Status]]="Absurd",I1451-J1451+1,marketing_campaign[[#This Row],[Marital_Status]]="Widow",I1451+J1451+1)</f>
        <v>3</v>
      </c>
      <c r="H1451">
        <v>69401</v>
      </c>
      <c r="I1451">
        <v>0</v>
      </c>
      <c r="J1451">
        <v>1</v>
      </c>
      <c r="K1451" s="1">
        <v>41721</v>
      </c>
      <c r="L1451">
        <v>41</v>
      </c>
      <c r="M1451" t="str" cm="1">
        <f t="array" ref="M1451">_xlfn.IFS(AND(marketing_campaign[[#This Row],[Recency]]&gt;=0,marketing_campaign[[#This Row],[Recency]]&lt;=14),"Early Recency",AND(marketing_campaign[[#This Row],[Recency]]&gt;=15,marketing_campaign[[#This Row],[Recency]]&lt;=31),"Mid-Recency",marketing_campaign[[#This Row],[Recency]]&gt;=32,"Late Recency")</f>
        <v>Late Recency</v>
      </c>
      <c r="N1451">
        <v>399</v>
      </c>
      <c r="O1451">
        <v>27</v>
      </c>
      <c r="P1451">
        <v>159</v>
      </c>
      <c r="Q1451">
        <v>58</v>
      </c>
      <c r="R1451">
        <v>8</v>
      </c>
      <c r="S1451">
        <v>39</v>
      </c>
      <c r="T1451">
        <f>marketing_campaign[[#This Row],[MntGoldProds]]+marketing_campaign[[#This Row],[MntSweetProducts]]+marketing_campaign[[#This Row],[MntFishProducts]]+marketing_campaign[[#This Row],[MntMeatProducts]]+marketing_campaign[[#This Row],[MntFruits]]+marketing_campaign[[#This Row],[MntWines]]</f>
        <v>690</v>
      </c>
      <c r="U1451">
        <v>4</v>
      </c>
      <c r="V1451">
        <v>4</v>
      </c>
      <c r="W1451">
        <v>4</v>
      </c>
      <c r="X1451">
        <v>5</v>
      </c>
      <c r="Y1451">
        <f t="shared" si="45"/>
        <v>17</v>
      </c>
      <c r="Z1451">
        <v>2</v>
      </c>
      <c r="AA1451">
        <v>0</v>
      </c>
      <c r="AB1451">
        <v>0</v>
      </c>
      <c r="AC1451">
        <v>0</v>
      </c>
      <c r="AD1451">
        <v>0</v>
      </c>
      <c r="AE1451">
        <v>0</v>
      </c>
      <c r="AF1451">
        <v>0</v>
      </c>
      <c r="AG1451">
        <v>3</v>
      </c>
      <c r="AH1451">
        <v>11</v>
      </c>
      <c r="AI1451">
        <v>0</v>
      </c>
      <c r="AJ1451">
        <f>marketing_campaign[[#This Row],[AcceptedCmp2]]+marketing_campaign[[#This Row],[AcceptedCmp1]]+marketing_campaign[[#This Row],[AcceptedCmp5]]+marketing_campaign[[#This Row],[AcceptedCmp4]]+marketing_campaign[[#This Row],[AcceptedCmp3]]</f>
        <v>0</v>
      </c>
    </row>
    <row r="1452" spans="1:36" x14ac:dyDescent="0.35">
      <c r="A1452">
        <v>5788</v>
      </c>
      <c r="B1452">
        <v>1972</v>
      </c>
      <c r="C1452">
        <f t="shared" ca="1" si="44"/>
        <v>54</v>
      </c>
      <c r="D1452" t="str" cm="1">
        <f t="array" aca="1" ref="D14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2" t="s">
        <v>29</v>
      </c>
      <c r="F1452" t="s">
        <v>31</v>
      </c>
      <c r="G1452" cm="1">
        <f t="array" ref="G1452">_xlfn.IFS(marketing_campaign[[#This Row],[Marital_Status]]="Single",I1452-J1452+1,marketing_campaign[[#This Row],[Marital_Status]]="Together",I1452+J1452+2,marketing_campaign[[#This Row],[Marital_Status]]="Alone",I1452-J1452+1,marketing_campaign[[#This Row],[Marital_Status]]="Married",I1452+J1452+2,marketing_campaign[[#This Row],[Marital_Status]]="Divorced",I1452+J1452+1,marketing_campaign[[#This Row],[Marital_Status]]="YOLO",I1452-J1452+1,marketing_campaign[[#This Row],[Marital_Status]]="Absurd",I1452-J1452+1,marketing_campaign[[#This Row],[Marital_Status]]="Widow",I1452+J1452+1)</f>
        <v>3</v>
      </c>
      <c r="H1452">
        <v>46053</v>
      </c>
      <c r="I1452">
        <v>1</v>
      </c>
      <c r="J1452">
        <v>0</v>
      </c>
      <c r="K1452" s="1">
        <v>41322</v>
      </c>
      <c r="L1452">
        <v>46</v>
      </c>
      <c r="M1452" t="str" cm="1">
        <f t="array" ref="M1452">_xlfn.IFS(AND(marketing_campaign[[#This Row],[Recency]]&gt;=0,marketing_campaign[[#This Row],[Recency]]&lt;=14),"Early Recency",AND(marketing_campaign[[#This Row],[Recency]]&gt;=15,marketing_campaign[[#This Row],[Recency]]&lt;=31),"Mid-Recency",marketing_campaign[[#This Row],[Recency]]&gt;=32,"Late Recency")</f>
        <v>Late Recency</v>
      </c>
      <c r="N1452">
        <v>56</v>
      </c>
      <c r="O1452">
        <v>10</v>
      </c>
      <c r="P1452">
        <v>92</v>
      </c>
      <c r="Q1452">
        <v>19</v>
      </c>
      <c r="R1452">
        <v>7</v>
      </c>
      <c r="S1452">
        <v>25</v>
      </c>
      <c r="T1452">
        <f>marketing_campaign[[#This Row],[MntGoldProds]]+marketing_campaign[[#This Row],[MntSweetProducts]]+marketing_campaign[[#This Row],[MntFishProducts]]+marketing_campaign[[#This Row],[MntMeatProducts]]+marketing_campaign[[#This Row],[MntFruits]]+marketing_campaign[[#This Row],[MntWines]]</f>
        <v>209</v>
      </c>
      <c r="U1452">
        <v>3</v>
      </c>
      <c r="V1452">
        <v>3</v>
      </c>
      <c r="W1452">
        <v>2</v>
      </c>
      <c r="X1452">
        <v>4</v>
      </c>
      <c r="Y1452">
        <f t="shared" si="45"/>
        <v>12</v>
      </c>
      <c r="Z1452">
        <v>5</v>
      </c>
      <c r="AA1452">
        <v>0</v>
      </c>
      <c r="AB1452">
        <v>0</v>
      </c>
      <c r="AC1452">
        <v>0</v>
      </c>
      <c r="AD1452">
        <v>0</v>
      </c>
      <c r="AE1452">
        <v>0</v>
      </c>
      <c r="AF1452">
        <v>0</v>
      </c>
      <c r="AG1452">
        <v>3</v>
      </c>
      <c r="AH1452">
        <v>11</v>
      </c>
      <c r="AI1452">
        <v>0</v>
      </c>
      <c r="AJ1452">
        <f>marketing_campaign[[#This Row],[AcceptedCmp2]]+marketing_campaign[[#This Row],[AcceptedCmp1]]+marketing_campaign[[#This Row],[AcceptedCmp5]]+marketing_campaign[[#This Row],[AcceptedCmp4]]+marketing_campaign[[#This Row],[AcceptedCmp3]]</f>
        <v>0</v>
      </c>
    </row>
    <row r="1453" spans="1:36" x14ac:dyDescent="0.35">
      <c r="A1453">
        <v>6652</v>
      </c>
      <c r="B1453">
        <v>1965</v>
      </c>
      <c r="C1453">
        <f t="shared" ca="1" si="44"/>
        <v>61</v>
      </c>
      <c r="D1453" t="str" cm="1">
        <f t="array" aca="1" ref="D14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3" t="s">
        <v>29</v>
      </c>
      <c r="F1453" t="s">
        <v>33</v>
      </c>
      <c r="G1453" cm="1">
        <f t="array" ref="G1453">_xlfn.IFS(marketing_campaign[[#This Row],[Marital_Status]]="Single",I1453-J1453+1,marketing_campaign[[#This Row],[Marital_Status]]="Together",I1453+J1453+2,marketing_campaign[[#This Row],[Marital_Status]]="Alone",I1453-J1453+1,marketing_campaign[[#This Row],[Marital_Status]]="Married",I1453+J1453+2,marketing_campaign[[#This Row],[Marital_Status]]="Divorced",I1453+J1453+1,marketing_campaign[[#This Row],[Marital_Status]]="YOLO",I1453-J1453+1,marketing_campaign[[#This Row],[Marital_Status]]="Absurd",I1453-J1453+1,marketing_campaign[[#This Row],[Marital_Status]]="Widow",I1453+J1453+1)</f>
        <v>2</v>
      </c>
      <c r="H1453">
        <v>77343</v>
      </c>
      <c r="I1453">
        <v>0</v>
      </c>
      <c r="J1453">
        <v>0</v>
      </c>
      <c r="K1453" s="1">
        <v>41799</v>
      </c>
      <c r="L1453">
        <v>28</v>
      </c>
      <c r="M1453" t="str" cm="1">
        <f t="array" ref="M1453">_xlfn.IFS(AND(marketing_campaign[[#This Row],[Recency]]&gt;=0,marketing_campaign[[#This Row],[Recency]]&lt;=14),"Early Recency",AND(marketing_campaign[[#This Row],[Recency]]&gt;=15,marketing_campaign[[#This Row],[Recency]]&lt;=31),"Mid-Recency",marketing_campaign[[#This Row],[Recency]]&gt;=32,"Late Recency")</f>
        <v>Mid-Recency</v>
      </c>
      <c r="N1453">
        <v>227</v>
      </c>
      <c r="O1453">
        <v>151</v>
      </c>
      <c r="P1453">
        <v>573</v>
      </c>
      <c r="Q1453">
        <v>98</v>
      </c>
      <c r="R1453">
        <v>54</v>
      </c>
      <c r="S1453">
        <v>31</v>
      </c>
      <c r="T1453">
        <f>marketing_campaign[[#This Row],[MntGoldProds]]+marketing_campaign[[#This Row],[MntSweetProducts]]+marketing_campaign[[#This Row],[MntFishProducts]]+marketing_campaign[[#This Row],[MntMeatProducts]]+marketing_campaign[[#This Row],[MntFruits]]+marketing_campaign[[#This Row],[MntWines]]</f>
        <v>1134</v>
      </c>
      <c r="U1453">
        <v>1</v>
      </c>
      <c r="V1453">
        <v>3</v>
      </c>
      <c r="W1453">
        <v>4</v>
      </c>
      <c r="X1453">
        <v>9</v>
      </c>
      <c r="Y1453">
        <f t="shared" si="45"/>
        <v>17</v>
      </c>
      <c r="Z1453">
        <v>1</v>
      </c>
      <c r="AA1453">
        <v>0</v>
      </c>
      <c r="AB1453">
        <v>0</v>
      </c>
      <c r="AC1453">
        <v>0</v>
      </c>
      <c r="AD1453">
        <v>0</v>
      </c>
      <c r="AE1453">
        <v>0</v>
      </c>
      <c r="AF1453">
        <v>0</v>
      </c>
      <c r="AG1453">
        <v>3</v>
      </c>
      <c r="AH1453">
        <v>11</v>
      </c>
      <c r="AI1453">
        <v>0</v>
      </c>
      <c r="AJ1453">
        <f>marketing_campaign[[#This Row],[AcceptedCmp2]]+marketing_campaign[[#This Row],[AcceptedCmp1]]+marketing_campaign[[#This Row],[AcceptedCmp5]]+marketing_campaign[[#This Row],[AcceptedCmp4]]+marketing_campaign[[#This Row],[AcceptedCmp3]]</f>
        <v>0</v>
      </c>
    </row>
    <row r="1454" spans="1:36" x14ac:dyDescent="0.35">
      <c r="A1454">
        <v>6246</v>
      </c>
      <c r="B1454">
        <v>1953</v>
      </c>
      <c r="C1454">
        <f t="shared" ca="1" si="44"/>
        <v>73</v>
      </c>
      <c r="D1454" t="str" cm="1">
        <f t="array" aca="1" ref="D14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54" t="s">
        <v>29</v>
      </c>
      <c r="F1454" t="s">
        <v>30</v>
      </c>
      <c r="G1454" cm="1">
        <f t="array" ref="G1454">_xlfn.IFS(marketing_campaign[[#This Row],[Marital_Status]]="Single",I1454-J1454+1,marketing_campaign[[#This Row],[Marital_Status]]="Together",I1454+J1454+2,marketing_campaign[[#This Row],[Marital_Status]]="Alone",I1454-J1454+1,marketing_campaign[[#This Row],[Marital_Status]]="Married",I1454+J1454+2,marketing_campaign[[#This Row],[Marital_Status]]="Divorced",I1454+J1454+1,marketing_campaign[[#This Row],[Marital_Status]]="YOLO",I1454-J1454+1,marketing_campaign[[#This Row],[Marital_Status]]="Absurd",I1454-J1454+1,marketing_campaign[[#This Row],[Marital_Status]]="Widow",I1454+J1454+1)</f>
        <v>1</v>
      </c>
      <c r="H1454">
        <v>73892</v>
      </c>
      <c r="I1454">
        <v>0</v>
      </c>
      <c r="J1454">
        <v>0</v>
      </c>
      <c r="K1454" s="1">
        <v>41591</v>
      </c>
      <c r="L1454">
        <v>40</v>
      </c>
      <c r="M1454" t="str" cm="1">
        <f t="array" ref="M1454">_xlfn.IFS(AND(marketing_campaign[[#This Row],[Recency]]&gt;=0,marketing_campaign[[#This Row],[Recency]]&lt;=14),"Early Recency",AND(marketing_campaign[[#This Row],[Recency]]&gt;=15,marketing_campaign[[#This Row],[Recency]]&lt;=31),"Mid-Recency",marketing_campaign[[#This Row],[Recency]]&gt;=32,"Late Recency")</f>
        <v>Late Recency</v>
      </c>
      <c r="N1454">
        <v>703</v>
      </c>
      <c r="O1454">
        <v>102</v>
      </c>
      <c r="P1454">
        <v>601</v>
      </c>
      <c r="Q1454">
        <v>0</v>
      </c>
      <c r="R1454">
        <v>58</v>
      </c>
      <c r="S1454">
        <v>43</v>
      </c>
      <c r="T1454">
        <f>marketing_campaign[[#This Row],[MntGoldProds]]+marketing_campaign[[#This Row],[MntSweetProducts]]+marketing_campaign[[#This Row],[MntFishProducts]]+marketing_campaign[[#This Row],[MntMeatProducts]]+marketing_campaign[[#This Row],[MntFruits]]+marketing_campaign[[#This Row],[MntWines]]</f>
        <v>1507</v>
      </c>
      <c r="U1454">
        <v>1</v>
      </c>
      <c r="V1454">
        <v>3</v>
      </c>
      <c r="W1454">
        <v>11</v>
      </c>
      <c r="X1454">
        <v>8</v>
      </c>
      <c r="Y1454">
        <f t="shared" si="45"/>
        <v>23</v>
      </c>
      <c r="Z1454">
        <v>1</v>
      </c>
      <c r="AA1454">
        <v>0</v>
      </c>
      <c r="AB1454">
        <v>0</v>
      </c>
      <c r="AC1454">
        <v>0</v>
      </c>
      <c r="AD1454">
        <v>0</v>
      </c>
      <c r="AE1454">
        <v>0</v>
      </c>
      <c r="AF1454">
        <v>0</v>
      </c>
      <c r="AG1454">
        <v>3</v>
      </c>
      <c r="AH1454">
        <v>11</v>
      </c>
      <c r="AI1454">
        <v>1</v>
      </c>
      <c r="AJ1454">
        <f>marketing_campaign[[#This Row],[AcceptedCmp2]]+marketing_campaign[[#This Row],[AcceptedCmp1]]+marketing_campaign[[#This Row],[AcceptedCmp5]]+marketing_campaign[[#This Row],[AcceptedCmp4]]+marketing_campaign[[#This Row],[AcceptedCmp3]]</f>
        <v>0</v>
      </c>
    </row>
    <row r="1455" spans="1:36" x14ac:dyDescent="0.35">
      <c r="A1455">
        <v>5975</v>
      </c>
      <c r="B1455">
        <v>1967</v>
      </c>
      <c r="C1455">
        <f t="shared" ca="1" si="44"/>
        <v>59</v>
      </c>
      <c r="D1455" t="str" cm="1">
        <f t="array" aca="1" ref="D14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5" t="s">
        <v>32</v>
      </c>
      <c r="F1455" t="s">
        <v>30</v>
      </c>
      <c r="G1455" cm="1">
        <f t="array" ref="G1455">_xlfn.IFS(marketing_campaign[[#This Row],[Marital_Status]]="Single",I1455-J1455+1,marketing_campaign[[#This Row],[Marital_Status]]="Together",I1455+J1455+2,marketing_campaign[[#This Row],[Marital_Status]]="Alone",I1455-J1455+1,marketing_campaign[[#This Row],[Marital_Status]]="Married",I1455+J1455+2,marketing_campaign[[#This Row],[Marital_Status]]="Divorced",I1455+J1455+1,marketing_campaign[[#This Row],[Marital_Status]]="YOLO",I1455-J1455+1,marketing_campaign[[#This Row],[Marital_Status]]="Absurd",I1455-J1455+1,marketing_campaign[[#This Row],[Marital_Status]]="Widow",I1455+J1455+1)</f>
        <v>2</v>
      </c>
      <c r="H1455">
        <v>40304</v>
      </c>
      <c r="I1455">
        <v>1</v>
      </c>
      <c r="J1455">
        <v>0</v>
      </c>
      <c r="K1455" s="1">
        <v>41547</v>
      </c>
      <c r="L1455">
        <v>82</v>
      </c>
      <c r="M1455" t="str" cm="1">
        <f t="array" ref="M1455">_xlfn.IFS(AND(marketing_campaign[[#This Row],[Recency]]&gt;=0,marketing_campaign[[#This Row],[Recency]]&lt;=14),"Early Recency",AND(marketing_campaign[[#This Row],[Recency]]&gt;=15,marketing_campaign[[#This Row],[Recency]]&lt;=31),"Mid-Recency",marketing_campaign[[#This Row],[Recency]]&gt;=32,"Late Recency")</f>
        <v>Late Recency</v>
      </c>
      <c r="N1455">
        <v>37</v>
      </c>
      <c r="O1455">
        <v>0</v>
      </c>
      <c r="P1455">
        <v>17</v>
      </c>
      <c r="Q1455">
        <v>0</v>
      </c>
      <c r="R1455">
        <v>0</v>
      </c>
      <c r="S1455">
        <v>3</v>
      </c>
      <c r="T1455">
        <f>marketing_campaign[[#This Row],[MntGoldProds]]+marketing_campaign[[#This Row],[MntSweetProducts]]+marketing_campaign[[#This Row],[MntFishProducts]]+marketing_campaign[[#This Row],[MntMeatProducts]]+marketing_campaign[[#This Row],[MntFruits]]+marketing_campaign[[#This Row],[MntWines]]</f>
        <v>57</v>
      </c>
      <c r="U1455">
        <v>1</v>
      </c>
      <c r="V1455">
        <v>2</v>
      </c>
      <c r="W1455">
        <v>0</v>
      </c>
      <c r="X1455">
        <v>3</v>
      </c>
      <c r="Y1455">
        <f t="shared" si="45"/>
        <v>6</v>
      </c>
      <c r="Z1455">
        <v>7</v>
      </c>
      <c r="AA1455">
        <v>0</v>
      </c>
      <c r="AB1455">
        <v>0</v>
      </c>
      <c r="AC1455">
        <v>0</v>
      </c>
      <c r="AD1455">
        <v>0</v>
      </c>
      <c r="AE1455">
        <v>0</v>
      </c>
      <c r="AF1455">
        <v>0</v>
      </c>
      <c r="AG1455">
        <v>3</v>
      </c>
      <c r="AH1455">
        <v>11</v>
      </c>
      <c r="AI1455">
        <v>0</v>
      </c>
      <c r="AJ1455">
        <f>marketing_campaign[[#This Row],[AcceptedCmp2]]+marketing_campaign[[#This Row],[AcceptedCmp1]]+marketing_campaign[[#This Row],[AcceptedCmp5]]+marketing_campaign[[#This Row],[AcceptedCmp4]]+marketing_campaign[[#This Row],[AcceptedCmp3]]</f>
        <v>0</v>
      </c>
    </row>
    <row r="1456" spans="1:36" x14ac:dyDescent="0.35">
      <c r="A1456">
        <v>6875</v>
      </c>
      <c r="B1456">
        <v>1965</v>
      </c>
      <c r="C1456">
        <f t="shared" ca="1" si="44"/>
        <v>61</v>
      </c>
      <c r="D1456" t="str" cm="1">
        <f t="array" aca="1" ref="D14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6" t="s">
        <v>32</v>
      </c>
      <c r="F1456" t="s">
        <v>31</v>
      </c>
      <c r="G1456" cm="1">
        <f t="array" ref="G1456">_xlfn.IFS(marketing_campaign[[#This Row],[Marital_Status]]="Single",I1456-J1456+1,marketing_campaign[[#This Row],[Marital_Status]]="Together",I1456+J1456+2,marketing_campaign[[#This Row],[Marital_Status]]="Alone",I1456-J1456+1,marketing_campaign[[#This Row],[Marital_Status]]="Married",I1456+J1456+2,marketing_campaign[[#This Row],[Marital_Status]]="Divorced",I1456+J1456+1,marketing_campaign[[#This Row],[Marital_Status]]="YOLO",I1456-J1456+1,marketing_campaign[[#This Row],[Marital_Status]]="Absurd",I1456-J1456+1,marketing_campaign[[#This Row],[Marital_Status]]="Widow",I1456+J1456+1)</f>
        <v>2</v>
      </c>
      <c r="H1456">
        <v>32727</v>
      </c>
      <c r="I1456">
        <v>0</v>
      </c>
      <c r="J1456">
        <v>0</v>
      </c>
      <c r="K1456" s="1">
        <v>41149</v>
      </c>
      <c r="L1456">
        <v>38</v>
      </c>
      <c r="M1456" t="str" cm="1">
        <f t="array" ref="M1456">_xlfn.IFS(AND(marketing_campaign[[#This Row],[Recency]]&gt;=0,marketing_campaign[[#This Row],[Recency]]&lt;=14),"Early Recency",AND(marketing_campaign[[#This Row],[Recency]]&gt;=15,marketing_campaign[[#This Row],[Recency]]&lt;=31),"Mid-Recency",marketing_campaign[[#This Row],[Recency]]&gt;=32,"Late Recency")</f>
        <v>Late Recency</v>
      </c>
      <c r="N1456">
        <v>167</v>
      </c>
      <c r="O1456">
        <v>13</v>
      </c>
      <c r="P1456">
        <v>180</v>
      </c>
      <c r="Q1456">
        <v>86</v>
      </c>
      <c r="R1456">
        <v>13</v>
      </c>
      <c r="S1456">
        <v>70</v>
      </c>
      <c r="T1456">
        <f>marketing_campaign[[#This Row],[MntGoldProds]]+marketing_campaign[[#This Row],[MntSweetProducts]]+marketing_campaign[[#This Row],[MntFishProducts]]+marketing_campaign[[#This Row],[MntMeatProducts]]+marketing_campaign[[#This Row],[MntFruits]]+marketing_campaign[[#This Row],[MntWines]]</f>
        <v>529</v>
      </c>
      <c r="U1456">
        <v>2</v>
      </c>
      <c r="V1456">
        <v>7</v>
      </c>
      <c r="W1456">
        <v>3</v>
      </c>
      <c r="X1456">
        <v>5</v>
      </c>
      <c r="Y1456">
        <f t="shared" si="45"/>
        <v>17</v>
      </c>
      <c r="Z1456">
        <v>8</v>
      </c>
      <c r="AA1456">
        <v>0</v>
      </c>
      <c r="AB1456">
        <v>0</v>
      </c>
      <c r="AC1456">
        <v>0</v>
      </c>
      <c r="AD1456">
        <v>0</v>
      </c>
      <c r="AE1456">
        <v>0</v>
      </c>
      <c r="AF1456">
        <v>0</v>
      </c>
      <c r="AG1456">
        <v>3</v>
      </c>
      <c r="AH1456">
        <v>11</v>
      </c>
      <c r="AI1456">
        <v>0</v>
      </c>
      <c r="AJ1456">
        <f>marketing_campaign[[#This Row],[AcceptedCmp2]]+marketing_campaign[[#This Row],[AcceptedCmp1]]+marketing_campaign[[#This Row],[AcceptedCmp5]]+marketing_campaign[[#This Row],[AcceptedCmp4]]+marketing_campaign[[#This Row],[AcceptedCmp3]]</f>
        <v>0</v>
      </c>
    </row>
    <row r="1457" spans="1:36" x14ac:dyDescent="0.35">
      <c r="A1457">
        <v>4399</v>
      </c>
      <c r="B1457">
        <v>1969</v>
      </c>
      <c r="C1457">
        <f t="shared" ca="1" si="44"/>
        <v>57</v>
      </c>
      <c r="D1457" t="str" cm="1">
        <f t="array" aca="1" ref="D14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7" t="s">
        <v>29</v>
      </c>
      <c r="F1457" t="s">
        <v>31</v>
      </c>
      <c r="G1457" cm="1">
        <f t="array" ref="G1457">_xlfn.IFS(marketing_campaign[[#This Row],[Marital_Status]]="Single",I1457-J1457+1,marketing_campaign[[#This Row],[Marital_Status]]="Together",I1457+J1457+2,marketing_campaign[[#This Row],[Marital_Status]]="Alone",I1457-J1457+1,marketing_campaign[[#This Row],[Marital_Status]]="Married",I1457+J1457+2,marketing_campaign[[#This Row],[Marital_Status]]="Divorced",I1457+J1457+1,marketing_campaign[[#This Row],[Marital_Status]]="YOLO",I1457-J1457+1,marketing_campaign[[#This Row],[Marital_Status]]="Absurd",I1457-J1457+1,marketing_campaign[[#This Row],[Marital_Status]]="Widow",I1457+J1457+1)</f>
        <v>2</v>
      </c>
      <c r="H1457">
        <v>68695</v>
      </c>
      <c r="I1457">
        <v>0</v>
      </c>
      <c r="J1457">
        <v>0</v>
      </c>
      <c r="K1457" s="1">
        <v>41815</v>
      </c>
      <c r="L1457">
        <v>3</v>
      </c>
      <c r="M1457" t="str" cm="1">
        <f t="array" ref="M1457">_xlfn.IFS(AND(marketing_campaign[[#This Row],[Recency]]&gt;=0,marketing_campaign[[#This Row],[Recency]]&lt;=14),"Early Recency",AND(marketing_campaign[[#This Row],[Recency]]&gt;=15,marketing_campaign[[#This Row],[Recency]]&lt;=31),"Mid-Recency",marketing_campaign[[#This Row],[Recency]]&gt;=32,"Late Recency")</f>
        <v>Early Recency</v>
      </c>
      <c r="N1457">
        <v>458</v>
      </c>
      <c r="O1457">
        <v>81</v>
      </c>
      <c r="P1457">
        <v>356</v>
      </c>
      <c r="Q1457">
        <v>106</v>
      </c>
      <c r="R1457">
        <v>50</v>
      </c>
      <c r="S1457">
        <v>40</v>
      </c>
      <c r="T1457">
        <f>marketing_campaign[[#This Row],[MntGoldProds]]+marketing_campaign[[#This Row],[MntSweetProducts]]+marketing_campaign[[#This Row],[MntFishProducts]]+marketing_campaign[[#This Row],[MntMeatProducts]]+marketing_campaign[[#This Row],[MntFruits]]+marketing_campaign[[#This Row],[MntWines]]</f>
        <v>1091</v>
      </c>
      <c r="U1457">
        <v>1</v>
      </c>
      <c r="V1457">
        <v>4</v>
      </c>
      <c r="W1457">
        <v>4</v>
      </c>
      <c r="X1457">
        <v>7</v>
      </c>
      <c r="Y1457">
        <f t="shared" si="45"/>
        <v>16</v>
      </c>
      <c r="Z1457">
        <v>2</v>
      </c>
      <c r="AA1457">
        <v>0</v>
      </c>
      <c r="AB1457">
        <v>0</v>
      </c>
      <c r="AC1457">
        <v>0</v>
      </c>
      <c r="AD1457">
        <v>0</v>
      </c>
      <c r="AE1457">
        <v>0</v>
      </c>
      <c r="AF1457">
        <v>0</v>
      </c>
      <c r="AG1457">
        <v>3</v>
      </c>
      <c r="AH1457">
        <v>11</v>
      </c>
      <c r="AI1457">
        <v>0</v>
      </c>
      <c r="AJ1457">
        <f>marketing_campaign[[#This Row],[AcceptedCmp2]]+marketing_campaign[[#This Row],[AcceptedCmp1]]+marketing_campaign[[#This Row],[AcceptedCmp5]]+marketing_campaign[[#This Row],[AcceptedCmp4]]+marketing_campaign[[#This Row],[AcceptedCmp3]]</f>
        <v>0</v>
      </c>
    </row>
    <row r="1458" spans="1:36" x14ac:dyDescent="0.35">
      <c r="A1458">
        <v>4042</v>
      </c>
      <c r="B1458">
        <v>1971</v>
      </c>
      <c r="C1458">
        <f t="shared" ca="1" si="44"/>
        <v>55</v>
      </c>
      <c r="D1458" t="str" cm="1">
        <f t="array" aca="1" ref="D14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8" t="s">
        <v>29</v>
      </c>
      <c r="F1458" t="s">
        <v>35</v>
      </c>
      <c r="G1458" cm="1">
        <f t="array" ref="G1458">_xlfn.IFS(marketing_campaign[[#This Row],[Marital_Status]]="Single",I1458-J1458+1,marketing_campaign[[#This Row],[Marital_Status]]="Together",I1458+J1458+2,marketing_campaign[[#This Row],[Marital_Status]]="Alone",I1458-J1458+1,marketing_campaign[[#This Row],[Marital_Status]]="Married",I1458+J1458+2,marketing_campaign[[#This Row],[Marital_Status]]="Divorced",I1458+J1458+1,marketing_campaign[[#This Row],[Marital_Status]]="YOLO",I1458-J1458+1,marketing_campaign[[#This Row],[Marital_Status]]="Absurd",I1458-J1458+1,marketing_campaign[[#This Row],[Marital_Status]]="Widow",I1458+J1458+1)</f>
        <v>2</v>
      </c>
      <c r="H1458">
        <v>43300</v>
      </c>
      <c r="I1458">
        <v>0</v>
      </c>
      <c r="J1458">
        <v>1</v>
      </c>
      <c r="K1458" s="1">
        <v>41195</v>
      </c>
      <c r="L1458">
        <v>87</v>
      </c>
      <c r="M1458" t="str" cm="1">
        <f t="array" ref="M1458">_xlfn.IFS(AND(marketing_campaign[[#This Row],[Recency]]&gt;=0,marketing_campaign[[#This Row],[Recency]]&lt;=14),"Early Recency",AND(marketing_campaign[[#This Row],[Recency]]&gt;=15,marketing_campaign[[#This Row],[Recency]]&lt;=31),"Mid-Recency",marketing_campaign[[#This Row],[Recency]]&gt;=32,"Late Recency")</f>
        <v>Late Recency</v>
      </c>
      <c r="N1458">
        <v>91</v>
      </c>
      <c r="O1458">
        <v>3</v>
      </c>
      <c r="P1458">
        <v>52</v>
      </c>
      <c r="Q1458">
        <v>2</v>
      </c>
      <c r="R1458">
        <v>1</v>
      </c>
      <c r="S1458">
        <v>31</v>
      </c>
      <c r="T1458">
        <f>marketing_campaign[[#This Row],[MntGoldProds]]+marketing_campaign[[#This Row],[MntSweetProducts]]+marketing_campaign[[#This Row],[MntFishProducts]]+marketing_campaign[[#This Row],[MntMeatProducts]]+marketing_campaign[[#This Row],[MntFruits]]+marketing_campaign[[#This Row],[MntWines]]</f>
        <v>180</v>
      </c>
      <c r="U1458">
        <v>3</v>
      </c>
      <c r="V1458">
        <v>4</v>
      </c>
      <c r="W1458">
        <v>0</v>
      </c>
      <c r="X1458">
        <v>4</v>
      </c>
      <c r="Y1458">
        <f t="shared" si="45"/>
        <v>11</v>
      </c>
      <c r="Z1458">
        <v>8</v>
      </c>
      <c r="AA1458">
        <v>0</v>
      </c>
      <c r="AB1458">
        <v>0</v>
      </c>
      <c r="AC1458">
        <v>0</v>
      </c>
      <c r="AD1458">
        <v>0</v>
      </c>
      <c r="AE1458">
        <v>0</v>
      </c>
      <c r="AF1458">
        <v>0</v>
      </c>
      <c r="AG1458">
        <v>3</v>
      </c>
      <c r="AH1458">
        <v>11</v>
      </c>
      <c r="AI1458">
        <v>1</v>
      </c>
      <c r="AJ1458">
        <f>marketing_campaign[[#This Row],[AcceptedCmp2]]+marketing_campaign[[#This Row],[AcceptedCmp1]]+marketing_campaign[[#This Row],[AcceptedCmp5]]+marketing_campaign[[#This Row],[AcceptedCmp4]]+marketing_campaign[[#This Row],[AcceptedCmp3]]</f>
        <v>0</v>
      </c>
    </row>
    <row r="1459" spans="1:36" x14ac:dyDescent="0.35">
      <c r="A1459">
        <v>2157</v>
      </c>
      <c r="B1459">
        <v>1972</v>
      </c>
      <c r="C1459">
        <f t="shared" ca="1" si="44"/>
        <v>54</v>
      </c>
      <c r="D1459" t="str" cm="1">
        <f t="array" aca="1" ref="D14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59" t="s">
        <v>29</v>
      </c>
      <c r="F1459" t="s">
        <v>31</v>
      </c>
      <c r="G1459" cm="1">
        <f t="array" ref="G1459">_xlfn.IFS(marketing_campaign[[#This Row],[Marital_Status]]="Single",I1459-J1459+1,marketing_campaign[[#This Row],[Marital_Status]]="Together",I1459+J1459+2,marketing_campaign[[#This Row],[Marital_Status]]="Alone",I1459-J1459+1,marketing_campaign[[#This Row],[Marital_Status]]="Married",I1459+J1459+2,marketing_campaign[[#This Row],[Marital_Status]]="Divorced",I1459+J1459+1,marketing_campaign[[#This Row],[Marital_Status]]="YOLO",I1459-J1459+1,marketing_campaign[[#This Row],[Marital_Status]]="Absurd",I1459-J1459+1,marketing_campaign[[#This Row],[Marital_Status]]="Widow",I1459+J1459+1)</f>
        <v>4</v>
      </c>
      <c r="H1459">
        <v>26290</v>
      </c>
      <c r="I1459">
        <v>1</v>
      </c>
      <c r="J1459">
        <v>1</v>
      </c>
      <c r="K1459" s="1">
        <v>41286</v>
      </c>
      <c r="L1459">
        <v>49</v>
      </c>
      <c r="M1459" t="str" cm="1">
        <f t="array" ref="M1459">_xlfn.IFS(AND(marketing_campaign[[#This Row],[Recency]]&gt;=0,marketing_campaign[[#This Row],[Recency]]&lt;=14),"Early Recency",AND(marketing_campaign[[#This Row],[Recency]]&gt;=15,marketing_campaign[[#This Row],[Recency]]&lt;=31),"Mid-Recency",marketing_campaign[[#This Row],[Recency]]&gt;=32,"Late Recency")</f>
        <v>Late Recency</v>
      </c>
      <c r="N1459">
        <v>15</v>
      </c>
      <c r="O1459">
        <v>8</v>
      </c>
      <c r="P1459">
        <v>16</v>
      </c>
      <c r="Q1459">
        <v>11</v>
      </c>
      <c r="R1459">
        <v>5</v>
      </c>
      <c r="S1459">
        <v>22</v>
      </c>
      <c r="T1459">
        <f>marketing_campaign[[#This Row],[MntGoldProds]]+marketing_campaign[[#This Row],[MntSweetProducts]]+marketing_campaign[[#This Row],[MntFishProducts]]+marketing_campaign[[#This Row],[MntMeatProducts]]+marketing_campaign[[#This Row],[MntFruits]]+marketing_campaign[[#This Row],[MntWines]]</f>
        <v>77</v>
      </c>
      <c r="U1459">
        <v>4</v>
      </c>
      <c r="V1459">
        <v>2</v>
      </c>
      <c r="W1459">
        <v>0</v>
      </c>
      <c r="X1459">
        <v>4</v>
      </c>
      <c r="Y1459">
        <f t="shared" si="45"/>
        <v>10</v>
      </c>
      <c r="Z1459">
        <v>6</v>
      </c>
      <c r="AA1459">
        <v>0</v>
      </c>
      <c r="AB1459">
        <v>0</v>
      </c>
      <c r="AC1459">
        <v>0</v>
      </c>
      <c r="AD1459">
        <v>0</v>
      </c>
      <c r="AE1459">
        <v>0</v>
      </c>
      <c r="AF1459">
        <v>0</v>
      </c>
      <c r="AG1459">
        <v>3</v>
      </c>
      <c r="AH1459">
        <v>11</v>
      </c>
      <c r="AI1459">
        <v>0</v>
      </c>
      <c r="AJ1459">
        <f>marketing_campaign[[#This Row],[AcceptedCmp2]]+marketing_campaign[[#This Row],[AcceptedCmp1]]+marketing_campaign[[#This Row],[AcceptedCmp5]]+marketing_campaign[[#This Row],[AcceptedCmp4]]+marketing_campaign[[#This Row],[AcceptedCmp3]]</f>
        <v>0</v>
      </c>
    </row>
    <row r="1460" spans="1:36" x14ac:dyDescent="0.35">
      <c r="A1460">
        <v>10133</v>
      </c>
      <c r="B1460">
        <v>1970</v>
      </c>
      <c r="C1460">
        <f t="shared" ca="1" si="44"/>
        <v>56</v>
      </c>
      <c r="D1460" t="str" cm="1">
        <f t="array" aca="1" ref="D14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60" t="s">
        <v>29</v>
      </c>
      <c r="F1460" t="s">
        <v>30</v>
      </c>
      <c r="G1460" cm="1">
        <f t="array" ref="G1460">_xlfn.IFS(marketing_campaign[[#This Row],[Marital_Status]]="Single",I1460-J1460+1,marketing_campaign[[#This Row],[Marital_Status]]="Together",I1460+J1460+2,marketing_campaign[[#This Row],[Marital_Status]]="Alone",I1460-J1460+1,marketing_campaign[[#This Row],[Marital_Status]]="Married",I1460+J1460+2,marketing_campaign[[#This Row],[Marital_Status]]="Divorced",I1460+J1460+1,marketing_campaign[[#This Row],[Marital_Status]]="YOLO",I1460-J1460+1,marketing_campaign[[#This Row],[Marital_Status]]="Absurd",I1460-J1460+1,marketing_campaign[[#This Row],[Marital_Status]]="Widow",I1460+J1460+1)</f>
        <v>1</v>
      </c>
      <c r="H1460">
        <v>93790</v>
      </c>
      <c r="I1460">
        <v>0</v>
      </c>
      <c r="J1460">
        <v>0</v>
      </c>
      <c r="K1460" s="1">
        <v>41682</v>
      </c>
      <c r="L1460">
        <v>16</v>
      </c>
      <c r="M1460" t="str" cm="1">
        <f t="array" ref="M1460">_xlfn.IFS(AND(marketing_campaign[[#This Row],[Recency]]&gt;=0,marketing_campaign[[#This Row],[Recency]]&lt;=14),"Early Recency",AND(marketing_campaign[[#This Row],[Recency]]&gt;=15,marketing_campaign[[#This Row],[Recency]]&lt;=31),"Mid-Recency",marketing_campaign[[#This Row],[Recency]]&gt;=32,"Late Recency")</f>
        <v>Mid-Recency</v>
      </c>
      <c r="N1460">
        <v>1302</v>
      </c>
      <c r="O1460">
        <v>68</v>
      </c>
      <c r="P1460">
        <v>731</v>
      </c>
      <c r="Q1460">
        <v>89</v>
      </c>
      <c r="R1460">
        <v>114</v>
      </c>
      <c r="S1460">
        <v>45</v>
      </c>
      <c r="T1460">
        <f>marketing_campaign[[#This Row],[MntGoldProds]]+marketing_campaign[[#This Row],[MntSweetProducts]]+marketing_campaign[[#This Row],[MntFishProducts]]+marketing_campaign[[#This Row],[MntMeatProducts]]+marketing_campaign[[#This Row],[MntFruits]]+marketing_campaign[[#This Row],[MntWines]]</f>
        <v>2349</v>
      </c>
      <c r="U1460">
        <v>0</v>
      </c>
      <c r="V1460">
        <v>6</v>
      </c>
      <c r="W1460">
        <v>7</v>
      </c>
      <c r="X1460">
        <v>12</v>
      </c>
      <c r="Y1460">
        <f t="shared" si="45"/>
        <v>25</v>
      </c>
      <c r="Z1460">
        <v>2</v>
      </c>
      <c r="AA1460">
        <v>0</v>
      </c>
      <c r="AB1460">
        <v>1</v>
      </c>
      <c r="AC1460">
        <v>1</v>
      </c>
      <c r="AD1460">
        <v>1</v>
      </c>
      <c r="AE1460">
        <v>0</v>
      </c>
      <c r="AF1460">
        <v>0</v>
      </c>
      <c r="AG1460">
        <v>3</v>
      </c>
      <c r="AH1460">
        <v>11</v>
      </c>
      <c r="AI1460">
        <v>1</v>
      </c>
      <c r="AJ1460">
        <f>marketing_campaign[[#This Row],[AcceptedCmp2]]+marketing_campaign[[#This Row],[AcceptedCmp1]]+marketing_campaign[[#This Row],[AcceptedCmp5]]+marketing_campaign[[#This Row],[AcceptedCmp4]]+marketing_campaign[[#This Row],[AcceptedCmp3]]</f>
        <v>3</v>
      </c>
    </row>
    <row r="1461" spans="1:36" x14ac:dyDescent="0.35">
      <c r="A1461">
        <v>2525</v>
      </c>
      <c r="B1461">
        <v>1974</v>
      </c>
      <c r="C1461">
        <f t="shared" ca="1" si="44"/>
        <v>52</v>
      </c>
      <c r="D1461" t="str" cm="1">
        <f t="array" aca="1" ref="D14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61" t="s">
        <v>32</v>
      </c>
      <c r="F1461" t="s">
        <v>33</v>
      </c>
      <c r="G1461" cm="1">
        <f t="array" ref="G1461">_xlfn.IFS(marketing_campaign[[#This Row],[Marital_Status]]="Single",I1461-J1461+1,marketing_campaign[[#This Row],[Marital_Status]]="Together",I1461+J1461+2,marketing_campaign[[#This Row],[Marital_Status]]="Alone",I1461-J1461+1,marketing_campaign[[#This Row],[Marital_Status]]="Married",I1461+J1461+2,marketing_campaign[[#This Row],[Marital_Status]]="Divorced",I1461+J1461+1,marketing_campaign[[#This Row],[Marital_Status]]="YOLO",I1461-J1461+1,marketing_campaign[[#This Row],[Marital_Status]]="Absurd",I1461-J1461+1,marketing_campaign[[#This Row],[Marital_Status]]="Widow",I1461+J1461+1)</f>
        <v>2</v>
      </c>
      <c r="H1461">
        <v>38410</v>
      </c>
      <c r="I1461">
        <v>0</v>
      </c>
      <c r="J1461">
        <v>0</v>
      </c>
      <c r="K1461" s="1">
        <v>41166</v>
      </c>
      <c r="L1461">
        <v>65</v>
      </c>
      <c r="M1461" t="str" cm="1">
        <f t="array" ref="M1461">_xlfn.IFS(AND(marketing_campaign[[#This Row],[Recency]]&gt;=0,marketing_campaign[[#This Row],[Recency]]&lt;=14),"Early Recency",AND(marketing_campaign[[#This Row],[Recency]]&gt;=15,marketing_campaign[[#This Row],[Recency]]&lt;=31),"Mid-Recency",marketing_campaign[[#This Row],[Recency]]&gt;=32,"Late Recency")</f>
        <v>Late Recency</v>
      </c>
      <c r="N1461">
        <v>153</v>
      </c>
      <c r="O1461">
        <v>64</v>
      </c>
      <c r="P1461">
        <v>123</v>
      </c>
      <c r="Q1461">
        <v>116</v>
      </c>
      <c r="R1461">
        <v>64</v>
      </c>
      <c r="S1461">
        <v>14</v>
      </c>
      <c r="T1461">
        <f>marketing_campaign[[#This Row],[MntGoldProds]]+marketing_campaign[[#This Row],[MntSweetProducts]]+marketing_campaign[[#This Row],[MntFishProducts]]+marketing_campaign[[#This Row],[MntMeatProducts]]+marketing_campaign[[#This Row],[MntFruits]]+marketing_campaign[[#This Row],[MntWines]]</f>
        <v>534</v>
      </c>
      <c r="U1461">
        <v>2</v>
      </c>
      <c r="V1461">
        <v>5</v>
      </c>
      <c r="W1461">
        <v>2</v>
      </c>
      <c r="X1461">
        <v>9</v>
      </c>
      <c r="Y1461">
        <f t="shared" si="45"/>
        <v>18</v>
      </c>
      <c r="Z1461">
        <v>6</v>
      </c>
      <c r="AA1461">
        <v>0</v>
      </c>
      <c r="AB1461">
        <v>0</v>
      </c>
      <c r="AC1461">
        <v>0</v>
      </c>
      <c r="AD1461">
        <v>0</v>
      </c>
      <c r="AE1461">
        <v>0</v>
      </c>
      <c r="AF1461">
        <v>0</v>
      </c>
      <c r="AG1461">
        <v>3</v>
      </c>
      <c r="AH1461">
        <v>11</v>
      </c>
      <c r="AI1461">
        <v>1</v>
      </c>
      <c r="AJ1461">
        <f>marketing_campaign[[#This Row],[AcceptedCmp2]]+marketing_campaign[[#This Row],[AcceptedCmp1]]+marketing_campaign[[#This Row],[AcceptedCmp5]]+marketing_campaign[[#This Row],[AcceptedCmp4]]+marketing_campaign[[#This Row],[AcceptedCmp3]]</f>
        <v>0</v>
      </c>
    </row>
    <row r="1462" spans="1:36" x14ac:dyDescent="0.35">
      <c r="A1462">
        <v>8233</v>
      </c>
      <c r="B1462">
        <v>1950</v>
      </c>
      <c r="C1462">
        <f t="shared" ca="1" si="44"/>
        <v>76</v>
      </c>
      <c r="D1462" t="str" cm="1">
        <f t="array" aca="1" ref="D14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2" t="s">
        <v>34</v>
      </c>
      <c r="F1462" t="s">
        <v>38</v>
      </c>
      <c r="G1462" cm="1">
        <f t="array" ref="G1462">_xlfn.IFS(marketing_campaign[[#This Row],[Marital_Status]]="Single",I1462-J1462+1,marketing_campaign[[#This Row],[Marital_Status]]="Together",I1462+J1462+2,marketing_campaign[[#This Row],[Marital_Status]]="Alone",I1462-J1462+1,marketing_campaign[[#This Row],[Marital_Status]]="Married",I1462+J1462+2,marketing_campaign[[#This Row],[Marital_Status]]="Divorced",I1462+J1462+1,marketing_campaign[[#This Row],[Marital_Status]]="YOLO",I1462-J1462+1,marketing_campaign[[#This Row],[Marital_Status]]="Absurd",I1462-J1462+1,marketing_campaign[[#This Row],[Marital_Status]]="Widow",I1462+J1462+1)</f>
        <v>2</v>
      </c>
      <c r="H1462">
        <v>64866</v>
      </c>
      <c r="I1462">
        <v>0</v>
      </c>
      <c r="J1462">
        <v>1</v>
      </c>
      <c r="K1462" s="1">
        <v>41665</v>
      </c>
      <c r="L1462">
        <v>9</v>
      </c>
      <c r="M1462" t="str" cm="1">
        <f t="array" ref="M1462">_xlfn.IFS(AND(marketing_campaign[[#This Row],[Recency]]&gt;=0,marketing_campaign[[#This Row],[Recency]]&lt;=14),"Early Recency",AND(marketing_campaign[[#This Row],[Recency]]&gt;=15,marketing_campaign[[#This Row],[Recency]]&lt;=31),"Mid-Recency",marketing_campaign[[#This Row],[Recency]]&gt;=32,"Late Recency")</f>
        <v>Early Recency</v>
      </c>
      <c r="N1462">
        <v>508</v>
      </c>
      <c r="O1462">
        <v>5</v>
      </c>
      <c r="P1462">
        <v>21</v>
      </c>
      <c r="Q1462">
        <v>7</v>
      </c>
      <c r="R1462">
        <v>5</v>
      </c>
      <c r="S1462">
        <v>10</v>
      </c>
      <c r="T1462">
        <f>marketing_campaign[[#This Row],[MntGoldProds]]+marketing_campaign[[#This Row],[MntSweetProducts]]+marketing_campaign[[#This Row],[MntFishProducts]]+marketing_campaign[[#This Row],[MntMeatProducts]]+marketing_campaign[[#This Row],[MntFruits]]+marketing_campaign[[#This Row],[MntWines]]</f>
        <v>556</v>
      </c>
      <c r="U1462">
        <v>4</v>
      </c>
      <c r="V1462">
        <v>7</v>
      </c>
      <c r="W1462">
        <v>3</v>
      </c>
      <c r="X1462">
        <v>7</v>
      </c>
      <c r="Y1462">
        <f t="shared" si="45"/>
        <v>21</v>
      </c>
      <c r="Z1462">
        <v>5</v>
      </c>
      <c r="AA1462">
        <v>0</v>
      </c>
      <c r="AB1462">
        <v>1</v>
      </c>
      <c r="AC1462">
        <v>0</v>
      </c>
      <c r="AD1462">
        <v>0</v>
      </c>
      <c r="AE1462">
        <v>0</v>
      </c>
      <c r="AF1462">
        <v>0</v>
      </c>
      <c r="AG1462">
        <v>3</v>
      </c>
      <c r="AH1462">
        <v>11</v>
      </c>
      <c r="AI1462">
        <v>0</v>
      </c>
      <c r="AJ1462">
        <f>marketing_campaign[[#This Row],[AcceptedCmp2]]+marketing_campaign[[#This Row],[AcceptedCmp1]]+marketing_campaign[[#This Row],[AcceptedCmp5]]+marketing_campaign[[#This Row],[AcceptedCmp4]]+marketing_campaign[[#This Row],[AcceptedCmp3]]</f>
        <v>1</v>
      </c>
    </row>
    <row r="1463" spans="1:36" x14ac:dyDescent="0.35">
      <c r="A1463">
        <v>9483</v>
      </c>
      <c r="B1463">
        <v>1959</v>
      </c>
      <c r="C1463">
        <f t="shared" ca="1" si="44"/>
        <v>67</v>
      </c>
      <c r="D1463" t="str" cm="1">
        <f t="array" aca="1" ref="D14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3" t="s">
        <v>29</v>
      </c>
      <c r="F1463" t="s">
        <v>31</v>
      </c>
      <c r="G1463" cm="1">
        <f t="array" ref="G1463">_xlfn.IFS(marketing_campaign[[#This Row],[Marital_Status]]="Single",I1463-J1463+1,marketing_campaign[[#This Row],[Marital_Status]]="Together",I1463+J1463+2,marketing_campaign[[#This Row],[Marital_Status]]="Alone",I1463-J1463+1,marketing_campaign[[#This Row],[Marital_Status]]="Married",I1463+J1463+2,marketing_campaign[[#This Row],[Marital_Status]]="Divorced",I1463+J1463+1,marketing_campaign[[#This Row],[Marital_Status]]="YOLO",I1463-J1463+1,marketing_campaign[[#This Row],[Marital_Status]]="Absurd",I1463-J1463+1,marketing_campaign[[#This Row],[Marital_Status]]="Widow",I1463+J1463+1)</f>
        <v>3</v>
      </c>
      <c r="H1463">
        <v>57957</v>
      </c>
      <c r="I1463">
        <v>0</v>
      </c>
      <c r="J1463">
        <v>1</v>
      </c>
      <c r="K1463" s="1">
        <v>41505</v>
      </c>
      <c r="L1463">
        <v>24</v>
      </c>
      <c r="M1463" t="str" cm="1">
        <f t="array" ref="M1463">_xlfn.IFS(AND(marketing_campaign[[#This Row],[Recency]]&gt;=0,marketing_campaign[[#This Row],[Recency]]&lt;=14),"Early Recency",AND(marketing_campaign[[#This Row],[Recency]]&gt;=15,marketing_campaign[[#This Row],[Recency]]&lt;=31),"Mid-Recency",marketing_campaign[[#This Row],[Recency]]&gt;=32,"Late Recency")</f>
        <v>Mid-Recency</v>
      </c>
      <c r="N1463">
        <v>290</v>
      </c>
      <c r="O1463">
        <v>59</v>
      </c>
      <c r="P1463">
        <v>177</v>
      </c>
      <c r="Q1463">
        <v>77</v>
      </c>
      <c r="R1463">
        <v>5</v>
      </c>
      <c r="S1463">
        <v>29</v>
      </c>
      <c r="T1463">
        <f>marketing_campaign[[#This Row],[MntGoldProds]]+marketing_campaign[[#This Row],[MntSweetProducts]]+marketing_campaign[[#This Row],[MntFishProducts]]+marketing_campaign[[#This Row],[MntMeatProducts]]+marketing_campaign[[#This Row],[MntFruits]]+marketing_campaign[[#This Row],[MntWines]]</f>
        <v>637</v>
      </c>
      <c r="U1463">
        <v>7</v>
      </c>
      <c r="V1463">
        <v>4</v>
      </c>
      <c r="W1463">
        <v>6</v>
      </c>
      <c r="X1463">
        <v>8</v>
      </c>
      <c r="Y1463">
        <f t="shared" si="45"/>
        <v>25</v>
      </c>
      <c r="Z1463">
        <v>3</v>
      </c>
      <c r="AA1463">
        <v>0</v>
      </c>
      <c r="AB1463">
        <v>0</v>
      </c>
      <c r="AC1463">
        <v>0</v>
      </c>
      <c r="AD1463">
        <v>0</v>
      </c>
      <c r="AE1463">
        <v>0</v>
      </c>
      <c r="AF1463">
        <v>1</v>
      </c>
      <c r="AG1463">
        <v>3</v>
      </c>
      <c r="AH1463">
        <v>11</v>
      </c>
      <c r="AI1463">
        <v>0</v>
      </c>
      <c r="AJ1463">
        <f>marketing_campaign[[#This Row],[AcceptedCmp2]]+marketing_campaign[[#This Row],[AcceptedCmp1]]+marketing_campaign[[#This Row],[AcceptedCmp5]]+marketing_campaign[[#This Row],[AcceptedCmp4]]+marketing_campaign[[#This Row],[AcceptedCmp3]]</f>
        <v>0</v>
      </c>
    </row>
    <row r="1464" spans="1:36" x14ac:dyDescent="0.35">
      <c r="A1464">
        <v>2945</v>
      </c>
      <c r="B1464">
        <v>1955</v>
      </c>
      <c r="C1464">
        <f t="shared" ca="1" si="44"/>
        <v>71</v>
      </c>
      <c r="D1464" t="str" cm="1">
        <f t="array" aca="1" ref="D14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4" t="s">
        <v>32</v>
      </c>
      <c r="F1464" t="s">
        <v>31</v>
      </c>
      <c r="G1464" cm="1">
        <f t="array" ref="G1464">_xlfn.IFS(marketing_campaign[[#This Row],[Marital_Status]]="Single",I1464-J1464+1,marketing_campaign[[#This Row],[Marital_Status]]="Together",I1464+J1464+2,marketing_campaign[[#This Row],[Marital_Status]]="Alone",I1464-J1464+1,marketing_campaign[[#This Row],[Marital_Status]]="Married",I1464+J1464+2,marketing_campaign[[#This Row],[Marital_Status]]="Divorced",I1464+J1464+1,marketing_campaign[[#This Row],[Marital_Status]]="YOLO",I1464-J1464+1,marketing_campaign[[#This Row],[Marital_Status]]="Absurd",I1464-J1464+1,marketing_campaign[[#This Row],[Marital_Status]]="Widow",I1464+J1464+1)</f>
        <v>4</v>
      </c>
      <c r="H1464">
        <v>46015</v>
      </c>
      <c r="I1464">
        <v>1</v>
      </c>
      <c r="J1464">
        <v>1</v>
      </c>
      <c r="K1464" s="1">
        <v>41742</v>
      </c>
      <c r="L1464">
        <v>25</v>
      </c>
      <c r="M1464" t="str" cm="1">
        <f t="array" ref="M1464">_xlfn.IFS(AND(marketing_campaign[[#This Row],[Recency]]&gt;=0,marketing_campaign[[#This Row],[Recency]]&lt;=14),"Early Recency",AND(marketing_campaign[[#This Row],[Recency]]&gt;=15,marketing_campaign[[#This Row],[Recency]]&lt;=31),"Mid-Recency",marketing_campaign[[#This Row],[Recency]]&gt;=32,"Late Recency")</f>
        <v>Mid-Recency</v>
      </c>
      <c r="N1464">
        <v>38</v>
      </c>
      <c r="O1464">
        <v>0</v>
      </c>
      <c r="P1464">
        <v>2</v>
      </c>
      <c r="Q1464">
        <v>0</v>
      </c>
      <c r="R1464">
        <v>0</v>
      </c>
      <c r="S1464">
        <v>6</v>
      </c>
      <c r="T1464">
        <f>marketing_campaign[[#This Row],[MntGoldProds]]+marketing_campaign[[#This Row],[MntSweetProducts]]+marketing_campaign[[#This Row],[MntFishProducts]]+marketing_campaign[[#This Row],[MntMeatProducts]]+marketing_campaign[[#This Row],[MntFruits]]+marketing_campaign[[#This Row],[MntWines]]</f>
        <v>46</v>
      </c>
      <c r="U1464">
        <v>1</v>
      </c>
      <c r="V1464">
        <v>1</v>
      </c>
      <c r="W1464">
        <v>0</v>
      </c>
      <c r="X1464">
        <v>3</v>
      </c>
      <c r="Y1464">
        <f t="shared" si="45"/>
        <v>5</v>
      </c>
      <c r="Z1464">
        <v>7</v>
      </c>
      <c r="AA1464">
        <v>1</v>
      </c>
      <c r="AB1464">
        <v>0</v>
      </c>
      <c r="AC1464">
        <v>0</v>
      </c>
      <c r="AD1464">
        <v>0</v>
      </c>
      <c r="AE1464">
        <v>1</v>
      </c>
      <c r="AF1464">
        <v>0</v>
      </c>
      <c r="AG1464">
        <v>3</v>
      </c>
      <c r="AH1464">
        <v>11</v>
      </c>
      <c r="AI1464">
        <v>0</v>
      </c>
      <c r="AJ1464">
        <f>marketing_campaign[[#This Row],[AcceptedCmp2]]+marketing_campaign[[#This Row],[AcceptedCmp1]]+marketing_campaign[[#This Row],[AcceptedCmp5]]+marketing_campaign[[#This Row],[AcceptedCmp4]]+marketing_campaign[[#This Row],[AcceptedCmp3]]</f>
        <v>2</v>
      </c>
    </row>
    <row r="1465" spans="1:36" x14ac:dyDescent="0.35">
      <c r="A1465">
        <v>10403</v>
      </c>
      <c r="B1465">
        <v>1978</v>
      </c>
      <c r="C1465">
        <f t="shared" ca="1" si="44"/>
        <v>48</v>
      </c>
      <c r="D1465" t="str" cm="1">
        <f t="array" aca="1" ref="D14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65" t="s">
        <v>29</v>
      </c>
      <c r="F1465" t="s">
        <v>31</v>
      </c>
      <c r="G1465" cm="1">
        <f t="array" ref="G1465">_xlfn.IFS(marketing_campaign[[#This Row],[Marital_Status]]="Single",I1465-J1465+1,marketing_campaign[[#This Row],[Marital_Status]]="Together",I1465+J1465+2,marketing_campaign[[#This Row],[Marital_Status]]="Alone",I1465-J1465+1,marketing_campaign[[#This Row],[Marital_Status]]="Married",I1465+J1465+2,marketing_campaign[[#This Row],[Marital_Status]]="Divorced",I1465+J1465+1,marketing_campaign[[#This Row],[Marital_Status]]="YOLO",I1465-J1465+1,marketing_campaign[[#This Row],[Marital_Status]]="Absurd",I1465-J1465+1,marketing_campaign[[#This Row],[Marital_Status]]="Widow",I1465+J1465+1)</f>
        <v>3</v>
      </c>
      <c r="H1465">
        <v>16531</v>
      </c>
      <c r="I1465">
        <v>1</v>
      </c>
      <c r="J1465">
        <v>0</v>
      </c>
      <c r="K1465" s="1">
        <v>41808</v>
      </c>
      <c r="L1465">
        <v>43</v>
      </c>
      <c r="M1465" t="str" cm="1">
        <f t="array" ref="M1465">_xlfn.IFS(AND(marketing_campaign[[#This Row],[Recency]]&gt;=0,marketing_campaign[[#This Row],[Recency]]&lt;=14),"Early Recency",AND(marketing_campaign[[#This Row],[Recency]]&gt;=15,marketing_campaign[[#This Row],[Recency]]&lt;=31),"Mid-Recency",marketing_campaign[[#This Row],[Recency]]&gt;=32,"Late Recency")</f>
        <v>Late Recency</v>
      </c>
      <c r="N1465">
        <v>2</v>
      </c>
      <c r="O1465">
        <v>13</v>
      </c>
      <c r="P1465">
        <v>6</v>
      </c>
      <c r="Q1465">
        <v>7</v>
      </c>
      <c r="R1465">
        <v>5</v>
      </c>
      <c r="S1465">
        <v>11</v>
      </c>
      <c r="T1465">
        <f>marketing_campaign[[#This Row],[MntGoldProds]]+marketing_campaign[[#This Row],[MntSweetProducts]]+marketing_campaign[[#This Row],[MntFishProducts]]+marketing_campaign[[#This Row],[MntMeatProducts]]+marketing_campaign[[#This Row],[MntFruits]]+marketing_campaign[[#This Row],[MntWines]]</f>
        <v>44</v>
      </c>
      <c r="U1465">
        <v>3</v>
      </c>
      <c r="V1465">
        <v>3</v>
      </c>
      <c r="W1465">
        <v>0</v>
      </c>
      <c r="X1465">
        <v>3</v>
      </c>
      <c r="Y1465">
        <f t="shared" si="45"/>
        <v>9</v>
      </c>
      <c r="Z1465">
        <v>7</v>
      </c>
      <c r="AA1465">
        <v>0</v>
      </c>
      <c r="AB1465">
        <v>0</v>
      </c>
      <c r="AC1465">
        <v>0</v>
      </c>
      <c r="AD1465">
        <v>0</v>
      </c>
      <c r="AE1465">
        <v>0</v>
      </c>
      <c r="AF1465">
        <v>0</v>
      </c>
      <c r="AG1465">
        <v>3</v>
      </c>
      <c r="AH1465">
        <v>11</v>
      </c>
      <c r="AI1465">
        <v>0</v>
      </c>
      <c r="AJ1465">
        <f>marketing_campaign[[#This Row],[AcceptedCmp2]]+marketing_campaign[[#This Row],[AcceptedCmp1]]+marketing_campaign[[#This Row],[AcceptedCmp5]]+marketing_campaign[[#This Row],[AcceptedCmp4]]+marketing_campaign[[#This Row],[AcceptedCmp3]]</f>
        <v>0</v>
      </c>
    </row>
    <row r="1466" spans="1:36" x14ac:dyDescent="0.35">
      <c r="A1466">
        <v>5074</v>
      </c>
      <c r="B1466">
        <v>1986</v>
      </c>
      <c r="C1466">
        <f t="shared" ca="1" si="44"/>
        <v>40</v>
      </c>
      <c r="D1466" t="str" cm="1">
        <f t="array" aca="1" ref="D14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66" t="s">
        <v>34</v>
      </c>
      <c r="F1466" t="s">
        <v>33</v>
      </c>
      <c r="G1466" cm="1">
        <f t="array" ref="G1466">_xlfn.IFS(marketing_campaign[[#This Row],[Marital_Status]]="Single",I1466-J1466+1,marketing_campaign[[#This Row],[Marital_Status]]="Together",I1466+J1466+2,marketing_campaign[[#This Row],[Marital_Status]]="Alone",I1466-J1466+1,marketing_campaign[[#This Row],[Marital_Status]]="Married",I1466+J1466+2,marketing_campaign[[#This Row],[Marital_Status]]="Divorced",I1466+J1466+1,marketing_campaign[[#This Row],[Marital_Status]]="YOLO",I1466-J1466+1,marketing_campaign[[#This Row],[Marital_Status]]="Absurd",I1466-J1466+1,marketing_campaign[[#This Row],[Marital_Status]]="Widow",I1466+J1466+1)</f>
        <v>3</v>
      </c>
      <c r="H1466">
        <v>28072</v>
      </c>
      <c r="I1466">
        <v>1</v>
      </c>
      <c r="J1466">
        <v>0</v>
      </c>
      <c r="K1466" s="1">
        <v>41463</v>
      </c>
      <c r="L1466">
        <v>10</v>
      </c>
      <c r="M1466" t="str" cm="1">
        <f t="array" ref="M1466">_xlfn.IFS(AND(marketing_campaign[[#This Row],[Recency]]&gt;=0,marketing_campaign[[#This Row],[Recency]]&lt;=14),"Early Recency",AND(marketing_campaign[[#This Row],[Recency]]&gt;=15,marketing_campaign[[#This Row],[Recency]]&lt;=31),"Mid-Recency",marketing_campaign[[#This Row],[Recency]]&gt;=32,"Late Recency")</f>
        <v>Early Recency</v>
      </c>
      <c r="N1466">
        <v>30</v>
      </c>
      <c r="O1466">
        <v>0</v>
      </c>
      <c r="P1466">
        <v>10</v>
      </c>
      <c r="Q1466">
        <v>2</v>
      </c>
      <c r="R1466">
        <v>0</v>
      </c>
      <c r="S1466">
        <v>5</v>
      </c>
      <c r="T1466">
        <f>marketing_campaign[[#This Row],[MntGoldProds]]+marketing_campaign[[#This Row],[MntSweetProducts]]+marketing_campaign[[#This Row],[MntFishProducts]]+marketing_campaign[[#This Row],[MntMeatProducts]]+marketing_campaign[[#This Row],[MntFruits]]+marketing_campaign[[#This Row],[MntWines]]</f>
        <v>47</v>
      </c>
      <c r="U1466">
        <v>1</v>
      </c>
      <c r="V1466">
        <v>1</v>
      </c>
      <c r="W1466">
        <v>0</v>
      </c>
      <c r="X1466">
        <v>3</v>
      </c>
      <c r="Y1466">
        <f t="shared" si="45"/>
        <v>5</v>
      </c>
      <c r="Z1466">
        <v>7</v>
      </c>
      <c r="AA1466">
        <v>0</v>
      </c>
      <c r="AB1466">
        <v>0</v>
      </c>
      <c r="AC1466">
        <v>0</v>
      </c>
      <c r="AD1466">
        <v>0</v>
      </c>
      <c r="AE1466">
        <v>0</v>
      </c>
      <c r="AF1466">
        <v>0</v>
      </c>
      <c r="AG1466">
        <v>3</v>
      </c>
      <c r="AH1466">
        <v>11</v>
      </c>
      <c r="AI1466">
        <v>0</v>
      </c>
      <c r="AJ1466">
        <f>marketing_campaign[[#This Row],[AcceptedCmp2]]+marketing_campaign[[#This Row],[AcceptedCmp1]]+marketing_campaign[[#This Row],[AcceptedCmp5]]+marketing_campaign[[#This Row],[AcceptedCmp4]]+marketing_campaign[[#This Row],[AcceptedCmp3]]</f>
        <v>0</v>
      </c>
    </row>
    <row r="1467" spans="1:36" x14ac:dyDescent="0.35">
      <c r="A1467">
        <v>10524</v>
      </c>
      <c r="B1467">
        <v>1963</v>
      </c>
      <c r="C1467">
        <f t="shared" ca="1" si="44"/>
        <v>63</v>
      </c>
      <c r="D1467" t="str" cm="1">
        <f t="array" aca="1" ref="D14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7" t="s">
        <v>34</v>
      </c>
      <c r="F1467" t="s">
        <v>35</v>
      </c>
      <c r="G1467" cm="1">
        <f t="array" ref="G1467">_xlfn.IFS(marketing_campaign[[#This Row],[Marital_Status]]="Single",I1467-J1467+1,marketing_campaign[[#This Row],[Marital_Status]]="Together",I1467+J1467+2,marketing_campaign[[#This Row],[Marital_Status]]="Alone",I1467-J1467+1,marketing_campaign[[#This Row],[Marital_Status]]="Married",I1467+J1467+2,marketing_campaign[[#This Row],[Marital_Status]]="Divorced",I1467+J1467+1,marketing_campaign[[#This Row],[Marital_Status]]="YOLO",I1467-J1467+1,marketing_campaign[[#This Row],[Marital_Status]]="Absurd",I1467-J1467+1,marketing_campaign[[#This Row],[Marital_Status]]="Widow",I1467+J1467+1)</f>
        <v>2</v>
      </c>
      <c r="H1467">
        <v>49476</v>
      </c>
      <c r="I1467">
        <v>0</v>
      </c>
      <c r="J1467">
        <v>1</v>
      </c>
      <c r="K1467" s="1">
        <v>41445</v>
      </c>
      <c r="L1467">
        <v>29</v>
      </c>
      <c r="M1467" t="str" cm="1">
        <f t="array" ref="M1467">_xlfn.IFS(AND(marketing_campaign[[#This Row],[Recency]]&gt;=0,marketing_campaign[[#This Row],[Recency]]&lt;=14),"Early Recency",AND(marketing_campaign[[#This Row],[Recency]]&gt;=15,marketing_campaign[[#This Row],[Recency]]&lt;=31),"Mid-Recency",marketing_campaign[[#This Row],[Recency]]&gt;=32,"Late Recency")</f>
        <v>Mid-Recency</v>
      </c>
      <c r="N1467">
        <v>386</v>
      </c>
      <c r="O1467">
        <v>23</v>
      </c>
      <c r="P1467">
        <v>95</v>
      </c>
      <c r="Q1467">
        <v>54</v>
      </c>
      <c r="R1467">
        <v>41</v>
      </c>
      <c r="S1467">
        <v>196</v>
      </c>
      <c r="T1467">
        <f>marketing_campaign[[#This Row],[MntGoldProds]]+marketing_campaign[[#This Row],[MntSweetProducts]]+marketing_campaign[[#This Row],[MntFishProducts]]+marketing_campaign[[#This Row],[MntMeatProducts]]+marketing_campaign[[#This Row],[MntFruits]]+marketing_campaign[[#This Row],[MntWines]]</f>
        <v>795</v>
      </c>
      <c r="U1467">
        <v>4</v>
      </c>
      <c r="V1467">
        <v>2</v>
      </c>
      <c r="W1467">
        <v>11</v>
      </c>
      <c r="X1467">
        <v>5</v>
      </c>
      <c r="Y1467">
        <f t="shared" si="45"/>
        <v>22</v>
      </c>
      <c r="Z1467">
        <v>2</v>
      </c>
      <c r="AA1467">
        <v>0</v>
      </c>
      <c r="AB1467">
        <v>0</v>
      </c>
      <c r="AC1467">
        <v>0</v>
      </c>
      <c r="AD1467">
        <v>0</v>
      </c>
      <c r="AE1467">
        <v>0</v>
      </c>
      <c r="AF1467">
        <v>0</v>
      </c>
      <c r="AG1467">
        <v>3</v>
      </c>
      <c r="AH1467">
        <v>11</v>
      </c>
      <c r="AI1467">
        <v>0</v>
      </c>
      <c r="AJ1467">
        <f>marketing_campaign[[#This Row],[AcceptedCmp2]]+marketing_campaign[[#This Row],[AcceptedCmp1]]+marketing_campaign[[#This Row],[AcceptedCmp5]]+marketing_campaign[[#This Row],[AcceptedCmp4]]+marketing_campaign[[#This Row],[AcceptedCmp3]]</f>
        <v>0</v>
      </c>
    </row>
    <row r="1468" spans="1:36" x14ac:dyDescent="0.35">
      <c r="A1468">
        <v>4690</v>
      </c>
      <c r="B1468">
        <v>1953</v>
      </c>
      <c r="C1468">
        <f t="shared" ca="1" si="44"/>
        <v>73</v>
      </c>
      <c r="D1468" t="str" cm="1">
        <f t="array" aca="1" ref="D14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8" t="s">
        <v>29</v>
      </c>
      <c r="F1468" t="s">
        <v>33</v>
      </c>
      <c r="G1468" cm="1">
        <f t="array" ref="G1468">_xlfn.IFS(marketing_campaign[[#This Row],[Marital_Status]]="Single",I1468-J1468+1,marketing_campaign[[#This Row],[Marital_Status]]="Together",I1468+J1468+2,marketing_campaign[[#This Row],[Marital_Status]]="Alone",I1468-J1468+1,marketing_campaign[[#This Row],[Marital_Status]]="Married",I1468+J1468+2,marketing_campaign[[#This Row],[Marital_Status]]="Divorced",I1468+J1468+1,marketing_campaign[[#This Row],[Marital_Status]]="YOLO",I1468-J1468+1,marketing_campaign[[#This Row],[Marital_Status]]="Absurd",I1468-J1468+1,marketing_campaign[[#This Row],[Marital_Status]]="Widow",I1468+J1468+1)</f>
        <v>3</v>
      </c>
      <c r="H1468">
        <v>50725</v>
      </c>
      <c r="I1468">
        <v>0</v>
      </c>
      <c r="J1468">
        <v>1</v>
      </c>
      <c r="K1468" s="1">
        <v>41318</v>
      </c>
      <c r="L1468">
        <v>45</v>
      </c>
      <c r="M1468" t="str" cm="1">
        <f t="array" ref="M1468">_xlfn.IFS(AND(marketing_campaign[[#This Row],[Recency]]&gt;=0,marketing_campaign[[#This Row],[Recency]]&lt;=14),"Early Recency",AND(marketing_campaign[[#This Row],[Recency]]&gt;=15,marketing_campaign[[#This Row],[Recency]]&lt;=31),"Mid-Recency",marketing_campaign[[#This Row],[Recency]]&gt;=32,"Late Recency")</f>
        <v>Late Recency</v>
      </c>
      <c r="N1468">
        <v>443</v>
      </c>
      <c r="O1468">
        <v>10</v>
      </c>
      <c r="P1468">
        <v>75</v>
      </c>
      <c r="Q1468">
        <v>0</v>
      </c>
      <c r="R1468">
        <v>10</v>
      </c>
      <c r="S1468">
        <v>48</v>
      </c>
      <c r="T1468">
        <f>marketing_campaign[[#This Row],[MntGoldProds]]+marketing_campaign[[#This Row],[MntSweetProducts]]+marketing_campaign[[#This Row],[MntFishProducts]]+marketing_campaign[[#This Row],[MntMeatProducts]]+marketing_campaign[[#This Row],[MntFruits]]+marketing_campaign[[#This Row],[MntWines]]</f>
        <v>586</v>
      </c>
      <c r="U1468">
        <v>4</v>
      </c>
      <c r="V1468">
        <v>8</v>
      </c>
      <c r="W1468">
        <v>1</v>
      </c>
      <c r="X1468">
        <v>8</v>
      </c>
      <c r="Y1468">
        <f t="shared" si="45"/>
        <v>21</v>
      </c>
      <c r="Z1468">
        <v>8</v>
      </c>
      <c r="AA1468">
        <v>0</v>
      </c>
      <c r="AB1468">
        <v>0</v>
      </c>
      <c r="AC1468">
        <v>0</v>
      </c>
      <c r="AD1468">
        <v>0</v>
      </c>
      <c r="AE1468">
        <v>0</v>
      </c>
      <c r="AF1468">
        <v>0</v>
      </c>
      <c r="AG1468">
        <v>3</v>
      </c>
      <c r="AH1468">
        <v>11</v>
      </c>
      <c r="AI1468">
        <v>0</v>
      </c>
      <c r="AJ1468">
        <f>marketing_campaign[[#This Row],[AcceptedCmp2]]+marketing_campaign[[#This Row],[AcceptedCmp1]]+marketing_campaign[[#This Row],[AcceptedCmp5]]+marketing_campaign[[#This Row],[AcceptedCmp4]]+marketing_campaign[[#This Row],[AcceptedCmp3]]</f>
        <v>0</v>
      </c>
    </row>
    <row r="1469" spans="1:36" x14ac:dyDescent="0.35">
      <c r="A1469">
        <v>7521</v>
      </c>
      <c r="B1469">
        <v>1952</v>
      </c>
      <c r="C1469">
        <f t="shared" ca="1" si="44"/>
        <v>74</v>
      </c>
      <c r="D1469" t="str" cm="1">
        <f t="array" aca="1" ref="D14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69" t="s">
        <v>29</v>
      </c>
      <c r="F1469" t="s">
        <v>31</v>
      </c>
      <c r="G1469" cm="1">
        <f t="array" ref="G1469">_xlfn.IFS(marketing_campaign[[#This Row],[Marital_Status]]="Single",I1469-J1469+1,marketing_campaign[[#This Row],[Marital_Status]]="Together",I1469+J1469+2,marketing_campaign[[#This Row],[Marital_Status]]="Alone",I1469-J1469+1,marketing_campaign[[#This Row],[Marital_Status]]="Married",I1469+J1469+2,marketing_campaign[[#This Row],[Marital_Status]]="Divorced",I1469+J1469+1,marketing_campaign[[#This Row],[Marital_Status]]="YOLO",I1469-J1469+1,marketing_campaign[[#This Row],[Marital_Status]]="Absurd",I1469-J1469+1,marketing_campaign[[#This Row],[Marital_Status]]="Widow",I1469+J1469+1)</f>
        <v>2</v>
      </c>
      <c r="H1469">
        <v>83844</v>
      </c>
      <c r="I1469">
        <v>0</v>
      </c>
      <c r="J1469">
        <v>0</v>
      </c>
      <c r="K1469" s="1">
        <v>41406</v>
      </c>
      <c r="L1469">
        <v>57</v>
      </c>
      <c r="M1469" t="str" cm="1">
        <f t="array" ref="M1469">_xlfn.IFS(AND(marketing_campaign[[#This Row],[Recency]]&gt;=0,marketing_campaign[[#This Row],[Recency]]&lt;=14),"Early Recency",AND(marketing_campaign[[#This Row],[Recency]]&gt;=15,marketing_campaign[[#This Row],[Recency]]&lt;=31),"Mid-Recency",marketing_campaign[[#This Row],[Recency]]&gt;=32,"Late Recency")</f>
        <v>Late Recency</v>
      </c>
      <c r="N1469">
        <v>901</v>
      </c>
      <c r="O1469">
        <v>31</v>
      </c>
      <c r="P1469">
        <v>345</v>
      </c>
      <c r="Q1469">
        <v>75</v>
      </c>
      <c r="R1469">
        <v>31</v>
      </c>
      <c r="S1469">
        <v>191</v>
      </c>
      <c r="T1469">
        <f>marketing_campaign[[#This Row],[MntGoldProds]]+marketing_campaign[[#This Row],[MntSweetProducts]]+marketing_campaign[[#This Row],[MntFishProducts]]+marketing_campaign[[#This Row],[MntMeatProducts]]+marketing_campaign[[#This Row],[MntFruits]]+marketing_campaign[[#This Row],[MntWines]]</f>
        <v>1574</v>
      </c>
      <c r="U1469">
        <v>1</v>
      </c>
      <c r="V1469">
        <v>4</v>
      </c>
      <c r="W1469">
        <v>4</v>
      </c>
      <c r="X1469">
        <v>11</v>
      </c>
      <c r="Y1469">
        <f t="shared" si="45"/>
        <v>20</v>
      </c>
      <c r="Z1469">
        <v>1</v>
      </c>
      <c r="AA1469">
        <v>0</v>
      </c>
      <c r="AB1469">
        <v>0</v>
      </c>
      <c r="AC1469">
        <v>1</v>
      </c>
      <c r="AD1469">
        <v>0</v>
      </c>
      <c r="AE1469">
        <v>0</v>
      </c>
      <c r="AF1469">
        <v>0</v>
      </c>
      <c r="AG1469">
        <v>3</v>
      </c>
      <c r="AH1469">
        <v>11</v>
      </c>
      <c r="AI1469">
        <v>0</v>
      </c>
      <c r="AJ1469">
        <f>marketing_campaign[[#This Row],[AcceptedCmp2]]+marketing_campaign[[#This Row],[AcceptedCmp1]]+marketing_campaign[[#This Row],[AcceptedCmp5]]+marketing_campaign[[#This Row],[AcceptedCmp4]]+marketing_campaign[[#This Row],[AcceptedCmp3]]</f>
        <v>1</v>
      </c>
    </row>
    <row r="1470" spans="1:36" x14ac:dyDescent="0.35">
      <c r="A1470">
        <v>7196</v>
      </c>
      <c r="B1470">
        <v>1950</v>
      </c>
      <c r="C1470">
        <f t="shared" ca="1" si="44"/>
        <v>76</v>
      </c>
      <c r="D1470" t="str" cm="1">
        <f t="array" aca="1" ref="D14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0" t="s">
        <v>32</v>
      </c>
      <c r="F1470" t="s">
        <v>33</v>
      </c>
      <c r="G1470" cm="1">
        <f t="array" ref="G1470">_xlfn.IFS(marketing_campaign[[#This Row],[Marital_Status]]="Single",I1470-J1470+1,marketing_campaign[[#This Row],[Marital_Status]]="Together",I1470+J1470+2,marketing_campaign[[#This Row],[Marital_Status]]="Alone",I1470-J1470+1,marketing_campaign[[#This Row],[Marital_Status]]="Married",I1470+J1470+2,marketing_campaign[[#This Row],[Marital_Status]]="Divorced",I1470+J1470+1,marketing_campaign[[#This Row],[Marital_Status]]="YOLO",I1470-J1470+1,marketing_campaign[[#This Row],[Marital_Status]]="Absurd",I1470-J1470+1,marketing_campaign[[#This Row],[Marital_Status]]="Widow",I1470+J1470+1)</f>
        <v>4</v>
      </c>
      <c r="H1470">
        <v>41145</v>
      </c>
      <c r="I1470">
        <v>1</v>
      </c>
      <c r="J1470">
        <v>1</v>
      </c>
      <c r="K1470" s="1">
        <v>41678</v>
      </c>
      <c r="L1470">
        <v>20</v>
      </c>
      <c r="M1470" t="str" cm="1">
        <f t="array" ref="M1470">_xlfn.IFS(AND(marketing_campaign[[#This Row],[Recency]]&gt;=0,marketing_campaign[[#This Row],[Recency]]&lt;=14),"Early Recency",AND(marketing_campaign[[#This Row],[Recency]]&gt;=15,marketing_campaign[[#This Row],[Recency]]&lt;=31),"Mid-Recency",marketing_campaign[[#This Row],[Recency]]&gt;=32,"Late Recency")</f>
        <v>Mid-Recency</v>
      </c>
      <c r="N1470">
        <v>9</v>
      </c>
      <c r="O1470">
        <v>0</v>
      </c>
      <c r="P1470">
        <v>3</v>
      </c>
      <c r="Q1470">
        <v>0</v>
      </c>
      <c r="R1470">
        <v>0</v>
      </c>
      <c r="S1470">
        <v>1</v>
      </c>
      <c r="T1470">
        <f>marketing_campaign[[#This Row],[MntGoldProds]]+marketing_campaign[[#This Row],[MntSweetProducts]]+marketing_campaign[[#This Row],[MntFishProducts]]+marketing_campaign[[#This Row],[MntMeatProducts]]+marketing_campaign[[#This Row],[MntFruits]]+marketing_campaign[[#This Row],[MntWines]]</f>
        <v>13</v>
      </c>
      <c r="U1470">
        <v>1</v>
      </c>
      <c r="V1470">
        <v>0</v>
      </c>
      <c r="W1470">
        <v>0</v>
      </c>
      <c r="X1470">
        <v>3</v>
      </c>
      <c r="Y1470">
        <f t="shared" si="45"/>
        <v>4</v>
      </c>
      <c r="Z1470">
        <v>3</v>
      </c>
      <c r="AA1470">
        <v>0</v>
      </c>
      <c r="AB1470">
        <v>0</v>
      </c>
      <c r="AC1470">
        <v>0</v>
      </c>
      <c r="AD1470">
        <v>0</v>
      </c>
      <c r="AE1470">
        <v>0</v>
      </c>
      <c r="AF1470">
        <v>0</v>
      </c>
      <c r="AG1470">
        <v>3</v>
      </c>
      <c r="AH1470">
        <v>11</v>
      </c>
      <c r="AI1470">
        <v>0</v>
      </c>
      <c r="AJ1470">
        <f>marketing_campaign[[#This Row],[AcceptedCmp2]]+marketing_campaign[[#This Row],[AcceptedCmp1]]+marketing_campaign[[#This Row],[AcceptedCmp5]]+marketing_campaign[[#This Row],[AcceptedCmp4]]+marketing_campaign[[#This Row],[AcceptedCmp3]]</f>
        <v>0</v>
      </c>
    </row>
    <row r="1471" spans="1:36" x14ac:dyDescent="0.35">
      <c r="A1471">
        <v>4406</v>
      </c>
      <c r="B1471">
        <v>1970</v>
      </c>
      <c r="C1471">
        <f t="shared" ca="1" si="44"/>
        <v>56</v>
      </c>
      <c r="D1471" t="str" cm="1">
        <f t="array" aca="1" ref="D14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1" t="s">
        <v>29</v>
      </c>
      <c r="F1471" t="s">
        <v>31</v>
      </c>
      <c r="G1471" cm="1">
        <f t="array" ref="G1471">_xlfn.IFS(marketing_campaign[[#This Row],[Marital_Status]]="Single",I1471-J1471+1,marketing_campaign[[#This Row],[Marital_Status]]="Together",I1471+J1471+2,marketing_campaign[[#This Row],[Marital_Status]]="Alone",I1471-J1471+1,marketing_campaign[[#This Row],[Marital_Status]]="Married",I1471+J1471+2,marketing_campaign[[#This Row],[Marital_Status]]="Divorced",I1471+J1471+1,marketing_campaign[[#This Row],[Marital_Status]]="YOLO",I1471-J1471+1,marketing_campaign[[#This Row],[Marital_Status]]="Absurd",I1471-J1471+1,marketing_campaign[[#This Row],[Marital_Status]]="Widow",I1471+J1471+1)</f>
        <v>3</v>
      </c>
      <c r="H1471">
        <v>67419</v>
      </c>
      <c r="I1471">
        <v>0</v>
      </c>
      <c r="J1471">
        <v>1</v>
      </c>
      <c r="K1471" s="1">
        <v>41290</v>
      </c>
      <c r="L1471">
        <v>29</v>
      </c>
      <c r="M1471" t="str" cm="1">
        <f t="array" ref="M1471">_xlfn.IFS(AND(marketing_campaign[[#This Row],[Recency]]&gt;=0,marketing_campaign[[#This Row],[Recency]]&lt;=14),"Early Recency",AND(marketing_campaign[[#This Row],[Recency]]&gt;=15,marketing_campaign[[#This Row],[Recency]]&lt;=31),"Mid-Recency",marketing_campaign[[#This Row],[Recency]]&gt;=32,"Late Recency")</f>
        <v>Mid-Recency</v>
      </c>
      <c r="N1471">
        <v>846</v>
      </c>
      <c r="O1471">
        <v>84</v>
      </c>
      <c r="P1471">
        <v>352</v>
      </c>
      <c r="Q1471">
        <v>91</v>
      </c>
      <c r="R1471">
        <v>56</v>
      </c>
      <c r="S1471">
        <v>42</v>
      </c>
      <c r="T1471">
        <f>marketing_campaign[[#This Row],[MntGoldProds]]+marketing_campaign[[#This Row],[MntSweetProducts]]+marketing_campaign[[#This Row],[MntFishProducts]]+marketing_campaign[[#This Row],[MntMeatProducts]]+marketing_campaign[[#This Row],[MntFruits]]+marketing_campaign[[#This Row],[MntWines]]</f>
        <v>1471</v>
      </c>
      <c r="U1471">
        <v>4</v>
      </c>
      <c r="V1471">
        <v>9</v>
      </c>
      <c r="W1471">
        <v>4</v>
      </c>
      <c r="X1471">
        <v>8</v>
      </c>
      <c r="Y1471">
        <f t="shared" si="45"/>
        <v>25</v>
      </c>
      <c r="Z1471">
        <v>5</v>
      </c>
      <c r="AA1471">
        <v>0</v>
      </c>
      <c r="AB1471">
        <v>0</v>
      </c>
      <c r="AC1471">
        <v>0</v>
      </c>
      <c r="AD1471">
        <v>0</v>
      </c>
      <c r="AE1471">
        <v>0</v>
      </c>
      <c r="AF1471">
        <v>0</v>
      </c>
      <c r="AG1471">
        <v>3</v>
      </c>
      <c r="AH1471">
        <v>11</v>
      </c>
      <c r="AI1471">
        <v>0</v>
      </c>
      <c r="AJ1471">
        <f>marketing_campaign[[#This Row],[AcceptedCmp2]]+marketing_campaign[[#This Row],[AcceptedCmp1]]+marketing_campaign[[#This Row],[AcceptedCmp5]]+marketing_campaign[[#This Row],[AcceptedCmp4]]+marketing_campaign[[#This Row],[AcceptedCmp3]]</f>
        <v>0</v>
      </c>
    </row>
    <row r="1472" spans="1:36" x14ac:dyDescent="0.35">
      <c r="A1472">
        <v>9672</v>
      </c>
      <c r="B1472">
        <v>1970</v>
      </c>
      <c r="C1472">
        <f t="shared" ca="1" si="44"/>
        <v>56</v>
      </c>
      <c r="D1472" t="str" cm="1">
        <f t="array" aca="1" ref="D14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2" t="s">
        <v>37</v>
      </c>
      <c r="F1472" t="s">
        <v>33</v>
      </c>
      <c r="G1472" cm="1">
        <f t="array" ref="G1472">_xlfn.IFS(marketing_campaign[[#This Row],[Marital_Status]]="Single",I1472-J1472+1,marketing_campaign[[#This Row],[Marital_Status]]="Together",I1472+J1472+2,marketing_campaign[[#This Row],[Marital_Status]]="Alone",I1472-J1472+1,marketing_campaign[[#This Row],[Marital_Status]]="Married",I1472+J1472+2,marketing_campaign[[#This Row],[Marital_Status]]="Divorced",I1472+J1472+1,marketing_campaign[[#This Row],[Marital_Status]]="YOLO",I1472-J1472+1,marketing_campaign[[#This Row],[Marital_Status]]="Absurd",I1472-J1472+1,marketing_campaign[[#This Row],[Marital_Status]]="Widow",I1472+J1472+1)</f>
        <v>4</v>
      </c>
      <c r="H1472">
        <v>23162</v>
      </c>
      <c r="I1472">
        <v>1</v>
      </c>
      <c r="J1472">
        <v>1</v>
      </c>
      <c r="K1472" s="1">
        <v>41629</v>
      </c>
      <c r="L1472">
        <v>82</v>
      </c>
      <c r="M1472" t="str" cm="1">
        <f t="array" ref="M1472">_xlfn.IFS(AND(marketing_campaign[[#This Row],[Recency]]&gt;=0,marketing_campaign[[#This Row],[Recency]]&lt;=14),"Early Recency",AND(marketing_campaign[[#This Row],[Recency]]&gt;=15,marketing_campaign[[#This Row],[Recency]]&lt;=31),"Mid-Recency",marketing_campaign[[#This Row],[Recency]]&gt;=32,"Late Recency")</f>
        <v>Late Recency</v>
      </c>
      <c r="N1472">
        <v>8</v>
      </c>
      <c r="O1472">
        <v>3</v>
      </c>
      <c r="P1472">
        <v>9</v>
      </c>
      <c r="Q1472">
        <v>19</v>
      </c>
      <c r="R1472">
        <v>4</v>
      </c>
      <c r="S1472">
        <v>22</v>
      </c>
      <c r="T1472">
        <f>marketing_campaign[[#This Row],[MntGoldProds]]+marketing_campaign[[#This Row],[MntSweetProducts]]+marketing_campaign[[#This Row],[MntFishProducts]]+marketing_campaign[[#This Row],[MntMeatProducts]]+marketing_campaign[[#This Row],[MntFruits]]+marketing_campaign[[#This Row],[MntWines]]</f>
        <v>65</v>
      </c>
      <c r="U1472">
        <v>3</v>
      </c>
      <c r="V1472">
        <v>1</v>
      </c>
      <c r="W1472">
        <v>1</v>
      </c>
      <c r="X1472">
        <v>3</v>
      </c>
      <c r="Y1472">
        <f t="shared" si="45"/>
        <v>8</v>
      </c>
      <c r="Z1472">
        <v>6</v>
      </c>
      <c r="AA1472">
        <v>0</v>
      </c>
      <c r="AB1472">
        <v>0</v>
      </c>
      <c r="AC1472">
        <v>0</v>
      </c>
      <c r="AD1472">
        <v>0</v>
      </c>
      <c r="AE1472">
        <v>0</v>
      </c>
      <c r="AF1472">
        <v>0</v>
      </c>
      <c r="AG1472">
        <v>3</v>
      </c>
      <c r="AH1472">
        <v>11</v>
      </c>
      <c r="AI1472">
        <v>0</v>
      </c>
      <c r="AJ1472">
        <f>marketing_campaign[[#This Row],[AcceptedCmp2]]+marketing_campaign[[#This Row],[AcceptedCmp1]]+marketing_campaign[[#This Row],[AcceptedCmp5]]+marketing_campaign[[#This Row],[AcceptedCmp4]]+marketing_campaign[[#This Row],[AcceptedCmp3]]</f>
        <v>0</v>
      </c>
    </row>
    <row r="1473" spans="1:36" x14ac:dyDescent="0.35">
      <c r="A1473">
        <v>4864</v>
      </c>
      <c r="B1473">
        <v>1977</v>
      </c>
      <c r="C1473">
        <f t="shared" ca="1" si="44"/>
        <v>49</v>
      </c>
      <c r="D1473" t="str" cm="1">
        <f t="array" aca="1" ref="D14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3" t="s">
        <v>29</v>
      </c>
      <c r="F1473" t="s">
        <v>33</v>
      </c>
      <c r="G1473" cm="1">
        <f t="array" ref="G1473">_xlfn.IFS(marketing_campaign[[#This Row],[Marital_Status]]="Single",I1473-J1473+1,marketing_campaign[[#This Row],[Marital_Status]]="Together",I1473+J1473+2,marketing_campaign[[#This Row],[Marital_Status]]="Alone",I1473-J1473+1,marketing_campaign[[#This Row],[Marital_Status]]="Married",I1473+J1473+2,marketing_campaign[[#This Row],[Marital_Status]]="Divorced",I1473+J1473+1,marketing_campaign[[#This Row],[Marital_Status]]="YOLO",I1473-J1473+1,marketing_campaign[[#This Row],[Marital_Status]]="Absurd",I1473-J1473+1,marketing_campaign[[#This Row],[Marital_Status]]="Widow",I1473+J1473+1)</f>
        <v>3</v>
      </c>
      <c r="H1473">
        <v>34380</v>
      </c>
      <c r="I1473">
        <v>1</v>
      </c>
      <c r="J1473">
        <v>0</v>
      </c>
      <c r="K1473" s="1">
        <v>41396</v>
      </c>
      <c r="L1473">
        <v>68</v>
      </c>
      <c r="M1473" t="str" cm="1">
        <f t="array" ref="M1473">_xlfn.IFS(AND(marketing_campaign[[#This Row],[Recency]]&gt;=0,marketing_campaign[[#This Row],[Recency]]&lt;=14),"Early Recency",AND(marketing_campaign[[#This Row],[Recency]]&gt;=15,marketing_campaign[[#This Row],[Recency]]&lt;=31),"Mid-Recency",marketing_campaign[[#This Row],[Recency]]&gt;=32,"Late Recency")</f>
        <v>Late Recency</v>
      </c>
      <c r="N1473">
        <v>72</v>
      </c>
      <c r="O1473">
        <v>7</v>
      </c>
      <c r="P1473">
        <v>58</v>
      </c>
      <c r="Q1473">
        <v>13</v>
      </c>
      <c r="R1473">
        <v>1</v>
      </c>
      <c r="S1473">
        <v>24</v>
      </c>
      <c r="T1473">
        <f>marketing_campaign[[#This Row],[MntGoldProds]]+marketing_campaign[[#This Row],[MntSweetProducts]]+marketing_campaign[[#This Row],[MntFishProducts]]+marketing_campaign[[#This Row],[MntMeatProducts]]+marketing_campaign[[#This Row],[MntFruits]]+marketing_campaign[[#This Row],[MntWines]]</f>
        <v>175</v>
      </c>
      <c r="U1473">
        <v>4</v>
      </c>
      <c r="V1473">
        <v>4</v>
      </c>
      <c r="W1473">
        <v>1</v>
      </c>
      <c r="X1473">
        <v>3</v>
      </c>
      <c r="Y1473">
        <f t="shared" si="45"/>
        <v>12</v>
      </c>
      <c r="Z1473">
        <v>8</v>
      </c>
      <c r="AA1473">
        <v>0</v>
      </c>
      <c r="AB1473">
        <v>0</v>
      </c>
      <c r="AC1473">
        <v>0</v>
      </c>
      <c r="AD1473">
        <v>0</v>
      </c>
      <c r="AE1473">
        <v>0</v>
      </c>
      <c r="AF1473">
        <v>0</v>
      </c>
      <c r="AG1473">
        <v>3</v>
      </c>
      <c r="AH1473">
        <v>11</v>
      </c>
      <c r="AI1473">
        <v>0</v>
      </c>
      <c r="AJ1473">
        <f>marketing_campaign[[#This Row],[AcceptedCmp2]]+marketing_campaign[[#This Row],[AcceptedCmp1]]+marketing_campaign[[#This Row],[AcceptedCmp5]]+marketing_campaign[[#This Row],[AcceptedCmp4]]+marketing_campaign[[#This Row],[AcceptedCmp3]]</f>
        <v>0</v>
      </c>
    </row>
    <row r="1474" spans="1:36" x14ac:dyDescent="0.35">
      <c r="A1474">
        <v>4706</v>
      </c>
      <c r="B1474">
        <v>1966</v>
      </c>
      <c r="C1474">
        <f t="shared" ref="C1474:C1537" ca="1" si="46">YEAR(TODAY())-B1474</f>
        <v>60</v>
      </c>
      <c r="D1474" t="str" cm="1">
        <f t="array" aca="1" ref="D14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4" t="s">
        <v>29</v>
      </c>
      <c r="F1474" t="s">
        <v>30</v>
      </c>
      <c r="G1474" cm="1">
        <f t="array" ref="G1474">_xlfn.IFS(marketing_campaign[[#This Row],[Marital_Status]]="Single",I1474-J1474+1,marketing_campaign[[#This Row],[Marital_Status]]="Together",I1474+J1474+2,marketing_campaign[[#This Row],[Marital_Status]]="Alone",I1474-J1474+1,marketing_campaign[[#This Row],[Marital_Status]]="Married",I1474+J1474+2,marketing_campaign[[#This Row],[Marital_Status]]="Divorced",I1474+J1474+1,marketing_campaign[[#This Row],[Marital_Status]]="YOLO",I1474-J1474+1,marketing_campaign[[#This Row],[Marital_Status]]="Absurd",I1474-J1474+1,marketing_campaign[[#This Row],[Marital_Status]]="Widow",I1474+J1474+1)</f>
        <v>0</v>
      </c>
      <c r="H1474">
        <v>34704</v>
      </c>
      <c r="I1474">
        <v>0</v>
      </c>
      <c r="J1474">
        <v>1</v>
      </c>
      <c r="K1474" s="1">
        <v>41391</v>
      </c>
      <c r="L1474">
        <v>65</v>
      </c>
      <c r="M1474" t="str" cm="1">
        <f t="array" ref="M1474">_xlfn.IFS(AND(marketing_campaign[[#This Row],[Recency]]&gt;=0,marketing_campaign[[#This Row],[Recency]]&lt;=14),"Early Recency",AND(marketing_campaign[[#This Row],[Recency]]&gt;=15,marketing_campaign[[#This Row],[Recency]]&lt;=31),"Mid-Recency",marketing_campaign[[#This Row],[Recency]]&gt;=32,"Late Recency")</f>
        <v>Late Recency</v>
      </c>
      <c r="N1474">
        <v>29</v>
      </c>
      <c r="O1474">
        <v>0</v>
      </c>
      <c r="P1474">
        <v>5</v>
      </c>
      <c r="Q1474">
        <v>0</v>
      </c>
      <c r="R1474">
        <v>1</v>
      </c>
      <c r="S1474">
        <v>5</v>
      </c>
      <c r="T1474">
        <f>marketing_campaign[[#This Row],[MntGoldProds]]+marketing_campaign[[#This Row],[MntSweetProducts]]+marketing_campaign[[#This Row],[MntFishProducts]]+marketing_campaign[[#This Row],[MntMeatProducts]]+marketing_campaign[[#This Row],[MntFruits]]+marketing_campaign[[#This Row],[MntWines]]</f>
        <v>40</v>
      </c>
      <c r="U1474">
        <v>1</v>
      </c>
      <c r="V1474">
        <v>1</v>
      </c>
      <c r="W1474">
        <v>0</v>
      </c>
      <c r="X1474">
        <v>3</v>
      </c>
      <c r="Y1474">
        <f t="shared" ref="Y1474:Y1537" si="47">U1474+V1474+W1474+X1474</f>
        <v>5</v>
      </c>
      <c r="Z1474">
        <v>5</v>
      </c>
      <c r="AA1474">
        <v>0</v>
      </c>
      <c r="AB1474">
        <v>0</v>
      </c>
      <c r="AC1474">
        <v>0</v>
      </c>
      <c r="AD1474">
        <v>0</v>
      </c>
      <c r="AE1474">
        <v>0</v>
      </c>
      <c r="AF1474">
        <v>0</v>
      </c>
      <c r="AG1474">
        <v>3</v>
      </c>
      <c r="AH1474">
        <v>11</v>
      </c>
      <c r="AI1474">
        <v>0</v>
      </c>
      <c r="AJ1474">
        <f>marketing_campaign[[#This Row],[AcceptedCmp2]]+marketing_campaign[[#This Row],[AcceptedCmp1]]+marketing_campaign[[#This Row],[AcceptedCmp5]]+marketing_campaign[[#This Row],[AcceptedCmp4]]+marketing_campaign[[#This Row],[AcceptedCmp3]]</f>
        <v>0</v>
      </c>
    </row>
    <row r="1475" spans="1:36" x14ac:dyDescent="0.35">
      <c r="A1475">
        <v>4070</v>
      </c>
      <c r="B1475">
        <v>1969</v>
      </c>
      <c r="C1475">
        <f t="shared" ca="1" si="46"/>
        <v>57</v>
      </c>
      <c r="D1475" t="str" cm="1">
        <f t="array" aca="1" ref="D14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5" t="s">
        <v>32</v>
      </c>
      <c r="F1475" t="s">
        <v>33</v>
      </c>
      <c r="G1475" cm="1">
        <f t="array" ref="G1475">_xlfn.IFS(marketing_campaign[[#This Row],[Marital_Status]]="Single",I1475-J1475+1,marketing_campaign[[#This Row],[Marital_Status]]="Together",I1475+J1475+2,marketing_campaign[[#This Row],[Marital_Status]]="Alone",I1475-J1475+1,marketing_campaign[[#This Row],[Marital_Status]]="Married",I1475+J1475+2,marketing_campaign[[#This Row],[Marital_Status]]="Divorced",I1475+J1475+1,marketing_campaign[[#This Row],[Marital_Status]]="YOLO",I1475-J1475+1,marketing_campaign[[#This Row],[Marital_Status]]="Absurd",I1475-J1475+1,marketing_campaign[[#This Row],[Marital_Status]]="Widow",I1475+J1475+1)</f>
        <v>4</v>
      </c>
      <c r="H1475">
        <v>94871</v>
      </c>
      <c r="I1475">
        <v>0</v>
      </c>
      <c r="J1475">
        <v>2</v>
      </c>
      <c r="K1475" s="1">
        <v>41153</v>
      </c>
      <c r="L1475">
        <v>99</v>
      </c>
      <c r="M1475" t="str" cm="1">
        <f t="array" ref="M1475">_xlfn.IFS(AND(marketing_campaign[[#This Row],[Recency]]&gt;=0,marketing_campaign[[#This Row],[Recency]]&lt;=14),"Early Recency",AND(marketing_campaign[[#This Row],[Recency]]&gt;=15,marketing_campaign[[#This Row],[Recency]]&lt;=31),"Mid-Recency",marketing_campaign[[#This Row],[Recency]]&gt;=32,"Late Recency")</f>
        <v>Late Recency</v>
      </c>
      <c r="N1475">
        <v>169</v>
      </c>
      <c r="O1475">
        <v>24</v>
      </c>
      <c r="P1475">
        <v>553</v>
      </c>
      <c r="Q1475">
        <v>188</v>
      </c>
      <c r="R1475">
        <v>0</v>
      </c>
      <c r="S1475">
        <v>144</v>
      </c>
      <c r="T1475">
        <f>marketing_campaign[[#This Row],[MntGoldProds]]+marketing_campaign[[#This Row],[MntSweetProducts]]+marketing_campaign[[#This Row],[MntFishProducts]]+marketing_campaign[[#This Row],[MntMeatProducts]]+marketing_campaign[[#This Row],[MntFruits]]+marketing_campaign[[#This Row],[MntWines]]</f>
        <v>1078</v>
      </c>
      <c r="U1475">
        <v>1</v>
      </c>
      <c r="V1475">
        <v>8</v>
      </c>
      <c r="W1475">
        <v>5</v>
      </c>
      <c r="X1475">
        <v>4</v>
      </c>
      <c r="Y1475">
        <f t="shared" si="47"/>
        <v>18</v>
      </c>
      <c r="Z1475">
        <v>7</v>
      </c>
      <c r="AA1475">
        <v>0</v>
      </c>
      <c r="AB1475">
        <v>1</v>
      </c>
      <c r="AC1475">
        <v>1</v>
      </c>
      <c r="AD1475">
        <v>0</v>
      </c>
      <c r="AE1475">
        <v>0</v>
      </c>
      <c r="AF1475">
        <v>0</v>
      </c>
      <c r="AG1475">
        <v>3</v>
      </c>
      <c r="AH1475">
        <v>11</v>
      </c>
      <c r="AI1475">
        <v>1</v>
      </c>
      <c r="AJ1475">
        <f>marketing_campaign[[#This Row],[AcceptedCmp2]]+marketing_campaign[[#This Row],[AcceptedCmp1]]+marketing_campaign[[#This Row],[AcceptedCmp5]]+marketing_campaign[[#This Row],[AcceptedCmp4]]+marketing_campaign[[#This Row],[AcceptedCmp3]]</f>
        <v>2</v>
      </c>
    </row>
    <row r="1476" spans="1:36" x14ac:dyDescent="0.35">
      <c r="A1476">
        <v>25</v>
      </c>
      <c r="B1476">
        <v>1958</v>
      </c>
      <c r="C1476">
        <f t="shared" ca="1" si="46"/>
        <v>68</v>
      </c>
      <c r="D1476" t="str" cm="1">
        <f t="array" aca="1" ref="D14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6" t="s">
        <v>29</v>
      </c>
      <c r="F1476" t="s">
        <v>33</v>
      </c>
      <c r="G1476" cm="1">
        <f t="array" ref="G1476">_xlfn.IFS(marketing_campaign[[#This Row],[Marital_Status]]="Single",I1476-J1476+1,marketing_campaign[[#This Row],[Marital_Status]]="Together",I1476+J1476+2,marketing_campaign[[#This Row],[Marital_Status]]="Alone",I1476-J1476+1,marketing_campaign[[#This Row],[Marital_Status]]="Married",I1476+J1476+2,marketing_campaign[[#This Row],[Marital_Status]]="Divorced",I1476+J1476+1,marketing_campaign[[#This Row],[Marital_Status]]="YOLO",I1476-J1476+1,marketing_campaign[[#This Row],[Marital_Status]]="Absurd",I1476-J1476+1,marketing_campaign[[#This Row],[Marital_Status]]="Widow",I1476+J1476+1)</f>
        <v>3</v>
      </c>
      <c r="H1476">
        <v>65148</v>
      </c>
      <c r="I1476">
        <v>0</v>
      </c>
      <c r="J1476">
        <v>1</v>
      </c>
      <c r="K1476" s="1">
        <v>41229</v>
      </c>
      <c r="L1476">
        <v>9</v>
      </c>
      <c r="M1476" t="str" cm="1">
        <f t="array" ref="M1476">_xlfn.IFS(AND(marketing_campaign[[#This Row],[Recency]]&gt;=0,marketing_campaign[[#This Row],[Recency]]&lt;=14),"Early Recency",AND(marketing_campaign[[#This Row],[Recency]]&gt;=15,marketing_campaign[[#This Row],[Recency]]&lt;=31),"Mid-Recency",marketing_campaign[[#This Row],[Recency]]&gt;=32,"Late Recency")</f>
        <v>Early Recency</v>
      </c>
      <c r="N1476">
        <v>460</v>
      </c>
      <c r="O1476">
        <v>35</v>
      </c>
      <c r="P1476">
        <v>422</v>
      </c>
      <c r="Q1476">
        <v>33</v>
      </c>
      <c r="R1476">
        <v>12</v>
      </c>
      <c r="S1476">
        <v>153</v>
      </c>
      <c r="T1476">
        <f>marketing_campaign[[#This Row],[MntGoldProds]]+marketing_campaign[[#This Row],[MntSweetProducts]]+marketing_campaign[[#This Row],[MntFishProducts]]+marketing_campaign[[#This Row],[MntMeatProducts]]+marketing_campaign[[#This Row],[MntFruits]]+marketing_campaign[[#This Row],[MntWines]]</f>
        <v>1115</v>
      </c>
      <c r="U1476">
        <v>2</v>
      </c>
      <c r="V1476">
        <v>6</v>
      </c>
      <c r="W1476">
        <v>6</v>
      </c>
      <c r="X1476">
        <v>7</v>
      </c>
      <c r="Y1476">
        <f t="shared" si="47"/>
        <v>21</v>
      </c>
      <c r="Z1476">
        <v>4</v>
      </c>
      <c r="AA1476">
        <v>0</v>
      </c>
      <c r="AB1476">
        <v>0</v>
      </c>
      <c r="AC1476">
        <v>0</v>
      </c>
      <c r="AD1476">
        <v>0</v>
      </c>
      <c r="AE1476">
        <v>0</v>
      </c>
      <c r="AF1476">
        <v>0</v>
      </c>
      <c r="AG1476">
        <v>3</v>
      </c>
      <c r="AH1476">
        <v>11</v>
      </c>
      <c r="AI1476">
        <v>0</v>
      </c>
      <c r="AJ1476">
        <f>marketing_campaign[[#This Row],[AcceptedCmp2]]+marketing_campaign[[#This Row],[AcceptedCmp1]]+marketing_campaign[[#This Row],[AcceptedCmp5]]+marketing_campaign[[#This Row],[AcceptedCmp4]]+marketing_campaign[[#This Row],[AcceptedCmp3]]</f>
        <v>0</v>
      </c>
    </row>
    <row r="1477" spans="1:36" x14ac:dyDescent="0.35">
      <c r="A1477">
        <v>3697</v>
      </c>
      <c r="B1477">
        <v>1954</v>
      </c>
      <c r="C1477">
        <f t="shared" ca="1" si="46"/>
        <v>72</v>
      </c>
      <c r="D1477" t="str" cm="1">
        <f t="array" aca="1" ref="D14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7" t="s">
        <v>29</v>
      </c>
      <c r="F1477" t="s">
        <v>31</v>
      </c>
      <c r="G1477" cm="1">
        <f t="array" ref="G1477">_xlfn.IFS(marketing_campaign[[#This Row],[Marital_Status]]="Single",I1477-J1477+1,marketing_campaign[[#This Row],[Marital_Status]]="Together",I1477+J1477+2,marketing_campaign[[#This Row],[Marital_Status]]="Alone",I1477-J1477+1,marketing_campaign[[#This Row],[Marital_Status]]="Married",I1477+J1477+2,marketing_campaign[[#This Row],[Marital_Status]]="Divorced",I1477+J1477+1,marketing_campaign[[#This Row],[Marital_Status]]="YOLO",I1477-J1477+1,marketing_campaign[[#This Row],[Marital_Status]]="Absurd",I1477-J1477+1,marketing_campaign[[#This Row],[Marital_Status]]="Widow",I1477+J1477+1)</f>
        <v>3</v>
      </c>
      <c r="H1477">
        <v>39898</v>
      </c>
      <c r="I1477">
        <v>0</v>
      </c>
      <c r="J1477">
        <v>1</v>
      </c>
      <c r="K1477" s="1">
        <v>41317</v>
      </c>
      <c r="L1477">
        <v>20</v>
      </c>
      <c r="M1477" t="str" cm="1">
        <f t="array" ref="M1477">_xlfn.IFS(AND(marketing_campaign[[#This Row],[Recency]]&gt;=0,marketing_campaign[[#This Row],[Recency]]&lt;=14),"Early Recency",AND(marketing_campaign[[#This Row],[Recency]]&gt;=15,marketing_campaign[[#This Row],[Recency]]&lt;=31),"Mid-Recency",marketing_campaign[[#This Row],[Recency]]&gt;=32,"Late Recency")</f>
        <v>Mid-Recency</v>
      </c>
      <c r="N1477">
        <v>69</v>
      </c>
      <c r="O1477">
        <v>8</v>
      </c>
      <c r="P1477">
        <v>26</v>
      </c>
      <c r="Q1477">
        <v>12</v>
      </c>
      <c r="R1477">
        <v>7</v>
      </c>
      <c r="S1477">
        <v>12</v>
      </c>
      <c r="T1477">
        <f>marketing_campaign[[#This Row],[MntGoldProds]]+marketing_campaign[[#This Row],[MntSweetProducts]]+marketing_campaign[[#This Row],[MntFishProducts]]+marketing_campaign[[#This Row],[MntMeatProducts]]+marketing_campaign[[#This Row],[MntFruits]]+marketing_campaign[[#This Row],[MntWines]]</f>
        <v>134</v>
      </c>
      <c r="U1477">
        <v>2</v>
      </c>
      <c r="V1477">
        <v>3</v>
      </c>
      <c r="W1477">
        <v>0</v>
      </c>
      <c r="X1477">
        <v>4</v>
      </c>
      <c r="Y1477">
        <f t="shared" si="47"/>
        <v>9</v>
      </c>
      <c r="Z1477">
        <v>7</v>
      </c>
      <c r="AA1477">
        <v>0</v>
      </c>
      <c r="AB1477">
        <v>0</v>
      </c>
      <c r="AC1477">
        <v>0</v>
      </c>
      <c r="AD1477">
        <v>0</v>
      </c>
      <c r="AE1477">
        <v>0</v>
      </c>
      <c r="AF1477">
        <v>0</v>
      </c>
      <c r="AG1477">
        <v>3</v>
      </c>
      <c r="AH1477">
        <v>11</v>
      </c>
      <c r="AI1477">
        <v>0</v>
      </c>
      <c r="AJ1477">
        <f>marketing_campaign[[#This Row],[AcceptedCmp2]]+marketing_campaign[[#This Row],[AcceptedCmp1]]+marketing_campaign[[#This Row],[AcceptedCmp5]]+marketing_campaign[[#This Row],[AcceptedCmp4]]+marketing_campaign[[#This Row],[AcceptedCmp3]]</f>
        <v>0</v>
      </c>
    </row>
    <row r="1478" spans="1:36" x14ac:dyDescent="0.35">
      <c r="A1478">
        <v>217</v>
      </c>
      <c r="B1478">
        <v>1956</v>
      </c>
      <c r="C1478">
        <f t="shared" ca="1" si="46"/>
        <v>70</v>
      </c>
      <c r="D1478" t="str" cm="1">
        <f t="array" aca="1" ref="D14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78" t="s">
        <v>34</v>
      </c>
      <c r="F1478" t="s">
        <v>30</v>
      </c>
      <c r="G1478" cm="1">
        <f t="array" ref="G1478">_xlfn.IFS(marketing_campaign[[#This Row],[Marital_Status]]="Single",I1478-J1478+1,marketing_campaign[[#This Row],[Marital_Status]]="Together",I1478+J1478+2,marketing_campaign[[#This Row],[Marital_Status]]="Alone",I1478-J1478+1,marketing_campaign[[#This Row],[Marital_Status]]="Married",I1478+J1478+2,marketing_campaign[[#This Row],[Marital_Status]]="Divorced",I1478+J1478+1,marketing_campaign[[#This Row],[Marital_Status]]="YOLO",I1478-J1478+1,marketing_campaign[[#This Row],[Marital_Status]]="Absurd",I1478-J1478+1,marketing_campaign[[#This Row],[Marital_Status]]="Widow",I1478+J1478+1)</f>
        <v>1</v>
      </c>
      <c r="H1478">
        <v>64857</v>
      </c>
      <c r="I1478">
        <v>0</v>
      </c>
      <c r="J1478">
        <v>0</v>
      </c>
      <c r="K1478" s="1">
        <v>41236</v>
      </c>
      <c r="L1478">
        <v>78</v>
      </c>
      <c r="M1478" t="str" cm="1">
        <f t="array" ref="M1478">_xlfn.IFS(AND(marketing_campaign[[#This Row],[Recency]]&gt;=0,marketing_campaign[[#This Row],[Recency]]&lt;=14),"Early Recency",AND(marketing_campaign[[#This Row],[Recency]]&gt;=15,marketing_campaign[[#This Row],[Recency]]&lt;=31),"Mid-Recency",marketing_campaign[[#This Row],[Recency]]&gt;=32,"Late Recency")</f>
        <v>Late Recency</v>
      </c>
      <c r="N1478">
        <v>556</v>
      </c>
      <c r="O1478">
        <v>14</v>
      </c>
      <c r="P1478">
        <v>717</v>
      </c>
      <c r="Q1478">
        <v>210</v>
      </c>
      <c r="R1478">
        <v>0</v>
      </c>
      <c r="S1478">
        <v>43</v>
      </c>
      <c r="T1478">
        <f>marketing_campaign[[#This Row],[MntGoldProds]]+marketing_campaign[[#This Row],[MntSweetProducts]]+marketing_campaign[[#This Row],[MntFishProducts]]+marketing_campaign[[#This Row],[MntMeatProducts]]+marketing_campaign[[#This Row],[MntFruits]]+marketing_campaign[[#This Row],[MntWines]]</f>
        <v>1540</v>
      </c>
      <c r="U1478">
        <v>1</v>
      </c>
      <c r="V1478">
        <v>7</v>
      </c>
      <c r="W1478">
        <v>5</v>
      </c>
      <c r="X1478">
        <v>10</v>
      </c>
      <c r="Y1478">
        <f t="shared" si="47"/>
        <v>23</v>
      </c>
      <c r="Z1478">
        <v>4</v>
      </c>
      <c r="AA1478">
        <v>0</v>
      </c>
      <c r="AB1478">
        <v>0</v>
      </c>
      <c r="AC1478">
        <v>0</v>
      </c>
      <c r="AD1478">
        <v>0</v>
      </c>
      <c r="AE1478">
        <v>0</v>
      </c>
      <c r="AF1478">
        <v>0</v>
      </c>
      <c r="AG1478">
        <v>3</v>
      </c>
      <c r="AH1478">
        <v>11</v>
      </c>
      <c r="AI1478">
        <v>0</v>
      </c>
      <c r="AJ1478">
        <f>marketing_campaign[[#This Row],[AcceptedCmp2]]+marketing_campaign[[#This Row],[AcceptedCmp1]]+marketing_campaign[[#This Row],[AcceptedCmp5]]+marketing_campaign[[#This Row],[AcceptedCmp4]]+marketing_campaign[[#This Row],[AcceptedCmp3]]</f>
        <v>0</v>
      </c>
    </row>
    <row r="1479" spans="1:36" x14ac:dyDescent="0.35">
      <c r="A1479">
        <v>4220</v>
      </c>
      <c r="B1479">
        <v>1970</v>
      </c>
      <c r="C1479">
        <f t="shared" ca="1" si="46"/>
        <v>56</v>
      </c>
      <c r="D1479" t="str" cm="1">
        <f t="array" aca="1" ref="D14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79" t="s">
        <v>32</v>
      </c>
      <c r="F1479" t="s">
        <v>33</v>
      </c>
      <c r="G1479" cm="1">
        <f t="array" ref="G1479">_xlfn.IFS(marketing_campaign[[#This Row],[Marital_Status]]="Single",I1479-J1479+1,marketing_campaign[[#This Row],[Marital_Status]]="Together",I1479+J1479+2,marketing_campaign[[#This Row],[Marital_Status]]="Alone",I1479-J1479+1,marketing_campaign[[#This Row],[Marital_Status]]="Married",I1479+J1479+2,marketing_campaign[[#This Row],[Marital_Status]]="Divorced",I1479+J1479+1,marketing_campaign[[#This Row],[Marital_Status]]="YOLO",I1479-J1479+1,marketing_campaign[[#This Row],[Marital_Status]]="Absurd",I1479-J1479+1,marketing_campaign[[#This Row],[Marital_Status]]="Widow",I1479+J1479+1)</f>
        <v>3</v>
      </c>
      <c r="H1479">
        <v>59892</v>
      </c>
      <c r="I1479">
        <v>0</v>
      </c>
      <c r="J1479">
        <v>1</v>
      </c>
      <c r="K1479" s="1">
        <v>41580</v>
      </c>
      <c r="L1479">
        <v>26</v>
      </c>
      <c r="M1479" t="str" cm="1">
        <f t="array" ref="M1479">_xlfn.IFS(AND(marketing_campaign[[#This Row],[Recency]]&gt;=0,marketing_campaign[[#This Row],[Recency]]&lt;=14),"Early Recency",AND(marketing_campaign[[#This Row],[Recency]]&gt;=15,marketing_campaign[[#This Row],[Recency]]&lt;=31),"Mid-Recency",marketing_campaign[[#This Row],[Recency]]&gt;=32,"Late Recency")</f>
        <v>Mid-Recency</v>
      </c>
      <c r="N1479">
        <v>73</v>
      </c>
      <c r="O1479">
        <v>0</v>
      </c>
      <c r="P1479">
        <v>13</v>
      </c>
      <c r="Q1479">
        <v>0</v>
      </c>
      <c r="R1479">
        <v>1</v>
      </c>
      <c r="S1479">
        <v>0</v>
      </c>
      <c r="T1479">
        <f>marketing_campaign[[#This Row],[MntGoldProds]]+marketing_campaign[[#This Row],[MntSweetProducts]]+marketing_campaign[[#This Row],[MntFishProducts]]+marketing_campaign[[#This Row],[MntMeatProducts]]+marketing_campaign[[#This Row],[MntFruits]]+marketing_campaign[[#This Row],[MntWines]]</f>
        <v>87</v>
      </c>
      <c r="U1479">
        <v>1</v>
      </c>
      <c r="V1479">
        <v>2</v>
      </c>
      <c r="W1479">
        <v>1</v>
      </c>
      <c r="X1479">
        <v>3</v>
      </c>
      <c r="Y1479">
        <f t="shared" si="47"/>
        <v>7</v>
      </c>
      <c r="Z1479">
        <v>3</v>
      </c>
      <c r="AA1479">
        <v>0</v>
      </c>
      <c r="AB1479">
        <v>0</v>
      </c>
      <c r="AC1479">
        <v>0</v>
      </c>
      <c r="AD1479">
        <v>0</v>
      </c>
      <c r="AE1479">
        <v>0</v>
      </c>
      <c r="AF1479">
        <v>0</v>
      </c>
      <c r="AG1479">
        <v>3</v>
      </c>
      <c r="AH1479">
        <v>11</v>
      </c>
      <c r="AI1479">
        <v>0</v>
      </c>
      <c r="AJ1479">
        <f>marketing_campaign[[#This Row],[AcceptedCmp2]]+marketing_campaign[[#This Row],[AcceptedCmp1]]+marketing_campaign[[#This Row],[AcceptedCmp5]]+marketing_campaign[[#This Row],[AcceptedCmp4]]+marketing_campaign[[#This Row],[AcceptedCmp3]]</f>
        <v>0</v>
      </c>
    </row>
    <row r="1480" spans="1:36" x14ac:dyDescent="0.35">
      <c r="A1480">
        <v>5286</v>
      </c>
      <c r="B1480">
        <v>1987</v>
      </c>
      <c r="C1480">
        <f t="shared" ca="1" si="46"/>
        <v>39</v>
      </c>
      <c r="D1480" t="str" cm="1">
        <f t="array" aca="1" ref="D14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80" t="s">
        <v>34</v>
      </c>
      <c r="F1480" t="s">
        <v>30</v>
      </c>
      <c r="G1480" cm="1">
        <f t="array" ref="G1480">_xlfn.IFS(marketing_campaign[[#This Row],[Marital_Status]]="Single",I1480-J1480+1,marketing_campaign[[#This Row],[Marital_Status]]="Together",I1480+J1480+2,marketing_campaign[[#This Row],[Marital_Status]]="Alone",I1480-J1480+1,marketing_campaign[[#This Row],[Marital_Status]]="Married",I1480+J1480+2,marketing_campaign[[#This Row],[Marital_Status]]="Divorced",I1480+J1480+1,marketing_campaign[[#This Row],[Marital_Status]]="YOLO",I1480-J1480+1,marketing_campaign[[#This Row],[Marital_Status]]="Absurd",I1480-J1480+1,marketing_campaign[[#This Row],[Marital_Status]]="Widow",I1480+J1480+1)</f>
        <v>1</v>
      </c>
      <c r="H1480">
        <v>41020</v>
      </c>
      <c r="I1480">
        <v>0</v>
      </c>
      <c r="J1480">
        <v>0</v>
      </c>
      <c r="K1480" s="1">
        <v>41575</v>
      </c>
      <c r="L1480">
        <v>68</v>
      </c>
      <c r="M1480" t="str" cm="1">
        <f t="array" ref="M1480">_xlfn.IFS(AND(marketing_campaign[[#This Row],[Recency]]&gt;=0,marketing_campaign[[#This Row],[Recency]]&lt;=14),"Early Recency",AND(marketing_campaign[[#This Row],[Recency]]&gt;=15,marketing_campaign[[#This Row],[Recency]]&lt;=31),"Mid-Recency",marketing_campaign[[#This Row],[Recency]]&gt;=32,"Late Recency")</f>
        <v>Late Recency</v>
      </c>
      <c r="N1480">
        <v>112</v>
      </c>
      <c r="O1480">
        <v>1</v>
      </c>
      <c r="P1480">
        <v>54</v>
      </c>
      <c r="Q1480">
        <v>7</v>
      </c>
      <c r="R1480">
        <v>7</v>
      </c>
      <c r="S1480">
        <v>36</v>
      </c>
      <c r="T1480">
        <f>marketing_campaign[[#This Row],[MntGoldProds]]+marketing_campaign[[#This Row],[MntSweetProducts]]+marketing_campaign[[#This Row],[MntFishProducts]]+marketing_campaign[[#This Row],[MntMeatProducts]]+marketing_campaign[[#This Row],[MntFruits]]+marketing_campaign[[#This Row],[MntWines]]</f>
        <v>217</v>
      </c>
      <c r="U1480">
        <v>1</v>
      </c>
      <c r="V1480">
        <v>3</v>
      </c>
      <c r="W1480">
        <v>2</v>
      </c>
      <c r="X1480">
        <v>4</v>
      </c>
      <c r="Y1480">
        <f t="shared" si="47"/>
        <v>10</v>
      </c>
      <c r="Z1480">
        <v>3</v>
      </c>
      <c r="AA1480">
        <v>0</v>
      </c>
      <c r="AB1480">
        <v>0</v>
      </c>
      <c r="AC1480">
        <v>0</v>
      </c>
      <c r="AD1480">
        <v>0</v>
      </c>
      <c r="AE1480">
        <v>0</v>
      </c>
      <c r="AF1480">
        <v>0</v>
      </c>
      <c r="AG1480">
        <v>3</v>
      </c>
      <c r="AH1480">
        <v>11</v>
      </c>
      <c r="AI1480">
        <v>0</v>
      </c>
      <c r="AJ1480">
        <f>marketing_campaign[[#This Row],[AcceptedCmp2]]+marketing_campaign[[#This Row],[AcceptedCmp1]]+marketing_campaign[[#This Row],[AcceptedCmp5]]+marketing_campaign[[#This Row],[AcceptedCmp4]]+marketing_campaign[[#This Row],[AcceptedCmp3]]</f>
        <v>0</v>
      </c>
    </row>
    <row r="1481" spans="1:36" x14ac:dyDescent="0.35">
      <c r="A1481">
        <v>9559</v>
      </c>
      <c r="B1481">
        <v>1961</v>
      </c>
      <c r="C1481">
        <f t="shared" ca="1" si="46"/>
        <v>65</v>
      </c>
      <c r="D1481" t="str" cm="1">
        <f t="array" aca="1" ref="D14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81" t="s">
        <v>32</v>
      </c>
      <c r="F1481" t="s">
        <v>33</v>
      </c>
      <c r="G1481" cm="1">
        <f t="array" ref="G1481">_xlfn.IFS(marketing_campaign[[#This Row],[Marital_Status]]="Single",I1481-J1481+1,marketing_campaign[[#This Row],[Marital_Status]]="Together",I1481+J1481+2,marketing_campaign[[#This Row],[Marital_Status]]="Alone",I1481-J1481+1,marketing_campaign[[#This Row],[Marital_Status]]="Married",I1481+J1481+2,marketing_campaign[[#This Row],[Marital_Status]]="Divorced",I1481+J1481+1,marketing_campaign[[#This Row],[Marital_Status]]="YOLO",I1481-J1481+1,marketing_campaign[[#This Row],[Marital_Status]]="Absurd",I1481-J1481+1,marketing_campaign[[#This Row],[Marital_Status]]="Widow",I1481+J1481+1)</f>
        <v>3</v>
      </c>
      <c r="H1481">
        <v>57072</v>
      </c>
      <c r="I1481">
        <v>0</v>
      </c>
      <c r="J1481">
        <v>1</v>
      </c>
      <c r="K1481" s="1">
        <v>41663</v>
      </c>
      <c r="L1481">
        <v>79</v>
      </c>
      <c r="M1481" t="str" cm="1">
        <f t="array" ref="M1481">_xlfn.IFS(AND(marketing_campaign[[#This Row],[Recency]]&gt;=0,marketing_campaign[[#This Row],[Recency]]&lt;=14),"Early Recency",AND(marketing_campaign[[#This Row],[Recency]]&gt;=15,marketing_campaign[[#This Row],[Recency]]&lt;=31),"Mid-Recency",marketing_campaign[[#This Row],[Recency]]&gt;=32,"Late Recency")</f>
        <v>Late Recency</v>
      </c>
      <c r="N1481">
        <v>944</v>
      </c>
      <c r="O1481">
        <v>0</v>
      </c>
      <c r="P1481">
        <v>60</v>
      </c>
      <c r="Q1481">
        <v>0</v>
      </c>
      <c r="R1481">
        <v>0</v>
      </c>
      <c r="S1481">
        <v>30</v>
      </c>
      <c r="T1481">
        <f>marketing_campaign[[#This Row],[MntGoldProds]]+marketing_campaign[[#This Row],[MntSweetProducts]]+marketing_campaign[[#This Row],[MntFishProducts]]+marketing_campaign[[#This Row],[MntMeatProducts]]+marketing_campaign[[#This Row],[MntFruits]]+marketing_campaign[[#This Row],[MntWines]]</f>
        <v>1034</v>
      </c>
      <c r="U1481">
        <v>2</v>
      </c>
      <c r="V1481">
        <v>7</v>
      </c>
      <c r="W1481">
        <v>5</v>
      </c>
      <c r="X1481">
        <v>13</v>
      </c>
      <c r="Y1481">
        <f t="shared" si="47"/>
        <v>27</v>
      </c>
      <c r="Z1481">
        <v>5</v>
      </c>
      <c r="AA1481">
        <v>1</v>
      </c>
      <c r="AB1481">
        <v>0</v>
      </c>
      <c r="AC1481">
        <v>0</v>
      </c>
      <c r="AD1481">
        <v>0</v>
      </c>
      <c r="AE1481">
        <v>0</v>
      </c>
      <c r="AF1481">
        <v>0</v>
      </c>
      <c r="AG1481">
        <v>3</v>
      </c>
      <c r="AH1481">
        <v>11</v>
      </c>
      <c r="AI1481">
        <v>0</v>
      </c>
      <c r="AJ1481">
        <f>marketing_campaign[[#This Row],[AcceptedCmp2]]+marketing_campaign[[#This Row],[AcceptedCmp1]]+marketing_campaign[[#This Row],[AcceptedCmp5]]+marketing_campaign[[#This Row],[AcceptedCmp4]]+marketing_campaign[[#This Row],[AcceptedCmp3]]</f>
        <v>1</v>
      </c>
    </row>
    <row r="1482" spans="1:36" x14ac:dyDescent="0.35">
      <c r="A1482">
        <v>2849</v>
      </c>
      <c r="B1482">
        <v>1979</v>
      </c>
      <c r="C1482">
        <f t="shared" ca="1" si="46"/>
        <v>47</v>
      </c>
      <c r="D1482" t="str" cm="1">
        <f t="array" aca="1" ref="D14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2" t="s">
        <v>29</v>
      </c>
      <c r="F1482" t="s">
        <v>30</v>
      </c>
      <c r="G1482" cm="1">
        <f t="array" ref="G1482">_xlfn.IFS(marketing_campaign[[#This Row],[Marital_Status]]="Single",I1482-J1482+1,marketing_campaign[[#This Row],[Marital_Status]]="Together",I1482+J1482+2,marketing_campaign[[#This Row],[Marital_Status]]="Alone",I1482-J1482+1,marketing_campaign[[#This Row],[Marital_Status]]="Married",I1482+J1482+2,marketing_campaign[[#This Row],[Marital_Status]]="Divorced",I1482+J1482+1,marketing_campaign[[#This Row],[Marital_Status]]="YOLO",I1482-J1482+1,marketing_campaign[[#This Row],[Marital_Status]]="Absurd",I1482-J1482+1,marketing_campaign[[#This Row],[Marital_Status]]="Widow",I1482+J1482+1)</f>
        <v>0</v>
      </c>
      <c r="H1482">
        <v>60474</v>
      </c>
      <c r="I1482">
        <v>0</v>
      </c>
      <c r="J1482">
        <v>1</v>
      </c>
      <c r="K1482" s="1">
        <v>41365</v>
      </c>
      <c r="L1482">
        <v>25</v>
      </c>
      <c r="M1482" t="str" cm="1">
        <f t="array" ref="M1482">_xlfn.IFS(AND(marketing_campaign[[#This Row],[Recency]]&gt;=0,marketing_campaign[[#This Row],[Recency]]&lt;=14),"Early Recency",AND(marketing_campaign[[#This Row],[Recency]]&gt;=15,marketing_campaign[[#This Row],[Recency]]&lt;=31),"Mid-Recency",marketing_campaign[[#This Row],[Recency]]&gt;=32,"Late Recency")</f>
        <v>Mid-Recency</v>
      </c>
      <c r="N1482">
        <v>265</v>
      </c>
      <c r="O1482">
        <v>199</v>
      </c>
      <c r="P1482">
        <v>303</v>
      </c>
      <c r="Q1482">
        <v>234</v>
      </c>
      <c r="R1482">
        <v>9</v>
      </c>
      <c r="S1482">
        <v>170</v>
      </c>
      <c r="T1482">
        <f>marketing_campaign[[#This Row],[MntGoldProds]]+marketing_campaign[[#This Row],[MntSweetProducts]]+marketing_campaign[[#This Row],[MntFishProducts]]+marketing_campaign[[#This Row],[MntMeatProducts]]+marketing_campaign[[#This Row],[MntFruits]]+marketing_campaign[[#This Row],[MntWines]]</f>
        <v>1180</v>
      </c>
      <c r="U1482">
        <v>7</v>
      </c>
      <c r="V1482">
        <v>10</v>
      </c>
      <c r="W1482">
        <v>2</v>
      </c>
      <c r="X1482">
        <v>12</v>
      </c>
      <c r="Y1482">
        <f t="shared" si="47"/>
        <v>31</v>
      </c>
      <c r="Z1482">
        <v>7</v>
      </c>
      <c r="AA1482">
        <v>0</v>
      </c>
      <c r="AB1482">
        <v>0</v>
      </c>
      <c r="AC1482">
        <v>0</v>
      </c>
      <c r="AD1482">
        <v>0</v>
      </c>
      <c r="AE1482">
        <v>0</v>
      </c>
      <c r="AF1482">
        <v>0</v>
      </c>
      <c r="AG1482">
        <v>3</v>
      </c>
      <c r="AH1482">
        <v>11</v>
      </c>
      <c r="AI1482">
        <v>0</v>
      </c>
      <c r="AJ1482">
        <f>marketing_campaign[[#This Row],[AcceptedCmp2]]+marketing_campaign[[#This Row],[AcceptedCmp1]]+marketing_campaign[[#This Row],[AcceptedCmp5]]+marketing_campaign[[#This Row],[AcceptedCmp4]]+marketing_campaign[[#This Row],[AcceptedCmp3]]</f>
        <v>0</v>
      </c>
    </row>
    <row r="1483" spans="1:36" x14ac:dyDescent="0.35">
      <c r="A1483">
        <v>7787</v>
      </c>
      <c r="B1483">
        <v>1960</v>
      </c>
      <c r="C1483">
        <f t="shared" ca="1" si="46"/>
        <v>66</v>
      </c>
      <c r="D1483" t="str" cm="1">
        <f t="array" aca="1" ref="D14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83" t="s">
        <v>29</v>
      </c>
      <c r="F1483" t="s">
        <v>31</v>
      </c>
      <c r="G1483" cm="1">
        <f t="array" ref="G1483">_xlfn.IFS(marketing_campaign[[#This Row],[Marital_Status]]="Single",I1483-J1483+1,marketing_campaign[[#This Row],[Marital_Status]]="Together",I1483+J1483+2,marketing_campaign[[#This Row],[Marital_Status]]="Alone",I1483-J1483+1,marketing_campaign[[#This Row],[Marital_Status]]="Married",I1483+J1483+2,marketing_campaign[[#This Row],[Marital_Status]]="Divorced",I1483+J1483+1,marketing_campaign[[#This Row],[Marital_Status]]="YOLO",I1483-J1483+1,marketing_campaign[[#This Row],[Marital_Status]]="Absurd",I1483-J1483+1,marketing_campaign[[#This Row],[Marital_Status]]="Widow",I1483+J1483+1)</f>
        <v>3</v>
      </c>
      <c r="H1483">
        <v>62807</v>
      </c>
      <c r="I1483">
        <v>0</v>
      </c>
      <c r="J1483">
        <v>1</v>
      </c>
      <c r="K1483" s="1">
        <v>41152</v>
      </c>
      <c r="L1483">
        <v>83</v>
      </c>
      <c r="M1483" t="str" cm="1">
        <f t="array" ref="M1483">_xlfn.IFS(AND(marketing_campaign[[#This Row],[Recency]]&gt;=0,marketing_campaign[[#This Row],[Recency]]&lt;=14),"Early Recency",AND(marketing_campaign[[#This Row],[Recency]]&gt;=15,marketing_campaign[[#This Row],[Recency]]&lt;=31),"Mid-Recency",marketing_campaign[[#This Row],[Recency]]&gt;=32,"Late Recency")</f>
        <v>Late Recency</v>
      </c>
      <c r="N1483">
        <v>526</v>
      </c>
      <c r="O1483">
        <v>28</v>
      </c>
      <c r="P1483">
        <v>135</v>
      </c>
      <c r="Q1483">
        <v>10</v>
      </c>
      <c r="R1483">
        <v>21</v>
      </c>
      <c r="S1483">
        <v>99</v>
      </c>
      <c r="T1483">
        <f>marketing_campaign[[#This Row],[MntGoldProds]]+marketing_campaign[[#This Row],[MntSweetProducts]]+marketing_campaign[[#This Row],[MntFishProducts]]+marketing_campaign[[#This Row],[MntMeatProducts]]+marketing_campaign[[#This Row],[MntFruits]]+marketing_campaign[[#This Row],[MntWines]]</f>
        <v>819</v>
      </c>
      <c r="U1483">
        <v>3</v>
      </c>
      <c r="V1483">
        <v>5</v>
      </c>
      <c r="W1483">
        <v>3</v>
      </c>
      <c r="X1483">
        <v>12</v>
      </c>
      <c r="Y1483">
        <f t="shared" si="47"/>
        <v>23</v>
      </c>
      <c r="Z1483">
        <v>5</v>
      </c>
      <c r="AA1483">
        <v>0</v>
      </c>
      <c r="AB1483">
        <v>0</v>
      </c>
      <c r="AC1483">
        <v>0</v>
      </c>
      <c r="AD1483">
        <v>0</v>
      </c>
      <c r="AE1483">
        <v>0</v>
      </c>
      <c r="AF1483">
        <v>0</v>
      </c>
      <c r="AG1483">
        <v>3</v>
      </c>
      <c r="AH1483">
        <v>11</v>
      </c>
      <c r="AI1483">
        <v>0</v>
      </c>
      <c r="AJ1483">
        <f>marketing_campaign[[#This Row],[AcceptedCmp2]]+marketing_campaign[[#This Row],[AcceptedCmp1]]+marketing_campaign[[#This Row],[AcceptedCmp5]]+marketing_campaign[[#This Row],[AcceptedCmp4]]+marketing_campaign[[#This Row],[AcceptedCmp3]]</f>
        <v>0</v>
      </c>
    </row>
    <row r="1484" spans="1:36" x14ac:dyDescent="0.35">
      <c r="A1484">
        <v>3102</v>
      </c>
      <c r="B1484">
        <v>1981</v>
      </c>
      <c r="C1484">
        <f t="shared" ca="1" si="46"/>
        <v>45</v>
      </c>
      <c r="D1484" t="str" cm="1">
        <f t="array" aca="1" ref="D14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84" t="s">
        <v>37</v>
      </c>
      <c r="F1484" t="s">
        <v>31</v>
      </c>
      <c r="G1484" cm="1">
        <f t="array" ref="G1484">_xlfn.IFS(marketing_campaign[[#This Row],[Marital_Status]]="Single",I1484-J1484+1,marketing_campaign[[#This Row],[Marital_Status]]="Together",I1484+J1484+2,marketing_campaign[[#This Row],[Marital_Status]]="Alone",I1484-J1484+1,marketing_campaign[[#This Row],[Marital_Status]]="Married",I1484+J1484+2,marketing_campaign[[#This Row],[Marital_Status]]="Divorced",I1484+J1484+1,marketing_campaign[[#This Row],[Marital_Status]]="YOLO",I1484-J1484+1,marketing_campaign[[#This Row],[Marital_Status]]="Absurd",I1484-J1484+1,marketing_campaign[[#This Row],[Marital_Status]]="Widow",I1484+J1484+1)</f>
        <v>3</v>
      </c>
      <c r="H1484">
        <v>19414</v>
      </c>
      <c r="I1484">
        <v>1</v>
      </c>
      <c r="J1484">
        <v>0</v>
      </c>
      <c r="K1484" s="1">
        <v>41563</v>
      </c>
      <c r="L1484">
        <v>32</v>
      </c>
      <c r="M1484" t="str" cm="1">
        <f t="array" ref="M1484">_xlfn.IFS(AND(marketing_campaign[[#This Row],[Recency]]&gt;=0,marketing_campaign[[#This Row],[Recency]]&lt;=14),"Early Recency",AND(marketing_campaign[[#This Row],[Recency]]&gt;=15,marketing_campaign[[#This Row],[Recency]]&lt;=31),"Mid-Recency",marketing_campaign[[#This Row],[Recency]]&gt;=32,"Late Recency")</f>
        <v>Late Recency</v>
      </c>
      <c r="N1484">
        <v>2</v>
      </c>
      <c r="O1484">
        <v>3</v>
      </c>
      <c r="P1484">
        <v>12</v>
      </c>
      <c r="Q1484">
        <v>3</v>
      </c>
      <c r="R1484">
        <v>5</v>
      </c>
      <c r="S1484">
        <v>7</v>
      </c>
      <c r="T1484">
        <f>marketing_campaign[[#This Row],[MntGoldProds]]+marketing_campaign[[#This Row],[MntSweetProducts]]+marketing_campaign[[#This Row],[MntFishProducts]]+marketing_campaign[[#This Row],[MntMeatProducts]]+marketing_campaign[[#This Row],[MntFruits]]+marketing_campaign[[#This Row],[MntWines]]</f>
        <v>32</v>
      </c>
      <c r="U1484">
        <v>1</v>
      </c>
      <c r="V1484">
        <v>1</v>
      </c>
      <c r="W1484">
        <v>0</v>
      </c>
      <c r="X1484">
        <v>3</v>
      </c>
      <c r="Y1484">
        <f t="shared" si="47"/>
        <v>5</v>
      </c>
      <c r="Z1484">
        <v>8</v>
      </c>
      <c r="AA1484">
        <v>0</v>
      </c>
      <c r="AB1484">
        <v>0</v>
      </c>
      <c r="AC1484">
        <v>0</v>
      </c>
      <c r="AD1484">
        <v>0</v>
      </c>
      <c r="AE1484">
        <v>0</v>
      </c>
      <c r="AF1484">
        <v>0</v>
      </c>
      <c r="AG1484">
        <v>3</v>
      </c>
      <c r="AH1484">
        <v>11</v>
      </c>
      <c r="AI1484">
        <v>0</v>
      </c>
      <c r="AJ1484">
        <f>marketing_campaign[[#This Row],[AcceptedCmp2]]+marketing_campaign[[#This Row],[AcceptedCmp1]]+marketing_campaign[[#This Row],[AcceptedCmp5]]+marketing_campaign[[#This Row],[AcceptedCmp4]]+marketing_campaign[[#This Row],[AcceptedCmp3]]</f>
        <v>0</v>
      </c>
    </row>
    <row r="1485" spans="1:36" x14ac:dyDescent="0.35">
      <c r="A1485">
        <v>5868</v>
      </c>
      <c r="B1485">
        <v>1980</v>
      </c>
      <c r="C1485">
        <f t="shared" ca="1" si="46"/>
        <v>46</v>
      </c>
      <c r="D1485" t="str" cm="1">
        <f t="array" aca="1" ref="D14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5" t="s">
        <v>29</v>
      </c>
      <c r="F1485" t="s">
        <v>33</v>
      </c>
      <c r="G1485" cm="1">
        <f t="array" ref="G1485">_xlfn.IFS(marketing_campaign[[#This Row],[Marital_Status]]="Single",I1485-J1485+1,marketing_campaign[[#This Row],[Marital_Status]]="Together",I1485+J1485+2,marketing_campaign[[#This Row],[Marital_Status]]="Alone",I1485-J1485+1,marketing_campaign[[#This Row],[Marital_Status]]="Married",I1485+J1485+2,marketing_campaign[[#This Row],[Marital_Status]]="Divorced",I1485+J1485+1,marketing_campaign[[#This Row],[Marital_Status]]="YOLO",I1485-J1485+1,marketing_campaign[[#This Row],[Marital_Status]]="Absurd",I1485-J1485+1,marketing_campaign[[#This Row],[Marital_Status]]="Widow",I1485+J1485+1)</f>
        <v>3</v>
      </c>
      <c r="H1485">
        <v>19107</v>
      </c>
      <c r="I1485">
        <v>1</v>
      </c>
      <c r="J1485">
        <v>0</v>
      </c>
      <c r="K1485" s="1">
        <v>41508</v>
      </c>
      <c r="L1485">
        <v>49</v>
      </c>
      <c r="M1485" t="str" cm="1">
        <f t="array" ref="M1485">_xlfn.IFS(AND(marketing_campaign[[#This Row],[Recency]]&gt;=0,marketing_campaign[[#This Row],[Recency]]&lt;=14),"Early Recency",AND(marketing_campaign[[#This Row],[Recency]]&gt;=15,marketing_campaign[[#This Row],[Recency]]&lt;=31),"Mid-Recency",marketing_campaign[[#This Row],[Recency]]&gt;=32,"Late Recency")</f>
        <v>Late Recency</v>
      </c>
      <c r="N1485">
        <v>2</v>
      </c>
      <c r="O1485">
        <v>4</v>
      </c>
      <c r="P1485">
        <v>9</v>
      </c>
      <c r="Q1485">
        <v>10</v>
      </c>
      <c r="R1485">
        <v>5</v>
      </c>
      <c r="S1485">
        <v>16</v>
      </c>
      <c r="T1485">
        <f>marketing_campaign[[#This Row],[MntGoldProds]]+marketing_campaign[[#This Row],[MntSweetProducts]]+marketing_campaign[[#This Row],[MntFishProducts]]+marketing_campaign[[#This Row],[MntMeatProducts]]+marketing_campaign[[#This Row],[MntFruits]]+marketing_campaign[[#This Row],[MntWines]]</f>
        <v>46</v>
      </c>
      <c r="U1485">
        <v>2</v>
      </c>
      <c r="V1485">
        <v>1</v>
      </c>
      <c r="W1485">
        <v>0</v>
      </c>
      <c r="X1485">
        <v>3</v>
      </c>
      <c r="Y1485">
        <f t="shared" si="47"/>
        <v>6</v>
      </c>
      <c r="Z1485">
        <v>7</v>
      </c>
      <c r="AA1485">
        <v>0</v>
      </c>
      <c r="AB1485">
        <v>0</v>
      </c>
      <c r="AC1485">
        <v>0</v>
      </c>
      <c r="AD1485">
        <v>0</v>
      </c>
      <c r="AE1485">
        <v>0</v>
      </c>
      <c r="AF1485">
        <v>0</v>
      </c>
      <c r="AG1485">
        <v>3</v>
      </c>
      <c r="AH1485">
        <v>11</v>
      </c>
      <c r="AI1485">
        <v>0</v>
      </c>
      <c r="AJ1485">
        <f>marketing_campaign[[#This Row],[AcceptedCmp2]]+marketing_campaign[[#This Row],[AcceptedCmp1]]+marketing_campaign[[#This Row],[AcceptedCmp5]]+marketing_campaign[[#This Row],[AcceptedCmp4]]+marketing_campaign[[#This Row],[AcceptedCmp3]]</f>
        <v>0</v>
      </c>
    </row>
    <row r="1486" spans="1:36" x14ac:dyDescent="0.35">
      <c r="A1486">
        <v>8370</v>
      </c>
      <c r="B1486">
        <v>1976</v>
      </c>
      <c r="C1486">
        <f t="shared" ca="1" si="46"/>
        <v>50</v>
      </c>
      <c r="D1486" t="str" cm="1">
        <f t="array" aca="1" ref="D14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6" t="s">
        <v>37</v>
      </c>
      <c r="F1486" t="s">
        <v>31</v>
      </c>
      <c r="G1486" cm="1">
        <f t="array" ref="G1486">_xlfn.IFS(marketing_campaign[[#This Row],[Marital_Status]]="Single",I1486-J1486+1,marketing_campaign[[#This Row],[Marital_Status]]="Together",I1486+J1486+2,marketing_campaign[[#This Row],[Marital_Status]]="Alone",I1486-J1486+1,marketing_campaign[[#This Row],[Marital_Status]]="Married",I1486+J1486+2,marketing_campaign[[#This Row],[Marital_Status]]="Divorced",I1486+J1486+1,marketing_campaign[[#This Row],[Marital_Status]]="YOLO",I1486-J1486+1,marketing_campaign[[#This Row],[Marital_Status]]="Absurd",I1486-J1486+1,marketing_campaign[[#This Row],[Marital_Status]]="Widow",I1486+J1486+1)</f>
        <v>3</v>
      </c>
      <c r="H1486">
        <v>75484</v>
      </c>
      <c r="I1486">
        <v>0</v>
      </c>
      <c r="J1486">
        <v>1</v>
      </c>
      <c r="K1486" s="1">
        <v>41123</v>
      </c>
      <c r="L1486">
        <v>50</v>
      </c>
      <c r="M1486" t="str" cm="1">
        <f t="array" ref="M1486">_xlfn.IFS(AND(marketing_campaign[[#This Row],[Recency]]&gt;=0,marketing_campaign[[#This Row],[Recency]]&lt;=14),"Early Recency",AND(marketing_campaign[[#This Row],[Recency]]&gt;=15,marketing_campaign[[#This Row],[Recency]]&lt;=31),"Mid-Recency",marketing_campaign[[#This Row],[Recency]]&gt;=32,"Late Recency")</f>
        <v>Late Recency</v>
      </c>
      <c r="N1486">
        <v>378</v>
      </c>
      <c r="O1486">
        <v>97</v>
      </c>
      <c r="P1486">
        <v>259</v>
      </c>
      <c r="Q1486">
        <v>197</v>
      </c>
      <c r="R1486">
        <v>194</v>
      </c>
      <c r="S1486">
        <v>34</v>
      </c>
      <c r="T1486">
        <f>marketing_campaign[[#This Row],[MntGoldProds]]+marketing_campaign[[#This Row],[MntSweetProducts]]+marketing_campaign[[#This Row],[MntFishProducts]]+marketing_campaign[[#This Row],[MntMeatProducts]]+marketing_campaign[[#This Row],[MntFruits]]+marketing_campaign[[#This Row],[MntWines]]</f>
        <v>1159</v>
      </c>
      <c r="U1486">
        <v>2</v>
      </c>
      <c r="V1486">
        <v>7</v>
      </c>
      <c r="W1486">
        <v>3</v>
      </c>
      <c r="X1486">
        <v>6</v>
      </c>
      <c r="Y1486">
        <f t="shared" si="47"/>
        <v>18</v>
      </c>
      <c r="Z1486">
        <v>4</v>
      </c>
      <c r="AA1486">
        <v>0</v>
      </c>
      <c r="AB1486">
        <v>0</v>
      </c>
      <c r="AC1486">
        <v>0</v>
      </c>
      <c r="AD1486">
        <v>0</v>
      </c>
      <c r="AE1486">
        <v>0</v>
      </c>
      <c r="AF1486">
        <v>0</v>
      </c>
      <c r="AG1486">
        <v>3</v>
      </c>
      <c r="AH1486">
        <v>11</v>
      </c>
      <c r="AI1486">
        <v>0</v>
      </c>
      <c r="AJ1486">
        <f>marketing_campaign[[#This Row],[AcceptedCmp2]]+marketing_campaign[[#This Row],[AcceptedCmp1]]+marketing_campaign[[#This Row],[AcceptedCmp5]]+marketing_campaign[[#This Row],[AcceptedCmp4]]+marketing_campaign[[#This Row],[AcceptedCmp3]]</f>
        <v>0</v>
      </c>
    </row>
    <row r="1487" spans="1:36" x14ac:dyDescent="0.35">
      <c r="A1487">
        <v>9988</v>
      </c>
      <c r="B1487">
        <v>1976</v>
      </c>
      <c r="C1487">
        <f t="shared" ca="1" si="46"/>
        <v>50</v>
      </c>
      <c r="D1487" t="str" cm="1">
        <f t="array" aca="1" ref="D14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7" t="s">
        <v>34</v>
      </c>
      <c r="F1487" t="s">
        <v>30</v>
      </c>
      <c r="G1487" cm="1">
        <f t="array" ref="G1487">_xlfn.IFS(marketing_campaign[[#This Row],[Marital_Status]]="Single",I1487-J1487+1,marketing_campaign[[#This Row],[Marital_Status]]="Together",I1487+J1487+2,marketing_campaign[[#This Row],[Marital_Status]]="Alone",I1487-J1487+1,marketing_campaign[[#This Row],[Marital_Status]]="Married",I1487+J1487+2,marketing_campaign[[#This Row],[Marital_Status]]="Divorced",I1487+J1487+1,marketing_campaign[[#This Row],[Marital_Status]]="YOLO",I1487-J1487+1,marketing_campaign[[#This Row],[Marital_Status]]="Absurd",I1487-J1487+1,marketing_campaign[[#This Row],[Marital_Status]]="Widow",I1487+J1487+1)</f>
        <v>0</v>
      </c>
      <c r="H1487">
        <v>70379</v>
      </c>
      <c r="I1487">
        <v>0</v>
      </c>
      <c r="J1487">
        <v>1</v>
      </c>
      <c r="K1487" s="1">
        <v>41336</v>
      </c>
      <c r="L1487">
        <v>84</v>
      </c>
      <c r="M1487" t="str" cm="1">
        <f t="array" ref="M1487">_xlfn.IFS(AND(marketing_campaign[[#This Row],[Recency]]&gt;=0,marketing_campaign[[#This Row],[Recency]]&lt;=14),"Early Recency",AND(marketing_campaign[[#This Row],[Recency]]&gt;=15,marketing_campaign[[#This Row],[Recency]]&lt;=31),"Mid-Recency",marketing_campaign[[#This Row],[Recency]]&gt;=32,"Late Recency")</f>
        <v>Late Recency</v>
      </c>
      <c r="N1487">
        <v>553</v>
      </c>
      <c r="O1487">
        <v>25</v>
      </c>
      <c r="P1487">
        <v>142</v>
      </c>
      <c r="Q1487">
        <v>65</v>
      </c>
      <c r="R1487">
        <v>67</v>
      </c>
      <c r="S1487">
        <v>8</v>
      </c>
      <c r="T1487">
        <f>marketing_campaign[[#This Row],[MntGoldProds]]+marketing_campaign[[#This Row],[MntSweetProducts]]+marketing_campaign[[#This Row],[MntFishProducts]]+marketing_campaign[[#This Row],[MntMeatProducts]]+marketing_campaign[[#This Row],[MntFruits]]+marketing_campaign[[#This Row],[MntWines]]</f>
        <v>860</v>
      </c>
      <c r="U1487">
        <v>3</v>
      </c>
      <c r="V1487">
        <v>6</v>
      </c>
      <c r="W1487">
        <v>3</v>
      </c>
      <c r="X1487">
        <v>13</v>
      </c>
      <c r="Y1487">
        <f t="shared" si="47"/>
        <v>25</v>
      </c>
      <c r="Z1487">
        <v>4</v>
      </c>
      <c r="AA1487">
        <v>0</v>
      </c>
      <c r="AB1487">
        <v>0</v>
      </c>
      <c r="AC1487">
        <v>0</v>
      </c>
      <c r="AD1487">
        <v>0</v>
      </c>
      <c r="AE1487">
        <v>0</v>
      </c>
      <c r="AF1487">
        <v>0</v>
      </c>
      <c r="AG1487">
        <v>3</v>
      </c>
      <c r="AH1487">
        <v>11</v>
      </c>
      <c r="AI1487">
        <v>0</v>
      </c>
      <c r="AJ1487">
        <f>marketing_campaign[[#This Row],[AcceptedCmp2]]+marketing_campaign[[#This Row],[AcceptedCmp1]]+marketing_campaign[[#This Row],[AcceptedCmp5]]+marketing_campaign[[#This Row],[AcceptedCmp4]]+marketing_campaign[[#This Row],[AcceptedCmp3]]</f>
        <v>0</v>
      </c>
    </row>
    <row r="1488" spans="1:36" x14ac:dyDescent="0.35">
      <c r="A1488">
        <v>2939</v>
      </c>
      <c r="B1488">
        <v>1970</v>
      </c>
      <c r="C1488">
        <f t="shared" ca="1" si="46"/>
        <v>56</v>
      </c>
      <c r="D1488" t="str" cm="1">
        <f t="array" aca="1" ref="D14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88" t="s">
        <v>34</v>
      </c>
      <c r="F1488" t="s">
        <v>31</v>
      </c>
      <c r="G1488" cm="1">
        <f t="array" ref="G1488">_xlfn.IFS(marketing_campaign[[#This Row],[Marital_Status]]="Single",I1488-J1488+1,marketing_campaign[[#This Row],[Marital_Status]]="Together",I1488+J1488+2,marketing_campaign[[#This Row],[Marital_Status]]="Alone",I1488-J1488+1,marketing_campaign[[#This Row],[Marital_Status]]="Married",I1488+J1488+2,marketing_campaign[[#This Row],[Marital_Status]]="Divorced",I1488+J1488+1,marketing_campaign[[#This Row],[Marital_Status]]="YOLO",I1488-J1488+1,marketing_campaign[[#This Row],[Marital_Status]]="Absurd",I1488-J1488+1,marketing_campaign[[#This Row],[Marital_Status]]="Widow",I1488+J1488+1)</f>
        <v>2</v>
      </c>
      <c r="H1488">
        <v>79419</v>
      </c>
      <c r="I1488">
        <v>0</v>
      </c>
      <c r="J1488">
        <v>0</v>
      </c>
      <c r="K1488" s="1">
        <v>41812</v>
      </c>
      <c r="L1488">
        <v>96</v>
      </c>
      <c r="M1488" t="str" cm="1">
        <f t="array" ref="M1488">_xlfn.IFS(AND(marketing_campaign[[#This Row],[Recency]]&gt;=0,marketing_campaign[[#This Row],[Recency]]&lt;=14),"Early Recency",AND(marketing_campaign[[#This Row],[Recency]]&gt;=15,marketing_campaign[[#This Row],[Recency]]&lt;=31),"Mid-Recency",marketing_campaign[[#This Row],[Recency]]&gt;=32,"Late Recency")</f>
        <v>Late Recency</v>
      </c>
      <c r="N1488">
        <v>751</v>
      </c>
      <c r="O1488">
        <v>127</v>
      </c>
      <c r="P1488">
        <v>687</v>
      </c>
      <c r="Q1488">
        <v>20</v>
      </c>
      <c r="R1488">
        <v>15</v>
      </c>
      <c r="S1488">
        <v>31</v>
      </c>
      <c r="T1488">
        <f>marketing_campaign[[#This Row],[MntGoldProds]]+marketing_campaign[[#This Row],[MntSweetProducts]]+marketing_campaign[[#This Row],[MntFishProducts]]+marketing_campaign[[#This Row],[MntMeatProducts]]+marketing_campaign[[#This Row],[MntFruits]]+marketing_campaign[[#This Row],[MntWines]]</f>
        <v>1631</v>
      </c>
      <c r="U1488">
        <v>1</v>
      </c>
      <c r="V1488">
        <v>4</v>
      </c>
      <c r="W1488">
        <v>6</v>
      </c>
      <c r="X1488">
        <v>4</v>
      </c>
      <c r="Y1488">
        <f t="shared" si="47"/>
        <v>15</v>
      </c>
      <c r="Z1488">
        <v>2</v>
      </c>
      <c r="AA1488">
        <v>0</v>
      </c>
      <c r="AB1488">
        <v>0</v>
      </c>
      <c r="AC1488">
        <v>0</v>
      </c>
      <c r="AD1488">
        <v>0</v>
      </c>
      <c r="AE1488">
        <v>0</v>
      </c>
      <c r="AF1488">
        <v>0</v>
      </c>
      <c r="AG1488">
        <v>3</v>
      </c>
      <c r="AH1488">
        <v>11</v>
      </c>
      <c r="AI1488">
        <v>0</v>
      </c>
      <c r="AJ1488">
        <f>marketing_campaign[[#This Row],[AcceptedCmp2]]+marketing_campaign[[#This Row],[AcceptedCmp1]]+marketing_campaign[[#This Row],[AcceptedCmp5]]+marketing_campaign[[#This Row],[AcceptedCmp4]]+marketing_campaign[[#This Row],[AcceptedCmp3]]</f>
        <v>0</v>
      </c>
    </row>
    <row r="1489" spans="1:36" x14ac:dyDescent="0.35">
      <c r="A1489">
        <v>5529</v>
      </c>
      <c r="B1489">
        <v>1946</v>
      </c>
      <c r="C1489">
        <f t="shared" ca="1" si="46"/>
        <v>80</v>
      </c>
      <c r="D1489" t="str" cm="1">
        <f t="array" aca="1" ref="D14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489" t="s">
        <v>32</v>
      </c>
      <c r="F1489" t="s">
        <v>31</v>
      </c>
      <c r="G1489" cm="1">
        <f t="array" ref="G1489">_xlfn.IFS(marketing_campaign[[#This Row],[Marital_Status]]="Single",I1489-J1489+1,marketing_campaign[[#This Row],[Marital_Status]]="Together",I1489+J1489+2,marketing_campaign[[#This Row],[Marital_Status]]="Alone",I1489-J1489+1,marketing_campaign[[#This Row],[Marital_Status]]="Married",I1489+J1489+2,marketing_campaign[[#This Row],[Marital_Status]]="Divorced",I1489+J1489+1,marketing_campaign[[#This Row],[Marital_Status]]="YOLO",I1489-J1489+1,marketing_campaign[[#This Row],[Marital_Status]]="Absurd",I1489-J1489+1,marketing_campaign[[#This Row],[Marital_Status]]="Widow",I1489+J1489+1)</f>
        <v>5</v>
      </c>
      <c r="H1489">
        <v>64014</v>
      </c>
      <c r="I1489">
        <v>2</v>
      </c>
      <c r="J1489">
        <v>1</v>
      </c>
      <c r="K1489" s="1">
        <v>41800</v>
      </c>
      <c r="L1489">
        <v>56</v>
      </c>
      <c r="M1489" t="str" cm="1">
        <f t="array" ref="M1489">_xlfn.IFS(AND(marketing_campaign[[#This Row],[Recency]]&gt;=0,marketing_campaign[[#This Row],[Recency]]&lt;=14),"Early Recency",AND(marketing_campaign[[#This Row],[Recency]]&gt;=15,marketing_campaign[[#This Row],[Recency]]&lt;=31),"Mid-Recency",marketing_campaign[[#This Row],[Recency]]&gt;=32,"Late Recency")</f>
        <v>Late Recency</v>
      </c>
      <c r="N1489">
        <v>406</v>
      </c>
      <c r="O1489">
        <v>0</v>
      </c>
      <c r="P1489">
        <v>30</v>
      </c>
      <c r="Q1489">
        <v>0</v>
      </c>
      <c r="R1489">
        <v>0</v>
      </c>
      <c r="S1489">
        <v>8</v>
      </c>
      <c r="T1489">
        <f>marketing_campaign[[#This Row],[MntGoldProds]]+marketing_campaign[[#This Row],[MntSweetProducts]]+marketing_campaign[[#This Row],[MntFishProducts]]+marketing_campaign[[#This Row],[MntMeatProducts]]+marketing_campaign[[#This Row],[MntFruits]]+marketing_campaign[[#This Row],[MntWines]]</f>
        <v>444</v>
      </c>
      <c r="U1489">
        <v>7</v>
      </c>
      <c r="V1489">
        <v>8</v>
      </c>
      <c r="W1489">
        <v>2</v>
      </c>
      <c r="X1489">
        <v>5</v>
      </c>
      <c r="Y1489">
        <f t="shared" si="47"/>
        <v>22</v>
      </c>
      <c r="Z1489">
        <v>7</v>
      </c>
      <c r="AA1489">
        <v>0</v>
      </c>
      <c r="AB1489">
        <v>0</v>
      </c>
      <c r="AC1489">
        <v>0</v>
      </c>
      <c r="AD1489">
        <v>1</v>
      </c>
      <c r="AE1489">
        <v>0</v>
      </c>
      <c r="AF1489">
        <v>0</v>
      </c>
      <c r="AG1489">
        <v>3</v>
      </c>
      <c r="AH1489">
        <v>11</v>
      </c>
      <c r="AI1489">
        <v>0</v>
      </c>
      <c r="AJ1489">
        <f>marketing_campaign[[#This Row],[AcceptedCmp2]]+marketing_campaign[[#This Row],[AcceptedCmp1]]+marketing_campaign[[#This Row],[AcceptedCmp5]]+marketing_campaign[[#This Row],[AcceptedCmp4]]+marketing_campaign[[#This Row],[AcceptedCmp3]]</f>
        <v>1</v>
      </c>
    </row>
    <row r="1490" spans="1:36" x14ac:dyDescent="0.35">
      <c r="A1490">
        <v>9743</v>
      </c>
      <c r="B1490">
        <v>1955</v>
      </c>
      <c r="C1490">
        <f t="shared" ca="1" si="46"/>
        <v>71</v>
      </c>
      <c r="D1490" t="str" cm="1">
        <f t="array" aca="1" ref="D14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90" t="s">
        <v>29</v>
      </c>
      <c r="F1490" t="s">
        <v>33</v>
      </c>
      <c r="G1490" cm="1">
        <f t="array" ref="G1490">_xlfn.IFS(marketing_campaign[[#This Row],[Marital_Status]]="Single",I1490-J1490+1,marketing_campaign[[#This Row],[Marital_Status]]="Together",I1490+J1490+2,marketing_campaign[[#This Row],[Marital_Status]]="Alone",I1490-J1490+1,marketing_campaign[[#This Row],[Marital_Status]]="Married",I1490+J1490+2,marketing_campaign[[#This Row],[Marital_Status]]="Divorced",I1490+J1490+1,marketing_campaign[[#This Row],[Marital_Status]]="YOLO",I1490-J1490+1,marketing_campaign[[#This Row],[Marital_Status]]="Absurd",I1490-J1490+1,marketing_campaign[[#This Row],[Marital_Status]]="Widow",I1490+J1490+1)</f>
        <v>3</v>
      </c>
      <c r="H1490">
        <v>76998</v>
      </c>
      <c r="I1490">
        <v>0</v>
      </c>
      <c r="J1490">
        <v>1</v>
      </c>
      <c r="K1490" s="1">
        <v>41285</v>
      </c>
      <c r="L1490">
        <v>85</v>
      </c>
      <c r="M1490" t="str" cm="1">
        <f t="array" ref="M1490">_xlfn.IFS(AND(marketing_campaign[[#This Row],[Recency]]&gt;=0,marketing_campaign[[#This Row],[Recency]]&lt;=14),"Early Recency",AND(marketing_campaign[[#This Row],[Recency]]&gt;=15,marketing_campaign[[#This Row],[Recency]]&lt;=31),"Mid-Recency",marketing_campaign[[#This Row],[Recency]]&gt;=32,"Late Recency")</f>
        <v>Late Recency</v>
      </c>
      <c r="N1490">
        <v>1449</v>
      </c>
      <c r="O1490">
        <v>89</v>
      </c>
      <c r="P1490">
        <v>161</v>
      </c>
      <c r="Q1490">
        <v>69</v>
      </c>
      <c r="R1490">
        <v>35</v>
      </c>
      <c r="S1490">
        <v>107</v>
      </c>
      <c r="T1490">
        <f>marketing_campaign[[#This Row],[MntGoldProds]]+marketing_campaign[[#This Row],[MntSweetProducts]]+marketing_campaign[[#This Row],[MntFishProducts]]+marketing_campaign[[#This Row],[MntMeatProducts]]+marketing_campaign[[#This Row],[MntFruits]]+marketing_campaign[[#This Row],[MntWines]]</f>
        <v>1910</v>
      </c>
      <c r="U1490">
        <v>2</v>
      </c>
      <c r="V1490">
        <v>11</v>
      </c>
      <c r="W1490">
        <v>8</v>
      </c>
      <c r="X1490">
        <v>8</v>
      </c>
      <c r="Y1490">
        <f t="shared" si="47"/>
        <v>29</v>
      </c>
      <c r="Z1490">
        <v>6</v>
      </c>
      <c r="AA1490">
        <v>0</v>
      </c>
      <c r="AB1490">
        <v>0</v>
      </c>
      <c r="AC1490">
        <v>1</v>
      </c>
      <c r="AD1490">
        <v>0</v>
      </c>
      <c r="AE1490">
        <v>0</v>
      </c>
      <c r="AF1490">
        <v>0</v>
      </c>
      <c r="AG1490">
        <v>3</v>
      </c>
      <c r="AH1490">
        <v>11</v>
      </c>
      <c r="AI1490">
        <v>0</v>
      </c>
      <c r="AJ1490">
        <f>marketing_campaign[[#This Row],[AcceptedCmp2]]+marketing_campaign[[#This Row],[AcceptedCmp1]]+marketing_campaign[[#This Row],[AcceptedCmp5]]+marketing_campaign[[#This Row],[AcceptedCmp4]]+marketing_campaign[[#This Row],[AcceptedCmp3]]</f>
        <v>1</v>
      </c>
    </row>
    <row r="1491" spans="1:36" x14ac:dyDescent="0.35">
      <c r="A1491">
        <v>5763</v>
      </c>
      <c r="B1491">
        <v>1972</v>
      </c>
      <c r="C1491">
        <f t="shared" ca="1" si="46"/>
        <v>54</v>
      </c>
      <c r="D1491" t="str" cm="1">
        <f t="array" aca="1" ref="D14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1" t="s">
        <v>34</v>
      </c>
      <c r="F1491" t="s">
        <v>31</v>
      </c>
      <c r="G1491" cm="1">
        <f t="array" ref="G1491">_xlfn.IFS(marketing_campaign[[#This Row],[Marital_Status]]="Single",I1491-J1491+1,marketing_campaign[[#This Row],[Marital_Status]]="Together",I1491+J1491+2,marketing_campaign[[#This Row],[Marital_Status]]="Alone",I1491-J1491+1,marketing_campaign[[#This Row],[Marital_Status]]="Married",I1491+J1491+2,marketing_campaign[[#This Row],[Marital_Status]]="Divorced",I1491+J1491+1,marketing_campaign[[#This Row],[Marital_Status]]="YOLO",I1491-J1491+1,marketing_campaign[[#This Row],[Marital_Status]]="Absurd",I1491-J1491+1,marketing_campaign[[#This Row],[Marital_Status]]="Widow",I1491+J1491+1)</f>
        <v>3</v>
      </c>
      <c r="H1491">
        <v>49854</v>
      </c>
      <c r="I1491">
        <v>1</v>
      </c>
      <c r="J1491">
        <v>0</v>
      </c>
      <c r="K1491" s="1">
        <v>41588</v>
      </c>
      <c r="L1491">
        <v>63</v>
      </c>
      <c r="M1491" t="str" cm="1">
        <f t="array" ref="M1491">_xlfn.IFS(AND(marketing_campaign[[#This Row],[Recency]]&gt;=0,marketing_campaign[[#This Row],[Recency]]&lt;=14),"Early Recency",AND(marketing_campaign[[#This Row],[Recency]]&gt;=15,marketing_campaign[[#This Row],[Recency]]&lt;=31),"Mid-Recency",marketing_campaign[[#This Row],[Recency]]&gt;=32,"Late Recency")</f>
        <v>Late Recency</v>
      </c>
      <c r="N1491">
        <v>123</v>
      </c>
      <c r="O1491">
        <v>17</v>
      </c>
      <c r="P1491">
        <v>171</v>
      </c>
      <c r="Q1491">
        <v>39</v>
      </c>
      <c r="R1491">
        <v>0</v>
      </c>
      <c r="S1491">
        <v>30</v>
      </c>
      <c r="T1491">
        <f>marketing_campaign[[#This Row],[MntGoldProds]]+marketing_campaign[[#This Row],[MntSweetProducts]]+marketing_campaign[[#This Row],[MntFishProducts]]+marketing_campaign[[#This Row],[MntMeatProducts]]+marketing_campaign[[#This Row],[MntFruits]]+marketing_campaign[[#This Row],[MntWines]]</f>
        <v>380</v>
      </c>
      <c r="U1491">
        <v>5</v>
      </c>
      <c r="V1491">
        <v>6</v>
      </c>
      <c r="W1491">
        <v>2</v>
      </c>
      <c r="X1491">
        <v>5</v>
      </c>
      <c r="Y1491">
        <f t="shared" si="47"/>
        <v>18</v>
      </c>
      <c r="Z1491">
        <v>6</v>
      </c>
      <c r="AA1491">
        <v>0</v>
      </c>
      <c r="AB1491">
        <v>0</v>
      </c>
      <c r="AC1491">
        <v>0</v>
      </c>
      <c r="AD1491">
        <v>0</v>
      </c>
      <c r="AE1491">
        <v>0</v>
      </c>
      <c r="AF1491">
        <v>0</v>
      </c>
      <c r="AG1491">
        <v>3</v>
      </c>
      <c r="AH1491">
        <v>11</v>
      </c>
      <c r="AI1491">
        <v>0</v>
      </c>
      <c r="AJ1491">
        <f>marketing_campaign[[#This Row],[AcceptedCmp2]]+marketing_campaign[[#This Row],[AcceptedCmp1]]+marketing_campaign[[#This Row],[AcceptedCmp5]]+marketing_campaign[[#This Row],[AcceptedCmp4]]+marketing_campaign[[#This Row],[AcceptedCmp3]]</f>
        <v>0</v>
      </c>
    </row>
    <row r="1492" spans="1:36" x14ac:dyDescent="0.35">
      <c r="A1492">
        <v>3478</v>
      </c>
      <c r="B1492">
        <v>1971</v>
      </c>
      <c r="C1492">
        <f t="shared" ca="1" si="46"/>
        <v>55</v>
      </c>
      <c r="D1492" t="str" cm="1">
        <f t="array" aca="1" ref="D14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2" t="s">
        <v>32</v>
      </c>
      <c r="F1492" t="s">
        <v>33</v>
      </c>
      <c r="G1492" cm="1">
        <f t="array" ref="G1492">_xlfn.IFS(marketing_campaign[[#This Row],[Marital_Status]]="Single",I1492-J1492+1,marketing_campaign[[#This Row],[Marital_Status]]="Together",I1492+J1492+2,marketing_campaign[[#This Row],[Marital_Status]]="Alone",I1492-J1492+1,marketing_campaign[[#This Row],[Marital_Status]]="Married",I1492+J1492+2,marketing_campaign[[#This Row],[Marital_Status]]="Divorced",I1492+J1492+1,marketing_campaign[[#This Row],[Marital_Status]]="YOLO",I1492-J1492+1,marketing_campaign[[#This Row],[Marital_Status]]="Absurd",I1492-J1492+1,marketing_campaign[[#This Row],[Marital_Status]]="Widow",I1492+J1492+1)</f>
        <v>4</v>
      </c>
      <c r="H1492">
        <v>60585</v>
      </c>
      <c r="I1492">
        <v>1</v>
      </c>
      <c r="J1492">
        <v>1</v>
      </c>
      <c r="K1492" s="1">
        <v>41449</v>
      </c>
      <c r="L1492">
        <v>17</v>
      </c>
      <c r="M1492" t="str" cm="1">
        <f t="array" ref="M1492">_xlfn.IFS(AND(marketing_campaign[[#This Row],[Recency]]&gt;=0,marketing_campaign[[#This Row],[Recency]]&lt;=14),"Early Recency",AND(marketing_campaign[[#This Row],[Recency]]&gt;=15,marketing_campaign[[#This Row],[Recency]]&lt;=31),"Mid-Recency",marketing_campaign[[#This Row],[Recency]]&gt;=32,"Late Recency")</f>
        <v>Mid-Recency</v>
      </c>
      <c r="N1492">
        <v>267</v>
      </c>
      <c r="O1492">
        <v>42</v>
      </c>
      <c r="P1492">
        <v>309</v>
      </c>
      <c r="Q1492">
        <v>55</v>
      </c>
      <c r="R1492">
        <v>42</v>
      </c>
      <c r="S1492">
        <v>21</v>
      </c>
      <c r="T1492">
        <f>marketing_campaign[[#This Row],[MntGoldProds]]+marketing_campaign[[#This Row],[MntSweetProducts]]+marketing_campaign[[#This Row],[MntFishProducts]]+marketing_campaign[[#This Row],[MntMeatProducts]]+marketing_campaign[[#This Row],[MntFruits]]+marketing_campaign[[#This Row],[MntWines]]</f>
        <v>736</v>
      </c>
      <c r="U1492">
        <v>10</v>
      </c>
      <c r="V1492">
        <v>7</v>
      </c>
      <c r="W1492">
        <v>4</v>
      </c>
      <c r="X1492">
        <v>9</v>
      </c>
      <c r="Y1492">
        <f t="shared" si="47"/>
        <v>30</v>
      </c>
      <c r="Z1492">
        <v>5</v>
      </c>
      <c r="AA1492">
        <v>0</v>
      </c>
      <c r="AB1492">
        <v>0</v>
      </c>
      <c r="AC1492">
        <v>0</v>
      </c>
      <c r="AD1492">
        <v>0</v>
      </c>
      <c r="AE1492">
        <v>0</v>
      </c>
      <c r="AF1492">
        <v>0</v>
      </c>
      <c r="AG1492">
        <v>3</v>
      </c>
      <c r="AH1492">
        <v>11</v>
      </c>
      <c r="AI1492">
        <v>1</v>
      </c>
      <c r="AJ1492">
        <f>marketing_campaign[[#This Row],[AcceptedCmp2]]+marketing_campaign[[#This Row],[AcceptedCmp1]]+marketing_campaign[[#This Row],[AcceptedCmp5]]+marketing_campaign[[#This Row],[AcceptedCmp4]]+marketing_campaign[[#This Row],[AcceptedCmp3]]</f>
        <v>0</v>
      </c>
    </row>
    <row r="1493" spans="1:36" x14ac:dyDescent="0.35">
      <c r="A1493">
        <v>7494</v>
      </c>
      <c r="B1493">
        <v>1950</v>
      </c>
      <c r="C1493">
        <f t="shared" ca="1" si="46"/>
        <v>76</v>
      </c>
      <c r="D1493" t="str" cm="1">
        <f t="array" aca="1" ref="D14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93" t="s">
        <v>32</v>
      </c>
      <c r="F1493" t="s">
        <v>35</v>
      </c>
      <c r="G1493" cm="1">
        <f t="array" ref="G1493">_xlfn.IFS(marketing_campaign[[#This Row],[Marital_Status]]="Single",I1493-J1493+1,marketing_campaign[[#This Row],[Marital_Status]]="Together",I1493+J1493+2,marketing_campaign[[#This Row],[Marital_Status]]="Alone",I1493-J1493+1,marketing_campaign[[#This Row],[Marital_Status]]="Married",I1493+J1493+2,marketing_campaign[[#This Row],[Marital_Status]]="Divorced",I1493+J1493+1,marketing_campaign[[#This Row],[Marital_Status]]="YOLO",I1493-J1493+1,marketing_campaign[[#This Row],[Marital_Status]]="Absurd",I1493-J1493+1,marketing_campaign[[#This Row],[Marital_Status]]="Widow",I1493+J1493+1)</f>
        <v>3</v>
      </c>
      <c r="H1493">
        <v>42873</v>
      </c>
      <c r="I1493">
        <v>1</v>
      </c>
      <c r="J1493">
        <v>1</v>
      </c>
      <c r="K1493" s="1">
        <v>41295</v>
      </c>
      <c r="L1493">
        <v>11</v>
      </c>
      <c r="M1493" t="str" cm="1">
        <f t="array" ref="M1493">_xlfn.IFS(AND(marketing_campaign[[#This Row],[Recency]]&gt;=0,marketing_campaign[[#This Row],[Recency]]&lt;=14),"Early Recency",AND(marketing_campaign[[#This Row],[Recency]]&gt;=15,marketing_campaign[[#This Row],[Recency]]&lt;=31),"Mid-Recency",marketing_campaign[[#This Row],[Recency]]&gt;=32,"Late Recency")</f>
        <v>Early Recency</v>
      </c>
      <c r="N1493">
        <v>209</v>
      </c>
      <c r="O1493">
        <v>0</v>
      </c>
      <c r="P1493">
        <v>40</v>
      </c>
      <c r="Q1493">
        <v>3</v>
      </c>
      <c r="R1493">
        <v>2</v>
      </c>
      <c r="S1493">
        <v>15</v>
      </c>
      <c r="T1493">
        <f>marketing_campaign[[#This Row],[MntGoldProds]]+marketing_campaign[[#This Row],[MntSweetProducts]]+marketing_campaign[[#This Row],[MntFishProducts]]+marketing_campaign[[#This Row],[MntMeatProducts]]+marketing_campaign[[#This Row],[MntFruits]]+marketing_campaign[[#This Row],[MntWines]]</f>
        <v>269</v>
      </c>
      <c r="U1493">
        <v>4</v>
      </c>
      <c r="V1493">
        <v>6</v>
      </c>
      <c r="W1493">
        <v>1</v>
      </c>
      <c r="X1493">
        <v>4</v>
      </c>
      <c r="Y1493">
        <f t="shared" si="47"/>
        <v>15</v>
      </c>
      <c r="Z1493">
        <v>8</v>
      </c>
      <c r="AA1493">
        <v>0</v>
      </c>
      <c r="AB1493">
        <v>0</v>
      </c>
      <c r="AC1493">
        <v>0</v>
      </c>
      <c r="AD1493">
        <v>0</v>
      </c>
      <c r="AE1493">
        <v>0</v>
      </c>
      <c r="AF1493">
        <v>0</v>
      </c>
      <c r="AG1493">
        <v>3</v>
      </c>
      <c r="AH1493">
        <v>11</v>
      </c>
      <c r="AI1493">
        <v>0</v>
      </c>
      <c r="AJ1493">
        <f>marketing_campaign[[#This Row],[AcceptedCmp2]]+marketing_campaign[[#This Row],[AcceptedCmp1]]+marketing_campaign[[#This Row],[AcceptedCmp5]]+marketing_campaign[[#This Row],[AcceptedCmp4]]+marketing_campaign[[#This Row],[AcceptedCmp3]]</f>
        <v>0</v>
      </c>
    </row>
    <row r="1494" spans="1:36" x14ac:dyDescent="0.35">
      <c r="A1494">
        <v>1763</v>
      </c>
      <c r="B1494">
        <v>1988</v>
      </c>
      <c r="C1494">
        <f t="shared" ca="1" si="46"/>
        <v>38</v>
      </c>
      <c r="D1494" t="str" cm="1">
        <f t="array" aca="1" ref="D14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94" t="s">
        <v>29</v>
      </c>
      <c r="F1494" t="s">
        <v>31</v>
      </c>
      <c r="G1494" cm="1">
        <f t="array" ref="G1494">_xlfn.IFS(marketing_campaign[[#This Row],[Marital_Status]]="Single",I1494-J1494+1,marketing_campaign[[#This Row],[Marital_Status]]="Together",I1494+J1494+2,marketing_campaign[[#This Row],[Marital_Status]]="Alone",I1494-J1494+1,marketing_campaign[[#This Row],[Marital_Status]]="Married",I1494+J1494+2,marketing_campaign[[#This Row],[Marital_Status]]="Divorced",I1494+J1494+1,marketing_campaign[[#This Row],[Marital_Status]]="YOLO",I1494-J1494+1,marketing_campaign[[#This Row],[Marital_Status]]="Absurd",I1494-J1494+1,marketing_campaign[[#This Row],[Marital_Status]]="Widow",I1494+J1494+1)</f>
        <v>2</v>
      </c>
      <c r="H1494">
        <v>87679</v>
      </c>
      <c r="I1494">
        <v>0</v>
      </c>
      <c r="J1494">
        <v>0</v>
      </c>
      <c r="K1494" s="1">
        <v>41482</v>
      </c>
      <c r="L1494">
        <v>62</v>
      </c>
      <c r="M1494" t="str" cm="1">
        <f t="array" ref="M1494">_xlfn.IFS(AND(marketing_campaign[[#This Row],[Recency]]&gt;=0,marketing_campaign[[#This Row],[Recency]]&lt;=14),"Early Recency",AND(marketing_campaign[[#This Row],[Recency]]&gt;=15,marketing_campaign[[#This Row],[Recency]]&lt;=31),"Mid-Recency",marketing_campaign[[#This Row],[Recency]]&gt;=32,"Late Recency")</f>
        <v>Late Recency</v>
      </c>
      <c r="N1494">
        <v>1259</v>
      </c>
      <c r="O1494">
        <v>172</v>
      </c>
      <c r="P1494">
        <v>815</v>
      </c>
      <c r="Q1494">
        <v>97</v>
      </c>
      <c r="R1494">
        <v>148</v>
      </c>
      <c r="S1494">
        <v>33</v>
      </c>
      <c r="T1494">
        <f>marketing_campaign[[#This Row],[MntGoldProds]]+marketing_campaign[[#This Row],[MntSweetProducts]]+marketing_campaign[[#This Row],[MntFishProducts]]+marketing_campaign[[#This Row],[MntMeatProducts]]+marketing_campaign[[#This Row],[MntFruits]]+marketing_campaign[[#This Row],[MntWines]]</f>
        <v>2524</v>
      </c>
      <c r="U1494">
        <v>1</v>
      </c>
      <c r="V1494">
        <v>7</v>
      </c>
      <c r="W1494">
        <v>11</v>
      </c>
      <c r="X1494">
        <v>10</v>
      </c>
      <c r="Y1494">
        <f t="shared" si="47"/>
        <v>29</v>
      </c>
      <c r="Z1494">
        <v>4</v>
      </c>
      <c r="AA1494">
        <v>1</v>
      </c>
      <c r="AB1494">
        <v>0</v>
      </c>
      <c r="AC1494">
        <v>1</v>
      </c>
      <c r="AD1494">
        <v>1</v>
      </c>
      <c r="AE1494">
        <v>0</v>
      </c>
      <c r="AF1494">
        <v>0</v>
      </c>
      <c r="AG1494">
        <v>3</v>
      </c>
      <c r="AH1494">
        <v>11</v>
      </c>
      <c r="AI1494">
        <v>1</v>
      </c>
      <c r="AJ1494">
        <f>marketing_campaign[[#This Row],[AcceptedCmp2]]+marketing_campaign[[#This Row],[AcceptedCmp1]]+marketing_campaign[[#This Row],[AcceptedCmp5]]+marketing_campaign[[#This Row],[AcceptedCmp4]]+marketing_campaign[[#This Row],[AcceptedCmp3]]</f>
        <v>3</v>
      </c>
    </row>
    <row r="1495" spans="1:36" x14ac:dyDescent="0.35">
      <c r="A1495">
        <v>7250</v>
      </c>
      <c r="B1495">
        <v>1978</v>
      </c>
      <c r="C1495">
        <f t="shared" ca="1" si="46"/>
        <v>48</v>
      </c>
      <c r="D1495" t="str" cm="1">
        <f t="array" aca="1" ref="D14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5" t="s">
        <v>29</v>
      </c>
      <c r="F1495" t="s">
        <v>31</v>
      </c>
      <c r="G1495" cm="1">
        <f t="array" ref="G1495">_xlfn.IFS(marketing_campaign[[#This Row],[Marital_Status]]="Single",I1495-J1495+1,marketing_campaign[[#This Row],[Marital_Status]]="Together",I1495+J1495+2,marketing_campaign[[#This Row],[Marital_Status]]="Alone",I1495-J1495+1,marketing_campaign[[#This Row],[Marital_Status]]="Married",I1495+J1495+2,marketing_campaign[[#This Row],[Marital_Status]]="Divorced",I1495+J1495+1,marketing_campaign[[#This Row],[Marital_Status]]="YOLO",I1495-J1495+1,marketing_campaign[[#This Row],[Marital_Status]]="Absurd",I1495-J1495+1,marketing_campaign[[#This Row],[Marital_Status]]="Widow",I1495+J1495+1)</f>
        <v>3</v>
      </c>
      <c r="H1495">
        <v>57867</v>
      </c>
      <c r="I1495">
        <v>1</v>
      </c>
      <c r="J1495">
        <v>0</v>
      </c>
      <c r="K1495" s="1">
        <v>41548</v>
      </c>
      <c r="L1495">
        <v>48</v>
      </c>
      <c r="M1495" t="str" cm="1">
        <f t="array" ref="M1495">_xlfn.IFS(AND(marketing_campaign[[#This Row],[Recency]]&gt;=0,marketing_campaign[[#This Row],[Recency]]&lt;=14),"Early Recency",AND(marketing_campaign[[#This Row],[Recency]]&gt;=15,marketing_campaign[[#This Row],[Recency]]&lt;=31),"Mid-Recency",marketing_campaign[[#This Row],[Recency]]&gt;=32,"Late Recency")</f>
        <v>Late Recency</v>
      </c>
      <c r="N1495">
        <v>344</v>
      </c>
      <c r="O1495">
        <v>35</v>
      </c>
      <c r="P1495">
        <v>178</v>
      </c>
      <c r="Q1495">
        <v>15</v>
      </c>
      <c r="R1495">
        <v>23</v>
      </c>
      <c r="S1495">
        <v>17</v>
      </c>
      <c r="T1495">
        <f>marketing_campaign[[#This Row],[MntGoldProds]]+marketing_campaign[[#This Row],[MntSweetProducts]]+marketing_campaign[[#This Row],[MntFishProducts]]+marketing_campaign[[#This Row],[MntMeatProducts]]+marketing_campaign[[#This Row],[MntFruits]]+marketing_campaign[[#This Row],[MntWines]]</f>
        <v>612</v>
      </c>
      <c r="U1495">
        <v>7</v>
      </c>
      <c r="V1495">
        <v>7</v>
      </c>
      <c r="W1495">
        <v>2</v>
      </c>
      <c r="X1495">
        <v>9</v>
      </c>
      <c r="Y1495">
        <f t="shared" si="47"/>
        <v>25</v>
      </c>
      <c r="Z1495">
        <v>6</v>
      </c>
      <c r="AA1495">
        <v>0</v>
      </c>
      <c r="AB1495">
        <v>0</v>
      </c>
      <c r="AC1495">
        <v>0</v>
      </c>
      <c r="AD1495">
        <v>0</v>
      </c>
      <c r="AE1495">
        <v>0</v>
      </c>
      <c r="AF1495">
        <v>0</v>
      </c>
      <c r="AG1495">
        <v>3</v>
      </c>
      <c r="AH1495">
        <v>11</v>
      </c>
      <c r="AI1495">
        <v>0</v>
      </c>
      <c r="AJ1495">
        <f>marketing_campaign[[#This Row],[AcceptedCmp2]]+marketing_campaign[[#This Row],[AcceptedCmp1]]+marketing_campaign[[#This Row],[AcceptedCmp5]]+marketing_campaign[[#This Row],[AcceptedCmp4]]+marketing_campaign[[#This Row],[AcceptedCmp3]]</f>
        <v>0</v>
      </c>
    </row>
    <row r="1496" spans="1:36" x14ac:dyDescent="0.35">
      <c r="A1496">
        <v>2005</v>
      </c>
      <c r="B1496">
        <v>1990</v>
      </c>
      <c r="C1496">
        <f t="shared" ca="1" si="46"/>
        <v>36</v>
      </c>
      <c r="D1496" t="str" cm="1">
        <f t="array" aca="1" ref="D14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496" t="s">
        <v>29</v>
      </c>
      <c r="F1496" t="s">
        <v>33</v>
      </c>
      <c r="G1496" cm="1">
        <f t="array" ref="G1496">_xlfn.IFS(marketing_campaign[[#This Row],[Marital_Status]]="Single",I1496-J1496+1,marketing_campaign[[#This Row],[Marital_Status]]="Together",I1496+J1496+2,marketing_campaign[[#This Row],[Marital_Status]]="Alone",I1496-J1496+1,marketing_campaign[[#This Row],[Marital_Status]]="Married",I1496+J1496+2,marketing_campaign[[#This Row],[Marital_Status]]="Divorced",I1496+J1496+1,marketing_campaign[[#This Row],[Marital_Status]]="YOLO",I1496-J1496+1,marketing_campaign[[#This Row],[Marital_Status]]="Absurd",I1496-J1496+1,marketing_campaign[[#This Row],[Marital_Status]]="Widow",I1496+J1496+1)</f>
        <v>3</v>
      </c>
      <c r="H1496">
        <v>35765</v>
      </c>
      <c r="I1496">
        <v>1</v>
      </c>
      <c r="J1496">
        <v>0</v>
      </c>
      <c r="K1496" s="1">
        <v>41619</v>
      </c>
      <c r="L1496">
        <v>86</v>
      </c>
      <c r="M1496" t="str" cm="1">
        <f t="array" ref="M1496">_xlfn.IFS(AND(marketing_campaign[[#This Row],[Recency]]&gt;=0,marketing_campaign[[#This Row],[Recency]]&lt;=14),"Early Recency",AND(marketing_campaign[[#This Row],[Recency]]&gt;=15,marketing_campaign[[#This Row],[Recency]]&lt;=31),"Mid-Recency",marketing_campaign[[#This Row],[Recency]]&gt;=32,"Late Recency")</f>
        <v>Late Recency</v>
      </c>
      <c r="N1496">
        <v>22</v>
      </c>
      <c r="O1496">
        <v>3</v>
      </c>
      <c r="P1496">
        <v>30</v>
      </c>
      <c r="Q1496">
        <v>0</v>
      </c>
      <c r="R1496">
        <v>5</v>
      </c>
      <c r="S1496">
        <v>15</v>
      </c>
      <c r="T1496">
        <f>marketing_campaign[[#This Row],[MntGoldProds]]+marketing_campaign[[#This Row],[MntSweetProducts]]+marketing_campaign[[#This Row],[MntFishProducts]]+marketing_campaign[[#This Row],[MntMeatProducts]]+marketing_campaign[[#This Row],[MntFruits]]+marketing_campaign[[#This Row],[MntWines]]</f>
        <v>75</v>
      </c>
      <c r="U1496">
        <v>2</v>
      </c>
      <c r="V1496">
        <v>2</v>
      </c>
      <c r="W1496">
        <v>0</v>
      </c>
      <c r="X1496">
        <v>4</v>
      </c>
      <c r="Y1496">
        <f t="shared" si="47"/>
        <v>8</v>
      </c>
      <c r="Z1496">
        <v>6</v>
      </c>
      <c r="AA1496">
        <v>0</v>
      </c>
      <c r="AB1496">
        <v>0</v>
      </c>
      <c r="AC1496">
        <v>0</v>
      </c>
      <c r="AD1496">
        <v>0</v>
      </c>
      <c r="AE1496">
        <v>0</v>
      </c>
      <c r="AF1496">
        <v>0</v>
      </c>
      <c r="AG1496">
        <v>3</v>
      </c>
      <c r="AH1496">
        <v>11</v>
      </c>
      <c r="AI1496">
        <v>0</v>
      </c>
      <c r="AJ1496">
        <f>marketing_campaign[[#This Row],[AcceptedCmp2]]+marketing_campaign[[#This Row],[AcceptedCmp1]]+marketing_campaign[[#This Row],[AcceptedCmp5]]+marketing_campaign[[#This Row],[AcceptedCmp4]]+marketing_campaign[[#This Row],[AcceptedCmp3]]</f>
        <v>0</v>
      </c>
    </row>
    <row r="1497" spans="1:36" x14ac:dyDescent="0.35">
      <c r="A1497">
        <v>10770</v>
      </c>
      <c r="B1497">
        <v>1959</v>
      </c>
      <c r="C1497">
        <f t="shared" ca="1" si="46"/>
        <v>67</v>
      </c>
      <c r="D1497" t="str" cm="1">
        <f t="array" aca="1" ref="D14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497" t="s">
        <v>29</v>
      </c>
      <c r="F1497" t="s">
        <v>33</v>
      </c>
      <c r="G1497" cm="1">
        <f t="array" ref="G1497">_xlfn.IFS(marketing_campaign[[#This Row],[Marital_Status]]="Single",I1497-J1497+1,marketing_campaign[[#This Row],[Marital_Status]]="Together",I1497+J1497+2,marketing_campaign[[#This Row],[Marital_Status]]="Alone",I1497-J1497+1,marketing_campaign[[#This Row],[Marital_Status]]="Married",I1497+J1497+2,marketing_campaign[[#This Row],[Marital_Status]]="Divorced",I1497+J1497+1,marketing_campaign[[#This Row],[Marital_Status]]="YOLO",I1497-J1497+1,marketing_campaign[[#This Row],[Marital_Status]]="Absurd",I1497-J1497+1,marketing_campaign[[#This Row],[Marital_Status]]="Widow",I1497+J1497+1)</f>
        <v>2</v>
      </c>
      <c r="H1497">
        <v>65492</v>
      </c>
      <c r="I1497">
        <v>0</v>
      </c>
      <c r="J1497">
        <v>0</v>
      </c>
      <c r="K1497" s="1">
        <v>41665</v>
      </c>
      <c r="L1497">
        <v>73</v>
      </c>
      <c r="M1497" t="str" cm="1">
        <f t="array" ref="M1497">_xlfn.IFS(AND(marketing_campaign[[#This Row],[Recency]]&gt;=0,marketing_campaign[[#This Row],[Recency]]&lt;=14),"Early Recency",AND(marketing_campaign[[#This Row],[Recency]]&gt;=15,marketing_campaign[[#This Row],[Recency]]&lt;=31),"Mid-Recency",marketing_campaign[[#This Row],[Recency]]&gt;=32,"Late Recency")</f>
        <v>Late Recency</v>
      </c>
      <c r="N1497">
        <v>247</v>
      </c>
      <c r="O1497">
        <v>161</v>
      </c>
      <c r="P1497">
        <v>295</v>
      </c>
      <c r="Q1497">
        <v>210</v>
      </c>
      <c r="R1497">
        <v>85</v>
      </c>
      <c r="S1497">
        <v>47</v>
      </c>
      <c r="T1497">
        <f>marketing_campaign[[#This Row],[MntGoldProds]]+marketing_campaign[[#This Row],[MntSweetProducts]]+marketing_campaign[[#This Row],[MntFishProducts]]+marketing_campaign[[#This Row],[MntMeatProducts]]+marketing_campaign[[#This Row],[MntFruits]]+marketing_campaign[[#This Row],[MntWines]]</f>
        <v>1045</v>
      </c>
      <c r="U1497">
        <v>2</v>
      </c>
      <c r="V1497">
        <v>4</v>
      </c>
      <c r="W1497">
        <v>7</v>
      </c>
      <c r="X1497">
        <v>13</v>
      </c>
      <c r="Y1497">
        <f t="shared" si="47"/>
        <v>26</v>
      </c>
      <c r="Z1497">
        <v>2</v>
      </c>
      <c r="AA1497">
        <v>0</v>
      </c>
      <c r="AB1497">
        <v>0</v>
      </c>
      <c r="AC1497">
        <v>0</v>
      </c>
      <c r="AD1497">
        <v>0</v>
      </c>
      <c r="AE1497">
        <v>0</v>
      </c>
      <c r="AF1497">
        <v>0</v>
      </c>
      <c r="AG1497">
        <v>3</v>
      </c>
      <c r="AH1497">
        <v>11</v>
      </c>
      <c r="AI1497">
        <v>0</v>
      </c>
      <c r="AJ1497">
        <f>marketing_campaign[[#This Row],[AcceptedCmp2]]+marketing_campaign[[#This Row],[AcceptedCmp1]]+marketing_campaign[[#This Row],[AcceptedCmp5]]+marketing_campaign[[#This Row],[AcceptedCmp4]]+marketing_campaign[[#This Row],[AcceptedCmp3]]</f>
        <v>0</v>
      </c>
    </row>
    <row r="1498" spans="1:36" x14ac:dyDescent="0.35">
      <c r="A1498">
        <v>6885</v>
      </c>
      <c r="B1498">
        <v>1977</v>
      </c>
      <c r="C1498">
        <f t="shared" ca="1" si="46"/>
        <v>49</v>
      </c>
      <c r="D1498" t="str" cm="1">
        <f t="array" aca="1" ref="D14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8" t="s">
        <v>29</v>
      </c>
      <c r="F1498" t="s">
        <v>35</v>
      </c>
      <c r="G1498" cm="1">
        <f t="array" ref="G1498">_xlfn.IFS(marketing_campaign[[#This Row],[Marital_Status]]="Single",I1498-J1498+1,marketing_campaign[[#This Row],[Marital_Status]]="Together",I1498+J1498+2,marketing_campaign[[#This Row],[Marital_Status]]="Alone",I1498-J1498+1,marketing_campaign[[#This Row],[Marital_Status]]="Married",I1498+J1498+2,marketing_campaign[[#This Row],[Marital_Status]]="Divorced",I1498+J1498+1,marketing_campaign[[#This Row],[Marital_Status]]="YOLO",I1498-J1498+1,marketing_campaign[[#This Row],[Marital_Status]]="Absurd",I1498-J1498+1,marketing_campaign[[#This Row],[Marital_Status]]="Widow",I1498+J1498+1)</f>
        <v>2</v>
      </c>
      <c r="H1498">
        <v>32952</v>
      </c>
      <c r="I1498">
        <v>1</v>
      </c>
      <c r="J1498">
        <v>0</v>
      </c>
      <c r="K1498" s="1">
        <v>41609</v>
      </c>
      <c r="L1498">
        <v>36</v>
      </c>
      <c r="M1498" t="str" cm="1">
        <f t="array" ref="M1498">_xlfn.IFS(AND(marketing_campaign[[#This Row],[Recency]]&gt;=0,marketing_campaign[[#This Row],[Recency]]&lt;=14),"Early Recency",AND(marketing_campaign[[#This Row],[Recency]]&gt;=15,marketing_campaign[[#This Row],[Recency]]&lt;=31),"Mid-Recency",marketing_campaign[[#This Row],[Recency]]&gt;=32,"Late Recency")</f>
        <v>Late Recency</v>
      </c>
      <c r="N1498">
        <v>38</v>
      </c>
      <c r="O1498">
        <v>0</v>
      </c>
      <c r="P1498">
        <v>12</v>
      </c>
      <c r="Q1498">
        <v>3</v>
      </c>
      <c r="R1498">
        <v>1</v>
      </c>
      <c r="S1498">
        <v>1</v>
      </c>
      <c r="T1498">
        <f>marketing_campaign[[#This Row],[MntGoldProds]]+marketing_campaign[[#This Row],[MntSweetProducts]]+marketing_campaign[[#This Row],[MntFishProducts]]+marketing_campaign[[#This Row],[MntMeatProducts]]+marketing_campaign[[#This Row],[MntFruits]]+marketing_campaign[[#This Row],[MntWines]]</f>
        <v>55</v>
      </c>
      <c r="U1498">
        <v>1</v>
      </c>
      <c r="V1498">
        <v>2</v>
      </c>
      <c r="W1498">
        <v>0</v>
      </c>
      <c r="X1498">
        <v>3</v>
      </c>
      <c r="Y1498">
        <f t="shared" si="47"/>
        <v>6</v>
      </c>
      <c r="Z1498">
        <v>7</v>
      </c>
      <c r="AA1498">
        <v>0</v>
      </c>
      <c r="AB1498">
        <v>0</v>
      </c>
      <c r="AC1498">
        <v>0</v>
      </c>
      <c r="AD1498">
        <v>0</v>
      </c>
      <c r="AE1498">
        <v>0</v>
      </c>
      <c r="AF1498">
        <v>0</v>
      </c>
      <c r="AG1498">
        <v>3</v>
      </c>
      <c r="AH1498">
        <v>11</v>
      </c>
      <c r="AI1498">
        <v>0</v>
      </c>
      <c r="AJ1498">
        <f>marketing_campaign[[#This Row],[AcceptedCmp2]]+marketing_campaign[[#This Row],[AcceptedCmp1]]+marketing_campaign[[#This Row],[AcceptedCmp5]]+marketing_campaign[[#This Row],[AcceptedCmp4]]+marketing_campaign[[#This Row],[AcceptedCmp3]]</f>
        <v>0</v>
      </c>
    </row>
    <row r="1499" spans="1:36" x14ac:dyDescent="0.35">
      <c r="A1499">
        <v>2072</v>
      </c>
      <c r="B1499">
        <v>1969</v>
      </c>
      <c r="C1499">
        <f t="shared" ca="1" si="46"/>
        <v>57</v>
      </c>
      <c r="D1499" t="str" cm="1">
        <f t="array" aca="1" ref="D14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499" t="s">
        <v>32</v>
      </c>
      <c r="F1499" t="s">
        <v>31</v>
      </c>
      <c r="G1499" cm="1">
        <f t="array" ref="G1499">_xlfn.IFS(marketing_campaign[[#This Row],[Marital_Status]]="Single",I1499-J1499+1,marketing_campaign[[#This Row],[Marital_Status]]="Together",I1499+J1499+2,marketing_campaign[[#This Row],[Marital_Status]]="Alone",I1499-J1499+1,marketing_campaign[[#This Row],[Marital_Status]]="Married",I1499+J1499+2,marketing_campaign[[#This Row],[Marital_Status]]="Divorced",I1499+J1499+1,marketing_campaign[[#This Row],[Marital_Status]]="YOLO",I1499-J1499+1,marketing_campaign[[#This Row],[Marital_Status]]="Absurd",I1499-J1499+1,marketing_campaign[[#This Row],[Marital_Status]]="Widow",I1499+J1499+1)</f>
        <v>3</v>
      </c>
      <c r="H1499">
        <v>53374</v>
      </c>
      <c r="I1499">
        <v>0</v>
      </c>
      <c r="J1499">
        <v>1</v>
      </c>
      <c r="K1499" s="1">
        <v>41137</v>
      </c>
      <c r="L1499">
        <v>34</v>
      </c>
      <c r="M1499" t="str" cm="1">
        <f t="array" ref="M1499">_xlfn.IFS(AND(marketing_campaign[[#This Row],[Recency]]&gt;=0,marketing_campaign[[#This Row],[Recency]]&lt;=14),"Early Recency",AND(marketing_campaign[[#This Row],[Recency]]&gt;=15,marketing_campaign[[#This Row],[Recency]]&lt;=31),"Mid-Recency",marketing_campaign[[#This Row],[Recency]]&gt;=32,"Late Recency")</f>
        <v>Late Recency</v>
      </c>
      <c r="N1499">
        <v>896</v>
      </c>
      <c r="O1499">
        <v>10</v>
      </c>
      <c r="P1499">
        <v>101</v>
      </c>
      <c r="Q1499">
        <v>13</v>
      </c>
      <c r="R1499">
        <v>10</v>
      </c>
      <c r="S1499">
        <v>34</v>
      </c>
      <c r="T1499">
        <f>marketing_campaign[[#This Row],[MntGoldProds]]+marketing_campaign[[#This Row],[MntSweetProducts]]+marketing_campaign[[#This Row],[MntFishProducts]]+marketing_campaign[[#This Row],[MntMeatProducts]]+marketing_campaign[[#This Row],[MntFruits]]+marketing_campaign[[#This Row],[MntWines]]</f>
        <v>1064</v>
      </c>
      <c r="U1499">
        <v>6</v>
      </c>
      <c r="V1499">
        <v>4</v>
      </c>
      <c r="W1499">
        <v>2</v>
      </c>
      <c r="X1499">
        <v>9</v>
      </c>
      <c r="Y1499">
        <f t="shared" si="47"/>
        <v>21</v>
      </c>
      <c r="Z1499">
        <v>9</v>
      </c>
      <c r="AA1499">
        <v>1</v>
      </c>
      <c r="AB1499">
        <v>0</v>
      </c>
      <c r="AC1499">
        <v>0</v>
      </c>
      <c r="AD1499">
        <v>0</v>
      </c>
      <c r="AE1499">
        <v>0</v>
      </c>
      <c r="AF1499">
        <v>0</v>
      </c>
      <c r="AG1499">
        <v>3</v>
      </c>
      <c r="AH1499">
        <v>11</v>
      </c>
      <c r="AI1499">
        <v>1</v>
      </c>
      <c r="AJ1499">
        <f>marketing_campaign[[#This Row],[AcceptedCmp2]]+marketing_campaign[[#This Row],[AcceptedCmp1]]+marketing_campaign[[#This Row],[AcceptedCmp5]]+marketing_campaign[[#This Row],[AcceptedCmp4]]+marketing_campaign[[#This Row],[AcceptedCmp3]]</f>
        <v>1</v>
      </c>
    </row>
    <row r="1500" spans="1:36" x14ac:dyDescent="0.35">
      <c r="A1500">
        <v>9463</v>
      </c>
      <c r="B1500">
        <v>1959</v>
      </c>
      <c r="C1500">
        <f t="shared" ca="1" si="46"/>
        <v>67</v>
      </c>
      <c r="D1500" t="str" cm="1">
        <f t="array" aca="1" ref="D15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00" t="s">
        <v>29</v>
      </c>
      <c r="F1500" t="s">
        <v>31</v>
      </c>
      <c r="G1500" cm="1">
        <f t="array" ref="G1500">_xlfn.IFS(marketing_campaign[[#This Row],[Marital_Status]]="Single",I1500-J1500+1,marketing_campaign[[#This Row],[Marital_Status]]="Together",I1500+J1500+2,marketing_campaign[[#This Row],[Marital_Status]]="Alone",I1500-J1500+1,marketing_campaign[[#This Row],[Marital_Status]]="Married",I1500+J1500+2,marketing_campaign[[#This Row],[Marital_Status]]="Divorced",I1500+J1500+1,marketing_campaign[[#This Row],[Marital_Status]]="YOLO",I1500-J1500+1,marketing_campaign[[#This Row],[Marital_Status]]="Absurd",I1500-J1500+1,marketing_campaign[[#This Row],[Marital_Status]]="Widow",I1500+J1500+1)</f>
        <v>3</v>
      </c>
      <c r="H1500">
        <v>71706</v>
      </c>
      <c r="I1500">
        <v>0</v>
      </c>
      <c r="J1500">
        <v>1</v>
      </c>
      <c r="K1500" s="1">
        <v>41226</v>
      </c>
      <c r="L1500">
        <v>16</v>
      </c>
      <c r="M1500" t="str" cm="1">
        <f t="array" ref="M1500">_xlfn.IFS(AND(marketing_campaign[[#This Row],[Recency]]&gt;=0,marketing_campaign[[#This Row],[Recency]]&lt;=14),"Early Recency",AND(marketing_campaign[[#This Row],[Recency]]&gt;=15,marketing_campaign[[#This Row],[Recency]]&lt;=31),"Mid-Recency",marketing_campaign[[#This Row],[Recency]]&gt;=32,"Late Recency")</f>
        <v>Mid-Recency</v>
      </c>
      <c r="N1500">
        <v>931</v>
      </c>
      <c r="O1500">
        <v>56</v>
      </c>
      <c r="P1500">
        <v>253</v>
      </c>
      <c r="Q1500">
        <v>91</v>
      </c>
      <c r="R1500">
        <v>98</v>
      </c>
      <c r="S1500">
        <v>14</v>
      </c>
      <c r="T1500">
        <f>marketing_campaign[[#This Row],[MntGoldProds]]+marketing_campaign[[#This Row],[MntSweetProducts]]+marketing_campaign[[#This Row],[MntFishProducts]]+marketing_campaign[[#This Row],[MntMeatProducts]]+marketing_campaign[[#This Row],[MntFruits]]+marketing_campaign[[#This Row],[MntWines]]</f>
        <v>1443</v>
      </c>
      <c r="U1500">
        <v>4</v>
      </c>
      <c r="V1500">
        <v>9</v>
      </c>
      <c r="W1500">
        <v>5</v>
      </c>
      <c r="X1500">
        <v>7</v>
      </c>
      <c r="Y1500">
        <f t="shared" si="47"/>
        <v>25</v>
      </c>
      <c r="Z1500">
        <v>5</v>
      </c>
      <c r="AA1500">
        <v>0</v>
      </c>
      <c r="AB1500">
        <v>0</v>
      </c>
      <c r="AC1500">
        <v>0</v>
      </c>
      <c r="AD1500">
        <v>0</v>
      </c>
      <c r="AE1500">
        <v>0</v>
      </c>
      <c r="AF1500">
        <v>0</v>
      </c>
      <c r="AG1500">
        <v>3</v>
      </c>
      <c r="AH1500">
        <v>11</v>
      </c>
      <c r="AI1500">
        <v>0</v>
      </c>
      <c r="AJ1500">
        <f>marketing_campaign[[#This Row],[AcceptedCmp2]]+marketing_campaign[[#This Row],[AcceptedCmp1]]+marketing_campaign[[#This Row],[AcceptedCmp5]]+marketing_campaign[[#This Row],[AcceptedCmp4]]+marketing_campaign[[#This Row],[AcceptedCmp3]]</f>
        <v>0</v>
      </c>
    </row>
    <row r="1501" spans="1:36" x14ac:dyDescent="0.35">
      <c r="A1501">
        <v>6318</v>
      </c>
      <c r="B1501">
        <v>1988</v>
      </c>
      <c r="C1501">
        <f t="shared" ca="1" si="46"/>
        <v>38</v>
      </c>
      <c r="D1501" t="str" cm="1">
        <f t="array" aca="1" ref="D15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01" t="s">
        <v>29</v>
      </c>
      <c r="F1501" t="s">
        <v>33</v>
      </c>
      <c r="G1501" cm="1">
        <f t="array" ref="G1501">_xlfn.IFS(marketing_campaign[[#This Row],[Marital_Status]]="Single",I1501-J1501+1,marketing_campaign[[#This Row],[Marital_Status]]="Together",I1501+J1501+2,marketing_campaign[[#This Row],[Marital_Status]]="Alone",I1501-J1501+1,marketing_campaign[[#This Row],[Marital_Status]]="Married",I1501+J1501+2,marketing_campaign[[#This Row],[Marital_Status]]="Divorced",I1501+J1501+1,marketing_campaign[[#This Row],[Marital_Status]]="YOLO",I1501-J1501+1,marketing_campaign[[#This Row],[Marital_Status]]="Absurd",I1501-J1501+1,marketing_campaign[[#This Row],[Marital_Status]]="Widow",I1501+J1501+1)</f>
        <v>2</v>
      </c>
      <c r="H1501">
        <v>68487</v>
      </c>
      <c r="I1501">
        <v>0</v>
      </c>
      <c r="J1501">
        <v>0</v>
      </c>
      <c r="K1501" s="1">
        <v>41287</v>
      </c>
      <c r="L1501">
        <v>48</v>
      </c>
      <c r="M1501" t="str" cm="1">
        <f t="array" ref="M1501">_xlfn.IFS(AND(marketing_campaign[[#This Row],[Recency]]&gt;=0,marketing_campaign[[#This Row],[Recency]]&lt;=14),"Early Recency",AND(marketing_campaign[[#This Row],[Recency]]&gt;=15,marketing_campaign[[#This Row],[Recency]]&lt;=31),"Mid-Recency",marketing_campaign[[#This Row],[Recency]]&gt;=32,"Late Recency")</f>
        <v>Late Recency</v>
      </c>
      <c r="N1501">
        <v>758</v>
      </c>
      <c r="O1501">
        <v>12</v>
      </c>
      <c r="P1501">
        <v>385</v>
      </c>
      <c r="Q1501">
        <v>33</v>
      </c>
      <c r="R1501">
        <v>89</v>
      </c>
      <c r="S1501">
        <v>89</v>
      </c>
      <c r="T1501">
        <f>marketing_campaign[[#This Row],[MntGoldProds]]+marketing_campaign[[#This Row],[MntSweetProducts]]+marketing_campaign[[#This Row],[MntFishProducts]]+marketing_campaign[[#This Row],[MntMeatProducts]]+marketing_campaign[[#This Row],[MntFruits]]+marketing_campaign[[#This Row],[MntWines]]</f>
        <v>1366</v>
      </c>
      <c r="U1501">
        <v>1</v>
      </c>
      <c r="V1501">
        <v>9</v>
      </c>
      <c r="W1501">
        <v>7</v>
      </c>
      <c r="X1501">
        <v>13</v>
      </c>
      <c r="Y1501">
        <f t="shared" si="47"/>
        <v>30</v>
      </c>
      <c r="Z1501">
        <v>4</v>
      </c>
      <c r="AA1501">
        <v>0</v>
      </c>
      <c r="AB1501">
        <v>0</v>
      </c>
      <c r="AC1501">
        <v>0</v>
      </c>
      <c r="AD1501">
        <v>0</v>
      </c>
      <c r="AE1501">
        <v>0</v>
      </c>
      <c r="AF1501">
        <v>0</v>
      </c>
      <c r="AG1501">
        <v>3</v>
      </c>
      <c r="AH1501">
        <v>11</v>
      </c>
      <c r="AI1501">
        <v>0</v>
      </c>
      <c r="AJ1501">
        <f>marketing_campaign[[#This Row],[AcceptedCmp2]]+marketing_campaign[[#This Row],[AcceptedCmp1]]+marketing_campaign[[#This Row],[AcceptedCmp5]]+marketing_campaign[[#This Row],[AcceptedCmp4]]+marketing_campaign[[#This Row],[AcceptedCmp3]]</f>
        <v>0</v>
      </c>
    </row>
    <row r="1502" spans="1:36" x14ac:dyDescent="0.35">
      <c r="A1502">
        <v>4093</v>
      </c>
      <c r="B1502">
        <v>1975</v>
      </c>
      <c r="C1502">
        <f t="shared" ca="1" si="46"/>
        <v>51</v>
      </c>
      <c r="D1502" t="str" cm="1">
        <f t="array" aca="1" ref="D15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2" t="s">
        <v>34</v>
      </c>
      <c r="F1502" t="s">
        <v>31</v>
      </c>
      <c r="G1502" cm="1">
        <f t="array" ref="G1502">_xlfn.IFS(marketing_campaign[[#This Row],[Marital_Status]]="Single",I1502-J1502+1,marketing_campaign[[#This Row],[Marital_Status]]="Together",I1502+J1502+2,marketing_campaign[[#This Row],[Marital_Status]]="Alone",I1502-J1502+1,marketing_campaign[[#This Row],[Marital_Status]]="Married",I1502+J1502+2,marketing_campaign[[#This Row],[Marital_Status]]="Divorced",I1502+J1502+1,marketing_campaign[[#This Row],[Marital_Status]]="YOLO",I1502-J1502+1,marketing_campaign[[#This Row],[Marital_Status]]="Absurd",I1502-J1502+1,marketing_campaign[[#This Row],[Marital_Status]]="Widow",I1502+J1502+1)</f>
        <v>4</v>
      </c>
      <c r="H1502">
        <v>53253</v>
      </c>
      <c r="I1502">
        <v>1</v>
      </c>
      <c r="J1502">
        <v>1</v>
      </c>
      <c r="K1502" s="1">
        <v>41316</v>
      </c>
      <c r="L1502">
        <v>61</v>
      </c>
      <c r="M1502" t="str" cm="1">
        <f t="array" ref="M1502">_xlfn.IFS(AND(marketing_campaign[[#This Row],[Recency]]&gt;=0,marketing_campaign[[#This Row],[Recency]]&lt;=14),"Early Recency",AND(marketing_campaign[[#This Row],[Recency]]&gt;=15,marketing_campaign[[#This Row],[Recency]]&lt;=31),"Mid-Recency",marketing_campaign[[#This Row],[Recency]]&gt;=32,"Late Recency")</f>
        <v>Late Recency</v>
      </c>
      <c r="N1502">
        <v>216</v>
      </c>
      <c r="O1502">
        <v>9</v>
      </c>
      <c r="P1502">
        <v>57</v>
      </c>
      <c r="Q1502">
        <v>20</v>
      </c>
      <c r="R1502">
        <v>9</v>
      </c>
      <c r="S1502">
        <v>125</v>
      </c>
      <c r="T1502">
        <f>marketing_campaign[[#This Row],[MntGoldProds]]+marketing_campaign[[#This Row],[MntSweetProducts]]+marketing_campaign[[#This Row],[MntFishProducts]]+marketing_campaign[[#This Row],[MntMeatProducts]]+marketing_campaign[[#This Row],[MntFruits]]+marketing_campaign[[#This Row],[MntWines]]</f>
        <v>436</v>
      </c>
      <c r="U1502">
        <v>7</v>
      </c>
      <c r="V1502">
        <v>4</v>
      </c>
      <c r="W1502">
        <v>3</v>
      </c>
      <c r="X1502">
        <v>5</v>
      </c>
      <c r="Y1502">
        <f t="shared" si="47"/>
        <v>19</v>
      </c>
      <c r="Z1502">
        <v>5</v>
      </c>
      <c r="AA1502">
        <v>0</v>
      </c>
      <c r="AB1502">
        <v>0</v>
      </c>
      <c r="AC1502">
        <v>0</v>
      </c>
      <c r="AD1502">
        <v>0</v>
      </c>
      <c r="AE1502">
        <v>0</v>
      </c>
      <c r="AF1502">
        <v>0</v>
      </c>
      <c r="AG1502">
        <v>3</v>
      </c>
      <c r="AH1502">
        <v>11</v>
      </c>
      <c r="AI1502">
        <v>0</v>
      </c>
      <c r="AJ1502">
        <f>marketing_campaign[[#This Row],[AcceptedCmp2]]+marketing_campaign[[#This Row],[AcceptedCmp1]]+marketing_campaign[[#This Row],[AcceptedCmp5]]+marketing_campaign[[#This Row],[AcceptedCmp4]]+marketing_campaign[[#This Row],[AcceptedCmp3]]</f>
        <v>0</v>
      </c>
    </row>
    <row r="1503" spans="1:36" x14ac:dyDescent="0.35">
      <c r="A1503">
        <v>5751</v>
      </c>
      <c r="B1503">
        <v>1973</v>
      </c>
      <c r="C1503">
        <f t="shared" ca="1" si="46"/>
        <v>53</v>
      </c>
      <c r="D1503" t="str" cm="1">
        <f t="array" aca="1" ref="D15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3" t="s">
        <v>37</v>
      </c>
      <c r="F1503" t="s">
        <v>35</v>
      </c>
      <c r="G1503" cm="1">
        <f t="array" ref="G1503">_xlfn.IFS(marketing_campaign[[#This Row],[Marital_Status]]="Single",I1503-J1503+1,marketing_campaign[[#This Row],[Marital_Status]]="Together",I1503+J1503+2,marketing_campaign[[#This Row],[Marital_Status]]="Alone",I1503-J1503+1,marketing_campaign[[#This Row],[Marital_Status]]="Married",I1503+J1503+2,marketing_campaign[[#This Row],[Marital_Status]]="Divorced",I1503+J1503+1,marketing_campaign[[#This Row],[Marital_Status]]="YOLO",I1503-J1503+1,marketing_campaign[[#This Row],[Marital_Status]]="Absurd",I1503-J1503+1,marketing_campaign[[#This Row],[Marital_Status]]="Widow",I1503+J1503+1)</f>
        <v>2</v>
      </c>
      <c r="H1503">
        <v>31163</v>
      </c>
      <c r="I1503">
        <v>1</v>
      </c>
      <c r="J1503">
        <v>0</v>
      </c>
      <c r="K1503" s="1">
        <v>41683</v>
      </c>
      <c r="L1503">
        <v>54</v>
      </c>
      <c r="M1503" t="str" cm="1">
        <f t="array" ref="M1503">_xlfn.IFS(AND(marketing_campaign[[#This Row],[Recency]]&gt;=0,marketing_campaign[[#This Row],[Recency]]&lt;=14),"Early Recency",AND(marketing_campaign[[#This Row],[Recency]]&gt;=15,marketing_campaign[[#This Row],[Recency]]&lt;=31),"Mid-Recency",marketing_campaign[[#This Row],[Recency]]&gt;=32,"Late Recency")</f>
        <v>Late Recency</v>
      </c>
      <c r="N1503">
        <v>2</v>
      </c>
      <c r="O1503">
        <v>3</v>
      </c>
      <c r="P1503">
        <v>10</v>
      </c>
      <c r="Q1503">
        <v>11</v>
      </c>
      <c r="R1503">
        <v>2</v>
      </c>
      <c r="S1503">
        <v>10</v>
      </c>
      <c r="T1503">
        <f>marketing_campaign[[#This Row],[MntGoldProds]]+marketing_campaign[[#This Row],[MntSweetProducts]]+marketing_campaign[[#This Row],[MntFishProducts]]+marketing_campaign[[#This Row],[MntMeatProducts]]+marketing_campaign[[#This Row],[MntFruits]]+marketing_campaign[[#This Row],[MntWines]]</f>
        <v>38</v>
      </c>
      <c r="U1503">
        <v>1</v>
      </c>
      <c r="V1503">
        <v>1</v>
      </c>
      <c r="W1503">
        <v>0</v>
      </c>
      <c r="X1503">
        <v>3</v>
      </c>
      <c r="Y1503">
        <f t="shared" si="47"/>
        <v>5</v>
      </c>
      <c r="Z1503">
        <v>6</v>
      </c>
      <c r="AA1503">
        <v>0</v>
      </c>
      <c r="AB1503">
        <v>0</v>
      </c>
      <c r="AC1503">
        <v>0</v>
      </c>
      <c r="AD1503">
        <v>0</v>
      </c>
      <c r="AE1503">
        <v>0</v>
      </c>
      <c r="AF1503">
        <v>0</v>
      </c>
      <c r="AG1503">
        <v>3</v>
      </c>
      <c r="AH1503">
        <v>11</v>
      </c>
      <c r="AI1503">
        <v>0</v>
      </c>
      <c r="AJ1503">
        <f>marketing_campaign[[#This Row],[AcceptedCmp2]]+marketing_campaign[[#This Row],[AcceptedCmp1]]+marketing_campaign[[#This Row],[AcceptedCmp5]]+marketing_campaign[[#This Row],[AcceptedCmp4]]+marketing_campaign[[#This Row],[AcceptedCmp3]]</f>
        <v>0</v>
      </c>
    </row>
    <row r="1504" spans="1:36" x14ac:dyDescent="0.35">
      <c r="A1504">
        <v>3340</v>
      </c>
      <c r="B1504">
        <v>1977</v>
      </c>
      <c r="C1504">
        <f t="shared" ca="1" si="46"/>
        <v>49</v>
      </c>
      <c r="D1504" t="str" cm="1">
        <f t="array" aca="1" ref="D15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4" t="s">
        <v>29</v>
      </c>
      <c r="F1504" t="s">
        <v>33</v>
      </c>
      <c r="G1504" cm="1">
        <f t="array" ref="G1504">_xlfn.IFS(marketing_campaign[[#This Row],[Marital_Status]]="Single",I1504-J1504+1,marketing_campaign[[#This Row],[Marital_Status]]="Together",I1504+J1504+2,marketing_campaign[[#This Row],[Marital_Status]]="Alone",I1504-J1504+1,marketing_campaign[[#This Row],[Marital_Status]]="Married",I1504+J1504+2,marketing_campaign[[#This Row],[Marital_Status]]="Divorced",I1504+J1504+1,marketing_campaign[[#This Row],[Marital_Status]]="YOLO",I1504-J1504+1,marketing_campaign[[#This Row],[Marital_Status]]="Absurd",I1504-J1504+1,marketing_campaign[[#This Row],[Marital_Status]]="Widow",I1504+J1504+1)</f>
        <v>3</v>
      </c>
      <c r="H1504">
        <v>42014</v>
      </c>
      <c r="I1504">
        <v>1</v>
      </c>
      <c r="J1504">
        <v>0</v>
      </c>
      <c r="K1504" s="1">
        <v>41138</v>
      </c>
      <c r="L1504">
        <v>56</v>
      </c>
      <c r="M1504" t="str" cm="1">
        <f t="array" ref="M1504">_xlfn.IFS(AND(marketing_campaign[[#This Row],[Recency]]&gt;=0,marketing_campaign[[#This Row],[Recency]]&lt;=14),"Early Recency",AND(marketing_campaign[[#This Row],[Recency]]&gt;=15,marketing_campaign[[#This Row],[Recency]]&lt;=31),"Mid-Recency",marketing_campaign[[#This Row],[Recency]]&gt;=32,"Late Recency")</f>
        <v>Late Recency</v>
      </c>
      <c r="N1504">
        <v>244</v>
      </c>
      <c r="O1504">
        <v>15</v>
      </c>
      <c r="P1504">
        <v>108</v>
      </c>
      <c r="Q1504">
        <v>4</v>
      </c>
      <c r="R1504">
        <v>15</v>
      </c>
      <c r="S1504">
        <v>50</v>
      </c>
      <c r="T1504">
        <f>marketing_campaign[[#This Row],[MntGoldProds]]+marketing_campaign[[#This Row],[MntSweetProducts]]+marketing_campaign[[#This Row],[MntFishProducts]]+marketing_campaign[[#This Row],[MntMeatProducts]]+marketing_campaign[[#This Row],[MntFruits]]+marketing_campaign[[#This Row],[MntWines]]</f>
        <v>436</v>
      </c>
      <c r="U1504">
        <v>6</v>
      </c>
      <c r="V1504">
        <v>7</v>
      </c>
      <c r="W1504">
        <v>1</v>
      </c>
      <c r="X1504">
        <v>6</v>
      </c>
      <c r="Y1504">
        <f t="shared" si="47"/>
        <v>20</v>
      </c>
      <c r="Z1504">
        <v>8</v>
      </c>
      <c r="AA1504">
        <v>0</v>
      </c>
      <c r="AB1504">
        <v>0</v>
      </c>
      <c r="AC1504">
        <v>0</v>
      </c>
      <c r="AD1504">
        <v>0</v>
      </c>
      <c r="AE1504">
        <v>0</v>
      </c>
      <c r="AF1504">
        <v>0</v>
      </c>
      <c r="AG1504">
        <v>3</v>
      </c>
      <c r="AH1504">
        <v>11</v>
      </c>
      <c r="AI1504">
        <v>1</v>
      </c>
      <c r="AJ1504">
        <f>marketing_campaign[[#This Row],[AcceptedCmp2]]+marketing_campaign[[#This Row],[AcceptedCmp1]]+marketing_campaign[[#This Row],[AcceptedCmp5]]+marketing_campaign[[#This Row],[AcceptedCmp4]]+marketing_campaign[[#This Row],[AcceptedCmp3]]</f>
        <v>0</v>
      </c>
    </row>
    <row r="1505" spans="1:36" x14ac:dyDescent="0.35">
      <c r="A1505">
        <v>3594</v>
      </c>
      <c r="B1505">
        <v>1973</v>
      </c>
      <c r="C1505">
        <f t="shared" ca="1" si="46"/>
        <v>53</v>
      </c>
      <c r="D1505" t="str" cm="1">
        <f t="array" aca="1" ref="D15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5" t="s">
        <v>34</v>
      </c>
      <c r="F1505" t="s">
        <v>33</v>
      </c>
      <c r="G1505" cm="1">
        <f t="array" ref="G1505">_xlfn.IFS(marketing_campaign[[#This Row],[Marital_Status]]="Single",I1505-J1505+1,marketing_campaign[[#This Row],[Marital_Status]]="Together",I1505+J1505+2,marketing_campaign[[#This Row],[Marital_Status]]="Alone",I1505-J1505+1,marketing_campaign[[#This Row],[Marital_Status]]="Married",I1505+J1505+2,marketing_campaign[[#This Row],[Marital_Status]]="Divorced",I1505+J1505+1,marketing_campaign[[#This Row],[Marital_Status]]="YOLO",I1505-J1505+1,marketing_campaign[[#This Row],[Marital_Status]]="Absurd",I1505-J1505+1,marketing_campaign[[#This Row],[Marital_Status]]="Widow",I1505+J1505+1)</f>
        <v>4</v>
      </c>
      <c r="H1505">
        <v>54108</v>
      </c>
      <c r="I1505">
        <v>1</v>
      </c>
      <c r="J1505">
        <v>1</v>
      </c>
      <c r="K1505" s="1">
        <v>41218</v>
      </c>
      <c r="L1505">
        <v>74</v>
      </c>
      <c r="M1505" t="str" cm="1">
        <f t="array" ref="M1505">_xlfn.IFS(AND(marketing_campaign[[#This Row],[Recency]]&gt;=0,marketing_campaign[[#This Row],[Recency]]&lt;=14),"Early Recency",AND(marketing_campaign[[#This Row],[Recency]]&gt;=15,marketing_campaign[[#This Row],[Recency]]&lt;=31),"Mid-Recency",marketing_campaign[[#This Row],[Recency]]&gt;=32,"Late Recency")</f>
        <v>Late Recency</v>
      </c>
      <c r="N1505">
        <v>539</v>
      </c>
      <c r="O1505">
        <v>6</v>
      </c>
      <c r="P1505">
        <v>91</v>
      </c>
      <c r="Q1505">
        <v>8</v>
      </c>
      <c r="R1505">
        <v>6</v>
      </c>
      <c r="S1505">
        <v>97</v>
      </c>
      <c r="T1505">
        <f>marketing_campaign[[#This Row],[MntGoldProds]]+marketing_campaign[[#This Row],[MntSweetProducts]]+marketing_campaign[[#This Row],[MntFishProducts]]+marketing_campaign[[#This Row],[MntMeatProducts]]+marketing_campaign[[#This Row],[MntFruits]]+marketing_campaign[[#This Row],[MntWines]]</f>
        <v>747</v>
      </c>
      <c r="U1505">
        <v>13</v>
      </c>
      <c r="V1505">
        <v>8</v>
      </c>
      <c r="W1505">
        <v>2</v>
      </c>
      <c r="X1505">
        <v>9</v>
      </c>
      <c r="Y1505">
        <f t="shared" si="47"/>
        <v>32</v>
      </c>
      <c r="Z1505">
        <v>8</v>
      </c>
      <c r="AA1505">
        <v>0</v>
      </c>
      <c r="AB1505">
        <v>0</v>
      </c>
      <c r="AC1505">
        <v>0</v>
      </c>
      <c r="AD1505">
        <v>0</v>
      </c>
      <c r="AE1505">
        <v>0</v>
      </c>
      <c r="AF1505">
        <v>0</v>
      </c>
      <c r="AG1505">
        <v>3</v>
      </c>
      <c r="AH1505">
        <v>11</v>
      </c>
      <c r="AI1505">
        <v>0</v>
      </c>
      <c r="AJ1505">
        <f>marketing_campaign[[#This Row],[AcceptedCmp2]]+marketing_campaign[[#This Row],[AcceptedCmp1]]+marketing_campaign[[#This Row],[AcceptedCmp5]]+marketing_campaign[[#This Row],[AcceptedCmp4]]+marketing_campaign[[#This Row],[AcceptedCmp3]]</f>
        <v>0</v>
      </c>
    </row>
    <row r="1506" spans="1:36" x14ac:dyDescent="0.35">
      <c r="A1506">
        <v>3584</v>
      </c>
      <c r="B1506">
        <v>1955</v>
      </c>
      <c r="C1506">
        <f t="shared" ca="1" si="46"/>
        <v>71</v>
      </c>
      <c r="D1506" t="str" cm="1">
        <f t="array" aca="1" ref="D15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06" t="s">
        <v>32</v>
      </c>
      <c r="F1506" t="s">
        <v>30</v>
      </c>
      <c r="G1506" cm="1">
        <f t="array" ref="G1506">_xlfn.IFS(marketing_campaign[[#This Row],[Marital_Status]]="Single",I1506-J1506+1,marketing_campaign[[#This Row],[Marital_Status]]="Together",I1506+J1506+2,marketing_campaign[[#This Row],[Marital_Status]]="Alone",I1506-J1506+1,marketing_campaign[[#This Row],[Marital_Status]]="Married",I1506+J1506+2,marketing_campaign[[#This Row],[Marital_Status]]="Divorced",I1506+J1506+1,marketing_campaign[[#This Row],[Marital_Status]]="YOLO",I1506-J1506+1,marketing_campaign[[#This Row],[Marital_Status]]="Absurd",I1506-J1506+1,marketing_campaign[[#This Row],[Marital_Status]]="Widow",I1506+J1506+1)</f>
        <v>1</v>
      </c>
      <c r="H1506">
        <v>49667</v>
      </c>
      <c r="I1506">
        <v>0</v>
      </c>
      <c r="J1506">
        <v>0</v>
      </c>
      <c r="K1506" s="1">
        <v>41141</v>
      </c>
      <c r="L1506">
        <v>35</v>
      </c>
      <c r="M1506" t="str" cm="1">
        <f t="array" ref="M1506">_xlfn.IFS(AND(marketing_campaign[[#This Row],[Recency]]&gt;=0,marketing_campaign[[#This Row],[Recency]]&lt;=14),"Early Recency",AND(marketing_campaign[[#This Row],[Recency]]&gt;=15,marketing_campaign[[#This Row],[Recency]]&lt;=31),"Mid-Recency",marketing_campaign[[#This Row],[Recency]]&gt;=32,"Late Recency")</f>
        <v>Late Recency</v>
      </c>
      <c r="N1506">
        <v>1181</v>
      </c>
      <c r="O1506">
        <v>26</v>
      </c>
      <c r="P1506">
        <v>120</v>
      </c>
      <c r="Q1506">
        <v>17</v>
      </c>
      <c r="R1506">
        <v>13</v>
      </c>
      <c r="S1506">
        <v>39</v>
      </c>
      <c r="T1506">
        <f>marketing_campaign[[#This Row],[MntGoldProds]]+marketing_campaign[[#This Row],[MntSweetProducts]]+marketing_campaign[[#This Row],[MntFishProducts]]+marketing_campaign[[#This Row],[MntMeatProducts]]+marketing_campaign[[#This Row],[MntFruits]]+marketing_campaign[[#This Row],[MntWines]]</f>
        <v>1396</v>
      </c>
      <c r="U1506">
        <v>2</v>
      </c>
      <c r="V1506">
        <v>5</v>
      </c>
      <c r="W1506">
        <v>10</v>
      </c>
      <c r="X1506">
        <v>5</v>
      </c>
      <c r="Y1506">
        <f t="shared" si="47"/>
        <v>22</v>
      </c>
      <c r="Z1506">
        <v>8</v>
      </c>
      <c r="AA1506">
        <v>1</v>
      </c>
      <c r="AB1506">
        <v>0</v>
      </c>
      <c r="AC1506">
        <v>0</v>
      </c>
      <c r="AD1506">
        <v>0</v>
      </c>
      <c r="AE1506">
        <v>0</v>
      </c>
      <c r="AF1506">
        <v>0</v>
      </c>
      <c r="AG1506">
        <v>3</v>
      </c>
      <c r="AH1506">
        <v>11</v>
      </c>
      <c r="AI1506">
        <v>1</v>
      </c>
      <c r="AJ1506">
        <f>marketing_campaign[[#This Row],[AcceptedCmp2]]+marketing_campaign[[#This Row],[AcceptedCmp1]]+marketing_campaign[[#This Row],[AcceptedCmp5]]+marketing_campaign[[#This Row],[AcceptedCmp4]]+marketing_campaign[[#This Row],[AcceptedCmp3]]</f>
        <v>1</v>
      </c>
    </row>
    <row r="1507" spans="1:36" x14ac:dyDescent="0.35">
      <c r="A1507">
        <v>3643</v>
      </c>
      <c r="B1507">
        <v>1974</v>
      </c>
      <c r="C1507">
        <f t="shared" ca="1" si="46"/>
        <v>52</v>
      </c>
      <c r="D1507" t="str" cm="1">
        <f t="array" aca="1" ref="D15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7" t="s">
        <v>34</v>
      </c>
      <c r="F1507" t="s">
        <v>33</v>
      </c>
      <c r="G1507" cm="1">
        <f t="array" ref="G1507">_xlfn.IFS(marketing_campaign[[#This Row],[Marital_Status]]="Single",I1507-J1507+1,marketing_campaign[[#This Row],[Marital_Status]]="Together",I1507+J1507+2,marketing_campaign[[#This Row],[Marital_Status]]="Alone",I1507-J1507+1,marketing_campaign[[#This Row],[Marital_Status]]="Married",I1507+J1507+2,marketing_campaign[[#This Row],[Marital_Status]]="Divorced",I1507+J1507+1,marketing_campaign[[#This Row],[Marital_Status]]="YOLO",I1507-J1507+1,marketing_campaign[[#This Row],[Marital_Status]]="Absurd",I1507-J1507+1,marketing_campaign[[#This Row],[Marital_Status]]="Widow",I1507+J1507+1)</f>
        <v>2</v>
      </c>
      <c r="H1507">
        <v>63206</v>
      </c>
      <c r="I1507">
        <v>0</v>
      </c>
      <c r="J1507">
        <v>0</v>
      </c>
      <c r="K1507" s="1">
        <v>41718</v>
      </c>
      <c r="L1507">
        <v>65</v>
      </c>
      <c r="M1507" t="str" cm="1">
        <f t="array" ref="M1507">_xlfn.IFS(AND(marketing_campaign[[#This Row],[Recency]]&gt;=0,marketing_campaign[[#This Row],[Recency]]&lt;=14),"Early Recency",AND(marketing_campaign[[#This Row],[Recency]]&gt;=15,marketing_campaign[[#This Row],[Recency]]&lt;=31),"Mid-Recency",marketing_campaign[[#This Row],[Recency]]&gt;=32,"Late Recency")</f>
        <v>Late Recency</v>
      </c>
      <c r="N1507">
        <v>750</v>
      </c>
      <c r="O1507">
        <v>8</v>
      </c>
      <c r="P1507">
        <v>125</v>
      </c>
      <c r="Q1507">
        <v>11</v>
      </c>
      <c r="R1507">
        <v>8</v>
      </c>
      <c r="S1507">
        <v>26</v>
      </c>
      <c r="T1507">
        <f>marketing_campaign[[#This Row],[MntGoldProds]]+marketing_campaign[[#This Row],[MntSweetProducts]]+marketing_campaign[[#This Row],[MntFishProducts]]+marketing_campaign[[#This Row],[MntMeatProducts]]+marketing_campaign[[#This Row],[MntFruits]]+marketing_campaign[[#This Row],[MntWines]]</f>
        <v>928</v>
      </c>
      <c r="U1507">
        <v>1</v>
      </c>
      <c r="V1507">
        <v>4</v>
      </c>
      <c r="W1507">
        <v>3</v>
      </c>
      <c r="X1507">
        <v>6</v>
      </c>
      <c r="Y1507">
        <f t="shared" si="47"/>
        <v>14</v>
      </c>
      <c r="Z1507">
        <v>2</v>
      </c>
      <c r="AA1507">
        <v>0</v>
      </c>
      <c r="AB1507">
        <v>0</v>
      </c>
      <c r="AC1507">
        <v>1</v>
      </c>
      <c r="AD1507">
        <v>0</v>
      </c>
      <c r="AE1507">
        <v>0</v>
      </c>
      <c r="AF1507">
        <v>0</v>
      </c>
      <c r="AG1507">
        <v>3</v>
      </c>
      <c r="AH1507">
        <v>11</v>
      </c>
      <c r="AI1507">
        <v>0</v>
      </c>
      <c r="AJ1507">
        <f>marketing_campaign[[#This Row],[AcceptedCmp2]]+marketing_campaign[[#This Row],[AcceptedCmp1]]+marketing_campaign[[#This Row],[AcceptedCmp5]]+marketing_campaign[[#This Row],[AcceptedCmp4]]+marketing_campaign[[#This Row],[AcceptedCmp3]]</f>
        <v>1</v>
      </c>
    </row>
    <row r="1508" spans="1:36" x14ac:dyDescent="0.35">
      <c r="A1508">
        <v>851</v>
      </c>
      <c r="B1508">
        <v>1972</v>
      </c>
      <c r="C1508">
        <f t="shared" ca="1" si="46"/>
        <v>54</v>
      </c>
      <c r="D1508" t="str" cm="1">
        <f t="array" aca="1" ref="D15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8" t="s">
        <v>34</v>
      </c>
      <c r="F1508" t="s">
        <v>33</v>
      </c>
      <c r="G1508" cm="1">
        <f t="array" ref="G1508">_xlfn.IFS(marketing_campaign[[#This Row],[Marital_Status]]="Single",I1508-J1508+1,marketing_campaign[[#This Row],[Marital_Status]]="Together",I1508+J1508+2,marketing_campaign[[#This Row],[Marital_Status]]="Alone",I1508-J1508+1,marketing_campaign[[#This Row],[Marital_Status]]="Married",I1508+J1508+2,marketing_campaign[[#This Row],[Marital_Status]]="Divorced",I1508+J1508+1,marketing_campaign[[#This Row],[Marital_Status]]="YOLO",I1508-J1508+1,marketing_campaign[[#This Row],[Marital_Status]]="Absurd",I1508-J1508+1,marketing_campaign[[#This Row],[Marital_Status]]="Widow",I1508+J1508+1)</f>
        <v>4</v>
      </c>
      <c r="H1508">
        <v>57136</v>
      </c>
      <c r="I1508">
        <v>1</v>
      </c>
      <c r="J1508">
        <v>1</v>
      </c>
      <c r="K1508" s="1">
        <v>41464</v>
      </c>
      <c r="L1508">
        <v>48</v>
      </c>
      <c r="M1508" t="str" cm="1">
        <f t="array" ref="M1508">_xlfn.IFS(AND(marketing_campaign[[#This Row],[Recency]]&gt;=0,marketing_campaign[[#This Row],[Recency]]&lt;=14),"Early Recency",AND(marketing_campaign[[#This Row],[Recency]]&gt;=15,marketing_campaign[[#This Row],[Recency]]&lt;=31),"Mid-Recency",marketing_campaign[[#This Row],[Recency]]&gt;=32,"Late Recency")</f>
        <v>Late Recency</v>
      </c>
      <c r="N1508">
        <v>306</v>
      </c>
      <c r="O1508">
        <v>5</v>
      </c>
      <c r="P1508">
        <v>109</v>
      </c>
      <c r="Q1508">
        <v>21</v>
      </c>
      <c r="R1508">
        <v>109</v>
      </c>
      <c r="S1508">
        <v>92</v>
      </c>
      <c r="T1508">
        <f>marketing_campaign[[#This Row],[MntGoldProds]]+marketing_campaign[[#This Row],[MntSweetProducts]]+marketing_campaign[[#This Row],[MntFishProducts]]+marketing_campaign[[#This Row],[MntMeatProducts]]+marketing_campaign[[#This Row],[MntFruits]]+marketing_campaign[[#This Row],[MntWines]]</f>
        <v>642</v>
      </c>
      <c r="U1508">
        <v>9</v>
      </c>
      <c r="V1508">
        <v>5</v>
      </c>
      <c r="W1508">
        <v>2</v>
      </c>
      <c r="X1508">
        <v>10</v>
      </c>
      <c r="Y1508">
        <f t="shared" si="47"/>
        <v>26</v>
      </c>
      <c r="Z1508">
        <v>6</v>
      </c>
      <c r="AA1508">
        <v>0</v>
      </c>
      <c r="AB1508">
        <v>0</v>
      </c>
      <c r="AC1508">
        <v>0</v>
      </c>
      <c r="AD1508">
        <v>0</v>
      </c>
      <c r="AE1508">
        <v>0</v>
      </c>
      <c r="AF1508">
        <v>0</v>
      </c>
      <c r="AG1508">
        <v>3</v>
      </c>
      <c r="AH1508">
        <v>11</v>
      </c>
      <c r="AI1508">
        <v>0</v>
      </c>
      <c r="AJ1508">
        <f>marketing_campaign[[#This Row],[AcceptedCmp2]]+marketing_campaign[[#This Row],[AcceptedCmp1]]+marketing_campaign[[#This Row],[AcceptedCmp5]]+marketing_campaign[[#This Row],[AcceptedCmp4]]+marketing_campaign[[#This Row],[AcceptedCmp3]]</f>
        <v>0</v>
      </c>
    </row>
    <row r="1509" spans="1:36" x14ac:dyDescent="0.35">
      <c r="A1509">
        <v>7706</v>
      </c>
      <c r="B1509">
        <v>1975</v>
      </c>
      <c r="C1509">
        <f t="shared" ca="1" si="46"/>
        <v>51</v>
      </c>
      <c r="D1509" t="str" cm="1">
        <f t="array" aca="1" ref="D15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09" t="s">
        <v>37</v>
      </c>
      <c r="F1509" t="s">
        <v>31</v>
      </c>
      <c r="G1509" cm="1">
        <f t="array" ref="G1509">_xlfn.IFS(marketing_campaign[[#This Row],[Marital_Status]]="Single",I1509-J1509+1,marketing_campaign[[#This Row],[Marital_Status]]="Together",I1509+J1509+2,marketing_campaign[[#This Row],[Marital_Status]]="Alone",I1509-J1509+1,marketing_campaign[[#This Row],[Marital_Status]]="Married",I1509+J1509+2,marketing_campaign[[#This Row],[Marital_Status]]="Divorced",I1509+J1509+1,marketing_campaign[[#This Row],[Marital_Status]]="YOLO",I1509-J1509+1,marketing_campaign[[#This Row],[Marital_Status]]="Absurd",I1509-J1509+1,marketing_campaign[[#This Row],[Marital_Status]]="Widow",I1509+J1509+1)</f>
        <v>3</v>
      </c>
      <c r="H1509">
        <v>46772</v>
      </c>
      <c r="I1509">
        <v>0</v>
      </c>
      <c r="J1509">
        <v>1</v>
      </c>
      <c r="K1509" s="1">
        <v>41220</v>
      </c>
      <c r="L1509">
        <v>88</v>
      </c>
      <c r="M1509" t="str" cm="1">
        <f t="array" ref="M1509">_xlfn.IFS(AND(marketing_campaign[[#This Row],[Recency]]&gt;=0,marketing_campaign[[#This Row],[Recency]]&lt;=14),"Early Recency",AND(marketing_campaign[[#This Row],[Recency]]&gt;=15,marketing_campaign[[#This Row],[Recency]]&lt;=31),"Mid-Recency",marketing_campaign[[#This Row],[Recency]]&gt;=32,"Late Recency")</f>
        <v>Late Recency</v>
      </c>
      <c r="N1509">
        <v>350</v>
      </c>
      <c r="O1509">
        <v>104</v>
      </c>
      <c r="P1509">
        <v>189</v>
      </c>
      <c r="Q1509">
        <v>197</v>
      </c>
      <c r="R1509">
        <v>151</v>
      </c>
      <c r="S1509">
        <v>57</v>
      </c>
      <c r="T1509">
        <f>marketing_campaign[[#This Row],[MntGoldProds]]+marketing_campaign[[#This Row],[MntSweetProducts]]+marketing_campaign[[#This Row],[MntFishProducts]]+marketing_campaign[[#This Row],[MntMeatProducts]]+marketing_campaign[[#This Row],[MntFruits]]+marketing_campaign[[#This Row],[MntWines]]</f>
        <v>1048</v>
      </c>
      <c r="U1509">
        <v>6</v>
      </c>
      <c r="V1509">
        <v>11</v>
      </c>
      <c r="W1509">
        <v>8</v>
      </c>
      <c r="X1509">
        <v>5</v>
      </c>
      <c r="Y1509">
        <f t="shared" si="47"/>
        <v>30</v>
      </c>
      <c r="Z1509">
        <v>8</v>
      </c>
      <c r="AA1509">
        <v>1</v>
      </c>
      <c r="AB1509">
        <v>0</v>
      </c>
      <c r="AC1509">
        <v>0</v>
      </c>
      <c r="AD1509">
        <v>0</v>
      </c>
      <c r="AE1509">
        <v>0</v>
      </c>
      <c r="AF1509">
        <v>0</v>
      </c>
      <c r="AG1509">
        <v>3</v>
      </c>
      <c r="AH1509">
        <v>11</v>
      </c>
      <c r="AI1509">
        <v>0</v>
      </c>
      <c r="AJ1509">
        <f>marketing_campaign[[#This Row],[AcceptedCmp2]]+marketing_campaign[[#This Row],[AcceptedCmp1]]+marketing_campaign[[#This Row],[AcceptedCmp5]]+marketing_campaign[[#This Row],[AcceptedCmp4]]+marketing_campaign[[#This Row],[AcceptedCmp3]]</f>
        <v>1</v>
      </c>
    </row>
    <row r="1510" spans="1:36" x14ac:dyDescent="0.35">
      <c r="A1510">
        <v>3967</v>
      </c>
      <c r="B1510">
        <v>1971</v>
      </c>
      <c r="C1510">
        <f t="shared" ca="1" si="46"/>
        <v>55</v>
      </c>
      <c r="D1510" t="str" cm="1">
        <f t="array" aca="1" ref="D15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0" t="s">
        <v>32</v>
      </c>
      <c r="F1510" t="s">
        <v>33</v>
      </c>
      <c r="G1510" cm="1">
        <f t="array" ref="G1510">_xlfn.IFS(marketing_campaign[[#This Row],[Marital_Status]]="Single",I1510-J1510+1,marketing_campaign[[#This Row],[Marital_Status]]="Together",I1510+J1510+2,marketing_campaign[[#This Row],[Marital_Status]]="Alone",I1510-J1510+1,marketing_campaign[[#This Row],[Marital_Status]]="Married",I1510+J1510+2,marketing_campaign[[#This Row],[Marital_Status]]="Divorced",I1510+J1510+1,marketing_campaign[[#This Row],[Marital_Status]]="YOLO",I1510-J1510+1,marketing_campaign[[#This Row],[Marital_Status]]="Absurd",I1510-J1510+1,marketing_campaign[[#This Row],[Marital_Status]]="Widow",I1510+J1510+1)</f>
        <v>2</v>
      </c>
      <c r="H1510">
        <v>78931</v>
      </c>
      <c r="I1510">
        <v>0</v>
      </c>
      <c r="J1510">
        <v>0</v>
      </c>
      <c r="K1510" s="1">
        <v>41572</v>
      </c>
      <c r="L1510">
        <v>19</v>
      </c>
      <c r="M1510" t="str" cm="1">
        <f t="array" ref="M1510">_xlfn.IFS(AND(marketing_campaign[[#This Row],[Recency]]&gt;=0,marketing_campaign[[#This Row],[Recency]]&lt;=14),"Early Recency",AND(marketing_campaign[[#This Row],[Recency]]&gt;=15,marketing_campaign[[#This Row],[Recency]]&lt;=31),"Mid-Recency",marketing_campaign[[#This Row],[Recency]]&gt;=32,"Late Recency")</f>
        <v>Mid-Recency</v>
      </c>
      <c r="N1510">
        <v>331</v>
      </c>
      <c r="O1510">
        <v>197</v>
      </c>
      <c r="P1510">
        <v>170</v>
      </c>
      <c r="Q1510">
        <v>58</v>
      </c>
      <c r="R1510">
        <v>152</v>
      </c>
      <c r="S1510">
        <v>35</v>
      </c>
      <c r="T1510">
        <f>marketing_campaign[[#This Row],[MntGoldProds]]+marketing_campaign[[#This Row],[MntSweetProducts]]+marketing_campaign[[#This Row],[MntFishProducts]]+marketing_campaign[[#This Row],[MntMeatProducts]]+marketing_campaign[[#This Row],[MntFruits]]+marketing_campaign[[#This Row],[MntWines]]</f>
        <v>943</v>
      </c>
      <c r="U1510">
        <v>1</v>
      </c>
      <c r="V1510">
        <v>2</v>
      </c>
      <c r="W1510">
        <v>8</v>
      </c>
      <c r="X1510">
        <v>13</v>
      </c>
      <c r="Y1510">
        <f t="shared" si="47"/>
        <v>24</v>
      </c>
      <c r="Z1510">
        <v>1</v>
      </c>
      <c r="AA1510">
        <v>0</v>
      </c>
      <c r="AB1510">
        <v>0</v>
      </c>
      <c r="AC1510">
        <v>0</v>
      </c>
      <c r="AD1510">
        <v>0</v>
      </c>
      <c r="AE1510">
        <v>0</v>
      </c>
      <c r="AF1510">
        <v>0</v>
      </c>
      <c r="AG1510">
        <v>3</v>
      </c>
      <c r="AH1510">
        <v>11</v>
      </c>
      <c r="AI1510">
        <v>0</v>
      </c>
      <c r="AJ1510">
        <f>marketing_campaign[[#This Row],[AcceptedCmp2]]+marketing_campaign[[#This Row],[AcceptedCmp1]]+marketing_campaign[[#This Row],[AcceptedCmp5]]+marketing_campaign[[#This Row],[AcceptedCmp4]]+marketing_campaign[[#This Row],[AcceptedCmp3]]</f>
        <v>0</v>
      </c>
    </row>
    <row r="1511" spans="1:36" x14ac:dyDescent="0.35">
      <c r="A1511">
        <v>10128</v>
      </c>
      <c r="B1511">
        <v>1958</v>
      </c>
      <c r="C1511">
        <f t="shared" ca="1" si="46"/>
        <v>68</v>
      </c>
      <c r="D1511" t="str" cm="1">
        <f t="array" aca="1" ref="D15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11" t="s">
        <v>29</v>
      </c>
      <c r="F1511" t="s">
        <v>31</v>
      </c>
      <c r="G1511" cm="1">
        <f t="array" ref="G1511">_xlfn.IFS(marketing_campaign[[#This Row],[Marital_Status]]="Single",I1511-J1511+1,marketing_campaign[[#This Row],[Marital_Status]]="Together",I1511+J1511+2,marketing_campaign[[#This Row],[Marital_Status]]="Alone",I1511-J1511+1,marketing_campaign[[#This Row],[Marital_Status]]="Married",I1511+J1511+2,marketing_campaign[[#This Row],[Marital_Status]]="Divorced",I1511+J1511+1,marketing_campaign[[#This Row],[Marital_Status]]="YOLO",I1511-J1511+1,marketing_campaign[[#This Row],[Marital_Status]]="Absurd",I1511-J1511+1,marketing_campaign[[#This Row],[Marital_Status]]="Widow",I1511+J1511+1)</f>
        <v>3</v>
      </c>
      <c r="H1511">
        <v>53977</v>
      </c>
      <c r="I1511">
        <v>0</v>
      </c>
      <c r="J1511">
        <v>1</v>
      </c>
      <c r="K1511" s="1">
        <v>41433</v>
      </c>
      <c r="L1511">
        <v>21</v>
      </c>
      <c r="M1511" t="str" cm="1">
        <f t="array" ref="M1511">_xlfn.IFS(AND(marketing_campaign[[#This Row],[Recency]]&gt;=0,marketing_campaign[[#This Row],[Recency]]&lt;=14),"Early Recency",AND(marketing_campaign[[#This Row],[Recency]]&gt;=15,marketing_campaign[[#This Row],[Recency]]&lt;=31),"Mid-Recency",marketing_campaign[[#This Row],[Recency]]&gt;=32,"Late Recency")</f>
        <v>Mid-Recency</v>
      </c>
      <c r="N1511">
        <v>620</v>
      </c>
      <c r="O1511">
        <v>16</v>
      </c>
      <c r="P1511">
        <v>165</v>
      </c>
      <c r="Q1511">
        <v>0</v>
      </c>
      <c r="R1511">
        <v>24</v>
      </c>
      <c r="S1511">
        <v>82</v>
      </c>
      <c r="T1511">
        <f>marketing_campaign[[#This Row],[MntGoldProds]]+marketing_campaign[[#This Row],[MntSweetProducts]]+marketing_campaign[[#This Row],[MntFishProducts]]+marketing_campaign[[#This Row],[MntMeatProducts]]+marketing_campaign[[#This Row],[MntFruits]]+marketing_campaign[[#This Row],[MntWines]]</f>
        <v>907</v>
      </c>
      <c r="U1511">
        <v>5</v>
      </c>
      <c r="V1511">
        <v>5</v>
      </c>
      <c r="W1511">
        <v>5</v>
      </c>
      <c r="X1511">
        <v>12</v>
      </c>
      <c r="Y1511">
        <f t="shared" si="47"/>
        <v>27</v>
      </c>
      <c r="Z1511">
        <v>5</v>
      </c>
      <c r="AA1511">
        <v>0</v>
      </c>
      <c r="AB1511">
        <v>0</v>
      </c>
      <c r="AC1511">
        <v>0</v>
      </c>
      <c r="AD1511">
        <v>0</v>
      </c>
      <c r="AE1511">
        <v>0</v>
      </c>
      <c r="AF1511">
        <v>0</v>
      </c>
      <c r="AG1511">
        <v>3</v>
      </c>
      <c r="AH1511">
        <v>11</v>
      </c>
      <c r="AI1511">
        <v>0</v>
      </c>
      <c r="AJ1511">
        <f>marketing_campaign[[#This Row],[AcceptedCmp2]]+marketing_campaign[[#This Row],[AcceptedCmp1]]+marketing_campaign[[#This Row],[AcceptedCmp5]]+marketing_campaign[[#This Row],[AcceptedCmp4]]+marketing_campaign[[#This Row],[AcceptedCmp3]]</f>
        <v>0</v>
      </c>
    </row>
    <row r="1512" spans="1:36" x14ac:dyDescent="0.35">
      <c r="A1512">
        <v>486</v>
      </c>
      <c r="B1512">
        <v>1988</v>
      </c>
      <c r="C1512">
        <f t="shared" ca="1" si="46"/>
        <v>38</v>
      </c>
      <c r="D1512" t="str" cm="1">
        <f t="array" aca="1" ref="D15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12" t="s">
        <v>29</v>
      </c>
      <c r="F1512" t="s">
        <v>33</v>
      </c>
      <c r="G1512" cm="1">
        <f t="array" ref="G1512">_xlfn.IFS(marketing_campaign[[#This Row],[Marital_Status]]="Single",I1512-J1512+1,marketing_campaign[[#This Row],[Marital_Status]]="Together",I1512+J1512+2,marketing_campaign[[#This Row],[Marital_Status]]="Alone",I1512-J1512+1,marketing_campaign[[#This Row],[Marital_Status]]="Married",I1512+J1512+2,marketing_campaign[[#This Row],[Marital_Status]]="Divorced",I1512+J1512+1,marketing_campaign[[#This Row],[Marital_Status]]="YOLO",I1512-J1512+1,marketing_campaign[[#This Row],[Marital_Status]]="Absurd",I1512-J1512+1,marketing_campaign[[#This Row],[Marital_Status]]="Widow",I1512+J1512+1)</f>
        <v>2</v>
      </c>
      <c r="H1512">
        <v>84219</v>
      </c>
      <c r="I1512">
        <v>0</v>
      </c>
      <c r="J1512">
        <v>0</v>
      </c>
      <c r="K1512" s="1">
        <v>41672</v>
      </c>
      <c r="L1512">
        <v>27</v>
      </c>
      <c r="M1512" t="str" cm="1">
        <f t="array" ref="M1512">_xlfn.IFS(AND(marketing_campaign[[#This Row],[Recency]]&gt;=0,marketing_campaign[[#This Row],[Recency]]&lt;=14),"Early Recency",AND(marketing_campaign[[#This Row],[Recency]]&gt;=15,marketing_campaign[[#This Row],[Recency]]&lt;=31),"Mid-Recency",marketing_campaign[[#This Row],[Recency]]&gt;=32,"Late Recency")</f>
        <v>Mid-Recency</v>
      </c>
      <c r="N1512">
        <v>434</v>
      </c>
      <c r="O1512">
        <v>137</v>
      </c>
      <c r="P1512">
        <v>400</v>
      </c>
      <c r="Q1512">
        <v>45</v>
      </c>
      <c r="R1512">
        <v>137</v>
      </c>
      <c r="S1512">
        <v>45</v>
      </c>
      <c r="T1512">
        <f>marketing_campaign[[#This Row],[MntGoldProds]]+marketing_campaign[[#This Row],[MntSweetProducts]]+marketing_campaign[[#This Row],[MntFishProducts]]+marketing_campaign[[#This Row],[MntMeatProducts]]+marketing_campaign[[#This Row],[MntFruits]]+marketing_campaign[[#This Row],[MntWines]]</f>
        <v>1198</v>
      </c>
      <c r="U1512">
        <v>1</v>
      </c>
      <c r="V1512">
        <v>3</v>
      </c>
      <c r="W1512">
        <v>4</v>
      </c>
      <c r="X1512">
        <v>10</v>
      </c>
      <c r="Y1512">
        <f t="shared" si="47"/>
        <v>18</v>
      </c>
      <c r="Z1512">
        <v>1</v>
      </c>
      <c r="AA1512">
        <v>0</v>
      </c>
      <c r="AB1512">
        <v>0</v>
      </c>
      <c r="AC1512">
        <v>0</v>
      </c>
      <c r="AD1512">
        <v>0</v>
      </c>
      <c r="AE1512">
        <v>0</v>
      </c>
      <c r="AF1512">
        <v>0</v>
      </c>
      <c r="AG1512">
        <v>3</v>
      </c>
      <c r="AH1512">
        <v>11</v>
      </c>
      <c r="AI1512">
        <v>0</v>
      </c>
      <c r="AJ1512">
        <f>marketing_campaign[[#This Row],[AcceptedCmp2]]+marketing_campaign[[#This Row],[AcceptedCmp1]]+marketing_campaign[[#This Row],[AcceptedCmp5]]+marketing_campaign[[#This Row],[AcceptedCmp4]]+marketing_campaign[[#This Row],[AcceptedCmp3]]</f>
        <v>0</v>
      </c>
    </row>
    <row r="1513" spans="1:36" x14ac:dyDescent="0.35">
      <c r="A1513">
        <v>9</v>
      </c>
      <c r="B1513">
        <v>1975</v>
      </c>
      <c r="C1513">
        <f t="shared" ca="1" si="46"/>
        <v>51</v>
      </c>
      <c r="D1513" t="str" cm="1">
        <f t="array" aca="1" ref="D15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3" t="s">
        <v>34</v>
      </c>
      <c r="F1513" t="s">
        <v>30</v>
      </c>
      <c r="G1513" cm="1">
        <f t="array" ref="G1513">_xlfn.IFS(marketing_campaign[[#This Row],[Marital_Status]]="Single",I1513-J1513+1,marketing_campaign[[#This Row],[Marital_Status]]="Together",I1513+J1513+2,marketing_campaign[[#This Row],[Marital_Status]]="Alone",I1513-J1513+1,marketing_campaign[[#This Row],[Marital_Status]]="Married",I1513+J1513+2,marketing_campaign[[#This Row],[Marital_Status]]="Divorced",I1513+J1513+1,marketing_campaign[[#This Row],[Marital_Status]]="YOLO",I1513-J1513+1,marketing_campaign[[#This Row],[Marital_Status]]="Absurd",I1513-J1513+1,marketing_campaign[[#This Row],[Marital_Status]]="Widow",I1513+J1513+1)</f>
        <v>1</v>
      </c>
      <c r="H1513">
        <v>46098</v>
      </c>
      <c r="I1513">
        <v>1</v>
      </c>
      <c r="J1513">
        <v>1</v>
      </c>
      <c r="K1513" s="1">
        <v>41139</v>
      </c>
      <c r="L1513">
        <v>86</v>
      </c>
      <c r="M1513" t="str" cm="1">
        <f t="array" ref="M1513">_xlfn.IFS(AND(marketing_campaign[[#This Row],[Recency]]&gt;=0,marketing_campaign[[#This Row],[Recency]]&lt;=14),"Early Recency",AND(marketing_campaign[[#This Row],[Recency]]&gt;=15,marketing_campaign[[#This Row],[Recency]]&lt;=31),"Mid-Recency",marketing_campaign[[#This Row],[Recency]]&gt;=32,"Late Recency")</f>
        <v>Late Recency</v>
      </c>
      <c r="N1513">
        <v>57</v>
      </c>
      <c r="O1513">
        <v>0</v>
      </c>
      <c r="P1513">
        <v>27</v>
      </c>
      <c r="Q1513">
        <v>0</v>
      </c>
      <c r="R1513">
        <v>0</v>
      </c>
      <c r="S1513">
        <v>36</v>
      </c>
      <c r="T1513">
        <f>marketing_campaign[[#This Row],[MntGoldProds]]+marketing_campaign[[#This Row],[MntSweetProducts]]+marketing_campaign[[#This Row],[MntFishProducts]]+marketing_campaign[[#This Row],[MntMeatProducts]]+marketing_campaign[[#This Row],[MntFruits]]+marketing_campaign[[#This Row],[MntWines]]</f>
        <v>120</v>
      </c>
      <c r="U1513">
        <v>4</v>
      </c>
      <c r="V1513">
        <v>3</v>
      </c>
      <c r="W1513">
        <v>2</v>
      </c>
      <c r="X1513">
        <v>2</v>
      </c>
      <c r="Y1513">
        <f t="shared" si="47"/>
        <v>11</v>
      </c>
      <c r="Z1513">
        <v>8</v>
      </c>
      <c r="AA1513">
        <v>0</v>
      </c>
      <c r="AB1513">
        <v>0</v>
      </c>
      <c r="AC1513">
        <v>0</v>
      </c>
      <c r="AD1513">
        <v>0</v>
      </c>
      <c r="AE1513">
        <v>0</v>
      </c>
      <c r="AF1513">
        <v>0</v>
      </c>
      <c r="AG1513">
        <v>3</v>
      </c>
      <c r="AH1513">
        <v>11</v>
      </c>
      <c r="AI1513">
        <v>0</v>
      </c>
      <c r="AJ1513">
        <f>marketing_campaign[[#This Row],[AcceptedCmp2]]+marketing_campaign[[#This Row],[AcceptedCmp1]]+marketing_campaign[[#This Row],[AcceptedCmp5]]+marketing_campaign[[#This Row],[AcceptedCmp4]]+marketing_campaign[[#This Row],[AcceptedCmp3]]</f>
        <v>0</v>
      </c>
    </row>
    <row r="1514" spans="1:36" x14ac:dyDescent="0.35">
      <c r="A1514">
        <v>9451</v>
      </c>
      <c r="B1514">
        <v>1965</v>
      </c>
      <c r="C1514">
        <f t="shared" ca="1" si="46"/>
        <v>61</v>
      </c>
      <c r="D1514" t="str" cm="1">
        <f t="array" aca="1" ref="D15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4" t="s">
        <v>29</v>
      </c>
      <c r="F1514" t="s">
        <v>33</v>
      </c>
      <c r="G1514" cm="1">
        <f t="array" ref="G1514">_xlfn.IFS(marketing_campaign[[#This Row],[Marital_Status]]="Single",I1514-J1514+1,marketing_campaign[[#This Row],[Marital_Status]]="Together",I1514+J1514+2,marketing_campaign[[#This Row],[Marital_Status]]="Alone",I1514-J1514+1,marketing_campaign[[#This Row],[Marital_Status]]="Married",I1514+J1514+2,marketing_campaign[[#This Row],[Marital_Status]]="Divorced",I1514+J1514+1,marketing_campaign[[#This Row],[Marital_Status]]="YOLO",I1514-J1514+1,marketing_campaign[[#This Row],[Marital_Status]]="Absurd",I1514-J1514+1,marketing_campaign[[#This Row],[Marital_Status]]="Widow",I1514+J1514+1)</f>
        <v>3</v>
      </c>
      <c r="H1514">
        <v>73538</v>
      </c>
      <c r="I1514">
        <v>0</v>
      </c>
      <c r="J1514">
        <v>1</v>
      </c>
      <c r="K1514" s="1">
        <v>41238</v>
      </c>
      <c r="L1514">
        <v>92</v>
      </c>
      <c r="M1514" t="str" cm="1">
        <f t="array" ref="M1514">_xlfn.IFS(AND(marketing_campaign[[#This Row],[Recency]]&gt;=0,marketing_campaign[[#This Row],[Recency]]&lt;=14),"Early Recency",AND(marketing_campaign[[#This Row],[Recency]]&gt;=15,marketing_campaign[[#This Row],[Recency]]&lt;=31),"Mid-Recency",marketing_campaign[[#This Row],[Recency]]&gt;=32,"Late Recency")</f>
        <v>Late Recency</v>
      </c>
      <c r="N1514">
        <v>811</v>
      </c>
      <c r="O1514">
        <v>76</v>
      </c>
      <c r="P1514">
        <v>428</v>
      </c>
      <c r="Q1514">
        <v>99</v>
      </c>
      <c r="R1514">
        <v>137</v>
      </c>
      <c r="S1514">
        <v>107</v>
      </c>
      <c r="T1514">
        <f>marketing_campaign[[#This Row],[MntGoldProds]]+marketing_campaign[[#This Row],[MntSweetProducts]]+marketing_campaign[[#This Row],[MntFishProducts]]+marketing_campaign[[#This Row],[MntMeatProducts]]+marketing_campaign[[#This Row],[MntFruits]]+marketing_campaign[[#This Row],[MntWines]]</f>
        <v>1658</v>
      </c>
      <c r="U1514">
        <v>3</v>
      </c>
      <c r="V1514">
        <v>10</v>
      </c>
      <c r="W1514">
        <v>4</v>
      </c>
      <c r="X1514">
        <v>9</v>
      </c>
      <c r="Y1514">
        <f t="shared" si="47"/>
        <v>26</v>
      </c>
      <c r="Z1514">
        <v>7</v>
      </c>
      <c r="AA1514">
        <v>0</v>
      </c>
      <c r="AB1514">
        <v>0</v>
      </c>
      <c r="AC1514">
        <v>0</v>
      </c>
      <c r="AD1514">
        <v>0</v>
      </c>
      <c r="AE1514">
        <v>0</v>
      </c>
      <c r="AF1514">
        <v>0</v>
      </c>
      <c r="AG1514">
        <v>3</v>
      </c>
      <c r="AH1514">
        <v>11</v>
      </c>
      <c r="AI1514">
        <v>0</v>
      </c>
      <c r="AJ1514">
        <f>marketing_campaign[[#This Row],[AcceptedCmp2]]+marketing_campaign[[#This Row],[AcceptedCmp1]]+marketing_campaign[[#This Row],[AcceptedCmp5]]+marketing_campaign[[#This Row],[AcceptedCmp4]]+marketing_campaign[[#This Row],[AcceptedCmp3]]</f>
        <v>0</v>
      </c>
    </row>
    <row r="1515" spans="1:36" x14ac:dyDescent="0.35">
      <c r="A1515">
        <v>9264</v>
      </c>
      <c r="B1515">
        <v>1986</v>
      </c>
      <c r="C1515">
        <f t="shared" ca="1" si="46"/>
        <v>40</v>
      </c>
      <c r="D1515" t="str" cm="1">
        <f t="array" aca="1" ref="D15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15" t="s">
        <v>29</v>
      </c>
      <c r="F1515" t="s">
        <v>33</v>
      </c>
      <c r="G1515" cm="1">
        <f t="array" ref="G1515">_xlfn.IFS(marketing_campaign[[#This Row],[Marital_Status]]="Single",I1515-J1515+1,marketing_campaign[[#This Row],[Marital_Status]]="Together",I1515+J1515+2,marketing_campaign[[#This Row],[Marital_Status]]="Alone",I1515-J1515+1,marketing_campaign[[#This Row],[Marital_Status]]="Married",I1515+J1515+2,marketing_campaign[[#This Row],[Marital_Status]]="Divorced",I1515+J1515+1,marketing_campaign[[#This Row],[Marital_Status]]="YOLO",I1515-J1515+1,marketing_campaign[[#This Row],[Marital_Status]]="Absurd",I1515-J1515+1,marketing_campaign[[#This Row],[Marital_Status]]="Widow",I1515+J1515+1)</f>
        <v>2</v>
      </c>
      <c r="H1515">
        <v>79529</v>
      </c>
      <c r="I1515">
        <v>0</v>
      </c>
      <c r="J1515">
        <v>0</v>
      </c>
      <c r="K1515" s="1">
        <v>41756</v>
      </c>
      <c r="L1515">
        <v>1</v>
      </c>
      <c r="M1515" t="str" cm="1">
        <f t="array" ref="M1515">_xlfn.IFS(AND(marketing_campaign[[#This Row],[Recency]]&gt;=0,marketing_campaign[[#This Row],[Recency]]&lt;=14),"Early Recency",AND(marketing_campaign[[#This Row],[Recency]]&gt;=15,marketing_campaign[[#This Row],[Recency]]&lt;=31),"Mid-Recency",marketing_campaign[[#This Row],[Recency]]&gt;=32,"Late Recency")</f>
        <v>Early Recency</v>
      </c>
      <c r="N1515">
        <v>423</v>
      </c>
      <c r="O1515">
        <v>42</v>
      </c>
      <c r="P1515">
        <v>706</v>
      </c>
      <c r="Q1515">
        <v>73</v>
      </c>
      <c r="R1515">
        <v>197</v>
      </c>
      <c r="S1515">
        <v>197</v>
      </c>
      <c r="T1515">
        <f>marketing_campaign[[#This Row],[MntGoldProds]]+marketing_campaign[[#This Row],[MntSweetProducts]]+marketing_campaign[[#This Row],[MntFishProducts]]+marketing_campaign[[#This Row],[MntMeatProducts]]+marketing_campaign[[#This Row],[MntFruits]]+marketing_campaign[[#This Row],[MntWines]]</f>
        <v>1638</v>
      </c>
      <c r="U1515">
        <v>1</v>
      </c>
      <c r="V1515">
        <v>4</v>
      </c>
      <c r="W1515">
        <v>8</v>
      </c>
      <c r="X1515">
        <v>9</v>
      </c>
      <c r="Y1515">
        <f t="shared" si="47"/>
        <v>22</v>
      </c>
      <c r="Z1515">
        <v>2</v>
      </c>
      <c r="AA1515">
        <v>0</v>
      </c>
      <c r="AB1515">
        <v>0</v>
      </c>
      <c r="AC1515">
        <v>0</v>
      </c>
      <c r="AD1515">
        <v>0</v>
      </c>
      <c r="AE1515">
        <v>0</v>
      </c>
      <c r="AF1515">
        <v>0</v>
      </c>
      <c r="AG1515">
        <v>3</v>
      </c>
      <c r="AH1515">
        <v>11</v>
      </c>
      <c r="AI1515">
        <v>0</v>
      </c>
      <c r="AJ1515">
        <f>marketing_campaign[[#This Row],[AcceptedCmp2]]+marketing_campaign[[#This Row],[AcceptedCmp1]]+marketing_campaign[[#This Row],[AcceptedCmp5]]+marketing_campaign[[#This Row],[AcceptedCmp4]]+marketing_campaign[[#This Row],[AcceptedCmp3]]</f>
        <v>0</v>
      </c>
    </row>
    <row r="1516" spans="1:36" x14ac:dyDescent="0.35">
      <c r="A1516">
        <v>3865</v>
      </c>
      <c r="B1516">
        <v>1977</v>
      </c>
      <c r="C1516">
        <f t="shared" ca="1" si="46"/>
        <v>49</v>
      </c>
      <c r="D1516" t="str" cm="1">
        <f t="array" aca="1" ref="D15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6" t="s">
        <v>37</v>
      </c>
      <c r="F1516" t="s">
        <v>31</v>
      </c>
      <c r="G1516" cm="1">
        <f t="array" ref="G1516">_xlfn.IFS(marketing_campaign[[#This Row],[Marital_Status]]="Single",I1516-J1516+1,marketing_campaign[[#This Row],[Marital_Status]]="Together",I1516+J1516+2,marketing_campaign[[#This Row],[Marital_Status]]="Alone",I1516-J1516+1,marketing_campaign[[#This Row],[Marital_Status]]="Married",I1516+J1516+2,marketing_campaign[[#This Row],[Marital_Status]]="Divorced",I1516+J1516+1,marketing_campaign[[#This Row],[Marital_Status]]="YOLO",I1516-J1516+1,marketing_campaign[[#This Row],[Marital_Status]]="Absurd",I1516-J1516+1,marketing_campaign[[#This Row],[Marital_Status]]="Widow",I1516+J1516+1)</f>
        <v>2</v>
      </c>
      <c r="H1516">
        <v>20981</v>
      </c>
      <c r="I1516">
        <v>0</v>
      </c>
      <c r="J1516">
        <v>0</v>
      </c>
      <c r="K1516" s="1">
        <v>41394</v>
      </c>
      <c r="L1516">
        <v>14</v>
      </c>
      <c r="M1516" t="str" cm="1">
        <f t="array" ref="M1516">_xlfn.IFS(AND(marketing_campaign[[#This Row],[Recency]]&gt;=0,marketing_campaign[[#This Row],[Recency]]&lt;=14),"Early Recency",AND(marketing_campaign[[#This Row],[Recency]]&gt;=15,marketing_campaign[[#This Row],[Recency]]&lt;=31),"Mid-Recency",marketing_campaign[[#This Row],[Recency]]&gt;=32,"Late Recency")</f>
        <v>Early Recency</v>
      </c>
      <c r="N1516">
        <v>2</v>
      </c>
      <c r="O1516">
        <v>12</v>
      </c>
      <c r="P1516">
        <v>10</v>
      </c>
      <c r="Q1516">
        <v>6</v>
      </c>
      <c r="R1516">
        <v>13</v>
      </c>
      <c r="S1516">
        <v>30</v>
      </c>
      <c r="T1516">
        <f>marketing_campaign[[#This Row],[MntGoldProds]]+marketing_campaign[[#This Row],[MntSweetProducts]]+marketing_campaign[[#This Row],[MntFishProducts]]+marketing_campaign[[#This Row],[MntMeatProducts]]+marketing_campaign[[#This Row],[MntFruits]]+marketing_campaign[[#This Row],[MntWines]]</f>
        <v>73</v>
      </c>
      <c r="U1516">
        <v>1</v>
      </c>
      <c r="V1516">
        <v>3</v>
      </c>
      <c r="W1516">
        <v>1</v>
      </c>
      <c r="X1516">
        <v>2</v>
      </c>
      <c r="Y1516">
        <f t="shared" si="47"/>
        <v>7</v>
      </c>
      <c r="Z1516">
        <v>8</v>
      </c>
      <c r="AA1516">
        <v>0</v>
      </c>
      <c r="AB1516">
        <v>0</v>
      </c>
      <c r="AC1516">
        <v>0</v>
      </c>
      <c r="AD1516">
        <v>0</v>
      </c>
      <c r="AE1516">
        <v>0</v>
      </c>
      <c r="AF1516">
        <v>0</v>
      </c>
      <c r="AG1516">
        <v>3</v>
      </c>
      <c r="AH1516">
        <v>11</v>
      </c>
      <c r="AI1516">
        <v>1</v>
      </c>
      <c r="AJ1516">
        <f>marketing_campaign[[#This Row],[AcceptedCmp2]]+marketing_campaign[[#This Row],[AcceptedCmp1]]+marketing_campaign[[#This Row],[AcceptedCmp5]]+marketing_campaign[[#This Row],[AcceptedCmp4]]+marketing_campaign[[#This Row],[AcceptedCmp3]]</f>
        <v>0</v>
      </c>
    </row>
    <row r="1517" spans="1:36" x14ac:dyDescent="0.35">
      <c r="A1517">
        <v>2853</v>
      </c>
      <c r="B1517">
        <v>1980</v>
      </c>
      <c r="C1517">
        <f t="shared" ca="1" si="46"/>
        <v>46</v>
      </c>
      <c r="D1517" t="str" cm="1">
        <f t="array" aca="1" ref="D15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7" t="s">
        <v>29</v>
      </c>
      <c r="F1517" t="s">
        <v>30</v>
      </c>
      <c r="G1517" cm="1">
        <f t="array" ref="G1517">_xlfn.IFS(marketing_campaign[[#This Row],[Marital_Status]]="Single",I1517-J1517+1,marketing_campaign[[#This Row],[Marital_Status]]="Together",I1517+J1517+2,marketing_campaign[[#This Row],[Marital_Status]]="Alone",I1517-J1517+1,marketing_campaign[[#This Row],[Marital_Status]]="Married",I1517+J1517+2,marketing_campaign[[#This Row],[Marital_Status]]="Divorced",I1517+J1517+1,marketing_campaign[[#This Row],[Marital_Status]]="YOLO",I1517-J1517+1,marketing_campaign[[#This Row],[Marital_Status]]="Absurd",I1517-J1517+1,marketing_campaign[[#This Row],[Marital_Status]]="Widow",I1517+J1517+1)</f>
        <v>2</v>
      </c>
      <c r="H1517">
        <v>51766</v>
      </c>
      <c r="I1517">
        <v>1</v>
      </c>
      <c r="J1517">
        <v>0</v>
      </c>
      <c r="K1517" s="1">
        <v>41709</v>
      </c>
      <c r="L1517">
        <v>74</v>
      </c>
      <c r="M1517" t="str" cm="1">
        <f t="array" ref="M1517">_xlfn.IFS(AND(marketing_campaign[[#This Row],[Recency]]&gt;=0,marketing_campaign[[#This Row],[Recency]]&lt;=14),"Early Recency",AND(marketing_campaign[[#This Row],[Recency]]&gt;=15,marketing_campaign[[#This Row],[Recency]]&lt;=31),"Mid-Recency",marketing_campaign[[#This Row],[Recency]]&gt;=32,"Late Recency")</f>
        <v>Late Recency</v>
      </c>
      <c r="N1517">
        <v>60</v>
      </c>
      <c r="O1517">
        <v>51</v>
      </c>
      <c r="P1517">
        <v>87</v>
      </c>
      <c r="Q1517">
        <v>6</v>
      </c>
      <c r="R1517">
        <v>20</v>
      </c>
      <c r="S1517">
        <v>51</v>
      </c>
      <c r="T1517">
        <f>marketing_campaign[[#This Row],[MntGoldProds]]+marketing_campaign[[#This Row],[MntSweetProducts]]+marketing_campaign[[#This Row],[MntFishProducts]]+marketing_campaign[[#This Row],[MntMeatProducts]]+marketing_campaign[[#This Row],[MntFruits]]+marketing_campaign[[#This Row],[MntWines]]</f>
        <v>275</v>
      </c>
      <c r="U1517">
        <v>2</v>
      </c>
      <c r="V1517">
        <v>4</v>
      </c>
      <c r="W1517">
        <v>2</v>
      </c>
      <c r="X1517">
        <v>4</v>
      </c>
      <c r="Y1517">
        <f t="shared" si="47"/>
        <v>12</v>
      </c>
      <c r="Z1517">
        <v>5</v>
      </c>
      <c r="AA1517">
        <v>0</v>
      </c>
      <c r="AB1517">
        <v>0</v>
      </c>
      <c r="AC1517">
        <v>0</v>
      </c>
      <c r="AD1517">
        <v>0</v>
      </c>
      <c r="AE1517">
        <v>0</v>
      </c>
      <c r="AF1517">
        <v>0</v>
      </c>
      <c r="AG1517">
        <v>3</v>
      </c>
      <c r="AH1517">
        <v>11</v>
      </c>
      <c r="AI1517">
        <v>0</v>
      </c>
      <c r="AJ1517">
        <f>marketing_campaign[[#This Row],[AcceptedCmp2]]+marketing_campaign[[#This Row],[AcceptedCmp1]]+marketing_campaign[[#This Row],[AcceptedCmp5]]+marketing_campaign[[#This Row],[AcceptedCmp4]]+marketing_campaign[[#This Row],[AcceptedCmp3]]</f>
        <v>0</v>
      </c>
    </row>
    <row r="1518" spans="1:36" x14ac:dyDescent="0.35">
      <c r="A1518">
        <v>1490</v>
      </c>
      <c r="B1518">
        <v>1962</v>
      </c>
      <c r="C1518">
        <f t="shared" ca="1" si="46"/>
        <v>64</v>
      </c>
      <c r="D1518" t="str" cm="1">
        <f t="array" aca="1" ref="D15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18" t="s">
        <v>29</v>
      </c>
      <c r="F1518" t="s">
        <v>33</v>
      </c>
      <c r="G1518" cm="1">
        <f t="array" ref="G1518">_xlfn.IFS(marketing_campaign[[#This Row],[Marital_Status]]="Single",I1518-J1518+1,marketing_campaign[[#This Row],[Marital_Status]]="Together",I1518+J1518+2,marketing_campaign[[#This Row],[Marital_Status]]="Alone",I1518-J1518+1,marketing_campaign[[#This Row],[Marital_Status]]="Married",I1518+J1518+2,marketing_campaign[[#This Row],[Marital_Status]]="Divorced",I1518+J1518+1,marketing_campaign[[#This Row],[Marital_Status]]="YOLO",I1518-J1518+1,marketing_campaign[[#This Row],[Marital_Status]]="Absurd",I1518-J1518+1,marketing_campaign[[#This Row],[Marital_Status]]="Widow",I1518+J1518+1)</f>
        <v>3</v>
      </c>
      <c r="H1518">
        <v>55759</v>
      </c>
      <c r="I1518">
        <v>0</v>
      </c>
      <c r="J1518">
        <v>1</v>
      </c>
      <c r="K1518" s="1">
        <v>41241</v>
      </c>
      <c r="L1518">
        <v>84</v>
      </c>
      <c r="M1518" t="str" cm="1">
        <f t="array" ref="M1518">_xlfn.IFS(AND(marketing_campaign[[#This Row],[Recency]]&gt;=0,marketing_campaign[[#This Row],[Recency]]&lt;=14),"Early Recency",AND(marketing_campaign[[#This Row],[Recency]]&gt;=15,marketing_campaign[[#This Row],[Recency]]&lt;=31),"Mid-Recency",marketing_campaign[[#This Row],[Recency]]&gt;=32,"Late Recency")</f>
        <v>Late Recency</v>
      </c>
      <c r="N1518">
        <v>675</v>
      </c>
      <c r="O1518">
        <v>0</v>
      </c>
      <c r="P1518">
        <v>85</v>
      </c>
      <c r="Q1518">
        <v>10</v>
      </c>
      <c r="R1518">
        <v>7</v>
      </c>
      <c r="S1518">
        <v>77</v>
      </c>
      <c r="T1518">
        <f>marketing_campaign[[#This Row],[MntGoldProds]]+marketing_campaign[[#This Row],[MntSweetProducts]]+marketing_campaign[[#This Row],[MntFishProducts]]+marketing_campaign[[#This Row],[MntMeatProducts]]+marketing_campaign[[#This Row],[MntFruits]]+marketing_campaign[[#This Row],[MntWines]]</f>
        <v>854</v>
      </c>
      <c r="U1518">
        <v>5</v>
      </c>
      <c r="V1518">
        <v>10</v>
      </c>
      <c r="W1518">
        <v>3</v>
      </c>
      <c r="X1518">
        <v>8</v>
      </c>
      <c r="Y1518">
        <f t="shared" si="47"/>
        <v>26</v>
      </c>
      <c r="Z1518">
        <v>8</v>
      </c>
      <c r="AA1518">
        <v>0</v>
      </c>
      <c r="AB1518">
        <v>0</v>
      </c>
      <c r="AC1518">
        <v>0</v>
      </c>
      <c r="AD1518">
        <v>0</v>
      </c>
      <c r="AE1518">
        <v>0</v>
      </c>
      <c r="AF1518">
        <v>0</v>
      </c>
      <c r="AG1518">
        <v>3</v>
      </c>
      <c r="AH1518">
        <v>11</v>
      </c>
      <c r="AI1518">
        <v>0</v>
      </c>
      <c r="AJ1518">
        <f>marketing_campaign[[#This Row],[AcceptedCmp2]]+marketing_campaign[[#This Row],[AcceptedCmp1]]+marketing_campaign[[#This Row],[AcceptedCmp5]]+marketing_campaign[[#This Row],[AcceptedCmp4]]+marketing_campaign[[#This Row],[AcceptedCmp3]]</f>
        <v>0</v>
      </c>
    </row>
    <row r="1519" spans="1:36" x14ac:dyDescent="0.35">
      <c r="A1519">
        <v>6310</v>
      </c>
      <c r="B1519">
        <v>1978</v>
      </c>
      <c r="C1519">
        <f t="shared" ca="1" si="46"/>
        <v>48</v>
      </c>
      <c r="D1519" t="str" cm="1">
        <f t="array" aca="1" ref="D15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19" t="s">
        <v>29</v>
      </c>
      <c r="F1519" t="s">
        <v>33</v>
      </c>
      <c r="G1519" cm="1">
        <f t="array" ref="G1519">_xlfn.IFS(marketing_campaign[[#This Row],[Marital_Status]]="Single",I1519-J1519+1,marketing_campaign[[#This Row],[Marital_Status]]="Together",I1519+J1519+2,marketing_campaign[[#This Row],[Marital_Status]]="Alone",I1519-J1519+1,marketing_campaign[[#This Row],[Marital_Status]]="Married",I1519+J1519+2,marketing_campaign[[#This Row],[Marital_Status]]="Divorced",I1519+J1519+1,marketing_campaign[[#This Row],[Marital_Status]]="YOLO",I1519-J1519+1,marketing_campaign[[#This Row],[Marital_Status]]="Absurd",I1519-J1519+1,marketing_campaign[[#This Row],[Marital_Status]]="Widow",I1519+J1519+1)</f>
        <v>3</v>
      </c>
      <c r="H1519">
        <v>33039</v>
      </c>
      <c r="I1519">
        <v>1</v>
      </c>
      <c r="J1519">
        <v>0</v>
      </c>
      <c r="K1519" s="1">
        <v>41526</v>
      </c>
      <c r="L1519">
        <v>4</v>
      </c>
      <c r="M1519" t="str" cm="1">
        <f t="array" ref="M1519">_xlfn.IFS(AND(marketing_campaign[[#This Row],[Recency]]&gt;=0,marketing_campaign[[#This Row],[Recency]]&lt;=14),"Early Recency",AND(marketing_campaign[[#This Row],[Recency]]&gt;=15,marketing_campaign[[#This Row],[Recency]]&lt;=31),"Mid-Recency",marketing_campaign[[#This Row],[Recency]]&gt;=32,"Late Recency")</f>
        <v>Early Recency</v>
      </c>
      <c r="N1519">
        <v>30</v>
      </c>
      <c r="O1519">
        <v>8</v>
      </c>
      <c r="P1519">
        <v>12</v>
      </c>
      <c r="Q1519">
        <v>8</v>
      </c>
      <c r="R1519">
        <v>8</v>
      </c>
      <c r="S1519">
        <v>12</v>
      </c>
      <c r="T1519">
        <f>marketing_campaign[[#This Row],[MntGoldProds]]+marketing_campaign[[#This Row],[MntSweetProducts]]+marketing_campaign[[#This Row],[MntFishProducts]]+marketing_campaign[[#This Row],[MntMeatProducts]]+marketing_campaign[[#This Row],[MntFruits]]+marketing_campaign[[#This Row],[MntWines]]</f>
        <v>78</v>
      </c>
      <c r="U1519">
        <v>1</v>
      </c>
      <c r="V1519">
        <v>2</v>
      </c>
      <c r="W1519">
        <v>0</v>
      </c>
      <c r="X1519">
        <v>4</v>
      </c>
      <c r="Y1519">
        <f t="shared" si="47"/>
        <v>7</v>
      </c>
      <c r="Z1519">
        <v>5</v>
      </c>
      <c r="AA1519">
        <v>0</v>
      </c>
      <c r="AB1519">
        <v>0</v>
      </c>
      <c r="AC1519">
        <v>0</v>
      </c>
      <c r="AD1519">
        <v>0</v>
      </c>
      <c r="AE1519">
        <v>0</v>
      </c>
      <c r="AF1519">
        <v>0</v>
      </c>
      <c r="AG1519">
        <v>3</v>
      </c>
      <c r="AH1519">
        <v>11</v>
      </c>
      <c r="AI1519">
        <v>0</v>
      </c>
      <c r="AJ1519">
        <f>marketing_campaign[[#This Row],[AcceptedCmp2]]+marketing_campaign[[#This Row],[AcceptedCmp1]]+marketing_campaign[[#This Row],[AcceptedCmp5]]+marketing_campaign[[#This Row],[AcceptedCmp4]]+marketing_campaign[[#This Row],[AcceptedCmp3]]</f>
        <v>0</v>
      </c>
    </row>
    <row r="1520" spans="1:36" x14ac:dyDescent="0.35">
      <c r="A1520">
        <v>10380</v>
      </c>
      <c r="B1520">
        <v>1972</v>
      </c>
      <c r="C1520">
        <f t="shared" ca="1" si="46"/>
        <v>54</v>
      </c>
      <c r="D1520" t="str" cm="1">
        <f t="array" aca="1" ref="D15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0" t="s">
        <v>34</v>
      </c>
      <c r="F1520" t="s">
        <v>33</v>
      </c>
      <c r="G1520" cm="1">
        <f t="array" ref="G1520">_xlfn.IFS(marketing_campaign[[#This Row],[Marital_Status]]="Single",I1520-J1520+1,marketing_campaign[[#This Row],[Marital_Status]]="Together",I1520+J1520+2,marketing_campaign[[#This Row],[Marital_Status]]="Alone",I1520-J1520+1,marketing_campaign[[#This Row],[Marital_Status]]="Married",I1520+J1520+2,marketing_campaign[[#This Row],[Marital_Status]]="Divorced",I1520+J1520+1,marketing_campaign[[#This Row],[Marital_Status]]="YOLO",I1520-J1520+1,marketing_campaign[[#This Row],[Marital_Status]]="Absurd",I1520-J1520+1,marketing_campaign[[#This Row],[Marital_Status]]="Widow",I1520+J1520+1)</f>
        <v>3</v>
      </c>
      <c r="H1520">
        <v>37787</v>
      </c>
      <c r="I1520">
        <v>1</v>
      </c>
      <c r="J1520">
        <v>0</v>
      </c>
      <c r="K1520" s="1">
        <v>41537</v>
      </c>
      <c r="L1520">
        <v>50</v>
      </c>
      <c r="M1520" t="str" cm="1">
        <f t="array" ref="M1520">_xlfn.IFS(AND(marketing_campaign[[#This Row],[Recency]]&gt;=0,marketing_campaign[[#This Row],[Recency]]&lt;=14),"Early Recency",AND(marketing_campaign[[#This Row],[Recency]]&gt;=15,marketing_campaign[[#This Row],[Recency]]&lt;=31),"Mid-Recency",marketing_campaign[[#This Row],[Recency]]&gt;=32,"Late Recency")</f>
        <v>Late Recency</v>
      </c>
      <c r="N1520">
        <v>40</v>
      </c>
      <c r="O1520">
        <v>1</v>
      </c>
      <c r="P1520">
        <v>40</v>
      </c>
      <c r="Q1520">
        <v>4</v>
      </c>
      <c r="R1520">
        <v>3</v>
      </c>
      <c r="S1520">
        <v>18</v>
      </c>
      <c r="T1520">
        <f>marketing_campaign[[#This Row],[MntGoldProds]]+marketing_campaign[[#This Row],[MntSweetProducts]]+marketing_campaign[[#This Row],[MntFishProducts]]+marketing_campaign[[#This Row],[MntMeatProducts]]+marketing_campaign[[#This Row],[MntFruits]]+marketing_campaign[[#This Row],[MntWines]]</f>
        <v>106</v>
      </c>
      <c r="U1520">
        <v>1</v>
      </c>
      <c r="V1520">
        <v>3</v>
      </c>
      <c r="W1520">
        <v>0</v>
      </c>
      <c r="X1520">
        <v>3</v>
      </c>
      <c r="Y1520">
        <f t="shared" si="47"/>
        <v>7</v>
      </c>
      <c r="Z1520">
        <v>8</v>
      </c>
      <c r="AA1520">
        <v>0</v>
      </c>
      <c r="AB1520">
        <v>0</v>
      </c>
      <c r="AC1520">
        <v>0</v>
      </c>
      <c r="AD1520">
        <v>0</v>
      </c>
      <c r="AE1520">
        <v>0</v>
      </c>
      <c r="AF1520">
        <v>0</v>
      </c>
      <c r="AG1520">
        <v>3</v>
      </c>
      <c r="AH1520">
        <v>11</v>
      </c>
      <c r="AI1520">
        <v>0</v>
      </c>
      <c r="AJ1520">
        <f>marketing_campaign[[#This Row],[AcceptedCmp2]]+marketing_campaign[[#This Row],[AcceptedCmp1]]+marketing_campaign[[#This Row],[AcceptedCmp5]]+marketing_campaign[[#This Row],[AcceptedCmp4]]+marketing_campaign[[#This Row],[AcceptedCmp3]]</f>
        <v>0</v>
      </c>
    </row>
    <row r="1521" spans="1:36" x14ac:dyDescent="0.35">
      <c r="A1521">
        <v>3887</v>
      </c>
      <c r="B1521">
        <v>1970</v>
      </c>
      <c r="C1521">
        <f t="shared" ca="1" si="46"/>
        <v>56</v>
      </c>
      <c r="D1521" t="str" cm="1">
        <f t="array" aca="1" ref="D15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1" t="s">
        <v>29</v>
      </c>
      <c r="F1521" t="s">
        <v>30</v>
      </c>
      <c r="G1521" cm="1">
        <f t="array" ref="G1521">_xlfn.IFS(marketing_campaign[[#This Row],[Marital_Status]]="Single",I1521-J1521+1,marketing_campaign[[#This Row],[Marital_Status]]="Together",I1521+J1521+2,marketing_campaign[[#This Row],[Marital_Status]]="Alone",I1521-J1521+1,marketing_campaign[[#This Row],[Marital_Status]]="Married",I1521+J1521+2,marketing_campaign[[#This Row],[Marital_Status]]="Divorced",I1521+J1521+1,marketing_campaign[[#This Row],[Marital_Status]]="YOLO",I1521-J1521+1,marketing_campaign[[#This Row],[Marital_Status]]="Absurd",I1521-J1521+1,marketing_campaign[[#This Row],[Marital_Status]]="Widow",I1521+J1521+1)</f>
        <v>2</v>
      </c>
      <c r="H1521">
        <v>27242</v>
      </c>
      <c r="I1521">
        <v>1</v>
      </c>
      <c r="J1521">
        <v>0</v>
      </c>
      <c r="K1521" s="1">
        <v>41224</v>
      </c>
      <c r="L1521">
        <v>2</v>
      </c>
      <c r="M1521" t="str" cm="1">
        <f t="array" ref="M1521">_xlfn.IFS(AND(marketing_campaign[[#This Row],[Recency]]&gt;=0,marketing_campaign[[#This Row],[Recency]]&lt;=14),"Early Recency",AND(marketing_campaign[[#This Row],[Recency]]&gt;=15,marketing_campaign[[#This Row],[Recency]]&lt;=31),"Mid-Recency",marketing_campaign[[#This Row],[Recency]]&gt;=32,"Late Recency")</f>
        <v>Early Recency</v>
      </c>
      <c r="N1521">
        <v>3</v>
      </c>
      <c r="O1521">
        <v>17</v>
      </c>
      <c r="P1521">
        <v>26</v>
      </c>
      <c r="Q1521">
        <v>20</v>
      </c>
      <c r="R1521">
        <v>1</v>
      </c>
      <c r="S1521">
        <v>39</v>
      </c>
      <c r="T1521">
        <f>marketing_campaign[[#This Row],[MntGoldProds]]+marketing_campaign[[#This Row],[MntSweetProducts]]+marketing_campaign[[#This Row],[MntFishProducts]]+marketing_campaign[[#This Row],[MntMeatProducts]]+marketing_campaign[[#This Row],[MntFruits]]+marketing_campaign[[#This Row],[MntWines]]</f>
        <v>106</v>
      </c>
      <c r="U1521">
        <v>2</v>
      </c>
      <c r="V1521">
        <v>2</v>
      </c>
      <c r="W1521">
        <v>0</v>
      </c>
      <c r="X1521">
        <v>3</v>
      </c>
      <c r="Y1521">
        <f t="shared" si="47"/>
        <v>7</v>
      </c>
      <c r="Z1521">
        <v>9</v>
      </c>
      <c r="AA1521">
        <v>0</v>
      </c>
      <c r="AB1521">
        <v>0</v>
      </c>
      <c r="AC1521">
        <v>0</v>
      </c>
      <c r="AD1521">
        <v>0</v>
      </c>
      <c r="AE1521">
        <v>0</v>
      </c>
      <c r="AF1521">
        <v>0</v>
      </c>
      <c r="AG1521">
        <v>3</v>
      </c>
      <c r="AH1521">
        <v>11</v>
      </c>
      <c r="AI1521">
        <v>1</v>
      </c>
      <c r="AJ1521">
        <f>marketing_campaign[[#This Row],[AcceptedCmp2]]+marketing_campaign[[#This Row],[AcceptedCmp1]]+marketing_campaign[[#This Row],[AcceptedCmp5]]+marketing_campaign[[#This Row],[AcceptedCmp4]]+marketing_campaign[[#This Row],[AcceptedCmp3]]</f>
        <v>0</v>
      </c>
    </row>
    <row r="1522" spans="1:36" x14ac:dyDescent="0.35">
      <c r="A1522">
        <v>4278</v>
      </c>
      <c r="B1522">
        <v>1983</v>
      </c>
      <c r="C1522">
        <f t="shared" ca="1" si="46"/>
        <v>43</v>
      </c>
      <c r="D1522" t="str" cm="1">
        <f t="array" aca="1" ref="D15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22" t="s">
        <v>32</v>
      </c>
      <c r="F1522" t="s">
        <v>30</v>
      </c>
      <c r="G1522" cm="1">
        <f t="array" ref="G1522">_xlfn.IFS(marketing_campaign[[#This Row],[Marital_Status]]="Single",I1522-J1522+1,marketing_campaign[[#This Row],[Marital_Status]]="Together",I1522+J1522+2,marketing_campaign[[#This Row],[Marital_Status]]="Alone",I1522-J1522+1,marketing_campaign[[#This Row],[Marital_Status]]="Married",I1522+J1522+2,marketing_campaign[[#This Row],[Marital_Status]]="Divorced",I1522+J1522+1,marketing_campaign[[#This Row],[Marital_Status]]="YOLO",I1522-J1522+1,marketing_campaign[[#This Row],[Marital_Status]]="Absurd",I1522-J1522+1,marketing_campaign[[#This Row],[Marital_Status]]="Widow",I1522+J1522+1)</f>
        <v>1</v>
      </c>
      <c r="H1522">
        <v>87188</v>
      </c>
      <c r="I1522">
        <v>0</v>
      </c>
      <c r="J1522">
        <v>0</v>
      </c>
      <c r="K1522" s="1">
        <v>41428</v>
      </c>
      <c r="L1522">
        <v>73</v>
      </c>
      <c r="M1522" t="str" cm="1">
        <f t="array" ref="M1522">_xlfn.IFS(AND(marketing_campaign[[#This Row],[Recency]]&gt;=0,marketing_campaign[[#This Row],[Recency]]&lt;=14),"Early Recency",AND(marketing_campaign[[#This Row],[Recency]]&gt;=15,marketing_campaign[[#This Row],[Recency]]&lt;=31),"Mid-Recency",marketing_campaign[[#This Row],[Recency]]&gt;=32,"Late Recency")</f>
        <v>Late Recency</v>
      </c>
      <c r="N1522">
        <v>910</v>
      </c>
      <c r="O1522">
        <v>111</v>
      </c>
      <c r="P1522">
        <v>724</v>
      </c>
      <c r="Q1522">
        <v>49</v>
      </c>
      <c r="R1522">
        <v>74</v>
      </c>
      <c r="S1522">
        <v>55</v>
      </c>
      <c r="T1522">
        <f>marketing_campaign[[#This Row],[MntGoldProds]]+marketing_campaign[[#This Row],[MntSweetProducts]]+marketing_campaign[[#This Row],[MntFishProducts]]+marketing_campaign[[#This Row],[MntMeatProducts]]+marketing_campaign[[#This Row],[MntFruits]]+marketing_campaign[[#This Row],[MntWines]]</f>
        <v>1923</v>
      </c>
      <c r="U1522">
        <v>1</v>
      </c>
      <c r="V1522">
        <v>10</v>
      </c>
      <c r="W1522">
        <v>2</v>
      </c>
      <c r="X1522">
        <v>6</v>
      </c>
      <c r="Y1522">
        <f t="shared" si="47"/>
        <v>19</v>
      </c>
      <c r="Z1522">
        <v>3</v>
      </c>
      <c r="AA1522">
        <v>0</v>
      </c>
      <c r="AB1522">
        <v>0</v>
      </c>
      <c r="AC1522">
        <v>0</v>
      </c>
      <c r="AD1522">
        <v>0</v>
      </c>
      <c r="AE1522">
        <v>0</v>
      </c>
      <c r="AF1522">
        <v>0</v>
      </c>
      <c r="AG1522">
        <v>3</v>
      </c>
      <c r="AH1522">
        <v>11</v>
      </c>
      <c r="AI1522">
        <v>1</v>
      </c>
      <c r="AJ1522">
        <f>marketing_campaign[[#This Row],[AcceptedCmp2]]+marketing_campaign[[#This Row],[AcceptedCmp1]]+marketing_campaign[[#This Row],[AcceptedCmp5]]+marketing_campaign[[#This Row],[AcceptedCmp4]]+marketing_campaign[[#This Row],[AcceptedCmp3]]</f>
        <v>0</v>
      </c>
    </row>
    <row r="1523" spans="1:36" x14ac:dyDescent="0.35">
      <c r="A1523">
        <v>8643</v>
      </c>
      <c r="B1523">
        <v>1971</v>
      </c>
      <c r="C1523">
        <f t="shared" ca="1" si="46"/>
        <v>55</v>
      </c>
      <c r="D1523" t="str" cm="1">
        <f t="array" aca="1" ref="D15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3" t="s">
        <v>29</v>
      </c>
      <c r="F1523" t="s">
        <v>31</v>
      </c>
      <c r="G1523" cm="1">
        <f t="array" ref="G1523">_xlfn.IFS(marketing_campaign[[#This Row],[Marital_Status]]="Single",I1523-J1523+1,marketing_campaign[[#This Row],[Marital_Status]]="Together",I1523+J1523+2,marketing_campaign[[#This Row],[Marital_Status]]="Alone",I1523-J1523+1,marketing_campaign[[#This Row],[Marital_Status]]="Married",I1523+J1523+2,marketing_campaign[[#This Row],[Marital_Status]]="Divorced",I1523+J1523+1,marketing_campaign[[#This Row],[Marital_Status]]="YOLO",I1523-J1523+1,marketing_campaign[[#This Row],[Marital_Status]]="Absurd",I1523-J1523+1,marketing_campaign[[#This Row],[Marital_Status]]="Widow",I1523+J1523+1)</f>
        <v>2</v>
      </c>
      <c r="H1523">
        <v>69930</v>
      </c>
      <c r="I1523">
        <v>0</v>
      </c>
      <c r="J1523">
        <v>0</v>
      </c>
      <c r="K1523" s="1">
        <v>41420</v>
      </c>
      <c r="L1523">
        <v>21</v>
      </c>
      <c r="M1523" t="str" cm="1">
        <f t="array" ref="M1523">_xlfn.IFS(AND(marketing_campaign[[#This Row],[Recency]]&gt;=0,marketing_campaign[[#This Row],[Recency]]&lt;=14),"Early Recency",AND(marketing_campaign[[#This Row],[Recency]]&gt;=15,marketing_campaign[[#This Row],[Recency]]&lt;=31),"Mid-Recency",marketing_campaign[[#This Row],[Recency]]&gt;=32,"Late Recency")</f>
        <v>Mid-Recency</v>
      </c>
      <c r="N1523">
        <v>252</v>
      </c>
      <c r="O1523">
        <v>98</v>
      </c>
      <c r="P1523">
        <v>827</v>
      </c>
      <c r="Q1523">
        <v>219</v>
      </c>
      <c r="R1523">
        <v>70</v>
      </c>
      <c r="S1523">
        <v>196</v>
      </c>
      <c r="T1523">
        <f>marketing_campaign[[#This Row],[MntGoldProds]]+marketing_campaign[[#This Row],[MntSweetProducts]]+marketing_campaign[[#This Row],[MntFishProducts]]+marketing_campaign[[#This Row],[MntMeatProducts]]+marketing_campaign[[#This Row],[MntFruits]]+marketing_campaign[[#This Row],[MntWines]]</f>
        <v>1662</v>
      </c>
      <c r="U1523">
        <v>1</v>
      </c>
      <c r="V1523">
        <v>4</v>
      </c>
      <c r="W1523">
        <v>5</v>
      </c>
      <c r="X1523">
        <v>12</v>
      </c>
      <c r="Y1523">
        <f t="shared" si="47"/>
        <v>22</v>
      </c>
      <c r="Z1523">
        <v>3</v>
      </c>
      <c r="AA1523">
        <v>0</v>
      </c>
      <c r="AB1523">
        <v>0</v>
      </c>
      <c r="AC1523">
        <v>0</v>
      </c>
      <c r="AD1523">
        <v>0</v>
      </c>
      <c r="AE1523">
        <v>0</v>
      </c>
      <c r="AF1523">
        <v>0</v>
      </c>
      <c r="AG1523">
        <v>3</v>
      </c>
      <c r="AH1523">
        <v>11</v>
      </c>
      <c r="AI1523">
        <v>0</v>
      </c>
      <c r="AJ1523">
        <f>marketing_campaign[[#This Row],[AcceptedCmp2]]+marketing_campaign[[#This Row],[AcceptedCmp1]]+marketing_campaign[[#This Row],[AcceptedCmp5]]+marketing_campaign[[#This Row],[AcceptedCmp4]]+marketing_campaign[[#This Row],[AcceptedCmp3]]</f>
        <v>0</v>
      </c>
    </row>
    <row r="1524" spans="1:36" x14ac:dyDescent="0.35">
      <c r="A1524">
        <v>1998</v>
      </c>
      <c r="B1524">
        <v>1976</v>
      </c>
      <c r="C1524">
        <f t="shared" ca="1" si="46"/>
        <v>50</v>
      </c>
      <c r="D1524" t="str" cm="1">
        <f t="array" aca="1" ref="D15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4" t="s">
        <v>29</v>
      </c>
      <c r="F1524" t="s">
        <v>30</v>
      </c>
      <c r="G1524" cm="1">
        <f t="array" ref="G1524">_xlfn.IFS(marketing_campaign[[#This Row],[Marital_Status]]="Single",I1524-J1524+1,marketing_campaign[[#This Row],[Marital_Status]]="Together",I1524+J1524+2,marketing_campaign[[#This Row],[Marital_Status]]="Alone",I1524-J1524+1,marketing_campaign[[#This Row],[Marital_Status]]="Married",I1524+J1524+2,marketing_campaign[[#This Row],[Marital_Status]]="Divorced",I1524+J1524+1,marketing_campaign[[#This Row],[Marital_Status]]="YOLO",I1524-J1524+1,marketing_campaign[[#This Row],[Marital_Status]]="Absurd",I1524-J1524+1,marketing_campaign[[#This Row],[Marital_Status]]="Widow",I1524+J1524+1)</f>
        <v>2</v>
      </c>
      <c r="H1524">
        <v>37697</v>
      </c>
      <c r="I1524">
        <v>1</v>
      </c>
      <c r="J1524">
        <v>0</v>
      </c>
      <c r="K1524" s="1">
        <v>41677</v>
      </c>
      <c r="L1524">
        <v>82</v>
      </c>
      <c r="M1524" t="str" cm="1">
        <f t="array" ref="M1524">_xlfn.IFS(AND(marketing_campaign[[#This Row],[Recency]]&gt;=0,marketing_campaign[[#This Row],[Recency]]&lt;=14),"Early Recency",AND(marketing_campaign[[#This Row],[Recency]]&gt;=15,marketing_campaign[[#This Row],[Recency]]&lt;=31),"Mid-Recency",marketing_campaign[[#This Row],[Recency]]&gt;=32,"Late Recency")</f>
        <v>Late Recency</v>
      </c>
      <c r="N1524">
        <v>34</v>
      </c>
      <c r="O1524">
        <v>6</v>
      </c>
      <c r="P1524">
        <v>21</v>
      </c>
      <c r="Q1524">
        <v>11</v>
      </c>
      <c r="R1524">
        <v>4</v>
      </c>
      <c r="S1524">
        <v>8</v>
      </c>
      <c r="T1524">
        <f>marketing_campaign[[#This Row],[MntGoldProds]]+marketing_campaign[[#This Row],[MntSweetProducts]]+marketing_campaign[[#This Row],[MntFishProducts]]+marketing_campaign[[#This Row],[MntMeatProducts]]+marketing_campaign[[#This Row],[MntFruits]]+marketing_campaign[[#This Row],[MntWines]]</f>
        <v>84</v>
      </c>
      <c r="U1524">
        <v>1</v>
      </c>
      <c r="V1524">
        <v>2</v>
      </c>
      <c r="W1524">
        <v>1</v>
      </c>
      <c r="X1524">
        <v>3</v>
      </c>
      <c r="Y1524">
        <f t="shared" si="47"/>
        <v>7</v>
      </c>
      <c r="Z1524">
        <v>6</v>
      </c>
      <c r="AA1524">
        <v>0</v>
      </c>
      <c r="AB1524">
        <v>0</v>
      </c>
      <c r="AC1524">
        <v>0</v>
      </c>
      <c r="AD1524">
        <v>0</v>
      </c>
      <c r="AE1524">
        <v>0</v>
      </c>
      <c r="AF1524">
        <v>0</v>
      </c>
      <c r="AG1524">
        <v>3</v>
      </c>
      <c r="AH1524">
        <v>11</v>
      </c>
      <c r="AI1524">
        <v>0</v>
      </c>
      <c r="AJ1524">
        <f>marketing_campaign[[#This Row],[AcceptedCmp2]]+marketing_campaign[[#This Row],[AcceptedCmp1]]+marketing_campaign[[#This Row],[AcceptedCmp5]]+marketing_campaign[[#This Row],[AcceptedCmp4]]+marketing_campaign[[#This Row],[AcceptedCmp3]]</f>
        <v>0</v>
      </c>
    </row>
    <row r="1525" spans="1:36" x14ac:dyDescent="0.35">
      <c r="A1525">
        <v>10795</v>
      </c>
      <c r="B1525">
        <v>1973</v>
      </c>
      <c r="C1525">
        <f t="shared" ca="1" si="46"/>
        <v>53</v>
      </c>
      <c r="D1525" t="str" cm="1">
        <f t="array" aca="1" ref="D15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5" t="s">
        <v>32</v>
      </c>
      <c r="F1525" t="s">
        <v>33</v>
      </c>
      <c r="G1525" cm="1">
        <f t="array" ref="G1525">_xlfn.IFS(marketing_campaign[[#This Row],[Marital_Status]]="Single",I1525-J1525+1,marketing_campaign[[#This Row],[Marital_Status]]="Together",I1525+J1525+2,marketing_campaign[[#This Row],[Marital_Status]]="Alone",I1525-J1525+1,marketing_campaign[[#This Row],[Marital_Status]]="Married",I1525+J1525+2,marketing_campaign[[#This Row],[Marital_Status]]="Divorced",I1525+J1525+1,marketing_campaign[[#This Row],[Marital_Status]]="YOLO",I1525-J1525+1,marketing_campaign[[#This Row],[Marital_Status]]="Absurd",I1525-J1525+1,marketing_campaign[[#This Row],[Marital_Status]]="Widow",I1525+J1525+1)</f>
        <v>3</v>
      </c>
      <c r="H1525">
        <v>37401</v>
      </c>
      <c r="I1525">
        <v>1</v>
      </c>
      <c r="J1525">
        <v>0</v>
      </c>
      <c r="K1525" s="1">
        <v>41765</v>
      </c>
      <c r="L1525">
        <v>14</v>
      </c>
      <c r="M1525" t="str" cm="1">
        <f t="array" ref="M1525">_xlfn.IFS(AND(marketing_campaign[[#This Row],[Recency]]&gt;=0,marketing_campaign[[#This Row],[Recency]]&lt;=14),"Early Recency",AND(marketing_campaign[[#This Row],[Recency]]&gt;=15,marketing_campaign[[#This Row],[Recency]]&lt;=31),"Mid-Recency",marketing_campaign[[#This Row],[Recency]]&gt;=32,"Late Recency")</f>
        <v>Early Recency</v>
      </c>
      <c r="N1525">
        <v>19</v>
      </c>
      <c r="O1525">
        <v>3</v>
      </c>
      <c r="P1525">
        <v>19</v>
      </c>
      <c r="Q1525">
        <v>3</v>
      </c>
      <c r="R1525">
        <v>1</v>
      </c>
      <c r="S1525">
        <v>3</v>
      </c>
      <c r="T1525">
        <f>marketing_campaign[[#This Row],[MntGoldProds]]+marketing_campaign[[#This Row],[MntSweetProducts]]+marketing_campaign[[#This Row],[MntFishProducts]]+marketing_campaign[[#This Row],[MntMeatProducts]]+marketing_campaign[[#This Row],[MntFruits]]+marketing_campaign[[#This Row],[MntWines]]</f>
        <v>48</v>
      </c>
      <c r="U1525">
        <v>2</v>
      </c>
      <c r="V1525">
        <v>2</v>
      </c>
      <c r="W1525">
        <v>0</v>
      </c>
      <c r="X1525">
        <v>3</v>
      </c>
      <c r="Y1525">
        <f t="shared" si="47"/>
        <v>7</v>
      </c>
      <c r="Z1525">
        <v>7</v>
      </c>
      <c r="AA1525">
        <v>0</v>
      </c>
      <c r="AB1525">
        <v>0</v>
      </c>
      <c r="AC1525">
        <v>0</v>
      </c>
      <c r="AD1525">
        <v>0</v>
      </c>
      <c r="AE1525">
        <v>0</v>
      </c>
      <c r="AF1525">
        <v>0</v>
      </c>
      <c r="AG1525">
        <v>3</v>
      </c>
      <c r="AH1525">
        <v>11</v>
      </c>
      <c r="AI1525">
        <v>0</v>
      </c>
      <c r="AJ1525">
        <f>marketing_campaign[[#This Row],[AcceptedCmp2]]+marketing_campaign[[#This Row],[AcceptedCmp1]]+marketing_campaign[[#This Row],[AcceptedCmp5]]+marketing_campaign[[#This Row],[AcceptedCmp4]]+marketing_campaign[[#This Row],[AcceptedCmp3]]</f>
        <v>0</v>
      </c>
    </row>
    <row r="1526" spans="1:36" x14ac:dyDescent="0.35">
      <c r="A1526">
        <v>11110</v>
      </c>
      <c r="B1526">
        <v>1973</v>
      </c>
      <c r="C1526">
        <f t="shared" ca="1" si="46"/>
        <v>53</v>
      </c>
      <c r="D1526" t="str" cm="1">
        <f t="array" aca="1" ref="D15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6" t="s">
        <v>29</v>
      </c>
      <c r="F1526" t="s">
        <v>30</v>
      </c>
      <c r="G1526" cm="1">
        <f t="array" ref="G1526">_xlfn.IFS(marketing_campaign[[#This Row],[Marital_Status]]="Single",I1526-J1526+1,marketing_campaign[[#This Row],[Marital_Status]]="Together",I1526+J1526+2,marketing_campaign[[#This Row],[Marital_Status]]="Alone",I1526-J1526+1,marketing_campaign[[#This Row],[Marital_Status]]="Married",I1526+J1526+2,marketing_campaign[[#This Row],[Marital_Status]]="Divorced",I1526+J1526+1,marketing_campaign[[#This Row],[Marital_Status]]="YOLO",I1526-J1526+1,marketing_campaign[[#This Row],[Marital_Status]]="Absurd",I1526-J1526+1,marketing_campaign[[#This Row],[Marital_Status]]="Widow",I1526+J1526+1)</f>
        <v>2</v>
      </c>
      <c r="H1526">
        <v>3502</v>
      </c>
      <c r="I1526">
        <v>1</v>
      </c>
      <c r="J1526">
        <v>0</v>
      </c>
      <c r="K1526" s="1">
        <v>41377</v>
      </c>
      <c r="L1526">
        <v>56</v>
      </c>
      <c r="M1526" t="str" cm="1">
        <f t="array" ref="M1526">_xlfn.IFS(AND(marketing_campaign[[#This Row],[Recency]]&gt;=0,marketing_campaign[[#This Row],[Recency]]&lt;=14),"Early Recency",AND(marketing_campaign[[#This Row],[Recency]]&gt;=15,marketing_campaign[[#This Row],[Recency]]&lt;=31),"Mid-Recency",marketing_campaign[[#This Row],[Recency]]&gt;=32,"Late Recency")</f>
        <v>Late Recency</v>
      </c>
      <c r="N1526">
        <v>2</v>
      </c>
      <c r="O1526">
        <v>1</v>
      </c>
      <c r="P1526">
        <v>1</v>
      </c>
      <c r="Q1526">
        <v>0</v>
      </c>
      <c r="R1526">
        <v>0</v>
      </c>
      <c r="S1526">
        <v>1</v>
      </c>
      <c r="T1526">
        <f>marketing_campaign[[#This Row],[MntGoldProds]]+marketing_campaign[[#This Row],[MntSweetProducts]]+marketing_campaign[[#This Row],[MntFishProducts]]+marketing_campaign[[#This Row],[MntMeatProducts]]+marketing_campaign[[#This Row],[MntFruits]]+marketing_campaign[[#This Row],[MntWines]]</f>
        <v>5</v>
      </c>
      <c r="U1526">
        <v>0</v>
      </c>
      <c r="V1526">
        <v>0</v>
      </c>
      <c r="W1526">
        <v>0</v>
      </c>
      <c r="X1526">
        <v>0</v>
      </c>
      <c r="Y1526">
        <f t="shared" si="47"/>
        <v>0</v>
      </c>
      <c r="Z1526">
        <v>14</v>
      </c>
      <c r="AA1526">
        <v>0</v>
      </c>
      <c r="AB1526">
        <v>0</v>
      </c>
      <c r="AC1526">
        <v>0</v>
      </c>
      <c r="AD1526">
        <v>0</v>
      </c>
      <c r="AE1526">
        <v>0</v>
      </c>
      <c r="AF1526">
        <v>0</v>
      </c>
      <c r="AG1526">
        <v>3</v>
      </c>
      <c r="AH1526">
        <v>11</v>
      </c>
      <c r="AI1526">
        <v>0</v>
      </c>
      <c r="AJ1526">
        <f>marketing_campaign[[#This Row],[AcceptedCmp2]]+marketing_campaign[[#This Row],[AcceptedCmp1]]+marketing_campaign[[#This Row],[AcceptedCmp5]]+marketing_campaign[[#This Row],[AcceptedCmp4]]+marketing_campaign[[#This Row],[AcceptedCmp3]]</f>
        <v>0</v>
      </c>
    </row>
    <row r="1527" spans="1:36" x14ac:dyDescent="0.35">
      <c r="A1527">
        <v>2408</v>
      </c>
      <c r="B1527">
        <v>1976</v>
      </c>
      <c r="C1527">
        <f t="shared" ca="1" si="46"/>
        <v>50</v>
      </c>
      <c r="D1527" t="str" cm="1">
        <f t="array" aca="1" ref="D15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27" t="s">
        <v>29</v>
      </c>
      <c r="F1527" t="s">
        <v>33</v>
      </c>
      <c r="G1527" cm="1">
        <f t="array" ref="G1527">_xlfn.IFS(marketing_campaign[[#This Row],[Marital_Status]]="Single",I1527-J1527+1,marketing_campaign[[#This Row],[Marital_Status]]="Together",I1527+J1527+2,marketing_campaign[[#This Row],[Marital_Status]]="Alone",I1527-J1527+1,marketing_campaign[[#This Row],[Marital_Status]]="Married",I1527+J1527+2,marketing_campaign[[#This Row],[Marital_Status]]="Divorced",I1527+J1527+1,marketing_campaign[[#This Row],[Marital_Status]]="YOLO",I1527-J1527+1,marketing_campaign[[#This Row],[Marital_Status]]="Absurd",I1527-J1527+1,marketing_campaign[[#This Row],[Marital_Status]]="Widow",I1527+J1527+1)</f>
        <v>4</v>
      </c>
      <c r="H1527">
        <v>58597</v>
      </c>
      <c r="I1527">
        <v>1</v>
      </c>
      <c r="J1527">
        <v>1</v>
      </c>
      <c r="K1527" s="1">
        <v>41233</v>
      </c>
      <c r="L1527">
        <v>20</v>
      </c>
      <c r="M1527" t="str" cm="1">
        <f t="array" ref="M1527">_xlfn.IFS(AND(marketing_campaign[[#This Row],[Recency]]&gt;=0,marketing_campaign[[#This Row],[Recency]]&lt;=14),"Early Recency",AND(marketing_campaign[[#This Row],[Recency]]&gt;=15,marketing_campaign[[#This Row],[Recency]]&lt;=31),"Mid-Recency",marketing_campaign[[#This Row],[Recency]]&gt;=32,"Late Recency")</f>
        <v>Mid-Recency</v>
      </c>
      <c r="N1527">
        <v>490</v>
      </c>
      <c r="O1527">
        <v>0</v>
      </c>
      <c r="P1527">
        <v>184</v>
      </c>
      <c r="Q1527">
        <v>10</v>
      </c>
      <c r="R1527">
        <v>28</v>
      </c>
      <c r="S1527">
        <v>21</v>
      </c>
      <c r="T1527">
        <f>marketing_campaign[[#This Row],[MntGoldProds]]+marketing_campaign[[#This Row],[MntSweetProducts]]+marketing_campaign[[#This Row],[MntFishProducts]]+marketing_campaign[[#This Row],[MntMeatProducts]]+marketing_campaign[[#This Row],[MntFruits]]+marketing_campaign[[#This Row],[MntWines]]</f>
        <v>733</v>
      </c>
      <c r="U1527">
        <v>12</v>
      </c>
      <c r="V1527">
        <v>7</v>
      </c>
      <c r="W1527">
        <v>4</v>
      </c>
      <c r="X1527">
        <v>9</v>
      </c>
      <c r="Y1527">
        <f t="shared" si="47"/>
        <v>32</v>
      </c>
      <c r="Z1527">
        <v>7</v>
      </c>
      <c r="AA1527">
        <v>0</v>
      </c>
      <c r="AB1527">
        <v>0</v>
      </c>
      <c r="AC1527">
        <v>0</v>
      </c>
      <c r="AD1527">
        <v>0</v>
      </c>
      <c r="AE1527">
        <v>0</v>
      </c>
      <c r="AF1527">
        <v>0</v>
      </c>
      <c r="AG1527">
        <v>3</v>
      </c>
      <c r="AH1527">
        <v>11</v>
      </c>
      <c r="AI1527">
        <v>0</v>
      </c>
      <c r="AJ1527">
        <f>marketing_campaign[[#This Row],[AcceptedCmp2]]+marketing_campaign[[#This Row],[AcceptedCmp1]]+marketing_campaign[[#This Row],[AcceptedCmp5]]+marketing_campaign[[#This Row],[AcceptedCmp4]]+marketing_campaign[[#This Row],[AcceptedCmp3]]</f>
        <v>0</v>
      </c>
    </row>
    <row r="1528" spans="1:36" x14ac:dyDescent="0.35">
      <c r="A1528">
        <v>202</v>
      </c>
      <c r="B1528">
        <v>1948</v>
      </c>
      <c r="C1528">
        <f t="shared" ca="1" si="46"/>
        <v>78</v>
      </c>
      <c r="D1528" t="str" cm="1">
        <f t="array" aca="1" ref="D15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28" t="s">
        <v>32</v>
      </c>
      <c r="F1528" t="s">
        <v>38</v>
      </c>
      <c r="G1528" cm="1">
        <f t="array" ref="G1528">_xlfn.IFS(marketing_campaign[[#This Row],[Marital_Status]]="Single",I1528-J1528+1,marketing_campaign[[#This Row],[Marital_Status]]="Together",I1528+J1528+2,marketing_campaign[[#This Row],[Marital_Status]]="Alone",I1528-J1528+1,marketing_campaign[[#This Row],[Marital_Status]]="Married",I1528+J1528+2,marketing_campaign[[#This Row],[Marital_Status]]="Divorced",I1528+J1528+1,marketing_campaign[[#This Row],[Marital_Status]]="YOLO",I1528-J1528+1,marketing_campaign[[#This Row],[Marital_Status]]="Absurd",I1528-J1528+1,marketing_campaign[[#This Row],[Marital_Status]]="Widow",I1528+J1528+1)</f>
        <v>1</v>
      </c>
      <c r="H1528">
        <v>82032</v>
      </c>
      <c r="I1528">
        <v>0</v>
      </c>
      <c r="J1528">
        <v>0</v>
      </c>
      <c r="K1528" s="1">
        <v>41734</v>
      </c>
      <c r="L1528">
        <v>54</v>
      </c>
      <c r="M1528" t="str" cm="1">
        <f t="array" ref="M1528">_xlfn.IFS(AND(marketing_campaign[[#This Row],[Recency]]&gt;=0,marketing_campaign[[#This Row],[Recency]]&lt;=14),"Early Recency",AND(marketing_campaign[[#This Row],[Recency]]&gt;=15,marketing_campaign[[#This Row],[Recency]]&lt;=31),"Mid-Recency",marketing_campaign[[#This Row],[Recency]]&gt;=32,"Late Recency")</f>
        <v>Late Recency</v>
      </c>
      <c r="N1528">
        <v>332</v>
      </c>
      <c r="O1528">
        <v>194</v>
      </c>
      <c r="P1528">
        <v>377</v>
      </c>
      <c r="Q1528">
        <v>149</v>
      </c>
      <c r="R1528">
        <v>125</v>
      </c>
      <c r="S1528">
        <v>57</v>
      </c>
      <c r="T1528">
        <f>marketing_campaign[[#This Row],[MntGoldProds]]+marketing_campaign[[#This Row],[MntSweetProducts]]+marketing_campaign[[#This Row],[MntFishProducts]]+marketing_campaign[[#This Row],[MntMeatProducts]]+marketing_campaign[[#This Row],[MntFruits]]+marketing_campaign[[#This Row],[MntWines]]</f>
        <v>1234</v>
      </c>
      <c r="U1528">
        <v>0</v>
      </c>
      <c r="V1528">
        <v>4</v>
      </c>
      <c r="W1528">
        <v>6</v>
      </c>
      <c r="X1528">
        <v>7</v>
      </c>
      <c r="Y1528">
        <f t="shared" si="47"/>
        <v>17</v>
      </c>
      <c r="Z1528">
        <v>1</v>
      </c>
      <c r="AA1528">
        <v>0</v>
      </c>
      <c r="AB1528">
        <v>0</v>
      </c>
      <c r="AC1528">
        <v>0</v>
      </c>
      <c r="AD1528">
        <v>0</v>
      </c>
      <c r="AE1528">
        <v>0</v>
      </c>
      <c r="AF1528">
        <v>0</v>
      </c>
      <c r="AG1528">
        <v>3</v>
      </c>
      <c r="AH1528">
        <v>11</v>
      </c>
      <c r="AI1528">
        <v>0</v>
      </c>
      <c r="AJ1528">
        <f>marketing_campaign[[#This Row],[AcceptedCmp2]]+marketing_campaign[[#This Row],[AcceptedCmp1]]+marketing_campaign[[#This Row],[AcceptedCmp5]]+marketing_campaign[[#This Row],[AcceptedCmp4]]+marketing_campaign[[#This Row],[AcceptedCmp3]]</f>
        <v>0</v>
      </c>
    </row>
    <row r="1529" spans="1:36" x14ac:dyDescent="0.35">
      <c r="A1529">
        <v>7998</v>
      </c>
      <c r="B1529">
        <v>1958</v>
      </c>
      <c r="C1529">
        <f t="shared" ca="1" si="46"/>
        <v>68</v>
      </c>
      <c r="D1529" t="str" cm="1">
        <f t="array" aca="1" ref="D15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29" t="s">
        <v>29</v>
      </c>
      <c r="F1529" t="s">
        <v>31</v>
      </c>
      <c r="G1529" cm="1">
        <f t="array" ref="G1529">_xlfn.IFS(marketing_campaign[[#This Row],[Marital_Status]]="Single",I1529-J1529+1,marketing_campaign[[#This Row],[Marital_Status]]="Together",I1529+J1529+2,marketing_campaign[[#This Row],[Marital_Status]]="Alone",I1529-J1529+1,marketing_campaign[[#This Row],[Marital_Status]]="Married",I1529+J1529+2,marketing_campaign[[#This Row],[Marital_Status]]="Divorced",I1529+J1529+1,marketing_campaign[[#This Row],[Marital_Status]]="YOLO",I1529-J1529+1,marketing_campaign[[#This Row],[Marital_Status]]="Absurd",I1529-J1529+1,marketing_campaign[[#This Row],[Marital_Status]]="Widow",I1529+J1529+1)</f>
        <v>4</v>
      </c>
      <c r="H1529">
        <v>28087</v>
      </c>
      <c r="I1529">
        <v>1</v>
      </c>
      <c r="J1529">
        <v>1</v>
      </c>
      <c r="K1529" s="1">
        <v>41254</v>
      </c>
      <c r="L1529">
        <v>77</v>
      </c>
      <c r="M1529" t="str" cm="1">
        <f t="array" ref="M1529">_xlfn.IFS(AND(marketing_campaign[[#This Row],[Recency]]&gt;=0,marketing_campaign[[#This Row],[Recency]]&lt;=14),"Early Recency",AND(marketing_campaign[[#This Row],[Recency]]&gt;=15,marketing_campaign[[#This Row],[Recency]]&lt;=31),"Mid-Recency",marketing_campaign[[#This Row],[Recency]]&gt;=32,"Late Recency")</f>
        <v>Late Recency</v>
      </c>
      <c r="N1529">
        <v>53</v>
      </c>
      <c r="O1529">
        <v>8</v>
      </c>
      <c r="P1529">
        <v>17</v>
      </c>
      <c r="Q1529">
        <v>13</v>
      </c>
      <c r="R1529">
        <v>0</v>
      </c>
      <c r="S1529">
        <v>21</v>
      </c>
      <c r="T1529">
        <f>marketing_campaign[[#This Row],[MntGoldProds]]+marketing_campaign[[#This Row],[MntSweetProducts]]+marketing_campaign[[#This Row],[MntFishProducts]]+marketing_campaign[[#This Row],[MntMeatProducts]]+marketing_campaign[[#This Row],[MntFruits]]+marketing_campaign[[#This Row],[MntWines]]</f>
        <v>112</v>
      </c>
      <c r="U1529">
        <v>3</v>
      </c>
      <c r="V1529">
        <v>2</v>
      </c>
      <c r="W1529">
        <v>2</v>
      </c>
      <c r="X1529">
        <v>2</v>
      </c>
      <c r="Y1529">
        <f t="shared" si="47"/>
        <v>9</v>
      </c>
      <c r="Z1529">
        <v>7</v>
      </c>
      <c r="AA1529">
        <v>0</v>
      </c>
      <c r="AB1529">
        <v>0</v>
      </c>
      <c r="AC1529">
        <v>0</v>
      </c>
      <c r="AD1529">
        <v>0</v>
      </c>
      <c r="AE1529">
        <v>0</v>
      </c>
      <c r="AF1529">
        <v>0</v>
      </c>
      <c r="AG1529">
        <v>3</v>
      </c>
      <c r="AH1529">
        <v>11</v>
      </c>
      <c r="AI1529">
        <v>0</v>
      </c>
      <c r="AJ1529">
        <f>marketing_campaign[[#This Row],[AcceptedCmp2]]+marketing_campaign[[#This Row],[AcceptedCmp1]]+marketing_campaign[[#This Row],[AcceptedCmp5]]+marketing_campaign[[#This Row],[AcceptedCmp4]]+marketing_campaign[[#This Row],[AcceptedCmp3]]</f>
        <v>0</v>
      </c>
    </row>
    <row r="1530" spans="1:36" x14ac:dyDescent="0.35">
      <c r="A1530">
        <v>830</v>
      </c>
      <c r="B1530">
        <v>1987</v>
      </c>
      <c r="C1530">
        <f t="shared" ca="1" si="46"/>
        <v>39</v>
      </c>
      <c r="D1530" t="str" cm="1">
        <f t="array" aca="1" ref="D15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0" t="s">
        <v>32</v>
      </c>
      <c r="F1530" t="s">
        <v>30</v>
      </c>
      <c r="G1530" cm="1">
        <f t="array" ref="G1530">_xlfn.IFS(marketing_campaign[[#This Row],[Marital_Status]]="Single",I1530-J1530+1,marketing_campaign[[#This Row],[Marital_Status]]="Together",I1530+J1530+2,marketing_campaign[[#This Row],[Marital_Status]]="Alone",I1530-J1530+1,marketing_campaign[[#This Row],[Marital_Status]]="Married",I1530+J1530+2,marketing_campaign[[#This Row],[Marital_Status]]="Divorced",I1530+J1530+1,marketing_campaign[[#This Row],[Marital_Status]]="YOLO",I1530-J1530+1,marketing_campaign[[#This Row],[Marital_Status]]="Absurd",I1530-J1530+1,marketing_campaign[[#This Row],[Marital_Status]]="Widow",I1530+J1530+1)</f>
        <v>1</v>
      </c>
      <c r="H1530">
        <v>74004</v>
      </c>
      <c r="I1530">
        <v>0</v>
      </c>
      <c r="J1530">
        <v>0</v>
      </c>
      <c r="K1530" s="1">
        <v>41694</v>
      </c>
      <c r="L1530">
        <v>5</v>
      </c>
      <c r="M1530" t="str" cm="1">
        <f t="array" ref="M1530">_xlfn.IFS(AND(marketing_campaign[[#This Row],[Recency]]&gt;=0,marketing_campaign[[#This Row],[Recency]]&lt;=14),"Early Recency",AND(marketing_campaign[[#This Row],[Recency]]&gt;=15,marketing_campaign[[#This Row],[Recency]]&lt;=31),"Mid-Recency",marketing_campaign[[#This Row],[Recency]]&gt;=32,"Late Recency")</f>
        <v>Early Recency</v>
      </c>
      <c r="N1530">
        <v>784</v>
      </c>
      <c r="O1530">
        <v>48</v>
      </c>
      <c r="P1530">
        <v>560</v>
      </c>
      <c r="Q1530">
        <v>42</v>
      </c>
      <c r="R1530">
        <v>176</v>
      </c>
      <c r="S1530">
        <v>48</v>
      </c>
      <c r="T1530">
        <f>marketing_campaign[[#This Row],[MntGoldProds]]+marketing_campaign[[#This Row],[MntSweetProducts]]+marketing_campaign[[#This Row],[MntFishProducts]]+marketing_campaign[[#This Row],[MntMeatProducts]]+marketing_campaign[[#This Row],[MntFruits]]+marketing_campaign[[#This Row],[MntWines]]</f>
        <v>1658</v>
      </c>
      <c r="U1530">
        <v>1</v>
      </c>
      <c r="V1530">
        <v>4</v>
      </c>
      <c r="W1530">
        <v>6</v>
      </c>
      <c r="X1530">
        <v>4</v>
      </c>
      <c r="Y1530">
        <f t="shared" si="47"/>
        <v>15</v>
      </c>
      <c r="Z1530">
        <v>3</v>
      </c>
      <c r="AA1530">
        <v>0</v>
      </c>
      <c r="AB1530">
        <v>0</v>
      </c>
      <c r="AC1530">
        <v>1</v>
      </c>
      <c r="AD1530">
        <v>1</v>
      </c>
      <c r="AE1530">
        <v>0</v>
      </c>
      <c r="AF1530">
        <v>0</v>
      </c>
      <c r="AG1530">
        <v>3</v>
      </c>
      <c r="AH1530">
        <v>11</v>
      </c>
      <c r="AI1530">
        <v>1</v>
      </c>
      <c r="AJ1530">
        <f>marketing_campaign[[#This Row],[AcceptedCmp2]]+marketing_campaign[[#This Row],[AcceptedCmp1]]+marketing_campaign[[#This Row],[AcceptedCmp5]]+marketing_campaign[[#This Row],[AcceptedCmp4]]+marketing_campaign[[#This Row],[AcceptedCmp3]]</f>
        <v>2</v>
      </c>
    </row>
    <row r="1531" spans="1:36" x14ac:dyDescent="0.35">
      <c r="A1531">
        <v>3536</v>
      </c>
      <c r="B1531">
        <v>1960</v>
      </c>
      <c r="C1531">
        <f t="shared" ca="1" si="46"/>
        <v>66</v>
      </c>
      <c r="D1531" t="str" cm="1">
        <f t="array" aca="1" ref="D15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31" t="s">
        <v>29</v>
      </c>
      <c r="F1531" t="s">
        <v>31</v>
      </c>
      <c r="G1531" cm="1">
        <f t="array" ref="G1531">_xlfn.IFS(marketing_campaign[[#This Row],[Marital_Status]]="Single",I1531-J1531+1,marketing_campaign[[#This Row],[Marital_Status]]="Together",I1531+J1531+2,marketing_campaign[[#This Row],[Marital_Status]]="Alone",I1531-J1531+1,marketing_campaign[[#This Row],[Marital_Status]]="Married",I1531+J1531+2,marketing_campaign[[#This Row],[Marital_Status]]="Divorced",I1531+J1531+1,marketing_campaign[[#This Row],[Marital_Status]]="YOLO",I1531-J1531+1,marketing_campaign[[#This Row],[Marital_Status]]="Absurd",I1531-J1531+1,marketing_campaign[[#This Row],[Marital_Status]]="Widow",I1531+J1531+1)</f>
        <v>3</v>
      </c>
      <c r="H1531">
        <v>19740</v>
      </c>
      <c r="I1531">
        <v>0</v>
      </c>
      <c r="J1531">
        <v>1</v>
      </c>
      <c r="K1531" s="1">
        <v>41357</v>
      </c>
      <c r="L1531">
        <v>65</v>
      </c>
      <c r="M1531" t="str" cm="1">
        <f t="array" ref="M1531">_xlfn.IFS(AND(marketing_campaign[[#This Row],[Recency]]&gt;=0,marketing_campaign[[#This Row],[Recency]]&lt;=14),"Early Recency",AND(marketing_campaign[[#This Row],[Recency]]&gt;=15,marketing_campaign[[#This Row],[Recency]]&lt;=31),"Mid-Recency",marketing_campaign[[#This Row],[Recency]]&gt;=32,"Late Recency")</f>
        <v>Late Recency</v>
      </c>
      <c r="N1531">
        <v>7</v>
      </c>
      <c r="O1531">
        <v>11</v>
      </c>
      <c r="P1531">
        <v>3</v>
      </c>
      <c r="Q1531">
        <v>10</v>
      </c>
      <c r="R1531">
        <v>4</v>
      </c>
      <c r="S1531">
        <v>20</v>
      </c>
      <c r="T1531">
        <f>marketing_campaign[[#This Row],[MntGoldProds]]+marketing_campaign[[#This Row],[MntSweetProducts]]+marketing_campaign[[#This Row],[MntFishProducts]]+marketing_campaign[[#This Row],[MntMeatProducts]]+marketing_campaign[[#This Row],[MntFruits]]+marketing_campaign[[#This Row],[MntWines]]</f>
        <v>55</v>
      </c>
      <c r="U1531">
        <v>2</v>
      </c>
      <c r="V1531">
        <v>1</v>
      </c>
      <c r="W1531">
        <v>1</v>
      </c>
      <c r="X1531">
        <v>3</v>
      </c>
      <c r="Y1531">
        <f t="shared" si="47"/>
        <v>7</v>
      </c>
      <c r="Z1531">
        <v>5</v>
      </c>
      <c r="AA1531">
        <v>0</v>
      </c>
      <c r="AB1531">
        <v>0</v>
      </c>
      <c r="AC1531">
        <v>0</v>
      </c>
      <c r="AD1531">
        <v>0</v>
      </c>
      <c r="AE1531">
        <v>0</v>
      </c>
      <c r="AF1531">
        <v>0</v>
      </c>
      <c r="AG1531">
        <v>3</v>
      </c>
      <c r="AH1531">
        <v>11</v>
      </c>
      <c r="AI1531">
        <v>0</v>
      </c>
      <c r="AJ1531">
        <f>marketing_campaign[[#This Row],[AcceptedCmp2]]+marketing_campaign[[#This Row],[AcceptedCmp1]]+marketing_campaign[[#This Row],[AcceptedCmp5]]+marketing_campaign[[#This Row],[AcceptedCmp4]]+marketing_campaign[[#This Row],[AcceptedCmp3]]</f>
        <v>0</v>
      </c>
    </row>
    <row r="1532" spans="1:36" x14ac:dyDescent="0.35">
      <c r="A1532">
        <v>6050</v>
      </c>
      <c r="B1532">
        <v>1975</v>
      </c>
      <c r="C1532">
        <f t="shared" ca="1" si="46"/>
        <v>51</v>
      </c>
      <c r="D1532" t="str" cm="1">
        <f t="array" aca="1" ref="D15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2" t="s">
        <v>37</v>
      </c>
      <c r="F1532" t="s">
        <v>33</v>
      </c>
      <c r="G1532" cm="1">
        <f t="array" ref="G1532">_xlfn.IFS(marketing_campaign[[#This Row],[Marital_Status]]="Single",I1532-J1532+1,marketing_campaign[[#This Row],[Marital_Status]]="Together",I1532+J1532+2,marketing_campaign[[#This Row],[Marital_Status]]="Alone",I1532-J1532+1,marketing_campaign[[#This Row],[Marital_Status]]="Married",I1532+J1532+2,marketing_campaign[[#This Row],[Marital_Status]]="Divorced",I1532+J1532+1,marketing_campaign[[#This Row],[Marital_Status]]="YOLO",I1532-J1532+1,marketing_campaign[[#This Row],[Marital_Status]]="Absurd",I1532-J1532+1,marketing_campaign[[#This Row],[Marital_Status]]="Widow",I1532+J1532+1)</f>
        <v>3</v>
      </c>
      <c r="H1532">
        <v>57036</v>
      </c>
      <c r="I1532">
        <v>0</v>
      </c>
      <c r="J1532">
        <v>1</v>
      </c>
      <c r="K1532" s="1">
        <v>41254</v>
      </c>
      <c r="L1532">
        <v>33</v>
      </c>
      <c r="M1532" t="str" cm="1">
        <f t="array" ref="M1532">_xlfn.IFS(AND(marketing_campaign[[#This Row],[Recency]]&gt;=0,marketing_campaign[[#This Row],[Recency]]&lt;=14),"Early Recency",AND(marketing_campaign[[#This Row],[Recency]]&gt;=15,marketing_campaign[[#This Row],[Recency]]&lt;=31),"Mid-Recency",marketing_campaign[[#This Row],[Recency]]&gt;=32,"Late Recency")</f>
        <v>Late Recency</v>
      </c>
      <c r="N1532">
        <v>1171</v>
      </c>
      <c r="O1532">
        <v>43</v>
      </c>
      <c r="P1532">
        <v>219</v>
      </c>
      <c r="Q1532">
        <v>19</v>
      </c>
      <c r="R1532">
        <v>14</v>
      </c>
      <c r="S1532">
        <v>47</v>
      </c>
      <c r="T1532">
        <f>marketing_campaign[[#This Row],[MntGoldProds]]+marketing_campaign[[#This Row],[MntSweetProducts]]+marketing_campaign[[#This Row],[MntFishProducts]]+marketing_campaign[[#This Row],[MntMeatProducts]]+marketing_campaign[[#This Row],[MntFruits]]+marketing_campaign[[#This Row],[MntWines]]</f>
        <v>1513</v>
      </c>
      <c r="U1532">
        <v>4</v>
      </c>
      <c r="V1532">
        <v>6</v>
      </c>
      <c r="W1532">
        <v>3</v>
      </c>
      <c r="X1532">
        <v>13</v>
      </c>
      <c r="Y1532">
        <f t="shared" si="47"/>
        <v>26</v>
      </c>
      <c r="Z1532">
        <v>9</v>
      </c>
      <c r="AA1532">
        <v>1</v>
      </c>
      <c r="AB1532">
        <v>0</v>
      </c>
      <c r="AC1532">
        <v>0</v>
      </c>
      <c r="AD1532">
        <v>0</v>
      </c>
      <c r="AE1532">
        <v>0</v>
      </c>
      <c r="AF1532">
        <v>0</v>
      </c>
      <c r="AG1532">
        <v>3</v>
      </c>
      <c r="AH1532">
        <v>11</v>
      </c>
      <c r="AI1532">
        <v>0</v>
      </c>
      <c r="AJ1532">
        <f>marketing_campaign[[#This Row],[AcceptedCmp2]]+marketing_campaign[[#This Row],[AcceptedCmp1]]+marketing_campaign[[#This Row],[AcceptedCmp5]]+marketing_campaign[[#This Row],[AcceptedCmp4]]+marketing_campaign[[#This Row],[AcceptedCmp3]]</f>
        <v>1</v>
      </c>
    </row>
    <row r="1533" spans="1:36" x14ac:dyDescent="0.35">
      <c r="A1533">
        <v>125</v>
      </c>
      <c r="B1533">
        <v>1958</v>
      </c>
      <c r="C1533">
        <f t="shared" ca="1" si="46"/>
        <v>68</v>
      </c>
      <c r="D1533" t="str" cm="1">
        <f t="array" aca="1" ref="D15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33" t="s">
        <v>37</v>
      </c>
      <c r="F1533" t="s">
        <v>31</v>
      </c>
      <c r="G1533" cm="1">
        <f t="array" ref="G1533">_xlfn.IFS(marketing_campaign[[#This Row],[Marital_Status]]="Single",I1533-J1533+1,marketing_campaign[[#This Row],[Marital_Status]]="Together",I1533+J1533+2,marketing_campaign[[#This Row],[Marital_Status]]="Alone",I1533-J1533+1,marketing_campaign[[#This Row],[Marital_Status]]="Married",I1533+J1533+2,marketing_campaign[[#This Row],[Marital_Status]]="Divorced",I1533+J1533+1,marketing_campaign[[#This Row],[Marital_Status]]="YOLO",I1533-J1533+1,marketing_campaign[[#This Row],[Marital_Status]]="Absurd",I1533-J1533+1,marketing_campaign[[#This Row],[Marital_Status]]="Widow",I1533+J1533+1)</f>
        <v>4</v>
      </c>
      <c r="H1533">
        <v>53083</v>
      </c>
      <c r="I1533">
        <v>1</v>
      </c>
      <c r="J1533">
        <v>1</v>
      </c>
      <c r="K1533" s="1">
        <v>41409</v>
      </c>
      <c r="L1533">
        <v>65</v>
      </c>
      <c r="M1533" t="str" cm="1">
        <f t="array" ref="M1533">_xlfn.IFS(AND(marketing_campaign[[#This Row],[Recency]]&gt;=0,marketing_campaign[[#This Row],[Recency]]&lt;=14),"Early Recency",AND(marketing_campaign[[#This Row],[Recency]]&gt;=15,marketing_campaign[[#This Row],[Recency]]&lt;=31),"Mid-Recency",marketing_campaign[[#This Row],[Recency]]&gt;=32,"Late Recency")</f>
        <v>Late Recency</v>
      </c>
      <c r="N1533">
        <v>215</v>
      </c>
      <c r="O1533">
        <v>7</v>
      </c>
      <c r="P1533">
        <v>33</v>
      </c>
      <c r="Q1533">
        <v>3</v>
      </c>
      <c r="R1533">
        <v>0</v>
      </c>
      <c r="S1533">
        <v>13</v>
      </c>
      <c r="T1533">
        <f>marketing_campaign[[#This Row],[MntGoldProds]]+marketing_campaign[[#This Row],[MntSweetProducts]]+marketing_campaign[[#This Row],[MntFishProducts]]+marketing_campaign[[#This Row],[MntMeatProducts]]+marketing_campaign[[#This Row],[MntFruits]]+marketing_campaign[[#This Row],[MntWines]]</f>
        <v>271</v>
      </c>
      <c r="U1533">
        <v>6</v>
      </c>
      <c r="V1533">
        <v>5</v>
      </c>
      <c r="W1533">
        <v>1</v>
      </c>
      <c r="X1533">
        <v>5</v>
      </c>
      <c r="Y1533">
        <f t="shared" si="47"/>
        <v>17</v>
      </c>
      <c r="Z1533">
        <v>7</v>
      </c>
      <c r="AA1533">
        <v>0</v>
      </c>
      <c r="AB1533">
        <v>1</v>
      </c>
      <c r="AC1533">
        <v>0</v>
      </c>
      <c r="AD1533">
        <v>0</v>
      </c>
      <c r="AE1533">
        <v>0</v>
      </c>
      <c r="AF1533">
        <v>0</v>
      </c>
      <c r="AG1533">
        <v>3</v>
      </c>
      <c r="AH1533">
        <v>11</v>
      </c>
      <c r="AI1533">
        <v>0</v>
      </c>
      <c r="AJ1533">
        <f>marketing_campaign[[#This Row],[AcceptedCmp2]]+marketing_campaign[[#This Row],[AcceptedCmp1]]+marketing_campaign[[#This Row],[AcceptedCmp5]]+marketing_campaign[[#This Row],[AcceptedCmp4]]+marketing_campaign[[#This Row],[AcceptedCmp3]]</f>
        <v>1</v>
      </c>
    </row>
    <row r="1534" spans="1:36" x14ac:dyDescent="0.35">
      <c r="A1534">
        <v>3463</v>
      </c>
      <c r="B1534">
        <v>1975</v>
      </c>
      <c r="C1534">
        <f t="shared" ca="1" si="46"/>
        <v>51</v>
      </c>
      <c r="D1534" t="str" cm="1">
        <f t="array" aca="1" ref="D15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4" t="s">
        <v>32</v>
      </c>
      <c r="F1534" t="s">
        <v>33</v>
      </c>
      <c r="G1534" cm="1">
        <f t="array" ref="G1534">_xlfn.IFS(marketing_campaign[[#This Row],[Marital_Status]]="Single",I1534-J1534+1,marketing_campaign[[#This Row],[Marital_Status]]="Together",I1534+J1534+2,marketing_campaign[[#This Row],[Marital_Status]]="Alone",I1534-J1534+1,marketing_campaign[[#This Row],[Marital_Status]]="Married",I1534+J1534+2,marketing_campaign[[#This Row],[Marital_Status]]="Divorced",I1534+J1534+1,marketing_campaign[[#This Row],[Marital_Status]]="YOLO",I1534-J1534+1,marketing_campaign[[#This Row],[Marital_Status]]="Absurd",I1534-J1534+1,marketing_campaign[[#This Row],[Marital_Status]]="Widow",I1534+J1534+1)</f>
        <v>3</v>
      </c>
      <c r="H1534">
        <v>69283</v>
      </c>
      <c r="I1534">
        <v>0</v>
      </c>
      <c r="J1534">
        <v>1</v>
      </c>
      <c r="K1534" s="1">
        <v>41804</v>
      </c>
      <c r="L1534">
        <v>41</v>
      </c>
      <c r="M1534" t="str" cm="1">
        <f t="array" ref="M1534">_xlfn.IFS(AND(marketing_campaign[[#This Row],[Recency]]&gt;=0,marketing_campaign[[#This Row],[Recency]]&lt;=14),"Early Recency",AND(marketing_campaign[[#This Row],[Recency]]&gt;=15,marketing_campaign[[#This Row],[Recency]]&lt;=31),"Mid-Recency",marketing_campaign[[#This Row],[Recency]]&gt;=32,"Late Recency")</f>
        <v>Late Recency</v>
      </c>
      <c r="N1534">
        <v>674</v>
      </c>
      <c r="O1534">
        <v>62</v>
      </c>
      <c r="P1534">
        <v>134</v>
      </c>
      <c r="Q1534">
        <v>0</v>
      </c>
      <c r="R1534">
        <v>26</v>
      </c>
      <c r="S1534">
        <v>8</v>
      </c>
      <c r="T1534">
        <f>marketing_campaign[[#This Row],[MntGoldProds]]+marketing_campaign[[#This Row],[MntSweetProducts]]+marketing_campaign[[#This Row],[MntFishProducts]]+marketing_campaign[[#This Row],[MntMeatProducts]]+marketing_campaign[[#This Row],[MntFruits]]+marketing_campaign[[#This Row],[MntWines]]</f>
        <v>904</v>
      </c>
      <c r="U1534">
        <v>4</v>
      </c>
      <c r="V1534">
        <v>7</v>
      </c>
      <c r="W1534">
        <v>3</v>
      </c>
      <c r="X1534">
        <v>13</v>
      </c>
      <c r="Y1534">
        <f t="shared" si="47"/>
        <v>27</v>
      </c>
      <c r="Z1534">
        <v>5</v>
      </c>
      <c r="AA1534">
        <v>0</v>
      </c>
      <c r="AB1534">
        <v>0</v>
      </c>
      <c r="AC1534">
        <v>0</v>
      </c>
      <c r="AD1534">
        <v>0</v>
      </c>
      <c r="AE1534">
        <v>0</v>
      </c>
      <c r="AF1534">
        <v>0</v>
      </c>
      <c r="AG1534">
        <v>3</v>
      </c>
      <c r="AH1534">
        <v>11</v>
      </c>
      <c r="AI1534">
        <v>0</v>
      </c>
      <c r="AJ1534">
        <f>marketing_campaign[[#This Row],[AcceptedCmp2]]+marketing_campaign[[#This Row],[AcceptedCmp1]]+marketing_campaign[[#This Row],[AcceptedCmp5]]+marketing_campaign[[#This Row],[AcceptedCmp4]]+marketing_campaign[[#This Row],[AcceptedCmp3]]</f>
        <v>0</v>
      </c>
    </row>
    <row r="1535" spans="1:36" x14ac:dyDescent="0.35">
      <c r="A1535">
        <v>2804</v>
      </c>
      <c r="B1535">
        <v>1975</v>
      </c>
      <c r="C1535">
        <f t="shared" ca="1" si="46"/>
        <v>51</v>
      </c>
      <c r="D1535" t="str" cm="1">
        <f t="array" aca="1" ref="D15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35" t="s">
        <v>34</v>
      </c>
      <c r="F1535" t="s">
        <v>30</v>
      </c>
      <c r="G1535" cm="1">
        <f t="array" ref="G1535">_xlfn.IFS(marketing_campaign[[#This Row],[Marital_Status]]="Single",I1535-J1535+1,marketing_campaign[[#This Row],[Marital_Status]]="Together",I1535+J1535+2,marketing_campaign[[#This Row],[Marital_Status]]="Alone",I1535-J1535+1,marketing_campaign[[#This Row],[Marital_Status]]="Married",I1535+J1535+2,marketing_campaign[[#This Row],[Marital_Status]]="Divorced",I1535+J1535+1,marketing_campaign[[#This Row],[Marital_Status]]="YOLO",I1535-J1535+1,marketing_campaign[[#This Row],[Marital_Status]]="Absurd",I1535-J1535+1,marketing_campaign[[#This Row],[Marital_Status]]="Widow",I1535+J1535+1)</f>
        <v>1</v>
      </c>
      <c r="H1535">
        <v>46098</v>
      </c>
      <c r="I1535">
        <v>1</v>
      </c>
      <c r="J1535">
        <v>1</v>
      </c>
      <c r="K1535" s="1">
        <v>41139</v>
      </c>
      <c r="L1535">
        <v>86</v>
      </c>
      <c r="M1535" t="str" cm="1">
        <f t="array" ref="M1535">_xlfn.IFS(AND(marketing_campaign[[#This Row],[Recency]]&gt;=0,marketing_campaign[[#This Row],[Recency]]&lt;=14),"Early Recency",AND(marketing_campaign[[#This Row],[Recency]]&gt;=15,marketing_campaign[[#This Row],[Recency]]&lt;=31),"Mid-Recency",marketing_campaign[[#This Row],[Recency]]&gt;=32,"Late Recency")</f>
        <v>Late Recency</v>
      </c>
      <c r="N1535">
        <v>57</v>
      </c>
      <c r="O1535">
        <v>0</v>
      </c>
      <c r="P1535">
        <v>27</v>
      </c>
      <c r="Q1535">
        <v>0</v>
      </c>
      <c r="R1535">
        <v>0</v>
      </c>
      <c r="S1535">
        <v>36</v>
      </c>
      <c r="T1535">
        <f>marketing_campaign[[#This Row],[MntGoldProds]]+marketing_campaign[[#This Row],[MntSweetProducts]]+marketing_campaign[[#This Row],[MntFishProducts]]+marketing_campaign[[#This Row],[MntMeatProducts]]+marketing_campaign[[#This Row],[MntFruits]]+marketing_campaign[[#This Row],[MntWines]]</f>
        <v>120</v>
      </c>
      <c r="U1535">
        <v>4</v>
      </c>
      <c r="V1535">
        <v>3</v>
      </c>
      <c r="W1535">
        <v>2</v>
      </c>
      <c r="X1535">
        <v>2</v>
      </c>
      <c r="Y1535">
        <f t="shared" si="47"/>
        <v>11</v>
      </c>
      <c r="Z1535">
        <v>8</v>
      </c>
      <c r="AA1535">
        <v>0</v>
      </c>
      <c r="AB1535">
        <v>0</v>
      </c>
      <c r="AC1535">
        <v>0</v>
      </c>
      <c r="AD1535">
        <v>0</v>
      </c>
      <c r="AE1535">
        <v>0</v>
      </c>
      <c r="AF1535">
        <v>0</v>
      </c>
      <c r="AG1535">
        <v>3</v>
      </c>
      <c r="AH1535">
        <v>11</v>
      </c>
      <c r="AI1535">
        <v>1</v>
      </c>
      <c r="AJ1535">
        <f>marketing_campaign[[#This Row],[AcceptedCmp2]]+marketing_campaign[[#This Row],[AcceptedCmp1]]+marketing_campaign[[#This Row],[AcceptedCmp5]]+marketing_campaign[[#This Row],[AcceptedCmp4]]+marketing_campaign[[#This Row],[AcceptedCmp3]]</f>
        <v>0</v>
      </c>
    </row>
    <row r="1536" spans="1:36" x14ac:dyDescent="0.35">
      <c r="A1536">
        <v>3745</v>
      </c>
      <c r="B1536">
        <v>1988</v>
      </c>
      <c r="C1536">
        <f t="shared" ca="1" si="46"/>
        <v>38</v>
      </c>
      <c r="D1536" t="str" cm="1">
        <f t="array" aca="1" ref="D15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6" t="s">
        <v>37</v>
      </c>
      <c r="F1536" t="s">
        <v>33</v>
      </c>
      <c r="G1536" cm="1">
        <f t="array" ref="G1536">_xlfn.IFS(marketing_campaign[[#This Row],[Marital_Status]]="Single",I1536-J1536+1,marketing_campaign[[#This Row],[Marital_Status]]="Together",I1536+J1536+2,marketing_campaign[[#This Row],[Marital_Status]]="Alone",I1536-J1536+1,marketing_campaign[[#This Row],[Marital_Status]]="Married",I1536+J1536+2,marketing_campaign[[#This Row],[Marital_Status]]="Divorced",I1536+J1536+1,marketing_campaign[[#This Row],[Marital_Status]]="YOLO",I1536-J1536+1,marketing_campaign[[#This Row],[Marital_Status]]="Absurd",I1536-J1536+1,marketing_campaign[[#This Row],[Marital_Status]]="Widow",I1536+J1536+1)</f>
        <v>3</v>
      </c>
      <c r="H1536">
        <v>23331</v>
      </c>
      <c r="I1536">
        <v>1</v>
      </c>
      <c r="J1536">
        <v>0</v>
      </c>
      <c r="K1536" s="1">
        <v>41156</v>
      </c>
      <c r="L1536">
        <v>92</v>
      </c>
      <c r="M1536" t="str" cm="1">
        <f t="array" ref="M1536">_xlfn.IFS(AND(marketing_campaign[[#This Row],[Recency]]&gt;=0,marketing_campaign[[#This Row],[Recency]]&lt;=14),"Early Recency",AND(marketing_campaign[[#This Row],[Recency]]&gt;=15,marketing_campaign[[#This Row],[Recency]]&lt;=31),"Mid-Recency",marketing_campaign[[#This Row],[Recency]]&gt;=32,"Late Recency")</f>
        <v>Late Recency</v>
      </c>
      <c r="N1536">
        <v>5</v>
      </c>
      <c r="O1536">
        <v>36</v>
      </c>
      <c r="P1536">
        <v>7</v>
      </c>
      <c r="Q1536">
        <v>0</v>
      </c>
      <c r="R1536">
        <v>10</v>
      </c>
      <c r="S1536">
        <v>45</v>
      </c>
      <c r="T1536">
        <f>marketing_campaign[[#This Row],[MntGoldProds]]+marketing_campaign[[#This Row],[MntSweetProducts]]+marketing_campaign[[#This Row],[MntFishProducts]]+marketing_campaign[[#This Row],[MntMeatProducts]]+marketing_campaign[[#This Row],[MntFruits]]+marketing_campaign[[#This Row],[MntWines]]</f>
        <v>103</v>
      </c>
      <c r="U1536">
        <v>2</v>
      </c>
      <c r="V1536">
        <v>3</v>
      </c>
      <c r="W1536">
        <v>0</v>
      </c>
      <c r="X1536">
        <v>3</v>
      </c>
      <c r="Y1536">
        <f t="shared" si="47"/>
        <v>8</v>
      </c>
      <c r="Z1536">
        <v>8</v>
      </c>
      <c r="AA1536">
        <v>0</v>
      </c>
      <c r="AB1536">
        <v>0</v>
      </c>
      <c r="AC1536">
        <v>0</v>
      </c>
      <c r="AD1536">
        <v>0</v>
      </c>
      <c r="AE1536">
        <v>0</v>
      </c>
      <c r="AF1536">
        <v>0</v>
      </c>
      <c r="AG1536">
        <v>3</v>
      </c>
      <c r="AH1536">
        <v>11</v>
      </c>
      <c r="AI1536">
        <v>0</v>
      </c>
      <c r="AJ1536">
        <f>marketing_campaign[[#This Row],[AcceptedCmp2]]+marketing_campaign[[#This Row],[AcceptedCmp1]]+marketing_campaign[[#This Row],[AcceptedCmp5]]+marketing_campaign[[#This Row],[AcceptedCmp4]]+marketing_campaign[[#This Row],[AcceptedCmp3]]</f>
        <v>0</v>
      </c>
    </row>
    <row r="1537" spans="1:36" x14ac:dyDescent="0.35">
      <c r="A1537">
        <v>9771</v>
      </c>
      <c r="B1537">
        <v>1988</v>
      </c>
      <c r="C1537">
        <f t="shared" ca="1" si="46"/>
        <v>38</v>
      </c>
      <c r="D1537" t="str" cm="1">
        <f t="array" aca="1" ref="D15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7" t="s">
        <v>37</v>
      </c>
      <c r="F1537" t="s">
        <v>30</v>
      </c>
      <c r="G1537" cm="1">
        <f t="array" ref="G1537">_xlfn.IFS(marketing_campaign[[#This Row],[Marital_Status]]="Single",I1537-J1537+1,marketing_campaign[[#This Row],[Marital_Status]]="Together",I1537+J1537+2,marketing_campaign[[#This Row],[Marital_Status]]="Alone",I1537-J1537+1,marketing_campaign[[#This Row],[Marital_Status]]="Married",I1537+J1537+2,marketing_campaign[[#This Row],[Marital_Status]]="Divorced",I1537+J1537+1,marketing_campaign[[#This Row],[Marital_Status]]="YOLO",I1537-J1537+1,marketing_campaign[[#This Row],[Marital_Status]]="Absurd",I1537-J1537+1,marketing_campaign[[#This Row],[Marital_Status]]="Widow",I1537+J1537+1)</f>
        <v>2</v>
      </c>
      <c r="H1537">
        <v>23331</v>
      </c>
      <c r="I1537">
        <v>1</v>
      </c>
      <c r="J1537">
        <v>0</v>
      </c>
      <c r="K1537" s="1">
        <v>41187</v>
      </c>
      <c r="L1537">
        <v>97</v>
      </c>
      <c r="M1537" t="str" cm="1">
        <f t="array" ref="M1537">_xlfn.IFS(AND(marketing_campaign[[#This Row],[Recency]]&gt;=0,marketing_campaign[[#This Row],[Recency]]&lt;=14),"Early Recency",AND(marketing_campaign[[#This Row],[Recency]]&gt;=15,marketing_campaign[[#This Row],[Recency]]&lt;=31),"Mid-Recency",marketing_campaign[[#This Row],[Recency]]&gt;=32,"Late Recency")</f>
        <v>Late Recency</v>
      </c>
      <c r="N1537">
        <v>104</v>
      </c>
      <c r="O1537">
        <v>20</v>
      </c>
      <c r="P1537">
        <v>101</v>
      </c>
      <c r="Q1537">
        <v>24</v>
      </c>
      <c r="R1537">
        <v>15</v>
      </c>
      <c r="S1537">
        <v>5</v>
      </c>
      <c r="T1537">
        <f>marketing_campaign[[#This Row],[MntGoldProds]]+marketing_campaign[[#This Row],[MntSweetProducts]]+marketing_campaign[[#This Row],[MntFishProducts]]+marketing_campaign[[#This Row],[MntMeatProducts]]+marketing_campaign[[#This Row],[MntFruits]]+marketing_campaign[[#This Row],[MntWines]]</f>
        <v>269</v>
      </c>
      <c r="U1537">
        <v>6</v>
      </c>
      <c r="V1537">
        <v>5</v>
      </c>
      <c r="W1537">
        <v>1</v>
      </c>
      <c r="X1537">
        <v>5</v>
      </c>
      <c r="Y1537">
        <f t="shared" si="47"/>
        <v>17</v>
      </c>
      <c r="Z1537">
        <v>9</v>
      </c>
      <c r="AA1537">
        <v>0</v>
      </c>
      <c r="AB1537">
        <v>0</v>
      </c>
      <c r="AC1537">
        <v>0</v>
      </c>
      <c r="AD1537">
        <v>0</v>
      </c>
      <c r="AE1537">
        <v>0</v>
      </c>
      <c r="AF1537">
        <v>0</v>
      </c>
      <c r="AG1537">
        <v>3</v>
      </c>
      <c r="AH1537">
        <v>11</v>
      </c>
      <c r="AI1537">
        <v>0</v>
      </c>
      <c r="AJ1537">
        <f>marketing_campaign[[#This Row],[AcceptedCmp2]]+marketing_campaign[[#This Row],[AcceptedCmp1]]+marketing_campaign[[#This Row],[AcceptedCmp5]]+marketing_campaign[[#This Row],[AcceptedCmp4]]+marketing_campaign[[#This Row],[AcceptedCmp3]]</f>
        <v>0</v>
      </c>
    </row>
    <row r="1538" spans="1:36" x14ac:dyDescent="0.35">
      <c r="A1538">
        <v>451</v>
      </c>
      <c r="B1538">
        <v>1989</v>
      </c>
      <c r="C1538">
        <f t="shared" ref="C1538:C1601" ca="1" si="48">YEAR(TODAY())-B1538</f>
        <v>37</v>
      </c>
      <c r="D1538" t="str" cm="1">
        <f t="array" aca="1" ref="D15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38" t="s">
        <v>29</v>
      </c>
      <c r="F1538" t="s">
        <v>30</v>
      </c>
      <c r="G1538" cm="1">
        <f t="array" ref="G1538">_xlfn.IFS(marketing_campaign[[#This Row],[Marital_Status]]="Single",I1538-J1538+1,marketing_campaign[[#This Row],[Marital_Status]]="Together",I1538+J1538+2,marketing_campaign[[#This Row],[Marital_Status]]="Alone",I1538-J1538+1,marketing_campaign[[#This Row],[Marital_Status]]="Married",I1538+J1538+2,marketing_campaign[[#This Row],[Marital_Status]]="Divorced",I1538+J1538+1,marketing_campaign[[#This Row],[Marital_Status]]="YOLO",I1538-J1538+1,marketing_campaign[[#This Row],[Marital_Status]]="Absurd",I1538-J1538+1,marketing_campaign[[#This Row],[Marital_Status]]="Widow",I1538+J1538+1)</f>
        <v>2</v>
      </c>
      <c r="H1538">
        <v>9255</v>
      </c>
      <c r="I1538">
        <v>1</v>
      </c>
      <c r="J1538">
        <v>0</v>
      </c>
      <c r="K1538" s="1">
        <v>41628</v>
      </c>
      <c r="L1538">
        <v>91</v>
      </c>
      <c r="M1538" t="str" cm="1">
        <f t="array" ref="M1538">_xlfn.IFS(AND(marketing_campaign[[#This Row],[Recency]]&gt;=0,marketing_campaign[[#This Row],[Recency]]&lt;=14),"Early Recency",AND(marketing_campaign[[#This Row],[Recency]]&gt;=15,marketing_campaign[[#This Row],[Recency]]&lt;=31),"Mid-Recency",marketing_campaign[[#This Row],[Recency]]&gt;=32,"Late Recency")</f>
        <v>Late Recency</v>
      </c>
      <c r="N1538">
        <v>9</v>
      </c>
      <c r="O1538">
        <v>0</v>
      </c>
      <c r="P1538">
        <v>7</v>
      </c>
      <c r="Q1538">
        <v>2</v>
      </c>
      <c r="R1538">
        <v>0</v>
      </c>
      <c r="S1538">
        <v>4</v>
      </c>
      <c r="T1538">
        <f>marketing_campaign[[#This Row],[MntGoldProds]]+marketing_campaign[[#This Row],[MntSweetProducts]]+marketing_campaign[[#This Row],[MntFishProducts]]+marketing_campaign[[#This Row],[MntMeatProducts]]+marketing_campaign[[#This Row],[MntFruits]]+marketing_campaign[[#This Row],[MntWines]]</f>
        <v>22</v>
      </c>
      <c r="U1538">
        <v>1</v>
      </c>
      <c r="V1538">
        <v>1</v>
      </c>
      <c r="W1538">
        <v>1</v>
      </c>
      <c r="X1538">
        <v>2</v>
      </c>
      <c r="Y1538">
        <f t="shared" ref="Y1538:Y1601" si="49">U1538+V1538+W1538+X1538</f>
        <v>5</v>
      </c>
      <c r="Z1538">
        <v>8</v>
      </c>
      <c r="AA1538">
        <v>0</v>
      </c>
      <c r="AB1538">
        <v>0</v>
      </c>
      <c r="AC1538">
        <v>0</v>
      </c>
      <c r="AD1538">
        <v>0</v>
      </c>
      <c r="AE1538">
        <v>0</v>
      </c>
      <c r="AF1538">
        <v>0</v>
      </c>
      <c r="AG1538">
        <v>3</v>
      </c>
      <c r="AH1538">
        <v>11</v>
      </c>
      <c r="AI1538">
        <v>0</v>
      </c>
      <c r="AJ1538">
        <f>marketing_campaign[[#This Row],[AcceptedCmp2]]+marketing_campaign[[#This Row],[AcceptedCmp1]]+marketing_campaign[[#This Row],[AcceptedCmp5]]+marketing_campaign[[#This Row],[AcceptedCmp4]]+marketing_campaign[[#This Row],[AcceptedCmp3]]</f>
        <v>0</v>
      </c>
    </row>
    <row r="1539" spans="1:36" x14ac:dyDescent="0.35">
      <c r="A1539">
        <v>10530</v>
      </c>
      <c r="B1539">
        <v>1959</v>
      </c>
      <c r="C1539">
        <f t="shared" ca="1" si="48"/>
        <v>67</v>
      </c>
      <c r="D1539" t="str" cm="1">
        <f t="array" aca="1" ref="D15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39" t="s">
        <v>32</v>
      </c>
      <c r="F1539" t="s">
        <v>38</v>
      </c>
      <c r="G1539" cm="1">
        <f t="array" ref="G1539">_xlfn.IFS(marketing_campaign[[#This Row],[Marital_Status]]="Single",I1539-J1539+1,marketing_campaign[[#This Row],[Marital_Status]]="Together",I1539+J1539+2,marketing_campaign[[#This Row],[Marital_Status]]="Alone",I1539-J1539+1,marketing_campaign[[#This Row],[Marital_Status]]="Married",I1539+J1539+2,marketing_campaign[[#This Row],[Marital_Status]]="Divorced",I1539+J1539+1,marketing_campaign[[#This Row],[Marital_Status]]="YOLO",I1539-J1539+1,marketing_campaign[[#This Row],[Marital_Status]]="Absurd",I1539-J1539+1,marketing_campaign[[#This Row],[Marital_Status]]="Widow",I1539+J1539+1)</f>
        <v>1</v>
      </c>
      <c r="H1539">
        <v>67786</v>
      </c>
      <c r="I1539">
        <v>0</v>
      </c>
      <c r="J1539">
        <v>0</v>
      </c>
      <c r="K1539" s="1">
        <v>41615</v>
      </c>
      <c r="L1539">
        <v>0</v>
      </c>
      <c r="M1539" t="str" cm="1">
        <f t="array" ref="M1539">_xlfn.IFS(AND(marketing_campaign[[#This Row],[Recency]]&gt;=0,marketing_campaign[[#This Row],[Recency]]&lt;=14),"Early Recency",AND(marketing_campaign[[#This Row],[Recency]]&gt;=15,marketing_campaign[[#This Row],[Recency]]&lt;=31),"Mid-Recency",marketing_campaign[[#This Row],[Recency]]&gt;=32,"Late Recency")</f>
        <v>Early Recency</v>
      </c>
      <c r="N1539">
        <v>431</v>
      </c>
      <c r="O1539">
        <v>82</v>
      </c>
      <c r="P1539">
        <v>441</v>
      </c>
      <c r="Q1539">
        <v>80</v>
      </c>
      <c r="R1539">
        <v>20</v>
      </c>
      <c r="S1539">
        <v>102</v>
      </c>
      <c r="T1539">
        <f>marketing_campaign[[#This Row],[MntGoldProds]]+marketing_campaign[[#This Row],[MntSweetProducts]]+marketing_campaign[[#This Row],[MntFishProducts]]+marketing_campaign[[#This Row],[MntMeatProducts]]+marketing_campaign[[#This Row],[MntFruits]]+marketing_campaign[[#This Row],[MntWines]]</f>
        <v>1156</v>
      </c>
      <c r="U1539">
        <v>1</v>
      </c>
      <c r="V1539">
        <v>3</v>
      </c>
      <c r="W1539">
        <v>6</v>
      </c>
      <c r="X1539">
        <v>6</v>
      </c>
      <c r="Y1539">
        <f t="shared" si="49"/>
        <v>16</v>
      </c>
      <c r="Z1539">
        <v>1</v>
      </c>
      <c r="AA1539">
        <v>0</v>
      </c>
      <c r="AB1539">
        <v>0</v>
      </c>
      <c r="AC1539">
        <v>0</v>
      </c>
      <c r="AD1539">
        <v>0</v>
      </c>
      <c r="AE1539">
        <v>0</v>
      </c>
      <c r="AF1539">
        <v>0</v>
      </c>
      <c r="AG1539">
        <v>3</v>
      </c>
      <c r="AH1539">
        <v>11</v>
      </c>
      <c r="AI1539">
        <v>1</v>
      </c>
      <c r="AJ1539">
        <f>marketing_campaign[[#This Row],[AcceptedCmp2]]+marketing_campaign[[#This Row],[AcceptedCmp1]]+marketing_campaign[[#This Row],[AcceptedCmp5]]+marketing_campaign[[#This Row],[AcceptedCmp4]]+marketing_campaign[[#This Row],[AcceptedCmp3]]</f>
        <v>0</v>
      </c>
    </row>
    <row r="1540" spans="1:36" x14ac:dyDescent="0.35">
      <c r="A1540">
        <v>1079</v>
      </c>
      <c r="B1540">
        <v>1971</v>
      </c>
      <c r="C1540">
        <f t="shared" ca="1" si="48"/>
        <v>55</v>
      </c>
      <c r="D1540" t="str" cm="1">
        <f t="array" aca="1" ref="D15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0" t="s">
        <v>32</v>
      </c>
      <c r="F1540" t="s">
        <v>33</v>
      </c>
      <c r="G1540" cm="1">
        <f t="array" ref="G1540">_xlfn.IFS(marketing_campaign[[#This Row],[Marital_Status]]="Single",I1540-J1540+1,marketing_campaign[[#This Row],[Marital_Status]]="Together",I1540+J1540+2,marketing_campaign[[#This Row],[Marital_Status]]="Alone",I1540-J1540+1,marketing_campaign[[#This Row],[Marital_Status]]="Married",I1540+J1540+2,marketing_campaign[[#This Row],[Marital_Status]]="Divorced",I1540+J1540+1,marketing_campaign[[#This Row],[Marital_Status]]="YOLO",I1540-J1540+1,marketing_campaign[[#This Row],[Marital_Status]]="Absurd",I1540-J1540+1,marketing_campaign[[#This Row],[Marital_Status]]="Widow",I1540+J1540+1)</f>
        <v>3</v>
      </c>
      <c r="H1540">
        <v>71969</v>
      </c>
      <c r="I1540">
        <v>0</v>
      </c>
      <c r="J1540">
        <v>1</v>
      </c>
      <c r="K1540" s="1">
        <v>41198</v>
      </c>
      <c r="L1540">
        <v>59</v>
      </c>
      <c r="M1540" t="str" cm="1">
        <f t="array" ref="M1540">_xlfn.IFS(AND(marketing_campaign[[#This Row],[Recency]]&gt;=0,marketing_campaign[[#This Row],[Recency]]&lt;=14),"Early Recency",AND(marketing_campaign[[#This Row],[Recency]]&gt;=15,marketing_campaign[[#This Row],[Recency]]&lt;=31),"Mid-Recency",marketing_campaign[[#This Row],[Recency]]&gt;=32,"Late Recency")</f>
        <v>Late Recency</v>
      </c>
      <c r="N1540">
        <v>1000</v>
      </c>
      <c r="O1540">
        <v>0</v>
      </c>
      <c r="P1540">
        <v>76</v>
      </c>
      <c r="Q1540">
        <v>0</v>
      </c>
      <c r="R1540">
        <v>0</v>
      </c>
      <c r="S1540">
        <v>10</v>
      </c>
      <c r="T1540">
        <f>marketing_campaign[[#This Row],[MntGoldProds]]+marketing_campaign[[#This Row],[MntSweetProducts]]+marketing_campaign[[#This Row],[MntFishProducts]]+marketing_campaign[[#This Row],[MntMeatProducts]]+marketing_campaign[[#This Row],[MntFruits]]+marketing_campaign[[#This Row],[MntWines]]</f>
        <v>1086</v>
      </c>
      <c r="U1540">
        <v>3</v>
      </c>
      <c r="V1540">
        <v>3</v>
      </c>
      <c r="W1540">
        <v>4</v>
      </c>
      <c r="X1540">
        <v>9</v>
      </c>
      <c r="Y1540">
        <f t="shared" si="49"/>
        <v>19</v>
      </c>
      <c r="Z1540">
        <v>8</v>
      </c>
      <c r="AA1540">
        <v>0</v>
      </c>
      <c r="AB1540">
        <v>1</v>
      </c>
      <c r="AC1540">
        <v>0</v>
      </c>
      <c r="AD1540">
        <v>0</v>
      </c>
      <c r="AE1540">
        <v>0</v>
      </c>
      <c r="AF1540">
        <v>0</v>
      </c>
      <c r="AG1540">
        <v>3</v>
      </c>
      <c r="AH1540">
        <v>11</v>
      </c>
      <c r="AI1540">
        <v>0</v>
      </c>
      <c r="AJ1540">
        <f>marketing_campaign[[#This Row],[AcceptedCmp2]]+marketing_campaign[[#This Row],[AcceptedCmp1]]+marketing_campaign[[#This Row],[AcceptedCmp5]]+marketing_campaign[[#This Row],[AcceptedCmp4]]+marketing_campaign[[#This Row],[AcceptedCmp3]]</f>
        <v>1</v>
      </c>
    </row>
    <row r="1541" spans="1:36" x14ac:dyDescent="0.35">
      <c r="A1541">
        <v>8920</v>
      </c>
      <c r="B1541">
        <v>1967</v>
      </c>
      <c r="C1541">
        <f t="shared" ca="1" si="48"/>
        <v>59</v>
      </c>
      <c r="D1541" t="str" cm="1">
        <f t="array" aca="1" ref="D15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1" t="s">
        <v>34</v>
      </c>
      <c r="F1541" t="s">
        <v>30</v>
      </c>
      <c r="G1541" cm="1">
        <f t="array" ref="G1541">_xlfn.IFS(marketing_campaign[[#This Row],[Marital_Status]]="Single",I1541-J1541+1,marketing_campaign[[#This Row],[Marital_Status]]="Together",I1541+J1541+2,marketing_campaign[[#This Row],[Marital_Status]]="Alone",I1541-J1541+1,marketing_campaign[[#This Row],[Marital_Status]]="Married",I1541+J1541+2,marketing_campaign[[#This Row],[Marital_Status]]="Divorced",I1541+J1541+1,marketing_campaign[[#This Row],[Marital_Status]]="YOLO",I1541-J1541+1,marketing_campaign[[#This Row],[Marital_Status]]="Absurd",I1541-J1541+1,marketing_campaign[[#This Row],[Marital_Status]]="Widow",I1541+J1541+1)</f>
        <v>2</v>
      </c>
      <c r="H1541">
        <v>59235</v>
      </c>
      <c r="I1541">
        <v>1</v>
      </c>
      <c r="J1541">
        <v>0</v>
      </c>
      <c r="K1541" s="1">
        <v>41286</v>
      </c>
      <c r="L1541">
        <v>4</v>
      </c>
      <c r="M1541" t="str" cm="1">
        <f t="array" ref="M1541">_xlfn.IFS(AND(marketing_campaign[[#This Row],[Recency]]&gt;=0,marketing_campaign[[#This Row],[Recency]]&lt;=14),"Early Recency",AND(marketing_campaign[[#This Row],[Recency]]&gt;=15,marketing_campaign[[#This Row],[Recency]]&lt;=31),"Mid-Recency",marketing_campaign[[#This Row],[Recency]]&gt;=32,"Late Recency")</f>
        <v>Early Recency</v>
      </c>
      <c r="N1541">
        <v>448</v>
      </c>
      <c r="O1541">
        <v>40</v>
      </c>
      <c r="P1541">
        <v>469</v>
      </c>
      <c r="Q1541">
        <v>80</v>
      </c>
      <c r="R1541">
        <v>0</v>
      </c>
      <c r="S1541">
        <v>91</v>
      </c>
      <c r="T1541">
        <f>marketing_campaign[[#This Row],[MntGoldProds]]+marketing_campaign[[#This Row],[MntSweetProducts]]+marketing_campaign[[#This Row],[MntFishProducts]]+marketing_campaign[[#This Row],[MntMeatProducts]]+marketing_campaign[[#This Row],[MntFruits]]+marketing_campaign[[#This Row],[MntWines]]</f>
        <v>1128</v>
      </c>
      <c r="U1541">
        <v>3</v>
      </c>
      <c r="V1541">
        <v>11</v>
      </c>
      <c r="W1541">
        <v>2</v>
      </c>
      <c r="X1541">
        <v>12</v>
      </c>
      <c r="Y1541">
        <f t="shared" si="49"/>
        <v>28</v>
      </c>
      <c r="Z1541">
        <v>7</v>
      </c>
      <c r="AA1541">
        <v>0</v>
      </c>
      <c r="AB1541">
        <v>0</v>
      </c>
      <c r="AC1541">
        <v>0</v>
      </c>
      <c r="AD1541">
        <v>0</v>
      </c>
      <c r="AE1541">
        <v>0</v>
      </c>
      <c r="AF1541">
        <v>0</v>
      </c>
      <c r="AG1541">
        <v>3</v>
      </c>
      <c r="AH1541">
        <v>11</v>
      </c>
      <c r="AI1541">
        <v>0</v>
      </c>
      <c r="AJ1541">
        <f>marketing_campaign[[#This Row],[AcceptedCmp2]]+marketing_campaign[[#This Row],[AcceptedCmp1]]+marketing_campaign[[#This Row],[AcceptedCmp5]]+marketing_campaign[[#This Row],[AcceptedCmp4]]+marketing_campaign[[#This Row],[AcceptedCmp3]]</f>
        <v>0</v>
      </c>
    </row>
    <row r="1542" spans="1:36" x14ac:dyDescent="0.35">
      <c r="A1542">
        <v>6678</v>
      </c>
      <c r="B1542">
        <v>1989</v>
      </c>
      <c r="C1542">
        <f t="shared" ca="1" si="48"/>
        <v>37</v>
      </c>
      <c r="D1542" t="str" cm="1">
        <f t="array" aca="1" ref="D15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42" t="s">
        <v>29</v>
      </c>
      <c r="F1542" t="s">
        <v>31</v>
      </c>
      <c r="G1542" cm="1">
        <f t="array" ref="G1542">_xlfn.IFS(marketing_campaign[[#This Row],[Marital_Status]]="Single",I1542-J1542+1,marketing_campaign[[#This Row],[Marital_Status]]="Together",I1542+J1542+2,marketing_campaign[[#This Row],[Marital_Status]]="Alone",I1542-J1542+1,marketing_campaign[[#This Row],[Marital_Status]]="Married",I1542+J1542+2,marketing_campaign[[#This Row],[Marital_Status]]="Divorced",I1542+J1542+1,marketing_campaign[[#This Row],[Marital_Status]]="YOLO",I1542-J1542+1,marketing_campaign[[#This Row],[Marital_Status]]="Absurd",I1542-J1542+1,marketing_campaign[[#This Row],[Marital_Status]]="Widow",I1542+J1542+1)</f>
        <v>3</v>
      </c>
      <c r="H1542">
        <v>31928</v>
      </c>
      <c r="I1542">
        <v>1</v>
      </c>
      <c r="J1542">
        <v>0</v>
      </c>
      <c r="K1542" s="1">
        <v>41726</v>
      </c>
      <c r="L1542">
        <v>5</v>
      </c>
      <c r="M1542" t="str" cm="1">
        <f t="array" ref="M1542">_xlfn.IFS(AND(marketing_campaign[[#This Row],[Recency]]&gt;=0,marketing_campaign[[#This Row],[Recency]]&lt;=14),"Early Recency",AND(marketing_campaign[[#This Row],[Recency]]&gt;=15,marketing_campaign[[#This Row],[Recency]]&lt;=31),"Mid-Recency",marketing_campaign[[#This Row],[Recency]]&gt;=32,"Late Recency")</f>
        <v>Early Recency</v>
      </c>
      <c r="N1542">
        <v>33</v>
      </c>
      <c r="O1542">
        <v>4</v>
      </c>
      <c r="P1542">
        <v>24</v>
      </c>
      <c r="Q1542">
        <v>4</v>
      </c>
      <c r="R1542">
        <v>2</v>
      </c>
      <c r="S1542">
        <v>5</v>
      </c>
      <c r="T1542">
        <f>marketing_campaign[[#This Row],[MntGoldProds]]+marketing_campaign[[#This Row],[MntSweetProducts]]+marketing_campaign[[#This Row],[MntFishProducts]]+marketing_campaign[[#This Row],[MntMeatProducts]]+marketing_campaign[[#This Row],[MntFruits]]+marketing_campaign[[#This Row],[MntWines]]</f>
        <v>72</v>
      </c>
      <c r="U1542">
        <v>2</v>
      </c>
      <c r="V1542">
        <v>3</v>
      </c>
      <c r="W1542">
        <v>0</v>
      </c>
      <c r="X1542">
        <v>4</v>
      </c>
      <c r="Y1542">
        <f t="shared" si="49"/>
        <v>9</v>
      </c>
      <c r="Z1542">
        <v>7</v>
      </c>
      <c r="AA1542">
        <v>0</v>
      </c>
      <c r="AB1542">
        <v>0</v>
      </c>
      <c r="AC1542">
        <v>0</v>
      </c>
      <c r="AD1542">
        <v>0</v>
      </c>
      <c r="AE1542">
        <v>0</v>
      </c>
      <c r="AF1542">
        <v>0</v>
      </c>
      <c r="AG1542">
        <v>3</v>
      </c>
      <c r="AH1542">
        <v>11</v>
      </c>
      <c r="AI1542">
        <v>0</v>
      </c>
      <c r="AJ1542">
        <f>marketing_campaign[[#This Row],[AcceptedCmp2]]+marketing_campaign[[#This Row],[AcceptedCmp1]]+marketing_campaign[[#This Row],[AcceptedCmp5]]+marketing_campaign[[#This Row],[AcceptedCmp4]]+marketing_campaign[[#This Row],[AcceptedCmp3]]</f>
        <v>0</v>
      </c>
    </row>
    <row r="1543" spans="1:36" x14ac:dyDescent="0.35">
      <c r="A1543">
        <v>3852</v>
      </c>
      <c r="B1543">
        <v>1961</v>
      </c>
      <c r="C1543">
        <f t="shared" ca="1" si="48"/>
        <v>65</v>
      </c>
      <c r="D1543" t="str" cm="1">
        <f t="array" aca="1" ref="D15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3" t="s">
        <v>34</v>
      </c>
      <c r="F1543" t="s">
        <v>31</v>
      </c>
      <c r="G1543" cm="1">
        <f t="array" ref="G1543">_xlfn.IFS(marketing_campaign[[#This Row],[Marital_Status]]="Single",I1543-J1543+1,marketing_campaign[[#This Row],[Marital_Status]]="Together",I1543+J1543+2,marketing_campaign[[#This Row],[Marital_Status]]="Alone",I1543-J1543+1,marketing_campaign[[#This Row],[Marital_Status]]="Married",I1543+J1543+2,marketing_campaign[[#This Row],[Marital_Status]]="Divorced",I1543+J1543+1,marketing_campaign[[#This Row],[Marital_Status]]="YOLO",I1543-J1543+1,marketing_campaign[[#This Row],[Marital_Status]]="Absurd",I1543-J1543+1,marketing_campaign[[#This Row],[Marital_Status]]="Widow",I1543+J1543+1)</f>
        <v>4</v>
      </c>
      <c r="H1543">
        <v>74881</v>
      </c>
      <c r="I1543">
        <v>1</v>
      </c>
      <c r="J1543">
        <v>1</v>
      </c>
      <c r="K1543" s="1">
        <v>41341</v>
      </c>
      <c r="L1543">
        <v>48</v>
      </c>
      <c r="M1543" t="str" cm="1">
        <f t="array" ref="M1543">_xlfn.IFS(AND(marketing_campaign[[#This Row],[Recency]]&gt;=0,marketing_campaign[[#This Row],[Recency]]&lt;=14),"Early Recency",AND(marketing_campaign[[#This Row],[Recency]]&gt;=15,marketing_campaign[[#This Row],[Recency]]&lt;=31),"Mid-Recency",marketing_campaign[[#This Row],[Recency]]&gt;=32,"Late Recency")</f>
        <v>Late Recency</v>
      </c>
      <c r="N1543">
        <v>505</v>
      </c>
      <c r="O1543">
        <v>72</v>
      </c>
      <c r="P1543">
        <v>270</v>
      </c>
      <c r="Q1543">
        <v>36</v>
      </c>
      <c r="R1543">
        <v>27</v>
      </c>
      <c r="S1543">
        <v>54</v>
      </c>
      <c r="T1543">
        <f>marketing_campaign[[#This Row],[MntGoldProds]]+marketing_campaign[[#This Row],[MntSweetProducts]]+marketing_campaign[[#This Row],[MntFishProducts]]+marketing_campaign[[#This Row],[MntMeatProducts]]+marketing_campaign[[#This Row],[MntFruits]]+marketing_campaign[[#This Row],[MntWines]]</f>
        <v>964</v>
      </c>
      <c r="U1543">
        <v>4</v>
      </c>
      <c r="V1543">
        <v>9</v>
      </c>
      <c r="W1543">
        <v>2</v>
      </c>
      <c r="X1543">
        <v>12</v>
      </c>
      <c r="Y1543">
        <f t="shared" si="49"/>
        <v>27</v>
      </c>
      <c r="Z1543">
        <v>5</v>
      </c>
      <c r="AA1543">
        <v>0</v>
      </c>
      <c r="AB1543">
        <v>0</v>
      </c>
      <c r="AC1543">
        <v>0</v>
      </c>
      <c r="AD1543">
        <v>0</v>
      </c>
      <c r="AE1543">
        <v>0</v>
      </c>
      <c r="AF1543">
        <v>0</v>
      </c>
      <c r="AG1543">
        <v>3</v>
      </c>
      <c r="AH1543">
        <v>11</v>
      </c>
      <c r="AI1543">
        <v>0</v>
      </c>
      <c r="AJ1543">
        <f>marketing_campaign[[#This Row],[AcceptedCmp2]]+marketing_campaign[[#This Row],[AcceptedCmp1]]+marketing_campaign[[#This Row],[AcceptedCmp5]]+marketing_campaign[[#This Row],[AcceptedCmp4]]+marketing_campaign[[#This Row],[AcceptedCmp3]]</f>
        <v>0</v>
      </c>
    </row>
    <row r="1544" spans="1:36" x14ac:dyDescent="0.35">
      <c r="A1544">
        <v>528</v>
      </c>
      <c r="B1544">
        <v>1978</v>
      </c>
      <c r="C1544">
        <f t="shared" ca="1" si="48"/>
        <v>48</v>
      </c>
      <c r="D1544" t="str" cm="1">
        <f t="array" aca="1" ref="D15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44" t="s">
        <v>29</v>
      </c>
      <c r="F1544" t="s">
        <v>33</v>
      </c>
      <c r="G1544" cm="1">
        <f t="array" ref="G1544">_xlfn.IFS(marketing_campaign[[#This Row],[Marital_Status]]="Single",I1544-J1544+1,marketing_campaign[[#This Row],[Marital_Status]]="Together",I1544+J1544+2,marketing_campaign[[#This Row],[Marital_Status]]="Alone",I1544-J1544+1,marketing_campaign[[#This Row],[Marital_Status]]="Married",I1544+J1544+2,marketing_campaign[[#This Row],[Marital_Status]]="Divorced",I1544+J1544+1,marketing_campaign[[#This Row],[Marital_Status]]="YOLO",I1544-J1544+1,marketing_campaign[[#This Row],[Marital_Status]]="Absurd",I1544-J1544+1,marketing_campaign[[#This Row],[Marital_Status]]="Widow",I1544+J1544+1)</f>
        <v>2</v>
      </c>
      <c r="H1544">
        <v>65819</v>
      </c>
      <c r="I1544">
        <v>0</v>
      </c>
      <c r="J1544">
        <v>0</v>
      </c>
      <c r="K1544" s="1">
        <v>41242</v>
      </c>
      <c r="L1544">
        <v>99</v>
      </c>
      <c r="M1544" t="str" cm="1">
        <f t="array" ref="M1544">_xlfn.IFS(AND(marketing_campaign[[#This Row],[Recency]]&gt;=0,marketing_campaign[[#This Row],[Recency]]&lt;=14),"Early Recency",AND(marketing_campaign[[#This Row],[Recency]]&gt;=15,marketing_campaign[[#This Row],[Recency]]&lt;=31),"Mid-Recency",marketing_campaign[[#This Row],[Recency]]&gt;=32,"Late Recency")</f>
        <v>Late Recency</v>
      </c>
      <c r="N1544">
        <v>267</v>
      </c>
      <c r="O1544">
        <v>38</v>
      </c>
      <c r="P1544">
        <v>701</v>
      </c>
      <c r="Q1544">
        <v>149</v>
      </c>
      <c r="R1544">
        <v>165</v>
      </c>
      <c r="S1544">
        <v>63</v>
      </c>
      <c r="T1544">
        <f>marketing_campaign[[#This Row],[MntGoldProds]]+marketing_campaign[[#This Row],[MntSweetProducts]]+marketing_campaign[[#This Row],[MntFishProducts]]+marketing_campaign[[#This Row],[MntMeatProducts]]+marketing_campaign[[#This Row],[MntFruits]]+marketing_campaign[[#This Row],[MntWines]]</f>
        <v>1383</v>
      </c>
      <c r="U1544">
        <v>1</v>
      </c>
      <c r="V1544">
        <v>5</v>
      </c>
      <c r="W1544">
        <v>4</v>
      </c>
      <c r="X1544">
        <v>10</v>
      </c>
      <c r="Y1544">
        <f t="shared" si="49"/>
        <v>20</v>
      </c>
      <c r="Z1544">
        <v>3</v>
      </c>
      <c r="AA1544">
        <v>0</v>
      </c>
      <c r="AB1544">
        <v>0</v>
      </c>
      <c r="AC1544">
        <v>0</v>
      </c>
      <c r="AD1544">
        <v>0</v>
      </c>
      <c r="AE1544">
        <v>0</v>
      </c>
      <c r="AF1544">
        <v>0</v>
      </c>
      <c r="AG1544">
        <v>3</v>
      </c>
      <c r="AH1544">
        <v>11</v>
      </c>
      <c r="AI1544">
        <v>0</v>
      </c>
      <c r="AJ1544">
        <f>marketing_campaign[[#This Row],[AcceptedCmp2]]+marketing_campaign[[#This Row],[AcceptedCmp1]]+marketing_campaign[[#This Row],[AcceptedCmp5]]+marketing_campaign[[#This Row],[AcceptedCmp4]]+marketing_campaign[[#This Row],[AcceptedCmp3]]</f>
        <v>0</v>
      </c>
    </row>
    <row r="1545" spans="1:36" x14ac:dyDescent="0.35">
      <c r="A1545">
        <v>73</v>
      </c>
      <c r="B1545">
        <v>1953</v>
      </c>
      <c r="C1545">
        <f t="shared" ca="1" si="48"/>
        <v>73</v>
      </c>
      <c r="D1545" t="str" cm="1">
        <f t="array" aca="1" ref="D15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5" t="s">
        <v>32</v>
      </c>
      <c r="F1545" t="s">
        <v>30</v>
      </c>
      <c r="G1545" cm="1">
        <f t="array" ref="G1545">_xlfn.IFS(marketing_campaign[[#This Row],[Marital_Status]]="Single",I1545-J1545+1,marketing_campaign[[#This Row],[Marital_Status]]="Together",I1545+J1545+2,marketing_campaign[[#This Row],[Marital_Status]]="Alone",I1545-J1545+1,marketing_campaign[[#This Row],[Marital_Status]]="Married",I1545+J1545+2,marketing_campaign[[#This Row],[Marital_Status]]="Divorced",I1545+J1545+1,marketing_campaign[[#This Row],[Marital_Status]]="YOLO",I1545-J1545+1,marketing_campaign[[#This Row],[Marital_Status]]="Absurd",I1545-J1545+1,marketing_campaign[[#This Row],[Marital_Status]]="Widow",I1545+J1545+1)</f>
        <v>0</v>
      </c>
      <c r="H1545">
        <v>51411</v>
      </c>
      <c r="I1545">
        <v>1</v>
      </c>
      <c r="J1545">
        <v>2</v>
      </c>
      <c r="K1545" s="1">
        <v>41420</v>
      </c>
      <c r="L1545">
        <v>81</v>
      </c>
      <c r="M1545" t="str" cm="1">
        <f t="array" ref="M1545">_xlfn.IFS(AND(marketing_campaign[[#This Row],[Recency]]&gt;=0,marketing_campaign[[#This Row],[Recency]]&lt;=14),"Early Recency",AND(marketing_campaign[[#This Row],[Recency]]&gt;=15,marketing_campaign[[#This Row],[Recency]]&lt;=31),"Mid-Recency",marketing_campaign[[#This Row],[Recency]]&gt;=32,"Late Recency")</f>
        <v>Late Recency</v>
      </c>
      <c r="N1545">
        <v>14</v>
      </c>
      <c r="O1545">
        <v>0</v>
      </c>
      <c r="P1545">
        <v>3</v>
      </c>
      <c r="Q1545">
        <v>0</v>
      </c>
      <c r="R1545">
        <v>0</v>
      </c>
      <c r="S1545">
        <v>1</v>
      </c>
      <c r="T1545">
        <f>marketing_campaign[[#This Row],[MntGoldProds]]+marketing_campaign[[#This Row],[MntSweetProducts]]+marketing_campaign[[#This Row],[MntFishProducts]]+marketing_campaign[[#This Row],[MntMeatProducts]]+marketing_campaign[[#This Row],[MntFruits]]+marketing_campaign[[#This Row],[MntWines]]</f>
        <v>18</v>
      </c>
      <c r="U1545">
        <v>1</v>
      </c>
      <c r="V1545">
        <v>0</v>
      </c>
      <c r="W1545">
        <v>0</v>
      </c>
      <c r="X1545">
        <v>3</v>
      </c>
      <c r="Y1545">
        <f t="shared" si="49"/>
        <v>4</v>
      </c>
      <c r="Z1545">
        <v>5</v>
      </c>
      <c r="AA1545">
        <v>0</v>
      </c>
      <c r="AB1545">
        <v>0</v>
      </c>
      <c r="AC1545">
        <v>0</v>
      </c>
      <c r="AD1545">
        <v>0</v>
      </c>
      <c r="AE1545">
        <v>0</v>
      </c>
      <c r="AF1545">
        <v>0</v>
      </c>
      <c r="AG1545">
        <v>3</v>
      </c>
      <c r="AH1545">
        <v>11</v>
      </c>
      <c r="AI1545">
        <v>0</v>
      </c>
      <c r="AJ1545">
        <f>marketing_campaign[[#This Row],[AcceptedCmp2]]+marketing_campaign[[#This Row],[AcceptedCmp1]]+marketing_campaign[[#This Row],[AcceptedCmp5]]+marketing_campaign[[#This Row],[AcceptedCmp4]]+marketing_campaign[[#This Row],[AcceptedCmp3]]</f>
        <v>0</v>
      </c>
    </row>
    <row r="1546" spans="1:36" x14ac:dyDescent="0.35">
      <c r="A1546">
        <v>5589</v>
      </c>
      <c r="B1546">
        <v>1964</v>
      </c>
      <c r="C1546">
        <f t="shared" ca="1" si="48"/>
        <v>62</v>
      </c>
      <c r="D1546" t="str" cm="1">
        <f t="array" aca="1" ref="D15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6" t="s">
        <v>29</v>
      </c>
      <c r="F1546" t="s">
        <v>35</v>
      </c>
      <c r="G1546" cm="1">
        <f t="array" ref="G1546">_xlfn.IFS(marketing_campaign[[#This Row],[Marital_Status]]="Single",I1546-J1546+1,marketing_campaign[[#This Row],[Marital_Status]]="Together",I1546+J1546+2,marketing_campaign[[#This Row],[Marital_Status]]="Alone",I1546-J1546+1,marketing_campaign[[#This Row],[Marital_Status]]="Married",I1546+J1546+2,marketing_campaign[[#This Row],[Marital_Status]]="Divorced",I1546+J1546+1,marketing_campaign[[#This Row],[Marital_Status]]="YOLO",I1546-J1546+1,marketing_campaign[[#This Row],[Marital_Status]]="Absurd",I1546-J1546+1,marketing_campaign[[#This Row],[Marital_Status]]="Widow",I1546+J1546+1)</f>
        <v>2</v>
      </c>
      <c r="H1546">
        <v>51983</v>
      </c>
      <c r="I1546">
        <v>0</v>
      </c>
      <c r="J1546">
        <v>1</v>
      </c>
      <c r="K1546" s="1">
        <v>41152</v>
      </c>
      <c r="L1546">
        <v>95</v>
      </c>
      <c r="M1546" t="str" cm="1">
        <f t="array" ref="M1546">_xlfn.IFS(AND(marketing_campaign[[#This Row],[Recency]]&gt;=0,marketing_campaign[[#This Row],[Recency]]&lt;=14),"Early Recency",AND(marketing_campaign[[#This Row],[Recency]]&gt;=15,marketing_campaign[[#This Row],[Recency]]&lt;=31),"Mid-Recency",marketing_campaign[[#This Row],[Recency]]&gt;=32,"Late Recency")</f>
        <v>Late Recency</v>
      </c>
      <c r="N1546">
        <v>631</v>
      </c>
      <c r="O1546">
        <v>0</v>
      </c>
      <c r="P1546">
        <v>115</v>
      </c>
      <c r="Q1546">
        <v>10</v>
      </c>
      <c r="R1546">
        <v>7</v>
      </c>
      <c r="S1546">
        <v>30</v>
      </c>
      <c r="T1546">
        <f>marketing_campaign[[#This Row],[MntGoldProds]]+marketing_campaign[[#This Row],[MntSweetProducts]]+marketing_campaign[[#This Row],[MntFishProducts]]+marketing_campaign[[#This Row],[MntMeatProducts]]+marketing_campaign[[#This Row],[MntFruits]]+marketing_campaign[[#This Row],[MntWines]]</f>
        <v>793</v>
      </c>
      <c r="U1546">
        <v>3</v>
      </c>
      <c r="V1546">
        <v>9</v>
      </c>
      <c r="W1546">
        <v>2</v>
      </c>
      <c r="X1546">
        <v>10</v>
      </c>
      <c r="Y1546">
        <f t="shared" si="49"/>
        <v>24</v>
      </c>
      <c r="Z1546">
        <v>7</v>
      </c>
      <c r="AA1546">
        <v>0</v>
      </c>
      <c r="AB1546">
        <v>0</v>
      </c>
      <c r="AC1546">
        <v>0</v>
      </c>
      <c r="AD1546">
        <v>0</v>
      </c>
      <c r="AE1546">
        <v>0</v>
      </c>
      <c r="AF1546">
        <v>0</v>
      </c>
      <c r="AG1546">
        <v>3</v>
      </c>
      <c r="AH1546">
        <v>11</v>
      </c>
      <c r="AI1546">
        <v>0</v>
      </c>
      <c r="AJ1546">
        <f>marketing_campaign[[#This Row],[AcceptedCmp2]]+marketing_campaign[[#This Row],[AcceptedCmp1]]+marketing_campaign[[#This Row],[AcceptedCmp5]]+marketing_campaign[[#This Row],[AcceptedCmp4]]+marketing_campaign[[#This Row],[AcceptedCmp3]]</f>
        <v>0</v>
      </c>
    </row>
    <row r="1547" spans="1:36" x14ac:dyDescent="0.35">
      <c r="A1547">
        <v>10212</v>
      </c>
      <c r="B1547">
        <v>1986</v>
      </c>
      <c r="C1547">
        <f t="shared" ca="1" si="48"/>
        <v>40</v>
      </c>
      <c r="D1547" t="str" cm="1">
        <f t="array" aca="1" ref="D15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47" t="s">
        <v>34</v>
      </c>
      <c r="F1547" t="s">
        <v>31</v>
      </c>
      <c r="G1547" cm="1">
        <f t="array" ref="G1547">_xlfn.IFS(marketing_campaign[[#This Row],[Marital_Status]]="Single",I1547-J1547+1,marketing_campaign[[#This Row],[Marital_Status]]="Together",I1547+J1547+2,marketing_campaign[[#This Row],[Marital_Status]]="Alone",I1547-J1547+1,marketing_campaign[[#This Row],[Marital_Status]]="Married",I1547+J1547+2,marketing_campaign[[#This Row],[Marital_Status]]="Divorced",I1547+J1547+1,marketing_campaign[[#This Row],[Marital_Status]]="YOLO",I1547-J1547+1,marketing_campaign[[#This Row],[Marital_Status]]="Absurd",I1547-J1547+1,marketing_campaign[[#This Row],[Marital_Status]]="Widow",I1547+J1547+1)</f>
        <v>3</v>
      </c>
      <c r="H1547">
        <v>42386</v>
      </c>
      <c r="I1547">
        <v>1</v>
      </c>
      <c r="J1547">
        <v>0</v>
      </c>
      <c r="K1547" s="1">
        <v>41287</v>
      </c>
      <c r="L1547">
        <v>43</v>
      </c>
      <c r="M1547" t="str" cm="1">
        <f t="array" ref="M1547">_xlfn.IFS(AND(marketing_campaign[[#This Row],[Recency]]&gt;=0,marketing_campaign[[#This Row],[Recency]]&lt;=14),"Early Recency",AND(marketing_campaign[[#This Row],[Recency]]&gt;=15,marketing_campaign[[#This Row],[Recency]]&lt;=31),"Mid-Recency",marketing_campaign[[#This Row],[Recency]]&gt;=32,"Late Recency")</f>
        <v>Late Recency</v>
      </c>
      <c r="N1547">
        <v>65</v>
      </c>
      <c r="O1547">
        <v>4</v>
      </c>
      <c r="P1547">
        <v>16</v>
      </c>
      <c r="Q1547">
        <v>0</v>
      </c>
      <c r="R1547">
        <v>4</v>
      </c>
      <c r="S1547">
        <v>11</v>
      </c>
      <c r="T1547">
        <f>marketing_campaign[[#This Row],[MntGoldProds]]+marketing_campaign[[#This Row],[MntSweetProducts]]+marketing_campaign[[#This Row],[MntFishProducts]]+marketing_campaign[[#This Row],[MntMeatProducts]]+marketing_campaign[[#This Row],[MntFruits]]+marketing_campaign[[#This Row],[MntWines]]</f>
        <v>100</v>
      </c>
      <c r="U1547">
        <v>1</v>
      </c>
      <c r="V1547">
        <v>3</v>
      </c>
      <c r="W1547">
        <v>0</v>
      </c>
      <c r="X1547">
        <v>3</v>
      </c>
      <c r="Y1547">
        <f t="shared" si="49"/>
        <v>7</v>
      </c>
      <c r="Z1547">
        <v>8</v>
      </c>
      <c r="AA1547">
        <v>0</v>
      </c>
      <c r="AB1547">
        <v>0</v>
      </c>
      <c r="AC1547">
        <v>0</v>
      </c>
      <c r="AD1547">
        <v>0</v>
      </c>
      <c r="AE1547">
        <v>0</v>
      </c>
      <c r="AF1547">
        <v>0</v>
      </c>
      <c r="AG1547">
        <v>3</v>
      </c>
      <c r="AH1547">
        <v>11</v>
      </c>
      <c r="AI1547">
        <v>0</v>
      </c>
      <c r="AJ1547">
        <f>marketing_campaign[[#This Row],[AcceptedCmp2]]+marketing_campaign[[#This Row],[AcceptedCmp1]]+marketing_campaign[[#This Row],[AcceptedCmp5]]+marketing_campaign[[#This Row],[AcceptedCmp4]]+marketing_campaign[[#This Row],[AcceptedCmp3]]</f>
        <v>0</v>
      </c>
    </row>
    <row r="1548" spans="1:36" x14ac:dyDescent="0.35">
      <c r="A1548">
        <v>6365</v>
      </c>
      <c r="B1548">
        <v>1987</v>
      </c>
      <c r="C1548">
        <f t="shared" ca="1" si="48"/>
        <v>39</v>
      </c>
      <c r="D1548" t="str" cm="1">
        <f t="array" aca="1" ref="D15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48" t="s">
        <v>37</v>
      </c>
      <c r="F1548" t="s">
        <v>33</v>
      </c>
      <c r="G1548" cm="1">
        <f t="array" ref="G1548">_xlfn.IFS(marketing_campaign[[#This Row],[Marital_Status]]="Single",I1548-J1548+1,marketing_campaign[[#This Row],[Marital_Status]]="Together",I1548+J1548+2,marketing_campaign[[#This Row],[Marital_Status]]="Alone",I1548-J1548+1,marketing_campaign[[#This Row],[Marital_Status]]="Married",I1548+J1548+2,marketing_campaign[[#This Row],[Marital_Status]]="Divorced",I1548+J1548+1,marketing_campaign[[#This Row],[Marital_Status]]="YOLO",I1548-J1548+1,marketing_campaign[[#This Row],[Marital_Status]]="Absurd",I1548-J1548+1,marketing_campaign[[#This Row],[Marital_Status]]="Widow",I1548+J1548+1)</f>
        <v>2</v>
      </c>
      <c r="H1548">
        <v>30390</v>
      </c>
      <c r="I1548">
        <v>0</v>
      </c>
      <c r="J1548">
        <v>0</v>
      </c>
      <c r="K1548" s="1">
        <v>41519</v>
      </c>
      <c r="L1548">
        <v>5</v>
      </c>
      <c r="M1548" t="str" cm="1">
        <f t="array" ref="M1548">_xlfn.IFS(AND(marketing_campaign[[#This Row],[Recency]]&gt;=0,marketing_campaign[[#This Row],[Recency]]&lt;=14),"Early Recency",AND(marketing_campaign[[#This Row],[Recency]]&gt;=15,marketing_campaign[[#This Row],[Recency]]&lt;=31),"Mid-Recency",marketing_campaign[[#This Row],[Recency]]&gt;=32,"Late Recency")</f>
        <v>Early Recency</v>
      </c>
      <c r="N1548">
        <v>10</v>
      </c>
      <c r="O1548">
        <v>12</v>
      </c>
      <c r="P1548">
        <v>12</v>
      </c>
      <c r="Q1548">
        <v>25</v>
      </c>
      <c r="R1548">
        <v>1</v>
      </c>
      <c r="S1548">
        <v>20</v>
      </c>
      <c r="T1548">
        <f>marketing_campaign[[#This Row],[MntGoldProds]]+marketing_campaign[[#This Row],[MntSweetProducts]]+marketing_campaign[[#This Row],[MntFishProducts]]+marketing_campaign[[#This Row],[MntMeatProducts]]+marketing_campaign[[#This Row],[MntFruits]]+marketing_campaign[[#This Row],[MntWines]]</f>
        <v>80</v>
      </c>
      <c r="U1548">
        <v>1</v>
      </c>
      <c r="V1548">
        <v>2</v>
      </c>
      <c r="W1548">
        <v>0</v>
      </c>
      <c r="X1548">
        <v>3</v>
      </c>
      <c r="Y1548">
        <f t="shared" si="49"/>
        <v>6</v>
      </c>
      <c r="Z1548">
        <v>6</v>
      </c>
      <c r="AA1548">
        <v>0</v>
      </c>
      <c r="AB1548">
        <v>0</v>
      </c>
      <c r="AC1548">
        <v>0</v>
      </c>
      <c r="AD1548">
        <v>0</v>
      </c>
      <c r="AE1548">
        <v>0</v>
      </c>
      <c r="AF1548">
        <v>0</v>
      </c>
      <c r="AG1548">
        <v>3</v>
      </c>
      <c r="AH1548">
        <v>11</v>
      </c>
      <c r="AI1548">
        <v>0</v>
      </c>
      <c r="AJ1548">
        <f>marketing_campaign[[#This Row],[AcceptedCmp2]]+marketing_campaign[[#This Row],[AcceptedCmp1]]+marketing_campaign[[#This Row],[AcceptedCmp5]]+marketing_campaign[[#This Row],[AcceptedCmp4]]+marketing_campaign[[#This Row],[AcceptedCmp3]]</f>
        <v>0</v>
      </c>
    </row>
    <row r="1549" spans="1:36" x14ac:dyDescent="0.35">
      <c r="A1549">
        <v>5636</v>
      </c>
      <c r="B1549">
        <v>1963</v>
      </c>
      <c r="C1549">
        <f t="shared" ca="1" si="48"/>
        <v>63</v>
      </c>
      <c r="D1549" t="str" cm="1">
        <f t="array" aca="1" ref="D15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49" t="s">
        <v>29</v>
      </c>
      <c r="F1549" t="s">
        <v>30</v>
      </c>
      <c r="G1549" cm="1">
        <f t="array" ref="G1549">_xlfn.IFS(marketing_campaign[[#This Row],[Marital_Status]]="Single",I1549-J1549+1,marketing_campaign[[#This Row],[Marital_Status]]="Together",I1549+J1549+2,marketing_campaign[[#This Row],[Marital_Status]]="Alone",I1549-J1549+1,marketing_campaign[[#This Row],[Marital_Status]]="Married",I1549+J1549+2,marketing_campaign[[#This Row],[Marital_Status]]="Divorced",I1549+J1549+1,marketing_campaign[[#This Row],[Marital_Status]]="YOLO",I1549-J1549+1,marketing_campaign[[#This Row],[Marital_Status]]="Absurd",I1549-J1549+1,marketing_campaign[[#This Row],[Marital_Status]]="Widow",I1549+J1549+1)</f>
        <v>1</v>
      </c>
      <c r="H1549">
        <v>30983</v>
      </c>
      <c r="I1549">
        <v>0</v>
      </c>
      <c r="J1549">
        <v>0</v>
      </c>
      <c r="K1549" s="1">
        <v>41222</v>
      </c>
      <c r="L1549">
        <v>50</v>
      </c>
      <c r="M1549" t="str" cm="1">
        <f t="array" ref="M1549">_xlfn.IFS(AND(marketing_campaign[[#This Row],[Recency]]&gt;=0,marketing_campaign[[#This Row],[Recency]]&lt;=14),"Early Recency",AND(marketing_campaign[[#This Row],[Recency]]&gt;=15,marketing_campaign[[#This Row],[Recency]]&lt;=31),"Mid-Recency",marketing_campaign[[#This Row],[Recency]]&gt;=32,"Late Recency")</f>
        <v>Late Recency</v>
      </c>
      <c r="N1549">
        <v>51</v>
      </c>
      <c r="O1549">
        <v>4</v>
      </c>
      <c r="P1549">
        <v>50</v>
      </c>
      <c r="Q1549">
        <v>12</v>
      </c>
      <c r="R1549">
        <v>1</v>
      </c>
      <c r="S1549">
        <v>49</v>
      </c>
      <c r="T1549">
        <f>marketing_campaign[[#This Row],[MntGoldProds]]+marketing_campaign[[#This Row],[MntSweetProducts]]+marketing_campaign[[#This Row],[MntFishProducts]]+marketing_campaign[[#This Row],[MntMeatProducts]]+marketing_campaign[[#This Row],[MntFruits]]+marketing_campaign[[#This Row],[MntWines]]</f>
        <v>167</v>
      </c>
      <c r="U1549">
        <v>1</v>
      </c>
      <c r="V1549">
        <v>4</v>
      </c>
      <c r="W1549">
        <v>0</v>
      </c>
      <c r="X1549">
        <v>3</v>
      </c>
      <c r="Y1549">
        <f t="shared" si="49"/>
        <v>8</v>
      </c>
      <c r="Z1549">
        <v>8</v>
      </c>
      <c r="AA1549">
        <v>0</v>
      </c>
      <c r="AB1549">
        <v>0</v>
      </c>
      <c r="AC1549">
        <v>0</v>
      </c>
      <c r="AD1549">
        <v>0</v>
      </c>
      <c r="AE1549">
        <v>0</v>
      </c>
      <c r="AF1549">
        <v>0</v>
      </c>
      <c r="AG1549">
        <v>3</v>
      </c>
      <c r="AH1549">
        <v>11</v>
      </c>
      <c r="AI1549">
        <v>1</v>
      </c>
      <c r="AJ1549">
        <f>marketing_campaign[[#This Row],[AcceptedCmp2]]+marketing_campaign[[#This Row],[AcceptedCmp1]]+marketing_campaign[[#This Row],[AcceptedCmp5]]+marketing_campaign[[#This Row],[AcceptedCmp4]]+marketing_campaign[[#This Row],[AcceptedCmp3]]</f>
        <v>0</v>
      </c>
    </row>
    <row r="1550" spans="1:36" x14ac:dyDescent="0.35">
      <c r="A1550">
        <v>591</v>
      </c>
      <c r="B1550">
        <v>1957</v>
      </c>
      <c r="C1550">
        <f t="shared" ca="1" si="48"/>
        <v>69</v>
      </c>
      <c r="D1550" t="str" cm="1">
        <f t="array" aca="1" ref="D15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0" t="s">
        <v>29</v>
      </c>
      <c r="F1550" t="s">
        <v>38</v>
      </c>
      <c r="G1550" cm="1">
        <f t="array" ref="G1550">_xlfn.IFS(marketing_campaign[[#This Row],[Marital_Status]]="Single",I1550-J1550+1,marketing_campaign[[#This Row],[Marital_Status]]="Together",I1550+J1550+2,marketing_campaign[[#This Row],[Marital_Status]]="Alone",I1550-J1550+1,marketing_campaign[[#This Row],[Marital_Status]]="Married",I1550+J1550+2,marketing_campaign[[#This Row],[Marital_Status]]="Divorced",I1550+J1550+1,marketing_campaign[[#This Row],[Marital_Status]]="YOLO",I1550-J1550+1,marketing_campaign[[#This Row],[Marital_Status]]="Absurd",I1550-J1550+1,marketing_campaign[[#This Row],[Marital_Status]]="Widow",I1550+J1550+1)</f>
        <v>2</v>
      </c>
      <c r="H1550">
        <v>66033</v>
      </c>
      <c r="I1550">
        <v>0</v>
      </c>
      <c r="J1550">
        <v>1</v>
      </c>
      <c r="K1550" s="1">
        <v>41294</v>
      </c>
      <c r="L1550">
        <v>76</v>
      </c>
      <c r="M1550" t="str" cm="1">
        <f t="array" ref="M1550">_xlfn.IFS(AND(marketing_campaign[[#This Row],[Recency]]&gt;=0,marketing_campaign[[#This Row],[Recency]]&lt;=14),"Early Recency",AND(marketing_campaign[[#This Row],[Recency]]&gt;=15,marketing_campaign[[#This Row],[Recency]]&lt;=31),"Mid-Recency",marketing_campaign[[#This Row],[Recency]]&gt;=32,"Late Recency")</f>
        <v>Late Recency</v>
      </c>
      <c r="N1550">
        <v>293</v>
      </c>
      <c r="O1550">
        <v>35</v>
      </c>
      <c r="P1550">
        <v>179</v>
      </c>
      <c r="Q1550">
        <v>46</v>
      </c>
      <c r="R1550">
        <v>59</v>
      </c>
      <c r="S1550">
        <v>65</v>
      </c>
      <c r="T1550">
        <f>marketing_campaign[[#This Row],[MntGoldProds]]+marketing_campaign[[#This Row],[MntSweetProducts]]+marketing_campaign[[#This Row],[MntFishProducts]]+marketing_campaign[[#This Row],[MntMeatProducts]]+marketing_campaign[[#This Row],[MntFruits]]+marketing_campaign[[#This Row],[MntWines]]</f>
        <v>677</v>
      </c>
      <c r="U1550">
        <v>2</v>
      </c>
      <c r="V1550">
        <v>8</v>
      </c>
      <c r="W1550">
        <v>3</v>
      </c>
      <c r="X1550">
        <v>7</v>
      </c>
      <c r="Y1550">
        <f t="shared" si="49"/>
        <v>20</v>
      </c>
      <c r="Z1550">
        <v>7</v>
      </c>
      <c r="AA1550">
        <v>0</v>
      </c>
      <c r="AB1550">
        <v>0</v>
      </c>
      <c r="AC1550">
        <v>0</v>
      </c>
      <c r="AD1550">
        <v>0</v>
      </c>
      <c r="AE1550">
        <v>0</v>
      </c>
      <c r="AF1550">
        <v>0</v>
      </c>
      <c r="AG1550">
        <v>3</v>
      </c>
      <c r="AH1550">
        <v>11</v>
      </c>
      <c r="AI1550">
        <v>0</v>
      </c>
      <c r="AJ1550">
        <f>marketing_campaign[[#This Row],[AcceptedCmp2]]+marketing_campaign[[#This Row],[AcceptedCmp1]]+marketing_campaign[[#This Row],[AcceptedCmp5]]+marketing_campaign[[#This Row],[AcceptedCmp4]]+marketing_campaign[[#This Row],[AcceptedCmp3]]</f>
        <v>0</v>
      </c>
    </row>
    <row r="1551" spans="1:36" x14ac:dyDescent="0.35">
      <c r="A1551">
        <v>2217</v>
      </c>
      <c r="B1551">
        <v>1975</v>
      </c>
      <c r="C1551">
        <f t="shared" ca="1" si="48"/>
        <v>51</v>
      </c>
      <c r="D1551" t="str" cm="1">
        <f t="array" aca="1" ref="D15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1" t="s">
        <v>37</v>
      </c>
      <c r="F1551" t="s">
        <v>33</v>
      </c>
      <c r="G1551" cm="1">
        <f t="array" ref="G1551">_xlfn.IFS(marketing_campaign[[#This Row],[Marital_Status]]="Single",I1551-J1551+1,marketing_campaign[[#This Row],[Marital_Status]]="Together",I1551+J1551+2,marketing_campaign[[#This Row],[Marital_Status]]="Alone",I1551-J1551+1,marketing_campaign[[#This Row],[Marital_Status]]="Married",I1551+J1551+2,marketing_campaign[[#This Row],[Marital_Status]]="Divorced",I1551+J1551+1,marketing_campaign[[#This Row],[Marital_Status]]="YOLO",I1551-J1551+1,marketing_campaign[[#This Row],[Marital_Status]]="Absurd",I1551-J1551+1,marketing_campaign[[#This Row],[Marital_Status]]="Widow",I1551+J1551+1)</f>
        <v>4</v>
      </c>
      <c r="H1551">
        <v>37284</v>
      </c>
      <c r="I1551">
        <v>1</v>
      </c>
      <c r="J1551">
        <v>1</v>
      </c>
      <c r="K1551" s="1">
        <v>41362</v>
      </c>
      <c r="L1551">
        <v>46</v>
      </c>
      <c r="M1551" t="str" cm="1">
        <f t="array" ref="M1551">_xlfn.IFS(AND(marketing_campaign[[#This Row],[Recency]]&gt;=0,marketing_campaign[[#This Row],[Recency]]&lt;=14),"Early Recency",AND(marketing_campaign[[#This Row],[Recency]]&gt;=15,marketing_campaign[[#This Row],[Recency]]&lt;=31),"Mid-Recency",marketing_campaign[[#This Row],[Recency]]&gt;=32,"Late Recency")</f>
        <v>Late Recency</v>
      </c>
      <c r="N1551">
        <v>11</v>
      </c>
      <c r="O1551">
        <v>1</v>
      </c>
      <c r="P1551">
        <v>2</v>
      </c>
      <c r="Q1551">
        <v>2</v>
      </c>
      <c r="R1551">
        <v>1</v>
      </c>
      <c r="S1551">
        <v>6</v>
      </c>
      <c r="T1551">
        <f>marketing_campaign[[#This Row],[MntGoldProds]]+marketing_campaign[[#This Row],[MntSweetProducts]]+marketing_campaign[[#This Row],[MntFishProducts]]+marketing_campaign[[#This Row],[MntMeatProducts]]+marketing_campaign[[#This Row],[MntFruits]]+marketing_campaign[[#This Row],[MntWines]]</f>
        <v>23</v>
      </c>
      <c r="U1551">
        <v>1</v>
      </c>
      <c r="V1551">
        <v>0</v>
      </c>
      <c r="W1551">
        <v>0</v>
      </c>
      <c r="X1551">
        <v>3</v>
      </c>
      <c r="Y1551">
        <f t="shared" si="49"/>
        <v>4</v>
      </c>
      <c r="Z1551">
        <v>6</v>
      </c>
      <c r="AA1551">
        <v>0</v>
      </c>
      <c r="AB1551">
        <v>0</v>
      </c>
      <c r="AC1551">
        <v>0</v>
      </c>
      <c r="AD1551">
        <v>0</v>
      </c>
      <c r="AE1551">
        <v>0</v>
      </c>
      <c r="AF1551">
        <v>0</v>
      </c>
      <c r="AG1551">
        <v>3</v>
      </c>
      <c r="AH1551">
        <v>11</v>
      </c>
      <c r="AI1551">
        <v>0</v>
      </c>
      <c r="AJ1551">
        <f>marketing_campaign[[#This Row],[AcceptedCmp2]]+marketing_campaign[[#This Row],[AcceptedCmp1]]+marketing_campaign[[#This Row],[AcceptedCmp5]]+marketing_campaign[[#This Row],[AcceptedCmp4]]+marketing_campaign[[#This Row],[AcceptedCmp3]]</f>
        <v>0</v>
      </c>
    </row>
    <row r="1552" spans="1:36" x14ac:dyDescent="0.35">
      <c r="A1552">
        <v>2544</v>
      </c>
      <c r="B1552">
        <v>1951</v>
      </c>
      <c r="C1552">
        <f t="shared" ca="1" si="48"/>
        <v>75</v>
      </c>
      <c r="D1552" t="str" cm="1">
        <f t="array" aca="1" ref="D15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2" t="s">
        <v>34</v>
      </c>
      <c r="F1552" t="s">
        <v>35</v>
      </c>
      <c r="G1552" cm="1">
        <f t="array" ref="G1552">_xlfn.IFS(marketing_campaign[[#This Row],[Marital_Status]]="Single",I1552-J1552+1,marketing_campaign[[#This Row],[Marital_Status]]="Together",I1552+J1552+2,marketing_campaign[[#This Row],[Marital_Status]]="Alone",I1552-J1552+1,marketing_campaign[[#This Row],[Marital_Status]]="Married",I1552+J1552+2,marketing_campaign[[#This Row],[Marital_Status]]="Divorced",I1552+J1552+1,marketing_campaign[[#This Row],[Marital_Status]]="YOLO",I1552-J1552+1,marketing_campaign[[#This Row],[Marital_Status]]="Absurd",I1552-J1552+1,marketing_campaign[[#This Row],[Marital_Status]]="Widow",I1552+J1552+1)</f>
        <v>2</v>
      </c>
      <c r="H1552">
        <v>57530</v>
      </c>
      <c r="I1552">
        <v>0</v>
      </c>
      <c r="J1552">
        <v>1</v>
      </c>
      <c r="K1552" s="1">
        <v>41559</v>
      </c>
      <c r="L1552">
        <v>68</v>
      </c>
      <c r="M1552" t="str" cm="1">
        <f t="array" ref="M1552">_xlfn.IFS(AND(marketing_campaign[[#This Row],[Recency]]&gt;=0,marketing_campaign[[#This Row],[Recency]]&lt;=14),"Early Recency",AND(marketing_campaign[[#This Row],[Recency]]&gt;=15,marketing_campaign[[#This Row],[Recency]]&lt;=31),"Mid-Recency",marketing_campaign[[#This Row],[Recency]]&gt;=32,"Late Recency")</f>
        <v>Late Recency</v>
      </c>
      <c r="N1552">
        <v>50</v>
      </c>
      <c r="O1552">
        <v>1</v>
      </c>
      <c r="P1552">
        <v>27</v>
      </c>
      <c r="Q1552">
        <v>6</v>
      </c>
      <c r="R1552">
        <v>7</v>
      </c>
      <c r="S1552">
        <v>1</v>
      </c>
      <c r="T1552">
        <f>marketing_campaign[[#This Row],[MntGoldProds]]+marketing_campaign[[#This Row],[MntSweetProducts]]+marketing_campaign[[#This Row],[MntFishProducts]]+marketing_campaign[[#This Row],[MntMeatProducts]]+marketing_campaign[[#This Row],[MntFruits]]+marketing_campaign[[#This Row],[MntWines]]</f>
        <v>92</v>
      </c>
      <c r="U1552">
        <v>1</v>
      </c>
      <c r="V1552">
        <v>1</v>
      </c>
      <c r="W1552">
        <v>1</v>
      </c>
      <c r="X1552">
        <v>4</v>
      </c>
      <c r="Y1552">
        <f t="shared" si="49"/>
        <v>7</v>
      </c>
      <c r="Z1552">
        <v>1</v>
      </c>
      <c r="AA1552">
        <v>0</v>
      </c>
      <c r="AB1552">
        <v>0</v>
      </c>
      <c r="AC1552">
        <v>0</v>
      </c>
      <c r="AD1552">
        <v>0</v>
      </c>
      <c r="AE1552">
        <v>0</v>
      </c>
      <c r="AF1552">
        <v>0</v>
      </c>
      <c r="AG1552">
        <v>3</v>
      </c>
      <c r="AH1552">
        <v>11</v>
      </c>
      <c r="AI1552">
        <v>0</v>
      </c>
      <c r="AJ1552">
        <f>marketing_campaign[[#This Row],[AcceptedCmp2]]+marketing_campaign[[#This Row],[AcceptedCmp1]]+marketing_campaign[[#This Row],[AcceptedCmp5]]+marketing_campaign[[#This Row],[AcceptedCmp4]]+marketing_campaign[[#This Row],[AcceptedCmp3]]</f>
        <v>0</v>
      </c>
    </row>
    <row r="1553" spans="1:36" x14ac:dyDescent="0.35">
      <c r="A1553">
        <v>7725</v>
      </c>
      <c r="B1553">
        <v>1965</v>
      </c>
      <c r="C1553">
        <f t="shared" ca="1" si="48"/>
        <v>61</v>
      </c>
      <c r="D1553" t="str" cm="1">
        <f t="array" aca="1" ref="D15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3" t="s">
        <v>37</v>
      </c>
      <c r="F1553" t="s">
        <v>33</v>
      </c>
      <c r="G1553" cm="1">
        <f t="array" ref="G1553">_xlfn.IFS(marketing_campaign[[#This Row],[Marital_Status]]="Single",I1553-J1553+1,marketing_campaign[[#This Row],[Marital_Status]]="Together",I1553+J1553+2,marketing_campaign[[#This Row],[Marital_Status]]="Alone",I1553-J1553+1,marketing_campaign[[#This Row],[Marital_Status]]="Married",I1553+J1553+2,marketing_campaign[[#This Row],[Marital_Status]]="Divorced",I1553+J1553+1,marketing_campaign[[#This Row],[Marital_Status]]="YOLO",I1553-J1553+1,marketing_campaign[[#This Row],[Marital_Status]]="Absurd",I1553-J1553+1,marketing_campaign[[#This Row],[Marital_Status]]="Widow",I1553+J1553+1)</f>
        <v>2</v>
      </c>
      <c r="H1553">
        <v>76800</v>
      </c>
      <c r="I1553">
        <v>0</v>
      </c>
      <c r="J1553">
        <v>0</v>
      </c>
      <c r="K1553" s="1">
        <v>41706</v>
      </c>
      <c r="L1553">
        <v>33</v>
      </c>
      <c r="M1553" t="str" cm="1">
        <f t="array" ref="M1553">_xlfn.IFS(AND(marketing_campaign[[#This Row],[Recency]]&gt;=0,marketing_campaign[[#This Row],[Recency]]&lt;=14),"Early Recency",AND(marketing_campaign[[#This Row],[Recency]]&gt;=15,marketing_campaign[[#This Row],[Recency]]&lt;=31),"Mid-Recency",marketing_campaign[[#This Row],[Recency]]&gt;=32,"Late Recency")</f>
        <v>Late Recency</v>
      </c>
      <c r="N1553">
        <v>173</v>
      </c>
      <c r="O1553">
        <v>26</v>
      </c>
      <c r="P1553">
        <v>255</v>
      </c>
      <c r="Q1553">
        <v>35</v>
      </c>
      <c r="R1553">
        <v>71</v>
      </c>
      <c r="S1553">
        <v>81</v>
      </c>
      <c r="T1553">
        <f>marketing_campaign[[#This Row],[MntGoldProds]]+marketing_campaign[[#This Row],[MntSweetProducts]]+marketing_campaign[[#This Row],[MntFishProducts]]+marketing_campaign[[#This Row],[MntMeatProducts]]+marketing_campaign[[#This Row],[MntFruits]]+marketing_campaign[[#This Row],[MntWines]]</f>
        <v>641</v>
      </c>
      <c r="U1553">
        <v>1</v>
      </c>
      <c r="V1553">
        <v>4</v>
      </c>
      <c r="W1553">
        <v>4</v>
      </c>
      <c r="X1553">
        <v>7</v>
      </c>
      <c r="Y1553">
        <f t="shared" si="49"/>
        <v>16</v>
      </c>
      <c r="Z1553">
        <v>1</v>
      </c>
      <c r="AA1553">
        <v>0</v>
      </c>
      <c r="AB1553">
        <v>0</v>
      </c>
      <c r="AC1553">
        <v>0</v>
      </c>
      <c r="AD1553">
        <v>0</v>
      </c>
      <c r="AE1553">
        <v>0</v>
      </c>
      <c r="AF1553">
        <v>0</v>
      </c>
      <c r="AG1553">
        <v>3</v>
      </c>
      <c r="AH1553">
        <v>11</v>
      </c>
      <c r="AI1553">
        <v>0</v>
      </c>
      <c r="AJ1553">
        <f>marketing_campaign[[#This Row],[AcceptedCmp2]]+marketing_campaign[[#This Row],[AcceptedCmp1]]+marketing_campaign[[#This Row],[AcceptedCmp5]]+marketing_campaign[[#This Row],[AcceptedCmp4]]+marketing_campaign[[#This Row],[AcceptedCmp3]]</f>
        <v>0</v>
      </c>
    </row>
    <row r="1554" spans="1:36" x14ac:dyDescent="0.35">
      <c r="A1554">
        <v>8091</v>
      </c>
      <c r="B1554">
        <v>1956</v>
      </c>
      <c r="C1554">
        <f t="shared" ca="1" si="48"/>
        <v>70</v>
      </c>
      <c r="D1554" t="str" cm="1">
        <f t="array" aca="1" ref="D15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4" t="s">
        <v>29</v>
      </c>
      <c r="F1554" t="s">
        <v>33</v>
      </c>
      <c r="G1554" cm="1">
        <f t="array" ref="G1554">_xlfn.IFS(marketing_campaign[[#This Row],[Marital_Status]]="Single",I1554-J1554+1,marketing_campaign[[#This Row],[Marital_Status]]="Together",I1554+J1554+2,marketing_campaign[[#This Row],[Marital_Status]]="Alone",I1554-J1554+1,marketing_campaign[[#This Row],[Marital_Status]]="Married",I1554+J1554+2,marketing_campaign[[#This Row],[Marital_Status]]="Divorced",I1554+J1554+1,marketing_campaign[[#This Row],[Marital_Status]]="YOLO",I1554-J1554+1,marketing_campaign[[#This Row],[Marital_Status]]="Absurd",I1554-J1554+1,marketing_campaign[[#This Row],[Marital_Status]]="Widow",I1554+J1554+1)</f>
        <v>3</v>
      </c>
      <c r="H1554">
        <v>63943</v>
      </c>
      <c r="I1554">
        <v>0</v>
      </c>
      <c r="J1554">
        <v>1</v>
      </c>
      <c r="K1554" s="1">
        <v>41154</v>
      </c>
      <c r="L1554">
        <v>50</v>
      </c>
      <c r="M1554" t="str" cm="1">
        <f t="array" ref="M1554">_xlfn.IFS(AND(marketing_campaign[[#This Row],[Recency]]&gt;=0,marketing_campaign[[#This Row],[Recency]]&lt;=14),"Early Recency",AND(marketing_campaign[[#This Row],[Recency]]&gt;=15,marketing_campaign[[#This Row],[Recency]]&lt;=31),"Mid-Recency",marketing_campaign[[#This Row],[Recency]]&gt;=32,"Late Recency")</f>
        <v>Late Recency</v>
      </c>
      <c r="N1554">
        <v>423</v>
      </c>
      <c r="O1554">
        <v>184</v>
      </c>
      <c r="P1554">
        <v>368</v>
      </c>
      <c r="Q1554">
        <v>13</v>
      </c>
      <c r="R1554">
        <v>97</v>
      </c>
      <c r="S1554">
        <v>21</v>
      </c>
      <c r="T1554">
        <f>marketing_campaign[[#This Row],[MntGoldProds]]+marketing_campaign[[#This Row],[MntSweetProducts]]+marketing_campaign[[#This Row],[MntFishProducts]]+marketing_campaign[[#This Row],[MntMeatProducts]]+marketing_campaign[[#This Row],[MntFruits]]+marketing_campaign[[#This Row],[MntWines]]</f>
        <v>1106</v>
      </c>
      <c r="U1554">
        <v>1</v>
      </c>
      <c r="V1554">
        <v>6</v>
      </c>
      <c r="W1554">
        <v>4</v>
      </c>
      <c r="X1554">
        <v>6</v>
      </c>
      <c r="Y1554">
        <f t="shared" si="49"/>
        <v>17</v>
      </c>
      <c r="Z1554">
        <v>5</v>
      </c>
      <c r="AA1554">
        <v>0</v>
      </c>
      <c r="AB1554">
        <v>0</v>
      </c>
      <c r="AC1554">
        <v>0</v>
      </c>
      <c r="AD1554">
        <v>0</v>
      </c>
      <c r="AE1554">
        <v>0</v>
      </c>
      <c r="AF1554">
        <v>0</v>
      </c>
      <c r="AG1554">
        <v>3</v>
      </c>
      <c r="AH1554">
        <v>11</v>
      </c>
      <c r="AI1554">
        <v>0</v>
      </c>
      <c r="AJ1554">
        <f>marketing_campaign[[#This Row],[AcceptedCmp2]]+marketing_campaign[[#This Row],[AcceptedCmp1]]+marketing_campaign[[#This Row],[AcceptedCmp5]]+marketing_campaign[[#This Row],[AcceptedCmp4]]+marketing_campaign[[#This Row],[AcceptedCmp3]]</f>
        <v>0</v>
      </c>
    </row>
    <row r="1555" spans="1:36" x14ac:dyDescent="0.35">
      <c r="A1555">
        <v>7321</v>
      </c>
      <c r="B1555">
        <v>1962</v>
      </c>
      <c r="C1555">
        <f t="shared" ca="1" si="48"/>
        <v>64</v>
      </c>
      <c r="D1555" t="str" cm="1">
        <f t="array" aca="1" ref="D15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5" t="s">
        <v>29</v>
      </c>
      <c r="F1555" t="s">
        <v>31</v>
      </c>
      <c r="G1555" cm="1">
        <f t="array" ref="G1555">_xlfn.IFS(marketing_campaign[[#This Row],[Marital_Status]]="Single",I1555-J1555+1,marketing_campaign[[#This Row],[Marital_Status]]="Together",I1555+J1555+2,marketing_campaign[[#This Row],[Marital_Status]]="Alone",I1555-J1555+1,marketing_campaign[[#This Row],[Marital_Status]]="Married",I1555+J1555+2,marketing_campaign[[#This Row],[Marital_Status]]="Divorced",I1555+J1555+1,marketing_campaign[[#This Row],[Marital_Status]]="YOLO",I1555-J1555+1,marketing_campaign[[#This Row],[Marital_Status]]="Absurd",I1555-J1555+1,marketing_campaign[[#This Row],[Marital_Status]]="Widow",I1555+J1555+1)</f>
        <v>2</v>
      </c>
      <c r="H1555">
        <v>76081</v>
      </c>
      <c r="I1555">
        <v>0</v>
      </c>
      <c r="J1555">
        <v>0</v>
      </c>
      <c r="K1555" s="1">
        <v>41782</v>
      </c>
      <c r="L1555">
        <v>85</v>
      </c>
      <c r="M1555" t="str" cm="1">
        <f t="array" ref="M1555">_xlfn.IFS(AND(marketing_campaign[[#This Row],[Recency]]&gt;=0,marketing_campaign[[#This Row],[Recency]]&lt;=14),"Early Recency",AND(marketing_campaign[[#This Row],[Recency]]&gt;=15,marketing_campaign[[#This Row],[Recency]]&lt;=31),"Mid-Recency",marketing_campaign[[#This Row],[Recency]]&gt;=32,"Late Recency")</f>
        <v>Late Recency</v>
      </c>
      <c r="N1555">
        <v>292</v>
      </c>
      <c r="O1555">
        <v>30</v>
      </c>
      <c r="P1555">
        <v>415</v>
      </c>
      <c r="Q1555">
        <v>63</v>
      </c>
      <c r="R1555">
        <v>33</v>
      </c>
      <c r="S1555">
        <v>200</v>
      </c>
      <c r="T1555">
        <f>marketing_campaign[[#This Row],[MntGoldProds]]+marketing_campaign[[#This Row],[MntSweetProducts]]+marketing_campaign[[#This Row],[MntFishProducts]]+marketing_campaign[[#This Row],[MntMeatProducts]]+marketing_campaign[[#This Row],[MntFruits]]+marketing_campaign[[#This Row],[MntWines]]</f>
        <v>1033</v>
      </c>
      <c r="U1555">
        <v>1</v>
      </c>
      <c r="V1555">
        <v>4</v>
      </c>
      <c r="W1555">
        <v>5</v>
      </c>
      <c r="X1555">
        <v>4</v>
      </c>
      <c r="Y1555">
        <f t="shared" si="49"/>
        <v>14</v>
      </c>
      <c r="Z1555">
        <v>2</v>
      </c>
      <c r="AA1555">
        <v>0</v>
      </c>
      <c r="AB1555">
        <v>0</v>
      </c>
      <c r="AC1555">
        <v>0</v>
      </c>
      <c r="AD1555">
        <v>1</v>
      </c>
      <c r="AE1555">
        <v>0</v>
      </c>
      <c r="AF1555">
        <v>0</v>
      </c>
      <c r="AG1555">
        <v>3</v>
      </c>
      <c r="AH1555">
        <v>11</v>
      </c>
      <c r="AI1555">
        <v>0</v>
      </c>
      <c r="AJ1555">
        <f>marketing_campaign[[#This Row],[AcceptedCmp2]]+marketing_campaign[[#This Row],[AcceptedCmp1]]+marketing_campaign[[#This Row],[AcceptedCmp5]]+marketing_campaign[[#This Row],[AcceptedCmp4]]+marketing_campaign[[#This Row],[AcceptedCmp3]]</f>
        <v>1</v>
      </c>
    </row>
    <row r="1556" spans="1:36" x14ac:dyDescent="0.35">
      <c r="A1556">
        <v>5462</v>
      </c>
      <c r="B1556">
        <v>1974</v>
      </c>
      <c r="C1556">
        <f t="shared" ca="1" si="48"/>
        <v>52</v>
      </c>
      <c r="D1556" t="str" cm="1">
        <f t="array" aca="1" ref="D15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6" t="s">
        <v>29</v>
      </c>
      <c r="F1556" t="s">
        <v>33</v>
      </c>
      <c r="G1556" cm="1">
        <f t="array" ref="G1556">_xlfn.IFS(marketing_campaign[[#This Row],[Marital_Status]]="Single",I1556-J1556+1,marketing_campaign[[#This Row],[Marital_Status]]="Together",I1556+J1556+2,marketing_campaign[[#This Row],[Marital_Status]]="Alone",I1556-J1556+1,marketing_campaign[[#This Row],[Marital_Status]]="Married",I1556+J1556+2,marketing_campaign[[#This Row],[Marital_Status]]="Divorced",I1556+J1556+1,marketing_campaign[[#This Row],[Marital_Status]]="YOLO",I1556-J1556+1,marketing_campaign[[#This Row],[Marital_Status]]="Absurd",I1556-J1556+1,marketing_campaign[[#This Row],[Marital_Status]]="Widow",I1556+J1556+1)</f>
        <v>3</v>
      </c>
      <c r="H1556">
        <v>67445</v>
      </c>
      <c r="I1556">
        <v>0</v>
      </c>
      <c r="J1556">
        <v>1</v>
      </c>
      <c r="K1556" s="1">
        <v>41133</v>
      </c>
      <c r="L1556">
        <v>63</v>
      </c>
      <c r="M1556" t="str" cm="1">
        <f t="array" ref="M1556">_xlfn.IFS(AND(marketing_campaign[[#This Row],[Recency]]&gt;=0,marketing_campaign[[#This Row],[Recency]]&lt;=14),"Early Recency",AND(marketing_campaign[[#This Row],[Recency]]&gt;=15,marketing_campaign[[#This Row],[Recency]]&lt;=31),"Mid-Recency",marketing_campaign[[#This Row],[Recency]]&gt;=32,"Late Recency")</f>
        <v>Late Recency</v>
      </c>
      <c r="N1556">
        <v>757</v>
      </c>
      <c r="O1556">
        <v>80</v>
      </c>
      <c r="P1556">
        <v>217</v>
      </c>
      <c r="Q1556">
        <v>29</v>
      </c>
      <c r="R1556">
        <v>80</v>
      </c>
      <c r="S1556">
        <v>11</v>
      </c>
      <c r="T1556">
        <f>marketing_campaign[[#This Row],[MntGoldProds]]+marketing_campaign[[#This Row],[MntSweetProducts]]+marketing_campaign[[#This Row],[MntFishProducts]]+marketing_campaign[[#This Row],[MntMeatProducts]]+marketing_campaign[[#This Row],[MntFruits]]+marketing_campaign[[#This Row],[MntWines]]</f>
        <v>1174</v>
      </c>
      <c r="U1556">
        <v>5</v>
      </c>
      <c r="V1556">
        <v>9</v>
      </c>
      <c r="W1556">
        <v>6</v>
      </c>
      <c r="X1556">
        <v>12</v>
      </c>
      <c r="Y1556">
        <f t="shared" si="49"/>
        <v>32</v>
      </c>
      <c r="Z1556">
        <v>6</v>
      </c>
      <c r="AA1556">
        <v>0</v>
      </c>
      <c r="AB1556">
        <v>0</v>
      </c>
      <c r="AC1556">
        <v>0</v>
      </c>
      <c r="AD1556">
        <v>0</v>
      </c>
      <c r="AE1556">
        <v>0</v>
      </c>
      <c r="AF1556">
        <v>0</v>
      </c>
      <c r="AG1556">
        <v>3</v>
      </c>
      <c r="AH1556">
        <v>11</v>
      </c>
      <c r="AI1556">
        <v>0</v>
      </c>
      <c r="AJ1556">
        <f>marketing_campaign[[#This Row],[AcceptedCmp2]]+marketing_campaign[[#This Row],[AcceptedCmp1]]+marketing_campaign[[#This Row],[AcceptedCmp5]]+marketing_campaign[[#This Row],[AcceptedCmp4]]+marketing_campaign[[#This Row],[AcceptedCmp3]]</f>
        <v>0</v>
      </c>
    </row>
    <row r="1557" spans="1:36" x14ac:dyDescent="0.35">
      <c r="A1557">
        <v>7791</v>
      </c>
      <c r="B1557">
        <v>1967</v>
      </c>
      <c r="C1557">
        <f t="shared" ca="1" si="48"/>
        <v>59</v>
      </c>
      <c r="D1557" t="str" cm="1">
        <f t="array" aca="1" ref="D15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7" t="s">
        <v>34</v>
      </c>
      <c r="F1557" t="s">
        <v>33</v>
      </c>
      <c r="G1557" cm="1">
        <f t="array" ref="G1557">_xlfn.IFS(marketing_campaign[[#This Row],[Marital_Status]]="Single",I1557-J1557+1,marketing_campaign[[#This Row],[Marital_Status]]="Together",I1557+J1557+2,marketing_campaign[[#This Row],[Marital_Status]]="Alone",I1557-J1557+1,marketing_campaign[[#This Row],[Marital_Status]]="Married",I1557+J1557+2,marketing_campaign[[#This Row],[Marital_Status]]="Divorced",I1557+J1557+1,marketing_campaign[[#This Row],[Marital_Status]]="YOLO",I1557-J1557+1,marketing_campaign[[#This Row],[Marital_Status]]="Absurd",I1557-J1557+1,marketing_campaign[[#This Row],[Marital_Status]]="Widow",I1557+J1557+1)</f>
        <v>4</v>
      </c>
      <c r="H1557">
        <v>37054</v>
      </c>
      <c r="I1557">
        <v>1</v>
      </c>
      <c r="J1557">
        <v>1</v>
      </c>
      <c r="K1557" s="1">
        <v>41532</v>
      </c>
      <c r="L1557">
        <v>89</v>
      </c>
      <c r="M1557" t="str" cm="1">
        <f t="array" ref="M1557">_xlfn.IFS(AND(marketing_campaign[[#This Row],[Recency]]&gt;=0,marketing_campaign[[#This Row],[Recency]]&lt;=14),"Early Recency",AND(marketing_campaign[[#This Row],[Recency]]&gt;=15,marketing_campaign[[#This Row],[Recency]]&lt;=31),"Mid-Recency",marketing_campaign[[#This Row],[Recency]]&gt;=32,"Late Recency")</f>
        <v>Late Recency</v>
      </c>
      <c r="N1557">
        <v>12</v>
      </c>
      <c r="O1557">
        <v>1</v>
      </c>
      <c r="P1557">
        <v>6</v>
      </c>
      <c r="Q1557">
        <v>0</v>
      </c>
      <c r="R1557">
        <v>1</v>
      </c>
      <c r="S1557">
        <v>5</v>
      </c>
      <c r="T1557">
        <f>marketing_campaign[[#This Row],[MntGoldProds]]+marketing_campaign[[#This Row],[MntSweetProducts]]+marketing_campaign[[#This Row],[MntFishProducts]]+marketing_campaign[[#This Row],[MntMeatProducts]]+marketing_campaign[[#This Row],[MntFruits]]+marketing_campaign[[#This Row],[MntWines]]</f>
        <v>25</v>
      </c>
      <c r="U1557">
        <v>2</v>
      </c>
      <c r="V1557">
        <v>1</v>
      </c>
      <c r="W1557">
        <v>0</v>
      </c>
      <c r="X1557">
        <v>3</v>
      </c>
      <c r="Y1557">
        <f t="shared" si="49"/>
        <v>6</v>
      </c>
      <c r="Z1557">
        <v>7</v>
      </c>
      <c r="AA1557">
        <v>0</v>
      </c>
      <c r="AB1557">
        <v>0</v>
      </c>
      <c r="AC1557">
        <v>0</v>
      </c>
      <c r="AD1557">
        <v>0</v>
      </c>
      <c r="AE1557">
        <v>0</v>
      </c>
      <c r="AF1557">
        <v>0</v>
      </c>
      <c r="AG1557">
        <v>3</v>
      </c>
      <c r="AH1557">
        <v>11</v>
      </c>
      <c r="AI1557">
        <v>0</v>
      </c>
      <c r="AJ1557">
        <f>marketing_campaign[[#This Row],[AcceptedCmp2]]+marketing_campaign[[#This Row],[AcceptedCmp1]]+marketing_campaign[[#This Row],[AcceptedCmp5]]+marketing_campaign[[#This Row],[AcceptedCmp4]]+marketing_campaign[[#This Row],[AcceptedCmp3]]</f>
        <v>0</v>
      </c>
    </row>
    <row r="1558" spans="1:36" x14ac:dyDescent="0.35">
      <c r="A1558">
        <v>955</v>
      </c>
      <c r="B1558">
        <v>1962</v>
      </c>
      <c r="C1558">
        <f t="shared" ca="1" si="48"/>
        <v>64</v>
      </c>
      <c r="D1558" t="str" cm="1">
        <f t="array" aca="1" ref="D15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58" t="s">
        <v>34</v>
      </c>
      <c r="F1558" t="s">
        <v>31</v>
      </c>
      <c r="G1558" cm="1">
        <f t="array" ref="G1558">_xlfn.IFS(marketing_campaign[[#This Row],[Marital_Status]]="Single",I1558-J1558+1,marketing_campaign[[#This Row],[Marital_Status]]="Together",I1558+J1558+2,marketing_campaign[[#This Row],[Marital_Status]]="Alone",I1558-J1558+1,marketing_campaign[[#This Row],[Marital_Status]]="Married",I1558+J1558+2,marketing_campaign[[#This Row],[Marital_Status]]="Divorced",I1558+J1558+1,marketing_campaign[[#This Row],[Marital_Status]]="YOLO",I1558-J1558+1,marketing_campaign[[#This Row],[Marital_Status]]="Absurd",I1558-J1558+1,marketing_campaign[[#This Row],[Marital_Status]]="Widow",I1558+J1558+1)</f>
        <v>4</v>
      </c>
      <c r="H1558">
        <v>47175</v>
      </c>
      <c r="I1558">
        <v>1</v>
      </c>
      <c r="J1558">
        <v>1</v>
      </c>
      <c r="K1558" s="1">
        <v>41210</v>
      </c>
      <c r="L1558">
        <v>81</v>
      </c>
      <c r="M1558" t="str" cm="1">
        <f t="array" ref="M1558">_xlfn.IFS(AND(marketing_campaign[[#This Row],[Recency]]&gt;=0,marketing_campaign[[#This Row],[Recency]]&lt;=14),"Early Recency",AND(marketing_campaign[[#This Row],[Recency]]&gt;=15,marketing_campaign[[#This Row],[Recency]]&lt;=31),"Mid-Recency",marketing_campaign[[#This Row],[Recency]]&gt;=32,"Late Recency")</f>
        <v>Late Recency</v>
      </c>
      <c r="N1558">
        <v>167</v>
      </c>
      <c r="O1558">
        <v>2</v>
      </c>
      <c r="P1558">
        <v>44</v>
      </c>
      <c r="Q1558">
        <v>6</v>
      </c>
      <c r="R1558">
        <v>2</v>
      </c>
      <c r="S1558">
        <v>19</v>
      </c>
      <c r="T1558">
        <f>marketing_campaign[[#This Row],[MntGoldProds]]+marketing_campaign[[#This Row],[MntSweetProducts]]+marketing_campaign[[#This Row],[MntFishProducts]]+marketing_campaign[[#This Row],[MntMeatProducts]]+marketing_campaign[[#This Row],[MntFruits]]+marketing_campaign[[#This Row],[MntWines]]</f>
        <v>240</v>
      </c>
      <c r="U1558">
        <v>7</v>
      </c>
      <c r="V1558">
        <v>4</v>
      </c>
      <c r="W1558">
        <v>2</v>
      </c>
      <c r="X1558">
        <v>4</v>
      </c>
      <c r="Y1558">
        <f t="shared" si="49"/>
        <v>17</v>
      </c>
      <c r="Z1558">
        <v>8</v>
      </c>
      <c r="AA1558">
        <v>1</v>
      </c>
      <c r="AB1558">
        <v>0</v>
      </c>
      <c r="AC1558">
        <v>0</v>
      </c>
      <c r="AD1558">
        <v>0</v>
      </c>
      <c r="AE1558">
        <v>0</v>
      </c>
      <c r="AF1558">
        <v>0</v>
      </c>
      <c r="AG1558">
        <v>3</v>
      </c>
      <c r="AH1558">
        <v>11</v>
      </c>
      <c r="AI1558">
        <v>1</v>
      </c>
      <c r="AJ1558">
        <f>marketing_campaign[[#This Row],[AcceptedCmp2]]+marketing_campaign[[#This Row],[AcceptedCmp1]]+marketing_campaign[[#This Row],[AcceptedCmp5]]+marketing_campaign[[#This Row],[AcceptedCmp4]]+marketing_campaign[[#This Row],[AcceptedCmp3]]</f>
        <v>1</v>
      </c>
    </row>
    <row r="1559" spans="1:36" x14ac:dyDescent="0.35">
      <c r="A1559">
        <v>4037</v>
      </c>
      <c r="B1559">
        <v>1976</v>
      </c>
      <c r="C1559">
        <f t="shared" ca="1" si="48"/>
        <v>50</v>
      </c>
      <c r="D1559" t="str" cm="1">
        <f t="array" aca="1" ref="D15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59" t="s">
        <v>29</v>
      </c>
      <c r="F1559" t="s">
        <v>35</v>
      </c>
      <c r="G1559" cm="1">
        <f t="array" ref="G1559">_xlfn.IFS(marketing_campaign[[#This Row],[Marital_Status]]="Single",I1559-J1559+1,marketing_campaign[[#This Row],[Marital_Status]]="Together",I1559+J1559+2,marketing_campaign[[#This Row],[Marital_Status]]="Alone",I1559-J1559+1,marketing_campaign[[#This Row],[Marital_Status]]="Married",I1559+J1559+2,marketing_campaign[[#This Row],[Marital_Status]]="Divorced",I1559+J1559+1,marketing_campaign[[#This Row],[Marital_Status]]="YOLO",I1559-J1559+1,marketing_campaign[[#This Row],[Marital_Status]]="Absurd",I1559-J1559+1,marketing_campaign[[#This Row],[Marital_Status]]="Widow",I1559+J1559+1)</f>
        <v>2</v>
      </c>
      <c r="H1559">
        <v>31859</v>
      </c>
      <c r="I1559">
        <v>1</v>
      </c>
      <c r="J1559">
        <v>0</v>
      </c>
      <c r="K1559" s="1">
        <v>41439</v>
      </c>
      <c r="L1559">
        <v>77</v>
      </c>
      <c r="M1559" t="str" cm="1">
        <f t="array" ref="M1559">_xlfn.IFS(AND(marketing_campaign[[#This Row],[Recency]]&gt;=0,marketing_campaign[[#This Row],[Recency]]&lt;=14),"Early Recency",AND(marketing_campaign[[#This Row],[Recency]]&gt;=15,marketing_campaign[[#This Row],[Recency]]&lt;=31),"Mid-Recency",marketing_campaign[[#This Row],[Recency]]&gt;=32,"Late Recency")</f>
        <v>Late Recency</v>
      </c>
      <c r="N1559">
        <v>3</v>
      </c>
      <c r="O1559">
        <v>1</v>
      </c>
      <c r="P1559">
        <v>3</v>
      </c>
      <c r="Q1559">
        <v>8</v>
      </c>
      <c r="R1559">
        <v>0</v>
      </c>
      <c r="S1559">
        <v>5</v>
      </c>
      <c r="T1559">
        <f>marketing_campaign[[#This Row],[MntGoldProds]]+marketing_campaign[[#This Row],[MntSweetProducts]]+marketing_campaign[[#This Row],[MntFishProducts]]+marketing_campaign[[#This Row],[MntMeatProducts]]+marketing_campaign[[#This Row],[MntFruits]]+marketing_campaign[[#This Row],[MntWines]]</f>
        <v>20</v>
      </c>
      <c r="U1559">
        <v>1</v>
      </c>
      <c r="V1559">
        <v>1</v>
      </c>
      <c r="W1559">
        <v>0</v>
      </c>
      <c r="X1559">
        <v>2</v>
      </c>
      <c r="Y1559">
        <f t="shared" si="49"/>
        <v>4</v>
      </c>
      <c r="Z1559">
        <v>7</v>
      </c>
      <c r="AA1559">
        <v>0</v>
      </c>
      <c r="AB1559">
        <v>0</v>
      </c>
      <c r="AC1559">
        <v>0</v>
      </c>
      <c r="AD1559">
        <v>0</v>
      </c>
      <c r="AE1559">
        <v>0</v>
      </c>
      <c r="AF1559">
        <v>0</v>
      </c>
      <c r="AG1559">
        <v>3</v>
      </c>
      <c r="AH1559">
        <v>11</v>
      </c>
      <c r="AI1559">
        <v>0</v>
      </c>
      <c r="AJ1559">
        <f>marketing_campaign[[#This Row],[AcceptedCmp2]]+marketing_campaign[[#This Row],[AcceptedCmp1]]+marketing_campaign[[#This Row],[AcceptedCmp5]]+marketing_campaign[[#This Row],[AcceptedCmp4]]+marketing_campaign[[#This Row],[AcceptedCmp3]]</f>
        <v>0</v>
      </c>
    </row>
    <row r="1560" spans="1:36" x14ac:dyDescent="0.35">
      <c r="A1560">
        <v>6642</v>
      </c>
      <c r="B1560">
        <v>1961</v>
      </c>
      <c r="C1560">
        <f t="shared" ca="1" si="48"/>
        <v>65</v>
      </c>
      <c r="D1560" t="str" cm="1">
        <f t="array" aca="1" ref="D15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0" t="s">
        <v>29</v>
      </c>
      <c r="F1560" t="s">
        <v>35</v>
      </c>
      <c r="G1560" cm="1">
        <f t="array" ref="G1560">_xlfn.IFS(marketing_campaign[[#This Row],[Marital_Status]]="Single",I1560-J1560+1,marketing_campaign[[#This Row],[Marital_Status]]="Together",I1560+J1560+2,marketing_campaign[[#This Row],[Marital_Status]]="Alone",I1560-J1560+1,marketing_campaign[[#This Row],[Marital_Status]]="Married",I1560+J1560+2,marketing_campaign[[#This Row],[Marital_Status]]="Divorced",I1560+J1560+1,marketing_campaign[[#This Row],[Marital_Status]]="YOLO",I1560-J1560+1,marketing_campaign[[#This Row],[Marital_Status]]="Absurd",I1560-J1560+1,marketing_campaign[[#This Row],[Marital_Status]]="Widow",I1560+J1560+1)</f>
        <v>4</v>
      </c>
      <c r="H1560">
        <v>27215</v>
      </c>
      <c r="I1560">
        <v>2</v>
      </c>
      <c r="J1560">
        <v>1</v>
      </c>
      <c r="K1560" s="1">
        <v>41297</v>
      </c>
      <c r="L1560">
        <v>50</v>
      </c>
      <c r="M1560" t="str" cm="1">
        <f t="array" ref="M1560">_xlfn.IFS(AND(marketing_campaign[[#This Row],[Recency]]&gt;=0,marketing_campaign[[#This Row],[Recency]]&lt;=14),"Early Recency",AND(marketing_campaign[[#This Row],[Recency]]&gt;=15,marketing_campaign[[#This Row],[Recency]]&lt;=31),"Mid-Recency",marketing_campaign[[#This Row],[Recency]]&gt;=32,"Late Recency")</f>
        <v>Late Recency</v>
      </c>
      <c r="N1560">
        <v>30</v>
      </c>
      <c r="O1560">
        <v>5</v>
      </c>
      <c r="P1560">
        <v>22</v>
      </c>
      <c r="Q1560">
        <v>8</v>
      </c>
      <c r="R1560">
        <v>9</v>
      </c>
      <c r="S1560">
        <v>28</v>
      </c>
      <c r="T1560">
        <f>marketing_campaign[[#This Row],[MntGoldProds]]+marketing_campaign[[#This Row],[MntSweetProducts]]+marketing_campaign[[#This Row],[MntFishProducts]]+marketing_campaign[[#This Row],[MntMeatProducts]]+marketing_campaign[[#This Row],[MntFruits]]+marketing_campaign[[#This Row],[MntWines]]</f>
        <v>102</v>
      </c>
      <c r="U1560">
        <v>4</v>
      </c>
      <c r="V1560">
        <v>2</v>
      </c>
      <c r="W1560">
        <v>1</v>
      </c>
      <c r="X1560">
        <v>4</v>
      </c>
      <c r="Y1560">
        <f t="shared" si="49"/>
        <v>11</v>
      </c>
      <c r="Z1560">
        <v>6</v>
      </c>
      <c r="AA1560">
        <v>0</v>
      </c>
      <c r="AB1560">
        <v>0</v>
      </c>
      <c r="AC1560">
        <v>0</v>
      </c>
      <c r="AD1560">
        <v>0</v>
      </c>
      <c r="AE1560">
        <v>0</v>
      </c>
      <c r="AF1560">
        <v>0</v>
      </c>
      <c r="AG1560">
        <v>3</v>
      </c>
      <c r="AH1560">
        <v>11</v>
      </c>
      <c r="AI1560">
        <v>0</v>
      </c>
      <c r="AJ1560">
        <f>marketing_campaign[[#This Row],[AcceptedCmp2]]+marketing_campaign[[#This Row],[AcceptedCmp1]]+marketing_campaign[[#This Row],[AcceptedCmp5]]+marketing_campaign[[#This Row],[AcceptedCmp4]]+marketing_campaign[[#This Row],[AcceptedCmp3]]</f>
        <v>0</v>
      </c>
    </row>
    <row r="1561" spans="1:36" x14ac:dyDescent="0.35">
      <c r="A1561">
        <v>2793</v>
      </c>
      <c r="B1561">
        <v>1976</v>
      </c>
      <c r="C1561">
        <f t="shared" ca="1" si="48"/>
        <v>50</v>
      </c>
      <c r="D1561" t="str" cm="1">
        <f t="array" aca="1" ref="D15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61" t="s">
        <v>32</v>
      </c>
      <c r="F1561" t="s">
        <v>35</v>
      </c>
      <c r="G1561" cm="1">
        <f t="array" ref="G1561">_xlfn.IFS(marketing_campaign[[#This Row],[Marital_Status]]="Single",I1561-J1561+1,marketing_campaign[[#This Row],[Marital_Status]]="Together",I1561+J1561+2,marketing_campaign[[#This Row],[Marital_Status]]="Alone",I1561-J1561+1,marketing_campaign[[#This Row],[Marital_Status]]="Married",I1561+J1561+2,marketing_campaign[[#This Row],[Marital_Status]]="Divorced",I1561+J1561+1,marketing_campaign[[#This Row],[Marital_Status]]="YOLO",I1561-J1561+1,marketing_campaign[[#This Row],[Marital_Status]]="Absurd",I1561-J1561+1,marketing_campaign[[#This Row],[Marital_Status]]="Widow",I1561+J1561+1)</f>
        <v>2</v>
      </c>
      <c r="H1561">
        <v>70179</v>
      </c>
      <c r="I1561">
        <v>0</v>
      </c>
      <c r="J1561">
        <v>1</v>
      </c>
      <c r="K1561" s="1">
        <v>41476</v>
      </c>
      <c r="L1561">
        <v>10</v>
      </c>
      <c r="M1561" t="str" cm="1">
        <f t="array" ref="M1561">_xlfn.IFS(AND(marketing_campaign[[#This Row],[Recency]]&gt;=0,marketing_campaign[[#This Row],[Recency]]&lt;=14),"Early Recency",AND(marketing_campaign[[#This Row],[Recency]]&gt;=15,marketing_campaign[[#This Row],[Recency]]&lt;=31),"Mid-Recency",marketing_campaign[[#This Row],[Recency]]&gt;=32,"Late Recency")</f>
        <v>Early Recency</v>
      </c>
      <c r="N1561">
        <v>532</v>
      </c>
      <c r="O1561">
        <v>88</v>
      </c>
      <c r="P1561">
        <v>168</v>
      </c>
      <c r="Q1561">
        <v>69</v>
      </c>
      <c r="R1561">
        <v>44</v>
      </c>
      <c r="S1561">
        <v>133</v>
      </c>
      <c r="T1561">
        <f>marketing_campaign[[#This Row],[MntGoldProds]]+marketing_campaign[[#This Row],[MntSweetProducts]]+marketing_campaign[[#This Row],[MntFishProducts]]+marketing_campaign[[#This Row],[MntMeatProducts]]+marketing_campaign[[#This Row],[MntFruits]]+marketing_campaign[[#This Row],[MntWines]]</f>
        <v>1034</v>
      </c>
      <c r="U1561">
        <v>3</v>
      </c>
      <c r="V1561">
        <v>7</v>
      </c>
      <c r="W1561">
        <v>3</v>
      </c>
      <c r="X1561">
        <v>13</v>
      </c>
      <c r="Y1561">
        <f t="shared" si="49"/>
        <v>26</v>
      </c>
      <c r="Z1561">
        <v>5</v>
      </c>
      <c r="AA1561">
        <v>0</v>
      </c>
      <c r="AB1561">
        <v>0</v>
      </c>
      <c r="AC1561">
        <v>0</v>
      </c>
      <c r="AD1561">
        <v>0</v>
      </c>
      <c r="AE1561">
        <v>0</v>
      </c>
      <c r="AF1561">
        <v>0</v>
      </c>
      <c r="AG1561">
        <v>3</v>
      </c>
      <c r="AH1561">
        <v>11</v>
      </c>
      <c r="AI1561">
        <v>0</v>
      </c>
      <c r="AJ1561">
        <f>marketing_campaign[[#This Row],[AcceptedCmp2]]+marketing_campaign[[#This Row],[AcceptedCmp1]]+marketing_campaign[[#This Row],[AcceptedCmp5]]+marketing_campaign[[#This Row],[AcceptedCmp4]]+marketing_campaign[[#This Row],[AcceptedCmp3]]</f>
        <v>0</v>
      </c>
    </row>
    <row r="1562" spans="1:36" x14ac:dyDescent="0.35">
      <c r="A1562">
        <v>5424</v>
      </c>
      <c r="B1562">
        <v>1983</v>
      </c>
      <c r="C1562">
        <f t="shared" ca="1" si="48"/>
        <v>43</v>
      </c>
      <c r="D1562" t="str" cm="1">
        <f t="array" aca="1" ref="D15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62" t="s">
        <v>29</v>
      </c>
      <c r="F1562" t="s">
        <v>33</v>
      </c>
      <c r="G1562" cm="1">
        <f t="array" ref="G1562">_xlfn.IFS(marketing_campaign[[#This Row],[Marital_Status]]="Single",I1562-J1562+1,marketing_campaign[[#This Row],[Marital_Status]]="Together",I1562+J1562+2,marketing_campaign[[#This Row],[Marital_Status]]="Alone",I1562-J1562+1,marketing_campaign[[#This Row],[Marital_Status]]="Married",I1562+J1562+2,marketing_campaign[[#This Row],[Marital_Status]]="Divorced",I1562+J1562+1,marketing_campaign[[#This Row],[Marital_Status]]="YOLO",I1562-J1562+1,marketing_campaign[[#This Row],[Marital_Status]]="Absurd",I1562-J1562+1,marketing_campaign[[#This Row],[Marital_Status]]="Widow",I1562+J1562+1)</f>
        <v>3</v>
      </c>
      <c r="H1562">
        <v>39922</v>
      </c>
      <c r="I1562">
        <v>1</v>
      </c>
      <c r="J1562">
        <v>0</v>
      </c>
      <c r="K1562" s="1">
        <v>41319</v>
      </c>
      <c r="L1562">
        <v>30</v>
      </c>
      <c r="M1562" t="str" cm="1">
        <f t="array" ref="M1562">_xlfn.IFS(AND(marketing_campaign[[#This Row],[Recency]]&gt;=0,marketing_campaign[[#This Row],[Recency]]&lt;=14),"Early Recency",AND(marketing_campaign[[#This Row],[Recency]]&gt;=15,marketing_campaign[[#This Row],[Recency]]&lt;=31),"Mid-Recency",marketing_campaign[[#This Row],[Recency]]&gt;=32,"Late Recency")</f>
        <v>Mid-Recency</v>
      </c>
      <c r="N1562">
        <v>29</v>
      </c>
      <c r="O1562">
        <v>12</v>
      </c>
      <c r="P1562">
        <v>59</v>
      </c>
      <c r="Q1562">
        <v>19</v>
      </c>
      <c r="R1562">
        <v>1</v>
      </c>
      <c r="S1562">
        <v>36</v>
      </c>
      <c r="T1562">
        <f>marketing_campaign[[#This Row],[MntGoldProds]]+marketing_campaign[[#This Row],[MntSweetProducts]]+marketing_campaign[[#This Row],[MntFishProducts]]+marketing_campaign[[#This Row],[MntMeatProducts]]+marketing_campaign[[#This Row],[MntFruits]]+marketing_campaign[[#This Row],[MntWines]]</f>
        <v>156</v>
      </c>
      <c r="U1562">
        <v>2</v>
      </c>
      <c r="V1562">
        <v>3</v>
      </c>
      <c r="W1562">
        <v>0</v>
      </c>
      <c r="X1562">
        <v>4</v>
      </c>
      <c r="Y1562">
        <f t="shared" si="49"/>
        <v>9</v>
      </c>
      <c r="Z1562">
        <v>8</v>
      </c>
      <c r="AA1562">
        <v>0</v>
      </c>
      <c r="AB1562">
        <v>0</v>
      </c>
      <c r="AC1562">
        <v>0</v>
      </c>
      <c r="AD1562">
        <v>0</v>
      </c>
      <c r="AE1562">
        <v>0</v>
      </c>
      <c r="AF1562">
        <v>0</v>
      </c>
      <c r="AG1562">
        <v>3</v>
      </c>
      <c r="AH1562">
        <v>11</v>
      </c>
      <c r="AI1562">
        <v>0</v>
      </c>
      <c r="AJ1562">
        <f>marketing_campaign[[#This Row],[AcceptedCmp2]]+marketing_campaign[[#This Row],[AcceptedCmp1]]+marketing_campaign[[#This Row],[AcceptedCmp5]]+marketing_campaign[[#This Row],[AcceptedCmp4]]+marketing_campaign[[#This Row],[AcceptedCmp3]]</f>
        <v>0</v>
      </c>
    </row>
    <row r="1563" spans="1:36" x14ac:dyDescent="0.35">
      <c r="A1563">
        <v>879</v>
      </c>
      <c r="B1563">
        <v>1976</v>
      </c>
      <c r="C1563">
        <f t="shared" ca="1" si="48"/>
        <v>50</v>
      </c>
      <c r="D1563" t="str" cm="1">
        <f t="array" aca="1" ref="D15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63" t="s">
        <v>34</v>
      </c>
      <c r="F1563" t="s">
        <v>33</v>
      </c>
      <c r="G1563" cm="1">
        <f t="array" ref="G1563">_xlfn.IFS(marketing_campaign[[#This Row],[Marital_Status]]="Single",I1563-J1563+1,marketing_campaign[[#This Row],[Marital_Status]]="Together",I1563+J1563+2,marketing_campaign[[#This Row],[Marital_Status]]="Alone",I1563-J1563+1,marketing_campaign[[#This Row],[Marital_Status]]="Married",I1563+J1563+2,marketing_campaign[[#This Row],[Marital_Status]]="Divorced",I1563+J1563+1,marketing_campaign[[#This Row],[Marital_Status]]="YOLO",I1563-J1563+1,marketing_campaign[[#This Row],[Marital_Status]]="Absurd",I1563-J1563+1,marketing_campaign[[#This Row],[Marital_Status]]="Widow",I1563+J1563+1)</f>
        <v>4</v>
      </c>
      <c r="H1563">
        <v>49681</v>
      </c>
      <c r="I1563">
        <v>0</v>
      </c>
      <c r="J1563">
        <v>2</v>
      </c>
      <c r="K1563" s="1">
        <v>41582</v>
      </c>
      <c r="L1563">
        <v>66</v>
      </c>
      <c r="M1563" t="str" cm="1">
        <f t="array" ref="M1563">_xlfn.IFS(AND(marketing_campaign[[#This Row],[Recency]]&gt;=0,marketing_campaign[[#This Row],[Recency]]&lt;=14),"Early Recency",AND(marketing_campaign[[#This Row],[Recency]]&gt;=15,marketing_campaign[[#This Row],[Recency]]&lt;=31),"Mid-Recency",marketing_campaign[[#This Row],[Recency]]&gt;=32,"Late Recency")</f>
        <v>Late Recency</v>
      </c>
      <c r="N1563">
        <v>411</v>
      </c>
      <c r="O1563">
        <v>0</v>
      </c>
      <c r="P1563">
        <v>26</v>
      </c>
      <c r="Q1563">
        <v>0</v>
      </c>
      <c r="R1563">
        <v>0</v>
      </c>
      <c r="S1563">
        <v>21</v>
      </c>
      <c r="T1563">
        <f>marketing_campaign[[#This Row],[MntGoldProds]]+marketing_campaign[[#This Row],[MntSweetProducts]]+marketing_campaign[[#This Row],[MntFishProducts]]+marketing_campaign[[#This Row],[MntMeatProducts]]+marketing_campaign[[#This Row],[MntFruits]]+marketing_campaign[[#This Row],[MntWines]]</f>
        <v>458</v>
      </c>
      <c r="U1563">
        <v>6</v>
      </c>
      <c r="V1563">
        <v>7</v>
      </c>
      <c r="W1563">
        <v>1</v>
      </c>
      <c r="X1563">
        <v>7</v>
      </c>
      <c r="Y1563">
        <f t="shared" si="49"/>
        <v>21</v>
      </c>
      <c r="Z1563">
        <v>7</v>
      </c>
      <c r="AA1563">
        <v>0</v>
      </c>
      <c r="AB1563">
        <v>0</v>
      </c>
      <c r="AC1563">
        <v>0</v>
      </c>
      <c r="AD1563">
        <v>0</v>
      </c>
      <c r="AE1563">
        <v>0</v>
      </c>
      <c r="AF1563">
        <v>0</v>
      </c>
      <c r="AG1563">
        <v>3</v>
      </c>
      <c r="AH1563">
        <v>11</v>
      </c>
      <c r="AI1563">
        <v>0</v>
      </c>
      <c r="AJ1563">
        <f>marketing_campaign[[#This Row],[AcceptedCmp2]]+marketing_campaign[[#This Row],[AcceptedCmp1]]+marketing_campaign[[#This Row],[AcceptedCmp5]]+marketing_campaign[[#This Row],[AcceptedCmp4]]+marketing_campaign[[#This Row],[AcceptedCmp3]]</f>
        <v>0</v>
      </c>
    </row>
    <row r="1564" spans="1:36" x14ac:dyDescent="0.35">
      <c r="A1564">
        <v>9530</v>
      </c>
      <c r="B1564">
        <v>1988</v>
      </c>
      <c r="C1564">
        <f t="shared" ca="1" si="48"/>
        <v>38</v>
      </c>
      <c r="D1564" t="str" cm="1">
        <f t="array" aca="1" ref="D15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64" t="s">
        <v>29</v>
      </c>
      <c r="F1564" t="s">
        <v>33</v>
      </c>
      <c r="G1564" cm="1">
        <f t="array" ref="G1564">_xlfn.IFS(marketing_campaign[[#This Row],[Marital_Status]]="Single",I1564-J1564+1,marketing_campaign[[#This Row],[Marital_Status]]="Together",I1564+J1564+2,marketing_campaign[[#This Row],[Marital_Status]]="Alone",I1564-J1564+1,marketing_campaign[[#This Row],[Marital_Status]]="Married",I1564+J1564+2,marketing_campaign[[#This Row],[Marital_Status]]="Divorced",I1564+J1564+1,marketing_campaign[[#This Row],[Marital_Status]]="YOLO",I1564-J1564+1,marketing_campaign[[#This Row],[Marital_Status]]="Absurd",I1564-J1564+1,marketing_campaign[[#This Row],[Marital_Status]]="Widow",I1564+J1564+1)</f>
        <v>3</v>
      </c>
      <c r="H1564">
        <v>24645</v>
      </c>
      <c r="I1564">
        <v>1</v>
      </c>
      <c r="J1564">
        <v>0</v>
      </c>
      <c r="K1564" s="1">
        <v>41214</v>
      </c>
      <c r="L1564">
        <v>16</v>
      </c>
      <c r="M1564" t="str" cm="1">
        <f t="array" ref="M1564">_xlfn.IFS(AND(marketing_campaign[[#This Row],[Recency]]&gt;=0,marketing_campaign[[#This Row],[Recency]]&lt;=14),"Early Recency",AND(marketing_campaign[[#This Row],[Recency]]&gt;=15,marketing_campaign[[#This Row],[Recency]]&lt;=31),"Mid-Recency",marketing_campaign[[#This Row],[Recency]]&gt;=32,"Late Recency")</f>
        <v>Mid-Recency</v>
      </c>
      <c r="N1564">
        <v>5</v>
      </c>
      <c r="O1564">
        <v>3</v>
      </c>
      <c r="P1564">
        <v>4</v>
      </c>
      <c r="Q1564">
        <v>4</v>
      </c>
      <c r="R1564">
        <v>1</v>
      </c>
      <c r="S1564">
        <v>0</v>
      </c>
      <c r="T1564">
        <f>marketing_campaign[[#This Row],[MntGoldProds]]+marketing_campaign[[#This Row],[MntSweetProducts]]+marketing_campaign[[#This Row],[MntFishProducts]]+marketing_campaign[[#This Row],[MntMeatProducts]]+marketing_campaign[[#This Row],[MntFruits]]+marketing_campaign[[#This Row],[MntWines]]</f>
        <v>17</v>
      </c>
      <c r="U1564">
        <v>1</v>
      </c>
      <c r="V1564">
        <v>1</v>
      </c>
      <c r="W1564">
        <v>0</v>
      </c>
      <c r="X1564">
        <v>2</v>
      </c>
      <c r="Y1564">
        <f t="shared" si="49"/>
        <v>4</v>
      </c>
      <c r="Z1564">
        <v>8</v>
      </c>
      <c r="AA1564">
        <v>0</v>
      </c>
      <c r="AB1564">
        <v>0</v>
      </c>
      <c r="AC1564">
        <v>0</v>
      </c>
      <c r="AD1564">
        <v>0</v>
      </c>
      <c r="AE1564">
        <v>0</v>
      </c>
      <c r="AF1564">
        <v>0</v>
      </c>
      <c r="AG1564">
        <v>3</v>
      </c>
      <c r="AH1564">
        <v>11</v>
      </c>
      <c r="AI1564">
        <v>0</v>
      </c>
      <c r="AJ1564">
        <f>marketing_campaign[[#This Row],[AcceptedCmp2]]+marketing_campaign[[#This Row],[AcceptedCmp1]]+marketing_campaign[[#This Row],[AcceptedCmp5]]+marketing_campaign[[#This Row],[AcceptedCmp4]]+marketing_campaign[[#This Row],[AcceptedCmp3]]</f>
        <v>0</v>
      </c>
    </row>
    <row r="1565" spans="1:36" x14ac:dyDescent="0.35">
      <c r="A1565">
        <v>4828</v>
      </c>
      <c r="B1565">
        <v>1954</v>
      </c>
      <c r="C1565">
        <f t="shared" ca="1" si="48"/>
        <v>72</v>
      </c>
      <c r="D1565" t="str" cm="1">
        <f t="array" aca="1" ref="D15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5" t="s">
        <v>29</v>
      </c>
      <c r="F1565" t="s">
        <v>35</v>
      </c>
      <c r="G1565" cm="1">
        <f t="array" ref="G1565">_xlfn.IFS(marketing_campaign[[#This Row],[Marital_Status]]="Single",I1565-J1565+1,marketing_campaign[[#This Row],[Marital_Status]]="Together",I1565+J1565+2,marketing_campaign[[#This Row],[Marital_Status]]="Alone",I1565-J1565+1,marketing_campaign[[#This Row],[Marital_Status]]="Married",I1565+J1565+2,marketing_campaign[[#This Row],[Marital_Status]]="Divorced",I1565+J1565+1,marketing_campaign[[#This Row],[Marital_Status]]="YOLO",I1565-J1565+1,marketing_campaign[[#This Row],[Marital_Status]]="Absurd",I1565-J1565+1,marketing_campaign[[#This Row],[Marital_Status]]="Widow",I1565+J1565+1)</f>
        <v>2</v>
      </c>
      <c r="H1565">
        <v>79865</v>
      </c>
      <c r="I1565">
        <v>0</v>
      </c>
      <c r="J1565">
        <v>1</v>
      </c>
      <c r="K1565" s="1">
        <v>41808</v>
      </c>
      <c r="L1565">
        <v>12</v>
      </c>
      <c r="M1565" t="str" cm="1">
        <f t="array" ref="M1565">_xlfn.IFS(AND(marketing_campaign[[#This Row],[Recency]]&gt;=0,marketing_campaign[[#This Row],[Recency]]&lt;=14),"Early Recency",AND(marketing_campaign[[#This Row],[Recency]]&gt;=15,marketing_campaign[[#This Row],[Recency]]&lt;=31),"Mid-Recency",marketing_campaign[[#This Row],[Recency]]&gt;=32,"Late Recency")</f>
        <v>Early Recency</v>
      </c>
      <c r="N1565">
        <v>71</v>
      </c>
      <c r="O1565">
        <v>99</v>
      </c>
      <c r="P1565">
        <v>278</v>
      </c>
      <c r="Q1565">
        <v>185</v>
      </c>
      <c r="R1565">
        <v>121</v>
      </c>
      <c r="S1565">
        <v>38</v>
      </c>
      <c r="T1565">
        <f>marketing_campaign[[#This Row],[MntGoldProds]]+marketing_campaign[[#This Row],[MntSweetProducts]]+marketing_campaign[[#This Row],[MntFishProducts]]+marketing_campaign[[#This Row],[MntMeatProducts]]+marketing_campaign[[#This Row],[MntFruits]]+marketing_campaign[[#This Row],[MntWines]]</f>
        <v>792</v>
      </c>
      <c r="U1565">
        <v>1</v>
      </c>
      <c r="V1565">
        <v>5</v>
      </c>
      <c r="W1565">
        <v>10</v>
      </c>
      <c r="X1565">
        <v>5</v>
      </c>
      <c r="Y1565">
        <f t="shared" si="49"/>
        <v>21</v>
      </c>
      <c r="Z1565">
        <v>1</v>
      </c>
      <c r="AA1565">
        <v>0</v>
      </c>
      <c r="AB1565">
        <v>0</v>
      </c>
      <c r="AC1565">
        <v>0</v>
      </c>
      <c r="AD1565">
        <v>0</v>
      </c>
      <c r="AE1565">
        <v>0</v>
      </c>
      <c r="AF1565">
        <v>0</v>
      </c>
      <c r="AG1565">
        <v>3</v>
      </c>
      <c r="AH1565">
        <v>11</v>
      </c>
      <c r="AI1565">
        <v>0</v>
      </c>
      <c r="AJ1565">
        <f>marketing_campaign[[#This Row],[AcceptedCmp2]]+marketing_campaign[[#This Row],[AcceptedCmp1]]+marketing_campaign[[#This Row],[AcceptedCmp5]]+marketing_campaign[[#This Row],[AcceptedCmp4]]+marketing_campaign[[#This Row],[AcceptedCmp3]]</f>
        <v>0</v>
      </c>
    </row>
    <row r="1566" spans="1:36" x14ac:dyDescent="0.35">
      <c r="A1566">
        <v>10699</v>
      </c>
      <c r="B1566">
        <v>1985</v>
      </c>
      <c r="C1566">
        <f t="shared" ca="1" si="48"/>
        <v>41</v>
      </c>
      <c r="D1566" t="str" cm="1">
        <f t="array" aca="1" ref="D15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66" t="s">
        <v>29</v>
      </c>
      <c r="F1566" t="s">
        <v>33</v>
      </c>
      <c r="G1566" cm="1">
        <f t="array" ref="G1566">_xlfn.IFS(marketing_campaign[[#This Row],[Marital_Status]]="Single",I1566-J1566+1,marketing_campaign[[#This Row],[Marital_Status]]="Together",I1566+J1566+2,marketing_campaign[[#This Row],[Marital_Status]]="Alone",I1566-J1566+1,marketing_campaign[[#This Row],[Marital_Status]]="Married",I1566+J1566+2,marketing_campaign[[#This Row],[Marital_Status]]="Divorced",I1566+J1566+1,marketing_campaign[[#This Row],[Marital_Status]]="YOLO",I1566-J1566+1,marketing_campaign[[#This Row],[Marital_Status]]="Absurd",I1566-J1566+1,marketing_campaign[[#This Row],[Marital_Status]]="Widow",I1566+J1566+1)</f>
        <v>3</v>
      </c>
      <c r="H1566">
        <v>44322</v>
      </c>
      <c r="I1566">
        <v>1</v>
      </c>
      <c r="J1566">
        <v>0</v>
      </c>
      <c r="K1566" s="1">
        <v>41806</v>
      </c>
      <c r="L1566">
        <v>30</v>
      </c>
      <c r="M1566" t="str" cm="1">
        <f t="array" ref="M1566">_xlfn.IFS(AND(marketing_campaign[[#This Row],[Recency]]&gt;=0,marketing_campaign[[#This Row],[Recency]]&lt;=14),"Early Recency",AND(marketing_campaign[[#This Row],[Recency]]&gt;=15,marketing_campaign[[#This Row],[Recency]]&lt;=31),"Mid-Recency",marketing_campaign[[#This Row],[Recency]]&gt;=32,"Late Recency")</f>
        <v>Mid-Recency</v>
      </c>
      <c r="N1566">
        <v>46</v>
      </c>
      <c r="O1566">
        <v>0</v>
      </c>
      <c r="P1566">
        <v>40</v>
      </c>
      <c r="Q1566">
        <v>3</v>
      </c>
      <c r="R1566">
        <v>0</v>
      </c>
      <c r="S1566">
        <v>3</v>
      </c>
      <c r="T1566">
        <f>marketing_campaign[[#This Row],[MntGoldProds]]+marketing_campaign[[#This Row],[MntSweetProducts]]+marketing_campaign[[#This Row],[MntFishProducts]]+marketing_campaign[[#This Row],[MntMeatProducts]]+marketing_campaign[[#This Row],[MntFruits]]+marketing_campaign[[#This Row],[MntWines]]</f>
        <v>92</v>
      </c>
      <c r="U1566">
        <v>2</v>
      </c>
      <c r="V1566">
        <v>3</v>
      </c>
      <c r="W1566">
        <v>0</v>
      </c>
      <c r="X1566">
        <v>3</v>
      </c>
      <c r="Y1566">
        <f t="shared" si="49"/>
        <v>8</v>
      </c>
      <c r="Z1566">
        <v>8</v>
      </c>
      <c r="AA1566">
        <v>0</v>
      </c>
      <c r="AB1566">
        <v>0</v>
      </c>
      <c r="AC1566">
        <v>0</v>
      </c>
      <c r="AD1566">
        <v>0</v>
      </c>
      <c r="AE1566">
        <v>0</v>
      </c>
      <c r="AF1566">
        <v>0</v>
      </c>
      <c r="AG1566">
        <v>3</v>
      </c>
      <c r="AH1566">
        <v>11</v>
      </c>
      <c r="AI1566">
        <v>0</v>
      </c>
      <c r="AJ1566">
        <f>marketing_campaign[[#This Row],[AcceptedCmp2]]+marketing_campaign[[#This Row],[AcceptedCmp1]]+marketing_campaign[[#This Row],[AcceptedCmp5]]+marketing_campaign[[#This Row],[AcceptedCmp4]]+marketing_campaign[[#This Row],[AcceptedCmp3]]</f>
        <v>0</v>
      </c>
    </row>
    <row r="1567" spans="1:36" x14ac:dyDescent="0.35">
      <c r="A1567">
        <v>1497</v>
      </c>
      <c r="B1567">
        <v>1952</v>
      </c>
      <c r="C1567">
        <f t="shared" ca="1" si="48"/>
        <v>74</v>
      </c>
      <c r="D1567" t="str" cm="1">
        <f t="array" aca="1" ref="D15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7" t="s">
        <v>29</v>
      </c>
      <c r="F1567" t="s">
        <v>30</v>
      </c>
      <c r="G1567" cm="1">
        <f t="array" ref="G1567">_xlfn.IFS(marketing_campaign[[#This Row],[Marital_Status]]="Single",I1567-J1567+1,marketing_campaign[[#This Row],[Marital_Status]]="Together",I1567+J1567+2,marketing_campaign[[#This Row],[Marital_Status]]="Alone",I1567-J1567+1,marketing_campaign[[#This Row],[Marital_Status]]="Married",I1567+J1567+2,marketing_campaign[[#This Row],[Marital_Status]]="Divorced",I1567+J1567+1,marketing_campaign[[#This Row],[Marital_Status]]="YOLO",I1567-J1567+1,marketing_campaign[[#This Row],[Marital_Status]]="Absurd",I1567-J1567+1,marketing_campaign[[#This Row],[Marital_Status]]="Widow",I1567+J1567+1)</f>
        <v>0</v>
      </c>
      <c r="H1567">
        <v>47958</v>
      </c>
      <c r="I1567">
        <v>0</v>
      </c>
      <c r="J1567">
        <v>1</v>
      </c>
      <c r="K1567" s="1">
        <v>41293</v>
      </c>
      <c r="L1567">
        <v>8</v>
      </c>
      <c r="M1567" t="str" cm="1">
        <f t="array" ref="M1567">_xlfn.IFS(AND(marketing_campaign[[#This Row],[Recency]]&gt;=0,marketing_campaign[[#This Row],[Recency]]&lt;=14),"Early Recency",AND(marketing_campaign[[#This Row],[Recency]]&gt;=15,marketing_campaign[[#This Row],[Recency]]&lt;=31),"Mid-Recency",marketing_campaign[[#This Row],[Recency]]&gt;=32,"Late Recency")</f>
        <v>Early Recency</v>
      </c>
      <c r="N1567">
        <v>268</v>
      </c>
      <c r="O1567">
        <v>11</v>
      </c>
      <c r="P1567">
        <v>88</v>
      </c>
      <c r="Q1567">
        <v>15</v>
      </c>
      <c r="R1567">
        <v>3</v>
      </c>
      <c r="S1567">
        <v>22</v>
      </c>
      <c r="T1567">
        <f>marketing_campaign[[#This Row],[MntGoldProds]]+marketing_campaign[[#This Row],[MntSweetProducts]]+marketing_campaign[[#This Row],[MntFishProducts]]+marketing_campaign[[#This Row],[MntMeatProducts]]+marketing_campaign[[#This Row],[MntFruits]]+marketing_campaign[[#This Row],[MntWines]]</f>
        <v>407</v>
      </c>
      <c r="U1567">
        <v>2</v>
      </c>
      <c r="V1567">
        <v>6</v>
      </c>
      <c r="W1567">
        <v>3</v>
      </c>
      <c r="X1567">
        <v>5</v>
      </c>
      <c r="Y1567">
        <f t="shared" si="49"/>
        <v>16</v>
      </c>
      <c r="Z1567">
        <v>5</v>
      </c>
      <c r="AA1567">
        <v>0</v>
      </c>
      <c r="AB1567">
        <v>0</v>
      </c>
      <c r="AC1567">
        <v>0</v>
      </c>
      <c r="AD1567">
        <v>0</v>
      </c>
      <c r="AE1567">
        <v>0</v>
      </c>
      <c r="AF1567">
        <v>0</v>
      </c>
      <c r="AG1567">
        <v>3</v>
      </c>
      <c r="AH1567">
        <v>11</v>
      </c>
      <c r="AI1567">
        <v>0</v>
      </c>
      <c r="AJ1567">
        <f>marketing_campaign[[#This Row],[AcceptedCmp2]]+marketing_campaign[[#This Row],[AcceptedCmp1]]+marketing_campaign[[#This Row],[AcceptedCmp5]]+marketing_campaign[[#This Row],[AcceptedCmp4]]+marketing_campaign[[#This Row],[AcceptedCmp3]]</f>
        <v>0</v>
      </c>
    </row>
    <row r="1568" spans="1:36" x14ac:dyDescent="0.35">
      <c r="A1568">
        <v>7476</v>
      </c>
      <c r="B1568">
        <v>1964</v>
      </c>
      <c r="C1568">
        <f t="shared" ca="1" si="48"/>
        <v>62</v>
      </c>
      <c r="D1568" t="str" cm="1">
        <f t="array" aca="1" ref="D15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8" t="s">
        <v>34</v>
      </c>
      <c r="F1568" t="s">
        <v>30</v>
      </c>
      <c r="G1568" cm="1">
        <f t="array" ref="G1568">_xlfn.IFS(marketing_campaign[[#This Row],[Marital_Status]]="Single",I1568-J1568+1,marketing_campaign[[#This Row],[Marital_Status]]="Together",I1568+J1568+2,marketing_campaign[[#This Row],[Marital_Status]]="Alone",I1568-J1568+1,marketing_campaign[[#This Row],[Marital_Status]]="Married",I1568+J1568+2,marketing_campaign[[#This Row],[Marital_Status]]="Divorced",I1568+J1568+1,marketing_campaign[[#This Row],[Marital_Status]]="YOLO",I1568-J1568+1,marketing_campaign[[#This Row],[Marital_Status]]="Absurd",I1568-J1568+1,marketing_campaign[[#This Row],[Marital_Status]]="Widow",I1568+J1568+1)</f>
        <v>0</v>
      </c>
      <c r="H1568">
        <v>63972</v>
      </c>
      <c r="I1568">
        <v>0</v>
      </c>
      <c r="J1568">
        <v>1</v>
      </c>
      <c r="K1568" s="1">
        <v>41245</v>
      </c>
      <c r="L1568">
        <v>93</v>
      </c>
      <c r="M1568" t="str" cm="1">
        <f t="array" ref="M1568">_xlfn.IFS(AND(marketing_campaign[[#This Row],[Recency]]&gt;=0,marketing_campaign[[#This Row],[Recency]]&lt;=14),"Early Recency",AND(marketing_campaign[[#This Row],[Recency]]&gt;=15,marketing_campaign[[#This Row],[Recency]]&lt;=31),"Mid-Recency",marketing_campaign[[#This Row],[Recency]]&gt;=32,"Late Recency")</f>
        <v>Late Recency</v>
      </c>
      <c r="N1568">
        <v>928</v>
      </c>
      <c r="O1568">
        <v>63</v>
      </c>
      <c r="P1568">
        <v>254</v>
      </c>
      <c r="Q1568">
        <v>0</v>
      </c>
      <c r="R1568">
        <v>12</v>
      </c>
      <c r="S1568">
        <v>12</v>
      </c>
      <c r="T1568">
        <f>marketing_campaign[[#This Row],[MntGoldProds]]+marketing_campaign[[#This Row],[MntSweetProducts]]+marketing_campaign[[#This Row],[MntFishProducts]]+marketing_campaign[[#This Row],[MntMeatProducts]]+marketing_campaign[[#This Row],[MntFruits]]+marketing_campaign[[#This Row],[MntWines]]</f>
        <v>1269</v>
      </c>
      <c r="U1568">
        <v>4</v>
      </c>
      <c r="V1568">
        <v>5</v>
      </c>
      <c r="W1568">
        <v>4</v>
      </c>
      <c r="X1568">
        <v>10</v>
      </c>
      <c r="Y1568">
        <f t="shared" si="49"/>
        <v>23</v>
      </c>
      <c r="Z1568">
        <v>4</v>
      </c>
      <c r="AA1568">
        <v>0</v>
      </c>
      <c r="AB1568">
        <v>1</v>
      </c>
      <c r="AC1568">
        <v>0</v>
      </c>
      <c r="AD1568">
        <v>0</v>
      </c>
      <c r="AE1568">
        <v>0</v>
      </c>
      <c r="AF1568">
        <v>0</v>
      </c>
      <c r="AG1568">
        <v>3</v>
      </c>
      <c r="AH1568">
        <v>11</v>
      </c>
      <c r="AI1568">
        <v>0</v>
      </c>
      <c r="AJ1568">
        <f>marketing_campaign[[#This Row],[AcceptedCmp2]]+marketing_campaign[[#This Row],[AcceptedCmp1]]+marketing_campaign[[#This Row],[AcceptedCmp5]]+marketing_campaign[[#This Row],[AcceptedCmp4]]+marketing_campaign[[#This Row],[AcceptedCmp3]]</f>
        <v>1</v>
      </c>
    </row>
    <row r="1569" spans="1:36" x14ac:dyDescent="0.35">
      <c r="A1569">
        <v>4390</v>
      </c>
      <c r="B1569">
        <v>1954</v>
      </c>
      <c r="C1569">
        <f t="shared" ca="1" si="48"/>
        <v>72</v>
      </c>
      <c r="D1569" t="str" cm="1">
        <f t="array" aca="1" ref="D15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69" t="s">
        <v>29</v>
      </c>
      <c r="F1569" t="s">
        <v>31</v>
      </c>
      <c r="G1569" cm="1">
        <f t="array" ref="G1569">_xlfn.IFS(marketing_campaign[[#This Row],[Marital_Status]]="Single",I1569-J1569+1,marketing_campaign[[#This Row],[Marital_Status]]="Together",I1569+J1569+2,marketing_campaign[[#This Row],[Marital_Status]]="Alone",I1569-J1569+1,marketing_campaign[[#This Row],[Marital_Status]]="Married",I1569+J1569+2,marketing_campaign[[#This Row],[Marital_Status]]="Divorced",I1569+J1569+1,marketing_campaign[[#This Row],[Marital_Status]]="YOLO",I1569-J1569+1,marketing_campaign[[#This Row],[Marital_Status]]="Absurd",I1569-J1569+1,marketing_campaign[[#This Row],[Marital_Status]]="Widow",I1569+J1569+1)</f>
        <v>3</v>
      </c>
      <c r="H1569">
        <v>75315</v>
      </c>
      <c r="I1569">
        <v>0</v>
      </c>
      <c r="J1569">
        <v>1</v>
      </c>
      <c r="K1569" s="1">
        <v>41744</v>
      </c>
      <c r="L1569">
        <v>14</v>
      </c>
      <c r="M1569" t="str" cm="1">
        <f t="array" ref="M1569">_xlfn.IFS(AND(marketing_campaign[[#This Row],[Recency]]&gt;=0,marketing_campaign[[#This Row],[Recency]]&lt;=14),"Early Recency",AND(marketing_campaign[[#This Row],[Recency]]&gt;=15,marketing_campaign[[#This Row],[Recency]]&lt;=31),"Mid-Recency",marketing_campaign[[#This Row],[Recency]]&gt;=32,"Late Recency")</f>
        <v>Early Recency</v>
      </c>
      <c r="N1569">
        <v>459</v>
      </c>
      <c r="O1569">
        <v>15</v>
      </c>
      <c r="P1569">
        <v>171</v>
      </c>
      <c r="Q1569">
        <v>142</v>
      </c>
      <c r="R1569">
        <v>23</v>
      </c>
      <c r="S1569">
        <v>31</v>
      </c>
      <c r="T1569">
        <f>marketing_campaign[[#This Row],[MntGoldProds]]+marketing_campaign[[#This Row],[MntSweetProducts]]+marketing_campaign[[#This Row],[MntFishProducts]]+marketing_campaign[[#This Row],[MntMeatProducts]]+marketing_campaign[[#This Row],[MntFruits]]+marketing_campaign[[#This Row],[MntWines]]</f>
        <v>841</v>
      </c>
      <c r="U1569">
        <v>2</v>
      </c>
      <c r="V1569">
        <v>5</v>
      </c>
      <c r="W1569">
        <v>4</v>
      </c>
      <c r="X1569">
        <v>12</v>
      </c>
      <c r="Y1569">
        <f t="shared" si="49"/>
        <v>23</v>
      </c>
      <c r="Z1569">
        <v>2</v>
      </c>
      <c r="AA1569">
        <v>0</v>
      </c>
      <c r="AB1569">
        <v>0</v>
      </c>
      <c r="AC1569">
        <v>0</v>
      </c>
      <c r="AD1569">
        <v>0</v>
      </c>
      <c r="AE1569">
        <v>0</v>
      </c>
      <c r="AF1569">
        <v>0</v>
      </c>
      <c r="AG1569">
        <v>3</v>
      </c>
      <c r="AH1569">
        <v>11</v>
      </c>
      <c r="AI1569">
        <v>0</v>
      </c>
      <c r="AJ1569">
        <f>marketing_campaign[[#This Row],[AcceptedCmp2]]+marketing_campaign[[#This Row],[AcceptedCmp1]]+marketing_campaign[[#This Row],[AcceptedCmp5]]+marketing_campaign[[#This Row],[AcceptedCmp4]]+marketing_campaign[[#This Row],[AcceptedCmp3]]</f>
        <v>0</v>
      </c>
    </row>
    <row r="1570" spans="1:36" x14ac:dyDescent="0.35">
      <c r="A1570">
        <v>10478</v>
      </c>
      <c r="B1570">
        <v>1950</v>
      </c>
      <c r="C1570">
        <f t="shared" ca="1" si="48"/>
        <v>76</v>
      </c>
      <c r="D1570" t="str" cm="1">
        <f t="array" aca="1" ref="D15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0" t="s">
        <v>32</v>
      </c>
      <c r="F1570" t="s">
        <v>33</v>
      </c>
      <c r="G1570" cm="1">
        <f t="array" ref="G1570">_xlfn.IFS(marketing_campaign[[#This Row],[Marital_Status]]="Single",I1570-J1570+1,marketing_campaign[[#This Row],[Marital_Status]]="Together",I1570+J1570+2,marketing_campaign[[#This Row],[Marital_Status]]="Alone",I1570-J1570+1,marketing_campaign[[#This Row],[Marital_Status]]="Married",I1570+J1570+2,marketing_campaign[[#This Row],[Marital_Status]]="Divorced",I1570+J1570+1,marketing_campaign[[#This Row],[Marital_Status]]="YOLO",I1570-J1570+1,marketing_campaign[[#This Row],[Marital_Status]]="Absurd",I1570-J1570+1,marketing_campaign[[#This Row],[Marital_Status]]="Widow",I1570+J1570+1)</f>
        <v>4</v>
      </c>
      <c r="H1570">
        <v>55517</v>
      </c>
      <c r="I1570">
        <v>1</v>
      </c>
      <c r="J1570">
        <v>1</v>
      </c>
      <c r="K1570" s="1">
        <v>41179</v>
      </c>
      <c r="L1570">
        <v>53</v>
      </c>
      <c r="M1570" t="str" cm="1">
        <f t="array" ref="M1570">_xlfn.IFS(AND(marketing_campaign[[#This Row],[Recency]]&gt;=0,marketing_campaign[[#This Row],[Recency]]&lt;=14),"Early Recency",AND(marketing_campaign[[#This Row],[Recency]]&gt;=15,marketing_campaign[[#This Row],[Recency]]&lt;=31),"Mid-Recency",marketing_campaign[[#This Row],[Recency]]&gt;=32,"Late Recency")</f>
        <v>Late Recency</v>
      </c>
      <c r="N1570">
        <v>483</v>
      </c>
      <c r="O1570">
        <v>0</v>
      </c>
      <c r="P1570">
        <v>108</v>
      </c>
      <c r="Q1570">
        <v>0</v>
      </c>
      <c r="R1570">
        <v>6</v>
      </c>
      <c r="S1570">
        <v>36</v>
      </c>
      <c r="T1570">
        <f>marketing_campaign[[#This Row],[MntGoldProds]]+marketing_campaign[[#This Row],[MntSweetProducts]]+marketing_campaign[[#This Row],[MntFishProducts]]+marketing_campaign[[#This Row],[MntMeatProducts]]+marketing_campaign[[#This Row],[MntFruits]]+marketing_campaign[[#This Row],[MntWines]]</f>
        <v>633</v>
      </c>
      <c r="U1570">
        <v>5</v>
      </c>
      <c r="V1570">
        <v>11</v>
      </c>
      <c r="W1570">
        <v>1</v>
      </c>
      <c r="X1570">
        <v>6</v>
      </c>
      <c r="Y1570">
        <f t="shared" si="49"/>
        <v>23</v>
      </c>
      <c r="Z1570">
        <v>9</v>
      </c>
      <c r="AA1570">
        <v>0</v>
      </c>
      <c r="AB1570">
        <v>0</v>
      </c>
      <c r="AC1570">
        <v>0</v>
      </c>
      <c r="AD1570">
        <v>0</v>
      </c>
      <c r="AE1570">
        <v>0</v>
      </c>
      <c r="AF1570">
        <v>0</v>
      </c>
      <c r="AG1570">
        <v>3</v>
      </c>
      <c r="AH1570">
        <v>11</v>
      </c>
      <c r="AI1570">
        <v>1</v>
      </c>
      <c r="AJ1570">
        <f>marketing_campaign[[#This Row],[AcceptedCmp2]]+marketing_campaign[[#This Row],[AcceptedCmp1]]+marketing_campaign[[#This Row],[AcceptedCmp5]]+marketing_campaign[[#This Row],[AcceptedCmp4]]+marketing_campaign[[#This Row],[AcceptedCmp3]]</f>
        <v>0</v>
      </c>
    </row>
    <row r="1571" spans="1:36" x14ac:dyDescent="0.35">
      <c r="A1571">
        <v>1081</v>
      </c>
      <c r="B1571">
        <v>1957</v>
      </c>
      <c r="C1571">
        <f t="shared" ca="1" si="48"/>
        <v>69</v>
      </c>
      <c r="D1571" t="str" cm="1">
        <f t="array" aca="1" ref="D15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1" t="s">
        <v>32</v>
      </c>
      <c r="F1571" t="s">
        <v>33</v>
      </c>
      <c r="G1571" cm="1">
        <f t="array" ref="G1571">_xlfn.IFS(marketing_campaign[[#This Row],[Marital_Status]]="Single",I1571-J1571+1,marketing_campaign[[#This Row],[Marital_Status]]="Together",I1571+J1571+2,marketing_campaign[[#This Row],[Marital_Status]]="Alone",I1571-J1571+1,marketing_campaign[[#This Row],[Marital_Status]]="Married",I1571+J1571+2,marketing_campaign[[#This Row],[Marital_Status]]="Divorced",I1571+J1571+1,marketing_campaign[[#This Row],[Marital_Status]]="YOLO",I1571-J1571+1,marketing_campaign[[#This Row],[Marital_Status]]="Absurd",I1571-J1571+1,marketing_campaign[[#This Row],[Marital_Status]]="Widow",I1571+J1571+1)</f>
        <v>5</v>
      </c>
      <c r="H1571">
        <v>75283</v>
      </c>
      <c r="I1571">
        <v>1</v>
      </c>
      <c r="J1571">
        <v>2</v>
      </c>
      <c r="K1571" s="1">
        <v>41360</v>
      </c>
      <c r="L1571">
        <v>26</v>
      </c>
      <c r="M1571" t="str" cm="1">
        <f t="array" ref="M1571">_xlfn.IFS(AND(marketing_campaign[[#This Row],[Recency]]&gt;=0,marketing_campaign[[#This Row],[Recency]]&lt;=14),"Early Recency",AND(marketing_campaign[[#This Row],[Recency]]&gt;=15,marketing_campaign[[#This Row],[Recency]]&lt;=31),"Mid-Recency",marketing_campaign[[#This Row],[Recency]]&gt;=32,"Late Recency")</f>
        <v>Mid-Recency</v>
      </c>
      <c r="N1571">
        <v>733</v>
      </c>
      <c r="O1571">
        <v>9</v>
      </c>
      <c r="P1571">
        <v>180</v>
      </c>
      <c r="Q1571">
        <v>12</v>
      </c>
      <c r="R1571">
        <v>19</v>
      </c>
      <c r="S1571">
        <v>66</v>
      </c>
      <c r="T1571">
        <f>marketing_campaign[[#This Row],[MntGoldProds]]+marketing_campaign[[#This Row],[MntSweetProducts]]+marketing_campaign[[#This Row],[MntFishProducts]]+marketing_campaign[[#This Row],[MntMeatProducts]]+marketing_campaign[[#This Row],[MntFruits]]+marketing_campaign[[#This Row],[MntWines]]</f>
        <v>1019</v>
      </c>
      <c r="U1571">
        <v>11</v>
      </c>
      <c r="V1571">
        <v>6</v>
      </c>
      <c r="W1571">
        <v>3</v>
      </c>
      <c r="X1571">
        <v>5</v>
      </c>
      <c r="Y1571">
        <f t="shared" si="49"/>
        <v>25</v>
      </c>
      <c r="Z1571">
        <v>4</v>
      </c>
      <c r="AA1571">
        <v>0</v>
      </c>
      <c r="AB1571">
        <v>0</v>
      </c>
      <c r="AC1571">
        <v>0</v>
      </c>
      <c r="AD1571">
        <v>0</v>
      </c>
      <c r="AE1571">
        <v>0</v>
      </c>
      <c r="AF1571">
        <v>0</v>
      </c>
      <c r="AG1571">
        <v>3</v>
      </c>
      <c r="AH1571">
        <v>11</v>
      </c>
      <c r="AI1571">
        <v>0</v>
      </c>
      <c r="AJ1571">
        <f>marketing_campaign[[#This Row],[AcceptedCmp2]]+marketing_campaign[[#This Row],[AcceptedCmp1]]+marketing_campaign[[#This Row],[AcceptedCmp5]]+marketing_campaign[[#This Row],[AcceptedCmp4]]+marketing_campaign[[#This Row],[AcceptedCmp3]]</f>
        <v>0</v>
      </c>
    </row>
    <row r="1572" spans="1:36" x14ac:dyDescent="0.35">
      <c r="A1572">
        <v>4261</v>
      </c>
      <c r="B1572">
        <v>1946</v>
      </c>
      <c r="C1572">
        <f t="shared" ca="1" si="48"/>
        <v>80</v>
      </c>
      <c r="D1572" t="str" cm="1">
        <f t="array" aca="1" ref="D15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72" t="s">
        <v>32</v>
      </c>
      <c r="F1572" t="s">
        <v>30</v>
      </c>
      <c r="G1572" cm="1">
        <f t="array" ref="G1572">_xlfn.IFS(marketing_campaign[[#This Row],[Marital_Status]]="Single",I1572-J1572+1,marketing_campaign[[#This Row],[Marital_Status]]="Together",I1572+J1572+2,marketing_campaign[[#This Row],[Marital_Status]]="Alone",I1572-J1572+1,marketing_campaign[[#This Row],[Marital_Status]]="Married",I1572+J1572+2,marketing_campaign[[#This Row],[Marital_Status]]="Divorced",I1572+J1572+1,marketing_campaign[[#This Row],[Marital_Status]]="YOLO",I1572-J1572+1,marketing_campaign[[#This Row],[Marital_Status]]="Absurd",I1572-J1572+1,marketing_campaign[[#This Row],[Marital_Status]]="Widow",I1572+J1572+1)</f>
        <v>1</v>
      </c>
      <c r="H1572">
        <v>82800</v>
      </c>
      <c r="I1572">
        <v>0</v>
      </c>
      <c r="J1572">
        <v>0</v>
      </c>
      <c r="K1572" s="1">
        <v>41237</v>
      </c>
      <c r="L1572">
        <v>23</v>
      </c>
      <c r="M1572" t="str" cm="1">
        <f t="array" ref="M1572">_xlfn.IFS(AND(marketing_campaign[[#This Row],[Recency]]&gt;=0,marketing_campaign[[#This Row],[Recency]]&lt;=14),"Early Recency",AND(marketing_campaign[[#This Row],[Recency]]&gt;=15,marketing_campaign[[#This Row],[Recency]]&lt;=31),"Mid-Recency",marketing_campaign[[#This Row],[Recency]]&gt;=32,"Late Recency")</f>
        <v>Mid-Recency</v>
      </c>
      <c r="N1572">
        <v>1006</v>
      </c>
      <c r="O1572">
        <v>22</v>
      </c>
      <c r="P1572">
        <v>115</v>
      </c>
      <c r="Q1572">
        <v>59</v>
      </c>
      <c r="R1572">
        <v>68</v>
      </c>
      <c r="S1572">
        <v>45</v>
      </c>
      <c r="T1572">
        <f>marketing_campaign[[#This Row],[MntGoldProds]]+marketing_campaign[[#This Row],[MntSweetProducts]]+marketing_campaign[[#This Row],[MntFishProducts]]+marketing_campaign[[#This Row],[MntMeatProducts]]+marketing_campaign[[#This Row],[MntFruits]]+marketing_campaign[[#This Row],[MntWines]]</f>
        <v>1315</v>
      </c>
      <c r="U1572">
        <v>1</v>
      </c>
      <c r="V1572">
        <v>7</v>
      </c>
      <c r="W1572">
        <v>6</v>
      </c>
      <c r="X1572">
        <v>12</v>
      </c>
      <c r="Y1572">
        <f t="shared" si="49"/>
        <v>26</v>
      </c>
      <c r="Z1572">
        <v>3</v>
      </c>
      <c r="AA1572">
        <v>0</v>
      </c>
      <c r="AB1572">
        <v>0</v>
      </c>
      <c r="AC1572">
        <v>1</v>
      </c>
      <c r="AD1572">
        <v>1</v>
      </c>
      <c r="AE1572">
        <v>0</v>
      </c>
      <c r="AF1572">
        <v>0</v>
      </c>
      <c r="AG1572">
        <v>3</v>
      </c>
      <c r="AH1572">
        <v>11</v>
      </c>
      <c r="AI1572">
        <v>1</v>
      </c>
      <c r="AJ1572">
        <f>marketing_campaign[[#This Row],[AcceptedCmp2]]+marketing_campaign[[#This Row],[AcceptedCmp1]]+marketing_campaign[[#This Row],[AcceptedCmp5]]+marketing_campaign[[#This Row],[AcceptedCmp4]]+marketing_campaign[[#This Row],[AcceptedCmp3]]</f>
        <v>2</v>
      </c>
    </row>
    <row r="1573" spans="1:36" x14ac:dyDescent="0.35">
      <c r="A1573">
        <v>9916</v>
      </c>
      <c r="B1573">
        <v>1954</v>
      </c>
      <c r="C1573">
        <f t="shared" ca="1" si="48"/>
        <v>72</v>
      </c>
      <c r="D1573" t="str" cm="1">
        <f t="array" aca="1" ref="D15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3" t="s">
        <v>29</v>
      </c>
      <c r="F1573" t="s">
        <v>33</v>
      </c>
      <c r="G1573" cm="1">
        <f t="array" ref="G1573">_xlfn.IFS(marketing_campaign[[#This Row],[Marital_Status]]="Single",I1573-J1573+1,marketing_campaign[[#This Row],[Marital_Status]]="Together",I1573+J1573+2,marketing_campaign[[#This Row],[Marital_Status]]="Alone",I1573-J1573+1,marketing_campaign[[#This Row],[Marital_Status]]="Married",I1573+J1573+2,marketing_campaign[[#This Row],[Marital_Status]]="Divorced",I1573+J1573+1,marketing_campaign[[#This Row],[Marital_Status]]="YOLO",I1573-J1573+1,marketing_campaign[[#This Row],[Marital_Status]]="Absurd",I1573-J1573+1,marketing_campaign[[#This Row],[Marital_Status]]="Widow",I1573+J1573+1)</f>
        <v>4</v>
      </c>
      <c r="H1573">
        <v>38998</v>
      </c>
      <c r="I1573">
        <v>1</v>
      </c>
      <c r="J1573">
        <v>1</v>
      </c>
      <c r="K1573" s="1">
        <v>41216</v>
      </c>
      <c r="L1573">
        <v>92</v>
      </c>
      <c r="M1573" t="str" cm="1">
        <f t="array" ref="M1573">_xlfn.IFS(AND(marketing_campaign[[#This Row],[Recency]]&gt;=0,marketing_campaign[[#This Row],[Recency]]&lt;=14),"Early Recency",AND(marketing_campaign[[#This Row],[Recency]]&gt;=15,marketing_campaign[[#This Row],[Recency]]&lt;=31),"Mid-Recency",marketing_campaign[[#This Row],[Recency]]&gt;=32,"Late Recency")</f>
        <v>Late Recency</v>
      </c>
      <c r="N1573">
        <v>34</v>
      </c>
      <c r="O1573">
        <v>1</v>
      </c>
      <c r="P1573">
        <v>14</v>
      </c>
      <c r="Q1573">
        <v>0</v>
      </c>
      <c r="R1573">
        <v>0</v>
      </c>
      <c r="S1573">
        <v>5</v>
      </c>
      <c r="T1573">
        <f>marketing_campaign[[#This Row],[MntGoldProds]]+marketing_campaign[[#This Row],[MntSweetProducts]]+marketing_campaign[[#This Row],[MntFishProducts]]+marketing_campaign[[#This Row],[MntMeatProducts]]+marketing_campaign[[#This Row],[MntFruits]]+marketing_campaign[[#This Row],[MntWines]]</f>
        <v>54</v>
      </c>
      <c r="U1573">
        <v>3</v>
      </c>
      <c r="V1573">
        <v>2</v>
      </c>
      <c r="W1573">
        <v>0</v>
      </c>
      <c r="X1573">
        <v>3</v>
      </c>
      <c r="Y1573">
        <f t="shared" si="49"/>
        <v>8</v>
      </c>
      <c r="Z1573">
        <v>8</v>
      </c>
      <c r="AA1573">
        <v>0</v>
      </c>
      <c r="AB1573">
        <v>0</v>
      </c>
      <c r="AC1573">
        <v>0</v>
      </c>
      <c r="AD1573">
        <v>0</v>
      </c>
      <c r="AE1573">
        <v>0</v>
      </c>
      <c r="AF1573">
        <v>1</v>
      </c>
      <c r="AG1573">
        <v>3</v>
      </c>
      <c r="AH1573">
        <v>11</v>
      </c>
      <c r="AI1573">
        <v>0</v>
      </c>
      <c r="AJ1573">
        <f>marketing_campaign[[#This Row],[AcceptedCmp2]]+marketing_campaign[[#This Row],[AcceptedCmp1]]+marketing_campaign[[#This Row],[AcceptedCmp5]]+marketing_campaign[[#This Row],[AcceptedCmp4]]+marketing_campaign[[#This Row],[AcceptedCmp3]]</f>
        <v>0</v>
      </c>
    </row>
    <row r="1574" spans="1:36" x14ac:dyDescent="0.35">
      <c r="A1574">
        <v>5350</v>
      </c>
      <c r="B1574">
        <v>1991</v>
      </c>
      <c r="C1574">
        <f t="shared" ca="1" si="48"/>
        <v>35</v>
      </c>
      <c r="D1574" t="str" cm="1">
        <f t="array" aca="1" ref="D15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74" t="s">
        <v>34</v>
      </c>
      <c r="F1574" t="s">
        <v>30</v>
      </c>
      <c r="G1574" cm="1">
        <f t="array" ref="G1574">_xlfn.IFS(marketing_campaign[[#This Row],[Marital_Status]]="Single",I1574-J1574+1,marketing_campaign[[#This Row],[Marital_Status]]="Together",I1574+J1574+2,marketing_campaign[[#This Row],[Marital_Status]]="Alone",I1574-J1574+1,marketing_campaign[[#This Row],[Marital_Status]]="Married",I1574+J1574+2,marketing_campaign[[#This Row],[Marital_Status]]="Divorced",I1574+J1574+1,marketing_campaign[[#This Row],[Marital_Status]]="YOLO",I1574-J1574+1,marketing_campaign[[#This Row],[Marital_Status]]="Absurd",I1574-J1574+1,marketing_campaign[[#This Row],[Marital_Status]]="Widow",I1574+J1574+1)</f>
        <v>1</v>
      </c>
      <c r="H1574">
        <v>90638</v>
      </c>
      <c r="I1574">
        <v>0</v>
      </c>
      <c r="J1574">
        <v>0</v>
      </c>
      <c r="K1574" s="1">
        <v>41683</v>
      </c>
      <c r="L1574">
        <v>29</v>
      </c>
      <c r="M1574" t="str" cm="1">
        <f t="array" ref="M1574">_xlfn.IFS(AND(marketing_campaign[[#This Row],[Recency]]&gt;=0,marketing_campaign[[#This Row],[Recency]]&lt;=14),"Early Recency",AND(marketing_campaign[[#This Row],[Recency]]&gt;=15,marketing_campaign[[#This Row],[Recency]]&lt;=31),"Mid-Recency",marketing_campaign[[#This Row],[Recency]]&gt;=32,"Late Recency")</f>
        <v>Mid-Recency</v>
      </c>
      <c r="N1574">
        <v>1156</v>
      </c>
      <c r="O1574">
        <v>120</v>
      </c>
      <c r="P1574">
        <v>915</v>
      </c>
      <c r="Q1574">
        <v>94</v>
      </c>
      <c r="R1574">
        <v>144</v>
      </c>
      <c r="S1574">
        <v>96</v>
      </c>
      <c r="T1574">
        <f>marketing_campaign[[#This Row],[MntGoldProds]]+marketing_campaign[[#This Row],[MntSweetProducts]]+marketing_campaign[[#This Row],[MntFishProducts]]+marketing_campaign[[#This Row],[MntMeatProducts]]+marketing_campaign[[#This Row],[MntFruits]]+marketing_campaign[[#This Row],[MntWines]]</f>
        <v>2525</v>
      </c>
      <c r="U1574">
        <v>1</v>
      </c>
      <c r="V1574">
        <v>3</v>
      </c>
      <c r="W1574">
        <v>4</v>
      </c>
      <c r="X1574">
        <v>10</v>
      </c>
      <c r="Y1574">
        <f t="shared" si="49"/>
        <v>18</v>
      </c>
      <c r="Z1574">
        <v>1</v>
      </c>
      <c r="AA1574">
        <v>0</v>
      </c>
      <c r="AB1574">
        <v>0</v>
      </c>
      <c r="AC1574">
        <v>1</v>
      </c>
      <c r="AD1574">
        <v>0</v>
      </c>
      <c r="AE1574">
        <v>0</v>
      </c>
      <c r="AF1574">
        <v>0</v>
      </c>
      <c r="AG1574">
        <v>3</v>
      </c>
      <c r="AH1574">
        <v>11</v>
      </c>
      <c r="AI1574">
        <v>1</v>
      </c>
      <c r="AJ1574">
        <f>marketing_campaign[[#This Row],[AcceptedCmp2]]+marketing_campaign[[#This Row],[AcceptedCmp1]]+marketing_campaign[[#This Row],[AcceptedCmp5]]+marketing_campaign[[#This Row],[AcceptedCmp4]]+marketing_campaign[[#This Row],[AcceptedCmp3]]</f>
        <v>1</v>
      </c>
    </row>
    <row r="1575" spans="1:36" x14ac:dyDescent="0.35">
      <c r="A1575">
        <v>8135</v>
      </c>
      <c r="B1575">
        <v>1986</v>
      </c>
      <c r="C1575">
        <f t="shared" ca="1" si="48"/>
        <v>40</v>
      </c>
      <c r="D1575" t="str" cm="1">
        <f t="array" aca="1" ref="D15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75" t="s">
        <v>34</v>
      </c>
      <c r="F1575" t="s">
        <v>33</v>
      </c>
      <c r="G1575" cm="1">
        <f t="array" ref="G1575">_xlfn.IFS(marketing_campaign[[#This Row],[Marital_Status]]="Single",I1575-J1575+1,marketing_campaign[[#This Row],[Marital_Status]]="Together",I1575+J1575+2,marketing_campaign[[#This Row],[Marital_Status]]="Alone",I1575-J1575+1,marketing_campaign[[#This Row],[Marital_Status]]="Married",I1575+J1575+2,marketing_campaign[[#This Row],[Marital_Status]]="Divorced",I1575+J1575+1,marketing_campaign[[#This Row],[Marital_Status]]="YOLO",I1575-J1575+1,marketing_campaign[[#This Row],[Marital_Status]]="Absurd",I1575-J1575+1,marketing_campaign[[#This Row],[Marital_Status]]="Widow",I1575+J1575+1)</f>
        <v>3</v>
      </c>
      <c r="H1575">
        <v>27161</v>
      </c>
      <c r="I1575">
        <v>1</v>
      </c>
      <c r="J1575">
        <v>0</v>
      </c>
      <c r="K1575" s="1">
        <v>41575</v>
      </c>
      <c r="L1575">
        <v>41</v>
      </c>
      <c r="M1575" t="str" cm="1">
        <f t="array" ref="M1575">_xlfn.IFS(AND(marketing_campaign[[#This Row],[Recency]]&gt;=0,marketing_campaign[[#This Row],[Recency]]&lt;=14),"Early Recency",AND(marketing_campaign[[#This Row],[Recency]]&gt;=15,marketing_campaign[[#This Row],[Recency]]&lt;=31),"Mid-Recency",marketing_campaign[[#This Row],[Recency]]&gt;=32,"Late Recency")</f>
        <v>Late Recency</v>
      </c>
      <c r="N1575">
        <v>7</v>
      </c>
      <c r="O1575">
        <v>4</v>
      </c>
      <c r="P1575">
        <v>23</v>
      </c>
      <c r="Q1575">
        <v>7</v>
      </c>
      <c r="R1575">
        <v>0</v>
      </c>
      <c r="S1575">
        <v>11</v>
      </c>
      <c r="T1575">
        <f>marketing_campaign[[#This Row],[MntGoldProds]]+marketing_campaign[[#This Row],[MntSweetProducts]]+marketing_campaign[[#This Row],[MntFishProducts]]+marketing_campaign[[#This Row],[MntMeatProducts]]+marketing_campaign[[#This Row],[MntFruits]]+marketing_campaign[[#This Row],[MntWines]]</f>
        <v>52</v>
      </c>
      <c r="U1575">
        <v>1</v>
      </c>
      <c r="V1575">
        <v>1</v>
      </c>
      <c r="W1575">
        <v>0</v>
      </c>
      <c r="X1575">
        <v>3</v>
      </c>
      <c r="Y1575">
        <f t="shared" si="49"/>
        <v>5</v>
      </c>
      <c r="Z1575">
        <v>7</v>
      </c>
      <c r="AA1575">
        <v>0</v>
      </c>
      <c r="AB1575">
        <v>0</v>
      </c>
      <c r="AC1575">
        <v>0</v>
      </c>
      <c r="AD1575">
        <v>0</v>
      </c>
      <c r="AE1575">
        <v>0</v>
      </c>
      <c r="AF1575">
        <v>0</v>
      </c>
      <c r="AG1575">
        <v>3</v>
      </c>
      <c r="AH1575">
        <v>11</v>
      </c>
      <c r="AI1575">
        <v>0</v>
      </c>
      <c r="AJ1575">
        <f>marketing_campaign[[#This Row],[AcceptedCmp2]]+marketing_campaign[[#This Row],[AcceptedCmp1]]+marketing_campaign[[#This Row],[AcceptedCmp5]]+marketing_campaign[[#This Row],[AcceptedCmp4]]+marketing_campaign[[#This Row],[AcceptedCmp3]]</f>
        <v>0</v>
      </c>
    </row>
    <row r="1576" spans="1:36" x14ac:dyDescent="0.35">
      <c r="A1576">
        <v>8685</v>
      </c>
      <c r="B1576">
        <v>1977</v>
      </c>
      <c r="C1576">
        <f t="shared" ca="1" si="48"/>
        <v>49</v>
      </c>
      <c r="D1576" t="str" cm="1">
        <f t="array" aca="1" ref="D15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76" t="s">
        <v>29</v>
      </c>
      <c r="F1576" t="s">
        <v>33</v>
      </c>
      <c r="G1576" cm="1">
        <f t="array" ref="G1576">_xlfn.IFS(marketing_campaign[[#This Row],[Marital_Status]]="Single",I1576-J1576+1,marketing_campaign[[#This Row],[Marital_Status]]="Together",I1576+J1576+2,marketing_campaign[[#This Row],[Marital_Status]]="Alone",I1576-J1576+1,marketing_campaign[[#This Row],[Marital_Status]]="Married",I1576+J1576+2,marketing_campaign[[#This Row],[Marital_Status]]="Divorced",I1576+J1576+1,marketing_campaign[[#This Row],[Marital_Status]]="YOLO",I1576-J1576+1,marketing_campaign[[#This Row],[Marital_Status]]="Absurd",I1576-J1576+1,marketing_campaign[[#This Row],[Marital_Status]]="Widow",I1576+J1576+1)</f>
        <v>3</v>
      </c>
      <c r="H1576">
        <v>42014</v>
      </c>
      <c r="I1576">
        <v>1</v>
      </c>
      <c r="J1576">
        <v>0</v>
      </c>
      <c r="K1576" s="1">
        <v>41138</v>
      </c>
      <c r="L1576">
        <v>56</v>
      </c>
      <c r="M1576" t="str" cm="1">
        <f t="array" ref="M1576">_xlfn.IFS(AND(marketing_campaign[[#This Row],[Recency]]&gt;=0,marketing_campaign[[#This Row],[Recency]]&lt;=14),"Early Recency",AND(marketing_campaign[[#This Row],[Recency]]&gt;=15,marketing_campaign[[#This Row],[Recency]]&lt;=31),"Mid-Recency",marketing_campaign[[#This Row],[Recency]]&gt;=32,"Late Recency")</f>
        <v>Late Recency</v>
      </c>
      <c r="N1576">
        <v>244</v>
      </c>
      <c r="O1576">
        <v>15</v>
      </c>
      <c r="P1576">
        <v>108</v>
      </c>
      <c r="Q1576">
        <v>4</v>
      </c>
      <c r="R1576">
        <v>15</v>
      </c>
      <c r="S1576">
        <v>50</v>
      </c>
      <c r="T1576">
        <f>marketing_campaign[[#This Row],[MntGoldProds]]+marketing_campaign[[#This Row],[MntSweetProducts]]+marketing_campaign[[#This Row],[MntFishProducts]]+marketing_campaign[[#This Row],[MntMeatProducts]]+marketing_campaign[[#This Row],[MntFruits]]+marketing_campaign[[#This Row],[MntWines]]</f>
        <v>436</v>
      </c>
      <c r="U1576">
        <v>6</v>
      </c>
      <c r="V1576">
        <v>7</v>
      </c>
      <c r="W1576">
        <v>1</v>
      </c>
      <c r="X1576">
        <v>6</v>
      </c>
      <c r="Y1576">
        <f t="shared" si="49"/>
        <v>20</v>
      </c>
      <c r="Z1576">
        <v>8</v>
      </c>
      <c r="AA1576">
        <v>0</v>
      </c>
      <c r="AB1576">
        <v>0</v>
      </c>
      <c r="AC1576">
        <v>0</v>
      </c>
      <c r="AD1576">
        <v>0</v>
      </c>
      <c r="AE1576">
        <v>0</v>
      </c>
      <c r="AF1576">
        <v>0</v>
      </c>
      <c r="AG1576">
        <v>3</v>
      </c>
      <c r="AH1576">
        <v>11</v>
      </c>
      <c r="AI1576">
        <v>1</v>
      </c>
      <c r="AJ1576">
        <f>marketing_campaign[[#This Row],[AcceptedCmp2]]+marketing_campaign[[#This Row],[AcceptedCmp1]]+marketing_campaign[[#This Row],[AcceptedCmp5]]+marketing_campaign[[#This Row],[AcceptedCmp4]]+marketing_campaign[[#This Row],[AcceptedCmp3]]</f>
        <v>0</v>
      </c>
    </row>
    <row r="1577" spans="1:36" x14ac:dyDescent="0.35">
      <c r="A1577">
        <v>4967</v>
      </c>
      <c r="B1577">
        <v>1960</v>
      </c>
      <c r="C1577">
        <f t="shared" ca="1" si="48"/>
        <v>66</v>
      </c>
      <c r="D1577" t="str" cm="1">
        <f t="array" aca="1" ref="D15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77" t="s">
        <v>32</v>
      </c>
      <c r="F1577" t="s">
        <v>31</v>
      </c>
      <c r="G1577" cm="1">
        <f t="array" ref="G1577">_xlfn.IFS(marketing_campaign[[#This Row],[Marital_Status]]="Single",I1577-J1577+1,marketing_campaign[[#This Row],[Marital_Status]]="Together",I1577+J1577+2,marketing_campaign[[#This Row],[Marital_Status]]="Alone",I1577-J1577+1,marketing_campaign[[#This Row],[Marital_Status]]="Married",I1577+J1577+2,marketing_campaign[[#This Row],[Marital_Status]]="Divorced",I1577+J1577+1,marketing_campaign[[#This Row],[Marital_Status]]="YOLO",I1577-J1577+1,marketing_campaign[[#This Row],[Marital_Status]]="Absurd",I1577-J1577+1,marketing_campaign[[#This Row],[Marital_Status]]="Widow",I1577+J1577+1)</f>
        <v>3</v>
      </c>
      <c r="H1577">
        <v>38201</v>
      </c>
      <c r="I1577">
        <v>0</v>
      </c>
      <c r="J1577">
        <v>1</v>
      </c>
      <c r="K1577" s="1">
        <v>41362</v>
      </c>
      <c r="L1577">
        <v>19</v>
      </c>
      <c r="M1577" t="str" cm="1">
        <f t="array" ref="M1577">_xlfn.IFS(AND(marketing_campaign[[#This Row],[Recency]]&gt;=0,marketing_campaign[[#This Row],[Recency]]&lt;=14),"Early Recency",AND(marketing_campaign[[#This Row],[Recency]]&gt;=15,marketing_campaign[[#This Row],[Recency]]&lt;=31),"Mid-Recency",marketing_campaign[[#This Row],[Recency]]&gt;=32,"Late Recency")</f>
        <v>Mid-Recency</v>
      </c>
      <c r="N1577">
        <v>233</v>
      </c>
      <c r="O1577">
        <v>0</v>
      </c>
      <c r="P1577">
        <v>23</v>
      </c>
      <c r="Q1577">
        <v>0</v>
      </c>
      <c r="R1577">
        <v>0</v>
      </c>
      <c r="S1577">
        <v>12</v>
      </c>
      <c r="T1577">
        <f>marketing_campaign[[#This Row],[MntGoldProds]]+marketing_campaign[[#This Row],[MntSweetProducts]]+marketing_campaign[[#This Row],[MntFishProducts]]+marketing_campaign[[#This Row],[MntMeatProducts]]+marketing_campaign[[#This Row],[MntFruits]]+marketing_campaign[[#This Row],[MntWines]]</f>
        <v>268</v>
      </c>
      <c r="U1577">
        <v>4</v>
      </c>
      <c r="V1577">
        <v>5</v>
      </c>
      <c r="W1577">
        <v>1</v>
      </c>
      <c r="X1577">
        <v>5</v>
      </c>
      <c r="Y1577">
        <f t="shared" si="49"/>
        <v>15</v>
      </c>
      <c r="Z1577">
        <v>8</v>
      </c>
      <c r="AA1577">
        <v>0</v>
      </c>
      <c r="AB1577">
        <v>0</v>
      </c>
      <c r="AC1577">
        <v>0</v>
      </c>
      <c r="AD1577">
        <v>0</v>
      </c>
      <c r="AE1577">
        <v>0</v>
      </c>
      <c r="AF1577">
        <v>0</v>
      </c>
      <c r="AG1577">
        <v>3</v>
      </c>
      <c r="AH1577">
        <v>11</v>
      </c>
      <c r="AI1577">
        <v>0</v>
      </c>
      <c r="AJ1577">
        <f>marketing_campaign[[#This Row],[AcceptedCmp2]]+marketing_campaign[[#This Row],[AcceptedCmp1]]+marketing_campaign[[#This Row],[AcceptedCmp5]]+marketing_campaign[[#This Row],[AcceptedCmp4]]+marketing_campaign[[#This Row],[AcceptedCmp3]]</f>
        <v>0</v>
      </c>
    </row>
    <row r="1578" spans="1:36" x14ac:dyDescent="0.35">
      <c r="A1578">
        <v>2130</v>
      </c>
      <c r="B1578">
        <v>1982</v>
      </c>
      <c r="C1578">
        <f t="shared" ca="1" si="48"/>
        <v>44</v>
      </c>
      <c r="D1578" t="str" cm="1">
        <f t="array" aca="1" ref="D15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78" t="s">
        <v>29</v>
      </c>
      <c r="F1578" t="s">
        <v>31</v>
      </c>
      <c r="G1578" cm="1">
        <f t="array" ref="G1578">_xlfn.IFS(marketing_campaign[[#This Row],[Marital_Status]]="Single",I1578-J1578+1,marketing_campaign[[#This Row],[Marital_Status]]="Together",I1578+J1578+2,marketing_campaign[[#This Row],[Marital_Status]]="Alone",I1578-J1578+1,marketing_campaign[[#This Row],[Marital_Status]]="Married",I1578+J1578+2,marketing_campaign[[#This Row],[Marital_Status]]="Divorced",I1578+J1578+1,marketing_campaign[[#This Row],[Marital_Status]]="YOLO",I1578-J1578+1,marketing_campaign[[#This Row],[Marital_Status]]="Absurd",I1578-J1578+1,marketing_campaign[[#This Row],[Marital_Status]]="Widow",I1578+J1578+1)</f>
        <v>4</v>
      </c>
      <c r="H1578">
        <v>45203</v>
      </c>
      <c r="I1578">
        <v>2</v>
      </c>
      <c r="J1578">
        <v>0</v>
      </c>
      <c r="K1578" s="1">
        <v>41721</v>
      </c>
      <c r="L1578">
        <v>4</v>
      </c>
      <c r="M1578" t="str" cm="1">
        <f t="array" ref="M1578">_xlfn.IFS(AND(marketing_campaign[[#This Row],[Recency]]&gt;=0,marketing_campaign[[#This Row],[Recency]]&lt;=14),"Early Recency",AND(marketing_campaign[[#This Row],[Recency]]&gt;=15,marketing_campaign[[#This Row],[Recency]]&lt;=31),"Mid-Recency",marketing_campaign[[#This Row],[Recency]]&gt;=32,"Late Recency")</f>
        <v>Early Recency</v>
      </c>
      <c r="N1578">
        <v>35</v>
      </c>
      <c r="O1578">
        <v>3</v>
      </c>
      <c r="P1578">
        <v>67</v>
      </c>
      <c r="Q1578">
        <v>10</v>
      </c>
      <c r="R1578">
        <v>8</v>
      </c>
      <c r="S1578">
        <v>24</v>
      </c>
      <c r="T1578">
        <f>marketing_campaign[[#This Row],[MntGoldProds]]+marketing_campaign[[#This Row],[MntSweetProducts]]+marketing_campaign[[#This Row],[MntFishProducts]]+marketing_campaign[[#This Row],[MntMeatProducts]]+marketing_campaign[[#This Row],[MntFruits]]+marketing_campaign[[#This Row],[MntWines]]</f>
        <v>147</v>
      </c>
      <c r="U1578">
        <v>1</v>
      </c>
      <c r="V1578">
        <v>3</v>
      </c>
      <c r="W1578">
        <v>1</v>
      </c>
      <c r="X1578">
        <v>3</v>
      </c>
      <c r="Y1578">
        <f t="shared" si="49"/>
        <v>8</v>
      </c>
      <c r="Z1578">
        <v>6</v>
      </c>
      <c r="AA1578">
        <v>0</v>
      </c>
      <c r="AB1578">
        <v>0</v>
      </c>
      <c r="AC1578">
        <v>0</v>
      </c>
      <c r="AD1578">
        <v>0</v>
      </c>
      <c r="AE1578">
        <v>0</v>
      </c>
      <c r="AF1578">
        <v>0</v>
      </c>
      <c r="AG1578">
        <v>3</v>
      </c>
      <c r="AH1578">
        <v>11</v>
      </c>
      <c r="AI1578">
        <v>1</v>
      </c>
      <c r="AJ1578">
        <f>marketing_campaign[[#This Row],[AcceptedCmp2]]+marketing_campaign[[#This Row],[AcceptedCmp1]]+marketing_campaign[[#This Row],[AcceptedCmp5]]+marketing_campaign[[#This Row],[AcceptedCmp4]]+marketing_campaign[[#This Row],[AcceptedCmp3]]</f>
        <v>0</v>
      </c>
    </row>
    <row r="1579" spans="1:36" x14ac:dyDescent="0.35">
      <c r="A1579">
        <v>9298</v>
      </c>
      <c r="B1579">
        <v>1947</v>
      </c>
      <c r="C1579">
        <f t="shared" ca="1" si="48"/>
        <v>79</v>
      </c>
      <c r="D1579" t="str" cm="1">
        <f t="array" aca="1" ref="D15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79" t="s">
        <v>32</v>
      </c>
      <c r="F1579" t="s">
        <v>31</v>
      </c>
      <c r="G1579" cm="1">
        <f t="array" ref="G1579">_xlfn.IFS(marketing_campaign[[#This Row],[Marital_Status]]="Single",I1579-J1579+1,marketing_campaign[[#This Row],[Marital_Status]]="Together",I1579+J1579+2,marketing_campaign[[#This Row],[Marital_Status]]="Alone",I1579-J1579+1,marketing_campaign[[#This Row],[Marital_Status]]="Married",I1579+J1579+2,marketing_campaign[[#This Row],[Marital_Status]]="Divorced",I1579+J1579+1,marketing_campaign[[#This Row],[Marital_Status]]="YOLO",I1579-J1579+1,marketing_campaign[[#This Row],[Marital_Status]]="Absurd",I1579-J1579+1,marketing_campaign[[#This Row],[Marital_Status]]="Widow",I1579+J1579+1)</f>
        <v>2</v>
      </c>
      <c r="H1579">
        <v>81574</v>
      </c>
      <c r="I1579">
        <v>0</v>
      </c>
      <c r="J1579">
        <v>0</v>
      </c>
      <c r="K1579" s="1">
        <v>41757</v>
      </c>
      <c r="L1579">
        <v>89</v>
      </c>
      <c r="M1579" t="str" cm="1">
        <f t="array" ref="M1579">_xlfn.IFS(AND(marketing_campaign[[#This Row],[Recency]]&gt;=0,marketing_campaign[[#This Row],[Recency]]&lt;=14),"Early Recency",AND(marketing_campaign[[#This Row],[Recency]]&gt;=15,marketing_campaign[[#This Row],[Recency]]&lt;=31),"Mid-Recency",marketing_campaign[[#This Row],[Recency]]&gt;=32,"Late Recency")</f>
        <v>Late Recency</v>
      </c>
      <c r="N1579">
        <v>1252</v>
      </c>
      <c r="O1579">
        <v>0</v>
      </c>
      <c r="P1579">
        <v>465</v>
      </c>
      <c r="Q1579">
        <v>46</v>
      </c>
      <c r="R1579">
        <v>35</v>
      </c>
      <c r="S1579">
        <v>0</v>
      </c>
      <c r="T1579">
        <f>marketing_campaign[[#This Row],[MntGoldProds]]+marketing_campaign[[#This Row],[MntSweetProducts]]+marketing_campaign[[#This Row],[MntFishProducts]]+marketing_campaign[[#This Row],[MntMeatProducts]]+marketing_campaign[[#This Row],[MntFruits]]+marketing_campaign[[#This Row],[MntWines]]</f>
        <v>1798</v>
      </c>
      <c r="U1579">
        <v>1</v>
      </c>
      <c r="V1579">
        <v>4</v>
      </c>
      <c r="W1579">
        <v>5</v>
      </c>
      <c r="X1579">
        <v>8</v>
      </c>
      <c r="Y1579">
        <f t="shared" si="49"/>
        <v>18</v>
      </c>
      <c r="Z1579">
        <v>1</v>
      </c>
      <c r="AA1579">
        <v>0</v>
      </c>
      <c r="AB1579">
        <v>1</v>
      </c>
      <c r="AC1579">
        <v>1</v>
      </c>
      <c r="AD1579">
        <v>0</v>
      </c>
      <c r="AE1579">
        <v>0</v>
      </c>
      <c r="AF1579">
        <v>0</v>
      </c>
      <c r="AG1579">
        <v>3</v>
      </c>
      <c r="AH1579">
        <v>11</v>
      </c>
      <c r="AI1579">
        <v>0</v>
      </c>
      <c r="AJ1579">
        <f>marketing_campaign[[#This Row],[AcceptedCmp2]]+marketing_campaign[[#This Row],[AcceptedCmp1]]+marketing_campaign[[#This Row],[AcceptedCmp5]]+marketing_campaign[[#This Row],[AcceptedCmp4]]+marketing_campaign[[#This Row],[AcceptedCmp3]]</f>
        <v>2</v>
      </c>
    </row>
    <row r="1580" spans="1:36" x14ac:dyDescent="0.35">
      <c r="A1580">
        <v>8175</v>
      </c>
      <c r="B1580">
        <v>1992</v>
      </c>
      <c r="C1580">
        <f t="shared" ca="1" si="48"/>
        <v>34</v>
      </c>
      <c r="D1580" t="str" cm="1">
        <f t="array" aca="1" ref="D15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80" t="s">
        <v>29</v>
      </c>
      <c r="F1580" t="s">
        <v>33</v>
      </c>
      <c r="G1580" cm="1">
        <f t="array" ref="G1580">_xlfn.IFS(marketing_campaign[[#This Row],[Marital_Status]]="Single",I1580-J1580+1,marketing_campaign[[#This Row],[Marital_Status]]="Together",I1580+J1580+2,marketing_campaign[[#This Row],[Marital_Status]]="Alone",I1580-J1580+1,marketing_campaign[[#This Row],[Marital_Status]]="Married",I1580+J1580+2,marketing_campaign[[#This Row],[Marital_Status]]="Divorced",I1580+J1580+1,marketing_campaign[[#This Row],[Marital_Status]]="YOLO",I1580-J1580+1,marketing_campaign[[#This Row],[Marital_Status]]="Absurd",I1580-J1580+1,marketing_campaign[[#This Row],[Marital_Status]]="Widow",I1580+J1580+1)</f>
        <v>2</v>
      </c>
      <c r="H1580">
        <v>34935</v>
      </c>
      <c r="I1580">
        <v>0</v>
      </c>
      <c r="J1580">
        <v>0</v>
      </c>
      <c r="K1580" s="1">
        <v>41446</v>
      </c>
      <c r="L1580">
        <v>71</v>
      </c>
      <c r="M1580" t="str" cm="1">
        <f t="array" ref="M1580">_xlfn.IFS(AND(marketing_campaign[[#This Row],[Recency]]&gt;=0,marketing_campaign[[#This Row],[Recency]]&lt;=14),"Early Recency",AND(marketing_campaign[[#This Row],[Recency]]&gt;=15,marketing_campaign[[#This Row],[Recency]]&lt;=31),"Mid-Recency",marketing_campaign[[#This Row],[Recency]]&gt;=32,"Late Recency")</f>
        <v>Late Recency</v>
      </c>
      <c r="N1580">
        <v>34</v>
      </c>
      <c r="O1580">
        <v>4</v>
      </c>
      <c r="P1580">
        <v>66</v>
      </c>
      <c r="Q1580">
        <v>3</v>
      </c>
      <c r="R1580">
        <v>10</v>
      </c>
      <c r="S1580">
        <v>20</v>
      </c>
      <c r="T1580">
        <f>marketing_campaign[[#This Row],[MntGoldProds]]+marketing_campaign[[#This Row],[MntSweetProducts]]+marketing_campaign[[#This Row],[MntFishProducts]]+marketing_campaign[[#This Row],[MntMeatProducts]]+marketing_campaign[[#This Row],[MntFruits]]+marketing_campaign[[#This Row],[MntWines]]</f>
        <v>137</v>
      </c>
      <c r="U1580">
        <v>1</v>
      </c>
      <c r="V1580">
        <v>2</v>
      </c>
      <c r="W1580">
        <v>1</v>
      </c>
      <c r="X1580">
        <v>4</v>
      </c>
      <c r="Y1580">
        <f t="shared" si="49"/>
        <v>8</v>
      </c>
      <c r="Z1580">
        <v>7</v>
      </c>
      <c r="AA1580">
        <v>0</v>
      </c>
      <c r="AB1580">
        <v>0</v>
      </c>
      <c r="AC1580">
        <v>0</v>
      </c>
      <c r="AD1580">
        <v>0</v>
      </c>
      <c r="AE1580">
        <v>0</v>
      </c>
      <c r="AF1580">
        <v>0</v>
      </c>
      <c r="AG1580">
        <v>3</v>
      </c>
      <c r="AH1580">
        <v>11</v>
      </c>
      <c r="AI1580">
        <v>0</v>
      </c>
      <c r="AJ1580">
        <f>marketing_campaign[[#This Row],[AcceptedCmp2]]+marketing_campaign[[#This Row],[AcceptedCmp1]]+marketing_campaign[[#This Row],[AcceptedCmp5]]+marketing_campaign[[#This Row],[AcceptedCmp4]]+marketing_campaign[[#This Row],[AcceptedCmp3]]</f>
        <v>0</v>
      </c>
    </row>
    <row r="1581" spans="1:36" x14ac:dyDescent="0.35">
      <c r="A1581">
        <v>6257</v>
      </c>
      <c r="B1581">
        <v>1976</v>
      </c>
      <c r="C1581">
        <f t="shared" ca="1" si="48"/>
        <v>50</v>
      </c>
      <c r="D1581" t="str" cm="1">
        <f t="array" aca="1" ref="D15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1" t="s">
        <v>34</v>
      </c>
      <c r="F1581" t="s">
        <v>30</v>
      </c>
      <c r="G1581" cm="1">
        <f t="array" ref="G1581">_xlfn.IFS(marketing_campaign[[#This Row],[Marital_Status]]="Single",I1581-J1581+1,marketing_campaign[[#This Row],[Marital_Status]]="Together",I1581+J1581+2,marketing_campaign[[#This Row],[Marital_Status]]="Alone",I1581-J1581+1,marketing_campaign[[#This Row],[Marital_Status]]="Married",I1581+J1581+2,marketing_campaign[[#This Row],[Marital_Status]]="Divorced",I1581+J1581+1,marketing_campaign[[#This Row],[Marital_Status]]="YOLO",I1581-J1581+1,marketing_campaign[[#This Row],[Marital_Status]]="Absurd",I1581-J1581+1,marketing_campaign[[#This Row],[Marital_Status]]="Widow",I1581+J1581+1)</f>
        <v>0</v>
      </c>
      <c r="H1581">
        <v>60482</v>
      </c>
      <c r="I1581">
        <v>0</v>
      </c>
      <c r="J1581">
        <v>1</v>
      </c>
      <c r="K1581" s="1">
        <v>41297</v>
      </c>
      <c r="L1581">
        <v>81</v>
      </c>
      <c r="M1581" t="str" cm="1">
        <f t="array" ref="M1581">_xlfn.IFS(AND(marketing_campaign[[#This Row],[Recency]]&gt;=0,marketing_campaign[[#This Row],[Recency]]&lt;=14),"Early Recency",AND(marketing_campaign[[#This Row],[Recency]]&gt;=15,marketing_campaign[[#This Row],[Recency]]&lt;=31),"Mid-Recency",marketing_campaign[[#This Row],[Recency]]&gt;=32,"Late Recency")</f>
        <v>Late Recency</v>
      </c>
      <c r="N1581">
        <v>255</v>
      </c>
      <c r="O1581">
        <v>43</v>
      </c>
      <c r="P1581">
        <v>134</v>
      </c>
      <c r="Q1581">
        <v>37</v>
      </c>
      <c r="R1581">
        <v>14</v>
      </c>
      <c r="S1581">
        <v>24</v>
      </c>
      <c r="T1581">
        <f>marketing_campaign[[#This Row],[MntGoldProds]]+marketing_campaign[[#This Row],[MntSweetProducts]]+marketing_campaign[[#This Row],[MntFishProducts]]+marketing_campaign[[#This Row],[MntMeatProducts]]+marketing_campaign[[#This Row],[MntFruits]]+marketing_campaign[[#This Row],[MntWines]]</f>
        <v>507</v>
      </c>
      <c r="U1581">
        <v>1</v>
      </c>
      <c r="V1581">
        <v>7</v>
      </c>
      <c r="W1581">
        <v>2</v>
      </c>
      <c r="X1581">
        <v>7</v>
      </c>
      <c r="Y1581">
        <f t="shared" si="49"/>
        <v>17</v>
      </c>
      <c r="Z1581">
        <v>7</v>
      </c>
      <c r="AA1581">
        <v>0</v>
      </c>
      <c r="AB1581">
        <v>0</v>
      </c>
      <c r="AC1581">
        <v>0</v>
      </c>
      <c r="AD1581">
        <v>0</v>
      </c>
      <c r="AE1581">
        <v>0</v>
      </c>
      <c r="AF1581">
        <v>0</v>
      </c>
      <c r="AG1581">
        <v>3</v>
      </c>
      <c r="AH1581">
        <v>11</v>
      </c>
      <c r="AI1581">
        <v>0</v>
      </c>
      <c r="AJ1581">
        <f>marketing_campaign[[#This Row],[AcceptedCmp2]]+marketing_campaign[[#This Row],[AcceptedCmp1]]+marketing_campaign[[#This Row],[AcceptedCmp5]]+marketing_campaign[[#This Row],[AcceptedCmp4]]+marketing_campaign[[#This Row],[AcceptedCmp3]]</f>
        <v>0</v>
      </c>
    </row>
    <row r="1582" spans="1:36" x14ac:dyDescent="0.35">
      <c r="A1582">
        <v>3790</v>
      </c>
      <c r="B1582">
        <v>1956</v>
      </c>
      <c r="C1582">
        <f t="shared" ca="1" si="48"/>
        <v>70</v>
      </c>
      <c r="D1582" t="str" cm="1">
        <f t="array" aca="1" ref="D15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2" t="s">
        <v>29</v>
      </c>
      <c r="F1582" t="s">
        <v>31</v>
      </c>
      <c r="G1582" cm="1">
        <f t="array" ref="G1582">_xlfn.IFS(marketing_campaign[[#This Row],[Marital_Status]]="Single",I1582-J1582+1,marketing_campaign[[#This Row],[Marital_Status]]="Together",I1582+J1582+2,marketing_campaign[[#This Row],[Marital_Status]]="Alone",I1582-J1582+1,marketing_campaign[[#This Row],[Marital_Status]]="Married",I1582+J1582+2,marketing_campaign[[#This Row],[Marital_Status]]="Divorced",I1582+J1582+1,marketing_campaign[[#This Row],[Marital_Status]]="YOLO",I1582-J1582+1,marketing_campaign[[#This Row],[Marital_Status]]="Absurd",I1582-J1582+1,marketing_campaign[[#This Row],[Marital_Status]]="Widow",I1582+J1582+1)</f>
        <v>5</v>
      </c>
      <c r="H1582">
        <v>34633</v>
      </c>
      <c r="I1582">
        <v>2</v>
      </c>
      <c r="J1582">
        <v>1</v>
      </c>
      <c r="K1582" s="1">
        <v>41662</v>
      </c>
      <c r="L1582">
        <v>31</v>
      </c>
      <c r="M1582" t="str" cm="1">
        <f t="array" ref="M1582">_xlfn.IFS(AND(marketing_campaign[[#This Row],[Recency]]&gt;=0,marketing_campaign[[#This Row],[Recency]]&lt;=14),"Early Recency",AND(marketing_campaign[[#This Row],[Recency]]&gt;=15,marketing_campaign[[#This Row],[Recency]]&lt;=31),"Mid-Recency",marketing_campaign[[#This Row],[Recency]]&gt;=32,"Late Recency")</f>
        <v>Mid-Recency</v>
      </c>
      <c r="N1582">
        <v>8</v>
      </c>
      <c r="O1582">
        <v>1</v>
      </c>
      <c r="P1582">
        <v>5</v>
      </c>
      <c r="Q1582">
        <v>0</v>
      </c>
      <c r="R1582">
        <v>0</v>
      </c>
      <c r="S1582">
        <v>1</v>
      </c>
      <c r="T1582">
        <f>marketing_campaign[[#This Row],[MntGoldProds]]+marketing_campaign[[#This Row],[MntSweetProducts]]+marketing_campaign[[#This Row],[MntFishProducts]]+marketing_campaign[[#This Row],[MntMeatProducts]]+marketing_campaign[[#This Row],[MntFruits]]+marketing_campaign[[#This Row],[MntWines]]</f>
        <v>15</v>
      </c>
      <c r="U1582">
        <v>1</v>
      </c>
      <c r="V1582">
        <v>1</v>
      </c>
      <c r="W1582">
        <v>0</v>
      </c>
      <c r="X1582">
        <v>2</v>
      </c>
      <c r="Y1582">
        <f t="shared" si="49"/>
        <v>4</v>
      </c>
      <c r="Z1582">
        <v>6</v>
      </c>
      <c r="AA1582">
        <v>0</v>
      </c>
      <c r="AB1582">
        <v>0</v>
      </c>
      <c r="AC1582">
        <v>0</v>
      </c>
      <c r="AD1582">
        <v>0</v>
      </c>
      <c r="AE1582">
        <v>0</v>
      </c>
      <c r="AF1582">
        <v>0</v>
      </c>
      <c r="AG1582">
        <v>3</v>
      </c>
      <c r="AH1582">
        <v>11</v>
      </c>
      <c r="AI1582">
        <v>0</v>
      </c>
      <c r="AJ1582">
        <f>marketing_campaign[[#This Row],[AcceptedCmp2]]+marketing_campaign[[#This Row],[AcceptedCmp1]]+marketing_campaign[[#This Row],[AcceptedCmp5]]+marketing_campaign[[#This Row],[AcceptedCmp4]]+marketing_campaign[[#This Row],[AcceptedCmp3]]</f>
        <v>0</v>
      </c>
    </row>
    <row r="1583" spans="1:36" x14ac:dyDescent="0.35">
      <c r="A1583">
        <v>9952</v>
      </c>
      <c r="B1583">
        <v>1947</v>
      </c>
      <c r="C1583">
        <f t="shared" ca="1" si="48"/>
        <v>79</v>
      </c>
      <c r="D1583" t="str" cm="1">
        <f t="array" aca="1" ref="D15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583" t="s">
        <v>34</v>
      </c>
      <c r="F1583" t="s">
        <v>31</v>
      </c>
      <c r="G1583" cm="1">
        <f t="array" ref="G1583">_xlfn.IFS(marketing_campaign[[#This Row],[Marital_Status]]="Single",I1583-J1583+1,marketing_campaign[[#This Row],[Marital_Status]]="Together",I1583+J1583+2,marketing_campaign[[#This Row],[Marital_Status]]="Alone",I1583-J1583+1,marketing_campaign[[#This Row],[Marital_Status]]="Married",I1583+J1583+2,marketing_campaign[[#This Row],[Marital_Status]]="Divorced",I1583+J1583+1,marketing_campaign[[#This Row],[Marital_Status]]="YOLO",I1583-J1583+1,marketing_campaign[[#This Row],[Marital_Status]]="Absurd",I1583-J1583+1,marketing_campaign[[#This Row],[Marital_Status]]="Widow",I1583+J1583+1)</f>
        <v>2</v>
      </c>
      <c r="H1583">
        <v>78093</v>
      </c>
      <c r="I1583">
        <v>0</v>
      </c>
      <c r="J1583">
        <v>0</v>
      </c>
      <c r="K1583" s="1">
        <v>41619</v>
      </c>
      <c r="L1583">
        <v>53</v>
      </c>
      <c r="M1583" t="str" cm="1">
        <f t="array" ref="M1583">_xlfn.IFS(AND(marketing_campaign[[#This Row],[Recency]]&gt;=0,marketing_campaign[[#This Row],[Recency]]&lt;=14),"Early Recency",AND(marketing_campaign[[#This Row],[Recency]]&gt;=15,marketing_campaign[[#This Row],[Recency]]&lt;=31),"Mid-Recency",marketing_campaign[[#This Row],[Recency]]&gt;=32,"Late Recency")</f>
        <v>Late Recency</v>
      </c>
      <c r="N1583">
        <v>368</v>
      </c>
      <c r="O1583">
        <v>32</v>
      </c>
      <c r="P1583">
        <v>639</v>
      </c>
      <c r="Q1583">
        <v>13</v>
      </c>
      <c r="R1583">
        <v>43</v>
      </c>
      <c r="S1583">
        <v>10</v>
      </c>
      <c r="T1583">
        <f>marketing_campaign[[#This Row],[MntGoldProds]]+marketing_campaign[[#This Row],[MntSweetProducts]]+marketing_campaign[[#This Row],[MntFishProducts]]+marketing_campaign[[#This Row],[MntMeatProducts]]+marketing_campaign[[#This Row],[MntFruits]]+marketing_campaign[[#This Row],[MntWines]]</f>
        <v>1105</v>
      </c>
      <c r="U1583">
        <v>1</v>
      </c>
      <c r="V1583">
        <v>4</v>
      </c>
      <c r="W1583">
        <v>7</v>
      </c>
      <c r="X1583">
        <v>5</v>
      </c>
      <c r="Y1583">
        <f t="shared" si="49"/>
        <v>17</v>
      </c>
      <c r="Z1583">
        <v>1</v>
      </c>
      <c r="AA1583">
        <v>0</v>
      </c>
      <c r="AB1583">
        <v>0</v>
      </c>
      <c r="AC1583">
        <v>0</v>
      </c>
      <c r="AD1583">
        <v>0</v>
      </c>
      <c r="AE1583">
        <v>0</v>
      </c>
      <c r="AF1583">
        <v>0</v>
      </c>
      <c r="AG1583">
        <v>3</v>
      </c>
      <c r="AH1583">
        <v>11</v>
      </c>
      <c r="AI1583">
        <v>0</v>
      </c>
      <c r="AJ1583">
        <f>marketing_campaign[[#This Row],[AcceptedCmp2]]+marketing_campaign[[#This Row],[AcceptedCmp1]]+marketing_campaign[[#This Row],[AcceptedCmp5]]+marketing_campaign[[#This Row],[AcceptedCmp4]]+marketing_campaign[[#This Row],[AcceptedCmp3]]</f>
        <v>0</v>
      </c>
    </row>
    <row r="1584" spans="1:36" x14ac:dyDescent="0.35">
      <c r="A1584">
        <v>3503</v>
      </c>
      <c r="B1584">
        <v>1950</v>
      </c>
      <c r="C1584">
        <f t="shared" ca="1" si="48"/>
        <v>76</v>
      </c>
      <c r="D1584" t="str" cm="1">
        <f t="array" aca="1" ref="D15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4" t="s">
        <v>29</v>
      </c>
      <c r="F1584" t="s">
        <v>35</v>
      </c>
      <c r="G1584" cm="1">
        <f t="array" ref="G1584">_xlfn.IFS(marketing_campaign[[#This Row],[Marital_Status]]="Single",I1584-J1584+1,marketing_campaign[[#This Row],[Marital_Status]]="Together",I1584+J1584+2,marketing_campaign[[#This Row],[Marital_Status]]="Alone",I1584-J1584+1,marketing_campaign[[#This Row],[Marital_Status]]="Married",I1584+J1584+2,marketing_campaign[[#This Row],[Marital_Status]]="Divorced",I1584+J1584+1,marketing_campaign[[#This Row],[Marital_Status]]="YOLO",I1584-J1584+1,marketing_campaign[[#This Row],[Marital_Status]]="Absurd",I1584-J1584+1,marketing_campaign[[#This Row],[Marital_Status]]="Widow",I1584+J1584+1)</f>
        <v>1</v>
      </c>
      <c r="H1584">
        <v>82460</v>
      </c>
      <c r="I1584">
        <v>0</v>
      </c>
      <c r="J1584">
        <v>0</v>
      </c>
      <c r="K1584" s="1">
        <v>41610</v>
      </c>
      <c r="L1584">
        <v>78</v>
      </c>
      <c r="M1584" t="str" cm="1">
        <f t="array" ref="M1584">_xlfn.IFS(AND(marketing_campaign[[#This Row],[Recency]]&gt;=0,marketing_campaign[[#This Row],[Recency]]&lt;=14),"Early Recency",AND(marketing_campaign[[#This Row],[Recency]]&gt;=15,marketing_campaign[[#This Row],[Recency]]&lt;=31),"Mid-Recency",marketing_campaign[[#This Row],[Recency]]&gt;=32,"Late Recency")</f>
        <v>Late Recency</v>
      </c>
      <c r="N1584">
        <v>255</v>
      </c>
      <c r="O1584">
        <v>47</v>
      </c>
      <c r="P1584">
        <v>573</v>
      </c>
      <c r="Q1584">
        <v>52</v>
      </c>
      <c r="R1584">
        <v>32</v>
      </c>
      <c r="S1584">
        <v>15</v>
      </c>
      <c r="T1584">
        <f>marketing_campaign[[#This Row],[MntGoldProds]]+marketing_campaign[[#This Row],[MntSweetProducts]]+marketing_campaign[[#This Row],[MntFishProducts]]+marketing_campaign[[#This Row],[MntMeatProducts]]+marketing_campaign[[#This Row],[MntFruits]]+marketing_campaign[[#This Row],[MntWines]]</f>
        <v>974</v>
      </c>
      <c r="U1584">
        <v>1</v>
      </c>
      <c r="V1584">
        <v>5</v>
      </c>
      <c r="W1584">
        <v>3</v>
      </c>
      <c r="X1584">
        <v>6</v>
      </c>
      <c r="Y1584">
        <f t="shared" si="49"/>
        <v>15</v>
      </c>
      <c r="Z1584">
        <v>1</v>
      </c>
      <c r="AA1584">
        <v>0</v>
      </c>
      <c r="AB1584">
        <v>0</v>
      </c>
      <c r="AC1584">
        <v>0</v>
      </c>
      <c r="AD1584">
        <v>0</v>
      </c>
      <c r="AE1584">
        <v>0</v>
      </c>
      <c r="AF1584">
        <v>0</v>
      </c>
      <c r="AG1584">
        <v>3</v>
      </c>
      <c r="AH1584">
        <v>11</v>
      </c>
      <c r="AI1584">
        <v>0</v>
      </c>
      <c r="AJ1584">
        <f>marketing_campaign[[#This Row],[AcceptedCmp2]]+marketing_campaign[[#This Row],[AcceptedCmp1]]+marketing_campaign[[#This Row],[AcceptedCmp5]]+marketing_campaign[[#This Row],[AcceptedCmp4]]+marketing_campaign[[#This Row],[AcceptedCmp3]]</f>
        <v>0</v>
      </c>
    </row>
    <row r="1585" spans="1:36" x14ac:dyDescent="0.35">
      <c r="A1585">
        <v>5223</v>
      </c>
      <c r="B1585">
        <v>1966</v>
      </c>
      <c r="C1585">
        <f t="shared" ca="1" si="48"/>
        <v>60</v>
      </c>
      <c r="D1585" t="str" cm="1">
        <f t="array" aca="1" ref="D15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5" t="s">
        <v>34</v>
      </c>
      <c r="F1585" t="s">
        <v>31</v>
      </c>
      <c r="G1585" cm="1">
        <f t="array" ref="G1585">_xlfn.IFS(marketing_campaign[[#This Row],[Marital_Status]]="Single",I1585-J1585+1,marketing_campaign[[#This Row],[Marital_Status]]="Together",I1585+J1585+2,marketing_campaign[[#This Row],[Marital_Status]]="Alone",I1585-J1585+1,marketing_campaign[[#This Row],[Marital_Status]]="Married",I1585+J1585+2,marketing_campaign[[#This Row],[Marital_Status]]="Divorced",I1585+J1585+1,marketing_campaign[[#This Row],[Marital_Status]]="YOLO",I1585-J1585+1,marketing_campaign[[#This Row],[Marital_Status]]="Absurd",I1585-J1585+1,marketing_campaign[[#This Row],[Marital_Status]]="Widow",I1585+J1585+1)</f>
        <v>3</v>
      </c>
      <c r="H1585">
        <v>45903</v>
      </c>
      <c r="I1585">
        <v>0</v>
      </c>
      <c r="J1585">
        <v>1</v>
      </c>
      <c r="K1585" s="1">
        <v>41752</v>
      </c>
      <c r="L1585">
        <v>80</v>
      </c>
      <c r="M1585" t="str" cm="1">
        <f t="array" ref="M1585">_xlfn.IFS(AND(marketing_campaign[[#This Row],[Recency]]&gt;=0,marketing_campaign[[#This Row],[Recency]]&lt;=14),"Early Recency",AND(marketing_campaign[[#This Row],[Recency]]&gt;=15,marketing_campaign[[#This Row],[Recency]]&lt;=31),"Mid-Recency",marketing_campaign[[#This Row],[Recency]]&gt;=32,"Late Recency")</f>
        <v>Late Recency</v>
      </c>
      <c r="N1585">
        <v>33</v>
      </c>
      <c r="O1585">
        <v>8</v>
      </c>
      <c r="P1585">
        <v>10</v>
      </c>
      <c r="Q1585">
        <v>2</v>
      </c>
      <c r="R1585">
        <v>10</v>
      </c>
      <c r="S1585">
        <v>3</v>
      </c>
      <c r="T1585">
        <f>marketing_campaign[[#This Row],[MntGoldProds]]+marketing_campaign[[#This Row],[MntSweetProducts]]+marketing_campaign[[#This Row],[MntFishProducts]]+marketing_campaign[[#This Row],[MntMeatProducts]]+marketing_campaign[[#This Row],[MntFruits]]+marketing_campaign[[#This Row],[MntWines]]</f>
        <v>66</v>
      </c>
      <c r="U1585">
        <v>2</v>
      </c>
      <c r="V1585">
        <v>2</v>
      </c>
      <c r="W1585">
        <v>1</v>
      </c>
      <c r="X1585">
        <v>3</v>
      </c>
      <c r="Y1585">
        <f t="shared" si="49"/>
        <v>8</v>
      </c>
      <c r="Z1585">
        <v>4</v>
      </c>
      <c r="AA1585">
        <v>0</v>
      </c>
      <c r="AB1585">
        <v>0</v>
      </c>
      <c r="AC1585">
        <v>0</v>
      </c>
      <c r="AD1585">
        <v>0</v>
      </c>
      <c r="AE1585">
        <v>0</v>
      </c>
      <c r="AF1585">
        <v>0</v>
      </c>
      <c r="AG1585">
        <v>3</v>
      </c>
      <c r="AH1585">
        <v>11</v>
      </c>
      <c r="AI1585">
        <v>0</v>
      </c>
      <c r="AJ1585">
        <f>marketing_campaign[[#This Row],[AcceptedCmp2]]+marketing_campaign[[#This Row],[AcceptedCmp1]]+marketing_campaign[[#This Row],[AcceptedCmp5]]+marketing_campaign[[#This Row],[AcceptedCmp4]]+marketing_campaign[[#This Row],[AcceptedCmp3]]</f>
        <v>0</v>
      </c>
    </row>
    <row r="1586" spans="1:36" x14ac:dyDescent="0.35">
      <c r="A1586">
        <v>4608</v>
      </c>
      <c r="B1586">
        <v>1987</v>
      </c>
      <c r="C1586">
        <f t="shared" ca="1" si="48"/>
        <v>39</v>
      </c>
      <c r="D1586" t="str" cm="1">
        <f t="array" aca="1" ref="D15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86" t="s">
        <v>29</v>
      </c>
      <c r="F1586" t="s">
        <v>35</v>
      </c>
      <c r="G1586" cm="1">
        <f t="array" ref="G1586">_xlfn.IFS(marketing_campaign[[#This Row],[Marital_Status]]="Single",I1586-J1586+1,marketing_campaign[[#This Row],[Marital_Status]]="Together",I1586+J1586+2,marketing_campaign[[#This Row],[Marital_Status]]="Alone",I1586-J1586+1,marketing_campaign[[#This Row],[Marital_Status]]="Married",I1586+J1586+2,marketing_campaign[[#This Row],[Marital_Status]]="Divorced",I1586+J1586+1,marketing_campaign[[#This Row],[Marital_Status]]="YOLO",I1586-J1586+1,marketing_campaign[[#This Row],[Marital_Status]]="Absurd",I1586-J1586+1,marketing_campaign[[#This Row],[Marital_Status]]="Widow",I1586+J1586+1)</f>
        <v>1</v>
      </c>
      <c r="H1586">
        <v>81361</v>
      </c>
      <c r="I1586">
        <v>0</v>
      </c>
      <c r="J1586">
        <v>0</v>
      </c>
      <c r="K1586" s="1">
        <v>41695</v>
      </c>
      <c r="L1586">
        <v>18</v>
      </c>
      <c r="M1586" t="str" cm="1">
        <f t="array" ref="M1586">_xlfn.IFS(AND(marketing_campaign[[#This Row],[Recency]]&gt;=0,marketing_campaign[[#This Row],[Recency]]&lt;=14),"Early Recency",AND(marketing_campaign[[#This Row],[Recency]]&gt;=15,marketing_campaign[[#This Row],[Recency]]&lt;=31),"Mid-Recency",marketing_campaign[[#This Row],[Recency]]&gt;=32,"Late Recency")</f>
        <v>Mid-Recency</v>
      </c>
      <c r="N1586">
        <v>163</v>
      </c>
      <c r="O1586">
        <v>23</v>
      </c>
      <c r="P1586">
        <v>424</v>
      </c>
      <c r="Q1586">
        <v>27</v>
      </c>
      <c r="R1586">
        <v>65</v>
      </c>
      <c r="S1586">
        <v>76</v>
      </c>
      <c r="T1586">
        <f>marketing_campaign[[#This Row],[MntGoldProds]]+marketing_campaign[[#This Row],[MntSweetProducts]]+marketing_campaign[[#This Row],[MntFishProducts]]+marketing_campaign[[#This Row],[MntMeatProducts]]+marketing_campaign[[#This Row],[MntFruits]]+marketing_campaign[[#This Row],[MntWines]]</f>
        <v>778</v>
      </c>
      <c r="U1586">
        <v>1</v>
      </c>
      <c r="V1586">
        <v>3</v>
      </c>
      <c r="W1586">
        <v>10</v>
      </c>
      <c r="X1586">
        <v>13</v>
      </c>
      <c r="Y1586">
        <f t="shared" si="49"/>
        <v>27</v>
      </c>
      <c r="Z1586">
        <v>1</v>
      </c>
      <c r="AA1586">
        <v>0</v>
      </c>
      <c r="AB1586">
        <v>0</v>
      </c>
      <c r="AC1586">
        <v>0</v>
      </c>
      <c r="AD1586">
        <v>0</v>
      </c>
      <c r="AE1586">
        <v>0</v>
      </c>
      <c r="AF1586">
        <v>0</v>
      </c>
      <c r="AG1586">
        <v>3</v>
      </c>
      <c r="AH1586">
        <v>11</v>
      </c>
      <c r="AI1586">
        <v>1</v>
      </c>
      <c r="AJ1586">
        <f>marketing_campaign[[#This Row],[AcceptedCmp2]]+marketing_campaign[[#This Row],[AcceptedCmp1]]+marketing_campaign[[#This Row],[AcceptedCmp5]]+marketing_campaign[[#This Row],[AcceptedCmp4]]+marketing_campaign[[#This Row],[AcceptedCmp3]]</f>
        <v>0</v>
      </c>
    </row>
    <row r="1587" spans="1:36" x14ac:dyDescent="0.35">
      <c r="A1587">
        <v>1626</v>
      </c>
      <c r="B1587">
        <v>1973</v>
      </c>
      <c r="C1587">
        <f t="shared" ca="1" si="48"/>
        <v>53</v>
      </c>
      <c r="D1587" t="str" cm="1">
        <f t="array" aca="1" ref="D15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7" t="s">
        <v>32</v>
      </c>
      <c r="F1587" t="s">
        <v>35</v>
      </c>
      <c r="G1587" cm="1">
        <f t="array" ref="G1587">_xlfn.IFS(marketing_campaign[[#This Row],[Marital_Status]]="Single",I1587-J1587+1,marketing_campaign[[#This Row],[Marital_Status]]="Together",I1587+J1587+2,marketing_campaign[[#This Row],[Marital_Status]]="Alone",I1587-J1587+1,marketing_campaign[[#This Row],[Marital_Status]]="Married",I1587+J1587+2,marketing_campaign[[#This Row],[Marital_Status]]="Divorced",I1587+J1587+1,marketing_campaign[[#This Row],[Marital_Status]]="YOLO",I1587-J1587+1,marketing_campaign[[#This Row],[Marital_Status]]="Absurd",I1587-J1587+1,marketing_campaign[[#This Row],[Marital_Status]]="Widow",I1587+J1587+1)</f>
        <v>3</v>
      </c>
      <c r="H1587">
        <v>35860</v>
      </c>
      <c r="I1587">
        <v>1</v>
      </c>
      <c r="J1587">
        <v>1</v>
      </c>
      <c r="K1587" s="1">
        <v>41778</v>
      </c>
      <c r="L1587">
        <v>37</v>
      </c>
      <c r="M1587" t="str" cm="1">
        <f t="array" ref="M1587">_xlfn.IFS(AND(marketing_campaign[[#This Row],[Recency]]&gt;=0,marketing_campaign[[#This Row],[Recency]]&lt;=14),"Early Recency",AND(marketing_campaign[[#This Row],[Recency]]&gt;=15,marketing_campaign[[#This Row],[Recency]]&lt;=31),"Mid-Recency",marketing_campaign[[#This Row],[Recency]]&gt;=32,"Late Recency")</f>
        <v>Late Recency</v>
      </c>
      <c r="N1587">
        <v>15</v>
      </c>
      <c r="O1587">
        <v>0</v>
      </c>
      <c r="P1587">
        <v>8</v>
      </c>
      <c r="Q1587">
        <v>4</v>
      </c>
      <c r="R1587">
        <v>2</v>
      </c>
      <c r="S1587">
        <v>20</v>
      </c>
      <c r="T1587">
        <f>marketing_campaign[[#This Row],[MntGoldProds]]+marketing_campaign[[#This Row],[MntSweetProducts]]+marketing_campaign[[#This Row],[MntFishProducts]]+marketing_campaign[[#This Row],[MntMeatProducts]]+marketing_campaign[[#This Row],[MntFruits]]+marketing_campaign[[#This Row],[MntWines]]</f>
        <v>49</v>
      </c>
      <c r="U1587">
        <v>2</v>
      </c>
      <c r="V1587">
        <v>1</v>
      </c>
      <c r="W1587">
        <v>1</v>
      </c>
      <c r="X1587">
        <v>2</v>
      </c>
      <c r="Y1587">
        <f t="shared" si="49"/>
        <v>6</v>
      </c>
      <c r="Z1587">
        <v>5</v>
      </c>
      <c r="AA1587">
        <v>1</v>
      </c>
      <c r="AB1587">
        <v>0</v>
      </c>
      <c r="AC1587">
        <v>0</v>
      </c>
      <c r="AD1587">
        <v>0</v>
      </c>
      <c r="AE1587">
        <v>0</v>
      </c>
      <c r="AF1587">
        <v>0</v>
      </c>
      <c r="AG1587">
        <v>3</v>
      </c>
      <c r="AH1587">
        <v>11</v>
      </c>
      <c r="AI1587">
        <v>1</v>
      </c>
      <c r="AJ1587">
        <f>marketing_campaign[[#This Row],[AcceptedCmp2]]+marketing_campaign[[#This Row],[AcceptedCmp1]]+marketing_campaign[[#This Row],[AcceptedCmp5]]+marketing_campaign[[#This Row],[AcceptedCmp4]]+marketing_campaign[[#This Row],[AcceptedCmp3]]</f>
        <v>1</v>
      </c>
    </row>
    <row r="1588" spans="1:36" x14ac:dyDescent="0.35">
      <c r="A1588">
        <v>4764</v>
      </c>
      <c r="B1588">
        <v>1952</v>
      </c>
      <c r="C1588">
        <f t="shared" ca="1" si="48"/>
        <v>74</v>
      </c>
      <c r="D1588" t="str" cm="1">
        <f t="array" aca="1" ref="D15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88" t="s">
        <v>34</v>
      </c>
      <c r="F1588" t="s">
        <v>31</v>
      </c>
      <c r="G1588" cm="1">
        <f t="array" ref="G1588">_xlfn.IFS(marketing_campaign[[#This Row],[Marital_Status]]="Single",I1588-J1588+1,marketing_campaign[[#This Row],[Marital_Status]]="Together",I1588+J1588+2,marketing_campaign[[#This Row],[Marital_Status]]="Alone",I1588-J1588+1,marketing_campaign[[#This Row],[Marital_Status]]="Married",I1588+J1588+2,marketing_campaign[[#This Row],[Marital_Status]]="Divorced",I1588+J1588+1,marketing_campaign[[#This Row],[Marital_Status]]="YOLO",I1588-J1588+1,marketing_campaign[[#This Row],[Marital_Status]]="Absurd",I1588-J1588+1,marketing_campaign[[#This Row],[Marital_Status]]="Widow",I1588+J1588+1)</f>
        <v>4</v>
      </c>
      <c r="H1588">
        <v>40442</v>
      </c>
      <c r="I1588">
        <v>1</v>
      </c>
      <c r="J1588">
        <v>1</v>
      </c>
      <c r="K1588" s="1">
        <v>41140</v>
      </c>
      <c r="L1588">
        <v>52</v>
      </c>
      <c r="M1588" t="str" cm="1">
        <f t="array" ref="M1588">_xlfn.IFS(AND(marketing_campaign[[#This Row],[Recency]]&gt;=0,marketing_campaign[[#This Row],[Recency]]&lt;=14),"Early Recency",AND(marketing_campaign[[#This Row],[Recency]]&gt;=15,marketing_campaign[[#This Row],[Recency]]&lt;=31),"Mid-Recency",marketing_campaign[[#This Row],[Recency]]&gt;=32,"Late Recency")</f>
        <v>Late Recency</v>
      </c>
      <c r="N1588">
        <v>45</v>
      </c>
      <c r="O1588">
        <v>12</v>
      </c>
      <c r="P1588">
        <v>52</v>
      </c>
      <c r="Q1588">
        <v>25</v>
      </c>
      <c r="R1588">
        <v>22</v>
      </c>
      <c r="S1588">
        <v>13</v>
      </c>
      <c r="T1588">
        <f>marketing_campaign[[#This Row],[MntGoldProds]]+marketing_campaign[[#This Row],[MntSweetProducts]]+marketing_campaign[[#This Row],[MntFishProducts]]+marketing_campaign[[#This Row],[MntMeatProducts]]+marketing_campaign[[#This Row],[MntFruits]]+marketing_campaign[[#This Row],[MntWines]]</f>
        <v>169</v>
      </c>
      <c r="U1588">
        <v>4</v>
      </c>
      <c r="V1588">
        <v>3</v>
      </c>
      <c r="W1588">
        <v>1</v>
      </c>
      <c r="X1588">
        <v>4</v>
      </c>
      <c r="Y1588">
        <f t="shared" si="49"/>
        <v>12</v>
      </c>
      <c r="Z1588">
        <v>7</v>
      </c>
      <c r="AA1588">
        <v>0</v>
      </c>
      <c r="AB1588">
        <v>0</v>
      </c>
      <c r="AC1588">
        <v>0</v>
      </c>
      <c r="AD1588">
        <v>0</v>
      </c>
      <c r="AE1588">
        <v>0</v>
      </c>
      <c r="AF1588">
        <v>0</v>
      </c>
      <c r="AG1588">
        <v>3</v>
      </c>
      <c r="AH1588">
        <v>11</v>
      </c>
      <c r="AI1588">
        <v>1</v>
      </c>
      <c r="AJ1588">
        <f>marketing_campaign[[#This Row],[AcceptedCmp2]]+marketing_campaign[[#This Row],[AcceptedCmp1]]+marketing_campaign[[#This Row],[AcceptedCmp5]]+marketing_campaign[[#This Row],[AcceptedCmp4]]+marketing_campaign[[#This Row],[AcceptedCmp3]]</f>
        <v>0</v>
      </c>
    </row>
    <row r="1589" spans="1:36" x14ac:dyDescent="0.35">
      <c r="A1589">
        <v>2471</v>
      </c>
      <c r="B1589">
        <v>1965</v>
      </c>
      <c r="C1589">
        <f t="shared" ca="1" si="48"/>
        <v>61</v>
      </c>
      <c r="D1589" t="str" cm="1">
        <f t="array" aca="1" ref="D15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89" t="s">
        <v>29</v>
      </c>
      <c r="F1589" t="s">
        <v>33</v>
      </c>
      <c r="G1589" cm="1">
        <f t="array" ref="G1589">_xlfn.IFS(marketing_campaign[[#This Row],[Marital_Status]]="Single",I1589-J1589+1,marketing_campaign[[#This Row],[Marital_Status]]="Together",I1589+J1589+2,marketing_campaign[[#This Row],[Marital_Status]]="Alone",I1589-J1589+1,marketing_campaign[[#This Row],[Marital_Status]]="Married",I1589+J1589+2,marketing_campaign[[#This Row],[Marital_Status]]="Divorced",I1589+J1589+1,marketing_campaign[[#This Row],[Marital_Status]]="YOLO",I1589-J1589+1,marketing_campaign[[#This Row],[Marital_Status]]="Absurd",I1589-J1589+1,marketing_campaign[[#This Row],[Marital_Status]]="Widow",I1589+J1589+1)</f>
        <v>2</v>
      </c>
      <c r="H1589">
        <v>61482</v>
      </c>
      <c r="I1589">
        <v>0</v>
      </c>
      <c r="J1589">
        <v>0</v>
      </c>
      <c r="K1589" s="1">
        <v>41817</v>
      </c>
      <c r="L1589">
        <v>39</v>
      </c>
      <c r="M1589" t="str" cm="1">
        <f t="array" ref="M1589">_xlfn.IFS(AND(marketing_campaign[[#This Row],[Recency]]&gt;=0,marketing_campaign[[#This Row],[Recency]]&lt;=14),"Early Recency",AND(marketing_campaign[[#This Row],[Recency]]&gt;=15,marketing_campaign[[#This Row],[Recency]]&lt;=31),"Mid-Recency",marketing_campaign[[#This Row],[Recency]]&gt;=32,"Late Recency")</f>
        <v>Late Recency</v>
      </c>
      <c r="N1589">
        <v>48</v>
      </c>
      <c r="O1589">
        <v>58</v>
      </c>
      <c r="P1589">
        <v>68</v>
      </c>
      <c r="Q1589">
        <v>16</v>
      </c>
      <c r="R1589">
        <v>66</v>
      </c>
      <c r="S1589">
        <v>43</v>
      </c>
      <c r="T1589">
        <f>marketing_campaign[[#This Row],[MntGoldProds]]+marketing_campaign[[#This Row],[MntSweetProducts]]+marketing_campaign[[#This Row],[MntFishProducts]]+marketing_campaign[[#This Row],[MntMeatProducts]]+marketing_campaign[[#This Row],[MntFruits]]+marketing_campaign[[#This Row],[MntWines]]</f>
        <v>299</v>
      </c>
      <c r="U1589">
        <v>1</v>
      </c>
      <c r="V1589">
        <v>3</v>
      </c>
      <c r="W1589">
        <v>2</v>
      </c>
      <c r="X1589">
        <v>6</v>
      </c>
      <c r="Y1589">
        <f t="shared" si="49"/>
        <v>12</v>
      </c>
      <c r="Z1589">
        <v>2</v>
      </c>
      <c r="AA1589">
        <v>0</v>
      </c>
      <c r="AB1589">
        <v>0</v>
      </c>
      <c r="AC1589">
        <v>0</v>
      </c>
      <c r="AD1589">
        <v>0</v>
      </c>
      <c r="AE1589">
        <v>0</v>
      </c>
      <c r="AF1589">
        <v>0</v>
      </c>
      <c r="AG1589">
        <v>3</v>
      </c>
      <c r="AH1589">
        <v>11</v>
      </c>
      <c r="AI1589">
        <v>0</v>
      </c>
      <c r="AJ1589">
        <f>marketing_campaign[[#This Row],[AcceptedCmp2]]+marketing_campaign[[#This Row],[AcceptedCmp1]]+marketing_campaign[[#This Row],[AcceptedCmp5]]+marketing_campaign[[#This Row],[AcceptedCmp4]]+marketing_campaign[[#This Row],[AcceptedCmp3]]</f>
        <v>0</v>
      </c>
    </row>
    <row r="1590" spans="1:36" x14ac:dyDescent="0.35">
      <c r="A1590">
        <v>5892</v>
      </c>
      <c r="B1590">
        <v>1980</v>
      </c>
      <c r="C1590">
        <f t="shared" ca="1" si="48"/>
        <v>46</v>
      </c>
      <c r="D1590" t="str" cm="1">
        <f t="array" aca="1" ref="D15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0" t="s">
        <v>29</v>
      </c>
      <c r="F1590" t="s">
        <v>33</v>
      </c>
      <c r="G1590" cm="1">
        <f t="array" ref="G1590">_xlfn.IFS(marketing_campaign[[#This Row],[Marital_Status]]="Single",I1590-J1590+1,marketing_campaign[[#This Row],[Marital_Status]]="Together",I1590+J1590+2,marketing_campaign[[#This Row],[Marital_Status]]="Alone",I1590-J1590+1,marketing_campaign[[#This Row],[Marital_Status]]="Married",I1590+J1590+2,marketing_campaign[[#This Row],[Marital_Status]]="Divorced",I1590+J1590+1,marketing_campaign[[#This Row],[Marital_Status]]="YOLO",I1590-J1590+1,marketing_campaign[[#This Row],[Marital_Status]]="Absurd",I1590-J1590+1,marketing_campaign[[#This Row],[Marital_Status]]="Widow",I1590+J1590+1)</f>
        <v>3</v>
      </c>
      <c r="H1590">
        <v>34968</v>
      </c>
      <c r="I1590">
        <v>1</v>
      </c>
      <c r="J1590">
        <v>0</v>
      </c>
      <c r="K1590" s="1">
        <v>41374</v>
      </c>
      <c r="L1590">
        <v>11</v>
      </c>
      <c r="M1590" t="str" cm="1">
        <f t="array" ref="M1590">_xlfn.IFS(AND(marketing_campaign[[#This Row],[Recency]]&gt;=0,marketing_campaign[[#This Row],[Recency]]&lt;=14),"Early Recency",AND(marketing_campaign[[#This Row],[Recency]]&gt;=15,marketing_campaign[[#This Row],[Recency]]&lt;=31),"Mid-Recency",marketing_campaign[[#This Row],[Recency]]&gt;=32,"Late Recency")</f>
        <v>Early Recency</v>
      </c>
      <c r="N1590">
        <v>158</v>
      </c>
      <c r="O1590">
        <v>6</v>
      </c>
      <c r="P1590">
        <v>45</v>
      </c>
      <c r="Q1590">
        <v>8</v>
      </c>
      <c r="R1590">
        <v>2</v>
      </c>
      <c r="S1590">
        <v>2</v>
      </c>
      <c r="T1590">
        <f>marketing_campaign[[#This Row],[MntGoldProds]]+marketing_campaign[[#This Row],[MntSweetProducts]]+marketing_campaign[[#This Row],[MntFishProducts]]+marketing_campaign[[#This Row],[MntMeatProducts]]+marketing_campaign[[#This Row],[MntFruits]]+marketing_campaign[[#This Row],[MntWines]]</f>
        <v>221</v>
      </c>
      <c r="U1590">
        <v>7</v>
      </c>
      <c r="V1590">
        <v>3</v>
      </c>
      <c r="W1590">
        <v>2</v>
      </c>
      <c r="X1590">
        <v>5</v>
      </c>
      <c r="Y1590">
        <f t="shared" si="49"/>
        <v>17</v>
      </c>
      <c r="Z1590">
        <v>7</v>
      </c>
      <c r="AA1590">
        <v>0</v>
      </c>
      <c r="AB1590">
        <v>0</v>
      </c>
      <c r="AC1590">
        <v>0</v>
      </c>
      <c r="AD1590">
        <v>0</v>
      </c>
      <c r="AE1590">
        <v>0</v>
      </c>
      <c r="AF1590">
        <v>0</v>
      </c>
      <c r="AG1590">
        <v>3</v>
      </c>
      <c r="AH1590">
        <v>11</v>
      </c>
      <c r="AI1590">
        <v>0</v>
      </c>
      <c r="AJ1590">
        <f>marketing_campaign[[#This Row],[AcceptedCmp2]]+marketing_campaign[[#This Row],[AcceptedCmp1]]+marketing_campaign[[#This Row],[AcceptedCmp5]]+marketing_campaign[[#This Row],[AcceptedCmp4]]+marketing_campaign[[#This Row],[AcceptedCmp3]]</f>
        <v>0</v>
      </c>
    </row>
    <row r="1591" spans="1:36" x14ac:dyDescent="0.35">
      <c r="A1591">
        <v>2612</v>
      </c>
      <c r="B1591">
        <v>1987</v>
      </c>
      <c r="C1591">
        <f t="shared" ca="1" si="48"/>
        <v>39</v>
      </c>
      <c r="D1591" t="str" cm="1">
        <f t="array" aca="1" ref="D15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91" t="s">
        <v>29</v>
      </c>
      <c r="F1591" t="s">
        <v>33</v>
      </c>
      <c r="G1591" cm="1">
        <f t="array" ref="G1591">_xlfn.IFS(marketing_campaign[[#This Row],[Marital_Status]]="Single",I1591-J1591+1,marketing_campaign[[#This Row],[Marital_Status]]="Together",I1591+J1591+2,marketing_campaign[[#This Row],[Marital_Status]]="Alone",I1591-J1591+1,marketing_campaign[[#This Row],[Marital_Status]]="Married",I1591+J1591+2,marketing_campaign[[#This Row],[Marital_Status]]="Divorced",I1591+J1591+1,marketing_campaign[[#This Row],[Marital_Status]]="YOLO",I1591-J1591+1,marketing_campaign[[#This Row],[Marital_Status]]="Absurd",I1591-J1591+1,marketing_campaign[[#This Row],[Marital_Status]]="Widow",I1591+J1591+1)</f>
        <v>2</v>
      </c>
      <c r="H1591">
        <v>75794</v>
      </c>
      <c r="I1591">
        <v>0</v>
      </c>
      <c r="J1591">
        <v>0</v>
      </c>
      <c r="K1591" s="1">
        <v>41632</v>
      </c>
      <c r="L1591">
        <v>33</v>
      </c>
      <c r="M1591" t="str" cm="1">
        <f t="array" ref="M1591">_xlfn.IFS(AND(marketing_campaign[[#This Row],[Recency]]&gt;=0,marketing_campaign[[#This Row],[Recency]]&lt;=14),"Early Recency",AND(marketing_campaign[[#This Row],[Recency]]&gt;=15,marketing_campaign[[#This Row],[Recency]]&lt;=31),"Mid-Recency",marketing_campaign[[#This Row],[Recency]]&gt;=32,"Late Recency")</f>
        <v>Late Recency</v>
      </c>
      <c r="N1591">
        <v>754</v>
      </c>
      <c r="O1591">
        <v>160</v>
      </c>
      <c r="P1591">
        <v>625</v>
      </c>
      <c r="Q1591">
        <v>63</v>
      </c>
      <c r="R1591">
        <v>32</v>
      </c>
      <c r="S1591">
        <v>48</v>
      </c>
      <c r="T1591">
        <f>marketing_campaign[[#This Row],[MntGoldProds]]+marketing_campaign[[#This Row],[MntSweetProducts]]+marketing_campaign[[#This Row],[MntFishProducts]]+marketing_campaign[[#This Row],[MntMeatProducts]]+marketing_campaign[[#This Row],[MntFruits]]+marketing_campaign[[#This Row],[MntWines]]</f>
        <v>1682</v>
      </c>
      <c r="U1591">
        <v>1</v>
      </c>
      <c r="V1591">
        <v>7</v>
      </c>
      <c r="W1591">
        <v>5</v>
      </c>
      <c r="X1591">
        <v>12</v>
      </c>
      <c r="Y1591">
        <f t="shared" si="49"/>
        <v>25</v>
      </c>
      <c r="Z1591">
        <v>3</v>
      </c>
      <c r="AA1591">
        <v>0</v>
      </c>
      <c r="AB1591">
        <v>0</v>
      </c>
      <c r="AC1591">
        <v>0</v>
      </c>
      <c r="AD1591">
        <v>1</v>
      </c>
      <c r="AE1591">
        <v>0</v>
      </c>
      <c r="AF1591">
        <v>0</v>
      </c>
      <c r="AG1591">
        <v>3</v>
      </c>
      <c r="AH1591">
        <v>11</v>
      </c>
      <c r="AI1591">
        <v>0</v>
      </c>
      <c r="AJ1591">
        <f>marketing_campaign[[#This Row],[AcceptedCmp2]]+marketing_campaign[[#This Row],[AcceptedCmp1]]+marketing_campaign[[#This Row],[AcceptedCmp5]]+marketing_campaign[[#This Row],[AcceptedCmp4]]+marketing_campaign[[#This Row],[AcceptedCmp3]]</f>
        <v>1</v>
      </c>
    </row>
    <row r="1592" spans="1:36" x14ac:dyDescent="0.35">
      <c r="A1592">
        <v>4971</v>
      </c>
      <c r="B1592">
        <v>1962</v>
      </c>
      <c r="C1592">
        <f t="shared" ca="1" si="48"/>
        <v>64</v>
      </c>
      <c r="D1592" t="str" cm="1">
        <f t="array" aca="1" ref="D15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92" t="s">
        <v>32</v>
      </c>
      <c r="F1592" t="s">
        <v>31</v>
      </c>
      <c r="G1592" cm="1">
        <f t="array" ref="G1592">_xlfn.IFS(marketing_campaign[[#This Row],[Marital_Status]]="Single",I1592-J1592+1,marketing_campaign[[#This Row],[Marital_Status]]="Together",I1592+J1592+2,marketing_campaign[[#This Row],[Marital_Status]]="Alone",I1592-J1592+1,marketing_campaign[[#This Row],[Marital_Status]]="Married",I1592+J1592+2,marketing_campaign[[#This Row],[Marital_Status]]="Divorced",I1592+J1592+1,marketing_campaign[[#This Row],[Marital_Status]]="YOLO",I1592-J1592+1,marketing_campaign[[#This Row],[Marital_Status]]="Absurd",I1592-J1592+1,marketing_campaign[[#This Row],[Marital_Status]]="Widow",I1592+J1592+1)</f>
        <v>3</v>
      </c>
      <c r="H1592">
        <v>31497</v>
      </c>
      <c r="I1592">
        <v>0</v>
      </c>
      <c r="J1592">
        <v>1</v>
      </c>
      <c r="K1592" s="1">
        <v>41249</v>
      </c>
      <c r="L1592">
        <v>22</v>
      </c>
      <c r="M1592" t="str" cm="1">
        <f t="array" ref="M1592">_xlfn.IFS(AND(marketing_campaign[[#This Row],[Recency]]&gt;=0,marketing_campaign[[#This Row],[Recency]]&lt;=14),"Early Recency",AND(marketing_campaign[[#This Row],[Recency]]&gt;=15,marketing_campaign[[#This Row],[Recency]]&lt;=31),"Mid-Recency",marketing_campaign[[#This Row],[Recency]]&gt;=32,"Late Recency")</f>
        <v>Mid-Recency</v>
      </c>
      <c r="N1592">
        <v>108</v>
      </c>
      <c r="O1592">
        <v>1</v>
      </c>
      <c r="P1592">
        <v>28</v>
      </c>
      <c r="Q1592">
        <v>13</v>
      </c>
      <c r="R1592">
        <v>1</v>
      </c>
      <c r="S1592">
        <v>4</v>
      </c>
      <c r="T1592">
        <f>marketing_campaign[[#This Row],[MntGoldProds]]+marketing_campaign[[#This Row],[MntSweetProducts]]+marketing_campaign[[#This Row],[MntFishProducts]]+marketing_campaign[[#This Row],[MntMeatProducts]]+marketing_campaign[[#This Row],[MntFruits]]+marketing_campaign[[#This Row],[MntWines]]</f>
        <v>155</v>
      </c>
      <c r="U1592">
        <v>2</v>
      </c>
      <c r="V1592">
        <v>3</v>
      </c>
      <c r="W1592">
        <v>1</v>
      </c>
      <c r="X1592">
        <v>4</v>
      </c>
      <c r="Y1592">
        <f t="shared" si="49"/>
        <v>10</v>
      </c>
      <c r="Z1592">
        <v>8</v>
      </c>
      <c r="AA1592">
        <v>0</v>
      </c>
      <c r="AB1592">
        <v>0</v>
      </c>
      <c r="AC1592">
        <v>0</v>
      </c>
      <c r="AD1592">
        <v>0</v>
      </c>
      <c r="AE1592">
        <v>0</v>
      </c>
      <c r="AF1592">
        <v>0</v>
      </c>
      <c r="AG1592">
        <v>3</v>
      </c>
      <c r="AH1592">
        <v>11</v>
      </c>
      <c r="AI1592">
        <v>0</v>
      </c>
      <c r="AJ1592">
        <f>marketing_campaign[[#This Row],[AcceptedCmp2]]+marketing_campaign[[#This Row],[AcceptedCmp1]]+marketing_campaign[[#This Row],[AcceptedCmp5]]+marketing_campaign[[#This Row],[AcceptedCmp4]]+marketing_campaign[[#This Row],[AcceptedCmp3]]</f>
        <v>0</v>
      </c>
    </row>
    <row r="1593" spans="1:36" x14ac:dyDescent="0.35">
      <c r="A1593">
        <v>5185</v>
      </c>
      <c r="B1593">
        <v>1955</v>
      </c>
      <c r="C1593">
        <f t="shared" ca="1" si="48"/>
        <v>71</v>
      </c>
      <c r="D1593" t="str" cm="1">
        <f t="array" aca="1" ref="D15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93" t="s">
        <v>29</v>
      </c>
      <c r="F1593" t="s">
        <v>33</v>
      </c>
      <c r="G1593" cm="1">
        <f t="array" ref="G1593">_xlfn.IFS(marketing_campaign[[#This Row],[Marital_Status]]="Single",I1593-J1593+1,marketing_campaign[[#This Row],[Marital_Status]]="Together",I1593+J1593+2,marketing_campaign[[#This Row],[Marital_Status]]="Alone",I1593-J1593+1,marketing_campaign[[#This Row],[Marital_Status]]="Married",I1593+J1593+2,marketing_campaign[[#This Row],[Marital_Status]]="Divorced",I1593+J1593+1,marketing_campaign[[#This Row],[Marital_Status]]="YOLO",I1593-J1593+1,marketing_campaign[[#This Row],[Marital_Status]]="Absurd",I1593-J1593+1,marketing_campaign[[#This Row],[Marital_Status]]="Widow",I1593+J1593+1)</f>
        <v>2</v>
      </c>
      <c r="H1593">
        <v>74268</v>
      </c>
      <c r="I1593">
        <v>0</v>
      </c>
      <c r="J1593">
        <v>0</v>
      </c>
      <c r="K1593" s="1">
        <v>41319</v>
      </c>
      <c r="L1593">
        <v>83</v>
      </c>
      <c r="M1593" t="str" cm="1">
        <f t="array" ref="M1593">_xlfn.IFS(AND(marketing_campaign[[#This Row],[Recency]]&gt;=0,marketing_campaign[[#This Row],[Recency]]&lt;=14),"Early Recency",AND(marketing_campaign[[#This Row],[Recency]]&gt;=15,marketing_campaign[[#This Row],[Recency]]&lt;=31),"Mid-Recency",marketing_campaign[[#This Row],[Recency]]&gt;=32,"Late Recency")</f>
        <v>Late Recency</v>
      </c>
      <c r="N1593">
        <v>199</v>
      </c>
      <c r="O1593">
        <v>66</v>
      </c>
      <c r="P1593">
        <v>315</v>
      </c>
      <c r="Q1593">
        <v>97</v>
      </c>
      <c r="R1593">
        <v>174</v>
      </c>
      <c r="S1593">
        <v>41</v>
      </c>
      <c r="T1593">
        <f>marketing_campaign[[#This Row],[MntGoldProds]]+marketing_campaign[[#This Row],[MntSweetProducts]]+marketing_campaign[[#This Row],[MntFishProducts]]+marketing_campaign[[#This Row],[MntMeatProducts]]+marketing_campaign[[#This Row],[MntFruits]]+marketing_campaign[[#This Row],[MntWines]]</f>
        <v>892</v>
      </c>
      <c r="U1593">
        <v>1</v>
      </c>
      <c r="V1593">
        <v>4</v>
      </c>
      <c r="W1593">
        <v>3</v>
      </c>
      <c r="X1593">
        <v>5</v>
      </c>
      <c r="Y1593">
        <f t="shared" si="49"/>
        <v>13</v>
      </c>
      <c r="Z1593">
        <v>2</v>
      </c>
      <c r="AA1593">
        <v>0</v>
      </c>
      <c r="AB1593">
        <v>0</v>
      </c>
      <c r="AC1593">
        <v>0</v>
      </c>
      <c r="AD1593">
        <v>0</v>
      </c>
      <c r="AE1593">
        <v>0</v>
      </c>
      <c r="AF1593">
        <v>0</v>
      </c>
      <c r="AG1593">
        <v>3</v>
      </c>
      <c r="AH1593">
        <v>11</v>
      </c>
      <c r="AI1593">
        <v>0</v>
      </c>
      <c r="AJ1593">
        <f>marketing_campaign[[#This Row],[AcceptedCmp2]]+marketing_campaign[[#This Row],[AcceptedCmp1]]+marketing_campaign[[#This Row],[AcceptedCmp5]]+marketing_campaign[[#This Row],[AcceptedCmp4]]+marketing_campaign[[#This Row],[AcceptedCmp3]]</f>
        <v>0</v>
      </c>
    </row>
    <row r="1594" spans="1:36" x14ac:dyDescent="0.35">
      <c r="A1594">
        <v>10069</v>
      </c>
      <c r="B1594">
        <v>1988</v>
      </c>
      <c r="C1594">
        <f t="shared" ca="1" si="48"/>
        <v>38</v>
      </c>
      <c r="D1594" t="str" cm="1">
        <f t="array" aca="1" ref="D15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94" t="s">
        <v>36</v>
      </c>
      <c r="F1594" t="s">
        <v>31</v>
      </c>
      <c r="G1594" cm="1">
        <f t="array" ref="G1594">_xlfn.IFS(marketing_campaign[[#This Row],[Marital_Status]]="Single",I1594-J1594+1,marketing_campaign[[#This Row],[Marital_Status]]="Together",I1594+J1594+2,marketing_campaign[[#This Row],[Marital_Status]]="Alone",I1594-J1594+1,marketing_campaign[[#This Row],[Marital_Status]]="Married",I1594+J1594+2,marketing_campaign[[#This Row],[Marital_Status]]="Divorced",I1594+J1594+1,marketing_campaign[[#This Row],[Marital_Status]]="YOLO",I1594-J1594+1,marketing_campaign[[#This Row],[Marital_Status]]="Absurd",I1594-J1594+1,marketing_campaign[[#This Row],[Marital_Status]]="Widow",I1594+J1594+1)</f>
        <v>3</v>
      </c>
      <c r="H1594">
        <v>13724</v>
      </c>
      <c r="I1594">
        <v>1</v>
      </c>
      <c r="J1594">
        <v>0</v>
      </c>
      <c r="K1594" s="1">
        <v>41152</v>
      </c>
      <c r="L1594">
        <v>43</v>
      </c>
      <c r="M1594" t="str" cm="1">
        <f t="array" ref="M1594">_xlfn.IFS(AND(marketing_campaign[[#This Row],[Recency]]&gt;=0,marketing_campaign[[#This Row],[Recency]]&lt;=14),"Early Recency",AND(marketing_campaign[[#This Row],[Recency]]&gt;=15,marketing_campaign[[#This Row],[Recency]]&lt;=31),"Mid-Recency",marketing_campaign[[#This Row],[Recency]]&gt;=32,"Late Recency")</f>
        <v>Late Recency</v>
      </c>
      <c r="N1594">
        <v>2</v>
      </c>
      <c r="O1594">
        <v>7</v>
      </c>
      <c r="P1594">
        <v>5</v>
      </c>
      <c r="Q1594">
        <v>2</v>
      </c>
      <c r="R1594">
        <v>15</v>
      </c>
      <c r="S1594">
        <v>27</v>
      </c>
      <c r="T1594">
        <f>marketing_campaign[[#This Row],[MntGoldProds]]+marketing_campaign[[#This Row],[MntSweetProducts]]+marketing_campaign[[#This Row],[MntFishProducts]]+marketing_campaign[[#This Row],[MntMeatProducts]]+marketing_campaign[[#This Row],[MntFruits]]+marketing_campaign[[#This Row],[MntWines]]</f>
        <v>58</v>
      </c>
      <c r="U1594">
        <v>1</v>
      </c>
      <c r="V1594">
        <v>2</v>
      </c>
      <c r="W1594">
        <v>0</v>
      </c>
      <c r="X1594">
        <v>2</v>
      </c>
      <c r="Y1594">
        <f t="shared" si="49"/>
        <v>5</v>
      </c>
      <c r="Z1594">
        <v>9</v>
      </c>
      <c r="AA1594">
        <v>1</v>
      </c>
      <c r="AB1594">
        <v>0</v>
      </c>
      <c r="AC1594">
        <v>0</v>
      </c>
      <c r="AD1594">
        <v>0</v>
      </c>
      <c r="AE1594">
        <v>0</v>
      </c>
      <c r="AF1594">
        <v>0</v>
      </c>
      <c r="AG1594">
        <v>3</v>
      </c>
      <c r="AH1594">
        <v>11</v>
      </c>
      <c r="AI1594">
        <v>0</v>
      </c>
      <c r="AJ1594">
        <f>marketing_campaign[[#This Row],[AcceptedCmp2]]+marketing_campaign[[#This Row],[AcceptedCmp1]]+marketing_campaign[[#This Row],[AcceptedCmp5]]+marketing_campaign[[#This Row],[AcceptedCmp4]]+marketing_campaign[[#This Row],[AcceptedCmp3]]</f>
        <v>1</v>
      </c>
    </row>
    <row r="1595" spans="1:36" x14ac:dyDescent="0.35">
      <c r="A1595">
        <v>2262</v>
      </c>
      <c r="B1595">
        <v>1965</v>
      </c>
      <c r="C1595">
        <f t="shared" ca="1" si="48"/>
        <v>61</v>
      </c>
      <c r="D1595" t="str" cm="1">
        <f t="array" aca="1" ref="D15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5" t="s">
        <v>34</v>
      </c>
      <c r="F1595" t="s">
        <v>31</v>
      </c>
      <c r="G1595" cm="1">
        <f t="array" ref="G1595">_xlfn.IFS(marketing_campaign[[#This Row],[Marital_Status]]="Single",I1595-J1595+1,marketing_campaign[[#This Row],[Marital_Status]]="Together",I1595+J1595+2,marketing_campaign[[#This Row],[Marital_Status]]="Alone",I1595-J1595+1,marketing_campaign[[#This Row],[Marital_Status]]="Married",I1595+J1595+2,marketing_campaign[[#This Row],[Marital_Status]]="Divorced",I1595+J1595+1,marketing_campaign[[#This Row],[Marital_Status]]="YOLO",I1595-J1595+1,marketing_campaign[[#This Row],[Marital_Status]]="Absurd",I1595-J1595+1,marketing_campaign[[#This Row],[Marital_Status]]="Widow",I1595+J1595+1)</f>
        <v>3</v>
      </c>
      <c r="H1595">
        <v>45143</v>
      </c>
      <c r="I1595">
        <v>0</v>
      </c>
      <c r="J1595">
        <v>1</v>
      </c>
      <c r="K1595" s="1">
        <v>41512</v>
      </c>
      <c r="L1595">
        <v>74</v>
      </c>
      <c r="M1595" t="str" cm="1">
        <f t="array" ref="M1595">_xlfn.IFS(AND(marketing_campaign[[#This Row],[Recency]]&gt;=0,marketing_campaign[[#This Row],[Recency]]&lt;=14),"Early Recency",AND(marketing_campaign[[#This Row],[Recency]]&gt;=15,marketing_campaign[[#This Row],[Recency]]&lt;=31),"Mid-Recency",marketing_campaign[[#This Row],[Recency]]&gt;=32,"Late Recency")</f>
        <v>Late Recency</v>
      </c>
      <c r="N1595">
        <v>202</v>
      </c>
      <c r="O1595">
        <v>5</v>
      </c>
      <c r="P1595">
        <v>74</v>
      </c>
      <c r="Q1595">
        <v>11</v>
      </c>
      <c r="R1595">
        <v>5</v>
      </c>
      <c r="S1595">
        <v>14</v>
      </c>
      <c r="T1595">
        <f>marketing_campaign[[#This Row],[MntGoldProds]]+marketing_campaign[[#This Row],[MntSweetProducts]]+marketing_campaign[[#This Row],[MntFishProducts]]+marketing_campaign[[#This Row],[MntMeatProducts]]+marketing_campaign[[#This Row],[MntFruits]]+marketing_campaign[[#This Row],[MntWines]]</f>
        <v>311</v>
      </c>
      <c r="U1595">
        <v>3</v>
      </c>
      <c r="V1595">
        <v>6</v>
      </c>
      <c r="W1595">
        <v>1</v>
      </c>
      <c r="X1595">
        <v>5</v>
      </c>
      <c r="Y1595">
        <f t="shared" si="49"/>
        <v>15</v>
      </c>
      <c r="Z1595">
        <v>7</v>
      </c>
      <c r="AA1595">
        <v>0</v>
      </c>
      <c r="AB1595">
        <v>0</v>
      </c>
      <c r="AC1595">
        <v>0</v>
      </c>
      <c r="AD1595">
        <v>0</v>
      </c>
      <c r="AE1595">
        <v>0</v>
      </c>
      <c r="AF1595">
        <v>0</v>
      </c>
      <c r="AG1595">
        <v>3</v>
      </c>
      <c r="AH1595">
        <v>11</v>
      </c>
      <c r="AI1595">
        <v>0</v>
      </c>
      <c r="AJ1595">
        <f>marketing_campaign[[#This Row],[AcceptedCmp2]]+marketing_campaign[[#This Row],[AcceptedCmp1]]+marketing_campaign[[#This Row],[AcceptedCmp5]]+marketing_campaign[[#This Row],[AcceptedCmp4]]+marketing_campaign[[#This Row],[AcceptedCmp3]]</f>
        <v>0</v>
      </c>
    </row>
    <row r="1596" spans="1:36" x14ac:dyDescent="0.35">
      <c r="A1596">
        <v>1131</v>
      </c>
      <c r="B1596">
        <v>1967</v>
      </c>
      <c r="C1596">
        <f t="shared" ca="1" si="48"/>
        <v>59</v>
      </c>
      <c r="D1596" t="str" cm="1">
        <f t="array" aca="1" ref="D15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6" t="s">
        <v>32</v>
      </c>
      <c r="F1596" t="s">
        <v>30</v>
      </c>
      <c r="G1596" cm="1">
        <f t="array" ref="G1596">_xlfn.IFS(marketing_campaign[[#This Row],[Marital_Status]]="Single",I1596-J1596+1,marketing_campaign[[#This Row],[Marital_Status]]="Together",I1596+J1596+2,marketing_campaign[[#This Row],[Marital_Status]]="Alone",I1596-J1596+1,marketing_campaign[[#This Row],[Marital_Status]]="Married",I1596+J1596+2,marketing_campaign[[#This Row],[Marital_Status]]="Divorced",I1596+J1596+1,marketing_campaign[[#This Row],[Marital_Status]]="YOLO",I1596-J1596+1,marketing_campaign[[#This Row],[Marital_Status]]="Absurd",I1596-J1596+1,marketing_campaign[[#This Row],[Marital_Status]]="Widow",I1596+J1596+1)</f>
        <v>0</v>
      </c>
      <c r="H1596">
        <v>52569</v>
      </c>
      <c r="I1596">
        <v>0</v>
      </c>
      <c r="J1596">
        <v>1</v>
      </c>
      <c r="K1596" s="1">
        <v>41734</v>
      </c>
      <c r="L1596">
        <v>54</v>
      </c>
      <c r="M1596" t="str" cm="1">
        <f t="array" ref="M1596">_xlfn.IFS(AND(marketing_campaign[[#This Row],[Recency]]&gt;=0,marketing_campaign[[#This Row],[Recency]]&lt;=14),"Early Recency",AND(marketing_campaign[[#This Row],[Recency]]&gt;=15,marketing_campaign[[#This Row],[Recency]]&lt;=31),"Mid-Recency",marketing_campaign[[#This Row],[Recency]]&gt;=32,"Late Recency")</f>
        <v>Late Recency</v>
      </c>
      <c r="N1596">
        <v>85</v>
      </c>
      <c r="O1596">
        <v>0</v>
      </c>
      <c r="P1596">
        <v>3</v>
      </c>
      <c r="Q1596">
        <v>0</v>
      </c>
      <c r="R1596">
        <v>0</v>
      </c>
      <c r="S1596">
        <v>7</v>
      </c>
      <c r="T1596">
        <f>marketing_campaign[[#This Row],[MntGoldProds]]+marketing_campaign[[#This Row],[MntSweetProducts]]+marketing_campaign[[#This Row],[MntFishProducts]]+marketing_campaign[[#This Row],[MntMeatProducts]]+marketing_campaign[[#This Row],[MntFruits]]+marketing_campaign[[#This Row],[MntWines]]</f>
        <v>95</v>
      </c>
      <c r="U1596">
        <v>1</v>
      </c>
      <c r="V1596">
        <v>2</v>
      </c>
      <c r="W1596">
        <v>0</v>
      </c>
      <c r="X1596">
        <v>4</v>
      </c>
      <c r="Y1596">
        <f t="shared" si="49"/>
        <v>7</v>
      </c>
      <c r="Z1596">
        <v>3</v>
      </c>
      <c r="AA1596">
        <v>0</v>
      </c>
      <c r="AB1596">
        <v>0</v>
      </c>
      <c r="AC1596">
        <v>0</v>
      </c>
      <c r="AD1596">
        <v>0</v>
      </c>
      <c r="AE1596">
        <v>0</v>
      </c>
      <c r="AF1596">
        <v>0</v>
      </c>
      <c r="AG1596">
        <v>3</v>
      </c>
      <c r="AH1596">
        <v>11</v>
      </c>
      <c r="AI1596">
        <v>0</v>
      </c>
      <c r="AJ1596">
        <f>marketing_campaign[[#This Row],[AcceptedCmp2]]+marketing_campaign[[#This Row],[AcceptedCmp1]]+marketing_campaign[[#This Row],[AcceptedCmp5]]+marketing_campaign[[#This Row],[AcceptedCmp4]]+marketing_campaign[[#This Row],[AcceptedCmp3]]</f>
        <v>0</v>
      </c>
    </row>
    <row r="1597" spans="1:36" x14ac:dyDescent="0.35">
      <c r="A1597">
        <v>1041</v>
      </c>
      <c r="B1597">
        <v>1973</v>
      </c>
      <c r="C1597">
        <f t="shared" ca="1" si="48"/>
        <v>53</v>
      </c>
      <c r="D1597" t="str" cm="1">
        <f t="array" aca="1" ref="D15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597" t="s">
        <v>32</v>
      </c>
      <c r="F1597" t="s">
        <v>30</v>
      </c>
      <c r="G1597" cm="1">
        <f t="array" ref="G1597">_xlfn.IFS(marketing_campaign[[#This Row],[Marital_Status]]="Single",I1597-J1597+1,marketing_campaign[[#This Row],[Marital_Status]]="Together",I1597+J1597+2,marketing_campaign[[#This Row],[Marital_Status]]="Alone",I1597-J1597+1,marketing_campaign[[#This Row],[Marital_Status]]="Married",I1597+J1597+2,marketing_campaign[[#This Row],[Marital_Status]]="Divorced",I1597+J1597+1,marketing_campaign[[#This Row],[Marital_Status]]="YOLO",I1597-J1597+1,marketing_campaign[[#This Row],[Marital_Status]]="Absurd",I1597-J1597+1,marketing_campaign[[#This Row],[Marital_Status]]="Widow",I1597+J1597+1)</f>
        <v>0</v>
      </c>
      <c r="H1597">
        <v>48432</v>
      </c>
      <c r="I1597">
        <v>0</v>
      </c>
      <c r="J1597">
        <v>1</v>
      </c>
      <c r="K1597" s="1">
        <v>41200</v>
      </c>
      <c r="L1597">
        <v>3</v>
      </c>
      <c r="M1597" t="str" cm="1">
        <f t="array" ref="M1597">_xlfn.IFS(AND(marketing_campaign[[#This Row],[Recency]]&gt;=0,marketing_campaign[[#This Row],[Recency]]&lt;=14),"Early Recency",AND(marketing_campaign[[#This Row],[Recency]]&gt;=15,marketing_campaign[[#This Row],[Recency]]&lt;=31),"Mid-Recency",marketing_campaign[[#This Row],[Recency]]&gt;=32,"Late Recency")</f>
        <v>Early Recency</v>
      </c>
      <c r="N1597">
        <v>322</v>
      </c>
      <c r="O1597">
        <v>3</v>
      </c>
      <c r="P1597">
        <v>50</v>
      </c>
      <c r="Q1597">
        <v>4</v>
      </c>
      <c r="R1597">
        <v>3</v>
      </c>
      <c r="S1597">
        <v>42</v>
      </c>
      <c r="T1597">
        <f>marketing_campaign[[#This Row],[MntGoldProds]]+marketing_campaign[[#This Row],[MntSweetProducts]]+marketing_campaign[[#This Row],[MntFishProducts]]+marketing_campaign[[#This Row],[MntMeatProducts]]+marketing_campaign[[#This Row],[MntFruits]]+marketing_campaign[[#This Row],[MntWines]]</f>
        <v>424</v>
      </c>
      <c r="U1597">
        <v>5</v>
      </c>
      <c r="V1597">
        <v>7</v>
      </c>
      <c r="W1597">
        <v>1</v>
      </c>
      <c r="X1597">
        <v>6</v>
      </c>
      <c r="Y1597">
        <f t="shared" si="49"/>
        <v>19</v>
      </c>
      <c r="Z1597">
        <v>8</v>
      </c>
      <c r="AA1597">
        <v>0</v>
      </c>
      <c r="AB1597">
        <v>0</v>
      </c>
      <c r="AC1597">
        <v>0</v>
      </c>
      <c r="AD1597">
        <v>0</v>
      </c>
      <c r="AE1597">
        <v>0</v>
      </c>
      <c r="AF1597">
        <v>0</v>
      </c>
      <c r="AG1597">
        <v>3</v>
      </c>
      <c r="AH1597">
        <v>11</v>
      </c>
      <c r="AI1597">
        <v>1</v>
      </c>
      <c r="AJ1597">
        <f>marketing_campaign[[#This Row],[AcceptedCmp2]]+marketing_campaign[[#This Row],[AcceptedCmp1]]+marketing_campaign[[#This Row],[AcceptedCmp5]]+marketing_campaign[[#This Row],[AcceptedCmp4]]+marketing_campaign[[#This Row],[AcceptedCmp3]]</f>
        <v>0</v>
      </c>
    </row>
    <row r="1598" spans="1:36" x14ac:dyDescent="0.35">
      <c r="A1598">
        <v>24</v>
      </c>
      <c r="B1598">
        <v>1960</v>
      </c>
      <c r="C1598">
        <f t="shared" ca="1" si="48"/>
        <v>66</v>
      </c>
      <c r="D1598" t="str" cm="1">
        <f t="array" aca="1" ref="D15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598" t="s">
        <v>34</v>
      </c>
      <c r="F1598" t="s">
        <v>31</v>
      </c>
      <c r="G1598" cm="1">
        <f t="array" ref="G1598">_xlfn.IFS(marketing_campaign[[#This Row],[Marital_Status]]="Single",I1598-J1598+1,marketing_campaign[[#This Row],[Marital_Status]]="Together",I1598+J1598+2,marketing_campaign[[#This Row],[Marital_Status]]="Alone",I1598-J1598+1,marketing_campaign[[#This Row],[Marital_Status]]="Married",I1598+J1598+2,marketing_campaign[[#This Row],[Marital_Status]]="Divorced",I1598+J1598+1,marketing_campaign[[#This Row],[Marital_Status]]="YOLO",I1598-J1598+1,marketing_campaign[[#This Row],[Marital_Status]]="Absurd",I1598-J1598+1,marketing_campaign[[#This Row],[Marital_Status]]="Widow",I1598+J1598+1)</f>
        <v>4</v>
      </c>
      <c r="H1598">
        <v>17144</v>
      </c>
      <c r="I1598">
        <v>1</v>
      </c>
      <c r="J1598">
        <v>1</v>
      </c>
      <c r="K1598" s="1">
        <v>41685</v>
      </c>
      <c r="L1598">
        <v>96</v>
      </c>
      <c r="M1598" t="str" cm="1">
        <f t="array" ref="M1598">_xlfn.IFS(AND(marketing_campaign[[#This Row],[Recency]]&gt;=0,marketing_campaign[[#This Row],[Recency]]&lt;=14),"Early Recency",AND(marketing_campaign[[#This Row],[Recency]]&gt;=15,marketing_campaign[[#This Row],[Recency]]&lt;=31),"Mid-Recency",marketing_campaign[[#This Row],[Recency]]&gt;=32,"Late Recency")</f>
        <v>Late Recency</v>
      </c>
      <c r="N1598">
        <v>18</v>
      </c>
      <c r="O1598">
        <v>2</v>
      </c>
      <c r="P1598">
        <v>19</v>
      </c>
      <c r="Q1598">
        <v>0</v>
      </c>
      <c r="R1598">
        <v>2</v>
      </c>
      <c r="S1598">
        <v>6</v>
      </c>
      <c r="T1598">
        <f>marketing_campaign[[#This Row],[MntGoldProds]]+marketing_campaign[[#This Row],[MntSweetProducts]]+marketing_campaign[[#This Row],[MntFishProducts]]+marketing_campaign[[#This Row],[MntMeatProducts]]+marketing_campaign[[#This Row],[MntFruits]]+marketing_campaign[[#This Row],[MntWines]]</f>
        <v>47</v>
      </c>
      <c r="U1598">
        <v>5</v>
      </c>
      <c r="V1598">
        <v>3</v>
      </c>
      <c r="W1598">
        <v>0</v>
      </c>
      <c r="X1598">
        <v>4</v>
      </c>
      <c r="Y1598">
        <f t="shared" si="49"/>
        <v>12</v>
      </c>
      <c r="Z1598">
        <v>7</v>
      </c>
      <c r="AA1598">
        <v>0</v>
      </c>
      <c r="AB1598">
        <v>0</v>
      </c>
      <c r="AC1598">
        <v>0</v>
      </c>
      <c r="AD1598">
        <v>0</v>
      </c>
      <c r="AE1598">
        <v>0</v>
      </c>
      <c r="AF1598">
        <v>0</v>
      </c>
      <c r="AG1598">
        <v>3</v>
      </c>
      <c r="AH1598">
        <v>11</v>
      </c>
      <c r="AI1598">
        <v>0</v>
      </c>
      <c r="AJ1598">
        <f>marketing_campaign[[#This Row],[AcceptedCmp2]]+marketing_campaign[[#This Row],[AcceptedCmp1]]+marketing_campaign[[#This Row],[AcceptedCmp5]]+marketing_campaign[[#This Row],[AcceptedCmp4]]+marketing_campaign[[#This Row],[AcceptedCmp3]]</f>
        <v>0</v>
      </c>
    </row>
    <row r="1599" spans="1:36" x14ac:dyDescent="0.35">
      <c r="A1599">
        <v>3409</v>
      </c>
      <c r="B1599">
        <v>1984</v>
      </c>
      <c r="C1599">
        <f t="shared" ca="1" si="48"/>
        <v>42</v>
      </c>
      <c r="D1599" t="str" cm="1">
        <f t="array" aca="1" ref="D15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599" t="s">
        <v>29</v>
      </c>
      <c r="F1599" t="s">
        <v>30</v>
      </c>
      <c r="G1599" cm="1">
        <f t="array" ref="G1599">_xlfn.IFS(marketing_campaign[[#This Row],[Marital_Status]]="Single",I1599-J1599+1,marketing_campaign[[#This Row],[Marital_Status]]="Together",I1599+J1599+2,marketing_campaign[[#This Row],[Marital_Status]]="Alone",I1599-J1599+1,marketing_campaign[[#This Row],[Marital_Status]]="Married",I1599+J1599+2,marketing_campaign[[#This Row],[Marital_Status]]="Divorced",I1599+J1599+1,marketing_campaign[[#This Row],[Marital_Status]]="YOLO",I1599-J1599+1,marketing_campaign[[#This Row],[Marital_Status]]="Absurd",I1599-J1599+1,marketing_campaign[[#This Row],[Marital_Status]]="Widow",I1599+J1599+1)</f>
        <v>2</v>
      </c>
      <c r="H1599">
        <v>36108</v>
      </c>
      <c r="I1599">
        <v>1</v>
      </c>
      <c r="J1599">
        <v>0</v>
      </c>
      <c r="K1599" s="1">
        <v>41562</v>
      </c>
      <c r="L1599">
        <v>68</v>
      </c>
      <c r="M1599" t="str" cm="1">
        <f t="array" ref="M1599">_xlfn.IFS(AND(marketing_campaign[[#This Row],[Recency]]&gt;=0,marketing_campaign[[#This Row],[Recency]]&lt;=14),"Early Recency",AND(marketing_campaign[[#This Row],[Recency]]&gt;=15,marketing_campaign[[#This Row],[Recency]]&lt;=31),"Mid-Recency",marketing_campaign[[#This Row],[Recency]]&gt;=32,"Late Recency")</f>
        <v>Late Recency</v>
      </c>
      <c r="N1599">
        <v>141</v>
      </c>
      <c r="O1599">
        <v>8</v>
      </c>
      <c r="P1599">
        <v>129</v>
      </c>
      <c r="Q1599">
        <v>3</v>
      </c>
      <c r="R1599">
        <v>11</v>
      </c>
      <c r="S1599">
        <v>47</v>
      </c>
      <c r="T1599">
        <f>marketing_campaign[[#This Row],[MntGoldProds]]+marketing_campaign[[#This Row],[MntSweetProducts]]+marketing_campaign[[#This Row],[MntFishProducts]]+marketing_campaign[[#This Row],[MntMeatProducts]]+marketing_campaign[[#This Row],[MntFruits]]+marketing_campaign[[#This Row],[MntWines]]</f>
        <v>339</v>
      </c>
      <c r="U1599">
        <v>3</v>
      </c>
      <c r="V1599">
        <v>7</v>
      </c>
      <c r="W1599">
        <v>1</v>
      </c>
      <c r="X1599">
        <v>4</v>
      </c>
      <c r="Y1599">
        <f t="shared" si="49"/>
        <v>15</v>
      </c>
      <c r="Z1599">
        <v>9</v>
      </c>
      <c r="AA1599">
        <v>1</v>
      </c>
      <c r="AB1599">
        <v>0</v>
      </c>
      <c r="AC1599">
        <v>0</v>
      </c>
      <c r="AD1599">
        <v>0</v>
      </c>
      <c r="AE1599">
        <v>0</v>
      </c>
      <c r="AF1599">
        <v>0</v>
      </c>
      <c r="AG1599">
        <v>3</v>
      </c>
      <c r="AH1599">
        <v>11</v>
      </c>
      <c r="AI1599">
        <v>0</v>
      </c>
      <c r="AJ1599">
        <f>marketing_campaign[[#This Row],[AcceptedCmp2]]+marketing_campaign[[#This Row],[AcceptedCmp1]]+marketing_campaign[[#This Row],[AcceptedCmp5]]+marketing_campaign[[#This Row],[AcceptedCmp4]]+marketing_campaign[[#This Row],[AcceptedCmp3]]</f>
        <v>1</v>
      </c>
    </row>
    <row r="1600" spans="1:36" x14ac:dyDescent="0.35">
      <c r="A1600">
        <v>7022</v>
      </c>
      <c r="B1600">
        <v>1971</v>
      </c>
      <c r="C1600">
        <f t="shared" ca="1" si="48"/>
        <v>55</v>
      </c>
      <c r="D1600" t="str" cm="1">
        <f t="array" aca="1" ref="D16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0" t="s">
        <v>29</v>
      </c>
      <c r="F1600" t="s">
        <v>33</v>
      </c>
      <c r="G1600" cm="1">
        <f t="array" ref="G1600">_xlfn.IFS(marketing_campaign[[#This Row],[Marital_Status]]="Single",I1600-J1600+1,marketing_campaign[[#This Row],[Marital_Status]]="Together",I1600+J1600+2,marketing_campaign[[#This Row],[Marital_Status]]="Alone",I1600-J1600+1,marketing_campaign[[#This Row],[Marital_Status]]="Married",I1600+J1600+2,marketing_campaign[[#This Row],[Marital_Status]]="Divorced",I1600+J1600+1,marketing_campaign[[#This Row],[Marital_Status]]="YOLO",I1600-J1600+1,marketing_campaign[[#This Row],[Marital_Status]]="Absurd",I1600-J1600+1,marketing_campaign[[#This Row],[Marital_Status]]="Widow",I1600+J1600+1)</f>
        <v>3</v>
      </c>
      <c r="H1600">
        <v>76445</v>
      </c>
      <c r="I1600">
        <v>1</v>
      </c>
      <c r="J1600">
        <v>0</v>
      </c>
      <c r="K1600" s="1">
        <v>41180</v>
      </c>
      <c r="L1600">
        <v>2</v>
      </c>
      <c r="M1600" t="str" cm="1">
        <f t="array" ref="M1600">_xlfn.IFS(AND(marketing_campaign[[#This Row],[Recency]]&gt;=0,marketing_campaign[[#This Row],[Recency]]&lt;=14),"Early Recency",AND(marketing_campaign[[#This Row],[Recency]]&gt;=15,marketing_campaign[[#This Row],[Recency]]&lt;=31),"Mid-Recency",marketing_campaign[[#This Row],[Recency]]&gt;=32,"Late Recency")</f>
        <v>Early Recency</v>
      </c>
      <c r="N1600">
        <v>739</v>
      </c>
      <c r="O1600">
        <v>107</v>
      </c>
      <c r="P1600">
        <v>309</v>
      </c>
      <c r="Q1600">
        <v>140</v>
      </c>
      <c r="R1600">
        <v>80</v>
      </c>
      <c r="S1600">
        <v>35</v>
      </c>
      <c r="T1600">
        <f>marketing_campaign[[#This Row],[MntGoldProds]]+marketing_campaign[[#This Row],[MntSweetProducts]]+marketing_campaign[[#This Row],[MntFishProducts]]+marketing_campaign[[#This Row],[MntMeatProducts]]+marketing_campaign[[#This Row],[MntFruits]]+marketing_campaign[[#This Row],[MntWines]]</f>
        <v>1410</v>
      </c>
      <c r="U1600">
        <v>1</v>
      </c>
      <c r="V1600">
        <v>2</v>
      </c>
      <c r="W1600">
        <v>5</v>
      </c>
      <c r="X1600">
        <v>13</v>
      </c>
      <c r="Y1600">
        <f t="shared" si="49"/>
        <v>21</v>
      </c>
      <c r="Z1600">
        <v>6</v>
      </c>
      <c r="AA1600">
        <v>0</v>
      </c>
      <c r="AB1600">
        <v>0</v>
      </c>
      <c r="AC1600">
        <v>0</v>
      </c>
      <c r="AD1600">
        <v>0</v>
      </c>
      <c r="AE1600">
        <v>0</v>
      </c>
      <c r="AF1600">
        <v>0</v>
      </c>
      <c r="AG1600">
        <v>3</v>
      </c>
      <c r="AH1600">
        <v>11</v>
      </c>
      <c r="AI1600">
        <v>0</v>
      </c>
      <c r="AJ1600">
        <f>marketing_campaign[[#This Row],[AcceptedCmp2]]+marketing_campaign[[#This Row],[AcceptedCmp1]]+marketing_campaign[[#This Row],[AcceptedCmp5]]+marketing_campaign[[#This Row],[AcceptedCmp4]]+marketing_campaign[[#This Row],[AcceptedCmp3]]</f>
        <v>0</v>
      </c>
    </row>
    <row r="1601" spans="1:36" x14ac:dyDescent="0.35">
      <c r="A1601">
        <v>7943</v>
      </c>
      <c r="B1601">
        <v>1975</v>
      </c>
      <c r="C1601">
        <f t="shared" ca="1" si="48"/>
        <v>51</v>
      </c>
      <c r="D1601" t="str" cm="1">
        <f t="array" aca="1" ref="D16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1" t="s">
        <v>32</v>
      </c>
      <c r="F1601" t="s">
        <v>33</v>
      </c>
      <c r="G1601" cm="1">
        <f t="array" ref="G1601">_xlfn.IFS(marketing_campaign[[#This Row],[Marital_Status]]="Single",I1601-J1601+1,marketing_campaign[[#This Row],[Marital_Status]]="Together",I1601+J1601+2,marketing_campaign[[#This Row],[Marital_Status]]="Alone",I1601-J1601+1,marketing_campaign[[#This Row],[Marital_Status]]="Married",I1601+J1601+2,marketing_campaign[[#This Row],[Marital_Status]]="Divorced",I1601+J1601+1,marketing_campaign[[#This Row],[Marital_Status]]="YOLO",I1601-J1601+1,marketing_campaign[[#This Row],[Marital_Status]]="Absurd",I1601-J1601+1,marketing_campaign[[#This Row],[Marital_Status]]="Widow",I1601+J1601+1)</f>
        <v>3</v>
      </c>
      <c r="H1601">
        <v>36663</v>
      </c>
      <c r="I1601">
        <v>1</v>
      </c>
      <c r="J1601">
        <v>0</v>
      </c>
      <c r="K1601" s="1">
        <v>41754</v>
      </c>
      <c r="L1601">
        <v>40</v>
      </c>
      <c r="M1601" t="str" cm="1">
        <f t="array" ref="M1601">_xlfn.IFS(AND(marketing_campaign[[#This Row],[Recency]]&gt;=0,marketing_campaign[[#This Row],[Recency]]&lt;=14),"Early Recency",AND(marketing_campaign[[#This Row],[Recency]]&gt;=15,marketing_campaign[[#This Row],[Recency]]&lt;=31),"Mid-Recency",marketing_campaign[[#This Row],[Recency]]&gt;=32,"Late Recency")</f>
        <v>Late Recency</v>
      </c>
      <c r="N1601">
        <v>18</v>
      </c>
      <c r="O1601">
        <v>0</v>
      </c>
      <c r="P1601">
        <v>6</v>
      </c>
      <c r="Q1601">
        <v>3</v>
      </c>
      <c r="R1601">
        <v>3</v>
      </c>
      <c r="S1601">
        <v>5</v>
      </c>
      <c r="T1601">
        <f>marketing_campaign[[#This Row],[MntGoldProds]]+marketing_campaign[[#This Row],[MntSweetProducts]]+marketing_campaign[[#This Row],[MntFishProducts]]+marketing_campaign[[#This Row],[MntMeatProducts]]+marketing_campaign[[#This Row],[MntFruits]]+marketing_campaign[[#This Row],[MntWines]]</f>
        <v>35</v>
      </c>
      <c r="U1601">
        <v>1</v>
      </c>
      <c r="V1601">
        <v>1</v>
      </c>
      <c r="W1601">
        <v>1</v>
      </c>
      <c r="X1601">
        <v>3</v>
      </c>
      <c r="Y1601">
        <f t="shared" si="49"/>
        <v>6</v>
      </c>
      <c r="Z1601">
        <v>2</v>
      </c>
      <c r="AA1601">
        <v>0</v>
      </c>
      <c r="AB1601">
        <v>0</v>
      </c>
      <c r="AC1601">
        <v>0</v>
      </c>
      <c r="AD1601">
        <v>0</v>
      </c>
      <c r="AE1601">
        <v>0</v>
      </c>
      <c r="AF1601">
        <v>0</v>
      </c>
      <c r="AG1601">
        <v>3</v>
      </c>
      <c r="AH1601">
        <v>11</v>
      </c>
      <c r="AI1601">
        <v>0</v>
      </c>
      <c r="AJ1601">
        <f>marketing_campaign[[#This Row],[AcceptedCmp2]]+marketing_campaign[[#This Row],[AcceptedCmp1]]+marketing_campaign[[#This Row],[AcceptedCmp5]]+marketing_campaign[[#This Row],[AcceptedCmp4]]+marketing_campaign[[#This Row],[AcceptedCmp3]]</f>
        <v>0</v>
      </c>
    </row>
    <row r="1602" spans="1:36" x14ac:dyDescent="0.35">
      <c r="A1602">
        <v>5272</v>
      </c>
      <c r="B1602">
        <v>1965</v>
      </c>
      <c r="C1602">
        <f t="shared" ref="C1602:C1665" ca="1" si="50">YEAR(TODAY())-B1602</f>
        <v>61</v>
      </c>
      <c r="D1602" t="str" cm="1">
        <f t="array" aca="1" ref="D16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2" t="s">
        <v>34</v>
      </c>
      <c r="F1602" t="s">
        <v>33</v>
      </c>
      <c r="G1602" cm="1">
        <f t="array" ref="G1602">_xlfn.IFS(marketing_campaign[[#This Row],[Marital_Status]]="Single",I1602-J1602+1,marketing_campaign[[#This Row],[Marital_Status]]="Together",I1602+J1602+2,marketing_campaign[[#This Row],[Marital_Status]]="Alone",I1602-J1602+1,marketing_campaign[[#This Row],[Marital_Status]]="Married",I1602+J1602+2,marketing_campaign[[#This Row],[Marital_Status]]="Divorced",I1602+J1602+1,marketing_campaign[[#This Row],[Marital_Status]]="YOLO",I1602-J1602+1,marketing_campaign[[#This Row],[Marital_Status]]="Absurd",I1602-J1602+1,marketing_campaign[[#This Row],[Marital_Status]]="Widow",I1602+J1602+1)</f>
        <v>3</v>
      </c>
      <c r="H1602">
        <v>53843</v>
      </c>
      <c r="I1602">
        <v>0</v>
      </c>
      <c r="J1602">
        <v>1</v>
      </c>
      <c r="K1602" s="1">
        <v>41452</v>
      </c>
      <c r="L1602">
        <v>64</v>
      </c>
      <c r="M1602" t="str" cm="1">
        <f t="array" ref="M1602">_xlfn.IFS(AND(marketing_campaign[[#This Row],[Recency]]&gt;=0,marketing_campaign[[#This Row],[Recency]]&lt;=14),"Early Recency",AND(marketing_campaign[[#This Row],[Recency]]&gt;=15,marketing_campaign[[#This Row],[Recency]]&lt;=31),"Mid-Recency",marketing_campaign[[#This Row],[Recency]]&gt;=32,"Late Recency")</f>
        <v>Late Recency</v>
      </c>
      <c r="N1602">
        <v>378</v>
      </c>
      <c r="O1602">
        <v>0</v>
      </c>
      <c r="P1602">
        <v>88</v>
      </c>
      <c r="Q1602">
        <v>19</v>
      </c>
      <c r="R1602">
        <v>4</v>
      </c>
      <c r="S1602">
        <v>73</v>
      </c>
      <c r="T1602">
        <f>marketing_campaign[[#This Row],[MntGoldProds]]+marketing_campaign[[#This Row],[MntSweetProducts]]+marketing_campaign[[#This Row],[MntFishProducts]]+marketing_campaign[[#This Row],[MntMeatProducts]]+marketing_campaign[[#This Row],[MntFruits]]+marketing_campaign[[#This Row],[MntWines]]</f>
        <v>562</v>
      </c>
      <c r="U1602">
        <v>4</v>
      </c>
      <c r="V1602">
        <v>8</v>
      </c>
      <c r="W1602">
        <v>5</v>
      </c>
      <c r="X1602">
        <v>3</v>
      </c>
      <c r="Y1602">
        <f t="shared" ref="Y1602:Y1665" si="51">U1602+V1602+W1602+X1602</f>
        <v>20</v>
      </c>
      <c r="Z1602">
        <v>7</v>
      </c>
      <c r="AA1602">
        <v>0</v>
      </c>
      <c r="AB1602">
        <v>0</v>
      </c>
      <c r="AC1602">
        <v>0</v>
      </c>
      <c r="AD1602">
        <v>0</v>
      </c>
      <c r="AE1602">
        <v>0</v>
      </c>
      <c r="AF1602">
        <v>0</v>
      </c>
      <c r="AG1602">
        <v>3</v>
      </c>
      <c r="AH1602">
        <v>11</v>
      </c>
      <c r="AI1602">
        <v>0</v>
      </c>
      <c r="AJ1602">
        <f>marketing_campaign[[#This Row],[AcceptedCmp2]]+marketing_campaign[[#This Row],[AcceptedCmp1]]+marketing_campaign[[#This Row],[AcceptedCmp5]]+marketing_campaign[[#This Row],[AcceptedCmp4]]+marketing_campaign[[#This Row],[AcceptedCmp3]]</f>
        <v>0</v>
      </c>
    </row>
    <row r="1603" spans="1:36" x14ac:dyDescent="0.35">
      <c r="A1603">
        <v>5453</v>
      </c>
      <c r="B1603">
        <v>1956</v>
      </c>
      <c r="C1603">
        <f t="shared" ca="1" si="50"/>
        <v>70</v>
      </c>
      <c r="D1603" t="str" cm="1">
        <f t="array" aca="1" ref="D16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3" t="s">
        <v>34</v>
      </c>
      <c r="F1603" t="s">
        <v>33</v>
      </c>
      <c r="G1603" cm="1">
        <f t="array" ref="G1603">_xlfn.IFS(marketing_campaign[[#This Row],[Marital_Status]]="Single",I1603-J1603+1,marketing_campaign[[#This Row],[Marital_Status]]="Together",I1603+J1603+2,marketing_campaign[[#This Row],[Marital_Status]]="Alone",I1603-J1603+1,marketing_campaign[[#This Row],[Marital_Status]]="Married",I1603+J1603+2,marketing_campaign[[#This Row],[Marital_Status]]="Divorced",I1603+J1603+1,marketing_campaign[[#This Row],[Marital_Status]]="YOLO",I1603-J1603+1,marketing_campaign[[#This Row],[Marital_Status]]="Absurd",I1603-J1603+1,marketing_campaign[[#This Row],[Marital_Status]]="Widow",I1603+J1603+1)</f>
        <v>2</v>
      </c>
      <c r="H1603">
        <v>90226</v>
      </c>
      <c r="I1603">
        <v>0</v>
      </c>
      <c r="J1603">
        <v>0</v>
      </c>
      <c r="K1603" s="1">
        <v>41178</v>
      </c>
      <c r="L1603">
        <v>26</v>
      </c>
      <c r="M1603" t="str" cm="1">
        <f t="array" ref="M1603">_xlfn.IFS(AND(marketing_campaign[[#This Row],[Recency]]&gt;=0,marketing_campaign[[#This Row],[Recency]]&lt;=14),"Early Recency",AND(marketing_campaign[[#This Row],[Recency]]&gt;=15,marketing_campaign[[#This Row],[Recency]]&lt;=31),"Mid-Recency",marketing_campaign[[#This Row],[Recency]]&gt;=32,"Late Recency")</f>
        <v>Mid-Recency</v>
      </c>
      <c r="N1603">
        <v>1083</v>
      </c>
      <c r="O1603">
        <v>108</v>
      </c>
      <c r="P1603">
        <v>649</v>
      </c>
      <c r="Q1603">
        <v>253</v>
      </c>
      <c r="R1603">
        <v>151</v>
      </c>
      <c r="S1603">
        <v>108</v>
      </c>
      <c r="T1603">
        <f>marketing_campaign[[#This Row],[MntGoldProds]]+marketing_campaign[[#This Row],[MntSweetProducts]]+marketing_campaign[[#This Row],[MntFishProducts]]+marketing_campaign[[#This Row],[MntMeatProducts]]+marketing_campaign[[#This Row],[MntFruits]]+marketing_campaign[[#This Row],[MntWines]]</f>
        <v>2352</v>
      </c>
      <c r="U1603">
        <v>1</v>
      </c>
      <c r="V1603">
        <v>4</v>
      </c>
      <c r="W1603">
        <v>7</v>
      </c>
      <c r="X1603">
        <v>12</v>
      </c>
      <c r="Y1603">
        <f t="shared" si="51"/>
        <v>24</v>
      </c>
      <c r="Z1603">
        <v>2</v>
      </c>
      <c r="AA1603">
        <v>0</v>
      </c>
      <c r="AB1603">
        <v>0</v>
      </c>
      <c r="AC1603">
        <v>0</v>
      </c>
      <c r="AD1603">
        <v>1</v>
      </c>
      <c r="AE1603">
        <v>0</v>
      </c>
      <c r="AF1603">
        <v>0</v>
      </c>
      <c r="AG1603">
        <v>3</v>
      </c>
      <c r="AH1603">
        <v>11</v>
      </c>
      <c r="AI1603">
        <v>0</v>
      </c>
      <c r="AJ1603">
        <f>marketing_campaign[[#This Row],[AcceptedCmp2]]+marketing_campaign[[#This Row],[AcceptedCmp1]]+marketing_campaign[[#This Row],[AcceptedCmp5]]+marketing_campaign[[#This Row],[AcceptedCmp4]]+marketing_campaign[[#This Row],[AcceptedCmp3]]</f>
        <v>1</v>
      </c>
    </row>
    <row r="1604" spans="1:36" x14ac:dyDescent="0.35">
      <c r="A1604">
        <v>2565</v>
      </c>
      <c r="B1604">
        <v>1955</v>
      </c>
      <c r="C1604">
        <f t="shared" ca="1" si="50"/>
        <v>71</v>
      </c>
      <c r="D1604" t="str" cm="1">
        <f t="array" aca="1" ref="D16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4" t="s">
        <v>34</v>
      </c>
      <c r="F1604" t="s">
        <v>35</v>
      </c>
      <c r="G1604" cm="1">
        <f t="array" ref="G1604">_xlfn.IFS(marketing_campaign[[#This Row],[Marital_Status]]="Single",I1604-J1604+1,marketing_campaign[[#This Row],[Marital_Status]]="Together",I1604+J1604+2,marketing_campaign[[#This Row],[Marital_Status]]="Alone",I1604-J1604+1,marketing_campaign[[#This Row],[Marital_Status]]="Married",I1604+J1604+2,marketing_campaign[[#This Row],[Marital_Status]]="Divorced",I1604+J1604+1,marketing_campaign[[#This Row],[Marital_Status]]="YOLO",I1604-J1604+1,marketing_campaign[[#This Row],[Marital_Status]]="Absurd",I1604-J1604+1,marketing_campaign[[#This Row],[Marital_Status]]="Widow",I1604+J1604+1)</f>
        <v>1</v>
      </c>
      <c r="H1604">
        <v>70638</v>
      </c>
      <c r="I1604">
        <v>0</v>
      </c>
      <c r="J1604">
        <v>0</v>
      </c>
      <c r="K1604" s="1">
        <v>41426</v>
      </c>
      <c r="L1604">
        <v>69</v>
      </c>
      <c r="M1604" t="str" cm="1">
        <f t="array" ref="M1604">_xlfn.IFS(AND(marketing_campaign[[#This Row],[Recency]]&gt;=0,marketing_campaign[[#This Row],[Recency]]&lt;=14),"Early Recency",AND(marketing_campaign[[#This Row],[Recency]]&gt;=15,marketing_campaign[[#This Row],[Recency]]&lt;=31),"Mid-Recency",marketing_campaign[[#This Row],[Recency]]&gt;=32,"Late Recency")</f>
        <v>Late Recency</v>
      </c>
      <c r="N1604">
        <v>1016</v>
      </c>
      <c r="O1604">
        <v>12</v>
      </c>
      <c r="P1604">
        <v>215</v>
      </c>
      <c r="Q1604">
        <v>16</v>
      </c>
      <c r="R1604">
        <v>12</v>
      </c>
      <c r="S1604">
        <v>63</v>
      </c>
      <c r="T1604">
        <f>marketing_campaign[[#This Row],[MntGoldProds]]+marketing_campaign[[#This Row],[MntSweetProducts]]+marketing_campaign[[#This Row],[MntFishProducts]]+marketing_campaign[[#This Row],[MntMeatProducts]]+marketing_campaign[[#This Row],[MntFruits]]+marketing_campaign[[#This Row],[MntWines]]</f>
        <v>1334</v>
      </c>
      <c r="U1604">
        <v>1</v>
      </c>
      <c r="V1604">
        <v>4</v>
      </c>
      <c r="W1604">
        <v>5</v>
      </c>
      <c r="X1604">
        <v>10</v>
      </c>
      <c r="Y1604">
        <f t="shared" si="51"/>
        <v>20</v>
      </c>
      <c r="Z1604">
        <v>3</v>
      </c>
      <c r="AA1604">
        <v>0</v>
      </c>
      <c r="AB1604">
        <v>1</v>
      </c>
      <c r="AC1604">
        <v>0</v>
      </c>
      <c r="AD1604">
        <v>0</v>
      </c>
      <c r="AE1604">
        <v>0</v>
      </c>
      <c r="AF1604">
        <v>0</v>
      </c>
      <c r="AG1604">
        <v>3</v>
      </c>
      <c r="AH1604">
        <v>11</v>
      </c>
      <c r="AI1604">
        <v>0</v>
      </c>
      <c r="AJ1604">
        <f>marketing_campaign[[#This Row],[AcceptedCmp2]]+marketing_campaign[[#This Row],[AcceptedCmp1]]+marketing_campaign[[#This Row],[AcceptedCmp5]]+marketing_campaign[[#This Row],[AcceptedCmp4]]+marketing_campaign[[#This Row],[AcceptedCmp3]]</f>
        <v>1</v>
      </c>
    </row>
    <row r="1605" spans="1:36" x14ac:dyDescent="0.35">
      <c r="A1605">
        <v>800</v>
      </c>
      <c r="B1605">
        <v>1960</v>
      </c>
      <c r="C1605">
        <f t="shared" ca="1" si="50"/>
        <v>66</v>
      </c>
      <c r="D1605" t="str" cm="1">
        <f t="array" aca="1" ref="D16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5" t="s">
        <v>29</v>
      </c>
      <c r="F1605" t="s">
        <v>31</v>
      </c>
      <c r="G1605" cm="1">
        <f t="array" ref="G1605">_xlfn.IFS(marketing_campaign[[#This Row],[Marital_Status]]="Single",I1605-J1605+1,marketing_campaign[[#This Row],[Marital_Status]]="Together",I1605+J1605+2,marketing_campaign[[#This Row],[Marital_Status]]="Alone",I1605-J1605+1,marketing_campaign[[#This Row],[Marital_Status]]="Married",I1605+J1605+2,marketing_campaign[[#This Row],[Marital_Status]]="Divorced",I1605+J1605+1,marketing_campaign[[#This Row],[Marital_Status]]="YOLO",I1605-J1605+1,marketing_campaign[[#This Row],[Marital_Status]]="Absurd",I1605-J1605+1,marketing_campaign[[#This Row],[Marital_Status]]="Widow",I1605+J1605+1)</f>
        <v>4</v>
      </c>
      <c r="H1605">
        <v>44512</v>
      </c>
      <c r="I1605">
        <v>1</v>
      </c>
      <c r="J1605">
        <v>1</v>
      </c>
      <c r="K1605" s="1">
        <v>41516</v>
      </c>
      <c r="L1605">
        <v>57</v>
      </c>
      <c r="M1605" t="str" cm="1">
        <f t="array" ref="M1605">_xlfn.IFS(AND(marketing_campaign[[#This Row],[Recency]]&gt;=0,marketing_campaign[[#This Row],[Recency]]&lt;=14),"Early Recency",AND(marketing_campaign[[#This Row],[Recency]]&gt;=15,marketing_campaign[[#This Row],[Recency]]&lt;=31),"Mid-Recency",marketing_campaign[[#This Row],[Recency]]&gt;=32,"Late Recency")</f>
        <v>Late Recency</v>
      </c>
      <c r="N1605">
        <v>23</v>
      </c>
      <c r="O1605">
        <v>1</v>
      </c>
      <c r="P1605">
        <v>6</v>
      </c>
      <c r="Q1605">
        <v>0</v>
      </c>
      <c r="R1605">
        <v>0</v>
      </c>
      <c r="S1605">
        <v>2</v>
      </c>
      <c r="T1605">
        <f>marketing_campaign[[#This Row],[MntGoldProds]]+marketing_campaign[[#This Row],[MntSweetProducts]]+marketing_campaign[[#This Row],[MntFishProducts]]+marketing_campaign[[#This Row],[MntMeatProducts]]+marketing_campaign[[#This Row],[MntFruits]]+marketing_campaign[[#This Row],[MntWines]]</f>
        <v>32</v>
      </c>
      <c r="U1605">
        <v>2</v>
      </c>
      <c r="V1605">
        <v>1</v>
      </c>
      <c r="W1605">
        <v>0</v>
      </c>
      <c r="X1605">
        <v>3</v>
      </c>
      <c r="Y1605">
        <f t="shared" si="51"/>
        <v>6</v>
      </c>
      <c r="Z1605">
        <v>4</v>
      </c>
      <c r="AA1605">
        <v>0</v>
      </c>
      <c r="AB1605">
        <v>0</v>
      </c>
      <c r="AC1605">
        <v>0</v>
      </c>
      <c r="AD1605">
        <v>0</v>
      </c>
      <c r="AE1605">
        <v>0</v>
      </c>
      <c r="AF1605">
        <v>0</v>
      </c>
      <c r="AG1605">
        <v>3</v>
      </c>
      <c r="AH1605">
        <v>11</v>
      </c>
      <c r="AI1605">
        <v>0</v>
      </c>
      <c r="AJ1605">
        <f>marketing_campaign[[#This Row],[AcceptedCmp2]]+marketing_campaign[[#This Row],[AcceptedCmp1]]+marketing_campaign[[#This Row],[AcceptedCmp5]]+marketing_campaign[[#This Row],[AcceptedCmp4]]+marketing_campaign[[#This Row],[AcceptedCmp3]]</f>
        <v>0</v>
      </c>
    </row>
    <row r="1606" spans="1:36" x14ac:dyDescent="0.35">
      <c r="A1606">
        <v>11092</v>
      </c>
      <c r="B1606">
        <v>1961</v>
      </c>
      <c r="C1606">
        <f t="shared" ca="1" si="50"/>
        <v>65</v>
      </c>
      <c r="D1606" t="str" cm="1">
        <f t="array" aca="1" ref="D16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6" t="s">
        <v>29</v>
      </c>
      <c r="F1606" t="s">
        <v>33</v>
      </c>
      <c r="G1606" cm="1">
        <f t="array" ref="G1606">_xlfn.IFS(marketing_campaign[[#This Row],[Marital_Status]]="Single",I1606-J1606+1,marketing_campaign[[#This Row],[Marital_Status]]="Together",I1606+J1606+2,marketing_campaign[[#This Row],[Marital_Status]]="Alone",I1606-J1606+1,marketing_campaign[[#This Row],[Marital_Status]]="Married",I1606+J1606+2,marketing_campaign[[#This Row],[Marital_Status]]="Divorced",I1606+J1606+1,marketing_campaign[[#This Row],[Marital_Status]]="YOLO",I1606-J1606+1,marketing_campaign[[#This Row],[Marital_Status]]="Absurd",I1606-J1606+1,marketing_campaign[[#This Row],[Marital_Status]]="Widow",I1606+J1606+1)</f>
        <v>4</v>
      </c>
      <c r="H1606">
        <v>27116</v>
      </c>
      <c r="I1606">
        <v>1</v>
      </c>
      <c r="J1606">
        <v>1</v>
      </c>
      <c r="K1606" s="1">
        <v>41700</v>
      </c>
      <c r="L1606">
        <v>78</v>
      </c>
      <c r="M1606" t="str" cm="1">
        <f t="array" ref="M1606">_xlfn.IFS(AND(marketing_campaign[[#This Row],[Recency]]&gt;=0,marketing_campaign[[#This Row],[Recency]]&lt;=14),"Early Recency",AND(marketing_campaign[[#This Row],[Recency]]&gt;=15,marketing_campaign[[#This Row],[Recency]]&lt;=31),"Mid-Recency",marketing_campaign[[#This Row],[Recency]]&gt;=32,"Late Recency")</f>
        <v>Late Recency</v>
      </c>
      <c r="N1606">
        <v>12</v>
      </c>
      <c r="O1606">
        <v>1</v>
      </c>
      <c r="P1606">
        <v>21</v>
      </c>
      <c r="Q1606">
        <v>2</v>
      </c>
      <c r="R1606">
        <v>2</v>
      </c>
      <c r="S1606">
        <v>3</v>
      </c>
      <c r="T1606">
        <f>marketing_campaign[[#This Row],[MntGoldProds]]+marketing_campaign[[#This Row],[MntSweetProducts]]+marketing_campaign[[#This Row],[MntFishProducts]]+marketing_campaign[[#This Row],[MntMeatProducts]]+marketing_campaign[[#This Row],[MntFruits]]+marketing_campaign[[#This Row],[MntWines]]</f>
        <v>41</v>
      </c>
      <c r="U1606">
        <v>2</v>
      </c>
      <c r="V1606">
        <v>2</v>
      </c>
      <c r="W1606">
        <v>0</v>
      </c>
      <c r="X1606">
        <v>3</v>
      </c>
      <c r="Y1606">
        <f t="shared" si="51"/>
        <v>7</v>
      </c>
      <c r="Z1606">
        <v>7</v>
      </c>
      <c r="AA1606">
        <v>0</v>
      </c>
      <c r="AB1606">
        <v>0</v>
      </c>
      <c r="AC1606">
        <v>0</v>
      </c>
      <c r="AD1606">
        <v>0</v>
      </c>
      <c r="AE1606">
        <v>0</v>
      </c>
      <c r="AF1606">
        <v>0</v>
      </c>
      <c r="AG1606">
        <v>3</v>
      </c>
      <c r="AH1606">
        <v>11</v>
      </c>
      <c r="AI1606">
        <v>0</v>
      </c>
      <c r="AJ1606">
        <f>marketing_campaign[[#This Row],[AcceptedCmp2]]+marketing_campaign[[#This Row],[AcceptedCmp1]]+marketing_campaign[[#This Row],[AcceptedCmp5]]+marketing_campaign[[#This Row],[AcceptedCmp4]]+marketing_campaign[[#This Row],[AcceptedCmp3]]</f>
        <v>0</v>
      </c>
    </row>
    <row r="1607" spans="1:36" x14ac:dyDescent="0.35">
      <c r="A1607">
        <v>5062</v>
      </c>
      <c r="B1607">
        <v>1963</v>
      </c>
      <c r="C1607">
        <f t="shared" ca="1" si="50"/>
        <v>63</v>
      </c>
      <c r="D1607" t="str" cm="1">
        <f t="array" aca="1" ref="D16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07" t="s">
        <v>32</v>
      </c>
      <c r="F1607" t="s">
        <v>33</v>
      </c>
      <c r="G1607" cm="1">
        <f t="array" ref="G1607">_xlfn.IFS(marketing_campaign[[#This Row],[Marital_Status]]="Single",I1607-J1607+1,marketing_campaign[[#This Row],[Marital_Status]]="Together",I1607+J1607+2,marketing_campaign[[#This Row],[Marital_Status]]="Alone",I1607-J1607+1,marketing_campaign[[#This Row],[Marital_Status]]="Married",I1607+J1607+2,marketing_campaign[[#This Row],[Marital_Status]]="Divorced",I1607+J1607+1,marketing_campaign[[#This Row],[Marital_Status]]="YOLO",I1607-J1607+1,marketing_campaign[[#This Row],[Marital_Status]]="Absurd",I1607-J1607+1,marketing_campaign[[#This Row],[Marital_Status]]="Widow",I1607+J1607+1)</f>
        <v>4</v>
      </c>
      <c r="H1607">
        <v>54072</v>
      </c>
      <c r="I1607">
        <v>1</v>
      </c>
      <c r="J1607">
        <v>1</v>
      </c>
      <c r="K1607" s="1">
        <v>41482</v>
      </c>
      <c r="L1607">
        <v>71</v>
      </c>
      <c r="M1607" t="str" cm="1">
        <f t="array" ref="M1607">_xlfn.IFS(AND(marketing_campaign[[#This Row],[Recency]]&gt;=0,marketing_campaign[[#This Row],[Recency]]&lt;=14),"Early Recency",AND(marketing_campaign[[#This Row],[Recency]]&gt;=15,marketing_campaign[[#This Row],[Recency]]&lt;=31),"Mid-Recency",marketing_campaign[[#This Row],[Recency]]&gt;=32,"Late Recency")</f>
        <v>Late Recency</v>
      </c>
      <c r="N1607">
        <v>35</v>
      </c>
      <c r="O1607">
        <v>0</v>
      </c>
      <c r="P1607">
        <v>4</v>
      </c>
      <c r="Q1607">
        <v>0</v>
      </c>
      <c r="R1607">
        <v>0</v>
      </c>
      <c r="S1607">
        <v>0</v>
      </c>
      <c r="T1607">
        <f>marketing_campaign[[#This Row],[MntGoldProds]]+marketing_campaign[[#This Row],[MntSweetProducts]]+marketing_campaign[[#This Row],[MntFishProducts]]+marketing_campaign[[#This Row],[MntMeatProducts]]+marketing_campaign[[#This Row],[MntFruits]]+marketing_campaign[[#This Row],[MntWines]]</f>
        <v>39</v>
      </c>
      <c r="U1607">
        <v>1</v>
      </c>
      <c r="V1607">
        <v>2</v>
      </c>
      <c r="W1607">
        <v>0</v>
      </c>
      <c r="X1607">
        <v>2</v>
      </c>
      <c r="Y1607">
        <f t="shared" si="51"/>
        <v>5</v>
      </c>
      <c r="Z1607">
        <v>8</v>
      </c>
      <c r="AA1607">
        <v>0</v>
      </c>
      <c r="AB1607">
        <v>0</v>
      </c>
      <c r="AC1607">
        <v>0</v>
      </c>
      <c r="AD1607">
        <v>0</v>
      </c>
      <c r="AE1607">
        <v>0</v>
      </c>
      <c r="AF1607">
        <v>0</v>
      </c>
      <c r="AG1607">
        <v>3</v>
      </c>
      <c r="AH1607">
        <v>11</v>
      </c>
      <c r="AI1607">
        <v>0</v>
      </c>
      <c r="AJ1607">
        <f>marketing_campaign[[#This Row],[AcceptedCmp2]]+marketing_campaign[[#This Row],[AcceptedCmp1]]+marketing_campaign[[#This Row],[AcceptedCmp5]]+marketing_campaign[[#This Row],[AcceptedCmp4]]+marketing_campaign[[#This Row],[AcceptedCmp3]]</f>
        <v>0</v>
      </c>
    </row>
    <row r="1608" spans="1:36" x14ac:dyDescent="0.35">
      <c r="A1608">
        <v>8969</v>
      </c>
      <c r="B1608">
        <v>1977</v>
      </c>
      <c r="C1608">
        <f t="shared" ca="1" si="50"/>
        <v>49</v>
      </c>
      <c r="D1608" t="str" cm="1">
        <f t="array" aca="1" ref="D16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08" t="s">
        <v>29</v>
      </c>
      <c r="F1608" t="s">
        <v>33</v>
      </c>
      <c r="G1608" cm="1">
        <f t="array" ref="G1608">_xlfn.IFS(marketing_campaign[[#This Row],[Marital_Status]]="Single",I1608-J1608+1,marketing_campaign[[#This Row],[Marital_Status]]="Together",I1608+J1608+2,marketing_campaign[[#This Row],[Marital_Status]]="Alone",I1608-J1608+1,marketing_campaign[[#This Row],[Marital_Status]]="Married",I1608+J1608+2,marketing_campaign[[#This Row],[Marital_Status]]="Divorced",I1608+J1608+1,marketing_campaign[[#This Row],[Marital_Status]]="YOLO",I1608-J1608+1,marketing_campaign[[#This Row],[Marital_Status]]="Absurd",I1608-J1608+1,marketing_campaign[[#This Row],[Marital_Status]]="Widow",I1608+J1608+1)</f>
        <v>3</v>
      </c>
      <c r="H1608">
        <v>71855</v>
      </c>
      <c r="I1608">
        <v>0</v>
      </c>
      <c r="J1608">
        <v>1</v>
      </c>
      <c r="K1608" s="1">
        <v>41290</v>
      </c>
      <c r="L1608">
        <v>59</v>
      </c>
      <c r="M1608" t="str" cm="1">
        <f t="array" ref="M1608">_xlfn.IFS(AND(marketing_campaign[[#This Row],[Recency]]&gt;=0,marketing_campaign[[#This Row],[Recency]]&lt;=14),"Early Recency",AND(marketing_campaign[[#This Row],[Recency]]&gt;=15,marketing_campaign[[#This Row],[Recency]]&lt;=31),"Mid-Recency",marketing_campaign[[#This Row],[Recency]]&gt;=32,"Late Recency")</f>
        <v>Late Recency</v>
      </c>
      <c r="N1608">
        <v>548</v>
      </c>
      <c r="O1608">
        <v>31</v>
      </c>
      <c r="P1608">
        <v>422</v>
      </c>
      <c r="Q1608">
        <v>0</v>
      </c>
      <c r="R1608">
        <v>112</v>
      </c>
      <c r="S1608">
        <v>28</v>
      </c>
      <c r="T1608">
        <f>marketing_campaign[[#This Row],[MntGoldProds]]+marketing_campaign[[#This Row],[MntSweetProducts]]+marketing_campaign[[#This Row],[MntFishProducts]]+marketing_campaign[[#This Row],[MntMeatProducts]]+marketing_campaign[[#This Row],[MntFruits]]+marketing_campaign[[#This Row],[MntWines]]</f>
        <v>1141</v>
      </c>
      <c r="U1608">
        <v>4</v>
      </c>
      <c r="V1608">
        <v>5</v>
      </c>
      <c r="W1608">
        <v>5</v>
      </c>
      <c r="X1608">
        <v>11</v>
      </c>
      <c r="Y1608">
        <f t="shared" si="51"/>
        <v>25</v>
      </c>
      <c r="Z1608">
        <v>3</v>
      </c>
      <c r="AA1608">
        <v>0</v>
      </c>
      <c r="AB1608">
        <v>0</v>
      </c>
      <c r="AC1608">
        <v>0</v>
      </c>
      <c r="AD1608">
        <v>0</v>
      </c>
      <c r="AE1608">
        <v>0</v>
      </c>
      <c r="AF1608">
        <v>0</v>
      </c>
      <c r="AG1608">
        <v>3</v>
      </c>
      <c r="AH1608">
        <v>11</v>
      </c>
      <c r="AI1608">
        <v>0</v>
      </c>
      <c r="AJ1608">
        <f>marketing_campaign[[#This Row],[AcceptedCmp2]]+marketing_campaign[[#This Row],[AcceptedCmp1]]+marketing_campaign[[#This Row],[AcceptedCmp5]]+marketing_campaign[[#This Row],[AcceptedCmp4]]+marketing_campaign[[#This Row],[AcceptedCmp3]]</f>
        <v>0</v>
      </c>
    </row>
    <row r="1609" spans="1:36" x14ac:dyDescent="0.35">
      <c r="A1609">
        <v>4656</v>
      </c>
      <c r="B1609">
        <v>1990</v>
      </c>
      <c r="C1609">
        <f t="shared" ca="1" si="50"/>
        <v>36</v>
      </c>
      <c r="D1609" t="str" cm="1">
        <f t="array" aca="1" ref="D16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09" t="s">
        <v>37</v>
      </c>
      <c r="F1609" t="s">
        <v>30</v>
      </c>
      <c r="G1609" cm="1">
        <f t="array" ref="G1609">_xlfn.IFS(marketing_campaign[[#This Row],[Marital_Status]]="Single",I1609-J1609+1,marketing_campaign[[#This Row],[Marital_Status]]="Together",I1609+J1609+2,marketing_campaign[[#This Row],[Marital_Status]]="Alone",I1609-J1609+1,marketing_campaign[[#This Row],[Marital_Status]]="Married",I1609+J1609+2,marketing_campaign[[#This Row],[Marital_Status]]="Divorced",I1609+J1609+1,marketing_campaign[[#This Row],[Marital_Status]]="YOLO",I1609-J1609+1,marketing_campaign[[#This Row],[Marital_Status]]="Absurd",I1609-J1609+1,marketing_campaign[[#This Row],[Marital_Status]]="Widow",I1609+J1609+1)</f>
        <v>2</v>
      </c>
      <c r="H1609">
        <v>51250</v>
      </c>
      <c r="I1609">
        <v>1</v>
      </c>
      <c r="J1609">
        <v>0</v>
      </c>
      <c r="K1609" s="1">
        <v>41363</v>
      </c>
      <c r="L1609">
        <v>28</v>
      </c>
      <c r="M1609" t="str" cm="1">
        <f t="array" ref="M1609">_xlfn.IFS(AND(marketing_campaign[[#This Row],[Recency]]&gt;=0,marketing_campaign[[#This Row],[Recency]]&lt;=14),"Early Recency",AND(marketing_campaign[[#This Row],[Recency]]&gt;=15,marketing_campaign[[#This Row],[Recency]]&lt;=31),"Mid-Recency",marketing_campaign[[#This Row],[Recency]]&gt;=32,"Late Recency")</f>
        <v>Mid-Recency</v>
      </c>
      <c r="N1609">
        <v>342</v>
      </c>
      <c r="O1609">
        <v>32</v>
      </c>
      <c r="P1609">
        <v>230</v>
      </c>
      <c r="Q1609">
        <v>34</v>
      </c>
      <c r="R1609">
        <v>32</v>
      </c>
      <c r="S1609">
        <v>40</v>
      </c>
      <c r="T1609">
        <f>marketing_campaign[[#This Row],[MntGoldProds]]+marketing_campaign[[#This Row],[MntSweetProducts]]+marketing_campaign[[#This Row],[MntFishProducts]]+marketing_campaign[[#This Row],[MntMeatProducts]]+marketing_campaign[[#This Row],[MntFruits]]+marketing_campaign[[#This Row],[MntWines]]</f>
        <v>710</v>
      </c>
      <c r="U1609">
        <v>5</v>
      </c>
      <c r="V1609">
        <v>10</v>
      </c>
      <c r="W1609">
        <v>5</v>
      </c>
      <c r="X1609">
        <v>4</v>
      </c>
      <c r="Y1609">
        <f t="shared" si="51"/>
        <v>24</v>
      </c>
      <c r="Z1609">
        <v>9</v>
      </c>
      <c r="AA1609">
        <v>1</v>
      </c>
      <c r="AB1609">
        <v>0</v>
      </c>
      <c r="AC1609">
        <v>0</v>
      </c>
      <c r="AD1609">
        <v>0</v>
      </c>
      <c r="AE1609">
        <v>0</v>
      </c>
      <c r="AF1609">
        <v>0</v>
      </c>
      <c r="AG1609">
        <v>3</v>
      </c>
      <c r="AH1609">
        <v>11</v>
      </c>
      <c r="AI1609">
        <v>0</v>
      </c>
      <c r="AJ1609">
        <f>marketing_campaign[[#This Row],[AcceptedCmp2]]+marketing_campaign[[#This Row],[AcceptedCmp1]]+marketing_campaign[[#This Row],[AcceptedCmp5]]+marketing_campaign[[#This Row],[AcceptedCmp4]]+marketing_campaign[[#This Row],[AcceptedCmp3]]</f>
        <v>1</v>
      </c>
    </row>
    <row r="1610" spans="1:36" x14ac:dyDescent="0.35">
      <c r="A1610">
        <v>4480</v>
      </c>
      <c r="B1610">
        <v>1973</v>
      </c>
      <c r="C1610">
        <f t="shared" ca="1" si="50"/>
        <v>53</v>
      </c>
      <c r="D1610" t="str" cm="1">
        <f t="array" aca="1" ref="D16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0" t="s">
        <v>34</v>
      </c>
      <c r="F1610" t="s">
        <v>33</v>
      </c>
      <c r="G1610" cm="1">
        <f t="array" ref="G1610">_xlfn.IFS(marketing_campaign[[#This Row],[Marital_Status]]="Single",I1610-J1610+1,marketing_campaign[[#This Row],[Marital_Status]]="Together",I1610+J1610+2,marketing_campaign[[#This Row],[Marital_Status]]="Alone",I1610-J1610+1,marketing_campaign[[#This Row],[Marital_Status]]="Married",I1610+J1610+2,marketing_campaign[[#This Row],[Marital_Status]]="Divorced",I1610+J1610+1,marketing_campaign[[#This Row],[Marital_Status]]="YOLO",I1610-J1610+1,marketing_campaign[[#This Row],[Marital_Status]]="Absurd",I1610-J1610+1,marketing_campaign[[#This Row],[Marital_Status]]="Widow",I1610+J1610+1)</f>
        <v>3</v>
      </c>
      <c r="H1610">
        <v>60432</v>
      </c>
      <c r="I1610">
        <v>0</v>
      </c>
      <c r="J1610">
        <v>1</v>
      </c>
      <c r="K1610" s="1">
        <v>41707</v>
      </c>
      <c r="L1610">
        <v>61</v>
      </c>
      <c r="M1610" t="str" cm="1">
        <f t="array" ref="M1610">_xlfn.IFS(AND(marketing_campaign[[#This Row],[Recency]]&gt;=0,marketing_campaign[[#This Row],[Recency]]&lt;=14),"Early Recency",AND(marketing_campaign[[#This Row],[Recency]]&gt;=15,marketing_campaign[[#This Row],[Recency]]&lt;=31),"Mid-Recency",marketing_campaign[[#This Row],[Recency]]&gt;=32,"Late Recency")</f>
        <v>Late Recency</v>
      </c>
      <c r="N1610">
        <v>365</v>
      </c>
      <c r="O1610">
        <v>3</v>
      </c>
      <c r="P1610">
        <v>15</v>
      </c>
      <c r="Q1610">
        <v>4</v>
      </c>
      <c r="R1610">
        <v>3</v>
      </c>
      <c r="S1610">
        <v>11</v>
      </c>
      <c r="T1610">
        <f>marketing_campaign[[#This Row],[MntGoldProds]]+marketing_campaign[[#This Row],[MntSweetProducts]]+marketing_campaign[[#This Row],[MntFishProducts]]+marketing_campaign[[#This Row],[MntMeatProducts]]+marketing_campaign[[#This Row],[MntFruits]]+marketing_campaign[[#This Row],[MntWines]]</f>
        <v>401</v>
      </c>
      <c r="U1610">
        <v>5</v>
      </c>
      <c r="V1610">
        <v>7</v>
      </c>
      <c r="W1610">
        <v>2</v>
      </c>
      <c r="X1610">
        <v>5</v>
      </c>
      <c r="Y1610">
        <f t="shared" si="51"/>
        <v>19</v>
      </c>
      <c r="Z1610">
        <v>6</v>
      </c>
      <c r="AA1610">
        <v>0</v>
      </c>
      <c r="AB1610">
        <v>0</v>
      </c>
      <c r="AC1610">
        <v>0</v>
      </c>
      <c r="AD1610">
        <v>0</v>
      </c>
      <c r="AE1610">
        <v>0</v>
      </c>
      <c r="AF1610">
        <v>0</v>
      </c>
      <c r="AG1610">
        <v>3</v>
      </c>
      <c r="AH1610">
        <v>11</v>
      </c>
      <c r="AI1610">
        <v>0</v>
      </c>
      <c r="AJ1610">
        <f>marketing_campaign[[#This Row],[AcceptedCmp2]]+marketing_campaign[[#This Row],[AcceptedCmp1]]+marketing_campaign[[#This Row],[AcceptedCmp5]]+marketing_campaign[[#This Row],[AcceptedCmp4]]+marketing_campaign[[#This Row],[AcceptedCmp3]]</f>
        <v>0</v>
      </c>
    </row>
    <row r="1611" spans="1:36" x14ac:dyDescent="0.35">
      <c r="A1611">
        <v>9971</v>
      </c>
      <c r="B1611">
        <v>1964</v>
      </c>
      <c r="C1611">
        <f t="shared" ca="1" si="50"/>
        <v>62</v>
      </c>
      <c r="D1611" t="str" cm="1">
        <f t="array" aca="1" ref="D16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11" t="s">
        <v>32</v>
      </c>
      <c r="F1611" t="s">
        <v>33</v>
      </c>
      <c r="G1611" cm="1">
        <f t="array" ref="G1611">_xlfn.IFS(marketing_campaign[[#This Row],[Marital_Status]]="Single",I1611-J1611+1,marketing_campaign[[#This Row],[Marital_Status]]="Together",I1611+J1611+2,marketing_campaign[[#This Row],[Marital_Status]]="Alone",I1611-J1611+1,marketing_campaign[[#This Row],[Marital_Status]]="Married",I1611+J1611+2,marketing_campaign[[#This Row],[Marital_Status]]="Divorced",I1611+J1611+1,marketing_campaign[[#This Row],[Marital_Status]]="YOLO",I1611-J1611+1,marketing_campaign[[#This Row],[Marital_Status]]="Absurd",I1611-J1611+1,marketing_campaign[[#This Row],[Marital_Status]]="Widow",I1611+J1611+1)</f>
        <v>3</v>
      </c>
      <c r="H1611">
        <v>65526</v>
      </c>
      <c r="I1611">
        <v>0</v>
      </c>
      <c r="J1611">
        <v>1</v>
      </c>
      <c r="K1611" s="1">
        <v>41740</v>
      </c>
      <c r="L1611">
        <v>22</v>
      </c>
      <c r="M1611" t="str" cm="1">
        <f t="array" ref="M1611">_xlfn.IFS(AND(marketing_campaign[[#This Row],[Recency]]&gt;=0,marketing_campaign[[#This Row],[Recency]]&lt;=14),"Early Recency",AND(marketing_campaign[[#This Row],[Recency]]&gt;=15,marketing_campaign[[#This Row],[Recency]]&lt;=31),"Mid-Recency",marketing_campaign[[#This Row],[Recency]]&gt;=32,"Late Recency")</f>
        <v>Mid-Recency</v>
      </c>
      <c r="N1611">
        <v>397</v>
      </c>
      <c r="O1611">
        <v>19</v>
      </c>
      <c r="P1611">
        <v>69</v>
      </c>
      <c r="Q1611">
        <v>12</v>
      </c>
      <c r="R1611">
        <v>0</v>
      </c>
      <c r="S1611">
        <v>9</v>
      </c>
      <c r="T1611">
        <f>marketing_campaign[[#This Row],[MntGoldProds]]+marketing_campaign[[#This Row],[MntSweetProducts]]+marketing_campaign[[#This Row],[MntFishProducts]]+marketing_campaign[[#This Row],[MntMeatProducts]]+marketing_campaign[[#This Row],[MntFruits]]+marketing_campaign[[#This Row],[MntWines]]</f>
        <v>506</v>
      </c>
      <c r="U1611">
        <v>1</v>
      </c>
      <c r="V1611">
        <v>4</v>
      </c>
      <c r="W1611">
        <v>4</v>
      </c>
      <c r="X1611">
        <v>8</v>
      </c>
      <c r="Y1611">
        <f t="shared" si="51"/>
        <v>17</v>
      </c>
      <c r="Z1611">
        <v>2</v>
      </c>
      <c r="AA1611">
        <v>0</v>
      </c>
      <c r="AB1611">
        <v>0</v>
      </c>
      <c r="AC1611">
        <v>0</v>
      </c>
      <c r="AD1611">
        <v>0</v>
      </c>
      <c r="AE1611">
        <v>0</v>
      </c>
      <c r="AF1611">
        <v>0</v>
      </c>
      <c r="AG1611">
        <v>3</v>
      </c>
      <c r="AH1611">
        <v>11</v>
      </c>
      <c r="AI1611">
        <v>0</v>
      </c>
      <c r="AJ1611">
        <f>marketing_campaign[[#This Row],[AcceptedCmp2]]+marketing_campaign[[#This Row],[AcceptedCmp1]]+marketing_campaign[[#This Row],[AcceptedCmp5]]+marketing_campaign[[#This Row],[AcceptedCmp4]]+marketing_campaign[[#This Row],[AcceptedCmp3]]</f>
        <v>0</v>
      </c>
    </row>
    <row r="1612" spans="1:36" x14ac:dyDescent="0.35">
      <c r="A1612">
        <v>6729</v>
      </c>
      <c r="B1612">
        <v>1988</v>
      </c>
      <c r="C1612">
        <f t="shared" ca="1" si="50"/>
        <v>38</v>
      </c>
      <c r="D1612" t="str" cm="1">
        <f t="array" aca="1" ref="D16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2" t="s">
        <v>29</v>
      </c>
      <c r="F1612" t="s">
        <v>30</v>
      </c>
      <c r="G1612" cm="1">
        <f t="array" ref="G1612">_xlfn.IFS(marketing_campaign[[#This Row],[Marital_Status]]="Single",I1612-J1612+1,marketing_campaign[[#This Row],[Marital_Status]]="Together",I1612+J1612+2,marketing_campaign[[#This Row],[Marital_Status]]="Alone",I1612-J1612+1,marketing_campaign[[#This Row],[Marital_Status]]="Married",I1612+J1612+2,marketing_campaign[[#This Row],[Marital_Status]]="Divorced",I1612+J1612+1,marketing_campaign[[#This Row],[Marital_Status]]="YOLO",I1612-J1612+1,marketing_campaign[[#This Row],[Marital_Status]]="Absurd",I1612-J1612+1,marketing_campaign[[#This Row],[Marital_Status]]="Widow",I1612+J1612+1)</f>
        <v>1</v>
      </c>
      <c r="H1612">
        <v>68655</v>
      </c>
      <c r="I1612">
        <v>0</v>
      </c>
      <c r="J1612">
        <v>0</v>
      </c>
      <c r="K1612" s="1">
        <v>41131</v>
      </c>
      <c r="L1612">
        <v>95</v>
      </c>
      <c r="M1612" t="str" cm="1">
        <f t="array" ref="M1612">_xlfn.IFS(AND(marketing_campaign[[#This Row],[Recency]]&gt;=0,marketing_campaign[[#This Row],[Recency]]&lt;=14),"Early Recency",AND(marketing_campaign[[#This Row],[Recency]]&gt;=15,marketing_campaign[[#This Row],[Recency]]&lt;=31),"Mid-Recency",marketing_campaign[[#This Row],[Recency]]&gt;=32,"Late Recency")</f>
        <v>Late Recency</v>
      </c>
      <c r="N1612">
        <v>456</v>
      </c>
      <c r="O1612">
        <v>19</v>
      </c>
      <c r="P1612">
        <v>832</v>
      </c>
      <c r="Q1612">
        <v>75</v>
      </c>
      <c r="R1612">
        <v>118</v>
      </c>
      <c r="S1612">
        <v>38</v>
      </c>
      <c r="T1612">
        <f>marketing_campaign[[#This Row],[MntGoldProds]]+marketing_campaign[[#This Row],[MntSweetProducts]]+marketing_campaign[[#This Row],[MntFishProducts]]+marketing_campaign[[#This Row],[MntMeatProducts]]+marketing_campaign[[#This Row],[MntFruits]]+marketing_campaign[[#This Row],[MntWines]]</f>
        <v>1538</v>
      </c>
      <c r="U1612">
        <v>1</v>
      </c>
      <c r="V1612">
        <v>4</v>
      </c>
      <c r="W1612">
        <v>5</v>
      </c>
      <c r="X1612">
        <v>11</v>
      </c>
      <c r="Y1612">
        <f t="shared" si="51"/>
        <v>21</v>
      </c>
      <c r="Z1612">
        <v>3</v>
      </c>
      <c r="AA1612">
        <v>0</v>
      </c>
      <c r="AB1612">
        <v>0</v>
      </c>
      <c r="AC1612">
        <v>0</v>
      </c>
      <c r="AD1612">
        <v>0</v>
      </c>
      <c r="AE1612">
        <v>0</v>
      </c>
      <c r="AF1612">
        <v>0</v>
      </c>
      <c r="AG1612">
        <v>3</v>
      </c>
      <c r="AH1612">
        <v>11</v>
      </c>
      <c r="AI1612">
        <v>0</v>
      </c>
      <c r="AJ1612">
        <f>marketing_campaign[[#This Row],[AcceptedCmp2]]+marketing_campaign[[#This Row],[AcceptedCmp1]]+marketing_campaign[[#This Row],[AcceptedCmp5]]+marketing_campaign[[#This Row],[AcceptedCmp4]]+marketing_campaign[[#This Row],[AcceptedCmp3]]</f>
        <v>0</v>
      </c>
    </row>
    <row r="1613" spans="1:36" x14ac:dyDescent="0.35">
      <c r="A1613">
        <v>1773</v>
      </c>
      <c r="B1613">
        <v>1978</v>
      </c>
      <c r="C1613">
        <f t="shared" ca="1" si="50"/>
        <v>48</v>
      </c>
      <c r="D1613" t="str" cm="1">
        <f t="array" aca="1" ref="D16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3" t="s">
        <v>37</v>
      </c>
      <c r="F1613" t="s">
        <v>33</v>
      </c>
      <c r="G1613" cm="1">
        <f t="array" ref="G1613">_xlfn.IFS(marketing_campaign[[#This Row],[Marital_Status]]="Single",I1613-J1613+1,marketing_campaign[[#This Row],[Marital_Status]]="Together",I1613+J1613+2,marketing_campaign[[#This Row],[Marital_Status]]="Alone",I1613-J1613+1,marketing_campaign[[#This Row],[Marital_Status]]="Married",I1613+J1613+2,marketing_campaign[[#This Row],[Marital_Status]]="Divorced",I1613+J1613+1,marketing_campaign[[#This Row],[Marital_Status]]="YOLO",I1613-J1613+1,marketing_campaign[[#This Row],[Marital_Status]]="Absurd",I1613-J1613+1,marketing_campaign[[#This Row],[Marital_Status]]="Widow",I1613+J1613+1)</f>
        <v>2</v>
      </c>
      <c r="H1613">
        <v>12393</v>
      </c>
      <c r="I1613">
        <v>0</v>
      </c>
      <c r="J1613">
        <v>0</v>
      </c>
      <c r="K1613" s="1">
        <v>41247</v>
      </c>
      <c r="L1613">
        <v>38</v>
      </c>
      <c r="M1613" t="str" cm="1">
        <f t="array" ref="M1613">_xlfn.IFS(AND(marketing_campaign[[#This Row],[Recency]]&gt;=0,marketing_campaign[[#This Row],[Recency]]&lt;=14),"Early Recency",AND(marketing_campaign[[#This Row],[Recency]]&gt;=15,marketing_campaign[[#This Row],[Recency]]&lt;=31),"Mid-Recency",marketing_campaign[[#This Row],[Recency]]&gt;=32,"Late Recency")</f>
        <v>Late Recency</v>
      </c>
      <c r="N1613">
        <v>5</v>
      </c>
      <c r="O1613">
        <v>6</v>
      </c>
      <c r="P1613">
        <v>15</v>
      </c>
      <c r="Q1613">
        <v>11</v>
      </c>
      <c r="R1613">
        <v>7</v>
      </c>
      <c r="S1613">
        <v>13</v>
      </c>
      <c r="T1613">
        <f>marketing_campaign[[#This Row],[MntGoldProds]]+marketing_campaign[[#This Row],[MntSweetProducts]]+marketing_campaign[[#This Row],[MntFishProducts]]+marketing_campaign[[#This Row],[MntMeatProducts]]+marketing_campaign[[#This Row],[MntFruits]]+marketing_campaign[[#This Row],[MntWines]]</f>
        <v>57</v>
      </c>
      <c r="U1613">
        <v>1</v>
      </c>
      <c r="V1613">
        <v>2</v>
      </c>
      <c r="W1613">
        <v>0</v>
      </c>
      <c r="X1613">
        <v>3</v>
      </c>
      <c r="Y1613">
        <f t="shared" si="51"/>
        <v>6</v>
      </c>
      <c r="Z1613">
        <v>9</v>
      </c>
      <c r="AA1613">
        <v>0</v>
      </c>
      <c r="AB1613">
        <v>0</v>
      </c>
      <c r="AC1613">
        <v>0</v>
      </c>
      <c r="AD1613">
        <v>0</v>
      </c>
      <c r="AE1613">
        <v>0</v>
      </c>
      <c r="AF1613">
        <v>0</v>
      </c>
      <c r="AG1613">
        <v>3</v>
      </c>
      <c r="AH1613">
        <v>11</v>
      </c>
      <c r="AI1613">
        <v>0</v>
      </c>
      <c r="AJ1613">
        <f>marketing_campaign[[#This Row],[AcceptedCmp2]]+marketing_campaign[[#This Row],[AcceptedCmp1]]+marketing_campaign[[#This Row],[AcceptedCmp5]]+marketing_campaign[[#This Row],[AcceptedCmp4]]+marketing_campaign[[#This Row],[AcceptedCmp3]]</f>
        <v>0</v>
      </c>
    </row>
    <row r="1614" spans="1:36" x14ac:dyDescent="0.35">
      <c r="A1614">
        <v>9242</v>
      </c>
      <c r="B1614">
        <v>1990</v>
      </c>
      <c r="C1614">
        <f t="shared" ca="1" si="50"/>
        <v>36</v>
      </c>
      <c r="D1614" t="str" cm="1">
        <f t="array" aca="1" ref="D16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4" t="s">
        <v>29</v>
      </c>
      <c r="F1614" t="s">
        <v>30</v>
      </c>
      <c r="G1614" cm="1">
        <f t="array" ref="G1614">_xlfn.IFS(marketing_campaign[[#This Row],[Marital_Status]]="Single",I1614-J1614+1,marketing_campaign[[#This Row],[Marital_Status]]="Together",I1614+J1614+2,marketing_campaign[[#This Row],[Marital_Status]]="Alone",I1614-J1614+1,marketing_campaign[[#This Row],[Marital_Status]]="Married",I1614+J1614+2,marketing_campaign[[#This Row],[Marital_Status]]="Divorced",I1614+J1614+1,marketing_campaign[[#This Row],[Marital_Status]]="YOLO",I1614-J1614+1,marketing_campaign[[#This Row],[Marital_Status]]="Absurd",I1614-J1614+1,marketing_campaign[[#This Row],[Marital_Status]]="Widow",I1614+J1614+1)</f>
        <v>1</v>
      </c>
      <c r="H1614">
        <v>64509</v>
      </c>
      <c r="I1614">
        <v>0</v>
      </c>
      <c r="J1614">
        <v>0</v>
      </c>
      <c r="K1614" s="1">
        <v>41503</v>
      </c>
      <c r="L1614">
        <v>19</v>
      </c>
      <c r="M1614" t="str" cm="1">
        <f t="array" ref="M1614">_xlfn.IFS(AND(marketing_campaign[[#This Row],[Recency]]&gt;=0,marketing_campaign[[#This Row],[Recency]]&lt;=14),"Early Recency",AND(marketing_campaign[[#This Row],[Recency]]&gt;=15,marketing_campaign[[#This Row],[Recency]]&lt;=31),"Mid-Recency",marketing_campaign[[#This Row],[Recency]]&gt;=32,"Late Recency")</f>
        <v>Mid-Recency</v>
      </c>
      <c r="N1614">
        <v>836</v>
      </c>
      <c r="O1614">
        <v>185</v>
      </c>
      <c r="P1614">
        <v>575</v>
      </c>
      <c r="Q1614">
        <v>24</v>
      </c>
      <c r="R1614">
        <v>25</v>
      </c>
      <c r="S1614">
        <v>77</v>
      </c>
      <c r="T1614">
        <f>marketing_campaign[[#This Row],[MntGoldProds]]+marketing_campaign[[#This Row],[MntSweetProducts]]+marketing_campaign[[#This Row],[MntFishProducts]]+marketing_campaign[[#This Row],[MntMeatProducts]]+marketing_campaign[[#This Row],[MntFruits]]+marketing_campaign[[#This Row],[MntWines]]</f>
        <v>1722</v>
      </c>
      <c r="U1614">
        <v>1</v>
      </c>
      <c r="V1614">
        <v>6</v>
      </c>
      <c r="W1614">
        <v>3</v>
      </c>
      <c r="X1614">
        <v>9</v>
      </c>
      <c r="Y1614">
        <f t="shared" si="51"/>
        <v>19</v>
      </c>
      <c r="Z1614">
        <v>4</v>
      </c>
      <c r="AA1614">
        <v>1</v>
      </c>
      <c r="AB1614">
        <v>0</v>
      </c>
      <c r="AC1614">
        <v>0</v>
      </c>
      <c r="AD1614">
        <v>0</v>
      </c>
      <c r="AE1614">
        <v>0</v>
      </c>
      <c r="AF1614">
        <v>0</v>
      </c>
      <c r="AG1614">
        <v>3</v>
      </c>
      <c r="AH1614">
        <v>11</v>
      </c>
      <c r="AI1614">
        <v>1</v>
      </c>
      <c r="AJ1614">
        <f>marketing_campaign[[#This Row],[AcceptedCmp2]]+marketing_campaign[[#This Row],[AcceptedCmp1]]+marketing_campaign[[#This Row],[AcceptedCmp5]]+marketing_campaign[[#This Row],[AcceptedCmp4]]+marketing_campaign[[#This Row],[AcceptedCmp3]]</f>
        <v>1</v>
      </c>
    </row>
    <row r="1615" spans="1:36" x14ac:dyDescent="0.35">
      <c r="A1615">
        <v>1764</v>
      </c>
      <c r="B1615">
        <v>1975</v>
      </c>
      <c r="C1615">
        <f t="shared" ca="1" si="50"/>
        <v>51</v>
      </c>
      <c r="D1615" t="str" cm="1">
        <f t="array" aca="1" ref="D16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5" t="s">
        <v>29</v>
      </c>
      <c r="F1615" t="s">
        <v>30</v>
      </c>
      <c r="G1615" cm="1">
        <f t="array" ref="G1615">_xlfn.IFS(marketing_campaign[[#This Row],[Marital_Status]]="Single",I1615-J1615+1,marketing_campaign[[#This Row],[Marital_Status]]="Together",I1615+J1615+2,marketing_campaign[[#This Row],[Marital_Status]]="Alone",I1615-J1615+1,marketing_campaign[[#This Row],[Marital_Status]]="Married",I1615+J1615+2,marketing_campaign[[#This Row],[Marital_Status]]="Divorced",I1615+J1615+1,marketing_campaign[[#This Row],[Marital_Status]]="YOLO",I1615-J1615+1,marketing_campaign[[#This Row],[Marital_Status]]="Absurd",I1615-J1615+1,marketing_campaign[[#This Row],[Marital_Status]]="Widow",I1615+J1615+1)</f>
        <v>2</v>
      </c>
      <c r="H1615">
        <v>33955</v>
      </c>
      <c r="I1615">
        <v>1</v>
      </c>
      <c r="J1615">
        <v>0</v>
      </c>
      <c r="K1615" s="1">
        <v>41495</v>
      </c>
      <c r="L1615">
        <v>92</v>
      </c>
      <c r="M1615" t="str" cm="1">
        <f t="array" ref="M1615">_xlfn.IFS(AND(marketing_campaign[[#This Row],[Recency]]&gt;=0,marketing_campaign[[#This Row],[Recency]]&lt;=14),"Early Recency",AND(marketing_campaign[[#This Row],[Recency]]&gt;=15,marketing_campaign[[#This Row],[Recency]]&lt;=31),"Mid-Recency",marketing_campaign[[#This Row],[Recency]]&gt;=32,"Late Recency")</f>
        <v>Late Recency</v>
      </c>
      <c r="N1615">
        <v>100</v>
      </c>
      <c r="O1615">
        <v>2</v>
      </c>
      <c r="P1615">
        <v>128</v>
      </c>
      <c r="Q1615">
        <v>23</v>
      </c>
      <c r="R1615">
        <v>7</v>
      </c>
      <c r="S1615">
        <v>10</v>
      </c>
      <c r="T1615">
        <f>marketing_campaign[[#This Row],[MntGoldProds]]+marketing_campaign[[#This Row],[MntSweetProducts]]+marketing_campaign[[#This Row],[MntFishProducts]]+marketing_campaign[[#This Row],[MntMeatProducts]]+marketing_campaign[[#This Row],[MntFruits]]+marketing_campaign[[#This Row],[MntWines]]</f>
        <v>270</v>
      </c>
      <c r="U1615">
        <v>4</v>
      </c>
      <c r="V1615">
        <v>5</v>
      </c>
      <c r="W1615">
        <v>1</v>
      </c>
      <c r="X1615">
        <v>5</v>
      </c>
      <c r="Y1615">
        <f t="shared" si="51"/>
        <v>15</v>
      </c>
      <c r="Z1615">
        <v>8</v>
      </c>
      <c r="AA1615">
        <v>0</v>
      </c>
      <c r="AB1615">
        <v>0</v>
      </c>
      <c r="AC1615">
        <v>0</v>
      </c>
      <c r="AD1615">
        <v>0</v>
      </c>
      <c r="AE1615">
        <v>0</v>
      </c>
      <c r="AF1615">
        <v>0</v>
      </c>
      <c r="AG1615">
        <v>3</v>
      </c>
      <c r="AH1615">
        <v>11</v>
      </c>
      <c r="AI1615">
        <v>0</v>
      </c>
      <c r="AJ1615">
        <f>marketing_campaign[[#This Row],[AcceptedCmp2]]+marketing_campaign[[#This Row],[AcceptedCmp1]]+marketing_campaign[[#This Row],[AcceptedCmp5]]+marketing_campaign[[#This Row],[AcceptedCmp4]]+marketing_campaign[[#This Row],[AcceptedCmp3]]</f>
        <v>0</v>
      </c>
    </row>
    <row r="1616" spans="1:36" x14ac:dyDescent="0.35">
      <c r="A1616">
        <v>6215</v>
      </c>
      <c r="B1616">
        <v>1977</v>
      </c>
      <c r="C1616">
        <f t="shared" ca="1" si="50"/>
        <v>49</v>
      </c>
      <c r="D1616" t="str" cm="1">
        <f t="array" aca="1" ref="D16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16" t="s">
        <v>29</v>
      </c>
      <c r="F1616" t="s">
        <v>33</v>
      </c>
      <c r="G1616" cm="1">
        <f t="array" ref="G1616">_xlfn.IFS(marketing_campaign[[#This Row],[Marital_Status]]="Single",I1616-J1616+1,marketing_campaign[[#This Row],[Marital_Status]]="Together",I1616+J1616+2,marketing_campaign[[#This Row],[Marital_Status]]="Alone",I1616-J1616+1,marketing_campaign[[#This Row],[Marital_Status]]="Married",I1616+J1616+2,marketing_campaign[[#This Row],[Marital_Status]]="Divorced",I1616+J1616+1,marketing_campaign[[#This Row],[Marital_Status]]="YOLO",I1616-J1616+1,marketing_campaign[[#This Row],[Marital_Status]]="Absurd",I1616-J1616+1,marketing_campaign[[#This Row],[Marital_Status]]="Widow",I1616+J1616+1)</f>
        <v>4</v>
      </c>
      <c r="H1616">
        <v>31353</v>
      </c>
      <c r="I1616">
        <v>1</v>
      </c>
      <c r="J1616">
        <v>1</v>
      </c>
      <c r="K1616" s="1">
        <v>41637</v>
      </c>
      <c r="L1616">
        <v>24</v>
      </c>
      <c r="M1616" t="str" cm="1">
        <f t="array" ref="M1616">_xlfn.IFS(AND(marketing_campaign[[#This Row],[Recency]]&gt;=0,marketing_campaign[[#This Row],[Recency]]&lt;=14),"Early Recency",AND(marketing_campaign[[#This Row],[Recency]]&gt;=15,marketing_campaign[[#This Row],[Recency]]&lt;=31),"Mid-Recency",marketing_campaign[[#This Row],[Recency]]&gt;=32,"Late Recency")</f>
        <v>Mid-Recency</v>
      </c>
      <c r="N1616">
        <v>10</v>
      </c>
      <c r="O1616">
        <v>0</v>
      </c>
      <c r="P1616">
        <v>10</v>
      </c>
      <c r="Q1616">
        <v>3</v>
      </c>
      <c r="R1616">
        <v>1</v>
      </c>
      <c r="S1616">
        <v>7</v>
      </c>
      <c r="T1616">
        <f>marketing_campaign[[#This Row],[MntGoldProds]]+marketing_campaign[[#This Row],[MntSweetProducts]]+marketing_campaign[[#This Row],[MntFishProducts]]+marketing_campaign[[#This Row],[MntMeatProducts]]+marketing_campaign[[#This Row],[MntFruits]]+marketing_campaign[[#This Row],[MntWines]]</f>
        <v>31</v>
      </c>
      <c r="U1616">
        <v>2</v>
      </c>
      <c r="V1616">
        <v>1</v>
      </c>
      <c r="W1616">
        <v>1</v>
      </c>
      <c r="X1616">
        <v>2</v>
      </c>
      <c r="Y1616">
        <f t="shared" si="51"/>
        <v>6</v>
      </c>
      <c r="Z1616">
        <v>8</v>
      </c>
      <c r="AA1616">
        <v>0</v>
      </c>
      <c r="AB1616">
        <v>0</v>
      </c>
      <c r="AC1616">
        <v>0</v>
      </c>
      <c r="AD1616">
        <v>0</v>
      </c>
      <c r="AE1616">
        <v>0</v>
      </c>
      <c r="AF1616">
        <v>0</v>
      </c>
      <c r="AG1616">
        <v>3</v>
      </c>
      <c r="AH1616">
        <v>11</v>
      </c>
      <c r="AI1616">
        <v>1</v>
      </c>
      <c r="AJ1616">
        <f>marketing_campaign[[#This Row],[AcceptedCmp2]]+marketing_campaign[[#This Row],[AcceptedCmp1]]+marketing_campaign[[#This Row],[AcceptedCmp5]]+marketing_campaign[[#This Row],[AcceptedCmp4]]+marketing_campaign[[#This Row],[AcceptedCmp3]]</f>
        <v>0</v>
      </c>
    </row>
    <row r="1617" spans="1:36" x14ac:dyDescent="0.35">
      <c r="A1617">
        <v>10099</v>
      </c>
      <c r="B1617">
        <v>1984</v>
      </c>
      <c r="C1617">
        <f t="shared" ca="1" si="50"/>
        <v>42</v>
      </c>
      <c r="D1617" t="str" cm="1">
        <f t="array" aca="1" ref="D16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7" t="s">
        <v>29</v>
      </c>
      <c r="F1617" t="s">
        <v>33</v>
      </c>
      <c r="G1617" cm="1">
        <f t="array" ref="G1617">_xlfn.IFS(marketing_campaign[[#This Row],[Marital_Status]]="Single",I1617-J1617+1,marketing_campaign[[#This Row],[Marital_Status]]="Together",I1617+J1617+2,marketing_campaign[[#This Row],[Marital_Status]]="Alone",I1617-J1617+1,marketing_campaign[[#This Row],[Marital_Status]]="Married",I1617+J1617+2,marketing_campaign[[#This Row],[Marital_Status]]="Divorced",I1617+J1617+1,marketing_campaign[[#This Row],[Marital_Status]]="YOLO",I1617-J1617+1,marketing_campaign[[#This Row],[Marital_Status]]="Absurd",I1617-J1617+1,marketing_campaign[[#This Row],[Marital_Status]]="Widow",I1617+J1617+1)</f>
        <v>3</v>
      </c>
      <c r="H1617">
        <v>55434</v>
      </c>
      <c r="I1617">
        <v>1</v>
      </c>
      <c r="J1617">
        <v>0</v>
      </c>
      <c r="K1617" s="1">
        <v>41552</v>
      </c>
      <c r="L1617">
        <v>21</v>
      </c>
      <c r="M1617" t="str" cm="1">
        <f t="array" ref="M1617">_xlfn.IFS(AND(marketing_campaign[[#This Row],[Recency]]&gt;=0,marketing_campaign[[#This Row],[Recency]]&lt;=14),"Early Recency",AND(marketing_campaign[[#This Row],[Recency]]&gt;=15,marketing_campaign[[#This Row],[Recency]]&lt;=31),"Mid-Recency",marketing_campaign[[#This Row],[Recency]]&gt;=32,"Late Recency")</f>
        <v>Mid-Recency</v>
      </c>
      <c r="N1617">
        <v>238</v>
      </c>
      <c r="O1617">
        <v>115</v>
      </c>
      <c r="P1617">
        <v>215</v>
      </c>
      <c r="Q1617">
        <v>169</v>
      </c>
      <c r="R1617">
        <v>69</v>
      </c>
      <c r="S1617">
        <v>76</v>
      </c>
      <c r="T1617">
        <f>marketing_campaign[[#This Row],[MntGoldProds]]+marketing_campaign[[#This Row],[MntSweetProducts]]+marketing_campaign[[#This Row],[MntFishProducts]]+marketing_campaign[[#This Row],[MntMeatProducts]]+marketing_campaign[[#This Row],[MntFruits]]+marketing_campaign[[#This Row],[MntWines]]</f>
        <v>882</v>
      </c>
      <c r="U1617">
        <v>3</v>
      </c>
      <c r="V1617">
        <v>5</v>
      </c>
      <c r="W1617">
        <v>3</v>
      </c>
      <c r="X1617">
        <v>13</v>
      </c>
      <c r="Y1617">
        <f t="shared" si="51"/>
        <v>24</v>
      </c>
      <c r="Z1617">
        <v>4</v>
      </c>
      <c r="AA1617">
        <v>0</v>
      </c>
      <c r="AB1617">
        <v>0</v>
      </c>
      <c r="AC1617">
        <v>0</v>
      </c>
      <c r="AD1617">
        <v>0</v>
      </c>
      <c r="AE1617">
        <v>0</v>
      </c>
      <c r="AF1617">
        <v>0</v>
      </c>
      <c r="AG1617">
        <v>3</v>
      </c>
      <c r="AH1617">
        <v>11</v>
      </c>
      <c r="AI1617">
        <v>0</v>
      </c>
      <c r="AJ1617">
        <f>marketing_campaign[[#This Row],[AcceptedCmp2]]+marketing_campaign[[#This Row],[AcceptedCmp1]]+marketing_campaign[[#This Row],[AcceptedCmp5]]+marketing_campaign[[#This Row],[AcceptedCmp4]]+marketing_campaign[[#This Row],[AcceptedCmp3]]</f>
        <v>0</v>
      </c>
    </row>
    <row r="1618" spans="1:36" x14ac:dyDescent="0.35">
      <c r="A1618">
        <v>5423</v>
      </c>
      <c r="B1618">
        <v>1983</v>
      </c>
      <c r="C1618">
        <f t="shared" ca="1" si="50"/>
        <v>43</v>
      </c>
      <c r="D1618" t="str" cm="1">
        <f t="array" aca="1" ref="D16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8" t="s">
        <v>29</v>
      </c>
      <c r="F1618" t="s">
        <v>31</v>
      </c>
      <c r="G1618" cm="1">
        <f t="array" ref="G1618">_xlfn.IFS(marketing_campaign[[#This Row],[Marital_Status]]="Single",I1618-J1618+1,marketing_campaign[[#This Row],[Marital_Status]]="Together",I1618+J1618+2,marketing_campaign[[#This Row],[Marital_Status]]="Alone",I1618-J1618+1,marketing_campaign[[#This Row],[Marital_Status]]="Married",I1618+J1618+2,marketing_campaign[[#This Row],[Marital_Status]]="Divorced",I1618+J1618+1,marketing_campaign[[#This Row],[Marital_Status]]="YOLO",I1618-J1618+1,marketing_campaign[[#This Row],[Marital_Status]]="Absurd",I1618-J1618+1,marketing_campaign[[#This Row],[Marital_Status]]="Widow",I1618+J1618+1)</f>
        <v>3</v>
      </c>
      <c r="H1618">
        <v>28359</v>
      </c>
      <c r="I1618">
        <v>1</v>
      </c>
      <c r="J1618">
        <v>0</v>
      </c>
      <c r="K1618" s="1">
        <v>41574</v>
      </c>
      <c r="L1618">
        <v>35</v>
      </c>
      <c r="M1618" t="str" cm="1">
        <f t="array" ref="M1618">_xlfn.IFS(AND(marketing_campaign[[#This Row],[Recency]]&gt;=0,marketing_campaign[[#This Row],[Recency]]&lt;=14),"Early Recency",AND(marketing_campaign[[#This Row],[Recency]]&gt;=15,marketing_campaign[[#This Row],[Recency]]&lt;=31),"Mid-Recency",marketing_campaign[[#This Row],[Recency]]&gt;=32,"Late Recency")</f>
        <v>Late Recency</v>
      </c>
      <c r="N1618">
        <v>6</v>
      </c>
      <c r="O1618">
        <v>0</v>
      </c>
      <c r="P1618">
        <v>5</v>
      </c>
      <c r="Q1618">
        <v>2</v>
      </c>
      <c r="R1618">
        <v>1</v>
      </c>
      <c r="S1618">
        <v>2</v>
      </c>
      <c r="T1618">
        <f>marketing_campaign[[#This Row],[MntGoldProds]]+marketing_campaign[[#This Row],[MntSweetProducts]]+marketing_campaign[[#This Row],[MntFishProducts]]+marketing_campaign[[#This Row],[MntMeatProducts]]+marketing_campaign[[#This Row],[MntFruits]]+marketing_campaign[[#This Row],[MntWines]]</f>
        <v>16</v>
      </c>
      <c r="U1618">
        <v>1</v>
      </c>
      <c r="V1618">
        <v>1</v>
      </c>
      <c r="W1618">
        <v>0</v>
      </c>
      <c r="X1618">
        <v>2</v>
      </c>
      <c r="Y1618">
        <f t="shared" si="51"/>
        <v>4</v>
      </c>
      <c r="Z1618">
        <v>7</v>
      </c>
      <c r="AA1618">
        <v>0</v>
      </c>
      <c r="AB1618">
        <v>0</v>
      </c>
      <c r="AC1618">
        <v>0</v>
      </c>
      <c r="AD1618">
        <v>0</v>
      </c>
      <c r="AE1618">
        <v>0</v>
      </c>
      <c r="AF1618">
        <v>0</v>
      </c>
      <c r="AG1618">
        <v>3</v>
      </c>
      <c r="AH1618">
        <v>11</v>
      </c>
      <c r="AI1618">
        <v>0</v>
      </c>
      <c r="AJ1618">
        <f>marketing_campaign[[#This Row],[AcceptedCmp2]]+marketing_campaign[[#This Row],[AcceptedCmp1]]+marketing_campaign[[#This Row],[AcceptedCmp5]]+marketing_campaign[[#This Row],[AcceptedCmp4]]+marketing_campaign[[#This Row],[AcceptedCmp3]]</f>
        <v>0</v>
      </c>
    </row>
    <row r="1619" spans="1:36" x14ac:dyDescent="0.35">
      <c r="A1619">
        <v>940</v>
      </c>
      <c r="B1619">
        <v>1987</v>
      </c>
      <c r="C1619">
        <f t="shared" ca="1" si="50"/>
        <v>39</v>
      </c>
      <c r="D1619" t="str" cm="1">
        <f t="array" aca="1" ref="D16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19" t="s">
        <v>29</v>
      </c>
      <c r="F1619" t="s">
        <v>30</v>
      </c>
      <c r="G1619" cm="1">
        <f t="array" ref="G1619">_xlfn.IFS(marketing_campaign[[#This Row],[Marital_Status]]="Single",I1619-J1619+1,marketing_campaign[[#This Row],[Marital_Status]]="Together",I1619+J1619+2,marketing_campaign[[#This Row],[Marital_Status]]="Alone",I1619-J1619+1,marketing_campaign[[#This Row],[Marital_Status]]="Married",I1619+J1619+2,marketing_campaign[[#This Row],[Marital_Status]]="Divorced",I1619+J1619+1,marketing_campaign[[#This Row],[Marital_Status]]="YOLO",I1619-J1619+1,marketing_campaign[[#This Row],[Marital_Status]]="Absurd",I1619-J1619+1,marketing_campaign[[#This Row],[Marital_Status]]="Widow",I1619+J1619+1)</f>
        <v>2</v>
      </c>
      <c r="H1619">
        <v>57100</v>
      </c>
      <c r="I1619">
        <v>1</v>
      </c>
      <c r="J1619">
        <v>0</v>
      </c>
      <c r="K1619" s="1">
        <v>41777</v>
      </c>
      <c r="L1619">
        <v>9</v>
      </c>
      <c r="M1619" t="str" cm="1">
        <f t="array" ref="M1619">_xlfn.IFS(AND(marketing_campaign[[#This Row],[Recency]]&gt;=0,marketing_campaign[[#This Row],[Recency]]&lt;=14),"Early Recency",AND(marketing_campaign[[#This Row],[Recency]]&gt;=15,marketing_campaign[[#This Row],[Recency]]&lt;=31),"Mid-Recency",marketing_campaign[[#This Row],[Recency]]&gt;=32,"Late Recency")</f>
        <v>Early Recency</v>
      </c>
      <c r="N1619">
        <v>158</v>
      </c>
      <c r="O1619">
        <v>11</v>
      </c>
      <c r="P1619">
        <v>99</v>
      </c>
      <c r="Q1619">
        <v>15</v>
      </c>
      <c r="R1619">
        <v>11</v>
      </c>
      <c r="S1619">
        <v>17</v>
      </c>
      <c r="T1619">
        <f>marketing_campaign[[#This Row],[MntGoldProds]]+marketing_campaign[[#This Row],[MntSweetProducts]]+marketing_campaign[[#This Row],[MntFishProducts]]+marketing_campaign[[#This Row],[MntMeatProducts]]+marketing_campaign[[#This Row],[MntFruits]]+marketing_campaign[[#This Row],[MntWines]]</f>
        <v>311</v>
      </c>
      <c r="U1619">
        <v>2</v>
      </c>
      <c r="V1619">
        <v>3</v>
      </c>
      <c r="W1619">
        <v>2</v>
      </c>
      <c r="X1619">
        <v>7</v>
      </c>
      <c r="Y1619">
        <f t="shared" si="51"/>
        <v>14</v>
      </c>
      <c r="Z1619">
        <v>3</v>
      </c>
      <c r="AA1619">
        <v>0</v>
      </c>
      <c r="AB1619">
        <v>0</v>
      </c>
      <c r="AC1619">
        <v>0</v>
      </c>
      <c r="AD1619">
        <v>0</v>
      </c>
      <c r="AE1619">
        <v>0</v>
      </c>
      <c r="AF1619">
        <v>0</v>
      </c>
      <c r="AG1619">
        <v>3</v>
      </c>
      <c r="AH1619">
        <v>11</v>
      </c>
      <c r="AI1619">
        <v>0</v>
      </c>
      <c r="AJ1619">
        <f>marketing_campaign[[#This Row],[AcceptedCmp2]]+marketing_campaign[[#This Row],[AcceptedCmp1]]+marketing_campaign[[#This Row],[AcceptedCmp5]]+marketing_campaign[[#This Row],[AcceptedCmp4]]+marketing_campaign[[#This Row],[AcceptedCmp3]]</f>
        <v>0</v>
      </c>
    </row>
    <row r="1620" spans="1:36" x14ac:dyDescent="0.35">
      <c r="A1620">
        <v>3011</v>
      </c>
      <c r="B1620">
        <v>1965</v>
      </c>
      <c r="C1620">
        <f t="shared" ca="1" si="50"/>
        <v>61</v>
      </c>
      <c r="D1620" t="str" cm="1">
        <f t="array" aca="1" ref="D16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0" t="s">
        <v>29</v>
      </c>
      <c r="F1620" t="s">
        <v>33</v>
      </c>
      <c r="G1620" cm="1">
        <f t="array" ref="G1620">_xlfn.IFS(marketing_campaign[[#This Row],[Marital_Status]]="Single",I1620-J1620+1,marketing_campaign[[#This Row],[Marital_Status]]="Together",I1620+J1620+2,marketing_campaign[[#This Row],[Marital_Status]]="Alone",I1620-J1620+1,marketing_campaign[[#This Row],[Marital_Status]]="Married",I1620+J1620+2,marketing_campaign[[#This Row],[Marital_Status]]="Divorced",I1620+J1620+1,marketing_campaign[[#This Row],[Marital_Status]]="YOLO",I1620-J1620+1,marketing_campaign[[#This Row],[Marital_Status]]="Absurd",I1620-J1620+1,marketing_campaign[[#This Row],[Marital_Status]]="Widow",I1620+J1620+1)</f>
        <v>3</v>
      </c>
      <c r="H1620">
        <v>69139</v>
      </c>
      <c r="I1620">
        <v>0</v>
      </c>
      <c r="J1620">
        <v>1</v>
      </c>
      <c r="K1620" s="1">
        <v>41666</v>
      </c>
      <c r="L1620">
        <v>23</v>
      </c>
      <c r="M1620" t="str" cm="1">
        <f t="array" ref="M1620">_xlfn.IFS(AND(marketing_campaign[[#This Row],[Recency]]&gt;=0,marketing_campaign[[#This Row],[Recency]]&lt;=14),"Early Recency",AND(marketing_campaign[[#This Row],[Recency]]&gt;=15,marketing_campaign[[#This Row],[Recency]]&lt;=31),"Mid-Recency",marketing_campaign[[#This Row],[Recency]]&gt;=32,"Late Recency")</f>
        <v>Mid-Recency</v>
      </c>
      <c r="N1620">
        <v>86</v>
      </c>
      <c r="O1620">
        <v>12</v>
      </c>
      <c r="P1620">
        <v>75</v>
      </c>
      <c r="Q1620">
        <v>33</v>
      </c>
      <c r="R1620">
        <v>15</v>
      </c>
      <c r="S1620">
        <v>6</v>
      </c>
      <c r="T1620">
        <f>marketing_campaign[[#This Row],[MntGoldProds]]+marketing_campaign[[#This Row],[MntSweetProducts]]+marketing_campaign[[#This Row],[MntFishProducts]]+marketing_campaign[[#This Row],[MntMeatProducts]]+marketing_campaign[[#This Row],[MntFruits]]+marketing_campaign[[#This Row],[MntWines]]</f>
        <v>227</v>
      </c>
      <c r="U1620">
        <v>1</v>
      </c>
      <c r="V1620">
        <v>4</v>
      </c>
      <c r="W1620">
        <v>1</v>
      </c>
      <c r="X1620">
        <v>5</v>
      </c>
      <c r="Y1620">
        <f t="shared" si="51"/>
        <v>11</v>
      </c>
      <c r="Z1620">
        <v>4</v>
      </c>
      <c r="AA1620">
        <v>0</v>
      </c>
      <c r="AB1620">
        <v>0</v>
      </c>
      <c r="AC1620">
        <v>0</v>
      </c>
      <c r="AD1620">
        <v>0</v>
      </c>
      <c r="AE1620">
        <v>0</v>
      </c>
      <c r="AF1620">
        <v>0</v>
      </c>
      <c r="AG1620">
        <v>3</v>
      </c>
      <c r="AH1620">
        <v>11</v>
      </c>
      <c r="AI1620">
        <v>0</v>
      </c>
      <c r="AJ1620">
        <f>marketing_campaign[[#This Row],[AcceptedCmp2]]+marketing_campaign[[#This Row],[AcceptedCmp1]]+marketing_campaign[[#This Row],[AcceptedCmp5]]+marketing_campaign[[#This Row],[AcceptedCmp4]]+marketing_campaign[[#This Row],[AcceptedCmp3]]</f>
        <v>0</v>
      </c>
    </row>
    <row r="1621" spans="1:36" x14ac:dyDescent="0.35">
      <c r="A1621">
        <v>3298</v>
      </c>
      <c r="B1621">
        <v>1956</v>
      </c>
      <c r="C1621">
        <f t="shared" ca="1" si="50"/>
        <v>70</v>
      </c>
      <c r="D1621" t="str" cm="1">
        <f t="array" aca="1" ref="D16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1" t="s">
        <v>34</v>
      </c>
      <c r="F1621" t="s">
        <v>33</v>
      </c>
      <c r="G1621" cm="1">
        <f t="array" ref="G1621">_xlfn.IFS(marketing_campaign[[#This Row],[Marital_Status]]="Single",I1621-J1621+1,marketing_campaign[[#This Row],[Marital_Status]]="Together",I1621+J1621+2,marketing_campaign[[#This Row],[Marital_Status]]="Alone",I1621-J1621+1,marketing_campaign[[#This Row],[Marital_Status]]="Married",I1621+J1621+2,marketing_campaign[[#This Row],[Marital_Status]]="Divorced",I1621+J1621+1,marketing_campaign[[#This Row],[Marital_Status]]="YOLO",I1621-J1621+1,marketing_campaign[[#This Row],[Marital_Status]]="Absurd",I1621-J1621+1,marketing_campaign[[#This Row],[Marital_Status]]="Widow",I1621+J1621+1)</f>
        <v>3</v>
      </c>
      <c r="H1621">
        <v>52973</v>
      </c>
      <c r="I1621">
        <v>0</v>
      </c>
      <c r="J1621">
        <v>1</v>
      </c>
      <c r="K1621" s="1">
        <v>41221</v>
      </c>
      <c r="L1621">
        <v>92</v>
      </c>
      <c r="M1621" t="str" cm="1">
        <f t="array" ref="M1621">_xlfn.IFS(AND(marketing_campaign[[#This Row],[Recency]]&gt;=0,marketing_campaign[[#This Row],[Recency]]&lt;=14),"Early Recency",AND(marketing_campaign[[#This Row],[Recency]]&gt;=15,marketing_campaign[[#This Row],[Recency]]&lt;=31),"Mid-Recency",marketing_campaign[[#This Row],[Recency]]&gt;=32,"Late Recency")</f>
        <v>Late Recency</v>
      </c>
      <c r="N1621">
        <v>856</v>
      </c>
      <c r="O1621">
        <v>0</v>
      </c>
      <c r="P1621">
        <v>76</v>
      </c>
      <c r="Q1621">
        <v>12</v>
      </c>
      <c r="R1621">
        <v>9</v>
      </c>
      <c r="S1621">
        <v>199</v>
      </c>
      <c r="T1621">
        <f>marketing_campaign[[#This Row],[MntGoldProds]]+marketing_campaign[[#This Row],[MntSweetProducts]]+marketing_campaign[[#This Row],[MntFishProducts]]+marketing_campaign[[#This Row],[MntMeatProducts]]+marketing_campaign[[#This Row],[MntFruits]]+marketing_campaign[[#This Row],[MntWines]]</f>
        <v>1152</v>
      </c>
      <c r="U1621">
        <v>7</v>
      </c>
      <c r="V1621">
        <v>9</v>
      </c>
      <c r="W1621">
        <v>6</v>
      </c>
      <c r="X1621">
        <v>9</v>
      </c>
      <c r="Y1621">
        <f t="shared" si="51"/>
        <v>31</v>
      </c>
      <c r="Z1621">
        <v>8</v>
      </c>
      <c r="AA1621">
        <v>0</v>
      </c>
      <c r="AB1621">
        <v>0</v>
      </c>
      <c r="AC1621">
        <v>0</v>
      </c>
      <c r="AD1621">
        <v>0</v>
      </c>
      <c r="AE1621">
        <v>0</v>
      </c>
      <c r="AF1621">
        <v>0</v>
      </c>
      <c r="AG1621">
        <v>3</v>
      </c>
      <c r="AH1621">
        <v>11</v>
      </c>
      <c r="AI1621">
        <v>0</v>
      </c>
      <c r="AJ1621">
        <f>marketing_campaign[[#This Row],[AcceptedCmp2]]+marketing_campaign[[#This Row],[AcceptedCmp1]]+marketing_campaign[[#This Row],[AcceptedCmp5]]+marketing_campaign[[#This Row],[AcceptedCmp4]]+marketing_campaign[[#This Row],[AcceptedCmp3]]</f>
        <v>0</v>
      </c>
    </row>
    <row r="1622" spans="1:36" x14ac:dyDescent="0.35">
      <c r="A1622">
        <v>8286</v>
      </c>
      <c r="B1622">
        <v>1965</v>
      </c>
      <c r="C1622">
        <f t="shared" ca="1" si="50"/>
        <v>61</v>
      </c>
      <c r="D1622" t="str" cm="1">
        <f t="array" aca="1" ref="D16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2" t="s">
        <v>32</v>
      </c>
      <c r="F1622" t="s">
        <v>31</v>
      </c>
      <c r="G1622" cm="1">
        <f t="array" ref="G1622">_xlfn.IFS(marketing_campaign[[#This Row],[Marital_Status]]="Single",I1622-J1622+1,marketing_campaign[[#This Row],[Marital_Status]]="Together",I1622+J1622+2,marketing_campaign[[#This Row],[Marital_Status]]="Alone",I1622-J1622+1,marketing_campaign[[#This Row],[Marital_Status]]="Married",I1622+J1622+2,marketing_campaign[[#This Row],[Marital_Status]]="Divorced",I1622+J1622+1,marketing_campaign[[#This Row],[Marital_Status]]="YOLO",I1622-J1622+1,marketing_campaign[[#This Row],[Marital_Status]]="Absurd",I1622-J1622+1,marketing_campaign[[#This Row],[Marital_Status]]="Widow",I1622+J1622+1)</f>
        <v>3</v>
      </c>
      <c r="H1622">
        <v>51717</v>
      </c>
      <c r="I1622">
        <v>0</v>
      </c>
      <c r="J1622">
        <v>1</v>
      </c>
      <c r="K1622" s="1">
        <v>41506</v>
      </c>
      <c r="L1622">
        <v>55</v>
      </c>
      <c r="M1622" t="str" cm="1">
        <f t="array" ref="M1622">_xlfn.IFS(AND(marketing_campaign[[#This Row],[Recency]]&gt;=0,marketing_campaign[[#This Row],[Recency]]&lt;=14),"Early Recency",AND(marketing_campaign[[#This Row],[Recency]]&gt;=15,marketing_campaign[[#This Row],[Recency]]&lt;=31),"Mid-Recency",marketing_campaign[[#This Row],[Recency]]&gt;=32,"Late Recency")</f>
        <v>Late Recency</v>
      </c>
      <c r="N1622">
        <v>98</v>
      </c>
      <c r="O1622">
        <v>1</v>
      </c>
      <c r="P1622">
        <v>17</v>
      </c>
      <c r="Q1622">
        <v>0</v>
      </c>
      <c r="R1622">
        <v>1</v>
      </c>
      <c r="S1622">
        <v>5</v>
      </c>
      <c r="T1622">
        <f>marketing_campaign[[#This Row],[MntGoldProds]]+marketing_campaign[[#This Row],[MntSweetProducts]]+marketing_campaign[[#This Row],[MntFishProducts]]+marketing_campaign[[#This Row],[MntMeatProducts]]+marketing_campaign[[#This Row],[MntFruits]]+marketing_campaign[[#This Row],[MntWines]]</f>
        <v>122</v>
      </c>
      <c r="U1622">
        <v>1</v>
      </c>
      <c r="V1622">
        <v>3</v>
      </c>
      <c r="W1622">
        <v>0</v>
      </c>
      <c r="X1622">
        <v>4</v>
      </c>
      <c r="Y1622">
        <f t="shared" si="51"/>
        <v>8</v>
      </c>
      <c r="Z1622">
        <v>7</v>
      </c>
      <c r="AA1622">
        <v>0</v>
      </c>
      <c r="AB1622">
        <v>1</v>
      </c>
      <c r="AC1622">
        <v>0</v>
      </c>
      <c r="AD1622">
        <v>0</v>
      </c>
      <c r="AE1622">
        <v>0</v>
      </c>
      <c r="AF1622">
        <v>0</v>
      </c>
      <c r="AG1622">
        <v>3</v>
      </c>
      <c r="AH1622">
        <v>11</v>
      </c>
      <c r="AI1622">
        <v>0</v>
      </c>
      <c r="AJ1622">
        <f>marketing_campaign[[#This Row],[AcceptedCmp2]]+marketing_campaign[[#This Row],[AcceptedCmp1]]+marketing_campaign[[#This Row],[AcceptedCmp5]]+marketing_campaign[[#This Row],[AcceptedCmp4]]+marketing_campaign[[#This Row],[AcceptedCmp3]]</f>
        <v>1</v>
      </c>
    </row>
    <row r="1623" spans="1:36" x14ac:dyDescent="0.35">
      <c r="A1623">
        <v>9668</v>
      </c>
      <c r="B1623">
        <v>1971</v>
      </c>
      <c r="C1623">
        <f t="shared" ca="1" si="50"/>
        <v>55</v>
      </c>
      <c r="D1623" t="str" cm="1">
        <f t="array" aca="1" ref="D16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3" t="s">
        <v>29</v>
      </c>
      <c r="F1623" t="s">
        <v>33</v>
      </c>
      <c r="G1623" cm="1">
        <f t="array" ref="G1623">_xlfn.IFS(marketing_campaign[[#This Row],[Marital_Status]]="Single",I1623-J1623+1,marketing_campaign[[#This Row],[Marital_Status]]="Together",I1623+J1623+2,marketing_campaign[[#This Row],[Marital_Status]]="Alone",I1623-J1623+1,marketing_campaign[[#This Row],[Marital_Status]]="Married",I1623+J1623+2,marketing_campaign[[#This Row],[Marital_Status]]="Divorced",I1623+J1623+1,marketing_campaign[[#This Row],[Marital_Status]]="YOLO",I1623-J1623+1,marketing_campaign[[#This Row],[Marital_Status]]="Absurd",I1623-J1623+1,marketing_campaign[[#This Row],[Marital_Status]]="Widow",I1623+J1623+1)</f>
        <v>3</v>
      </c>
      <c r="H1623">
        <v>18793</v>
      </c>
      <c r="I1623">
        <v>1</v>
      </c>
      <c r="J1623">
        <v>0</v>
      </c>
      <c r="K1623" s="1">
        <v>41286</v>
      </c>
      <c r="L1623">
        <v>14</v>
      </c>
      <c r="M1623" t="str" cm="1">
        <f t="array" ref="M1623">_xlfn.IFS(AND(marketing_campaign[[#This Row],[Recency]]&gt;=0,marketing_campaign[[#This Row],[Recency]]&lt;=14),"Early Recency",AND(marketing_campaign[[#This Row],[Recency]]&gt;=15,marketing_campaign[[#This Row],[Recency]]&lt;=31),"Mid-Recency",marketing_campaign[[#This Row],[Recency]]&gt;=32,"Late Recency")</f>
        <v>Early Recency</v>
      </c>
      <c r="N1623">
        <v>4</v>
      </c>
      <c r="O1623">
        <v>16</v>
      </c>
      <c r="P1623">
        <v>20</v>
      </c>
      <c r="Q1623">
        <v>0</v>
      </c>
      <c r="R1623">
        <v>17</v>
      </c>
      <c r="S1623">
        <v>20</v>
      </c>
      <c r="T1623">
        <f>marketing_campaign[[#This Row],[MntGoldProds]]+marketing_campaign[[#This Row],[MntSweetProducts]]+marketing_campaign[[#This Row],[MntFishProducts]]+marketing_campaign[[#This Row],[MntMeatProducts]]+marketing_campaign[[#This Row],[MntFruits]]+marketing_campaign[[#This Row],[MntWines]]</f>
        <v>77</v>
      </c>
      <c r="U1623">
        <v>3</v>
      </c>
      <c r="V1623">
        <v>2</v>
      </c>
      <c r="W1623">
        <v>0</v>
      </c>
      <c r="X1623">
        <v>4</v>
      </c>
      <c r="Y1623">
        <f t="shared" si="51"/>
        <v>9</v>
      </c>
      <c r="Z1623">
        <v>8</v>
      </c>
      <c r="AA1623">
        <v>0</v>
      </c>
      <c r="AB1623">
        <v>0</v>
      </c>
      <c r="AC1623">
        <v>0</v>
      </c>
      <c r="AD1623">
        <v>0</v>
      </c>
      <c r="AE1623">
        <v>0</v>
      </c>
      <c r="AF1623">
        <v>0</v>
      </c>
      <c r="AG1623">
        <v>3</v>
      </c>
      <c r="AH1623">
        <v>11</v>
      </c>
      <c r="AI1623">
        <v>0</v>
      </c>
      <c r="AJ1623">
        <f>marketing_campaign[[#This Row],[AcceptedCmp2]]+marketing_campaign[[#This Row],[AcceptedCmp1]]+marketing_campaign[[#This Row],[AcceptedCmp5]]+marketing_campaign[[#This Row],[AcceptedCmp4]]+marketing_campaign[[#This Row],[AcceptedCmp3]]</f>
        <v>0</v>
      </c>
    </row>
    <row r="1624" spans="1:36" x14ac:dyDescent="0.35">
      <c r="A1624">
        <v>5120</v>
      </c>
      <c r="B1624">
        <v>1982</v>
      </c>
      <c r="C1624">
        <f t="shared" ca="1" si="50"/>
        <v>44</v>
      </c>
      <c r="D1624" t="str" cm="1">
        <f t="array" aca="1" ref="D16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24" t="s">
        <v>37</v>
      </c>
      <c r="F1624" t="s">
        <v>31</v>
      </c>
      <c r="G1624" cm="1">
        <f t="array" ref="G1624">_xlfn.IFS(marketing_campaign[[#This Row],[Marital_Status]]="Single",I1624-J1624+1,marketing_campaign[[#This Row],[Marital_Status]]="Together",I1624+J1624+2,marketing_campaign[[#This Row],[Marital_Status]]="Alone",I1624-J1624+1,marketing_campaign[[#This Row],[Marital_Status]]="Married",I1624+J1624+2,marketing_campaign[[#This Row],[Marital_Status]]="Divorced",I1624+J1624+1,marketing_campaign[[#This Row],[Marital_Status]]="YOLO",I1624-J1624+1,marketing_campaign[[#This Row],[Marital_Status]]="Absurd",I1624-J1624+1,marketing_campaign[[#This Row],[Marital_Status]]="Widow",I1624+J1624+1)</f>
        <v>2</v>
      </c>
      <c r="H1624">
        <v>66664</v>
      </c>
      <c r="I1624">
        <v>0</v>
      </c>
      <c r="J1624">
        <v>0</v>
      </c>
      <c r="K1624" s="1">
        <v>41177</v>
      </c>
      <c r="L1624">
        <v>78</v>
      </c>
      <c r="M1624" t="str" cm="1">
        <f t="array" ref="M1624">_xlfn.IFS(AND(marketing_campaign[[#This Row],[Recency]]&gt;=0,marketing_campaign[[#This Row],[Recency]]&lt;=14),"Early Recency",AND(marketing_campaign[[#This Row],[Recency]]&gt;=15,marketing_campaign[[#This Row],[Recency]]&lt;=31),"Mid-Recency",marketing_campaign[[#This Row],[Recency]]&gt;=32,"Late Recency")</f>
        <v>Late Recency</v>
      </c>
      <c r="N1624">
        <v>398</v>
      </c>
      <c r="O1624">
        <v>96</v>
      </c>
      <c r="P1624">
        <v>447</v>
      </c>
      <c r="Q1624">
        <v>220</v>
      </c>
      <c r="R1624">
        <v>96</v>
      </c>
      <c r="S1624">
        <v>32</v>
      </c>
      <c r="T1624">
        <f>marketing_campaign[[#This Row],[MntGoldProds]]+marketing_campaign[[#This Row],[MntSweetProducts]]+marketing_campaign[[#This Row],[MntFishProducts]]+marketing_campaign[[#This Row],[MntMeatProducts]]+marketing_campaign[[#This Row],[MntFruits]]+marketing_campaign[[#This Row],[MntWines]]</f>
        <v>1289</v>
      </c>
      <c r="U1624">
        <v>1</v>
      </c>
      <c r="V1624">
        <v>5</v>
      </c>
      <c r="W1624">
        <v>7</v>
      </c>
      <c r="X1624">
        <v>6</v>
      </c>
      <c r="Y1624">
        <f t="shared" si="51"/>
        <v>19</v>
      </c>
      <c r="Z1624">
        <v>3</v>
      </c>
      <c r="AA1624">
        <v>0</v>
      </c>
      <c r="AB1624">
        <v>0</v>
      </c>
      <c r="AC1624">
        <v>0</v>
      </c>
      <c r="AD1624">
        <v>0</v>
      </c>
      <c r="AE1624">
        <v>0</v>
      </c>
      <c r="AF1624">
        <v>0</v>
      </c>
      <c r="AG1624">
        <v>3</v>
      </c>
      <c r="AH1624">
        <v>11</v>
      </c>
      <c r="AI1624">
        <v>0</v>
      </c>
      <c r="AJ1624">
        <f>marketing_campaign[[#This Row],[AcceptedCmp2]]+marketing_campaign[[#This Row],[AcceptedCmp1]]+marketing_campaign[[#This Row],[AcceptedCmp5]]+marketing_campaign[[#This Row],[AcceptedCmp4]]+marketing_campaign[[#This Row],[AcceptedCmp3]]</f>
        <v>0</v>
      </c>
    </row>
    <row r="1625" spans="1:36" x14ac:dyDescent="0.35">
      <c r="A1625">
        <v>6097</v>
      </c>
      <c r="B1625">
        <v>1959</v>
      </c>
      <c r="C1625">
        <f t="shared" ca="1" si="50"/>
        <v>67</v>
      </c>
      <c r="D1625" t="str" cm="1">
        <f t="array" aca="1" ref="D16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5" t="s">
        <v>29</v>
      </c>
      <c r="F1625" t="s">
        <v>30</v>
      </c>
      <c r="G1625" cm="1">
        <f t="array" ref="G1625">_xlfn.IFS(marketing_campaign[[#This Row],[Marital_Status]]="Single",I1625-J1625+1,marketing_campaign[[#This Row],[Marital_Status]]="Together",I1625+J1625+2,marketing_campaign[[#This Row],[Marital_Status]]="Alone",I1625-J1625+1,marketing_campaign[[#This Row],[Marital_Status]]="Married",I1625+J1625+2,marketing_campaign[[#This Row],[Marital_Status]]="Divorced",I1625+J1625+1,marketing_campaign[[#This Row],[Marital_Status]]="YOLO",I1625-J1625+1,marketing_campaign[[#This Row],[Marital_Status]]="Absurd",I1625-J1625+1,marketing_campaign[[#This Row],[Marital_Status]]="Widow",I1625+J1625+1)</f>
        <v>1</v>
      </c>
      <c r="H1625">
        <v>50664</v>
      </c>
      <c r="I1625">
        <v>1</v>
      </c>
      <c r="J1625">
        <v>1</v>
      </c>
      <c r="K1625" s="1">
        <v>41290</v>
      </c>
      <c r="L1625">
        <v>64</v>
      </c>
      <c r="M1625" t="str" cm="1">
        <f t="array" ref="M1625">_xlfn.IFS(AND(marketing_campaign[[#This Row],[Recency]]&gt;=0,marketing_campaign[[#This Row],[Recency]]&lt;=14),"Early Recency",AND(marketing_campaign[[#This Row],[Recency]]&gt;=15,marketing_campaign[[#This Row],[Recency]]&lt;=31),"Mid-Recency",marketing_campaign[[#This Row],[Recency]]&gt;=32,"Late Recency")</f>
        <v>Late Recency</v>
      </c>
      <c r="N1625">
        <v>313</v>
      </c>
      <c r="O1625">
        <v>8</v>
      </c>
      <c r="P1625">
        <v>104</v>
      </c>
      <c r="Q1625">
        <v>6</v>
      </c>
      <c r="R1625">
        <v>4</v>
      </c>
      <c r="S1625">
        <v>126</v>
      </c>
      <c r="T1625">
        <f>marketing_campaign[[#This Row],[MntGoldProds]]+marketing_campaign[[#This Row],[MntSweetProducts]]+marketing_campaign[[#This Row],[MntFishProducts]]+marketing_campaign[[#This Row],[MntMeatProducts]]+marketing_campaign[[#This Row],[MntFruits]]+marketing_campaign[[#This Row],[MntWines]]</f>
        <v>561</v>
      </c>
      <c r="U1625">
        <v>9</v>
      </c>
      <c r="V1625">
        <v>8</v>
      </c>
      <c r="W1625">
        <v>1</v>
      </c>
      <c r="X1625">
        <v>6</v>
      </c>
      <c r="Y1625">
        <f t="shared" si="51"/>
        <v>24</v>
      </c>
      <c r="Z1625">
        <v>9</v>
      </c>
      <c r="AA1625">
        <v>0</v>
      </c>
      <c r="AB1625">
        <v>0</v>
      </c>
      <c r="AC1625">
        <v>0</v>
      </c>
      <c r="AD1625">
        <v>0</v>
      </c>
      <c r="AE1625">
        <v>0</v>
      </c>
      <c r="AF1625">
        <v>0</v>
      </c>
      <c r="AG1625">
        <v>3</v>
      </c>
      <c r="AH1625">
        <v>11</v>
      </c>
      <c r="AI1625">
        <v>0</v>
      </c>
      <c r="AJ1625">
        <f>marketing_campaign[[#This Row],[AcceptedCmp2]]+marketing_campaign[[#This Row],[AcceptedCmp1]]+marketing_campaign[[#This Row],[AcceptedCmp5]]+marketing_campaign[[#This Row],[AcceptedCmp4]]+marketing_campaign[[#This Row],[AcceptedCmp3]]</f>
        <v>0</v>
      </c>
    </row>
    <row r="1626" spans="1:36" x14ac:dyDescent="0.35">
      <c r="A1626">
        <v>7019</v>
      </c>
      <c r="B1626">
        <v>1963</v>
      </c>
      <c r="C1626">
        <f t="shared" ca="1" si="50"/>
        <v>63</v>
      </c>
      <c r="D1626" t="str" cm="1">
        <f t="array" aca="1" ref="D16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6" t="s">
        <v>29</v>
      </c>
      <c r="F1626" t="s">
        <v>31</v>
      </c>
      <c r="G1626" cm="1">
        <f t="array" ref="G1626">_xlfn.IFS(marketing_campaign[[#This Row],[Marital_Status]]="Single",I1626-J1626+1,marketing_campaign[[#This Row],[Marital_Status]]="Together",I1626+J1626+2,marketing_campaign[[#This Row],[Marital_Status]]="Alone",I1626-J1626+1,marketing_campaign[[#This Row],[Marital_Status]]="Married",I1626+J1626+2,marketing_campaign[[#This Row],[Marital_Status]]="Divorced",I1626+J1626+1,marketing_campaign[[#This Row],[Marital_Status]]="YOLO",I1626-J1626+1,marketing_campaign[[#This Row],[Marital_Status]]="Absurd",I1626-J1626+1,marketing_campaign[[#This Row],[Marital_Status]]="Widow",I1626+J1626+1)</f>
        <v>4</v>
      </c>
      <c r="H1626">
        <v>54414</v>
      </c>
      <c r="I1626">
        <v>1</v>
      </c>
      <c r="J1626">
        <v>1</v>
      </c>
      <c r="K1626" s="1">
        <v>41297</v>
      </c>
      <c r="L1626">
        <v>49</v>
      </c>
      <c r="M1626" t="str" cm="1">
        <f t="array" ref="M1626">_xlfn.IFS(AND(marketing_campaign[[#This Row],[Recency]]&gt;=0,marketing_campaign[[#This Row],[Recency]]&lt;=14),"Early Recency",AND(marketing_campaign[[#This Row],[Recency]]&gt;=15,marketing_campaign[[#This Row],[Recency]]&lt;=31),"Mid-Recency",marketing_campaign[[#This Row],[Recency]]&gt;=32,"Late Recency")</f>
        <v>Late Recency</v>
      </c>
      <c r="N1626">
        <v>109</v>
      </c>
      <c r="O1626">
        <v>18</v>
      </c>
      <c r="P1626">
        <v>16</v>
      </c>
      <c r="Q1626">
        <v>24</v>
      </c>
      <c r="R1626">
        <v>26</v>
      </c>
      <c r="S1626">
        <v>18</v>
      </c>
      <c r="T1626">
        <f>marketing_campaign[[#This Row],[MntGoldProds]]+marketing_campaign[[#This Row],[MntSweetProducts]]+marketing_campaign[[#This Row],[MntFishProducts]]+marketing_campaign[[#This Row],[MntMeatProducts]]+marketing_campaign[[#This Row],[MntFruits]]+marketing_campaign[[#This Row],[MntWines]]</f>
        <v>211</v>
      </c>
      <c r="U1626">
        <v>4</v>
      </c>
      <c r="V1626">
        <v>3</v>
      </c>
      <c r="W1626">
        <v>1</v>
      </c>
      <c r="X1626">
        <v>5</v>
      </c>
      <c r="Y1626">
        <f t="shared" si="51"/>
        <v>13</v>
      </c>
      <c r="Z1626">
        <v>4</v>
      </c>
      <c r="AA1626">
        <v>0</v>
      </c>
      <c r="AB1626">
        <v>0</v>
      </c>
      <c r="AC1626">
        <v>0</v>
      </c>
      <c r="AD1626">
        <v>0</v>
      </c>
      <c r="AE1626">
        <v>0</v>
      </c>
      <c r="AF1626">
        <v>0</v>
      </c>
      <c r="AG1626">
        <v>3</v>
      </c>
      <c r="AH1626">
        <v>11</v>
      </c>
      <c r="AI1626">
        <v>0</v>
      </c>
      <c r="AJ1626">
        <f>marketing_campaign[[#This Row],[AcceptedCmp2]]+marketing_campaign[[#This Row],[AcceptedCmp1]]+marketing_campaign[[#This Row],[AcceptedCmp5]]+marketing_campaign[[#This Row],[AcceptedCmp4]]+marketing_campaign[[#This Row],[AcceptedCmp3]]</f>
        <v>0</v>
      </c>
    </row>
    <row r="1627" spans="1:36" x14ac:dyDescent="0.35">
      <c r="A1627">
        <v>7408</v>
      </c>
      <c r="B1627">
        <v>1952</v>
      </c>
      <c r="C1627">
        <f t="shared" ca="1" si="50"/>
        <v>74</v>
      </c>
      <c r="D1627" t="str" cm="1">
        <f t="array" aca="1" ref="D16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7" t="s">
        <v>32</v>
      </c>
      <c r="F1627" t="s">
        <v>33</v>
      </c>
      <c r="G1627" cm="1">
        <f t="array" ref="G1627">_xlfn.IFS(marketing_campaign[[#This Row],[Marital_Status]]="Single",I1627-J1627+1,marketing_campaign[[#This Row],[Marital_Status]]="Together",I1627+J1627+2,marketing_campaign[[#This Row],[Marital_Status]]="Alone",I1627-J1627+1,marketing_campaign[[#This Row],[Marital_Status]]="Married",I1627+J1627+2,marketing_campaign[[#This Row],[Marital_Status]]="Divorced",I1627+J1627+1,marketing_campaign[[#This Row],[Marital_Status]]="YOLO",I1627-J1627+1,marketing_campaign[[#This Row],[Marital_Status]]="Absurd",I1627-J1627+1,marketing_campaign[[#This Row],[Marital_Status]]="Widow",I1627+J1627+1)</f>
        <v>3</v>
      </c>
      <c r="H1627">
        <v>54549</v>
      </c>
      <c r="I1627">
        <v>0</v>
      </c>
      <c r="J1627">
        <v>1</v>
      </c>
      <c r="K1627" s="1">
        <v>41701</v>
      </c>
      <c r="L1627">
        <v>8</v>
      </c>
      <c r="M1627" t="str" cm="1">
        <f t="array" ref="M1627">_xlfn.IFS(AND(marketing_campaign[[#This Row],[Recency]]&gt;=0,marketing_campaign[[#This Row],[Recency]]&lt;=14),"Early Recency",AND(marketing_campaign[[#This Row],[Recency]]&gt;=15,marketing_campaign[[#This Row],[Recency]]&lt;=31),"Mid-Recency",marketing_campaign[[#This Row],[Recency]]&gt;=32,"Late Recency")</f>
        <v>Early Recency</v>
      </c>
      <c r="N1627">
        <v>216</v>
      </c>
      <c r="O1627">
        <v>2</v>
      </c>
      <c r="P1627">
        <v>6</v>
      </c>
      <c r="Q1627">
        <v>0</v>
      </c>
      <c r="R1627">
        <v>0</v>
      </c>
      <c r="S1627">
        <v>9</v>
      </c>
      <c r="T1627">
        <f>marketing_campaign[[#This Row],[MntGoldProds]]+marketing_campaign[[#This Row],[MntSweetProducts]]+marketing_campaign[[#This Row],[MntFishProducts]]+marketing_campaign[[#This Row],[MntMeatProducts]]+marketing_campaign[[#This Row],[MntFruits]]+marketing_campaign[[#This Row],[MntWines]]</f>
        <v>233</v>
      </c>
      <c r="U1627">
        <v>2</v>
      </c>
      <c r="V1627">
        <v>5</v>
      </c>
      <c r="W1627">
        <v>1</v>
      </c>
      <c r="X1627">
        <v>4</v>
      </c>
      <c r="Y1627">
        <f t="shared" si="51"/>
        <v>12</v>
      </c>
      <c r="Z1627">
        <v>7</v>
      </c>
      <c r="AA1627">
        <v>0</v>
      </c>
      <c r="AB1627">
        <v>0</v>
      </c>
      <c r="AC1627">
        <v>0</v>
      </c>
      <c r="AD1627">
        <v>0</v>
      </c>
      <c r="AE1627">
        <v>0</v>
      </c>
      <c r="AF1627">
        <v>0</v>
      </c>
      <c r="AG1627">
        <v>3</v>
      </c>
      <c r="AH1627">
        <v>11</v>
      </c>
      <c r="AI1627">
        <v>0</v>
      </c>
      <c r="AJ1627">
        <f>marketing_campaign[[#This Row],[AcceptedCmp2]]+marketing_campaign[[#This Row],[AcceptedCmp1]]+marketing_campaign[[#This Row],[AcceptedCmp5]]+marketing_campaign[[#This Row],[AcceptedCmp4]]+marketing_campaign[[#This Row],[AcceptedCmp3]]</f>
        <v>0</v>
      </c>
    </row>
    <row r="1628" spans="1:36" x14ac:dyDescent="0.35">
      <c r="A1628">
        <v>8041</v>
      </c>
      <c r="B1628">
        <v>1971</v>
      </c>
      <c r="C1628">
        <f t="shared" ca="1" si="50"/>
        <v>55</v>
      </c>
      <c r="D1628" t="str" cm="1">
        <f t="array" aca="1" ref="D16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28" t="s">
        <v>32</v>
      </c>
      <c r="F1628" t="s">
        <v>38</v>
      </c>
      <c r="G1628" cm="1">
        <f t="array" ref="G1628">_xlfn.IFS(marketing_campaign[[#This Row],[Marital_Status]]="Single",I1628-J1628+1,marketing_campaign[[#This Row],[Marital_Status]]="Together",I1628+J1628+2,marketing_campaign[[#This Row],[Marital_Status]]="Alone",I1628-J1628+1,marketing_campaign[[#This Row],[Marital_Status]]="Married",I1628+J1628+2,marketing_campaign[[#This Row],[Marital_Status]]="Divorced",I1628+J1628+1,marketing_campaign[[#This Row],[Marital_Status]]="YOLO",I1628-J1628+1,marketing_campaign[[#This Row],[Marital_Status]]="Absurd",I1628-J1628+1,marketing_campaign[[#This Row],[Marital_Status]]="Widow",I1628+J1628+1)</f>
        <v>2</v>
      </c>
      <c r="H1628">
        <v>47111</v>
      </c>
      <c r="I1628">
        <v>0</v>
      </c>
      <c r="J1628">
        <v>1</v>
      </c>
      <c r="K1628" s="1">
        <v>41160</v>
      </c>
      <c r="L1628">
        <v>35</v>
      </c>
      <c r="M1628" t="str" cm="1">
        <f t="array" ref="M1628">_xlfn.IFS(AND(marketing_campaign[[#This Row],[Recency]]&gt;=0,marketing_campaign[[#This Row],[Recency]]&lt;=14),"Early Recency",AND(marketing_campaign[[#This Row],[Recency]]&gt;=15,marketing_campaign[[#This Row],[Recency]]&lt;=31),"Mid-Recency",marketing_campaign[[#This Row],[Recency]]&gt;=32,"Late Recency")</f>
        <v>Late Recency</v>
      </c>
      <c r="N1628">
        <v>595</v>
      </c>
      <c r="O1628">
        <v>71</v>
      </c>
      <c r="P1628">
        <v>153</v>
      </c>
      <c r="Q1628">
        <v>120</v>
      </c>
      <c r="R1628">
        <v>112</v>
      </c>
      <c r="S1628">
        <v>41</v>
      </c>
      <c r="T1628">
        <f>marketing_campaign[[#This Row],[MntGoldProds]]+marketing_campaign[[#This Row],[MntSweetProducts]]+marketing_campaign[[#This Row],[MntFishProducts]]+marketing_campaign[[#This Row],[MntMeatProducts]]+marketing_campaign[[#This Row],[MntFruits]]+marketing_campaign[[#This Row],[MntWines]]</f>
        <v>1092</v>
      </c>
      <c r="U1628">
        <v>6</v>
      </c>
      <c r="V1628">
        <v>3</v>
      </c>
      <c r="W1628">
        <v>2</v>
      </c>
      <c r="X1628">
        <v>10</v>
      </c>
      <c r="Y1628">
        <f t="shared" si="51"/>
        <v>21</v>
      </c>
      <c r="Z1628">
        <v>9</v>
      </c>
      <c r="AA1628">
        <v>0</v>
      </c>
      <c r="AB1628">
        <v>0</v>
      </c>
      <c r="AC1628">
        <v>0</v>
      </c>
      <c r="AD1628">
        <v>0</v>
      </c>
      <c r="AE1628">
        <v>0</v>
      </c>
      <c r="AF1628">
        <v>0</v>
      </c>
      <c r="AG1628">
        <v>3</v>
      </c>
      <c r="AH1628">
        <v>11</v>
      </c>
      <c r="AI1628">
        <v>0</v>
      </c>
      <c r="AJ1628">
        <f>marketing_campaign[[#This Row],[AcceptedCmp2]]+marketing_campaign[[#This Row],[AcceptedCmp1]]+marketing_campaign[[#This Row],[AcceptedCmp5]]+marketing_campaign[[#This Row],[AcceptedCmp4]]+marketing_campaign[[#This Row],[AcceptedCmp3]]</f>
        <v>0</v>
      </c>
    </row>
    <row r="1629" spans="1:36" x14ac:dyDescent="0.35">
      <c r="A1629">
        <v>252</v>
      </c>
      <c r="B1629">
        <v>1963</v>
      </c>
      <c r="C1629">
        <f t="shared" ca="1" si="50"/>
        <v>63</v>
      </c>
      <c r="D1629" t="str" cm="1">
        <f t="array" aca="1" ref="D16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29" t="s">
        <v>32</v>
      </c>
      <c r="F1629" t="s">
        <v>35</v>
      </c>
      <c r="G1629" cm="1">
        <f t="array" ref="G1629">_xlfn.IFS(marketing_campaign[[#This Row],[Marital_Status]]="Single",I1629-J1629+1,marketing_campaign[[#This Row],[Marital_Status]]="Together",I1629+J1629+2,marketing_campaign[[#This Row],[Marital_Status]]="Alone",I1629-J1629+1,marketing_campaign[[#This Row],[Marital_Status]]="Married",I1629+J1629+2,marketing_campaign[[#This Row],[Marital_Status]]="Divorced",I1629+J1629+1,marketing_campaign[[#This Row],[Marital_Status]]="YOLO",I1629-J1629+1,marketing_campaign[[#This Row],[Marital_Status]]="Absurd",I1629-J1629+1,marketing_campaign[[#This Row],[Marital_Status]]="Widow",I1629+J1629+1)</f>
        <v>1</v>
      </c>
      <c r="H1629">
        <v>41003</v>
      </c>
      <c r="I1629">
        <v>0</v>
      </c>
      <c r="J1629">
        <v>0</v>
      </c>
      <c r="K1629" s="1">
        <v>41350</v>
      </c>
      <c r="L1629">
        <v>11</v>
      </c>
      <c r="M1629" t="str" cm="1">
        <f t="array" ref="M1629">_xlfn.IFS(AND(marketing_campaign[[#This Row],[Recency]]&gt;=0,marketing_campaign[[#This Row],[Recency]]&lt;=14),"Early Recency",AND(marketing_campaign[[#This Row],[Recency]]&gt;=15,marketing_campaign[[#This Row],[Recency]]&lt;=31),"Mid-Recency",marketing_campaign[[#This Row],[Recency]]&gt;=32,"Late Recency")</f>
        <v>Early Recency</v>
      </c>
      <c r="N1629">
        <v>123</v>
      </c>
      <c r="O1629">
        <v>133</v>
      </c>
      <c r="P1629">
        <v>142</v>
      </c>
      <c r="Q1629">
        <v>71</v>
      </c>
      <c r="R1629">
        <v>44</v>
      </c>
      <c r="S1629">
        <v>88</v>
      </c>
      <c r="T1629">
        <f>marketing_campaign[[#This Row],[MntGoldProds]]+marketing_campaign[[#This Row],[MntSweetProducts]]+marketing_campaign[[#This Row],[MntFishProducts]]+marketing_campaign[[#This Row],[MntMeatProducts]]+marketing_campaign[[#This Row],[MntFruits]]+marketing_campaign[[#This Row],[MntWines]]</f>
        <v>601</v>
      </c>
      <c r="U1629">
        <v>1</v>
      </c>
      <c r="V1629">
        <v>6</v>
      </c>
      <c r="W1629">
        <v>2</v>
      </c>
      <c r="X1629">
        <v>8</v>
      </c>
      <c r="Y1629">
        <f t="shared" si="51"/>
        <v>17</v>
      </c>
      <c r="Z1629">
        <v>6</v>
      </c>
      <c r="AA1629">
        <v>0</v>
      </c>
      <c r="AB1629">
        <v>0</v>
      </c>
      <c r="AC1629">
        <v>0</v>
      </c>
      <c r="AD1629">
        <v>0</v>
      </c>
      <c r="AE1629">
        <v>0</v>
      </c>
      <c r="AF1629">
        <v>0</v>
      </c>
      <c r="AG1629">
        <v>3</v>
      </c>
      <c r="AH1629">
        <v>11</v>
      </c>
      <c r="AI1629">
        <v>0</v>
      </c>
      <c r="AJ1629">
        <f>marketing_campaign[[#This Row],[AcceptedCmp2]]+marketing_campaign[[#This Row],[AcceptedCmp1]]+marketing_campaign[[#This Row],[AcceptedCmp5]]+marketing_campaign[[#This Row],[AcceptedCmp4]]+marketing_campaign[[#This Row],[AcceptedCmp3]]</f>
        <v>0</v>
      </c>
    </row>
    <row r="1630" spans="1:36" x14ac:dyDescent="0.35">
      <c r="A1630">
        <v>9986</v>
      </c>
      <c r="B1630">
        <v>1982</v>
      </c>
      <c r="C1630">
        <f t="shared" ca="1" si="50"/>
        <v>44</v>
      </c>
      <c r="D1630" t="str" cm="1">
        <f t="array" aca="1" ref="D16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30" t="s">
        <v>29</v>
      </c>
      <c r="F1630" t="s">
        <v>31</v>
      </c>
      <c r="G1630" cm="1">
        <f t="array" ref="G1630">_xlfn.IFS(marketing_campaign[[#This Row],[Marital_Status]]="Single",I1630-J1630+1,marketing_campaign[[#This Row],[Marital_Status]]="Together",I1630+J1630+2,marketing_campaign[[#This Row],[Marital_Status]]="Alone",I1630-J1630+1,marketing_campaign[[#This Row],[Marital_Status]]="Married",I1630+J1630+2,marketing_campaign[[#This Row],[Marital_Status]]="Divorced",I1630+J1630+1,marketing_campaign[[#This Row],[Marital_Status]]="YOLO",I1630-J1630+1,marketing_campaign[[#This Row],[Marital_Status]]="Absurd",I1630-J1630+1,marketing_campaign[[#This Row],[Marital_Status]]="Widow",I1630+J1630+1)</f>
        <v>3</v>
      </c>
      <c r="H1630">
        <v>19444</v>
      </c>
      <c r="I1630">
        <v>1</v>
      </c>
      <c r="J1630">
        <v>0</v>
      </c>
      <c r="K1630" s="1">
        <v>41692</v>
      </c>
      <c r="L1630">
        <v>8</v>
      </c>
      <c r="M1630" t="str" cm="1">
        <f t="array" ref="M1630">_xlfn.IFS(AND(marketing_campaign[[#This Row],[Recency]]&gt;=0,marketing_campaign[[#This Row],[Recency]]&lt;=14),"Early Recency",AND(marketing_campaign[[#This Row],[Recency]]&gt;=15,marketing_campaign[[#This Row],[Recency]]&lt;=31),"Mid-Recency",marketing_campaign[[#This Row],[Recency]]&gt;=32,"Late Recency")</f>
        <v>Early Recency</v>
      </c>
      <c r="N1630">
        <v>16</v>
      </c>
      <c r="O1630">
        <v>0</v>
      </c>
      <c r="P1630">
        <v>23</v>
      </c>
      <c r="Q1630">
        <v>3</v>
      </c>
      <c r="R1630">
        <v>2</v>
      </c>
      <c r="S1630">
        <v>10</v>
      </c>
      <c r="T1630">
        <f>marketing_campaign[[#This Row],[MntGoldProds]]+marketing_campaign[[#This Row],[MntSweetProducts]]+marketing_campaign[[#This Row],[MntFishProducts]]+marketing_campaign[[#This Row],[MntMeatProducts]]+marketing_campaign[[#This Row],[MntFruits]]+marketing_campaign[[#This Row],[MntWines]]</f>
        <v>54</v>
      </c>
      <c r="U1630">
        <v>3</v>
      </c>
      <c r="V1630">
        <v>4</v>
      </c>
      <c r="W1630">
        <v>1</v>
      </c>
      <c r="X1630">
        <v>2</v>
      </c>
      <c r="Y1630">
        <f t="shared" si="51"/>
        <v>10</v>
      </c>
      <c r="Z1630">
        <v>7</v>
      </c>
      <c r="AA1630">
        <v>0</v>
      </c>
      <c r="AB1630">
        <v>0</v>
      </c>
      <c r="AC1630">
        <v>0</v>
      </c>
      <c r="AD1630">
        <v>0</v>
      </c>
      <c r="AE1630">
        <v>0</v>
      </c>
      <c r="AF1630">
        <v>0</v>
      </c>
      <c r="AG1630">
        <v>3</v>
      </c>
      <c r="AH1630">
        <v>11</v>
      </c>
      <c r="AI1630">
        <v>1</v>
      </c>
      <c r="AJ1630">
        <f>marketing_campaign[[#This Row],[AcceptedCmp2]]+marketing_campaign[[#This Row],[AcceptedCmp1]]+marketing_campaign[[#This Row],[AcceptedCmp5]]+marketing_campaign[[#This Row],[AcceptedCmp4]]+marketing_campaign[[#This Row],[AcceptedCmp3]]</f>
        <v>0</v>
      </c>
    </row>
    <row r="1631" spans="1:36" x14ac:dyDescent="0.35">
      <c r="A1631">
        <v>3276</v>
      </c>
      <c r="B1631">
        <v>1976</v>
      </c>
      <c r="C1631">
        <f t="shared" ca="1" si="50"/>
        <v>50</v>
      </c>
      <c r="D1631" t="str" cm="1">
        <f t="array" aca="1" ref="D16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31" t="s">
        <v>37</v>
      </c>
      <c r="F1631" t="s">
        <v>31</v>
      </c>
      <c r="G1631" cm="1">
        <f t="array" ref="G1631">_xlfn.IFS(marketing_campaign[[#This Row],[Marital_Status]]="Single",I1631-J1631+1,marketing_campaign[[#This Row],[Marital_Status]]="Together",I1631+J1631+2,marketing_campaign[[#This Row],[Marital_Status]]="Alone",I1631-J1631+1,marketing_campaign[[#This Row],[Marital_Status]]="Married",I1631+J1631+2,marketing_campaign[[#This Row],[Marital_Status]]="Divorced",I1631+J1631+1,marketing_campaign[[#This Row],[Marital_Status]]="YOLO",I1631-J1631+1,marketing_campaign[[#This Row],[Marital_Status]]="Absurd",I1631-J1631+1,marketing_campaign[[#This Row],[Marital_Status]]="Widow",I1631+J1631+1)</f>
        <v>3</v>
      </c>
      <c r="H1631">
        <v>36301</v>
      </c>
      <c r="I1631">
        <v>1</v>
      </c>
      <c r="J1631">
        <v>0</v>
      </c>
      <c r="K1631" s="1">
        <v>41572</v>
      </c>
      <c r="L1631">
        <v>53</v>
      </c>
      <c r="M1631" t="str" cm="1">
        <f t="array" ref="M1631">_xlfn.IFS(AND(marketing_campaign[[#This Row],[Recency]]&gt;=0,marketing_campaign[[#This Row],[Recency]]&lt;=14),"Early Recency",AND(marketing_campaign[[#This Row],[Recency]]&gt;=15,marketing_campaign[[#This Row],[Recency]]&lt;=31),"Mid-Recency",marketing_campaign[[#This Row],[Recency]]&gt;=32,"Late Recency")</f>
        <v>Late Recency</v>
      </c>
      <c r="N1631">
        <v>11</v>
      </c>
      <c r="O1631">
        <v>12</v>
      </c>
      <c r="P1631">
        <v>35</v>
      </c>
      <c r="Q1631">
        <v>3</v>
      </c>
      <c r="R1631">
        <v>5</v>
      </c>
      <c r="S1631">
        <v>12</v>
      </c>
      <c r="T1631">
        <f>marketing_campaign[[#This Row],[MntGoldProds]]+marketing_campaign[[#This Row],[MntSweetProducts]]+marketing_campaign[[#This Row],[MntFishProducts]]+marketing_campaign[[#This Row],[MntMeatProducts]]+marketing_campaign[[#This Row],[MntFruits]]+marketing_campaign[[#This Row],[MntWines]]</f>
        <v>78</v>
      </c>
      <c r="U1631">
        <v>1</v>
      </c>
      <c r="V1631">
        <v>3</v>
      </c>
      <c r="W1631">
        <v>0</v>
      </c>
      <c r="X1631">
        <v>3</v>
      </c>
      <c r="Y1631">
        <f t="shared" si="51"/>
        <v>7</v>
      </c>
      <c r="Z1631">
        <v>7</v>
      </c>
      <c r="AA1631">
        <v>0</v>
      </c>
      <c r="AB1631">
        <v>0</v>
      </c>
      <c r="AC1631">
        <v>0</v>
      </c>
      <c r="AD1631">
        <v>0</v>
      </c>
      <c r="AE1631">
        <v>0</v>
      </c>
      <c r="AF1631">
        <v>0</v>
      </c>
      <c r="AG1631">
        <v>3</v>
      </c>
      <c r="AH1631">
        <v>11</v>
      </c>
      <c r="AI1631">
        <v>0</v>
      </c>
      <c r="AJ1631">
        <f>marketing_campaign[[#This Row],[AcceptedCmp2]]+marketing_campaign[[#This Row],[AcceptedCmp1]]+marketing_campaign[[#This Row],[AcceptedCmp5]]+marketing_campaign[[#This Row],[AcceptedCmp4]]+marketing_campaign[[#This Row],[AcceptedCmp3]]</f>
        <v>0</v>
      </c>
    </row>
    <row r="1632" spans="1:36" x14ac:dyDescent="0.35">
      <c r="A1632">
        <v>3859</v>
      </c>
      <c r="B1632">
        <v>1947</v>
      </c>
      <c r="C1632">
        <f t="shared" ca="1" si="50"/>
        <v>79</v>
      </c>
      <c r="D1632" t="str" cm="1">
        <f t="array" aca="1" ref="D16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2" t="s">
        <v>32</v>
      </c>
      <c r="F1632" t="s">
        <v>31</v>
      </c>
      <c r="G1632" cm="1">
        <f t="array" ref="G1632">_xlfn.IFS(marketing_campaign[[#This Row],[Marital_Status]]="Single",I1632-J1632+1,marketing_campaign[[#This Row],[Marital_Status]]="Together",I1632+J1632+2,marketing_campaign[[#This Row],[Marital_Status]]="Alone",I1632-J1632+1,marketing_campaign[[#This Row],[Marital_Status]]="Married",I1632+J1632+2,marketing_campaign[[#This Row],[Marital_Status]]="Divorced",I1632+J1632+1,marketing_campaign[[#This Row],[Marital_Status]]="YOLO",I1632-J1632+1,marketing_campaign[[#This Row],[Marital_Status]]="Absurd",I1632-J1632+1,marketing_campaign[[#This Row],[Marital_Status]]="Widow",I1632+J1632+1)</f>
        <v>3</v>
      </c>
      <c r="H1632">
        <v>73059</v>
      </c>
      <c r="I1632">
        <v>0</v>
      </c>
      <c r="J1632">
        <v>1</v>
      </c>
      <c r="K1632" s="1">
        <v>41517</v>
      </c>
      <c r="L1632">
        <v>36</v>
      </c>
      <c r="M1632" t="str" cm="1">
        <f t="array" ref="M1632">_xlfn.IFS(AND(marketing_campaign[[#This Row],[Recency]]&gt;=0,marketing_campaign[[#This Row],[Recency]]&lt;=14),"Early Recency",AND(marketing_campaign[[#This Row],[Recency]]&gt;=15,marketing_campaign[[#This Row],[Recency]]&lt;=31),"Mid-Recency",marketing_campaign[[#This Row],[Recency]]&gt;=32,"Late Recency")</f>
        <v>Late Recency</v>
      </c>
      <c r="N1632">
        <v>410</v>
      </c>
      <c r="O1632">
        <v>112</v>
      </c>
      <c r="P1632">
        <v>420</v>
      </c>
      <c r="Q1632">
        <v>0</v>
      </c>
      <c r="R1632">
        <v>82</v>
      </c>
      <c r="S1632">
        <v>71</v>
      </c>
      <c r="T1632">
        <f>marketing_campaign[[#This Row],[MntGoldProds]]+marketing_campaign[[#This Row],[MntSweetProducts]]+marketing_campaign[[#This Row],[MntFishProducts]]+marketing_campaign[[#This Row],[MntMeatProducts]]+marketing_campaign[[#This Row],[MntFruits]]+marketing_campaign[[#This Row],[MntWines]]</f>
        <v>1095</v>
      </c>
      <c r="U1632">
        <v>1</v>
      </c>
      <c r="V1632">
        <v>9</v>
      </c>
      <c r="W1632">
        <v>3</v>
      </c>
      <c r="X1632">
        <v>13</v>
      </c>
      <c r="Y1632">
        <f t="shared" si="51"/>
        <v>26</v>
      </c>
      <c r="Z1632">
        <v>4</v>
      </c>
      <c r="AA1632">
        <v>0</v>
      </c>
      <c r="AB1632">
        <v>0</v>
      </c>
      <c r="AC1632">
        <v>0</v>
      </c>
      <c r="AD1632">
        <v>0</v>
      </c>
      <c r="AE1632">
        <v>0</v>
      </c>
      <c r="AF1632">
        <v>0</v>
      </c>
      <c r="AG1632">
        <v>3</v>
      </c>
      <c r="AH1632">
        <v>11</v>
      </c>
      <c r="AI1632">
        <v>0</v>
      </c>
      <c r="AJ1632">
        <f>marketing_campaign[[#This Row],[AcceptedCmp2]]+marketing_campaign[[#This Row],[AcceptedCmp1]]+marketing_campaign[[#This Row],[AcceptedCmp5]]+marketing_campaign[[#This Row],[AcceptedCmp4]]+marketing_campaign[[#This Row],[AcceptedCmp3]]</f>
        <v>0</v>
      </c>
    </row>
    <row r="1633" spans="1:36" x14ac:dyDescent="0.35">
      <c r="A1633">
        <v>3570</v>
      </c>
      <c r="B1633">
        <v>1969</v>
      </c>
      <c r="C1633">
        <f t="shared" ca="1" si="50"/>
        <v>57</v>
      </c>
      <c r="D1633" t="str" cm="1">
        <f t="array" aca="1" ref="D16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33" t="s">
        <v>32</v>
      </c>
      <c r="F1633" t="s">
        <v>31</v>
      </c>
      <c r="G1633" cm="1">
        <f t="array" ref="G1633">_xlfn.IFS(marketing_campaign[[#This Row],[Marital_Status]]="Single",I1633-J1633+1,marketing_campaign[[#This Row],[Marital_Status]]="Together",I1633+J1633+2,marketing_campaign[[#This Row],[Marital_Status]]="Alone",I1633-J1633+1,marketing_campaign[[#This Row],[Marital_Status]]="Married",I1633+J1633+2,marketing_campaign[[#This Row],[Marital_Status]]="Divorced",I1633+J1633+1,marketing_campaign[[#This Row],[Marital_Status]]="YOLO",I1633-J1633+1,marketing_campaign[[#This Row],[Marital_Status]]="Absurd",I1633-J1633+1,marketing_campaign[[#This Row],[Marital_Status]]="Widow",I1633+J1633+1)</f>
        <v>3</v>
      </c>
      <c r="H1633">
        <v>42731</v>
      </c>
      <c r="I1633">
        <v>1</v>
      </c>
      <c r="J1633">
        <v>0</v>
      </c>
      <c r="K1633" s="1">
        <v>41568</v>
      </c>
      <c r="L1633">
        <v>64</v>
      </c>
      <c r="M1633" t="str" cm="1">
        <f t="array" ref="M1633">_xlfn.IFS(AND(marketing_campaign[[#This Row],[Recency]]&gt;=0,marketing_campaign[[#This Row],[Recency]]&lt;=14),"Early Recency",AND(marketing_campaign[[#This Row],[Recency]]&gt;=15,marketing_campaign[[#This Row],[Recency]]&lt;=31),"Mid-Recency",marketing_campaign[[#This Row],[Recency]]&gt;=32,"Late Recency")</f>
        <v>Late Recency</v>
      </c>
      <c r="N1633">
        <v>159</v>
      </c>
      <c r="O1633">
        <v>2</v>
      </c>
      <c r="P1633">
        <v>51</v>
      </c>
      <c r="Q1633">
        <v>6</v>
      </c>
      <c r="R1633">
        <v>2</v>
      </c>
      <c r="S1633">
        <v>24</v>
      </c>
      <c r="T1633">
        <f>marketing_campaign[[#This Row],[MntGoldProds]]+marketing_campaign[[#This Row],[MntSweetProducts]]+marketing_campaign[[#This Row],[MntFishProducts]]+marketing_campaign[[#This Row],[MntMeatProducts]]+marketing_campaign[[#This Row],[MntFruits]]+marketing_campaign[[#This Row],[MntWines]]</f>
        <v>244</v>
      </c>
      <c r="U1633">
        <v>3</v>
      </c>
      <c r="V1633">
        <v>4</v>
      </c>
      <c r="W1633">
        <v>1</v>
      </c>
      <c r="X1633">
        <v>5</v>
      </c>
      <c r="Y1633">
        <f t="shared" si="51"/>
        <v>13</v>
      </c>
      <c r="Z1633">
        <v>5</v>
      </c>
      <c r="AA1633">
        <v>0</v>
      </c>
      <c r="AB1633">
        <v>0</v>
      </c>
      <c r="AC1633">
        <v>0</v>
      </c>
      <c r="AD1633">
        <v>0</v>
      </c>
      <c r="AE1633">
        <v>0</v>
      </c>
      <c r="AF1633">
        <v>0</v>
      </c>
      <c r="AG1633">
        <v>3</v>
      </c>
      <c r="AH1633">
        <v>11</v>
      </c>
      <c r="AI1633">
        <v>0</v>
      </c>
      <c r="AJ1633">
        <f>marketing_campaign[[#This Row],[AcceptedCmp2]]+marketing_campaign[[#This Row],[AcceptedCmp1]]+marketing_campaign[[#This Row],[AcceptedCmp5]]+marketing_campaign[[#This Row],[AcceptedCmp4]]+marketing_campaign[[#This Row],[AcceptedCmp3]]</f>
        <v>0</v>
      </c>
    </row>
    <row r="1634" spans="1:36" x14ac:dyDescent="0.35">
      <c r="A1634">
        <v>3783</v>
      </c>
      <c r="B1634">
        <v>1959</v>
      </c>
      <c r="C1634">
        <f t="shared" ca="1" si="50"/>
        <v>67</v>
      </c>
      <c r="D1634" t="str" cm="1">
        <f t="array" aca="1" ref="D16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34" t="s">
        <v>32</v>
      </c>
      <c r="F1634" t="s">
        <v>33</v>
      </c>
      <c r="G1634" cm="1">
        <f t="array" ref="G1634">_xlfn.IFS(marketing_campaign[[#This Row],[Marital_Status]]="Single",I1634-J1634+1,marketing_campaign[[#This Row],[Marital_Status]]="Together",I1634+J1634+2,marketing_campaign[[#This Row],[Marital_Status]]="Alone",I1634-J1634+1,marketing_campaign[[#This Row],[Marital_Status]]="Married",I1634+J1634+2,marketing_campaign[[#This Row],[Marital_Status]]="Divorced",I1634+J1634+1,marketing_campaign[[#This Row],[Marital_Status]]="YOLO",I1634-J1634+1,marketing_campaign[[#This Row],[Marital_Status]]="Absurd",I1634-J1634+1,marketing_campaign[[#This Row],[Marital_Status]]="Widow",I1634+J1634+1)</f>
        <v>4</v>
      </c>
      <c r="H1634">
        <v>52854</v>
      </c>
      <c r="I1634">
        <v>1</v>
      </c>
      <c r="J1634">
        <v>1</v>
      </c>
      <c r="K1634" s="1">
        <v>41722</v>
      </c>
      <c r="L1634">
        <v>43</v>
      </c>
      <c r="M1634" t="str" cm="1">
        <f t="array" ref="M1634">_xlfn.IFS(AND(marketing_campaign[[#This Row],[Recency]]&gt;=0,marketing_campaign[[#This Row],[Recency]]&lt;=14),"Early Recency",AND(marketing_campaign[[#This Row],[Recency]]&gt;=15,marketing_campaign[[#This Row],[Recency]]&lt;=31),"Mid-Recency",marketing_campaign[[#This Row],[Recency]]&gt;=32,"Late Recency")</f>
        <v>Late Recency</v>
      </c>
      <c r="N1634">
        <v>105</v>
      </c>
      <c r="O1634">
        <v>0</v>
      </c>
      <c r="P1634">
        <v>10</v>
      </c>
      <c r="Q1634">
        <v>0</v>
      </c>
      <c r="R1634">
        <v>1</v>
      </c>
      <c r="S1634">
        <v>0</v>
      </c>
      <c r="T1634">
        <f>marketing_campaign[[#This Row],[MntGoldProds]]+marketing_campaign[[#This Row],[MntSweetProducts]]+marketing_campaign[[#This Row],[MntFishProducts]]+marketing_campaign[[#This Row],[MntMeatProducts]]+marketing_campaign[[#This Row],[MntFruits]]+marketing_campaign[[#This Row],[MntWines]]</f>
        <v>116</v>
      </c>
      <c r="U1634">
        <v>2</v>
      </c>
      <c r="V1634">
        <v>2</v>
      </c>
      <c r="W1634">
        <v>1</v>
      </c>
      <c r="X1634">
        <v>4</v>
      </c>
      <c r="Y1634">
        <f t="shared" si="51"/>
        <v>9</v>
      </c>
      <c r="Z1634">
        <v>5</v>
      </c>
      <c r="AA1634">
        <v>0</v>
      </c>
      <c r="AB1634">
        <v>0</v>
      </c>
      <c r="AC1634">
        <v>0</v>
      </c>
      <c r="AD1634">
        <v>0</v>
      </c>
      <c r="AE1634">
        <v>0</v>
      </c>
      <c r="AF1634">
        <v>0</v>
      </c>
      <c r="AG1634">
        <v>3</v>
      </c>
      <c r="AH1634">
        <v>11</v>
      </c>
      <c r="AI1634">
        <v>0</v>
      </c>
      <c r="AJ1634">
        <f>marketing_campaign[[#This Row],[AcceptedCmp2]]+marketing_campaign[[#This Row],[AcceptedCmp1]]+marketing_campaign[[#This Row],[AcceptedCmp5]]+marketing_campaign[[#This Row],[AcceptedCmp4]]+marketing_campaign[[#This Row],[AcceptedCmp3]]</f>
        <v>0</v>
      </c>
    </row>
    <row r="1635" spans="1:36" x14ac:dyDescent="0.35">
      <c r="A1635">
        <v>10207</v>
      </c>
      <c r="B1635">
        <v>1978</v>
      </c>
      <c r="C1635">
        <f t="shared" ca="1" si="50"/>
        <v>48</v>
      </c>
      <c r="D1635" t="str" cm="1">
        <f t="array" aca="1" ref="D16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35" t="s">
        <v>29</v>
      </c>
      <c r="F1635" t="s">
        <v>31</v>
      </c>
      <c r="G1635" cm="1">
        <f t="array" ref="G1635">_xlfn.IFS(marketing_campaign[[#This Row],[Marital_Status]]="Single",I1635-J1635+1,marketing_campaign[[#This Row],[Marital_Status]]="Together",I1635+J1635+2,marketing_campaign[[#This Row],[Marital_Status]]="Alone",I1635-J1635+1,marketing_campaign[[#This Row],[Marital_Status]]="Married",I1635+J1635+2,marketing_campaign[[#This Row],[Marital_Status]]="Divorced",I1635+J1635+1,marketing_campaign[[#This Row],[Marital_Status]]="YOLO",I1635-J1635+1,marketing_campaign[[#This Row],[Marital_Status]]="Absurd",I1635-J1635+1,marketing_campaign[[#This Row],[Marital_Status]]="Widow",I1635+J1635+1)</f>
        <v>3</v>
      </c>
      <c r="H1635">
        <v>22775</v>
      </c>
      <c r="I1635">
        <v>1</v>
      </c>
      <c r="J1635">
        <v>0</v>
      </c>
      <c r="K1635" s="1">
        <v>41444</v>
      </c>
      <c r="L1635">
        <v>40</v>
      </c>
      <c r="M1635" t="str" cm="1">
        <f t="array" ref="M1635">_xlfn.IFS(AND(marketing_campaign[[#This Row],[Recency]]&gt;=0,marketing_campaign[[#This Row],[Recency]]&lt;=14),"Early Recency",AND(marketing_campaign[[#This Row],[Recency]]&gt;=15,marketing_campaign[[#This Row],[Recency]]&lt;=31),"Mid-Recency",marketing_campaign[[#This Row],[Recency]]&gt;=32,"Late Recency")</f>
        <v>Late Recency</v>
      </c>
      <c r="N1635">
        <v>5</v>
      </c>
      <c r="O1635">
        <v>1</v>
      </c>
      <c r="P1635">
        <v>8</v>
      </c>
      <c r="Q1635">
        <v>0</v>
      </c>
      <c r="R1635">
        <v>0</v>
      </c>
      <c r="S1635">
        <v>1</v>
      </c>
      <c r="T1635">
        <f>marketing_campaign[[#This Row],[MntGoldProds]]+marketing_campaign[[#This Row],[MntSweetProducts]]+marketing_campaign[[#This Row],[MntFishProducts]]+marketing_campaign[[#This Row],[MntMeatProducts]]+marketing_campaign[[#This Row],[MntFruits]]+marketing_campaign[[#This Row],[MntWines]]</f>
        <v>15</v>
      </c>
      <c r="U1635">
        <v>1</v>
      </c>
      <c r="V1635">
        <v>1</v>
      </c>
      <c r="W1635">
        <v>0</v>
      </c>
      <c r="X1635">
        <v>2</v>
      </c>
      <c r="Y1635">
        <f t="shared" si="51"/>
        <v>4</v>
      </c>
      <c r="Z1635">
        <v>8</v>
      </c>
      <c r="AA1635">
        <v>0</v>
      </c>
      <c r="AB1635">
        <v>0</v>
      </c>
      <c r="AC1635">
        <v>0</v>
      </c>
      <c r="AD1635">
        <v>0</v>
      </c>
      <c r="AE1635">
        <v>0</v>
      </c>
      <c r="AF1635">
        <v>0</v>
      </c>
      <c r="AG1635">
        <v>3</v>
      </c>
      <c r="AH1635">
        <v>11</v>
      </c>
      <c r="AI1635">
        <v>0</v>
      </c>
      <c r="AJ1635">
        <f>marketing_campaign[[#This Row],[AcceptedCmp2]]+marketing_campaign[[#This Row],[AcceptedCmp1]]+marketing_campaign[[#This Row],[AcceptedCmp5]]+marketing_campaign[[#This Row],[AcceptedCmp4]]+marketing_campaign[[#This Row],[AcceptedCmp3]]</f>
        <v>0</v>
      </c>
    </row>
    <row r="1636" spans="1:36" x14ac:dyDescent="0.35">
      <c r="A1636">
        <v>10906</v>
      </c>
      <c r="B1636">
        <v>1948</v>
      </c>
      <c r="C1636">
        <f t="shared" ca="1" si="50"/>
        <v>78</v>
      </c>
      <c r="D1636" t="str" cm="1">
        <f t="array" aca="1" ref="D16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6" t="s">
        <v>32</v>
      </c>
      <c r="F1636" t="s">
        <v>31</v>
      </c>
      <c r="G1636" cm="1">
        <f t="array" ref="G1636">_xlfn.IFS(marketing_campaign[[#This Row],[Marital_Status]]="Single",I1636-J1636+1,marketing_campaign[[#This Row],[Marital_Status]]="Together",I1636+J1636+2,marketing_campaign[[#This Row],[Marital_Status]]="Alone",I1636-J1636+1,marketing_campaign[[#This Row],[Marital_Status]]="Married",I1636+J1636+2,marketing_campaign[[#This Row],[Marital_Status]]="Divorced",I1636+J1636+1,marketing_campaign[[#This Row],[Marital_Status]]="YOLO",I1636-J1636+1,marketing_campaign[[#This Row],[Marital_Status]]="Absurd",I1636-J1636+1,marketing_campaign[[#This Row],[Marital_Status]]="Widow",I1636+J1636+1)</f>
        <v>4</v>
      </c>
      <c r="H1636">
        <v>46681</v>
      </c>
      <c r="I1636">
        <v>0</v>
      </c>
      <c r="J1636">
        <v>2</v>
      </c>
      <c r="K1636" s="1">
        <v>41555</v>
      </c>
      <c r="L1636">
        <v>52</v>
      </c>
      <c r="M1636" t="str" cm="1">
        <f t="array" ref="M1636">_xlfn.IFS(AND(marketing_campaign[[#This Row],[Recency]]&gt;=0,marketing_campaign[[#This Row],[Recency]]&lt;=14),"Early Recency",AND(marketing_campaign[[#This Row],[Recency]]&gt;=15,marketing_campaign[[#This Row],[Recency]]&lt;=31),"Mid-Recency",marketing_campaign[[#This Row],[Recency]]&gt;=32,"Late Recency")</f>
        <v>Late Recency</v>
      </c>
      <c r="N1636">
        <v>269</v>
      </c>
      <c r="O1636">
        <v>15</v>
      </c>
      <c r="P1636">
        <v>69</v>
      </c>
      <c r="Q1636">
        <v>15</v>
      </c>
      <c r="R1636">
        <v>19</v>
      </c>
      <c r="S1636">
        <v>38</v>
      </c>
      <c r="T1636">
        <f>marketing_campaign[[#This Row],[MntGoldProds]]+marketing_campaign[[#This Row],[MntSweetProducts]]+marketing_campaign[[#This Row],[MntFishProducts]]+marketing_campaign[[#This Row],[MntMeatProducts]]+marketing_campaign[[#This Row],[MntFruits]]+marketing_campaign[[#This Row],[MntWines]]</f>
        <v>425</v>
      </c>
      <c r="U1636">
        <v>2</v>
      </c>
      <c r="V1636">
        <v>4</v>
      </c>
      <c r="W1636">
        <v>6</v>
      </c>
      <c r="X1636">
        <v>4</v>
      </c>
      <c r="Y1636">
        <f t="shared" si="51"/>
        <v>16</v>
      </c>
      <c r="Z1636">
        <v>5</v>
      </c>
      <c r="AA1636">
        <v>0</v>
      </c>
      <c r="AB1636">
        <v>0</v>
      </c>
      <c r="AC1636">
        <v>0</v>
      </c>
      <c r="AD1636">
        <v>0</v>
      </c>
      <c r="AE1636">
        <v>0</v>
      </c>
      <c r="AF1636">
        <v>0</v>
      </c>
      <c r="AG1636">
        <v>3</v>
      </c>
      <c r="AH1636">
        <v>11</v>
      </c>
      <c r="AI1636">
        <v>0</v>
      </c>
      <c r="AJ1636">
        <f>marketing_campaign[[#This Row],[AcceptedCmp2]]+marketing_campaign[[#This Row],[AcceptedCmp1]]+marketing_campaign[[#This Row],[AcceptedCmp5]]+marketing_campaign[[#This Row],[AcceptedCmp4]]+marketing_campaign[[#This Row],[AcceptedCmp3]]</f>
        <v>0</v>
      </c>
    </row>
    <row r="1637" spans="1:36" x14ac:dyDescent="0.35">
      <c r="A1637">
        <v>3427</v>
      </c>
      <c r="B1637">
        <v>1955</v>
      </c>
      <c r="C1637">
        <f t="shared" ca="1" si="50"/>
        <v>71</v>
      </c>
      <c r="D1637" t="str" cm="1">
        <f t="array" aca="1" ref="D16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37" t="s">
        <v>32</v>
      </c>
      <c r="F1637" t="s">
        <v>33</v>
      </c>
      <c r="G1637" cm="1">
        <f t="array" ref="G1637">_xlfn.IFS(marketing_campaign[[#This Row],[Marital_Status]]="Single",I1637-J1637+1,marketing_campaign[[#This Row],[Marital_Status]]="Together",I1637+J1637+2,marketing_campaign[[#This Row],[Marital_Status]]="Alone",I1637-J1637+1,marketing_campaign[[#This Row],[Marital_Status]]="Married",I1637+J1637+2,marketing_campaign[[#This Row],[Marital_Status]]="Divorced",I1637+J1637+1,marketing_campaign[[#This Row],[Marital_Status]]="YOLO",I1637-J1637+1,marketing_campaign[[#This Row],[Marital_Status]]="Absurd",I1637-J1637+1,marketing_campaign[[#This Row],[Marital_Status]]="Widow",I1637+J1637+1)</f>
        <v>3</v>
      </c>
      <c r="H1637">
        <v>59821</v>
      </c>
      <c r="I1637">
        <v>0</v>
      </c>
      <c r="J1637">
        <v>1</v>
      </c>
      <c r="K1637" s="1">
        <v>41376</v>
      </c>
      <c r="L1637">
        <v>11</v>
      </c>
      <c r="M1637" t="str" cm="1">
        <f t="array" ref="M1637">_xlfn.IFS(AND(marketing_campaign[[#This Row],[Recency]]&gt;=0,marketing_campaign[[#This Row],[Recency]]&lt;=14),"Early Recency",AND(marketing_campaign[[#This Row],[Recency]]&gt;=15,marketing_campaign[[#This Row],[Recency]]&lt;=31),"Mid-Recency",marketing_campaign[[#This Row],[Recency]]&gt;=32,"Late Recency")</f>
        <v>Early Recency</v>
      </c>
      <c r="N1637">
        <v>629</v>
      </c>
      <c r="O1637">
        <v>0</v>
      </c>
      <c r="P1637">
        <v>70</v>
      </c>
      <c r="Q1637">
        <v>0</v>
      </c>
      <c r="R1637">
        <v>0</v>
      </c>
      <c r="S1637">
        <v>35</v>
      </c>
      <c r="T1637">
        <f>marketing_campaign[[#This Row],[MntGoldProds]]+marketing_campaign[[#This Row],[MntSweetProducts]]+marketing_campaign[[#This Row],[MntFishProducts]]+marketing_campaign[[#This Row],[MntMeatProducts]]+marketing_campaign[[#This Row],[MntFruits]]+marketing_campaign[[#This Row],[MntWines]]</f>
        <v>734</v>
      </c>
      <c r="U1637">
        <v>6</v>
      </c>
      <c r="V1637">
        <v>11</v>
      </c>
      <c r="W1637">
        <v>2</v>
      </c>
      <c r="X1637">
        <v>7</v>
      </c>
      <c r="Y1637">
        <f t="shared" si="51"/>
        <v>26</v>
      </c>
      <c r="Z1637">
        <v>8</v>
      </c>
      <c r="AA1637">
        <v>0</v>
      </c>
      <c r="AB1637">
        <v>0</v>
      </c>
      <c r="AC1637">
        <v>0</v>
      </c>
      <c r="AD1637">
        <v>0</v>
      </c>
      <c r="AE1637">
        <v>0</v>
      </c>
      <c r="AF1637">
        <v>0</v>
      </c>
      <c r="AG1637">
        <v>3</v>
      </c>
      <c r="AH1637">
        <v>11</v>
      </c>
      <c r="AI1637">
        <v>0</v>
      </c>
      <c r="AJ1637">
        <f>marketing_campaign[[#This Row],[AcceptedCmp2]]+marketing_campaign[[#This Row],[AcceptedCmp1]]+marketing_campaign[[#This Row],[AcceptedCmp5]]+marketing_campaign[[#This Row],[AcceptedCmp4]]+marketing_campaign[[#This Row],[AcceptedCmp3]]</f>
        <v>0</v>
      </c>
    </row>
    <row r="1638" spans="1:36" x14ac:dyDescent="0.35">
      <c r="A1638">
        <v>5209</v>
      </c>
      <c r="B1638">
        <v>1954</v>
      </c>
      <c r="C1638">
        <f t="shared" ca="1" si="50"/>
        <v>72</v>
      </c>
      <c r="D1638" t="str" cm="1">
        <f t="array" aca="1" ref="D16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38" t="s">
        <v>29</v>
      </c>
      <c r="F1638" t="s">
        <v>35</v>
      </c>
      <c r="G1638" cm="1">
        <f t="array" ref="G1638">_xlfn.IFS(marketing_campaign[[#This Row],[Marital_Status]]="Single",I1638-J1638+1,marketing_campaign[[#This Row],[Marital_Status]]="Together",I1638+J1638+2,marketing_campaign[[#This Row],[Marital_Status]]="Alone",I1638-J1638+1,marketing_campaign[[#This Row],[Marital_Status]]="Married",I1638+J1638+2,marketing_campaign[[#This Row],[Marital_Status]]="Divorced",I1638+J1638+1,marketing_campaign[[#This Row],[Marital_Status]]="YOLO",I1638-J1638+1,marketing_campaign[[#This Row],[Marital_Status]]="Absurd",I1638-J1638+1,marketing_campaign[[#This Row],[Marital_Status]]="Widow",I1638+J1638+1)</f>
        <v>2</v>
      </c>
      <c r="H1638">
        <v>50002</v>
      </c>
      <c r="I1638">
        <v>0</v>
      </c>
      <c r="J1638">
        <v>1</v>
      </c>
      <c r="K1638" s="1">
        <v>41442</v>
      </c>
      <c r="L1638">
        <v>21</v>
      </c>
      <c r="M1638" t="str" cm="1">
        <f t="array" ref="M1638">_xlfn.IFS(AND(marketing_campaign[[#This Row],[Recency]]&gt;=0,marketing_campaign[[#This Row],[Recency]]&lt;=14),"Early Recency",AND(marketing_campaign[[#This Row],[Recency]]&gt;=15,marketing_campaign[[#This Row],[Recency]]&lt;=31),"Mid-Recency",marketing_campaign[[#This Row],[Recency]]&gt;=32,"Late Recency")</f>
        <v>Mid-Recency</v>
      </c>
      <c r="N1638">
        <v>443</v>
      </c>
      <c r="O1638">
        <v>5</v>
      </c>
      <c r="P1638">
        <v>71</v>
      </c>
      <c r="Q1638">
        <v>21</v>
      </c>
      <c r="R1638">
        <v>16</v>
      </c>
      <c r="S1638">
        <v>82</v>
      </c>
      <c r="T1638">
        <f>marketing_campaign[[#This Row],[MntGoldProds]]+marketing_campaign[[#This Row],[MntSweetProducts]]+marketing_campaign[[#This Row],[MntFishProducts]]+marketing_campaign[[#This Row],[MntMeatProducts]]+marketing_campaign[[#This Row],[MntFruits]]+marketing_campaign[[#This Row],[MntWines]]</f>
        <v>638</v>
      </c>
      <c r="U1638">
        <v>2</v>
      </c>
      <c r="V1638">
        <v>8</v>
      </c>
      <c r="W1638">
        <v>2</v>
      </c>
      <c r="X1638">
        <v>7</v>
      </c>
      <c r="Y1638">
        <f t="shared" si="51"/>
        <v>19</v>
      </c>
      <c r="Z1638">
        <v>7</v>
      </c>
      <c r="AA1638">
        <v>0</v>
      </c>
      <c r="AB1638">
        <v>0</v>
      </c>
      <c r="AC1638">
        <v>0</v>
      </c>
      <c r="AD1638">
        <v>0</v>
      </c>
      <c r="AE1638">
        <v>0</v>
      </c>
      <c r="AF1638">
        <v>0</v>
      </c>
      <c r="AG1638">
        <v>3</v>
      </c>
      <c r="AH1638">
        <v>11</v>
      </c>
      <c r="AI1638">
        <v>0</v>
      </c>
      <c r="AJ1638">
        <f>marketing_campaign[[#This Row],[AcceptedCmp2]]+marketing_campaign[[#This Row],[AcceptedCmp1]]+marketing_campaign[[#This Row],[AcceptedCmp5]]+marketing_campaign[[#This Row],[AcceptedCmp4]]+marketing_campaign[[#This Row],[AcceptedCmp3]]</f>
        <v>0</v>
      </c>
    </row>
    <row r="1639" spans="1:36" x14ac:dyDescent="0.35">
      <c r="A1639">
        <v>10711</v>
      </c>
      <c r="B1639">
        <v>1945</v>
      </c>
      <c r="C1639">
        <f t="shared" ca="1" si="50"/>
        <v>81</v>
      </c>
      <c r="D1639" t="str" cm="1">
        <f t="array" aca="1" ref="D16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39" t="s">
        <v>29</v>
      </c>
      <c r="F1639" t="s">
        <v>33</v>
      </c>
      <c r="G1639" cm="1">
        <f t="array" ref="G1639">_xlfn.IFS(marketing_campaign[[#This Row],[Marital_Status]]="Single",I1639-J1639+1,marketing_campaign[[#This Row],[Marital_Status]]="Together",I1639+J1639+2,marketing_campaign[[#This Row],[Marital_Status]]="Alone",I1639-J1639+1,marketing_campaign[[#This Row],[Marital_Status]]="Married",I1639+J1639+2,marketing_campaign[[#This Row],[Marital_Status]]="Divorced",I1639+J1639+1,marketing_campaign[[#This Row],[Marital_Status]]="YOLO",I1639-J1639+1,marketing_campaign[[#This Row],[Marital_Status]]="Absurd",I1639-J1639+1,marketing_campaign[[#This Row],[Marital_Status]]="Widow",I1639+J1639+1)</f>
        <v>2</v>
      </c>
      <c r="H1639">
        <v>69755</v>
      </c>
      <c r="I1639">
        <v>0</v>
      </c>
      <c r="J1639">
        <v>0</v>
      </c>
      <c r="K1639" s="1">
        <v>41549</v>
      </c>
      <c r="L1639">
        <v>23</v>
      </c>
      <c r="M1639" t="str" cm="1">
        <f t="array" ref="M1639">_xlfn.IFS(AND(marketing_campaign[[#This Row],[Recency]]&gt;=0,marketing_campaign[[#This Row],[Recency]]&lt;=14),"Early Recency",AND(marketing_campaign[[#This Row],[Recency]]&gt;=15,marketing_campaign[[#This Row],[Recency]]&lt;=31),"Mid-Recency",marketing_campaign[[#This Row],[Recency]]&gt;=32,"Late Recency")</f>
        <v>Mid-Recency</v>
      </c>
      <c r="N1639">
        <v>217</v>
      </c>
      <c r="O1639">
        <v>77</v>
      </c>
      <c r="P1639">
        <v>373</v>
      </c>
      <c r="Q1639">
        <v>111</v>
      </c>
      <c r="R1639">
        <v>23</v>
      </c>
      <c r="S1639">
        <v>93</v>
      </c>
      <c r="T1639">
        <f>marketing_campaign[[#This Row],[MntGoldProds]]+marketing_campaign[[#This Row],[MntSweetProducts]]+marketing_campaign[[#This Row],[MntFishProducts]]+marketing_campaign[[#This Row],[MntMeatProducts]]+marketing_campaign[[#This Row],[MntFruits]]+marketing_campaign[[#This Row],[MntWines]]</f>
        <v>894</v>
      </c>
      <c r="U1639">
        <v>1</v>
      </c>
      <c r="V1639">
        <v>3</v>
      </c>
      <c r="W1639">
        <v>6</v>
      </c>
      <c r="X1639">
        <v>12</v>
      </c>
      <c r="Y1639">
        <f t="shared" si="51"/>
        <v>22</v>
      </c>
      <c r="Z1639">
        <v>1</v>
      </c>
      <c r="AA1639">
        <v>0</v>
      </c>
      <c r="AB1639">
        <v>0</v>
      </c>
      <c r="AC1639">
        <v>0</v>
      </c>
      <c r="AD1639">
        <v>0</v>
      </c>
      <c r="AE1639">
        <v>0</v>
      </c>
      <c r="AF1639">
        <v>0</v>
      </c>
      <c r="AG1639">
        <v>3</v>
      </c>
      <c r="AH1639">
        <v>11</v>
      </c>
      <c r="AI1639">
        <v>0</v>
      </c>
      <c r="AJ1639">
        <f>marketing_campaign[[#This Row],[AcceptedCmp2]]+marketing_campaign[[#This Row],[AcceptedCmp1]]+marketing_campaign[[#This Row],[AcceptedCmp5]]+marketing_campaign[[#This Row],[AcceptedCmp4]]+marketing_campaign[[#This Row],[AcceptedCmp3]]</f>
        <v>0</v>
      </c>
    </row>
    <row r="1640" spans="1:36" x14ac:dyDescent="0.35">
      <c r="A1640">
        <v>10785</v>
      </c>
      <c r="B1640">
        <v>1969</v>
      </c>
      <c r="C1640">
        <f t="shared" ca="1" si="50"/>
        <v>57</v>
      </c>
      <c r="D1640" t="str" cm="1">
        <f t="array" aca="1" ref="D16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0" t="s">
        <v>29</v>
      </c>
      <c r="F1640" t="s">
        <v>33</v>
      </c>
      <c r="G1640" cm="1">
        <f t="array" ref="G1640">_xlfn.IFS(marketing_campaign[[#This Row],[Marital_Status]]="Single",I1640-J1640+1,marketing_campaign[[#This Row],[Marital_Status]]="Together",I1640+J1640+2,marketing_campaign[[#This Row],[Marital_Status]]="Alone",I1640-J1640+1,marketing_campaign[[#This Row],[Marital_Status]]="Married",I1640+J1640+2,marketing_campaign[[#This Row],[Marital_Status]]="Divorced",I1640+J1640+1,marketing_campaign[[#This Row],[Marital_Status]]="YOLO",I1640-J1640+1,marketing_campaign[[#This Row],[Marital_Status]]="Absurd",I1640-J1640+1,marketing_campaign[[#This Row],[Marital_Status]]="Widow",I1640+J1640+1)</f>
        <v>4</v>
      </c>
      <c r="H1640">
        <v>44078</v>
      </c>
      <c r="I1640">
        <v>1</v>
      </c>
      <c r="J1640">
        <v>1</v>
      </c>
      <c r="K1640" s="1">
        <v>41809</v>
      </c>
      <c r="L1640">
        <v>17</v>
      </c>
      <c r="M1640" t="str" cm="1">
        <f t="array" ref="M1640">_xlfn.IFS(AND(marketing_campaign[[#This Row],[Recency]]&gt;=0,marketing_campaign[[#This Row],[Recency]]&lt;=14),"Early Recency",AND(marketing_campaign[[#This Row],[Recency]]&gt;=15,marketing_campaign[[#This Row],[Recency]]&lt;=31),"Mid-Recency",marketing_campaign[[#This Row],[Recency]]&gt;=32,"Late Recency")</f>
        <v>Mid-Recency</v>
      </c>
      <c r="N1640">
        <v>24</v>
      </c>
      <c r="O1640">
        <v>1</v>
      </c>
      <c r="P1640">
        <v>10</v>
      </c>
      <c r="Q1640">
        <v>2</v>
      </c>
      <c r="R1640">
        <v>0</v>
      </c>
      <c r="S1640">
        <v>4</v>
      </c>
      <c r="T1640">
        <f>marketing_campaign[[#This Row],[MntGoldProds]]+marketing_campaign[[#This Row],[MntSweetProducts]]+marketing_campaign[[#This Row],[MntFishProducts]]+marketing_campaign[[#This Row],[MntMeatProducts]]+marketing_campaign[[#This Row],[MntFruits]]+marketing_campaign[[#This Row],[MntWines]]</f>
        <v>41</v>
      </c>
      <c r="U1640">
        <v>2</v>
      </c>
      <c r="V1640">
        <v>2</v>
      </c>
      <c r="W1640">
        <v>0</v>
      </c>
      <c r="X1640">
        <v>3</v>
      </c>
      <c r="Y1640">
        <f t="shared" si="51"/>
        <v>7</v>
      </c>
      <c r="Z1640">
        <v>5</v>
      </c>
      <c r="AA1640">
        <v>0</v>
      </c>
      <c r="AB1640">
        <v>0</v>
      </c>
      <c r="AC1640">
        <v>0</v>
      </c>
      <c r="AD1640">
        <v>0</v>
      </c>
      <c r="AE1640">
        <v>0</v>
      </c>
      <c r="AF1640">
        <v>0</v>
      </c>
      <c r="AG1640">
        <v>3</v>
      </c>
      <c r="AH1640">
        <v>11</v>
      </c>
      <c r="AI1640">
        <v>0</v>
      </c>
      <c r="AJ1640">
        <f>marketing_campaign[[#This Row],[AcceptedCmp2]]+marketing_campaign[[#This Row],[AcceptedCmp1]]+marketing_campaign[[#This Row],[AcceptedCmp5]]+marketing_campaign[[#This Row],[AcceptedCmp4]]+marketing_campaign[[#This Row],[AcceptedCmp3]]</f>
        <v>0</v>
      </c>
    </row>
    <row r="1641" spans="1:36" x14ac:dyDescent="0.35">
      <c r="A1641">
        <v>2814</v>
      </c>
      <c r="B1641">
        <v>1976</v>
      </c>
      <c r="C1641">
        <f t="shared" ca="1" si="50"/>
        <v>50</v>
      </c>
      <c r="D1641" t="str" cm="1">
        <f t="array" aca="1" ref="D16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1" t="s">
        <v>34</v>
      </c>
      <c r="F1641" t="s">
        <v>31</v>
      </c>
      <c r="G1641" cm="1">
        <f t="array" ref="G1641">_xlfn.IFS(marketing_campaign[[#This Row],[Marital_Status]]="Single",I1641-J1641+1,marketing_campaign[[#This Row],[Marital_Status]]="Together",I1641+J1641+2,marketing_campaign[[#This Row],[Marital_Status]]="Alone",I1641-J1641+1,marketing_campaign[[#This Row],[Marital_Status]]="Married",I1641+J1641+2,marketing_campaign[[#This Row],[Marital_Status]]="Divorced",I1641+J1641+1,marketing_campaign[[#This Row],[Marital_Status]]="YOLO",I1641-J1641+1,marketing_campaign[[#This Row],[Marital_Status]]="Absurd",I1641-J1641+1,marketing_campaign[[#This Row],[Marital_Status]]="Widow",I1641+J1641+1)</f>
        <v>3</v>
      </c>
      <c r="H1641">
        <v>30560</v>
      </c>
      <c r="I1641">
        <v>1</v>
      </c>
      <c r="J1641">
        <v>0</v>
      </c>
      <c r="K1641" s="1">
        <v>41452</v>
      </c>
      <c r="L1641">
        <v>6</v>
      </c>
      <c r="M1641" t="str" cm="1">
        <f t="array" ref="M1641">_xlfn.IFS(AND(marketing_campaign[[#This Row],[Recency]]&gt;=0,marketing_campaign[[#This Row],[Recency]]&lt;=14),"Early Recency",AND(marketing_campaign[[#This Row],[Recency]]&gt;=15,marketing_campaign[[#This Row],[Recency]]&lt;=31),"Mid-Recency",marketing_campaign[[#This Row],[Recency]]&gt;=32,"Late Recency")</f>
        <v>Early Recency</v>
      </c>
      <c r="N1641">
        <v>9</v>
      </c>
      <c r="O1641">
        <v>1</v>
      </c>
      <c r="P1641">
        <v>5</v>
      </c>
      <c r="Q1641">
        <v>4</v>
      </c>
      <c r="R1641">
        <v>5</v>
      </c>
      <c r="S1641">
        <v>7</v>
      </c>
      <c r="T1641">
        <f>marketing_campaign[[#This Row],[MntGoldProds]]+marketing_campaign[[#This Row],[MntSweetProducts]]+marketing_campaign[[#This Row],[MntFishProducts]]+marketing_campaign[[#This Row],[MntMeatProducts]]+marketing_campaign[[#This Row],[MntFruits]]+marketing_campaign[[#This Row],[MntWines]]</f>
        <v>31</v>
      </c>
      <c r="U1641">
        <v>1</v>
      </c>
      <c r="V1641">
        <v>1</v>
      </c>
      <c r="W1641">
        <v>0</v>
      </c>
      <c r="X1641">
        <v>3</v>
      </c>
      <c r="Y1641">
        <f t="shared" si="51"/>
        <v>5</v>
      </c>
      <c r="Z1641">
        <v>7</v>
      </c>
      <c r="AA1641">
        <v>0</v>
      </c>
      <c r="AB1641">
        <v>0</v>
      </c>
      <c r="AC1641">
        <v>0</v>
      </c>
      <c r="AD1641">
        <v>0</v>
      </c>
      <c r="AE1641">
        <v>0</v>
      </c>
      <c r="AF1641">
        <v>0</v>
      </c>
      <c r="AG1641">
        <v>3</v>
      </c>
      <c r="AH1641">
        <v>11</v>
      </c>
      <c r="AI1641">
        <v>0</v>
      </c>
      <c r="AJ1641">
        <f>marketing_campaign[[#This Row],[AcceptedCmp2]]+marketing_campaign[[#This Row],[AcceptedCmp1]]+marketing_campaign[[#This Row],[AcceptedCmp5]]+marketing_campaign[[#This Row],[AcceptedCmp4]]+marketing_campaign[[#This Row],[AcceptedCmp3]]</f>
        <v>0</v>
      </c>
    </row>
    <row r="1642" spans="1:36" x14ac:dyDescent="0.35">
      <c r="A1642">
        <v>6866</v>
      </c>
      <c r="B1642">
        <v>1969</v>
      </c>
      <c r="C1642">
        <f t="shared" ca="1" si="50"/>
        <v>57</v>
      </c>
      <c r="D1642" t="str" cm="1">
        <f t="array" aca="1" ref="D16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2" t="s">
        <v>34</v>
      </c>
      <c r="F1642" t="s">
        <v>31</v>
      </c>
      <c r="G1642" cm="1">
        <f t="array" ref="G1642">_xlfn.IFS(marketing_campaign[[#This Row],[Marital_Status]]="Single",I1642-J1642+1,marketing_campaign[[#This Row],[Marital_Status]]="Together",I1642+J1642+2,marketing_campaign[[#This Row],[Marital_Status]]="Alone",I1642-J1642+1,marketing_campaign[[#This Row],[Marital_Status]]="Married",I1642+J1642+2,marketing_campaign[[#This Row],[Marital_Status]]="Divorced",I1642+J1642+1,marketing_campaign[[#This Row],[Marital_Status]]="YOLO",I1642-J1642+1,marketing_campaign[[#This Row],[Marital_Status]]="Absurd",I1642-J1642+1,marketing_campaign[[#This Row],[Marital_Status]]="Widow",I1642+J1642+1)</f>
        <v>4</v>
      </c>
      <c r="H1642">
        <v>35924</v>
      </c>
      <c r="I1642">
        <v>1</v>
      </c>
      <c r="J1642">
        <v>1</v>
      </c>
      <c r="K1642" s="1">
        <v>41721</v>
      </c>
      <c r="L1642">
        <v>56</v>
      </c>
      <c r="M1642" t="str" cm="1">
        <f t="array" ref="M1642">_xlfn.IFS(AND(marketing_campaign[[#This Row],[Recency]]&gt;=0,marketing_campaign[[#This Row],[Recency]]&lt;=14),"Early Recency",AND(marketing_campaign[[#This Row],[Recency]]&gt;=15,marketing_campaign[[#This Row],[Recency]]&lt;=31),"Mid-Recency",marketing_campaign[[#This Row],[Recency]]&gt;=32,"Late Recency")</f>
        <v>Late Recency</v>
      </c>
      <c r="N1642">
        <v>8</v>
      </c>
      <c r="O1642">
        <v>0</v>
      </c>
      <c r="P1642">
        <v>14</v>
      </c>
      <c r="Q1642">
        <v>2</v>
      </c>
      <c r="R1642">
        <v>3</v>
      </c>
      <c r="S1642">
        <v>7</v>
      </c>
      <c r="T1642">
        <f>marketing_campaign[[#This Row],[MntGoldProds]]+marketing_campaign[[#This Row],[MntSweetProducts]]+marketing_campaign[[#This Row],[MntFishProducts]]+marketing_campaign[[#This Row],[MntMeatProducts]]+marketing_campaign[[#This Row],[MntFruits]]+marketing_campaign[[#This Row],[MntWines]]</f>
        <v>34</v>
      </c>
      <c r="U1642">
        <v>1</v>
      </c>
      <c r="V1642">
        <v>1</v>
      </c>
      <c r="W1642">
        <v>0</v>
      </c>
      <c r="X1642">
        <v>3</v>
      </c>
      <c r="Y1642">
        <f t="shared" si="51"/>
        <v>5</v>
      </c>
      <c r="Z1642">
        <v>5</v>
      </c>
      <c r="AA1642">
        <v>0</v>
      </c>
      <c r="AB1642">
        <v>0</v>
      </c>
      <c r="AC1642">
        <v>0</v>
      </c>
      <c r="AD1642">
        <v>0</v>
      </c>
      <c r="AE1642">
        <v>0</v>
      </c>
      <c r="AF1642">
        <v>0</v>
      </c>
      <c r="AG1642">
        <v>3</v>
      </c>
      <c r="AH1642">
        <v>11</v>
      </c>
      <c r="AI1642">
        <v>0</v>
      </c>
      <c r="AJ1642">
        <f>marketing_campaign[[#This Row],[AcceptedCmp2]]+marketing_campaign[[#This Row],[AcceptedCmp1]]+marketing_campaign[[#This Row],[AcceptedCmp5]]+marketing_campaign[[#This Row],[AcceptedCmp4]]+marketing_campaign[[#This Row],[AcceptedCmp3]]</f>
        <v>0</v>
      </c>
    </row>
    <row r="1643" spans="1:36" x14ac:dyDescent="0.35">
      <c r="A1643">
        <v>1665</v>
      </c>
      <c r="B1643">
        <v>1964</v>
      </c>
      <c r="C1643">
        <f t="shared" ca="1" si="50"/>
        <v>62</v>
      </c>
      <c r="D1643" t="str" cm="1">
        <f t="array" aca="1" ref="D16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43" t="s">
        <v>32</v>
      </c>
      <c r="F1643" t="s">
        <v>35</v>
      </c>
      <c r="G1643" cm="1">
        <f t="array" ref="G1643">_xlfn.IFS(marketing_campaign[[#This Row],[Marital_Status]]="Single",I1643-J1643+1,marketing_campaign[[#This Row],[Marital_Status]]="Together",I1643+J1643+2,marketing_campaign[[#This Row],[Marital_Status]]="Alone",I1643-J1643+1,marketing_campaign[[#This Row],[Marital_Status]]="Married",I1643+J1643+2,marketing_campaign[[#This Row],[Marital_Status]]="Divorced",I1643+J1643+1,marketing_campaign[[#This Row],[Marital_Status]]="YOLO",I1643-J1643+1,marketing_campaign[[#This Row],[Marital_Status]]="Absurd",I1643-J1643+1,marketing_campaign[[#This Row],[Marital_Status]]="Widow",I1643+J1643+1)</f>
        <v>3</v>
      </c>
      <c r="H1643">
        <v>64140</v>
      </c>
      <c r="I1643">
        <v>0</v>
      </c>
      <c r="J1643">
        <v>2</v>
      </c>
      <c r="K1643" s="1">
        <v>41540</v>
      </c>
      <c r="L1643">
        <v>71</v>
      </c>
      <c r="M1643" t="str" cm="1">
        <f t="array" ref="M1643">_xlfn.IFS(AND(marketing_campaign[[#This Row],[Recency]]&gt;=0,marketing_campaign[[#This Row],[Recency]]&lt;=14),"Early Recency",AND(marketing_campaign[[#This Row],[Recency]]&gt;=15,marketing_campaign[[#This Row],[Recency]]&lt;=31),"Mid-Recency",marketing_campaign[[#This Row],[Recency]]&gt;=32,"Late Recency")</f>
        <v>Late Recency</v>
      </c>
      <c r="N1643">
        <v>1459</v>
      </c>
      <c r="O1643">
        <v>0</v>
      </c>
      <c r="P1643">
        <v>61</v>
      </c>
      <c r="Q1643">
        <v>0</v>
      </c>
      <c r="R1643">
        <v>15</v>
      </c>
      <c r="S1643">
        <v>215</v>
      </c>
      <c r="T1643">
        <f>marketing_campaign[[#This Row],[MntGoldProds]]+marketing_campaign[[#This Row],[MntSweetProducts]]+marketing_campaign[[#This Row],[MntFishProducts]]+marketing_campaign[[#This Row],[MntMeatProducts]]+marketing_campaign[[#This Row],[MntFruits]]+marketing_campaign[[#This Row],[MntWines]]</f>
        <v>1750</v>
      </c>
      <c r="U1643">
        <v>5</v>
      </c>
      <c r="V1643">
        <v>2</v>
      </c>
      <c r="W1643">
        <v>5</v>
      </c>
      <c r="X1643">
        <v>6</v>
      </c>
      <c r="Y1643">
        <f t="shared" si="51"/>
        <v>18</v>
      </c>
      <c r="Z1643">
        <v>5</v>
      </c>
      <c r="AA1643">
        <v>1</v>
      </c>
      <c r="AB1643">
        <v>0</v>
      </c>
      <c r="AC1643">
        <v>1</v>
      </c>
      <c r="AD1643">
        <v>0</v>
      </c>
      <c r="AE1643">
        <v>1</v>
      </c>
      <c r="AF1643">
        <v>0</v>
      </c>
      <c r="AG1643">
        <v>3</v>
      </c>
      <c r="AH1643">
        <v>11</v>
      </c>
      <c r="AI1643">
        <v>1</v>
      </c>
      <c r="AJ1643">
        <f>marketing_campaign[[#This Row],[AcceptedCmp2]]+marketing_campaign[[#This Row],[AcceptedCmp1]]+marketing_campaign[[#This Row],[AcceptedCmp5]]+marketing_campaign[[#This Row],[AcceptedCmp4]]+marketing_campaign[[#This Row],[AcceptedCmp3]]</f>
        <v>3</v>
      </c>
    </row>
    <row r="1644" spans="1:36" x14ac:dyDescent="0.35">
      <c r="A1644">
        <v>6575</v>
      </c>
      <c r="B1644">
        <v>1981</v>
      </c>
      <c r="C1644">
        <f t="shared" ca="1" si="50"/>
        <v>45</v>
      </c>
      <c r="D1644" t="str" cm="1">
        <f t="array" aca="1" ref="D16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4" t="s">
        <v>29</v>
      </c>
      <c r="F1644" t="s">
        <v>31</v>
      </c>
      <c r="G1644" cm="1">
        <f t="array" ref="G1644">_xlfn.IFS(marketing_campaign[[#This Row],[Marital_Status]]="Single",I1644-J1644+1,marketing_campaign[[#This Row],[Marital_Status]]="Together",I1644+J1644+2,marketing_campaign[[#This Row],[Marital_Status]]="Alone",I1644-J1644+1,marketing_campaign[[#This Row],[Marital_Status]]="Married",I1644+J1644+2,marketing_campaign[[#This Row],[Marital_Status]]="Divorced",I1644+J1644+1,marketing_campaign[[#This Row],[Marital_Status]]="YOLO",I1644-J1644+1,marketing_campaign[[#This Row],[Marital_Status]]="Absurd",I1644-J1644+1,marketing_campaign[[#This Row],[Marital_Status]]="Widow",I1644+J1644+1)</f>
        <v>4</v>
      </c>
      <c r="H1644">
        <v>56386</v>
      </c>
      <c r="I1644">
        <v>1</v>
      </c>
      <c r="J1644">
        <v>1</v>
      </c>
      <c r="K1644" s="1">
        <v>41209</v>
      </c>
      <c r="L1644">
        <v>51</v>
      </c>
      <c r="M1644" t="str" cm="1">
        <f t="array" ref="M1644">_xlfn.IFS(AND(marketing_campaign[[#This Row],[Recency]]&gt;=0,marketing_campaign[[#This Row],[Recency]]&lt;=14),"Early Recency",AND(marketing_campaign[[#This Row],[Recency]]&gt;=15,marketing_campaign[[#This Row],[Recency]]&lt;=31),"Mid-Recency",marketing_campaign[[#This Row],[Recency]]&gt;=32,"Late Recency")</f>
        <v>Late Recency</v>
      </c>
      <c r="N1644">
        <v>230</v>
      </c>
      <c r="O1644">
        <v>48</v>
      </c>
      <c r="P1644">
        <v>214</v>
      </c>
      <c r="Q1644">
        <v>13</v>
      </c>
      <c r="R1644">
        <v>32</v>
      </c>
      <c r="S1644">
        <v>75</v>
      </c>
      <c r="T1644">
        <f>marketing_campaign[[#This Row],[MntGoldProds]]+marketing_campaign[[#This Row],[MntSweetProducts]]+marketing_campaign[[#This Row],[MntFishProducts]]+marketing_campaign[[#This Row],[MntMeatProducts]]+marketing_campaign[[#This Row],[MntFruits]]+marketing_campaign[[#This Row],[MntWines]]</f>
        <v>612</v>
      </c>
      <c r="U1644">
        <v>8</v>
      </c>
      <c r="V1644">
        <v>9</v>
      </c>
      <c r="W1644">
        <v>1</v>
      </c>
      <c r="X1644">
        <v>7</v>
      </c>
      <c r="Y1644">
        <f t="shared" si="51"/>
        <v>25</v>
      </c>
      <c r="Z1644">
        <v>9</v>
      </c>
      <c r="AA1644">
        <v>0</v>
      </c>
      <c r="AB1644">
        <v>0</v>
      </c>
      <c r="AC1644">
        <v>0</v>
      </c>
      <c r="AD1644">
        <v>0</v>
      </c>
      <c r="AE1644">
        <v>0</v>
      </c>
      <c r="AF1644">
        <v>0</v>
      </c>
      <c r="AG1644">
        <v>3</v>
      </c>
      <c r="AH1644">
        <v>11</v>
      </c>
      <c r="AI1644">
        <v>0</v>
      </c>
      <c r="AJ1644">
        <f>marketing_campaign[[#This Row],[AcceptedCmp2]]+marketing_campaign[[#This Row],[AcceptedCmp1]]+marketing_campaign[[#This Row],[AcceptedCmp5]]+marketing_campaign[[#This Row],[AcceptedCmp4]]+marketing_campaign[[#This Row],[AcceptedCmp3]]</f>
        <v>0</v>
      </c>
    </row>
    <row r="1645" spans="1:36" x14ac:dyDescent="0.35">
      <c r="A1645">
        <v>3829</v>
      </c>
      <c r="B1645">
        <v>1979</v>
      </c>
      <c r="C1645">
        <f t="shared" ca="1" si="50"/>
        <v>47</v>
      </c>
      <c r="D1645" t="str" cm="1">
        <f t="array" aca="1" ref="D16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5" t="s">
        <v>36</v>
      </c>
      <c r="F1645" t="s">
        <v>31</v>
      </c>
      <c r="G1645" cm="1">
        <f t="array" ref="G1645">_xlfn.IFS(marketing_campaign[[#This Row],[Marital_Status]]="Single",I1645-J1645+1,marketing_campaign[[#This Row],[Marital_Status]]="Together",I1645+J1645+2,marketing_campaign[[#This Row],[Marital_Status]]="Alone",I1645-J1645+1,marketing_campaign[[#This Row],[Marital_Status]]="Married",I1645+J1645+2,marketing_campaign[[#This Row],[Marital_Status]]="Divorced",I1645+J1645+1,marketing_campaign[[#This Row],[Marital_Status]]="YOLO",I1645-J1645+1,marketing_campaign[[#This Row],[Marital_Status]]="Absurd",I1645-J1645+1,marketing_campaign[[#This Row],[Marital_Status]]="Widow",I1645+J1645+1)</f>
        <v>3</v>
      </c>
      <c r="H1645">
        <v>24594</v>
      </c>
      <c r="I1645">
        <v>1</v>
      </c>
      <c r="J1645">
        <v>0</v>
      </c>
      <c r="K1645" s="1">
        <v>41618</v>
      </c>
      <c r="L1645">
        <v>94</v>
      </c>
      <c r="M1645" t="str" cm="1">
        <f t="array" ref="M1645">_xlfn.IFS(AND(marketing_campaign[[#This Row],[Recency]]&gt;=0,marketing_campaign[[#This Row],[Recency]]&lt;=14),"Early Recency",AND(marketing_campaign[[#This Row],[Recency]]&gt;=15,marketing_campaign[[#This Row],[Recency]]&lt;=31),"Mid-Recency",marketing_campaign[[#This Row],[Recency]]&gt;=32,"Late Recency")</f>
        <v>Late Recency</v>
      </c>
      <c r="N1645">
        <v>1</v>
      </c>
      <c r="O1645">
        <v>3</v>
      </c>
      <c r="P1645">
        <v>6</v>
      </c>
      <c r="Q1645">
        <v>10</v>
      </c>
      <c r="R1645">
        <v>0</v>
      </c>
      <c r="S1645">
        <v>9</v>
      </c>
      <c r="T1645">
        <f>marketing_campaign[[#This Row],[MntGoldProds]]+marketing_campaign[[#This Row],[MntSweetProducts]]+marketing_campaign[[#This Row],[MntFishProducts]]+marketing_campaign[[#This Row],[MntMeatProducts]]+marketing_campaign[[#This Row],[MntFruits]]+marketing_campaign[[#This Row],[MntWines]]</f>
        <v>29</v>
      </c>
      <c r="U1645">
        <v>1</v>
      </c>
      <c r="V1645">
        <v>1</v>
      </c>
      <c r="W1645">
        <v>0</v>
      </c>
      <c r="X1645">
        <v>3</v>
      </c>
      <c r="Y1645">
        <f t="shared" si="51"/>
        <v>5</v>
      </c>
      <c r="Z1645">
        <v>5</v>
      </c>
      <c r="AA1645">
        <v>0</v>
      </c>
      <c r="AB1645">
        <v>0</v>
      </c>
      <c r="AC1645">
        <v>0</v>
      </c>
      <c r="AD1645">
        <v>0</v>
      </c>
      <c r="AE1645">
        <v>0</v>
      </c>
      <c r="AF1645">
        <v>0</v>
      </c>
      <c r="AG1645">
        <v>3</v>
      </c>
      <c r="AH1645">
        <v>11</v>
      </c>
      <c r="AI1645">
        <v>0</v>
      </c>
      <c r="AJ1645">
        <f>marketing_campaign[[#This Row],[AcceptedCmp2]]+marketing_campaign[[#This Row],[AcceptedCmp1]]+marketing_campaign[[#This Row],[AcceptedCmp5]]+marketing_campaign[[#This Row],[AcceptedCmp4]]+marketing_campaign[[#This Row],[AcceptedCmp3]]</f>
        <v>0</v>
      </c>
    </row>
    <row r="1646" spans="1:36" x14ac:dyDescent="0.35">
      <c r="A1646">
        <v>3091</v>
      </c>
      <c r="B1646">
        <v>1981</v>
      </c>
      <c r="C1646">
        <f t="shared" ca="1" si="50"/>
        <v>45</v>
      </c>
      <c r="D1646" t="str" cm="1">
        <f t="array" aca="1" ref="D16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6" t="s">
        <v>37</v>
      </c>
      <c r="F1646" t="s">
        <v>31</v>
      </c>
      <c r="G1646" cm="1">
        <f t="array" ref="G1646">_xlfn.IFS(marketing_campaign[[#This Row],[Marital_Status]]="Single",I1646-J1646+1,marketing_campaign[[#This Row],[Marital_Status]]="Together",I1646+J1646+2,marketing_campaign[[#This Row],[Marital_Status]]="Alone",I1646-J1646+1,marketing_campaign[[#This Row],[Marital_Status]]="Married",I1646+J1646+2,marketing_campaign[[#This Row],[Marital_Status]]="Divorced",I1646+J1646+1,marketing_campaign[[#This Row],[Marital_Status]]="YOLO",I1646-J1646+1,marketing_campaign[[#This Row],[Marital_Status]]="Absurd",I1646-J1646+1,marketing_campaign[[#This Row],[Marital_Status]]="Widow",I1646+J1646+1)</f>
        <v>3</v>
      </c>
      <c r="H1646">
        <v>75774</v>
      </c>
      <c r="I1646">
        <v>1</v>
      </c>
      <c r="J1646">
        <v>0</v>
      </c>
      <c r="K1646" s="1">
        <v>41761</v>
      </c>
      <c r="L1646">
        <v>27</v>
      </c>
      <c r="M1646" t="str" cm="1">
        <f t="array" ref="M1646">_xlfn.IFS(AND(marketing_campaign[[#This Row],[Recency]]&gt;=0,marketing_campaign[[#This Row],[Recency]]&lt;=14),"Early Recency",AND(marketing_campaign[[#This Row],[Recency]]&gt;=15,marketing_campaign[[#This Row],[Recency]]&lt;=31),"Mid-Recency",marketing_campaign[[#This Row],[Recency]]&gt;=32,"Late Recency")</f>
        <v>Mid-Recency</v>
      </c>
      <c r="N1646">
        <v>340</v>
      </c>
      <c r="O1646">
        <v>21</v>
      </c>
      <c r="P1646">
        <v>134</v>
      </c>
      <c r="Q1646">
        <v>258</v>
      </c>
      <c r="R1646">
        <v>14</v>
      </c>
      <c r="S1646">
        <v>56</v>
      </c>
      <c r="T1646">
        <f>marketing_campaign[[#This Row],[MntGoldProds]]+marketing_campaign[[#This Row],[MntSweetProducts]]+marketing_campaign[[#This Row],[MntFishProducts]]+marketing_campaign[[#This Row],[MntMeatProducts]]+marketing_campaign[[#This Row],[MntFruits]]+marketing_campaign[[#This Row],[MntWines]]</f>
        <v>823</v>
      </c>
      <c r="U1646">
        <v>1</v>
      </c>
      <c r="V1646">
        <v>7</v>
      </c>
      <c r="W1646">
        <v>5</v>
      </c>
      <c r="X1646">
        <v>8</v>
      </c>
      <c r="Y1646">
        <f t="shared" si="51"/>
        <v>21</v>
      </c>
      <c r="Z1646">
        <v>4</v>
      </c>
      <c r="AA1646">
        <v>0</v>
      </c>
      <c r="AB1646">
        <v>0</v>
      </c>
      <c r="AC1646">
        <v>0</v>
      </c>
      <c r="AD1646">
        <v>0</v>
      </c>
      <c r="AE1646">
        <v>0</v>
      </c>
      <c r="AF1646">
        <v>0</v>
      </c>
      <c r="AG1646">
        <v>3</v>
      </c>
      <c r="AH1646">
        <v>11</v>
      </c>
      <c r="AI1646">
        <v>0</v>
      </c>
      <c r="AJ1646">
        <f>marketing_campaign[[#This Row],[AcceptedCmp2]]+marketing_campaign[[#This Row],[AcceptedCmp1]]+marketing_campaign[[#This Row],[AcceptedCmp5]]+marketing_campaign[[#This Row],[AcceptedCmp4]]+marketing_campaign[[#This Row],[AcceptedCmp3]]</f>
        <v>0</v>
      </c>
    </row>
    <row r="1647" spans="1:36" x14ac:dyDescent="0.35">
      <c r="A1647">
        <v>10141</v>
      </c>
      <c r="B1647">
        <v>1960</v>
      </c>
      <c r="C1647">
        <f t="shared" ca="1" si="50"/>
        <v>66</v>
      </c>
      <c r="D1647" t="str" cm="1">
        <f t="array" aca="1" ref="D16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47" t="s">
        <v>34</v>
      </c>
      <c r="F1647" t="s">
        <v>35</v>
      </c>
      <c r="G1647" cm="1">
        <f t="array" ref="G1647">_xlfn.IFS(marketing_campaign[[#This Row],[Marital_Status]]="Single",I1647-J1647+1,marketing_campaign[[#This Row],[Marital_Status]]="Together",I1647+J1647+2,marketing_campaign[[#This Row],[Marital_Status]]="Alone",I1647-J1647+1,marketing_campaign[[#This Row],[Marital_Status]]="Married",I1647+J1647+2,marketing_campaign[[#This Row],[Marital_Status]]="Divorced",I1647+J1647+1,marketing_campaign[[#This Row],[Marital_Status]]="YOLO",I1647-J1647+1,marketing_campaign[[#This Row],[Marital_Status]]="Absurd",I1647-J1647+1,marketing_campaign[[#This Row],[Marital_Status]]="Widow",I1647+J1647+1)</f>
        <v>1</v>
      </c>
      <c r="H1647">
        <v>39228</v>
      </c>
      <c r="I1647">
        <v>0</v>
      </c>
      <c r="J1647">
        <v>0</v>
      </c>
      <c r="K1647" s="1">
        <v>41404</v>
      </c>
      <c r="L1647">
        <v>1</v>
      </c>
      <c r="M1647" t="str" cm="1">
        <f t="array" ref="M1647">_xlfn.IFS(AND(marketing_campaign[[#This Row],[Recency]]&gt;=0,marketing_campaign[[#This Row],[Recency]]&lt;=14),"Early Recency",AND(marketing_campaign[[#This Row],[Recency]]&gt;=15,marketing_campaign[[#This Row],[Recency]]&lt;=31),"Mid-Recency",marketing_campaign[[#This Row],[Recency]]&gt;=32,"Late Recency")</f>
        <v>Early Recency</v>
      </c>
      <c r="N1647">
        <v>7</v>
      </c>
      <c r="O1647">
        <v>1</v>
      </c>
      <c r="P1647">
        <v>6</v>
      </c>
      <c r="Q1647">
        <v>0</v>
      </c>
      <c r="R1647">
        <v>3</v>
      </c>
      <c r="S1647">
        <v>3</v>
      </c>
      <c r="T1647">
        <f>marketing_campaign[[#This Row],[MntGoldProds]]+marketing_campaign[[#This Row],[MntSweetProducts]]+marketing_campaign[[#This Row],[MntFishProducts]]+marketing_campaign[[#This Row],[MntMeatProducts]]+marketing_campaign[[#This Row],[MntFruits]]+marketing_campaign[[#This Row],[MntWines]]</f>
        <v>20</v>
      </c>
      <c r="U1647">
        <v>1</v>
      </c>
      <c r="V1647">
        <v>0</v>
      </c>
      <c r="W1647">
        <v>0</v>
      </c>
      <c r="X1647">
        <v>3</v>
      </c>
      <c r="Y1647">
        <f t="shared" si="51"/>
        <v>4</v>
      </c>
      <c r="Z1647">
        <v>4</v>
      </c>
      <c r="AA1647">
        <v>0</v>
      </c>
      <c r="AB1647">
        <v>0</v>
      </c>
      <c r="AC1647">
        <v>0</v>
      </c>
      <c r="AD1647">
        <v>0</v>
      </c>
      <c r="AE1647">
        <v>0</v>
      </c>
      <c r="AF1647">
        <v>0</v>
      </c>
      <c r="AG1647">
        <v>3</v>
      </c>
      <c r="AH1647">
        <v>11</v>
      </c>
      <c r="AI1647">
        <v>0</v>
      </c>
      <c r="AJ1647">
        <f>marketing_campaign[[#This Row],[AcceptedCmp2]]+marketing_campaign[[#This Row],[AcceptedCmp1]]+marketing_campaign[[#This Row],[AcceptedCmp5]]+marketing_campaign[[#This Row],[AcceptedCmp4]]+marketing_campaign[[#This Row],[AcceptedCmp3]]</f>
        <v>0</v>
      </c>
    </row>
    <row r="1648" spans="1:36" x14ac:dyDescent="0.35">
      <c r="A1648">
        <v>5177</v>
      </c>
      <c r="B1648">
        <v>1974</v>
      </c>
      <c r="C1648">
        <f t="shared" ca="1" si="50"/>
        <v>52</v>
      </c>
      <c r="D1648" t="str" cm="1">
        <f t="array" aca="1" ref="D16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48" t="s">
        <v>34</v>
      </c>
      <c r="F1648" t="s">
        <v>33</v>
      </c>
      <c r="G1648" cm="1">
        <f t="array" ref="G1648">_xlfn.IFS(marketing_campaign[[#This Row],[Marital_Status]]="Single",I1648-J1648+1,marketing_campaign[[#This Row],[Marital_Status]]="Together",I1648+J1648+2,marketing_campaign[[#This Row],[Marital_Status]]="Alone",I1648-J1648+1,marketing_campaign[[#This Row],[Marital_Status]]="Married",I1648+J1648+2,marketing_campaign[[#This Row],[Marital_Status]]="Divorced",I1648+J1648+1,marketing_campaign[[#This Row],[Marital_Status]]="YOLO",I1648-J1648+1,marketing_campaign[[#This Row],[Marital_Status]]="Absurd",I1648-J1648+1,marketing_campaign[[#This Row],[Marital_Status]]="Widow",I1648+J1648+1)</f>
        <v>3</v>
      </c>
      <c r="H1648">
        <v>58494</v>
      </c>
      <c r="I1648">
        <v>0</v>
      </c>
      <c r="J1648">
        <v>1</v>
      </c>
      <c r="K1648" s="1">
        <v>41620</v>
      </c>
      <c r="L1648">
        <v>56</v>
      </c>
      <c r="M1648" t="str" cm="1">
        <f t="array" ref="M1648">_xlfn.IFS(AND(marketing_campaign[[#This Row],[Recency]]&gt;=0,marketing_campaign[[#This Row],[Recency]]&lt;=14),"Early Recency",AND(marketing_campaign[[#This Row],[Recency]]&gt;=15,marketing_campaign[[#This Row],[Recency]]&lt;=31),"Mid-Recency",marketing_campaign[[#This Row],[Recency]]&gt;=32,"Late Recency")</f>
        <v>Late Recency</v>
      </c>
      <c r="N1648">
        <v>298</v>
      </c>
      <c r="O1648">
        <v>7</v>
      </c>
      <c r="P1648">
        <v>68</v>
      </c>
      <c r="Q1648">
        <v>4</v>
      </c>
      <c r="R1648">
        <v>0</v>
      </c>
      <c r="S1648">
        <v>19</v>
      </c>
      <c r="T1648">
        <f>marketing_campaign[[#This Row],[MntGoldProds]]+marketing_campaign[[#This Row],[MntSweetProducts]]+marketing_campaign[[#This Row],[MntFishProducts]]+marketing_campaign[[#This Row],[MntMeatProducts]]+marketing_campaign[[#This Row],[MntFruits]]+marketing_campaign[[#This Row],[MntWines]]</f>
        <v>396</v>
      </c>
      <c r="U1648">
        <v>2</v>
      </c>
      <c r="V1648">
        <v>6</v>
      </c>
      <c r="W1648">
        <v>2</v>
      </c>
      <c r="X1648">
        <v>6</v>
      </c>
      <c r="Y1648">
        <f t="shared" si="51"/>
        <v>16</v>
      </c>
      <c r="Z1648">
        <v>6</v>
      </c>
      <c r="AA1648">
        <v>0</v>
      </c>
      <c r="AB1648">
        <v>0</v>
      </c>
      <c r="AC1648">
        <v>0</v>
      </c>
      <c r="AD1648">
        <v>0</v>
      </c>
      <c r="AE1648">
        <v>0</v>
      </c>
      <c r="AF1648">
        <v>0</v>
      </c>
      <c r="AG1648">
        <v>3</v>
      </c>
      <c r="AH1648">
        <v>11</v>
      </c>
      <c r="AI1648">
        <v>0</v>
      </c>
      <c r="AJ1648">
        <f>marketing_campaign[[#This Row],[AcceptedCmp2]]+marketing_campaign[[#This Row],[AcceptedCmp1]]+marketing_campaign[[#This Row],[AcceptedCmp5]]+marketing_campaign[[#This Row],[AcceptedCmp4]]+marketing_campaign[[#This Row],[AcceptedCmp3]]</f>
        <v>0</v>
      </c>
    </row>
    <row r="1649" spans="1:36" x14ac:dyDescent="0.35">
      <c r="A1649">
        <v>7005</v>
      </c>
      <c r="B1649">
        <v>1981</v>
      </c>
      <c r="C1649">
        <f t="shared" ca="1" si="50"/>
        <v>45</v>
      </c>
      <c r="D1649" t="str" cm="1">
        <f t="array" aca="1" ref="D16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49" t="s">
        <v>29</v>
      </c>
      <c r="F1649" t="s">
        <v>30</v>
      </c>
      <c r="G1649" cm="1">
        <f t="array" ref="G1649">_xlfn.IFS(marketing_campaign[[#This Row],[Marital_Status]]="Single",I1649-J1649+1,marketing_campaign[[#This Row],[Marital_Status]]="Together",I1649+J1649+2,marketing_campaign[[#This Row],[Marital_Status]]="Alone",I1649-J1649+1,marketing_campaign[[#This Row],[Marital_Status]]="Married",I1649+J1649+2,marketing_campaign[[#This Row],[Marital_Status]]="Divorced",I1649+J1649+1,marketing_campaign[[#This Row],[Marital_Status]]="YOLO",I1649-J1649+1,marketing_campaign[[#This Row],[Marital_Status]]="Absurd",I1649-J1649+1,marketing_campaign[[#This Row],[Marital_Status]]="Widow",I1649+J1649+1)</f>
        <v>1</v>
      </c>
      <c r="H1649">
        <v>58684</v>
      </c>
      <c r="I1649">
        <v>0</v>
      </c>
      <c r="J1649">
        <v>0</v>
      </c>
      <c r="K1649" s="1">
        <v>41806</v>
      </c>
      <c r="L1649">
        <v>71</v>
      </c>
      <c r="M1649" t="str" cm="1">
        <f t="array" ref="M1649">_xlfn.IFS(AND(marketing_campaign[[#This Row],[Recency]]&gt;=0,marketing_campaign[[#This Row],[Recency]]&lt;=14),"Early Recency",AND(marketing_campaign[[#This Row],[Recency]]&gt;=15,marketing_campaign[[#This Row],[Recency]]&lt;=31),"Mid-Recency",marketing_campaign[[#This Row],[Recency]]&gt;=32,"Late Recency")</f>
        <v>Late Recency</v>
      </c>
      <c r="N1649">
        <v>479</v>
      </c>
      <c r="O1649">
        <v>35</v>
      </c>
      <c r="P1649">
        <v>179</v>
      </c>
      <c r="Q1649">
        <v>28</v>
      </c>
      <c r="R1649">
        <v>7</v>
      </c>
      <c r="S1649">
        <v>85</v>
      </c>
      <c r="T1649">
        <f>marketing_campaign[[#This Row],[MntGoldProds]]+marketing_campaign[[#This Row],[MntSweetProducts]]+marketing_campaign[[#This Row],[MntFishProducts]]+marketing_campaign[[#This Row],[MntMeatProducts]]+marketing_campaign[[#This Row],[MntFruits]]+marketing_campaign[[#This Row],[MntWines]]</f>
        <v>813</v>
      </c>
      <c r="U1649">
        <v>1</v>
      </c>
      <c r="V1649">
        <v>5</v>
      </c>
      <c r="W1649">
        <v>3</v>
      </c>
      <c r="X1649">
        <v>12</v>
      </c>
      <c r="Y1649">
        <f t="shared" si="51"/>
        <v>21</v>
      </c>
      <c r="Z1649">
        <v>2</v>
      </c>
      <c r="AA1649">
        <v>0</v>
      </c>
      <c r="AB1649">
        <v>1</v>
      </c>
      <c r="AC1649">
        <v>0</v>
      </c>
      <c r="AD1649">
        <v>0</v>
      </c>
      <c r="AE1649">
        <v>0</v>
      </c>
      <c r="AF1649">
        <v>0</v>
      </c>
      <c r="AG1649">
        <v>3</v>
      </c>
      <c r="AH1649">
        <v>11</v>
      </c>
      <c r="AI1649">
        <v>0</v>
      </c>
      <c r="AJ1649">
        <f>marketing_campaign[[#This Row],[AcceptedCmp2]]+marketing_campaign[[#This Row],[AcceptedCmp1]]+marketing_campaign[[#This Row],[AcceptedCmp5]]+marketing_campaign[[#This Row],[AcceptedCmp4]]+marketing_campaign[[#This Row],[AcceptedCmp3]]</f>
        <v>1</v>
      </c>
    </row>
    <row r="1650" spans="1:36" x14ac:dyDescent="0.35">
      <c r="A1650">
        <v>6409</v>
      </c>
      <c r="B1650">
        <v>1967</v>
      </c>
      <c r="C1650">
        <f t="shared" ca="1" si="50"/>
        <v>59</v>
      </c>
      <c r="D1650" t="str" cm="1">
        <f t="array" aca="1" ref="D16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0" t="s">
        <v>29</v>
      </c>
      <c r="F1650" t="s">
        <v>35</v>
      </c>
      <c r="G1650" cm="1">
        <f t="array" ref="G1650">_xlfn.IFS(marketing_campaign[[#This Row],[Marital_Status]]="Single",I1650-J1650+1,marketing_campaign[[#This Row],[Marital_Status]]="Together",I1650+J1650+2,marketing_campaign[[#This Row],[Marital_Status]]="Alone",I1650-J1650+1,marketing_campaign[[#This Row],[Marital_Status]]="Married",I1650+J1650+2,marketing_campaign[[#This Row],[Marital_Status]]="Divorced",I1650+J1650+1,marketing_campaign[[#This Row],[Marital_Status]]="YOLO",I1650-J1650+1,marketing_campaign[[#This Row],[Marital_Status]]="Absurd",I1650-J1650+1,marketing_campaign[[#This Row],[Marital_Status]]="Widow",I1650+J1650+1)</f>
        <v>1</v>
      </c>
      <c r="H1650">
        <v>57136</v>
      </c>
      <c r="I1650">
        <v>0</v>
      </c>
      <c r="J1650">
        <v>0</v>
      </c>
      <c r="K1650" s="1">
        <v>41412</v>
      </c>
      <c r="L1650">
        <v>18</v>
      </c>
      <c r="M1650" t="str" cm="1">
        <f t="array" ref="M1650">_xlfn.IFS(AND(marketing_campaign[[#This Row],[Recency]]&gt;=0,marketing_campaign[[#This Row],[Recency]]&lt;=14),"Early Recency",AND(marketing_campaign[[#This Row],[Recency]]&gt;=15,marketing_campaign[[#This Row],[Recency]]&lt;=31),"Mid-Recency",marketing_campaign[[#This Row],[Recency]]&gt;=32,"Late Recency")</f>
        <v>Mid-Recency</v>
      </c>
      <c r="N1650">
        <v>267</v>
      </c>
      <c r="O1650">
        <v>140</v>
      </c>
      <c r="P1650">
        <v>599</v>
      </c>
      <c r="Q1650">
        <v>34</v>
      </c>
      <c r="R1650">
        <v>12</v>
      </c>
      <c r="S1650">
        <v>127</v>
      </c>
      <c r="T1650">
        <f>marketing_campaign[[#This Row],[MntGoldProds]]+marketing_campaign[[#This Row],[MntSweetProducts]]+marketing_campaign[[#This Row],[MntFishProducts]]+marketing_campaign[[#This Row],[MntMeatProducts]]+marketing_campaign[[#This Row],[MntFruits]]+marketing_campaign[[#This Row],[MntWines]]</f>
        <v>1179</v>
      </c>
      <c r="U1650">
        <v>1</v>
      </c>
      <c r="V1650">
        <v>7</v>
      </c>
      <c r="W1650">
        <v>5</v>
      </c>
      <c r="X1650">
        <v>7</v>
      </c>
      <c r="Y1650">
        <f t="shared" si="51"/>
        <v>20</v>
      </c>
      <c r="Z1650">
        <v>6</v>
      </c>
      <c r="AA1650">
        <v>0</v>
      </c>
      <c r="AB1650">
        <v>0</v>
      </c>
      <c r="AC1650">
        <v>0</v>
      </c>
      <c r="AD1650">
        <v>0</v>
      </c>
      <c r="AE1650">
        <v>0</v>
      </c>
      <c r="AF1650">
        <v>0</v>
      </c>
      <c r="AG1650">
        <v>3</v>
      </c>
      <c r="AH1650">
        <v>11</v>
      </c>
      <c r="AI1650">
        <v>1</v>
      </c>
      <c r="AJ1650">
        <f>marketing_campaign[[#This Row],[AcceptedCmp2]]+marketing_campaign[[#This Row],[AcceptedCmp1]]+marketing_campaign[[#This Row],[AcceptedCmp5]]+marketing_campaign[[#This Row],[AcceptedCmp4]]+marketing_campaign[[#This Row],[AcceptedCmp3]]</f>
        <v>0</v>
      </c>
    </row>
    <row r="1651" spans="1:36" x14ac:dyDescent="0.35">
      <c r="A1651">
        <v>7485</v>
      </c>
      <c r="B1651">
        <v>1950</v>
      </c>
      <c r="C1651">
        <f t="shared" ca="1" si="50"/>
        <v>76</v>
      </c>
      <c r="D1651" t="str" cm="1">
        <f t="array" aca="1" ref="D16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1" t="s">
        <v>32</v>
      </c>
      <c r="F1651" t="s">
        <v>38</v>
      </c>
      <c r="G1651" cm="1">
        <f t="array" ref="G1651">_xlfn.IFS(marketing_campaign[[#This Row],[Marital_Status]]="Single",I1651-J1651+1,marketing_campaign[[#This Row],[Marital_Status]]="Together",I1651+J1651+2,marketing_campaign[[#This Row],[Marital_Status]]="Alone",I1651-J1651+1,marketing_campaign[[#This Row],[Marital_Status]]="Married",I1651+J1651+2,marketing_campaign[[#This Row],[Marital_Status]]="Divorced",I1651+J1651+1,marketing_campaign[[#This Row],[Marital_Status]]="YOLO",I1651-J1651+1,marketing_campaign[[#This Row],[Marital_Status]]="Absurd",I1651-J1651+1,marketing_campaign[[#This Row],[Marital_Status]]="Widow",I1651+J1651+1)</f>
        <v>3</v>
      </c>
      <c r="H1651">
        <v>56551</v>
      </c>
      <c r="I1651">
        <v>1</v>
      </c>
      <c r="J1651">
        <v>1</v>
      </c>
      <c r="K1651" s="1">
        <v>41766</v>
      </c>
      <c r="L1651">
        <v>48</v>
      </c>
      <c r="M1651" t="str" cm="1">
        <f t="array" ref="M1651">_xlfn.IFS(AND(marketing_campaign[[#This Row],[Recency]]&gt;=0,marketing_campaign[[#This Row],[Recency]]&lt;=14),"Early Recency",AND(marketing_campaign[[#This Row],[Recency]]&gt;=15,marketing_campaign[[#This Row],[Recency]]&lt;=31),"Mid-Recency",marketing_campaign[[#This Row],[Recency]]&gt;=32,"Late Recency")</f>
        <v>Late Recency</v>
      </c>
      <c r="N1651">
        <v>67</v>
      </c>
      <c r="O1651">
        <v>4</v>
      </c>
      <c r="P1651">
        <v>32</v>
      </c>
      <c r="Q1651">
        <v>17</v>
      </c>
      <c r="R1651">
        <v>2</v>
      </c>
      <c r="S1651">
        <v>16</v>
      </c>
      <c r="T1651">
        <f>marketing_campaign[[#This Row],[MntGoldProds]]+marketing_campaign[[#This Row],[MntSweetProducts]]+marketing_campaign[[#This Row],[MntFishProducts]]+marketing_campaign[[#This Row],[MntMeatProducts]]+marketing_campaign[[#This Row],[MntFruits]]+marketing_campaign[[#This Row],[MntWines]]</f>
        <v>138</v>
      </c>
      <c r="U1651">
        <v>3</v>
      </c>
      <c r="V1651">
        <v>2</v>
      </c>
      <c r="W1651">
        <v>1</v>
      </c>
      <c r="X1651">
        <v>4</v>
      </c>
      <c r="Y1651">
        <f t="shared" si="51"/>
        <v>10</v>
      </c>
      <c r="Z1651">
        <v>4</v>
      </c>
      <c r="AA1651">
        <v>0</v>
      </c>
      <c r="AB1651">
        <v>0</v>
      </c>
      <c r="AC1651">
        <v>0</v>
      </c>
      <c r="AD1651">
        <v>0</v>
      </c>
      <c r="AE1651">
        <v>0</v>
      </c>
      <c r="AF1651">
        <v>0</v>
      </c>
      <c r="AG1651">
        <v>3</v>
      </c>
      <c r="AH1651">
        <v>11</v>
      </c>
      <c r="AI1651">
        <v>0</v>
      </c>
      <c r="AJ1651">
        <f>marketing_campaign[[#This Row],[AcceptedCmp2]]+marketing_campaign[[#This Row],[AcceptedCmp1]]+marketing_campaign[[#This Row],[AcceptedCmp5]]+marketing_campaign[[#This Row],[AcceptedCmp4]]+marketing_campaign[[#This Row],[AcceptedCmp3]]</f>
        <v>0</v>
      </c>
    </row>
    <row r="1652" spans="1:36" x14ac:dyDescent="0.35">
      <c r="A1652">
        <v>8079</v>
      </c>
      <c r="B1652">
        <v>1982</v>
      </c>
      <c r="C1652">
        <f t="shared" ca="1" si="50"/>
        <v>44</v>
      </c>
      <c r="D1652" t="str" cm="1">
        <f t="array" aca="1" ref="D16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52" t="s">
        <v>29</v>
      </c>
      <c r="F1652" t="s">
        <v>33</v>
      </c>
      <c r="G1652" cm="1">
        <f t="array" ref="G1652">_xlfn.IFS(marketing_campaign[[#This Row],[Marital_Status]]="Single",I1652-J1652+1,marketing_campaign[[#This Row],[Marital_Status]]="Together",I1652+J1652+2,marketing_campaign[[#This Row],[Marital_Status]]="Alone",I1652-J1652+1,marketing_campaign[[#This Row],[Marital_Status]]="Married",I1652+J1652+2,marketing_campaign[[#This Row],[Marital_Status]]="Divorced",I1652+J1652+1,marketing_campaign[[#This Row],[Marital_Status]]="YOLO",I1652-J1652+1,marketing_campaign[[#This Row],[Marital_Status]]="Absurd",I1652-J1652+1,marketing_campaign[[#This Row],[Marital_Status]]="Widow",I1652+J1652+1)</f>
        <v>3</v>
      </c>
      <c r="H1652">
        <v>22448</v>
      </c>
      <c r="I1652">
        <v>1</v>
      </c>
      <c r="J1652">
        <v>0</v>
      </c>
      <c r="K1652" s="1">
        <v>41696</v>
      </c>
      <c r="L1652">
        <v>86</v>
      </c>
      <c r="M1652" t="str" cm="1">
        <f t="array" ref="M1652">_xlfn.IFS(AND(marketing_campaign[[#This Row],[Recency]]&gt;=0,marketing_campaign[[#This Row],[Recency]]&lt;=14),"Early Recency",AND(marketing_campaign[[#This Row],[Recency]]&gt;=15,marketing_campaign[[#This Row],[Recency]]&lt;=31),"Mid-Recency",marketing_campaign[[#This Row],[Recency]]&gt;=32,"Late Recency")</f>
        <v>Late Recency</v>
      </c>
      <c r="N1652">
        <v>3</v>
      </c>
      <c r="O1652">
        <v>1</v>
      </c>
      <c r="P1652">
        <v>8</v>
      </c>
      <c r="Q1652">
        <v>23</v>
      </c>
      <c r="R1652">
        <v>2</v>
      </c>
      <c r="S1652">
        <v>18</v>
      </c>
      <c r="T1652">
        <f>marketing_campaign[[#This Row],[MntGoldProds]]+marketing_campaign[[#This Row],[MntSweetProducts]]+marketing_campaign[[#This Row],[MntFishProducts]]+marketing_campaign[[#This Row],[MntMeatProducts]]+marketing_campaign[[#This Row],[MntFruits]]+marketing_campaign[[#This Row],[MntWines]]</f>
        <v>55</v>
      </c>
      <c r="U1652">
        <v>3</v>
      </c>
      <c r="V1652">
        <v>2</v>
      </c>
      <c r="W1652">
        <v>1</v>
      </c>
      <c r="X1652">
        <v>3</v>
      </c>
      <c r="Y1652">
        <f t="shared" si="51"/>
        <v>9</v>
      </c>
      <c r="Z1652">
        <v>3</v>
      </c>
      <c r="AA1652">
        <v>0</v>
      </c>
      <c r="AB1652">
        <v>0</v>
      </c>
      <c r="AC1652">
        <v>0</v>
      </c>
      <c r="AD1652">
        <v>0</v>
      </c>
      <c r="AE1652">
        <v>0</v>
      </c>
      <c r="AF1652">
        <v>0</v>
      </c>
      <c r="AG1652">
        <v>3</v>
      </c>
      <c r="AH1652">
        <v>11</v>
      </c>
      <c r="AI1652">
        <v>0</v>
      </c>
      <c r="AJ1652">
        <f>marketing_campaign[[#This Row],[AcceptedCmp2]]+marketing_campaign[[#This Row],[AcceptedCmp1]]+marketing_campaign[[#This Row],[AcceptedCmp5]]+marketing_campaign[[#This Row],[AcceptedCmp4]]+marketing_campaign[[#This Row],[AcceptedCmp3]]</f>
        <v>0</v>
      </c>
    </row>
    <row r="1653" spans="1:36" x14ac:dyDescent="0.35">
      <c r="A1653">
        <v>8395</v>
      </c>
      <c r="B1653">
        <v>1961</v>
      </c>
      <c r="C1653">
        <f t="shared" ca="1" si="50"/>
        <v>65</v>
      </c>
      <c r="D1653" t="str" cm="1">
        <f t="array" aca="1" ref="D16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3" t="s">
        <v>29</v>
      </c>
      <c r="F1653" t="s">
        <v>30</v>
      </c>
      <c r="G1653" cm="1">
        <f t="array" ref="G1653">_xlfn.IFS(marketing_campaign[[#This Row],[Marital_Status]]="Single",I1653-J1653+1,marketing_campaign[[#This Row],[Marital_Status]]="Together",I1653+J1653+2,marketing_campaign[[#This Row],[Marital_Status]]="Alone",I1653-J1653+1,marketing_campaign[[#This Row],[Marital_Status]]="Married",I1653+J1653+2,marketing_campaign[[#This Row],[Marital_Status]]="Divorced",I1653+J1653+1,marketing_campaign[[#This Row],[Marital_Status]]="YOLO",I1653-J1653+1,marketing_campaign[[#This Row],[Marital_Status]]="Absurd",I1653-J1653+1,marketing_campaign[[#This Row],[Marital_Status]]="Widow",I1653+J1653+1)</f>
        <v>1</v>
      </c>
      <c r="H1653">
        <v>82014</v>
      </c>
      <c r="I1653">
        <v>0</v>
      </c>
      <c r="J1653">
        <v>0</v>
      </c>
      <c r="K1653" s="1">
        <v>41141</v>
      </c>
      <c r="L1653">
        <v>48</v>
      </c>
      <c r="M1653" t="str" cm="1">
        <f t="array" ref="M1653">_xlfn.IFS(AND(marketing_campaign[[#This Row],[Recency]]&gt;=0,marketing_campaign[[#This Row],[Recency]]&lt;=14),"Early Recency",AND(marketing_campaign[[#This Row],[Recency]]&gt;=15,marketing_campaign[[#This Row],[Recency]]&lt;=31),"Mid-Recency",marketing_campaign[[#This Row],[Recency]]&gt;=32,"Late Recency")</f>
        <v>Late Recency</v>
      </c>
      <c r="N1653">
        <v>980</v>
      </c>
      <c r="O1653">
        <v>37</v>
      </c>
      <c r="P1653">
        <v>265</v>
      </c>
      <c r="Q1653">
        <v>35</v>
      </c>
      <c r="R1653">
        <v>163</v>
      </c>
      <c r="S1653">
        <v>31</v>
      </c>
      <c r="T1653">
        <f>marketing_campaign[[#This Row],[MntGoldProds]]+marketing_campaign[[#This Row],[MntSweetProducts]]+marketing_campaign[[#This Row],[MntFishProducts]]+marketing_campaign[[#This Row],[MntMeatProducts]]+marketing_campaign[[#This Row],[MntFruits]]+marketing_campaign[[#This Row],[MntWines]]</f>
        <v>1511</v>
      </c>
      <c r="U1653">
        <v>1</v>
      </c>
      <c r="V1653">
        <v>3</v>
      </c>
      <c r="W1653">
        <v>6</v>
      </c>
      <c r="X1653">
        <v>12</v>
      </c>
      <c r="Y1653">
        <f t="shared" si="51"/>
        <v>22</v>
      </c>
      <c r="Z1653">
        <v>6</v>
      </c>
      <c r="AA1653">
        <v>0</v>
      </c>
      <c r="AB1653">
        <v>0</v>
      </c>
      <c r="AC1653">
        <v>0</v>
      </c>
      <c r="AD1653">
        <v>0</v>
      </c>
      <c r="AE1653">
        <v>0</v>
      </c>
      <c r="AF1653">
        <v>0</v>
      </c>
      <c r="AG1653">
        <v>3</v>
      </c>
      <c r="AH1653">
        <v>11</v>
      </c>
      <c r="AI1653">
        <v>1</v>
      </c>
      <c r="AJ1653">
        <f>marketing_campaign[[#This Row],[AcceptedCmp2]]+marketing_campaign[[#This Row],[AcceptedCmp1]]+marketing_campaign[[#This Row],[AcceptedCmp5]]+marketing_campaign[[#This Row],[AcceptedCmp4]]+marketing_campaign[[#This Row],[AcceptedCmp3]]</f>
        <v>0</v>
      </c>
    </row>
    <row r="1654" spans="1:36" x14ac:dyDescent="0.35">
      <c r="A1654">
        <v>10352</v>
      </c>
      <c r="B1654">
        <v>1963</v>
      </c>
      <c r="C1654">
        <f t="shared" ca="1" si="50"/>
        <v>63</v>
      </c>
      <c r="D1654" t="str" cm="1">
        <f t="array" aca="1" ref="D16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4" t="s">
        <v>29</v>
      </c>
      <c r="F1654" t="s">
        <v>38</v>
      </c>
      <c r="G1654" cm="1">
        <f t="array" ref="G1654">_xlfn.IFS(marketing_campaign[[#This Row],[Marital_Status]]="Single",I1654-J1654+1,marketing_campaign[[#This Row],[Marital_Status]]="Together",I1654+J1654+2,marketing_campaign[[#This Row],[Marital_Status]]="Alone",I1654-J1654+1,marketing_campaign[[#This Row],[Marital_Status]]="Married",I1654+J1654+2,marketing_campaign[[#This Row],[Marital_Status]]="Divorced",I1654+J1654+1,marketing_campaign[[#This Row],[Marital_Status]]="YOLO",I1654-J1654+1,marketing_campaign[[#This Row],[Marital_Status]]="Absurd",I1654-J1654+1,marketing_campaign[[#This Row],[Marital_Status]]="Widow",I1654+J1654+1)</f>
        <v>3</v>
      </c>
      <c r="H1654">
        <v>34213</v>
      </c>
      <c r="I1654">
        <v>1</v>
      </c>
      <c r="J1654">
        <v>1</v>
      </c>
      <c r="K1654" s="1">
        <v>41159</v>
      </c>
      <c r="L1654">
        <v>2</v>
      </c>
      <c r="M1654" t="str" cm="1">
        <f t="array" ref="M1654">_xlfn.IFS(AND(marketing_campaign[[#This Row],[Recency]]&gt;=0,marketing_campaign[[#This Row],[Recency]]&lt;=14),"Early Recency",AND(marketing_campaign[[#This Row],[Recency]]&gt;=15,marketing_campaign[[#This Row],[Recency]]&lt;=31),"Mid-Recency",marketing_campaign[[#This Row],[Recency]]&gt;=32,"Late Recency")</f>
        <v>Early Recency</v>
      </c>
      <c r="N1654">
        <v>50</v>
      </c>
      <c r="O1654">
        <v>4</v>
      </c>
      <c r="P1654">
        <v>28</v>
      </c>
      <c r="Q1654">
        <v>6</v>
      </c>
      <c r="R1654">
        <v>3</v>
      </c>
      <c r="S1654">
        <v>26</v>
      </c>
      <c r="T1654">
        <f>marketing_campaign[[#This Row],[MntGoldProds]]+marketing_campaign[[#This Row],[MntSweetProducts]]+marketing_campaign[[#This Row],[MntFishProducts]]+marketing_campaign[[#This Row],[MntMeatProducts]]+marketing_campaign[[#This Row],[MntFruits]]+marketing_campaign[[#This Row],[MntWines]]</f>
        <v>117</v>
      </c>
      <c r="U1654">
        <v>3</v>
      </c>
      <c r="V1654">
        <v>3</v>
      </c>
      <c r="W1654">
        <v>1</v>
      </c>
      <c r="X1654">
        <v>2</v>
      </c>
      <c r="Y1654">
        <f t="shared" si="51"/>
        <v>9</v>
      </c>
      <c r="Z1654">
        <v>9</v>
      </c>
      <c r="AA1654">
        <v>0</v>
      </c>
      <c r="AB1654">
        <v>0</v>
      </c>
      <c r="AC1654">
        <v>0</v>
      </c>
      <c r="AD1654">
        <v>0</v>
      </c>
      <c r="AE1654">
        <v>0</v>
      </c>
      <c r="AF1654">
        <v>0</v>
      </c>
      <c r="AG1654">
        <v>3</v>
      </c>
      <c r="AH1654">
        <v>11</v>
      </c>
      <c r="AI1654">
        <v>1</v>
      </c>
      <c r="AJ1654">
        <f>marketing_campaign[[#This Row],[AcceptedCmp2]]+marketing_campaign[[#This Row],[AcceptedCmp1]]+marketing_campaign[[#This Row],[AcceptedCmp5]]+marketing_campaign[[#This Row],[AcceptedCmp4]]+marketing_campaign[[#This Row],[AcceptedCmp3]]</f>
        <v>0</v>
      </c>
    </row>
    <row r="1655" spans="1:36" x14ac:dyDescent="0.35">
      <c r="A1655">
        <v>4931</v>
      </c>
      <c r="B1655">
        <v>1977</v>
      </c>
      <c r="C1655">
        <f t="shared" ca="1" si="50"/>
        <v>49</v>
      </c>
      <c r="D1655" t="str" cm="1">
        <f t="array" aca="1" ref="D16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5" t="s">
        <v>29</v>
      </c>
      <c r="F1655" t="s">
        <v>31</v>
      </c>
      <c r="G1655" cm="1">
        <f t="array" ref="G1655">_xlfn.IFS(marketing_campaign[[#This Row],[Marital_Status]]="Single",I1655-J1655+1,marketing_campaign[[#This Row],[Marital_Status]]="Together",I1655+J1655+2,marketing_campaign[[#This Row],[Marital_Status]]="Alone",I1655-J1655+1,marketing_campaign[[#This Row],[Marital_Status]]="Married",I1655+J1655+2,marketing_campaign[[#This Row],[Marital_Status]]="Divorced",I1655+J1655+1,marketing_campaign[[#This Row],[Marital_Status]]="YOLO",I1655-J1655+1,marketing_campaign[[#This Row],[Marital_Status]]="Absurd",I1655-J1655+1,marketing_campaign[[#This Row],[Marital_Status]]="Widow",I1655+J1655+1)</f>
        <v>2</v>
      </c>
      <c r="H1655">
        <v>157146</v>
      </c>
      <c r="I1655">
        <v>0</v>
      </c>
      <c r="J1655">
        <v>0</v>
      </c>
      <c r="K1655" s="1">
        <v>41393</v>
      </c>
      <c r="L1655">
        <v>13</v>
      </c>
      <c r="M1655" t="str" cm="1">
        <f t="array" ref="M1655">_xlfn.IFS(AND(marketing_campaign[[#This Row],[Recency]]&gt;=0,marketing_campaign[[#This Row],[Recency]]&lt;=14),"Early Recency",AND(marketing_campaign[[#This Row],[Recency]]&gt;=15,marketing_campaign[[#This Row],[Recency]]&lt;=31),"Mid-Recency",marketing_campaign[[#This Row],[Recency]]&gt;=32,"Late Recency")</f>
        <v>Early Recency</v>
      </c>
      <c r="N1655">
        <v>1</v>
      </c>
      <c r="O1655">
        <v>0</v>
      </c>
      <c r="P1655">
        <v>1725</v>
      </c>
      <c r="Q1655">
        <v>2</v>
      </c>
      <c r="R1655">
        <v>1</v>
      </c>
      <c r="S1655">
        <v>1</v>
      </c>
      <c r="T1655">
        <f>marketing_campaign[[#This Row],[MntGoldProds]]+marketing_campaign[[#This Row],[MntSweetProducts]]+marketing_campaign[[#This Row],[MntFishProducts]]+marketing_campaign[[#This Row],[MntMeatProducts]]+marketing_campaign[[#This Row],[MntFruits]]+marketing_campaign[[#This Row],[MntWines]]</f>
        <v>1730</v>
      </c>
      <c r="U1655">
        <v>0</v>
      </c>
      <c r="V1655">
        <v>0</v>
      </c>
      <c r="W1655">
        <v>28</v>
      </c>
      <c r="X1655">
        <v>0</v>
      </c>
      <c r="Y1655">
        <f t="shared" si="51"/>
        <v>28</v>
      </c>
      <c r="Z1655">
        <v>1</v>
      </c>
      <c r="AA1655">
        <v>0</v>
      </c>
      <c r="AB1655">
        <v>0</v>
      </c>
      <c r="AC1655">
        <v>0</v>
      </c>
      <c r="AD1655">
        <v>0</v>
      </c>
      <c r="AE1655">
        <v>0</v>
      </c>
      <c r="AF1655">
        <v>0</v>
      </c>
      <c r="AG1655">
        <v>3</v>
      </c>
      <c r="AH1655">
        <v>11</v>
      </c>
      <c r="AI1655">
        <v>0</v>
      </c>
      <c r="AJ1655">
        <f>marketing_campaign[[#This Row],[AcceptedCmp2]]+marketing_campaign[[#This Row],[AcceptedCmp1]]+marketing_campaign[[#This Row],[AcceptedCmp5]]+marketing_campaign[[#This Row],[AcceptedCmp4]]+marketing_campaign[[#This Row],[AcceptedCmp3]]</f>
        <v>0</v>
      </c>
    </row>
    <row r="1656" spans="1:36" x14ac:dyDescent="0.35">
      <c r="A1656">
        <v>13</v>
      </c>
      <c r="B1656">
        <v>1947</v>
      </c>
      <c r="C1656">
        <f t="shared" ca="1" si="50"/>
        <v>79</v>
      </c>
      <c r="D1656" t="str" cm="1">
        <f t="array" aca="1" ref="D16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656" t="s">
        <v>32</v>
      </c>
      <c r="F1656" t="s">
        <v>38</v>
      </c>
      <c r="G1656" cm="1">
        <f t="array" ref="G1656">_xlfn.IFS(marketing_campaign[[#This Row],[Marital_Status]]="Single",I1656-J1656+1,marketing_campaign[[#This Row],[Marital_Status]]="Together",I1656+J1656+2,marketing_campaign[[#This Row],[Marital_Status]]="Alone",I1656-J1656+1,marketing_campaign[[#This Row],[Marital_Status]]="Married",I1656+J1656+2,marketing_campaign[[#This Row],[Marital_Status]]="Divorced",I1656+J1656+1,marketing_campaign[[#This Row],[Marital_Status]]="YOLO",I1656-J1656+1,marketing_campaign[[#This Row],[Marital_Status]]="Absurd",I1656-J1656+1,marketing_campaign[[#This Row],[Marital_Status]]="Widow",I1656+J1656+1)</f>
        <v>2</v>
      </c>
      <c r="H1656">
        <v>25358</v>
      </c>
      <c r="I1656">
        <v>0</v>
      </c>
      <c r="J1656">
        <v>1</v>
      </c>
      <c r="K1656" s="1">
        <v>41477</v>
      </c>
      <c r="L1656">
        <v>57</v>
      </c>
      <c r="M1656" t="str" cm="1">
        <f t="array" ref="M1656">_xlfn.IFS(AND(marketing_campaign[[#This Row],[Recency]]&gt;=0,marketing_campaign[[#This Row],[Recency]]&lt;=14),"Early Recency",AND(marketing_campaign[[#This Row],[Recency]]&gt;=15,marketing_campaign[[#This Row],[Recency]]&lt;=31),"Mid-Recency",marketing_campaign[[#This Row],[Recency]]&gt;=32,"Late Recency")</f>
        <v>Late Recency</v>
      </c>
      <c r="N1656">
        <v>19</v>
      </c>
      <c r="O1656">
        <v>0</v>
      </c>
      <c r="P1656">
        <v>5</v>
      </c>
      <c r="Q1656">
        <v>0</v>
      </c>
      <c r="R1656">
        <v>0</v>
      </c>
      <c r="S1656">
        <v>8</v>
      </c>
      <c r="T1656">
        <f>marketing_campaign[[#This Row],[MntGoldProds]]+marketing_campaign[[#This Row],[MntSweetProducts]]+marketing_campaign[[#This Row],[MntFishProducts]]+marketing_campaign[[#This Row],[MntMeatProducts]]+marketing_campaign[[#This Row],[MntFruits]]+marketing_campaign[[#This Row],[MntWines]]</f>
        <v>32</v>
      </c>
      <c r="U1656">
        <v>2</v>
      </c>
      <c r="V1656">
        <v>1</v>
      </c>
      <c r="W1656">
        <v>0</v>
      </c>
      <c r="X1656">
        <v>3</v>
      </c>
      <c r="Y1656">
        <f t="shared" si="51"/>
        <v>6</v>
      </c>
      <c r="Z1656">
        <v>6</v>
      </c>
      <c r="AA1656">
        <v>0</v>
      </c>
      <c r="AB1656">
        <v>0</v>
      </c>
      <c r="AC1656">
        <v>0</v>
      </c>
      <c r="AD1656">
        <v>0</v>
      </c>
      <c r="AE1656">
        <v>0</v>
      </c>
      <c r="AF1656">
        <v>0</v>
      </c>
      <c r="AG1656">
        <v>3</v>
      </c>
      <c r="AH1656">
        <v>11</v>
      </c>
      <c r="AI1656">
        <v>0</v>
      </c>
      <c r="AJ1656">
        <f>marketing_campaign[[#This Row],[AcceptedCmp2]]+marketing_campaign[[#This Row],[AcceptedCmp1]]+marketing_campaign[[#This Row],[AcceptedCmp5]]+marketing_campaign[[#This Row],[AcceptedCmp4]]+marketing_campaign[[#This Row],[AcceptedCmp3]]</f>
        <v>0</v>
      </c>
    </row>
    <row r="1657" spans="1:36" x14ac:dyDescent="0.35">
      <c r="A1657">
        <v>1834</v>
      </c>
      <c r="B1657">
        <v>1978</v>
      </c>
      <c r="C1657">
        <f t="shared" ca="1" si="50"/>
        <v>48</v>
      </c>
      <c r="D1657" t="str" cm="1">
        <f t="array" aca="1" ref="D16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57" t="s">
        <v>34</v>
      </c>
      <c r="F1657" t="s">
        <v>30</v>
      </c>
      <c r="G1657" cm="1">
        <f t="array" ref="G1657">_xlfn.IFS(marketing_campaign[[#This Row],[Marital_Status]]="Single",I1657-J1657+1,marketing_campaign[[#This Row],[Marital_Status]]="Together",I1657+J1657+2,marketing_campaign[[#This Row],[Marital_Status]]="Alone",I1657-J1657+1,marketing_campaign[[#This Row],[Marital_Status]]="Married",I1657+J1657+2,marketing_campaign[[#This Row],[Marital_Status]]="Divorced",I1657+J1657+1,marketing_campaign[[#This Row],[Marital_Status]]="YOLO",I1657-J1657+1,marketing_campaign[[#This Row],[Marital_Status]]="Absurd",I1657-J1657+1,marketing_campaign[[#This Row],[Marital_Status]]="Widow",I1657+J1657+1)</f>
        <v>2</v>
      </c>
      <c r="H1657">
        <v>35544</v>
      </c>
      <c r="I1657">
        <v>1</v>
      </c>
      <c r="J1657">
        <v>0</v>
      </c>
      <c r="K1657" s="1">
        <v>41706</v>
      </c>
      <c r="L1657">
        <v>77</v>
      </c>
      <c r="M1657" t="str" cm="1">
        <f t="array" ref="M1657">_xlfn.IFS(AND(marketing_campaign[[#This Row],[Recency]]&gt;=0,marketing_campaign[[#This Row],[Recency]]&lt;=14),"Early Recency",AND(marketing_campaign[[#This Row],[Recency]]&gt;=15,marketing_campaign[[#This Row],[Recency]]&lt;=31),"Mid-Recency",marketing_campaign[[#This Row],[Recency]]&gt;=32,"Late Recency")</f>
        <v>Late Recency</v>
      </c>
      <c r="N1657">
        <v>30</v>
      </c>
      <c r="O1657">
        <v>5</v>
      </c>
      <c r="P1657">
        <v>23</v>
      </c>
      <c r="Q1657">
        <v>4</v>
      </c>
      <c r="R1657">
        <v>1</v>
      </c>
      <c r="S1657">
        <v>4</v>
      </c>
      <c r="T1657">
        <f>marketing_campaign[[#This Row],[MntGoldProds]]+marketing_campaign[[#This Row],[MntSweetProducts]]+marketing_campaign[[#This Row],[MntFishProducts]]+marketing_campaign[[#This Row],[MntMeatProducts]]+marketing_campaign[[#This Row],[MntFruits]]+marketing_campaign[[#This Row],[MntWines]]</f>
        <v>67</v>
      </c>
      <c r="U1657">
        <v>1</v>
      </c>
      <c r="V1657">
        <v>2</v>
      </c>
      <c r="W1657">
        <v>0</v>
      </c>
      <c r="X1657">
        <v>3</v>
      </c>
      <c r="Y1657">
        <f t="shared" si="51"/>
        <v>6</v>
      </c>
      <c r="Z1657">
        <v>7</v>
      </c>
      <c r="AA1657">
        <v>0</v>
      </c>
      <c r="AB1657">
        <v>0</v>
      </c>
      <c r="AC1657">
        <v>0</v>
      </c>
      <c r="AD1657">
        <v>0</v>
      </c>
      <c r="AE1657">
        <v>0</v>
      </c>
      <c r="AF1657">
        <v>0</v>
      </c>
      <c r="AG1657">
        <v>3</v>
      </c>
      <c r="AH1657">
        <v>11</v>
      </c>
      <c r="AI1657">
        <v>0</v>
      </c>
      <c r="AJ1657">
        <f>marketing_campaign[[#This Row],[AcceptedCmp2]]+marketing_campaign[[#This Row],[AcceptedCmp1]]+marketing_campaign[[#This Row],[AcceptedCmp5]]+marketing_campaign[[#This Row],[AcceptedCmp4]]+marketing_campaign[[#This Row],[AcceptedCmp3]]</f>
        <v>0</v>
      </c>
    </row>
    <row r="1658" spans="1:36" x14ac:dyDescent="0.35">
      <c r="A1658">
        <v>2285</v>
      </c>
      <c r="B1658">
        <v>1954</v>
      </c>
      <c r="C1658">
        <f t="shared" ca="1" si="50"/>
        <v>72</v>
      </c>
      <c r="D1658" t="str" cm="1">
        <f t="array" aca="1" ref="D16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8" t="s">
        <v>34</v>
      </c>
      <c r="F1658" t="s">
        <v>31</v>
      </c>
      <c r="G1658" cm="1">
        <f t="array" ref="G1658">_xlfn.IFS(marketing_campaign[[#This Row],[Marital_Status]]="Single",I1658-J1658+1,marketing_campaign[[#This Row],[Marital_Status]]="Together",I1658+J1658+2,marketing_campaign[[#This Row],[Marital_Status]]="Alone",I1658-J1658+1,marketing_campaign[[#This Row],[Marital_Status]]="Married",I1658+J1658+2,marketing_campaign[[#This Row],[Marital_Status]]="Divorced",I1658+J1658+1,marketing_campaign[[#This Row],[Marital_Status]]="YOLO",I1658-J1658+1,marketing_campaign[[#This Row],[Marital_Status]]="Absurd",I1658-J1658+1,marketing_campaign[[#This Row],[Marital_Status]]="Widow",I1658+J1658+1)</f>
        <v>3</v>
      </c>
      <c r="H1658">
        <v>36634</v>
      </c>
      <c r="I1658">
        <v>0</v>
      </c>
      <c r="J1658">
        <v>1</v>
      </c>
      <c r="K1658" s="1">
        <v>41422</v>
      </c>
      <c r="L1658">
        <v>0</v>
      </c>
      <c r="M1658" t="str" cm="1">
        <f t="array" ref="M1658">_xlfn.IFS(AND(marketing_campaign[[#This Row],[Recency]]&gt;=0,marketing_campaign[[#This Row],[Recency]]&lt;=14),"Early Recency",AND(marketing_campaign[[#This Row],[Recency]]&gt;=15,marketing_campaign[[#This Row],[Recency]]&lt;=31),"Mid-Recency",marketing_campaign[[#This Row],[Recency]]&gt;=32,"Late Recency")</f>
        <v>Early Recency</v>
      </c>
      <c r="N1658">
        <v>213</v>
      </c>
      <c r="O1658">
        <v>9</v>
      </c>
      <c r="P1658">
        <v>76</v>
      </c>
      <c r="Q1658">
        <v>4</v>
      </c>
      <c r="R1658">
        <v>3</v>
      </c>
      <c r="S1658">
        <v>30</v>
      </c>
      <c r="T1658">
        <f>marketing_campaign[[#This Row],[MntGoldProds]]+marketing_campaign[[#This Row],[MntSweetProducts]]+marketing_campaign[[#This Row],[MntFishProducts]]+marketing_campaign[[#This Row],[MntMeatProducts]]+marketing_campaign[[#This Row],[MntFruits]]+marketing_campaign[[#This Row],[MntWines]]</f>
        <v>335</v>
      </c>
      <c r="U1658">
        <v>3</v>
      </c>
      <c r="V1658">
        <v>5</v>
      </c>
      <c r="W1658">
        <v>2</v>
      </c>
      <c r="X1658">
        <v>5</v>
      </c>
      <c r="Y1658">
        <f t="shared" si="51"/>
        <v>15</v>
      </c>
      <c r="Z1658">
        <v>7</v>
      </c>
      <c r="AA1658">
        <v>0</v>
      </c>
      <c r="AB1658">
        <v>0</v>
      </c>
      <c r="AC1658">
        <v>0</v>
      </c>
      <c r="AD1658">
        <v>0</v>
      </c>
      <c r="AE1658">
        <v>0</v>
      </c>
      <c r="AF1658">
        <v>0</v>
      </c>
      <c r="AG1658">
        <v>3</v>
      </c>
      <c r="AH1658">
        <v>11</v>
      </c>
      <c r="AI1658">
        <v>0</v>
      </c>
      <c r="AJ1658">
        <f>marketing_campaign[[#This Row],[AcceptedCmp2]]+marketing_campaign[[#This Row],[AcceptedCmp1]]+marketing_campaign[[#This Row],[AcceptedCmp5]]+marketing_campaign[[#This Row],[AcceptedCmp4]]+marketing_campaign[[#This Row],[AcceptedCmp3]]</f>
        <v>0</v>
      </c>
    </row>
    <row r="1659" spans="1:36" x14ac:dyDescent="0.35">
      <c r="A1659">
        <v>2295</v>
      </c>
      <c r="B1659">
        <v>1954</v>
      </c>
      <c r="C1659">
        <f t="shared" ca="1" si="50"/>
        <v>72</v>
      </c>
      <c r="D1659" t="str" cm="1">
        <f t="array" aca="1" ref="D16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59" t="s">
        <v>32</v>
      </c>
      <c r="F1659" t="s">
        <v>33</v>
      </c>
      <c r="G1659" cm="1">
        <f t="array" ref="G1659">_xlfn.IFS(marketing_campaign[[#This Row],[Marital_Status]]="Single",I1659-J1659+1,marketing_campaign[[#This Row],[Marital_Status]]="Together",I1659+J1659+2,marketing_campaign[[#This Row],[Marital_Status]]="Alone",I1659-J1659+1,marketing_campaign[[#This Row],[Marital_Status]]="Married",I1659+J1659+2,marketing_campaign[[#This Row],[Marital_Status]]="Divorced",I1659+J1659+1,marketing_campaign[[#This Row],[Marital_Status]]="YOLO",I1659-J1659+1,marketing_campaign[[#This Row],[Marital_Status]]="Absurd",I1659-J1659+1,marketing_campaign[[#This Row],[Marital_Status]]="Widow",I1659+J1659+1)</f>
        <v>3</v>
      </c>
      <c r="H1659">
        <v>62670</v>
      </c>
      <c r="I1659">
        <v>0</v>
      </c>
      <c r="J1659">
        <v>1</v>
      </c>
      <c r="K1659" s="1">
        <v>41672</v>
      </c>
      <c r="L1659">
        <v>57</v>
      </c>
      <c r="M1659" t="str" cm="1">
        <f t="array" ref="M1659">_xlfn.IFS(AND(marketing_campaign[[#This Row],[Recency]]&gt;=0,marketing_campaign[[#This Row],[Recency]]&lt;=14),"Early Recency",AND(marketing_campaign[[#This Row],[Recency]]&gt;=15,marketing_campaign[[#This Row],[Recency]]&lt;=31),"Mid-Recency",marketing_campaign[[#This Row],[Recency]]&gt;=32,"Late Recency")</f>
        <v>Late Recency</v>
      </c>
      <c r="N1659">
        <v>539</v>
      </c>
      <c r="O1659">
        <v>30</v>
      </c>
      <c r="P1659">
        <v>92</v>
      </c>
      <c r="Q1659">
        <v>80</v>
      </c>
      <c r="R1659">
        <v>46</v>
      </c>
      <c r="S1659">
        <v>38</v>
      </c>
      <c r="T1659">
        <f>marketing_campaign[[#This Row],[MntGoldProds]]+marketing_campaign[[#This Row],[MntSweetProducts]]+marketing_campaign[[#This Row],[MntFishProducts]]+marketing_campaign[[#This Row],[MntMeatProducts]]+marketing_campaign[[#This Row],[MntFruits]]+marketing_campaign[[#This Row],[MntWines]]</f>
        <v>825</v>
      </c>
      <c r="U1659">
        <v>1</v>
      </c>
      <c r="V1659">
        <v>5</v>
      </c>
      <c r="W1659">
        <v>3</v>
      </c>
      <c r="X1659">
        <v>13</v>
      </c>
      <c r="Y1659">
        <f t="shared" si="51"/>
        <v>22</v>
      </c>
      <c r="Z1659">
        <v>3</v>
      </c>
      <c r="AA1659">
        <v>0</v>
      </c>
      <c r="AB1659">
        <v>0</v>
      </c>
      <c r="AC1659">
        <v>0</v>
      </c>
      <c r="AD1659">
        <v>0</v>
      </c>
      <c r="AE1659">
        <v>0</v>
      </c>
      <c r="AF1659">
        <v>0</v>
      </c>
      <c r="AG1659">
        <v>3</v>
      </c>
      <c r="AH1659">
        <v>11</v>
      </c>
      <c r="AI1659">
        <v>0</v>
      </c>
      <c r="AJ1659">
        <f>marketing_campaign[[#This Row],[AcceptedCmp2]]+marketing_campaign[[#This Row],[AcceptedCmp1]]+marketing_campaign[[#This Row],[AcceptedCmp5]]+marketing_campaign[[#This Row],[AcceptedCmp4]]+marketing_campaign[[#This Row],[AcceptedCmp3]]</f>
        <v>0</v>
      </c>
    </row>
    <row r="1660" spans="1:36" x14ac:dyDescent="0.35">
      <c r="A1660">
        <v>1378</v>
      </c>
      <c r="B1660">
        <v>1972</v>
      </c>
      <c r="C1660">
        <f t="shared" ca="1" si="50"/>
        <v>54</v>
      </c>
      <c r="D1660" t="str" cm="1">
        <f t="array" aca="1" ref="D16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0" t="s">
        <v>37</v>
      </c>
      <c r="F1660" t="s">
        <v>31</v>
      </c>
      <c r="G1660" cm="1">
        <f t="array" ref="G1660">_xlfn.IFS(marketing_campaign[[#This Row],[Marital_Status]]="Single",I1660-J1660+1,marketing_campaign[[#This Row],[Marital_Status]]="Together",I1660+J1660+2,marketing_campaign[[#This Row],[Marital_Status]]="Alone",I1660-J1660+1,marketing_campaign[[#This Row],[Marital_Status]]="Married",I1660+J1660+2,marketing_campaign[[#This Row],[Marital_Status]]="Divorced",I1660+J1660+1,marketing_campaign[[#This Row],[Marital_Status]]="YOLO",I1660-J1660+1,marketing_campaign[[#This Row],[Marital_Status]]="Absurd",I1660-J1660+1,marketing_campaign[[#This Row],[Marital_Status]]="Widow",I1660+J1660+1)</f>
        <v>3</v>
      </c>
      <c r="H1660">
        <v>50334</v>
      </c>
      <c r="I1660">
        <v>0</v>
      </c>
      <c r="J1660">
        <v>1</v>
      </c>
      <c r="K1660" s="1">
        <v>41479</v>
      </c>
      <c r="L1660">
        <v>24</v>
      </c>
      <c r="M1660" t="str" cm="1">
        <f t="array" ref="M1660">_xlfn.IFS(AND(marketing_campaign[[#This Row],[Recency]]&gt;=0,marketing_campaign[[#This Row],[Recency]]&lt;=14),"Early Recency",AND(marketing_campaign[[#This Row],[Recency]]&gt;=15,marketing_campaign[[#This Row],[Recency]]&lt;=31),"Mid-Recency",marketing_campaign[[#This Row],[Recency]]&gt;=32,"Late Recency")</f>
        <v>Mid-Recency</v>
      </c>
      <c r="N1660">
        <v>284</v>
      </c>
      <c r="O1660">
        <v>16</v>
      </c>
      <c r="P1660">
        <v>160</v>
      </c>
      <c r="Q1660">
        <v>84</v>
      </c>
      <c r="R1660">
        <v>16</v>
      </c>
      <c r="S1660">
        <v>134</v>
      </c>
      <c r="T1660">
        <f>marketing_campaign[[#This Row],[MntGoldProds]]+marketing_campaign[[#This Row],[MntSweetProducts]]+marketing_campaign[[#This Row],[MntFishProducts]]+marketing_campaign[[#This Row],[MntMeatProducts]]+marketing_campaign[[#This Row],[MntFruits]]+marketing_campaign[[#This Row],[MntWines]]</f>
        <v>694</v>
      </c>
      <c r="U1660">
        <v>6</v>
      </c>
      <c r="V1660">
        <v>7</v>
      </c>
      <c r="W1660">
        <v>4</v>
      </c>
      <c r="X1660">
        <v>6</v>
      </c>
      <c r="Y1660">
        <f t="shared" si="51"/>
        <v>23</v>
      </c>
      <c r="Z1660">
        <v>6</v>
      </c>
      <c r="AA1660">
        <v>0</v>
      </c>
      <c r="AB1660">
        <v>0</v>
      </c>
      <c r="AC1660">
        <v>0</v>
      </c>
      <c r="AD1660">
        <v>0</v>
      </c>
      <c r="AE1660">
        <v>0</v>
      </c>
      <c r="AF1660">
        <v>0</v>
      </c>
      <c r="AG1660">
        <v>3</v>
      </c>
      <c r="AH1660">
        <v>11</v>
      </c>
      <c r="AI1660">
        <v>0</v>
      </c>
      <c r="AJ1660">
        <f>marketing_campaign[[#This Row],[AcceptedCmp2]]+marketing_campaign[[#This Row],[AcceptedCmp1]]+marketing_campaign[[#This Row],[AcceptedCmp5]]+marketing_campaign[[#This Row],[AcceptedCmp4]]+marketing_campaign[[#This Row],[AcceptedCmp3]]</f>
        <v>0</v>
      </c>
    </row>
    <row r="1661" spans="1:36" x14ac:dyDescent="0.35">
      <c r="A1661">
        <v>2781</v>
      </c>
      <c r="B1661">
        <v>1981</v>
      </c>
      <c r="C1661">
        <f t="shared" ca="1" si="50"/>
        <v>45</v>
      </c>
      <c r="D1661" t="str" cm="1">
        <f t="array" aca="1" ref="D16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61" t="s">
        <v>29</v>
      </c>
      <c r="F1661" t="s">
        <v>30</v>
      </c>
      <c r="G1661" cm="1">
        <f t="array" ref="G1661">_xlfn.IFS(marketing_campaign[[#This Row],[Marital_Status]]="Single",I1661-J1661+1,marketing_campaign[[#This Row],[Marital_Status]]="Together",I1661+J1661+2,marketing_campaign[[#This Row],[Marital_Status]]="Alone",I1661-J1661+1,marketing_campaign[[#This Row],[Marital_Status]]="Married",I1661+J1661+2,marketing_campaign[[#This Row],[Marital_Status]]="Divorced",I1661+J1661+1,marketing_campaign[[#This Row],[Marital_Status]]="YOLO",I1661-J1661+1,marketing_campaign[[#This Row],[Marital_Status]]="Absurd",I1661-J1661+1,marketing_campaign[[#This Row],[Marital_Status]]="Widow",I1661+J1661+1)</f>
        <v>1</v>
      </c>
      <c r="H1661">
        <v>72066</v>
      </c>
      <c r="I1661">
        <v>0</v>
      </c>
      <c r="J1661">
        <v>0</v>
      </c>
      <c r="K1661" s="1">
        <v>41813</v>
      </c>
      <c r="L1661">
        <v>55</v>
      </c>
      <c r="M1661" t="str" cm="1">
        <f t="array" ref="M1661">_xlfn.IFS(AND(marketing_campaign[[#This Row],[Recency]]&gt;=0,marketing_campaign[[#This Row],[Recency]]&lt;=14),"Early Recency",AND(marketing_campaign[[#This Row],[Recency]]&gt;=15,marketing_campaign[[#This Row],[Recency]]&lt;=31),"Mid-Recency",marketing_campaign[[#This Row],[Recency]]&gt;=32,"Late Recency")</f>
        <v>Late Recency</v>
      </c>
      <c r="N1661">
        <v>1003</v>
      </c>
      <c r="O1661">
        <v>34</v>
      </c>
      <c r="P1661">
        <v>536</v>
      </c>
      <c r="Q1661">
        <v>134</v>
      </c>
      <c r="R1661">
        <v>51</v>
      </c>
      <c r="S1661">
        <v>34</v>
      </c>
      <c r="T1661">
        <f>marketing_campaign[[#This Row],[MntGoldProds]]+marketing_campaign[[#This Row],[MntSweetProducts]]+marketing_campaign[[#This Row],[MntFishProducts]]+marketing_campaign[[#This Row],[MntMeatProducts]]+marketing_campaign[[#This Row],[MntFruits]]+marketing_campaign[[#This Row],[MntWines]]</f>
        <v>1792</v>
      </c>
      <c r="U1661">
        <v>1</v>
      </c>
      <c r="V1661">
        <v>4</v>
      </c>
      <c r="W1661">
        <v>6</v>
      </c>
      <c r="X1661">
        <v>6</v>
      </c>
      <c r="Y1661">
        <f t="shared" si="51"/>
        <v>17</v>
      </c>
      <c r="Z1661">
        <v>2</v>
      </c>
      <c r="AA1661">
        <v>0</v>
      </c>
      <c r="AB1661">
        <v>0</v>
      </c>
      <c r="AC1661">
        <v>1</v>
      </c>
      <c r="AD1661">
        <v>1</v>
      </c>
      <c r="AE1661">
        <v>0</v>
      </c>
      <c r="AF1661">
        <v>0</v>
      </c>
      <c r="AG1661">
        <v>3</v>
      </c>
      <c r="AH1661">
        <v>11</v>
      </c>
      <c r="AI1661">
        <v>1</v>
      </c>
      <c r="AJ1661">
        <f>marketing_campaign[[#This Row],[AcceptedCmp2]]+marketing_campaign[[#This Row],[AcceptedCmp1]]+marketing_campaign[[#This Row],[AcceptedCmp5]]+marketing_campaign[[#This Row],[AcceptedCmp4]]+marketing_campaign[[#This Row],[AcceptedCmp3]]</f>
        <v>2</v>
      </c>
    </row>
    <row r="1662" spans="1:36" x14ac:dyDescent="0.35">
      <c r="A1662">
        <v>1165</v>
      </c>
      <c r="B1662">
        <v>1958</v>
      </c>
      <c r="C1662">
        <f t="shared" ca="1" si="50"/>
        <v>68</v>
      </c>
      <c r="D1662" t="str" cm="1">
        <f t="array" aca="1" ref="D16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62" t="s">
        <v>32</v>
      </c>
      <c r="F1662" t="s">
        <v>30</v>
      </c>
      <c r="G1662" cm="1">
        <f t="array" ref="G1662">_xlfn.IFS(marketing_campaign[[#This Row],[Marital_Status]]="Single",I1662-J1662+1,marketing_campaign[[#This Row],[Marital_Status]]="Together",I1662+J1662+2,marketing_campaign[[#This Row],[Marital_Status]]="Alone",I1662-J1662+1,marketing_campaign[[#This Row],[Marital_Status]]="Married",I1662+J1662+2,marketing_campaign[[#This Row],[Marital_Status]]="Divorced",I1662+J1662+1,marketing_campaign[[#This Row],[Marital_Status]]="YOLO",I1662-J1662+1,marketing_campaign[[#This Row],[Marital_Status]]="Absurd",I1662-J1662+1,marketing_campaign[[#This Row],[Marital_Status]]="Widow",I1662+J1662+1)</f>
        <v>1</v>
      </c>
      <c r="H1662">
        <v>50729</v>
      </c>
      <c r="I1662">
        <v>1</v>
      </c>
      <c r="J1662">
        <v>1</v>
      </c>
      <c r="K1662" s="1">
        <v>41396</v>
      </c>
      <c r="L1662">
        <v>62</v>
      </c>
      <c r="M1662" t="str" cm="1">
        <f t="array" ref="M1662">_xlfn.IFS(AND(marketing_campaign[[#This Row],[Recency]]&gt;=0,marketing_campaign[[#This Row],[Recency]]&lt;=14),"Early Recency",AND(marketing_campaign[[#This Row],[Recency]]&gt;=15,marketing_campaign[[#This Row],[Recency]]&lt;=31),"Mid-Recency",marketing_campaign[[#This Row],[Recency]]&gt;=32,"Late Recency")</f>
        <v>Late Recency</v>
      </c>
      <c r="N1662">
        <v>239</v>
      </c>
      <c r="O1662">
        <v>13</v>
      </c>
      <c r="P1662">
        <v>143</v>
      </c>
      <c r="Q1662">
        <v>45</v>
      </c>
      <c r="R1662">
        <v>4</v>
      </c>
      <c r="S1662">
        <v>52</v>
      </c>
      <c r="T1662">
        <f>marketing_campaign[[#This Row],[MntGoldProds]]+marketing_campaign[[#This Row],[MntSweetProducts]]+marketing_campaign[[#This Row],[MntFishProducts]]+marketing_campaign[[#This Row],[MntMeatProducts]]+marketing_campaign[[#This Row],[MntFruits]]+marketing_campaign[[#This Row],[MntWines]]</f>
        <v>496</v>
      </c>
      <c r="U1662">
        <v>9</v>
      </c>
      <c r="V1662">
        <v>6</v>
      </c>
      <c r="W1662">
        <v>2</v>
      </c>
      <c r="X1662">
        <v>7</v>
      </c>
      <c r="Y1662">
        <f t="shared" si="51"/>
        <v>24</v>
      </c>
      <c r="Z1662">
        <v>6</v>
      </c>
      <c r="AA1662">
        <v>0</v>
      </c>
      <c r="AB1662">
        <v>0</v>
      </c>
      <c r="AC1662">
        <v>0</v>
      </c>
      <c r="AD1662">
        <v>0</v>
      </c>
      <c r="AE1662">
        <v>0</v>
      </c>
      <c r="AF1662">
        <v>0</v>
      </c>
      <c r="AG1662">
        <v>3</v>
      </c>
      <c r="AH1662">
        <v>11</v>
      </c>
      <c r="AI1662">
        <v>0</v>
      </c>
      <c r="AJ1662">
        <f>marketing_campaign[[#This Row],[AcceptedCmp2]]+marketing_campaign[[#This Row],[AcceptedCmp1]]+marketing_campaign[[#This Row],[AcceptedCmp5]]+marketing_campaign[[#This Row],[AcceptedCmp4]]+marketing_campaign[[#This Row],[AcceptedCmp3]]</f>
        <v>0</v>
      </c>
    </row>
    <row r="1663" spans="1:36" x14ac:dyDescent="0.35">
      <c r="A1663">
        <v>1404</v>
      </c>
      <c r="B1663">
        <v>1968</v>
      </c>
      <c r="C1663">
        <f t="shared" ca="1" si="50"/>
        <v>58</v>
      </c>
      <c r="D1663" t="str" cm="1">
        <f t="array" aca="1" ref="D16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3" t="s">
        <v>29</v>
      </c>
      <c r="F1663" t="s">
        <v>31</v>
      </c>
      <c r="G1663" cm="1">
        <f t="array" ref="G1663">_xlfn.IFS(marketing_campaign[[#This Row],[Marital_Status]]="Single",I1663-J1663+1,marketing_campaign[[#This Row],[Marital_Status]]="Together",I1663+J1663+2,marketing_campaign[[#This Row],[Marital_Status]]="Alone",I1663-J1663+1,marketing_campaign[[#This Row],[Marital_Status]]="Married",I1663+J1663+2,marketing_campaign[[#This Row],[Marital_Status]]="Divorced",I1663+J1663+1,marketing_campaign[[#This Row],[Marital_Status]]="YOLO",I1663-J1663+1,marketing_campaign[[#This Row],[Marital_Status]]="Absurd",I1663-J1663+1,marketing_campaign[[#This Row],[Marital_Status]]="Widow",I1663+J1663+1)</f>
        <v>4</v>
      </c>
      <c r="H1663">
        <v>34916</v>
      </c>
      <c r="I1663">
        <v>2</v>
      </c>
      <c r="J1663">
        <v>0</v>
      </c>
      <c r="K1663" s="1">
        <v>41409</v>
      </c>
      <c r="L1663">
        <v>89</v>
      </c>
      <c r="M1663" t="str" cm="1">
        <f t="array" ref="M1663">_xlfn.IFS(AND(marketing_campaign[[#This Row],[Recency]]&gt;=0,marketing_campaign[[#This Row],[Recency]]&lt;=14),"Early Recency",AND(marketing_campaign[[#This Row],[Recency]]&gt;=15,marketing_campaign[[#This Row],[Recency]]&lt;=31),"Mid-Recency",marketing_campaign[[#This Row],[Recency]]&gt;=32,"Late Recency")</f>
        <v>Late Recency</v>
      </c>
      <c r="N1663">
        <v>51</v>
      </c>
      <c r="O1663">
        <v>23</v>
      </c>
      <c r="P1663">
        <v>82</v>
      </c>
      <c r="Q1663">
        <v>33</v>
      </c>
      <c r="R1663">
        <v>0</v>
      </c>
      <c r="S1663">
        <v>42</v>
      </c>
      <c r="T1663">
        <f>marketing_campaign[[#This Row],[MntGoldProds]]+marketing_campaign[[#This Row],[MntSweetProducts]]+marketing_campaign[[#This Row],[MntFishProducts]]+marketing_campaign[[#This Row],[MntMeatProducts]]+marketing_campaign[[#This Row],[MntFruits]]+marketing_campaign[[#This Row],[MntWines]]</f>
        <v>231</v>
      </c>
      <c r="U1663">
        <v>4</v>
      </c>
      <c r="V1663">
        <v>5</v>
      </c>
      <c r="W1663">
        <v>1</v>
      </c>
      <c r="X1663">
        <v>3</v>
      </c>
      <c r="Y1663">
        <f t="shared" si="51"/>
        <v>13</v>
      </c>
      <c r="Z1663">
        <v>9</v>
      </c>
      <c r="AA1663">
        <v>0</v>
      </c>
      <c r="AB1663">
        <v>0</v>
      </c>
      <c r="AC1663">
        <v>0</v>
      </c>
      <c r="AD1663">
        <v>0</v>
      </c>
      <c r="AE1663">
        <v>0</v>
      </c>
      <c r="AF1663">
        <v>0</v>
      </c>
      <c r="AG1663">
        <v>3</v>
      </c>
      <c r="AH1663">
        <v>11</v>
      </c>
      <c r="AI1663">
        <v>0</v>
      </c>
      <c r="AJ1663">
        <f>marketing_campaign[[#This Row],[AcceptedCmp2]]+marketing_campaign[[#This Row],[AcceptedCmp1]]+marketing_campaign[[#This Row],[AcceptedCmp5]]+marketing_campaign[[#This Row],[AcceptedCmp4]]+marketing_campaign[[#This Row],[AcceptedCmp3]]</f>
        <v>0</v>
      </c>
    </row>
    <row r="1664" spans="1:36" x14ac:dyDescent="0.35">
      <c r="A1664">
        <v>6457</v>
      </c>
      <c r="B1664">
        <v>1976</v>
      </c>
      <c r="C1664">
        <f t="shared" ca="1" si="50"/>
        <v>50</v>
      </c>
      <c r="D1664" t="str" cm="1">
        <f t="array" aca="1" ref="D16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4" t="s">
        <v>29</v>
      </c>
      <c r="F1664" t="s">
        <v>35</v>
      </c>
      <c r="G1664" cm="1">
        <f t="array" ref="G1664">_xlfn.IFS(marketing_campaign[[#This Row],[Marital_Status]]="Single",I1664-J1664+1,marketing_campaign[[#This Row],[Marital_Status]]="Together",I1664+J1664+2,marketing_campaign[[#This Row],[Marital_Status]]="Alone",I1664-J1664+1,marketing_campaign[[#This Row],[Marital_Status]]="Married",I1664+J1664+2,marketing_campaign[[#This Row],[Marital_Status]]="Divorced",I1664+J1664+1,marketing_campaign[[#This Row],[Marital_Status]]="YOLO",I1664-J1664+1,marketing_campaign[[#This Row],[Marital_Status]]="Absurd",I1664-J1664+1,marketing_campaign[[#This Row],[Marital_Status]]="Widow",I1664+J1664+1)</f>
        <v>2</v>
      </c>
      <c r="H1664">
        <v>64892</v>
      </c>
      <c r="I1664">
        <v>0</v>
      </c>
      <c r="J1664">
        <v>1</v>
      </c>
      <c r="K1664" s="1">
        <v>41788</v>
      </c>
      <c r="L1664">
        <v>77</v>
      </c>
      <c r="M1664" t="str" cm="1">
        <f t="array" ref="M1664">_xlfn.IFS(AND(marketing_campaign[[#This Row],[Recency]]&gt;=0,marketing_campaign[[#This Row],[Recency]]&lt;=14),"Early Recency",AND(marketing_campaign[[#This Row],[Recency]]&gt;=15,marketing_campaign[[#This Row],[Recency]]&lt;=31),"Mid-Recency",marketing_campaign[[#This Row],[Recency]]&gt;=32,"Late Recency")</f>
        <v>Late Recency</v>
      </c>
      <c r="N1664">
        <v>527</v>
      </c>
      <c r="O1664">
        <v>24</v>
      </c>
      <c r="P1664">
        <v>230</v>
      </c>
      <c r="Q1664">
        <v>32</v>
      </c>
      <c r="R1664">
        <v>24</v>
      </c>
      <c r="S1664">
        <v>65</v>
      </c>
      <c r="T1664">
        <f>marketing_campaign[[#This Row],[MntGoldProds]]+marketing_campaign[[#This Row],[MntSweetProducts]]+marketing_campaign[[#This Row],[MntFishProducts]]+marketing_campaign[[#This Row],[MntMeatProducts]]+marketing_campaign[[#This Row],[MntFruits]]+marketing_campaign[[#This Row],[MntWines]]</f>
        <v>902</v>
      </c>
      <c r="U1664">
        <v>2</v>
      </c>
      <c r="V1664">
        <v>6</v>
      </c>
      <c r="W1664">
        <v>4</v>
      </c>
      <c r="X1664">
        <v>12</v>
      </c>
      <c r="Y1664">
        <f t="shared" si="51"/>
        <v>24</v>
      </c>
      <c r="Z1664">
        <v>4</v>
      </c>
      <c r="AA1664">
        <v>0</v>
      </c>
      <c r="AB1664">
        <v>0</v>
      </c>
      <c r="AC1664">
        <v>0</v>
      </c>
      <c r="AD1664">
        <v>0</v>
      </c>
      <c r="AE1664">
        <v>0</v>
      </c>
      <c r="AF1664">
        <v>0</v>
      </c>
      <c r="AG1664">
        <v>3</v>
      </c>
      <c r="AH1664">
        <v>11</v>
      </c>
      <c r="AI1664">
        <v>0</v>
      </c>
      <c r="AJ1664">
        <f>marketing_campaign[[#This Row],[AcceptedCmp2]]+marketing_campaign[[#This Row],[AcceptedCmp1]]+marketing_campaign[[#This Row],[AcceptedCmp5]]+marketing_campaign[[#This Row],[AcceptedCmp4]]+marketing_campaign[[#This Row],[AcceptedCmp3]]</f>
        <v>0</v>
      </c>
    </row>
    <row r="1665" spans="1:36" x14ac:dyDescent="0.35">
      <c r="A1665">
        <v>2639</v>
      </c>
      <c r="B1665">
        <v>1966</v>
      </c>
      <c r="C1665">
        <f t="shared" ca="1" si="50"/>
        <v>60</v>
      </c>
      <c r="D1665" t="str" cm="1">
        <f t="array" aca="1" ref="D16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5" t="s">
        <v>29</v>
      </c>
      <c r="F1665" t="s">
        <v>30</v>
      </c>
      <c r="G1665" cm="1">
        <f t="array" ref="G1665">_xlfn.IFS(marketing_campaign[[#This Row],[Marital_Status]]="Single",I1665-J1665+1,marketing_campaign[[#This Row],[Marital_Status]]="Together",I1665+J1665+2,marketing_campaign[[#This Row],[Marital_Status]]="Alone",I1665-J1665+1,marketing_campaign[[#This Row],[Marital_Status]]="Married",I1665+J1665+2,marketing_campaign[[#This Row],[Marital_Status]]="Divorced",I1665+J1665+1,marketing_campaign[[#This Row],[Marital_Status]]="YOLO",I1665-J1665+1,marketing_campaign[[#This Row],[Marital_Status]]="Absurd",I1665-J1665+1,marketing_campaign[[#This Row],[Marital_Status]]="Widow",I1665+J1665+1)</f>
        <v>1</v>
      </c>
      <c r="H1665">
        <v>43602</v>
      </c>
      <c r="I1665">
        <v>1</v>
      </c>
      <c r="J1665">
        <v>1</v>
      </c>
      <c r="K1665" s="1">
        <v>41649</v>
      </c>
      <c r="L1665">
        <v>45</v>
      </c>
      <c r="M1665" t="str" cm="1">
        <f t="array" ref="M1665">_xlfn.IFS(AND(marketing_campaign[[#This Row],[Recency]]&gt;=0,marketing_campaign[[#This Row],[Recency]]&lt;=14),"Early Recency",AND(marketing_campaign[[#This Row],[Recency]]&gt;=15,marketing_campaign[[#This Row],[Recency]]&lt;=31),"Mid-Recency",marketing_campaign[[#This Row],[Recency]]&gt;=32,"Late Recency")</f>
        <v>Late Recency</v>
      </c>
      <c r="N1665">
        <v>19</v>
      </c>
      <c r="O1665">
        <v>5</v>
      </c>
      <c r="P1665">
        <v>12</v>
      </c>
      <c r="Q1665">
        <v>10</v>
      </c>
      <c r="R1665">
        <v>3</v>
      </c>
      <c r="S1665">
        <v>19</v>
      </c>
      <c r="T1665">
        <f>marketing_campaign[[#This Row],[MntGoldProds]]+marketing_campaign[[#This Row],[MntSweetProducts]]+marketing_campaign[[#This Row],[MntFishProducts]]+marketing_campaign[[#This Row],[MntMeatProducts]]+marketing_campaign[[#This Row],[MntFruits]]+marketing_campaign[[#This Row],[MntWines]]</f>
        <v>68</v>
      </c>
      <c r="U1665">
        <v>3</v>
      </c>
      <c r="V1665">
        <v>3</v>
      </c>
      <c r="W1665">
        <v>1</v>
      </c>
      <c r="X1665">
        <v>2</v>
      </c>
      <c r="Y1665">
        <f t="shared" si="51"/>
        <v>9</v>
      </c>
      <c r="Z1665">
        <v>6</v>
      </c>
      <c r="AA1665">
        <v>0</v>
      </c>
      <c r="AB1665">
        <v>0</v>
      </c>
      <c r="AC1665">
        <v>0</v>
      </c>
      <c r="AD1665">
        <v>0</v>
      </c>
      <c r="AE1665">
        <v>0</v>
      </c>
      <c r="AF1665">
        <v>0</v>
      </c>
      <c r="AG1665">
        <v>3</v>
      </c>
      <c r="AH1665">
        <v>11</v>
      </c>
      <c r="AI1665">
        <v>0</v>
      </c>
      <c r="AJ1665">
        <f>marketing_campaign[[#This Row],[AcceptedCmp2]]+marketing_campaign[[#This Row],[AcceptedCmp1]]+marketing_campaign[[#This Row],[AcceptedCmp5]]+marketing_campaign[[#This Row],[AcceptedCmp4]]+marketing_campaign[[#This Row],[AcceptedCmp3]]</f>
        <v>0</v>
      </c>
    </row>
    <row r="1666" spans="1:36" x14ac:dyDescent="0.35">
      <c r="A1666">
        <v>8299</v>
      </c>
      <c r="B1666">
        <v>1989</v>
      </c>
      <c r="C1666">
        <f t="shared" ref="C1666:C1729" ca="1" si="52">YEAR(TODAY())-B1666</f>
        <v>37</v>
      </c>
      <c r="D1666" t="str" cm="1">
        <f t="array" aca="1" ref="D16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66" t="s">
        <v>32</v>
      </c>
      <c r="F1666" t="s">
        <v>30</v>
      </c>
      <c r="G1666" cm="1">
        <f t="array" ref="G1666">_xlfn.IFS(marketing_campaign[[#This Row],[Marital_Status]]="Single",I1666-J1666+1,marketing_campaign[[#This Row],[Marital_Status]]="Together",I1666+J1666+2,marketing_campaign[[#This Row],[Marital_Status]]="Alone",I1666-J1666+1,marketing_campaign[[#This Row],[Marital_Status]]="Married",I1666+J1666+2,marketing_campaign[[#This Row],[Marital_Status]]="Divorced",I1666+J1666+1,marketing_campaign[[#This Row],[Marital_Status]]="YOLO",I1666-J1666+1,marketing_campaign[[#This Row],[Marital_Status]]="Absurd",I1666-J1666+1,marketing_campaign[[#This Row],[Marital_Status]]="Widow",I1666+J1666+1)</f>
        <v>1</v>
      </c>
      <c r="H1666">
        <v>33996</v>
      </c>
      <c r="I1666">
        <v>0</v>
      </c>
      <c r="J1666">
        <v>0</v>
      </c>
      <c r="K1666" s="1">
        <v>41528</v>
      </c>
      <c r="L1666">
        <v>46</v>
      </c>
      <c r="M1666" t="str" cm="1">
        <f t="array" ref="M1666">_xlfn.IFS(AND(marketing_campaign[[#This Row],[Recency]]&gt;=0,marketing_campaign[[#This Row],[Recency]]&lt;=14),"Early Recency",AND(marketing_campaign[[#This Row],[Recency]]&gt;=15,marketing_campaign[[#This Row],[Recency]]&lt;=31),"Mid-Recency",marketing_campaign[[#This Row],[Recency]]&gt;=32,"Late Recency")</f>
        <v>Late Recency</v>
      </c>
      <c r="N1666">
        <v>40</v>
      </c>
      <c r="O1666">
        <v>2</v>
      </c>
      <c r="P1666">
        <v>15</v>
      </c>
      <c r="Q1666">
        <v>8</v>
      </c>
      <c r="R1666">
        <v>0</v>
      </c>
      <c r="S1666">
        <v>6</v>
      </c>
      <c r="T1666">
        <f>marketing_campaign[[#This Row],[MntGoldProds]]+marketing_campaign[[#This Row],[MntSweetProducts]]+marketing_campaign[[#This Row],[MntFishProducts]]+marketing_campaign[[#This Row],[MntMeatProducts]]+marketing_campaign[[#This Row],[MntFruits]]+marketing_campaign[[#This Row],[MntWines]]</f>
        <v>71</v>
      </c>
      <c r="U1666">
        <v>1</v>
      </c>
      <c r="V1666">
        <v>1</v>
      </c>
      <c r="W1666">
        <v>1</v>
      </c>
      <c r="X1666">
        <v>3</v>
      </c>
      <c r="Y1666">
        <f t="shared" ref="Y1666:Y1729" si="53">U1666+V1666+W1666+X1666</f>
        <v>6</v>
      </c>
      <c r="Z1666">
        <v>4</v>
      </c>
      <c r="AA1666">
        <v>0</v>
      </c>
      <c r="AB1666">
        <v>0</v>
      </c>
      <c r="AC1666">
        <v>0</v>
      </c>
      <c r="AD1666">
        <v>0</v>
      </c>
      <c r="AE1666">
        <v>0</v>
      </c>
      <c r="AF1666">
        <v>0</v>
      </c>
      <c r="AG1666">
        <v>3</v>
      </c>
      <c r="AH1666">
        <v>11</v>
      </c>
      <c r="AI1666">
        <v>0</v>
      </c>
      <c r="AJ1666">
        <f>marketing_campaign[[#This Row],[AcceptedCmp2]]+marketing_campaign[[#This Row],[AcceptedCmp1]]+marketing_campaign[[#This Row],[AcceptedCmp5]]+marketing_campaign[[#This Row],[AcceptedCmp4]]+marketing_campaign[[#This Row],[AcceptedCmp3]]</f>
        <v>0</v>
      </c>
    </row>
    <row r="1667" spans="1:36" x14ac:dyDescent="0.35">
      <c r="A1667">
        <v>6437</v>
      </c>
      <c r="B1667">
        <v>1985</v>
      </c>
      <c r="C1667">
        <f t="shared" ca="1" si="52"/>
        <v>41</v>
      </c>
      <c r="D1667" t="str" cm="1">
        <f t="array" aca="1" ref="D16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67" t="s">
        <v>37</v>
      </c>
      <c r="F1667" t="s">
        <v>30</v>
      </c>
      <c r="G1667" cm="1">
        <f t="array" ref="G1667">_xlfn.IFS(marketing_campaign[[#This Row],[Marital_Status]]="Single",I1667-J1667+1,marketing_campaign[[#This Row],[Marital_Status]]="Together",I1667+J1667+2,marketing_campaign[[#This Row],[Marital_Status]]="Alone",I1667-J1667+1,marketing_campaign[[#This Row],[Marital_Status]]="Married",I1667+J1667+2,marketing_campaign[[#This Row],[Marital_Status]]="Divorced",I1667+J1667+1,marketing_campaign[[#This Row],[Marital_Status]]="YOLO",I1667-J1667+1,marketing_campaign[[#This Row],[Marital_Status]]="Absurd",I1667-J1667+1,marketing_campaign[[#This Row],[Marital_Status]]="Widow",I1667+J1667+1)</f>
        <v>2</v>
      </c>
      <c r="H1667">
        <v>41473</v>
      </c>
      <c r="I1667">
        <v>1</v>
      </c>
      <c r="J1667">
        <v>0</v>
      </c>
      <c r="K1667" s="1">
        <v>41444</v>
      </c>
      <c r="L1667">
        <v>80</v>
      </c>
      <c r="M1667" t="str" cm="1">
        <f t="array" ref="M1667">_xlfn.IFS(AND(marketing_campaign[[#This Row],[Recency]]&gt;=0,marketing_campaign[[#This Row],[Recency]]&lt;=14),"Early Recency",AND(marketing_campaign[[#This Row],[Recency]]&gt;=15,marketing_campaign[[#This Row],[Recency]]&lt;=31),"Mid-Recency",marketing_campaign[[#This Row],[Recency]]&gt;=32,"Late Recency")</f>
        <v>Late Recency</v>
      </c>
      <c r="N1667">
        <v>21</v>
      </c>
      <c r="O1667">
        <v>8</v>
      </c>
      <c r="P1667">
        <v>20</v>
      </c>
      <c r="Q1667">
        <v>15</v>
      </c>
      <c r="R1667">
        <v>3</v>
      </c>
      <c r="S1667">
        <v>9</v>
      </c>
      <c r="T1667">
        <f>marketing_campaign[[#This Row],[MntGoldProds]]+marketing_campaign[[#This Row],[MntSweetProducts]]+marketing_campaign[[#This Row],[MntFishProducts]]+marketing_campaign[[#This Row],[MntMeatProducts]]+marketing_campaign[[#This Row],[MntFruits]]+marketing_campaign[[#This Row],[MntWines]]</f>
        <v>76</v>
      </c>
      <c r="U1667">
        <v>1</v>
      </c>
      <c r="V1667">
        <v>2</v>
      </c>
      <c r="W1667">
        <v>0</v>
      </c>
      <c r="X1667">
        <v>3</v>
      </c>
      <c r="Y1667">
        <f t="shared" si="53"/>
        <v>6</v>
      </c>
      <c r="Z1667">
        <v>7</v>
      </c>
      <c r="AA1667">
        <v>0</v>
      </c>
      <c r="AB1667">
        <v>0</v>
      </c>
      <c r="AC1667">
        <v>0</v>
      </c>
      <c r="AD1667">
        <v>0</v>
      </c>
      <c r="AE1667">
        <v>0</v>
      </c>
      <c r="AF1667">
        <v>0</v>
      </c>
      <c r="AG1667">
        <v>3</v>
      </c>
      <c r="AH1667">
        <v>11</v>
      </c>
      <c r="AI1667">
        <v>0</v>
      </c>
      <c r="AJ1667">
        <f>marketing_campaign[[#This Row],[AcceptedCmp2]]+marketing_campaign[[#This Row],[AcceptedCmp1]]+marketing_campaign[[#This Row],[AcceptedCmp5]]+marketing_campaign[[#This Row],[AcceptedCmp4]]+marketing_campaign[[#This Row],[AcceptedCmp3]]</f>
        <v>0</v>
      </c>
    </row>
    <row r="1668" spans="1:36" x14ac:dyDescent="0.35">
      <c r="A1668">
        <v>6912</v>
      </c>
      <c r="B1668">
        <v>1967</v>
      </c>
      <c r="C1668">
        <f t="shared" ca="1" si="52"/>
        <v>59</v>
      </c>
      <c r="D1668" t="str" cm="1">
        <f t="array" aca="1" ref="D16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68" t="s">
        <v>32</v>
      </c>
      <c r="F1668" t="s">
        <v>33</v>
      </c>
      <c r="G1668" cm="1">
        <f t="array" ref="G1668">_xlfn.IFS(marketing_campaign[[#This Row],[Marital_Status]]="Single",I1668-J1668+1,marketing_campaign[[#This Row],[Marital_Status]]="Together",I1668+J1668+2,marketing_campaign[[#This Row],[Marital_Status]]="Alone",I1668-J1668+1,marketing_campaign[[#This Row],[Marital_Status]]="Married",I1668+J1668+2,marketing_campaign[[#This Row],[Marital_Status]]="Divorced",I1668+J1668+1,marketing_campaign[[#This Row],[Marital_Status]]="YOLO",I1668-J1668+1,marketing_campaign[[#This Row],[Marital_Status]]="Absurd",I1668-J1668+1,marketing_campaign[[#This Row],[Marital_Status]]="Widow",I1668+J1668+1)</f>
        <v>4</v>
      </c>
      <c r="H1668">
        <v>63246</v>
      </c>
      <c r="I1668">
        <v>0</v>
      </c>
      <c r="J1668">
        <v>2</v>
      </c>
      <c r="K1668" s="1">
        <v>41506</v>
      </c>
      <c r="L1668">
        <v>60</v>
      </c>
      <c r="M1668" t="str" cm="1">
        <f t="array" ref="M1668">_xlfn.IFS(AND(marketing_campaign[[#This Row],[Recency]]&gt;=0,marketing_campaign[[#This Row],[Recency]]&lt;=14),"Early Recency",AND(marketing_campaign[[#This Row],[Recency]]&gt;=15,marketing_campaign[[#This Row],[Recency]]&lt;=31),"Mid-Recency",marketing_campaign[[#This Row],[Recency]]&gt;=32,"Late Recency")</f>
        <v>Late Recency</v>
      </c>
      <c r="N1668">
        <v>593</v>
      </c>
      <c r="O1668">
        <v>30</v>
      </c>
      <c r="P1668">
        <v>91</v>
      </c>
      <c r="Q1668">
        <v>29</v>
      </c>
      <c r="R1668">
        <v>22</v>
      </c>
      <c r="S1668">
        <v>7</v>
      </c>
      <c r="T1668">
        <f>marketing_campaign[[#This Row],[MntGoldProds]]+marketing_campaign[[#This Row],[MntSweetProducts]]+marketing_campaign[[#This Row],[MntFishProducts]]+marketing_campaign[[#This Row],[MntMeatProducts]]+marketing_campaign[[#This Row],[MntFruits]]+marketing_campaign[[#This Row],[MntWines]]</f>
        <v>772</v>
      </c>
      <c r="U1668">
        <v>1</v>
      </c>
      <c r="V1668">
        <v>6</v>
      </c>
      <c r="W1668">
        <v>3</v>
      </c>
      <c r="X1668">
        <v>12</v>
      </c>
      <c r="Y1668">
        <f t="shared" si="53"/>
        <v>22</v>
      </c>
      <c r="Z1668">
        <v>4</v>
      </c>
      <c r="AA1668">
        <v>0</v>
      </c>
      <c r="AB1668">
        <v>0</v>
      </c>
      <c r="AC1668">
        <v>0</v>
      </c>
      <c r="AD1668">
        <v>0</v>
      </c>
      <c r="AE1668">
        <v>0</v>
      </c>
      <c r="AF1668">
        <v>0</v>
      </c>
      <c r="AG1668">
        <v>3</v>
      </c>
      <c r="AH1668">
        <v>11</v>
      </c>
      <c r="AI1668">
        <v>0</v>
      </c>
      <c r="AJ1668">
        <f>marketing_campaign[[#This Row],[AcceptedCmp2]]+marketing_campaign[[#This Row],[AcceptedCmp1]]+marketing_campaign[[#This Row],[AcceptedCmp5]]+marketing_campaign[[#This Row],[AcceptedCmp4]]+marketing_campaign[[#This Row],[AcceptedCmp3]]</f>
        <v>0</v>
      </c>
    </row>
    <row r="1669" spans="1:36" x14ac:dyDescent="0.35">
      <c r="A1669">
        <v>7327</v>
      </c>
      <c r="B1669">
        <v>1959</v>
      </c>
      <c r="C1669">
        <f t="shared" ca="1" si="52"/>
        <v>67</v>
      </c>
      <c r="D1669" t="str" cm="1">
        <f t="array" aca="1" ref="D16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69" t="s">
        <v>32</v>
      </c>
      <c r="F1669" t="s">
        <v>33</v>
      </c>
      <c r="G1669" cm="1">
        <f t="array" ref="G1669">_xlfn.IFS(marketing_campaign[[#This Row],[Marital_Status]]="Single",I1669-J1669+1,marketing_campaign[[#This Row],[Marital_Status]]="Together",I1669+J1669+2,marketing_campaign[[#This Row],[Marital_Status]]="Alone",I1669-J1669+1,marketing_campaign[[#This Row],[Marital_Status]]="Married",I1669+J1669+2,marketing_campaign[[#This Row],[Marital_Status]]="Divorced",I1669+J1669+1,marketing_campaign[[#This Row],[Marital_Status]]="YOLO",I1669-J1669+1,marketing_campaign[[#This Row],[Marital_Status]]="Absurd",I1669-J1669+1,marketing_campaign[[#This Row],[Marital_Status]]="Widow",I1669+J1669+1)</f>
        <v>4</v>
      </c>
      <c r="H1669">
        <v>36732</v>
      </c>
      <c r="I1669">
        <v>1</v>
      </c>
      <c r="J1669">
        <v>1</v>
      </c>
      <c r="K1669" s="1">
        <v>41637</v>
      </c>
      <c r="L1669">
        <v>71</v>
      </c>
      <c r="M1669" t="str" cm="1">
        <f t="array" ref="M1669">_xlfn.IFS(AND(marketing_campaign[[#This Row],[Recency]]&gt;=0,marketing_campaign[[#This Row],[Recency]]&lt;=14),"Early Recency",AND(marketing_campaign[[#This Row],[Recency]]&gt;=15,marketing_campaign[[#This Row],[Recency]]&lt;=31),"Mid-Recency",marketing_campaign[[#This Row],[Recency]]&gt;=32,"Late Recency")</f>
        <v>Late Recency</v>
      </c>
      <c r="N1669">
        <v>21</v>
      </c>
      <c r="O1669">
        <v>5</v>
      </c>
      <c r="P1669">
        <v>3</v>
      </c>
      <c r="Q1669">
        <v>10</v>
      </c>
      <c r="R1669">
        <v>1</v>
      </c>
      <c r="S1669">
        <v>7</v>
      </c>
      <c r="T1669">
        <f>marketing_campaign[[#This Row],[MntGoldProds]]+marketing_campaign[[#This Row],[MntSweetProducts]]+marketing_campaign[[#This Row],[MntFishProducts]]+marketing_campaign[[#This Row],[MntMeatProducts]]+marketing_campaign[[#This Row],[MntFruits]]+marketing_campaign[[#This Row],[MntWines]]</f>
        <v>47</v>
      </c>
      <c r="U1669">
        <v>3</v>
      </c>
      <c r="V1669">
        <v>1</v>
      </c>
      <c r="W1669">
        <v>1</v>
      </c>
      <c r="X1669">
        <v>4</v>
      </c>
      <c r="Y1669">
        <f t="shared" si="53"/>
        <v>9</v>
      </c>
      <c r="Z1669">
        <v>2</v>
      </c>
      <c r="AA1669">
        <v>0</v>
      </c>
      <c r="AB1669">
        <v>0</v>
      </c>
      <c r="AC1669">
        <v>0</v>
      </c>
      <c r="AD1669">
        <v>0</v>
      </c>
      <c r="AE1669">
        <v>0</v>
      </c>
      <c r="AF1669">
        <v>0</v>
      </c>
      <c r="AG1669">
        <v>3</v>
      </c>
      <c r="AH1669">
        <v>11</v>
      </c>
      <c r="AI1669">
        <v>0</v>
      </c>
      <c r="AJ1669">
        <f>marketing_campaign[[#This Row],[AcceptedCmp2]]+marketing_campaign[[#This Row],[AcceptedCmp1]]+marketing_campaign[[#This Row],[AcceptedCmp5]]+marketing_campaign[[#This Row],[AcceptedCmp4]]+marketing_campaign[[#This Row],[AcceptedCmp3]]</f>
        <v>0</v>
      </c>
    </row>
    <row r="1670" spans="1:36" x14ac:dyDescent="0.35">
      <c r="A1670">
        <v>5299</v>
      </c>
      <c r="B1670">
        <v>1970</v>
      </c>
      <c r="C1670">
        <f t="shared" ca="1" si="52"/>
        <v>56</v>
      </c>
      <c r="D1670" t="str" cm="1">
        <f t="array" aca="1" ref="D16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0" t="s">
        <v>32</v>
      </c>
      <c r="F1670" t="s">
        <v>33</v>
      </c>
      <c r="G1670" cm="1">
        <f t="array" ref="G1670">_xlfn.IFS(marketing_campaign[[#This Row],[Marital_Status]]="Single",I1670-J1670+1,marketing_campaign[[#This Row],[Marital_Status]]="Together",I1670+J1670+2,marketing_campaign[[#This Row],[Marital_Status]]="Alone",I1670-J1670+1,marketing_campaign[[#This Row],[Marital_Status]]="Married",I1670+J1670+2,marketing_campaign[[#This Row],[Marital_Status]]="Divorced",I1670+J1670+1,marketing_campaign[[#This Row],[Marital_Status]]="YOLO",I1670-J1670+1,marketing_campaign[[#This Row],[Marital_Status]]="Absurd",I1670-J1670+1,marketing_campaign[[#This Row],[Marital_Status]]="Widow",I1670+J1670+1)</f>
        <v>3</v>
      </c>
      <c r="H1670">
        <v>69084</v>
      </c>
      <c r="I1670">
        <v>1</v>
      </c>
      <c r="J1670">
        <v>0</v>
      </c>
      <c r="K1670" s="1">
        <v>41597</v>
      </c>
      <c r="L1670">
        <v>43</v>
      </c>
      <c r="M1670" t="str" cm="1">
        <f t="array" ref="M1670">_xlfn.IFS(AND(marketing_campaign[[#This Row],[Recency]]&gt;=0,marketing_campaign[[#This Row],[Recency]]&lt;=14),"Early Recency",AND(marketing_campaign[[#This Row],[Recency]]&gt;=15,marketing_campaign[[#This Row],[Recency]]&lt;=31),"Mid-Recency",marketing_campaign[[#This Row],[Recency]]&gt;=32,"Late Recency")</f>
        <v>Late Recency</v>
      </c>
      <c r="N1670">
        <v>1181</v>
      </c>
      <c r="O1670">
        <v>107</v>
      </c>
      <c r="P1670">
        <v>199</v>
      </c>
      <c r="Q1670">
        <v>39</v>
      </c>
      <c r="R1670">
        <v>30</v>
      </c>
      <c r="S1670">
        <v>30</v>
      </c>
      <c r="T1670">
        <f>marketing_campaign[[#This Row],[MntGoldProds]]+marketing_campaign[[#This Row],[MntSweetProducts]]+marketing_campaign[[#This Row],[MntFishProducts]]+marketing_campaign[[#This Row],[MntMeatProducts]]+marketing_campaign[[#This Row],[MntFruits]]+marketing_campaign[[#This Row],[MntWines]]</f>
        <v>1586</v>
      </c>
      <c r="U1670">
        <v>2</v>
      </c>
      <c r="V1670">
        <v>7</v>
      </c>
      <c r="W1670">
        <v>3</v>
      </c>
      <c r="X1670">
        <v>13</v>
      </c>
      <c r="Y1670">
        <f t="shared" si="53"/>
        <v>25</v>
      </c>
      <c r="Z1670">
        <v>8</v>
      </c>
      <c r="AA1670">
        <v>0</v>
      </c>
      <c r="AB1670">
        <v>0</v>
      </c>
      <c r="AC1670">
        <v>0</v>
      </c>
      <c r="AD1670">
        <v>0</v>
      </c>
      <c r="AE1670">
        <v>0</v>
      </c>
      <c r="AF1670">
        <v>0</v>
      </c>
      <c r="AG1670">
        <v>3</v>
      </c>
      <c r="AH1670">
        <v>11</v>
      </c>
      <c r="AI1670">
        <v>0</v>
      </c>
      <c r="AJ1670">
        <f>marketing_campaign[[#This Row],[AcceptedCmp2]]+marketing_campaign[[#This Row],[AcceptedCmp1]]+marketing_campaign[[#This Row],[AcceptedCmp5]]+marketing_campaign[[#This Row],[AcceptedCmp4]]+marketing_campaign[[#This Row],[AcceptedCmp3]]</f>
        <v>0</v>
      </c>
    </row>
    <row r="1671" spans="1:36" x14ac:dyDescent="0.35">
      <c r="A1671">
        <v>4127</v>
      </c>
      <c r="B1671">
        <v>1967</v>
      </c>
      <c r="C1671">
        <f t="shared" ca="1" si="52"/>
        <v>59</v>
      </c>
      <c r="D1671" t="str" cm="1">
        <f t="array" aca="1" ref="D16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1" t="s">
        <v>32</v>
      </c>
      <c r="F1671" t="s">
        <v>33</v>
      </c>
      <c r="G1671" cm="1">
        <f t="array" ref="G1671">_xlfn.IFS(marketing_campaign[[#This Row],[Marital_Status]]="Single",I1671-J1671+1,marketing_campaign[[#This Row],[Marital_Status]]="Together",I1671+J1671+2,marketing_campaign[[#This Row],[Marital_Status]]="Alone",I1671-J1671+1,marketing_campaign[[#This Row],[Marital_Status]]="Married",I1671+J1671+2,marketing_campaign[[#This Row],[Marital_Status]]="Divorced",I1671+J1671+1,marketing_campaign[[#This Row],[Marital_Status]]="YOLO",I1671-J1671+1,marketing_campaign[[#This Row],[Marital_Status]]="Absurd",I1671-J1671+1,marketing_campaign[[#This Row],[Marital_Status]]="Widow",I1671+J1671+1)</f>
        <v>3</v>
      </c>
      <c r="H1671">
        <v>77766</v>
      </c>
      <c r="I1671">
        <v>0</v>
      </c>
      <c r="J1671">
        <v>1</v>
      </c>
      <c r="K1671" s="1">
        <v>41327</v>
      </c>
      <c r="L1671">
        <v>97</v>
      </c>
      <c r="M1671" t="str" cm="1">
        <f t="array" ref="M1671">_xlfn.IFS(AND(marketing_campaign[[#This Row],[Recency]]&gt;=0,marketing_campaign[[#This Row],[Recency]]&lt;=14),"Early Recency",AND(marketing_campaign[[#This Row],[Recency]]&gt;=15,marketing_campaign[[#This Row],[Recency]]&lt;=31),"Mid-Recency",marketing_campaign[[#This Row],[Recency]]&gt;=32,"Late Recency")</f>
        <v>Late Recency</v>
      </c>
      <c r="N1671">
        <v>1004</v>
      </c>
      <c r="O1671">
        <v>59</v>
      </c>
      <c r="P1671">
        <v>265</v>
      </c>
      <c r="Q1671">
        <v>115</v>
      </c>
      <c r="R1671">
        <v>59</v>
      </c>
      <c r="S1671">
        <v>27</v>
      </c>
      <c r="T1671">
        <f>marketing_campaign[[#This Row],[MntGoldProds]]+marketing_campaign[[#This Row],[MntSweetProducts]]+marketing_campaign[[#This Row],[MntFishProducts]]+marketing_campaign[[#This Row],[MntMeatProducts]]+marketing_campaign[[#This Row],[MntFruits]]+marketing_campaign[[#This Row],[MntWines]]</f>
        <v>1529</v>
      </c>
      <c r="U1671">
        <v>2</v>
      </c>
      <c r="V1671">
        <v>11</v>
      </c>
      <c r="W1671">
        <v>10</v>
      </c>
      <c r="X1671">
        <v>11</v>
      </c>
      <c r="Y1671">
        <f t="shared" si="53"/>
        <v>34</v>
      </c>
      <c r="Z1671">
        <v>6</v>
      </c>
      <c r="AA1671">
        <v>1</v>
      </c>
      <c r="AB1671">
        <v>0</v>
      </c>
      <c r="AC1671">
        <v>0</v>
      </c>
      <c r="AD1671">
        <v>0</v>
      </c>
      <c r="AE1671">
        <v>0</v>
      </c>
      <c r="AF1671">
        <v>0</v>
      </c>
      <c r="AG1671">
        <v>3</v>
      </c>
      <c r="AH1671">
        <v>11</v>
      </c>
      <c r="AI1671">
        <v>1</v>
      </c>
      <c r="AJ1671">
        <f>marketing_campaign[[#This Row],[AcceptedCmp2]]+marketing_campaign[[#This Row],[AcceptedCmp1]]+marketing_campaign[[#This Row],[AcceptedCmp5]]+marketing_campaign[[#This Row],[AcceptedCmp4]]+marketing_campaign[[#This Row],[AcceptedCmp3]]</f>
        <v>1</v>
      </c>
    </row>
    <row r="1672" spans="1:36" x14ac:dyDescent="0.35">
      <c r="A1672">
        <v>8143</v>
      </c>
      <c r="B1672">
        <v>1985</v>
      </c>
      <c r="C1672">
        <f t="shared" ca="1" si="52"/>
        <v>41</v>
      </c>
      <c r="D1672" t="str" cm="1">
        <f t="array" aca="1" ref="D16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72" t="s">
        <v>32</v>
      </c>
      <c r="F1672" t="s">
        <v>30</v>
      </c>
      <c r="G1672" cm="1">
        <f t="array" ref="G1672">_xlfn.IFS(marketing_campaign[[#This Row],[Marital_Status]]="Single",I1672-J1672+1,marketing_campaign[[#This Row],[Marital_Status]]="Together",I1672+J1672+2,marketing_campaign[[#This Row],[Marital_Status]]="Alone",I1672-J1672+1,marketing_campaign[[#This Row],[Marital_Status]]="Married",I1672+J1672+2,marketing_campaign[[#This Row],[Marital_Status]]="Divorced",I1672+J1672+1,marketing_campaign[[#This Row],[Marital_Status]]="YOLO",I1672-J1672+1,marketing_campaign[[#This Row],[Marital_Status]]="Absurd",I1672-J1672+1,marketing_campaign[[#This Row],[Marital_Status]]="Widow",I1672+J1672+1)</f>
        <v>1</v>
      </c>
      <c r="H1672">
        <v>37929</v>
      </c>
      <c r="I1672">
        <v>0</v>
      </c>
      <c r="J1672">
        <v>0</v>
      </c>
      <c r="K1672" s="1">
        <v>41485</v>
      </c>
      <c r="L1672">
        <v>49</v>
      </c>
      <c r="M1672" t="str" cm="1">
        <f t="array" ref="M1672">_xlfn.IFS(AND(marketing_campaign[[#This Row],[Recency]]&gt;=0,marketing_campaign[[#This Row],[Recency]]&lt;=14),"Early Recency",AND(marketing_campaign[[#This Row],[Recency]]&gt;=15,marketing_campaign[[#This Row],[Recency]]&lt;=31),"Mid-Recency",marketing_campaign[[#This Row],[Recency]]&gt;=32,"Late Recency")</f>
        <v>Late Recency</v>
      </c>
      <c r="N1672">
        <v>202</v>
      </c>
      <c r="O1672">
        <v>2</v>
      </c>
      <c r="P1672">
        <v>46</v>
      </c>
      <c r="Q1672">
        <v>3</v>
      </c>
      <c r="R1672">
        <v>2</v>
      </c>
      <c r="S1672">
        <v>10</v>
      </c>
      <c r="T1672">
        <f>marketing_campaign[[#This Row],[MntGoldProds]]+marketing_campaign[[#This Row],[MntSweetProducts]]+marketing_campaign[[#This Row],[MntFishProducts]]+marketing_campaign[[#This Row],[MntMeatProducts]]+marketing_campaign[[#This Row],[MntFruits]]+marketing_campaign[[#This Row],[MntWines]]</f>
        <v>265</v>
      </c>
      <c r="U1672">
        <v>2</v>
      </c>
      <c r="V1672">
        <v>4</v>
      </c>
      <c r="W1672">
        <v>2</v>
      </c>
      <c r="X1672">
        <v>5</v>
      </c>
      <c r="Y1672">
        <f t="shared" si="53"/>
        <v>13</v>
      </c>
      <c r="Z1672">
        <v>7</v>
      </c>
      <c r="AA1672">
        <v>0</v>
      </c>
      <c r="AB1672">
        <v>1</v>
      </c>
      <c r="AC1672">
        <v>0</v>
      </c>
      <c r="AD1672">
        <v>1</v>
      </c>
      <c r="AE1672">
        <v>0</v>
      </c>
      <c r="AF1672">
        <v>0</v>
      </c>
      <c r="AG1672">
        <v>3</v>
      </c>
      <c r="AH1672">
        <v>11</v>
      </c>
      <c r="AI1672">
        <v>1</v>
      </c>
      <c r="AJ1672">
        <f>marketing_campaign[[#This Row],[AcceptedCmp2]]+marketing_campaign[[#This Row],[AcceptedCmp1]]+marketing_campaign[[#This Row],[AcceptedCmp5]]+marketing_campaign[[#This Row],[AcceptedCmp4]]+marketing_campaign[[#This Row],[AcceptedCmp3]]</f>
        <v>2</v>
      </c>
    </row>
    <row r="1673" spans="1:36" x14ac:dyDescent="0.35">
      <c r="A1673">
        <v>1964</v>
      </c>
      <c r="B1673">
        <v>1951</v>
      </c>
      <c r="C1673">
        <f t="shared" ca="1" si="52"/>
        <v>75</v>
      </c>
      <c r="D1673" t="str" cm="1">
        <f t="array" aca="1" ref="D16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73" t="s">
        <v>29</v>
      </c>
      <c r="F1673" t="s">
        <v>31</v>
      </c>
      <c r="G1673" cm="1">
        <f t="array" ref="G1673">_xlfn.IFS(marketing_campaign[[#This Row],[Marital_Status]]="Single",I1673-J1673+1,marketing_campaign[[#This Row],[Marital_Status]]="Together",I1673+J1673+2,marketing_campaign[[#This Row],[Marital_Status]]="Alone",I1673-J1673+1,marketing_campaign[[#This Row],[Marital_Status]]="Married",I1673+J1673+2,marketing_campaign[[#This Row],[Marital_Status]]="Divorced",I1673+J1673+1,marketing_campaign[[#This Row],[Marital_Status]]="YOLO",I1673-J1673+1,marketing_campaign[[#This Row],[Marital_Status]]="Absurd",I1673-J1673+1,marketing_campaign[[#This Row],[Marital_Status]]="Widow",I1673+J1673+1)</f>
        <v>2</v>
      </c>
      <c r="H1673">
        <v>86610</v>
      </c>
      <c r="I1673">
        <v>0</v>
      </c>
      <c r="J1673">
        <v>0</v>
      </c>
      <c r="K1673" s="1">
        <v>41522</v>
      </c>
      <c r="L1673">
        <v>66</v>
      </c>
      <c r="M1673" t="str" cm="1">
        <f t="array" ref="M1673">_xlfn.IFS(AND(marketing_campaign[[#This Row],[Recency]]&gt;=0,marketing_campaign[[#This Row],[Recency]]&lt;=14),"Early Recency",AND(marketing_campaign[[#This Row],[Recency]]&gt;=15,marketing_campaign[[#This Row],[Recency]]&lt;=31),"Mid-Recency",marketing_campaign[[#This Row],[Recency]]&gt;=32,"Late Recency")</f>
        <v>Late Recency</v>
      </c>
      <c r="N1673">
        <v>446</v>
      </c>
      <c r="O1673">
        <v>107</v>
      </c>
      <c r="P1673">
        <v>768</v>
      </c>
      <c r="Q1673">
        <v>33</v>
      </c>
      <c r="R1673">
        <v>196</v>
      </c>
      <c r="S1673">
        <v>53</v>
      </c>
      <c r="T1673">
        <f>marketing_campaign[[#This Row],[MntGoldProds]]+marketing_campaign[[#This Row],[MntSweetProducts]]+marketing_campaign[[#This Row],[MntFishProducts]]+marketing_campaign[[#This Row],[MntMeatProducts]]+marketing_campaign[[#This Row],[MntFruits]]+marketing_campaign[[#This Row],[MntWines]]</f>
        <v>1603</v>
      </c>
      <c r="U1673">
        <v>1</v>
      </c>
      <c r="V1673">
        <v>5</v>
      </c>
      <c r="W1673">
        <v>6</v>
      </c>
      <c r="X1673">
        <v>6</v>
      </c>
      <c r="Y1673">
        <f t="shared" si="53"/>
        <v>18</v>
      </c>
      <c r="Z1673">
        <v>2</v>
      </c>
      <c r="AA1673">
        <v>0</v>
      </c>
      <c r="AB1673">
        <v>0</v>
      </c>
      <c r="AC1673">
        <v>0</v>
      </c>
      <c r="AD1673">
        <v>0</v>
      </c>
      <c r="AE1673">
        <v>0</v>
      </c>
      <c r="AF1673">
        <v>0</v>
      </c>
      <c r="AG1673">
        <v>3</v>
      </c>
      <c r="AH1673">
        <v>11</v>
      </c>
      <c r="AI1673">
        <v>0</v>
      </c>
      <c r="AJ1673">
        <f>marketing_campaign[[#This Row],[AcceptedCmp2]]+marketing_campaign[[#This Row],[AcceptedCmp1]]+marketing_campaign[[#This Row],[AcceptedCmp5]]+marketing_campaign[[#This Row],[AcceptedCmp4]]+marketing_campaign[[#This Row],[AcceptedCmp3]]</f>
        <v>0</v>
      </c>
    </row>
    <row r="1674" spans="1:36" x14ac:dyDescent="0.35">
      <c r="A1674">
        <v>3690</v>
      </c>
      <c r="B1674">
        <v>1986</v>
      </c>
      <c r="C1674">
        <f t="shared" ca="1" si="52"/>
        <v>40</v>
      </c>
      <c r="D1674" t="str" cm="1">
        <f t="array" aca="1" ref="D16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74" t="s">
        <v>34</v>
      </c>
      <c r="F1674" t="s">
        <v>33</v>
      </c>
      <c r="G1674" cm="1">
        <f t="array" ref="G1674">_xlfn.IFS(marketing_campaign[[#This Row],[Marital_Status]]="Single",I1674-J1674+1,marketing_campaign[[#This Row],[Marital_Status]]="Together",I1674+J1674+2,marketing_campaign[[#This Row],[Marital_Status]]="Alone",I1674-J1674+1,marketing_campaign[[#This Row],[Marital_Status]]="Married",I1674+J1674+2,marketing_campaign[[#This Row],[Marital_Status]]="Divorced",I1674+J1674+1,marketing_campaign[[#This Row],[Marital_Status]]="YOLO",I1674-J1674+1,marketing_campaign[[#This Row],[Marital_Status]]="Absurd",I1674-J1674+1,marketing_campaign[[#This Row],[Marital_Status]]="Widow",I1674+J1674+1)</f>
        <v>2</v>
      </c>
      <c r="H1674">
        <v>80141</v>
      </c>
      <c r="I1674">
        <v>0</v>
      </c>
      <c r="J1674">
        <v>0</v>
      </c>
      <c r="K1674" s="1">
        <v>41285</v>
      </c>
      <c r="L1674">
        <v>20</v>
      </c>
      <c r="M1674" t="str" cm="1">
        <f t="array" ref="M1674">_xlfn.IFS(AND(marketing_campaign[[#This Row],[Recency]]&gt;=0,marketing_campaign[[#This Row],[Recency]]&lt;=14),"Early Recency",AND(marketing_campaign[[#This Row],[Recency]]&gt;=15,marketing_campaign[[#This Row],[Recency]]&lt;=31),"Mid-Recency",marketing_campaign[[#This Row],[Recency]]&gt;=32,"Late Recency")</f>
        <v>Mid-Recency</v>
      </c>
      <c r="N1674">
        <v>1184</v>
      </c>
      <c r="O1674">
        <v>102</v>
      </c>
      <c r="P1674">
        <v>673</v>
      </c>
      <c r="Q1674">
        <v>52</v>
      </c>
      <c r="R1674">
        <v>40</v>
      </c>
      <c r="S1674">
        <v>40</v>
      </c>
      <c r="T1674">
        <f>marketing_campaign[[#This Row],[MntGoldProds]]+marketing_campaign[[#This Row],[MntSweetProducts]]+marketing_campaign[[#This Row],[MntFishProducts]]+marketing_campaign[[#This Row],[MntMeatProducts]]+marketing_campaign[[#This Row],[MntFruits]]+marketing_campaign[[#This Row],[MntWines]]</f>
        <v>2091</v>
      </c>
      <c r="U1674">
        <v>1</v>
      </c>
      <c r="V1674">
        <v>7</v>
      </c>
      <c r="W1674">
        <v>4</v>
      </c>
      <c r="X1674">
        <v>10</v>
      </c>
      <c r="Y1674">
        <f t="shared" si="53"/>
        <v>22</v>
      </c>
      <c r="Z1674">
        <v>6</v>
      </c>
      <c r="AA1674">
        <v>0</v>
      </c>
      <c r="AB1674">
        <v>0</v>
      </c>
      <c r="AC1674">
        <v>1</v>
      </c>
      <c r="AD1674">
        <v>0</v>
      </c>
      <c r="AE1674">
        <v>0</v>
      </c>
      <c r="AF1674">
        <v>0</v>
      </c>
      <c r="AG1674">
        <v>3</v>
      </c>
      <c r="AH1674">
        <v>11</v>
      </c>
      <c r="AI1674">
        <v>1</v>
      </c>
      <c r="AJ1674">
        <f>marketing_campaign[[#This Row],[AcceptedCmp2]]+marketing_campaign[[#This Row],[AcceptedCmp1]]+marketing_campaign[[#This Row],[AcceptedCmp5]]+marketing_campaign[[#This Row],[AcceptedCmp4]]+marketing_campaign[[#This Row],[AcceptedCmp3]]</f>
        <v>1</v>
      </c>
    </row>
    <row r="1675" spans="1:36" x14ac:dyDescent="0.35">
      <c r="A1675">
        <v>3433</v>
      </c>
      <c r="B1675">
        <v>1955</v>
      </c>
      <c r="C1675">
        <f t="shared" ca="1" si="52"/>
        <v>71</v>
      </c>
      <c r="D1675" t="str" cm="1">
        <f t="array" aca="1" ref="D16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75" t="s">
        <v>37</v>
      </c>
      <c r="F1675" t="s">
        <v>33</v>
      </c>
      <c r="G1675" cm="1">
        <f t="array" ref="G1675">_xlfn.IFS(marketing_campaign[[#This Row],[Marital_Status]]="Single",I1675-J1675+1,marketing_campaign[[#This Row],[Marital_Status]]="Together",I1675+J1675+2,marketing_campaign[[#This Row],[Marital_Status]]="Alone",I1675-J1675+1,marketing_campaign[[#This Row],[Marital_Status]]="Married",I1675+J1675+2,marketing_campaign[[#This Row],[Marital_Status]]="Divorced",I1675+J1675+1,marketing_campaign[[#This Row],[Marital_Status]]="YOLO",I1675-J1675+1,marketing_campaign[[#This Row],[Marital_Status]]="Absurd",I1675-J1675+1,marketing_campaign[[#This Row],[Marital_Status]]="Widow",I1675+J1675+1)</f>
        <v>2</v>
      </c>
      <c r="H1675">
        <v>72635</v>
      </c>
      <c r="I1675">
        <v>0</v>
      </c>
      <c r="J1675">
        <v>0</v>
      </c>
      <c r="K1675" s="1">
        <v>41428</v>
      </c>
      <c r="L1675">
        <v>54</v>
      </c>
      <c r="M1675" t="str" cm="1">
        <f t="array" ref="M1675">_xlfn.IFS(AND(marketing_campaign[[#This Row],[Recency]]&gt;=0,marketing_campaign[[#This Row],[Recency]]&lt;=14),"Early Recency",AND(marketing_campaign[[#This Row],[Recency]]&gt;=15,marketing_campaign[[#This Row],[Recency]]&lt;=31),"Mid-Recency",marketing_campaign[[#This Row],[Recency]]&gt;=32,"Late Recency")</f>
        <v>Late Recency</v>
      </c>
      <c r="N1675">
        <v>390</v>
      </c>
      <c r="O1675">
        <v>22</v>
      </c>
      <c r="P1675">
        <v>323</v>
      </c>
      <c r="Q1675">
        <v>104</v>
      </c>
      <c r="R1675">
        <v>35</v>
      </c>
      <c r="S1675">
        <v>107</v>
      </c>
      <c r="T1675">
        <f>marketing_campaign[[#This Row],[MntGoldProds]]+marketing_campaign[[#This Row],[MntSweetProducts]]+marketing_campaign[[#This Row],[MntFishProducts]]+marketing_campaign[[#This Row],[MntMeatProducts]]+marketing_campaign[[#This Row],[MntFruits]]+marketing_campaign[[#This Row],[MntWines]]</f>
        <v>981</v>
      </c>
      <c r="U1675">
        <v>1</v>
      </c>
      <c r="V1675">
        <v>6</v>
      </c>
      <c r="W1675">
        <v>8</v>
      </c>
      <c r="X1675">
        <v>6</v>
      </c>
      <c r="Y1675">
        <f t="shared" si="53"/>
        <v>21</v>
      </c>
      <c r="Z1675">
        <v>3</v>
      </c>
      <c r="AA1675">
        <v>0</v>
      </c>
      <c r="AB1675">
        <v>0</v>
      </c>
      <c r="AC1675">
        <v>0</v>
      </c>
      <c r="AD1675">
        <v>1</v>
      </c>
      <c r="AE1675">
        <v>0</v>
      </c>
      <c r="AF1675">
        <v>0</v>
      </c>
      <c r="AG1675">
        <v>3</v>
      </c>
      <c r="AH1675">
        <v>11</v>
      </c>
      <c r="AI1675">
        <v>0</v>
      </c>
      <c r="AJ1675">
        <f>marketing_campaign[[#This Row],[AcceptedCmp2]]+marketing_campaign[[#This Row],[AcceptedCmp1]]+marketing_campaign[[#This Row],[AcceptedCmp5]]+marketing_campaign[[#This Row],[AcceptedCmp4]]+marketing_campaign[[#This Row],[AcceptedCmp3]]</f>
        <v>1</v>
      </c>
    </row>
    <row r="1676" spans="1:36" x14ac:dyDescent="0.35">
      <c r="A1676">
        <v>3389</v>
      </c>
      <c r="B1676">
        <v>1970</v>
      </c>
      <c r="C1676">
        <f t="shared" ca="1" si="52"/>
        <v>56</v>
      </c>
      <c r="D1676" t="str" cm="1">
        <f t="array" aca="1" ref="D16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6" t="s">
        <v>29</v>
      </c>
      <c r="F1676" t="s">
        <v>33</v>
      </c>
      <c r="G1676" cm="1">
        <f t="array" ref="G1676">_xlfn.IFS(marketing_campaign[[#This Row],[Marital_Status]]="Single",I1676-J1676+1,marketing_campaign[[#This Row],[Marital_Status]]="Together",I1676+J1676+2,marketing_campaign[[#This Row],[Marital_Status]]="Alone",I1676-J1676+1,marketing_campaign[[#This Row],[Marital_Status]]="Married",I1676+J1676+2,marketing_campaign[[#This Row],[Marital_Status]]="Divorced",I1676+J1676+1,marketing_campaign[[#This Row],[Marital_Status]]="YOLO",I1676-J1676+1,marketing_campaign[[#This Row],[Marital_Status]]="Absurd",I1676-J1676+1,marketing_campaign[[#This Row],[Marital_Status]]="Widow",I1676+J1676+1)</f>
        <v>3</v>
      </c>
      <c r="H1676">
        <v>69016</v>
      </c>
      <c r="I1676">
        <v>0</v>
      </c>
      <c r="J1676">
        <v>1</v>
      </c>
      <c r="K1676" s="1">
        <v>41235</v>
      </c>
      <c r="L1676">
        <v>61</v>
      </c>
      <c r="M1676" t="str" cm="1">
        <f t="array" ref="M1676">_xlfn.IFS(AND(marketing_campaign[[#This Row],[Recency]]&gt;=0,marketing_campaign[[#This Row],[Recency]]&lt;=14),"Early Recency",AND(marketing_campaign[[#This Row],[Recency]]&gt;=15,marketing_campaign[[#This Row],[Recency]]&lt;=31),"Mid-Recency",marketing_campaign[[#This Row],[Recency]]&gt;=32,"Late Recency")</f>
        <v>Late Recency</v>
      </c>
      <c r="N1676">
        <v>726</v>
      </c>
      <c r="O1676">
        <v>53</v>
      </c>
      <c r="P1676">
        <v>363</v>
      </c>
      <c r="Q1676">
        <v>123</v>
      </c>
      <c r="R1676">
        <v>107</v>
      </c>
      <c r="S1676">
        <v>161</v>
      </c>
      <c r="T1676">
        <f>marketing_campaign[[#This Row],[MntGoldProds]]+marketing_campaign[[#This Row],[MntSweetProducts]]+marketing_campaign[[#This Row],[MntFishProducts]]+marketing_campaign[[#This Row],[MntMeatProducts]]+marketing_campaign[[#This Row],[MntFruits]]+marketing_campaign[[#This Row],[MntWines]]</f>
        <v>1533</v>
      </c>
      <c r="U1676">
        <v>4</v>
      </c>
      <c r="V1676">
        <v>8</v>
      </c>
      <c r="W1676">
        <v>9</v>
      </c>
      <c r="X1676">
        <v>13</v>
      </c>
      <c r="Y1676">
        <f t="shared" si="53"/>
        <v>34</v>
      </c>
      <c r="Z1676">
        <v>5</v>
      </c>
      <c r="AA1676">
        <v>0</v>
      </c>
      <c r="AB1676">
        <v>0</v>
      </c>
      <c r="AC1676">
        <v>0</v>
      </c>
      <c r="AD1676">
        <v>0</v>
      </c>
      <c r="AE1676">
        <v>0</v>
      </c>
      <c r="AF1676">
        <v>0</v>
      </c>
      <c r="AG1676">
        <v>3</v>
      </c>
      <c r="AH1676">
        <v>11</v>
      </c>
      <c r="AI1676">
        <v>0</v>
      </c>
      <c r="AJ1676">
        <f>marketing_campaign[[#This Row],[AcceptedCmp2]]+marketing_campaign[[#This Row],[AcceptedCmp1]]+marketing_campaign[[#This Row],[AcceptedCmp5]]+marketing_campaign[[#This Row],[AcceptedCmp4]]+marketing_campaign[[#This Row],[AcceptedCmp3]]</f>
        <v>0</v>
      </c>
    </row>
    <row r="1677" spans="1:36" x14ac:dyDescent="0.35">
      <c r="A1677">
        <v>4712</v>
      </c>
      <c r="B1677">
        <v>1991</v>
      </c>
      <c r="C1677">
        <f t="shared" ca="1" si="52"/>
        <v>35</v>
      </c>
      <c r="D1677" t="str" cm="1">
        <f t="array" aca="1" ref="D16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77" t="s">
        <v>37</v>
      </c>
      <c r="F1677" t="s">
        <v>31</v>
      </c>
      <c r="G1677" cm="1">
        <f t="array" ref="G1677">_xlfn.IFS(marketing_campaign[[#This Row],[Marital_Status]]="Single",I1677-J1677+1,marketing_campaign[[#This Row],[Marital_Status]]="Together",I1677+J1677+2,marketing_campaign[[#This Row],[Marital_Status]]="Alone",I1677-J1677+1,marketing_campaign[[#This Row],[Marital_Status]]="Married",I1677+J1677+2,marketing_campaign[[#This Row],[Marital_Status]]="Divorced",I1677+J1677+1,marketing_campaign[[#This Row],[Marital_Status]]="YOLO",I1677-J1677+1,marketing_campaign[[#This Row],[Marital_Status]]="Absurd",I1677-J1677+1,marketing_campaign[[#This Row],[Marital_Status]]="Widow",I1677+J1677+1)</f>
        <v>2</v>
      </c>
      <c r="H1677">
        <v>20193</v>
      </c>
      <c r="I1677">
        <v>0</v>
      </c>
      <c r="J1677">
        <v>0</v>
      </c>
      <c r="K1677" s="1">
        <v>41241</v>
      </c>
      <c r="L1677">
        <v>18</v>
      </c>
      <c r="M1677" t="str" cm="1">
        <f t="array" ref="M1677">_xlfn.IFS(AND(marketing_campaign[[#This Row],[Recency]]&gt;=0,marketing_campaign[[#This Row],[Recency]]&lt;=14),"Early Recency",AND(marketing_campaign[[#This Row],[Recency]]&gt;=15,marketing_campaign[[#This Row],[Recency]]&lt;=31),"Mid-Recency",marketing_campaign[[#This Row],[Recency]]&gt;=32,"Late Recency")</f>
        <v>Mid-Recency</v>
      </c>
      <c r="N1677">
        <v>8</v>
      </c>
      <c r="O1677">
        <v>8</v>
      </c>
      <c r="P1677">
        <v>22</v>
      </c>
      <c r="Q1677">
        <v>24</v>
      </c>
      <c r="R1677">
        <v>11</v>
      </c>
      <c r="S1677">
        <v>9</v>
      </c>
      <c r="T1677">
        <f>marketing_campaign[[#This Row],[MntGoldProds]]+marketing_campaign[[#This Row],[MntSweetProducts]]+marketing_campaign[[#This Row],[MntFishProducts]]+marketing_campaign[[#This Row],[MntMeatProducts]]+marketing_campaign[[#This Row],[MntFruits]]+marketing_campaign[[#This Row],[MntWines]]</f>
        <v>82</v>
      </c>
      <c r="U1677">
        <v>1</v>
      </c>
      <c r="V1677">
        <v>1</v>
      </c>
      <c r="W1677">
        <v>1</v>
      </c>
      <c r="X1677">
        <v>4</v>
      </c>
      <c r="Y1677">
        <f t="shared" si="53"/>
        <v>7</v>
      </c>
      <c r="Z1677">
        <v>4</v>
      </c>
      <c r="AA1677">
        <v>0</v>
      </c>
      <c r="AB1677">
        <v>0</v>
      </c>
      <c r="AC1677">
        <v>0</v>
      </c>
      <c r="AD1677">
        <v>0</v>
      </c>
      <c r="AE1677">
        <v>0</v>
      </c>
      <c r="AF1677">
        <v>0</v>
      </c>
      <c r="AG1677">
        <v>3</v>
      </c>
      <c r="AH1677">
        <v>11</v>
      </c>
      <c r="AI1677">
        <v>0</v>
      </c>
      <c r="AJ1677">
        <f>marketing_campaign[[#This Row],[AcceptedCmp2]]+marketing_campaign[[#This Row],[AcceptedCmp1]]+marketing_campaign[[#This Row],[AcceptedCmp5]]+marketing_campaign[[#This Row],[AcceptedCmp4]]+marketing_campaign[[#This Row],[AcceptedCmp3]]</f>
        <v>0</v>
      </c>
    </row>
    <row r="1678" spans="1:36" x14ac:dyDescent="0.35">
      <c r="A1678">
        <v>1170</v>
      </c>
      <c r="B1678">
        <v>1975</v>
      </c>
      <c r="C1678">
        <f t="shared" ca="1" si="52"/>
        <v>51</v>
      </c>
      <c r="D1678" t="str" cm="1">
        <f t="array" aca="1" ref="D16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8" t="s">
        <v>29</v>
      </c>
      <c r="F1678" t="s">
        <v>33</v>
      </c>
      <c r="G1678" cm="1">
        <f t="array" ref="G1678">_xlfn.IFS(marketing_campaign[[#This Row],[Marital_Status]]="Single",I1678-J1678+1,marketing_campaign[[#This Row],[Marital_Status]]="Together",I1678+J1678+2,marketing_campaign[[#This Row],[Marital_Status]]="Alone",I1678-J1678+1,marketing_campaign[[#This Row],[Marital_Status]]="Married",I1678+J1678+2,marketing_campaign[[#This Row],[Marital_Status]]="Divorced",I1678+J1678+1,marketing_campaign[[#This Row],[Marital_Status]]="YOLO",I1678-J1678+1,marketing_campaign[[#This Row],[Marital_Status]]="Absurd",I1678-J1678+1,marketing_campaign[[#This Row],[Marital_Status]]="Widow",I1678+J1678+1)</f>
        <v>3</v>
      </c>
      <c r="H1678">
        <v>27573</v>
      </c>
      <c r="I1678">
        <v>1</v>
      </c>
      <c r="J1678">
        <v>0</v>
      </c>
      <c r="K1678" s="1">
        <v>41358</v>
      </c>
      <c r="L1678">
        <v>45</v>
      </c>
      <c r="M1678" t="str" cm="1">
        <f t="array" ref="M1678">_xlfn.IFS(AND(marketing_campaign[[#This Row],[Recency]]&gt;=0,marketing_campaign[[#This Row],[Recency]]&lt;=14),"Early Recency",AND(marketing_campaign[[#This Row],[Recency]]&gt;=15,marketing_campaign[[#This Row],[Recency]]&lt;=31),"Mid-Recency",marketing_campaign[[#This Row],[Recency]]&gt;=32,"Late Recency")</f>
        <v>Late Recency</v>
      </c>
      <c r="N1678">
        <v>50</v>
      </c>
      <c r="O1678">
        <v>15</v>
      </c>
      <c r="P1678">
        <v>110</v>
      </c>
      <c r="Q1678">
        <v>39</v>
      </c>
      <c r="R1678">
        <v>15</v>
      </c>
      <c r="S1678">
        <v>15</v>
      </c>
      <c r="T1678">
        <f>marketing_campaign[[#This Row],[MntGoldProds]]+marketing_campaign[[#This Row],[MntSweetProducts]]+marketing_campaign[[#This Row],[MntFishProducts]]+marketing_campaign[[#This Row],[MntMeatProducts]]+marketing_campaign[[#This Row],[MntFruits]]+marketing_campaign[[#This Row],[MntWines]]</f>
        <v>244</v>
      </c>
      <c r="U1678">
        <v>4</v>
      </c>
      <c r="V1678">
        <v>5</v>
      </c>
      <c r="W1678">
        <v>1</v>
      </c>
      <c r="X1678">
        <v>4</v>
      </c>
      <c r="Y1678">
        <f t="shared" si="53"/>
        <v>14</v>
      </c>
      <c r="Z1678">
        <v>8</v>
      </c>
      <c r="AA1678">
        <v>0</v>
      </c>
      <c r="AB1678">
        <v>0</v>
      </c>
      <c r="AC1678">
        <v>0</v>
      </c>
      <c r="AD1678">
        <v>0</v>
      </c>
      <c r="AE1678">
        <v>0</v>
      </c>
      <c r="AF1678">
        <v>0</v>
      </c>
      <c r="AG1678">
        <v>3</v>
      </c>
      <c r="AH1678">
        <v>11</v>
      </c>
      <c r="AI1678">
        <v>0</v>
      </c>
      <c r="AJ1678">
        <f>marketing_campaign[[#This Row],[AcceptedCmp2]]+marketing_campaign[[#This Row],[AcceptedCmp1]]+marketing_campaign[[#This Row],[AcceptedCmp5]]+marketing_campaign[[#This Row],[AcceptedCmp4]]+marketing_campaign[[#This Row],[AcceptedCmp3]]</f>
        <v>0</v>
      </c>
    </row>
    <row r="1679" spans="1:36" x14ac:dyDescent="0.35">
      <c r="A1679">
        <v>6347</v>
      </c>
      <c r="B1679">
        <v>1979</v>
      </c>
      <c r="C1679">
        <f t="shared" ca="1" si="52"/>
        <v>47</v>
      </c>
      <c r="D1679" t="str" cm="1">
        <f t="array" aca="1" ref="D16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79" t="s">
        <v>36</v>
      </c>
      <c r="F1679" t="s">
        <v>30</v>
      </c>
      <c r="G1679" cm="1">
        <f t="array" ref="G1679">_xlfn.IFS(marketing_campaign[[#This Row],[Marital_Status]]="Single",I1679-J1679+1,marketing_campaign[[#This Row],[Marital_Status]]="Together",I1679+J1679+2,marketing_campaign[[#This Row],[Marital_Status]]="Alone",I1679-J1679+1,marketing_campaign[[#This Row],[Marital_Status]]="Married",I1679+J1679+2,marketing_campaign[[#This Row],[Marital_Status]]="Divorced",I1679+J1679+1,marketing_campaign[[#This Row],[Marital_Status]]="YOLO",I1679-J1679+1,marketing_campaign[[#This Row],[Marital_Status]]="Absurd",I1679-J1679+1,marketing_campaign[[#This Row],[Marital_Status]]="Widow",I1679+J1679+1)</f>
        <v>2</v>
      </c>
      <c r="H1679">
        <v>15862</v>
      </c>
      <c r="I1679">
        <v>1</v>
      </c>
      <c r="J1679">
        <v>0</v>
      </c>
      <c r="K1679" s="1">
        <v>41452</v>
      </c>
      <c r="L1679">
        <v>26</v>
      </c>
      <c r="M1679" t="str" cm="1">
        <f t="array" ref="M1679">_xlfn.IFS(AND(marketing_campaign[[#This Row],[Recency]]&gt;=0,marketing_campaign[[#This Row],[Recency]]&lt;=14),"Early Recency",AND(marketing_campaign[[#This Row],[Recency]]&gt;=15,marketing_campaign[[#This Row],[Recency]]&lt;=31),"Mid-Recency",marketing_campaign[[#This Row],[Recency]]&gt;=32,"Late Recency")</f>
        <v>Mid-Recency</v>
      </c>
      <c r="N1679">
        <v>1</v>
      </c>
      <c r="O1679">
        <v>1</v>
      </c>
      <c r="P1679">
        <v>4</v>
      </c>
      <c r="Q1679">
        <v>11</v>
      </c>
      <c r="R1679">
        <v>9</v>
      </c>
      <c r="S1679">
        <v>10</v>
      </c>
      <c r="T1679">
        <f>marketing_campaign[[#This Row],[MntGoldProds]]+marketing_campaign[[#This Row],[MntSweetProducts]]+marketing_campaign[[#This Row],[MntFishProducts]]+marketing_campaign[[#This Row],[MntMeatProducts]]+marketing_campaign[[#This Row],[MntFruits]]+marketing_campaign[[#This Row],[MntWines]]</f>
        <v>36</v>
      </c>
      <c r="U1679">
        <v>1</v>
      </c>
      <c r="V1679">
        <v>1</v>
      </c>
      <c r="W1679">
        <v>0</v>
      </c>
      <c r="X1679">
        <v>3</v>
      </c>
      <c r="Y1679">
        <f t="shared" si="53"/>
        <v>5</v>
      </c>
      <c r="Z1679">
        <v>8</v>
      </c>
      <c r="AA1679">
        <v>0</v>
      </c>
      <c r="AB1679">
        <v>0</v>
      </c>
      <c r="AC1679">
        <v>0</v>
      </c>
      <c r="AD1679">
        <v>0</v>
      </c>
      <c r="AE1679">
        <v>0</v>
      </c>
      <c r="AF1679">
        <v>0</v>
      </c>
      <c r="AG1679">
        <v>3</v>
      </c>
      <c r="AH1679">
        <v>11</v>
      </c>
      <c r="AI1679">
        <v>0</v>
      </c>
      <c r="AJ1679">
        <f>marketing_campaign[[#This Row],[AcceptedCmp2]]+marketing_campaign[[#This Row],[AcceptedCmp1]]+marketing_campaign[[#This Row],[AcceptedCmp5]]+marketing_campaign[[#This Row],[AcceptedCmp4]]+marketing_campaign[[#This Row],[AcceptedCmp3]]</f>
        <v>0</v>
      </c>
    </row>
    <row r="1680" spans="1:36" x14ac:dyDescent="0.35">
      <c r="A1680">
        <v>4065</v>
      </c>
      <c r="B1680">
        <v>1976</v>
      </c>
      <c r="C1680">
        <f t="shared" ca="1" si="52"/>
        <v>50</v>
      </c>
      <c r="D1680" t="str" cm="1">
        <f t="array" aca="1" ref="D16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0" t="s">
        <v>32</v>
      </c>
      <c r="F1680" t="s">
        <v>33</v>
      </c>
      <c r="G1680" cm="1">
        <f t="array" ref="G1680">_xlfn.IFS(marketing_campaign[[#This Row],[Marital_Status]]="Single",I1680-J1680+1,marketing_campaign[[#This Row],[Marital_Status]]="Together",I1680+J1680+2,marketing_campaign[[#This Row],[Marital_Status]]="Alone",I1680-J1680+1,marketing_campaign[[#This Row],[Marital_Status]]="Married",I1680+J1680+2,marketing_campaign[[#This Row],[Marital_Status]]="Divorced",I1680+J1680+1,marketing_campaign[[#This Row],[Marital_Status]]="YOLO",I1680-J1680+1,marketing_campaign[[#This Row],[Marital_Status]]="Absurd",I1680-J1680+1,marketing_campaign[[#This Row],[Marital_Status]]="Widow",I1680+J1680+1)</f>
        <v>3</v>
      </c>
      <c r="H1680">
        <v>49544</v>
      </c>
      <c r="I1680">
        <v>1</v>
      </c>
      <c r="J1680">
        <v>0</v>
      </c>
      <c r="K1680" s="1">
        <v>41317</v>
      </c>
      <c r="L1680">
        <v>0</v>
      </c>
      <c r="M1680" t="str" cm="1">
        <f t="array" ref="M1680">_xlfn.IFS(AND(marketing_campaign[[#This Row],[Recency]]&gt;=0,marketing_campaign[[#This Row],[Recency]]&lt;=14),"Early Recency",AND(marketing_campaign[[#This Row],[Recency]]&gt;=15,marketing_campaign[[#This Row],[Recency]]&lt;=31),"Mid-Recency",marketing_campaign[[#This Row],[Recency]]&gt;=32,"Late Recency")</f>
        <v>Early Recency</v>
      </c>
      <c r="N1680">
        <v>308</v>
      </c>
      <c r="O1680">
        <v>0</v>
      </c>
      <c r="P1680">
        <v>73</v>
      </c>
      <c r="Q1680">
        <v>0</v>
      </c>
      <c r="R1680">
        <v>0</v>
      </c>
      <c r="S1680">
        <v>23</v>
      </c>
      <c r="T1680">
        <f>marketing_campaign[[#This Row],[MntGoldProds]]+marketing_campaign[[#This Row],[MntSweetProducts]]+marketing_campaign[[#This Row],[MntFishProducts]]+marketing_campaign[[#This Row],[MntMeatProducts]]+marketing_campaign[[#This Row],[MntFruits]]+marketing_campaign[[#This Row],[MntWines]]</f>
        <v>404</v>
      </c>
      <c r="U1680">
        <v>2</v>
      </c>
      <c r="V1680">
        <v>5</v>
      </c>
      <c r="W1680">
        <v>1</v>
      </c>
      <c r="X1680">
        <v>8</v>
      </c>
      <c r="Y1680">
        <f t="shared" si="53"/>
        <v>16</v>
      </c>
      <c r="Z1680">
        <v>7</v>
      </c>
      <c r="AA1680">
        <v>0</v>
      </c>
      <c r="AB1680">
        <v>0</v>
      </c>
      <c r="AC1680">
        <v>0</v>
      </c>
      <c r="AD1680">
        <v>0</v>
      </c>
      <c r="AE1680">
        <v>0</v>
      </c>
      <c r="AF1680">
        <v>0</v>
      </c>
      <c r="AG1680">
        <v>3</v>
      </c>
      <c r="AH1680">
        <v>11</v>
      </c>
      <c r="AI1680">
        <v>0</v>
      </c>
      <c r="AJ1680">
        <f>marketing_campaign[[#This Row],[AcceptedCmp2]]+marketing_campaign[[#This Row],[AcceptedCmp1]]+marketing_campaign[[#This Row],[AcceptedCmp5]]+marketing_campaign[[#This Row],[AcceptedCmp4]]+marketing_campaign[[#This Row],[AcceptedCmp3]]</f>
        <v>0</v>
      </c>
    </row>
    <row r="1681" spans="1:36" x14ac:dyDescent="0.35">
      <c r="A1681">
        <v>8230</v>
      </c>
      <c r="B1681">
        <v>1980</v>
      </c>
      <c r="C1681">
        <f t="shared" ca="1" si="52"/>
        <v>46</v>
      </c>
      <c r="D1681" t="str" cm="1">
        <f t="array" aca="1" ref="D16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1" t="s">
        <v>29</v>
      </c>
      <c r="F1681" t="s">
        <v>33</v>
      </c>
      <c r="G1681" cm="1">
        <f t="array" ref="G1681">_xlfn.IFS(marketing_campaign[[#This Row],[Marital_Status]]="Single",I1681-J1681+1,marketing_campaign[[#This Row],[Marital_Status]]="Together",I1681+J1681+2,marketing_campaign[[#This Row],[Marital_Status]]="Alone",I1681-J1681+1,marketing_campaign[[#This Row],[Marital_Status]]="Married",I1681+J1681+2,marketing_campaign[[#This Row],[Marital_Status]]="Divorced",I1681+J1681+1,marketing_campaign[[#This Row],[Marital_Status]]="YOLO",I1681-J1681+1,marketing_campaign[[#This Row],[Marital_Status]]="Absurd",I1681-J1681+1,marketing_campaign[[#This Row],[Marital_Status]]="Widow",I1681+J1681+1)</f>
        <v>3</v>
      </c>
      <c r="H1681">
        <v>33228</v>
      </c>
      <c r="I1681">
        <v>1</v>
      </c>
      <c r="J1681">
        <v>0</v>
      </c>
      <c r="K1681" s="1">
        <v>41662</v>
      </c>
      <c r="L1681">
        <v>28</v>
      </c>
      <c r="M1681" t="str" cm="1">
        <f t="array" ref="M1681">_xlfn.IFS(AND(marketing_campaign[[#This Row],[Recency]]&gt;=0,marketing_campaign[[#This Row],[Recency]]&lt;=14),"Early Recency",AND(marketing_campaign[[#This Row],[Recency]]&gt;=15,marketing_campaign[[#This Row],[Recency]]&lt;=31),"Mid-Recency",marketing_campaign[[#This Row],[Recency]]&gt;=32,"Late Recency")</f>
        <v>Mid-Recency</v>
      </c>
      <c r="N1681">
        <v>22</v>
      </c>
      <c r="O1681">
        <v>2</v>
      </c>
      <c r="P1681">
        <v>31</v>
      </c>
      <c r="Q1681">
        <v>7</v>
      </c>
      <c r="R1681">
        <v>4</v>
      </c>
      <c r="S1681">
        <v>5</v>
      </c>
      <c r="T1681">
        <f>marketing_campaign[[#This Row],[MntGoldProds]]+marketing_campaign[[#This Row],[MntSweetProducts]]+marketing_campaign[[#This Row],[MntFishProducts]]+marketing_campaign[[#This Row],[MntMeatProducts]]+marketing_campaign[[#This Row],[MntFruits]]+marketing_campaign[[#This Row],[MntWines]]</f>
        <v>71</v>
      </c>
      <c r="U1681">
        <v>1</v>
      </c>
      <c r="V1681">
        <v>2</v>
      </c>
      <c r="W1681">
        <v>0</v>
      </c>
      <c r="X1681">
        <v>3</v>
      </c>
      <c r="Y1681">
        <f t="shared" si="53"/>
        <v>6</v>
      </c>
      <c r="Z1681">
        <v>7</v>
      </c>
      <c r="AA1681">
        <v>0</v>
      </c>
      <c r="AB1681">
        <v>0</v>
      </c>
      <c r="AC1681">
        <v>0</v>
      </c>
      <c r="AD1681">
        <v>0</v>
      </c>
      <c r="AE1681">
        <v>0</v>
      </c>
      <c r="AF1681">
        <v>0</v>
      </c>
      <c r="AG1681">
        <v>3</v>
      </c>
      <c r="AH1681">
        <v>11</v>
      </c>
      <c r="AI1681">
        <v>0</v>
      </c>
      <c r="AJ1681">
        <f>marketing_campaign[[#This Row],[AcceptedCmp2]]+marketing_campaign[[#This Row],[AcceptedCmp1]]+marketing_campaign[[#This Row],[AcceptedCmp5]]+marketing_campaign[[#This Row],[AcceptedCmp4]]+marketing_campaign[[#This Row],[AcceptedCmp3]]</f>
        <v>0</v>
      </c>
    </row>
    <row r="1682" spans="1:36" x14ac:dyDescent="0.35">
      <c r="A1682">
        <v>1215</v>
      </c>
      <c r="B1682">
        <v>1978</v>
      </c>
      <c r="C1682">
        <f t="shared" ca="1" si="52"/>
        <v>48</v>
      </c>
      <c r="D1682" t="str" cm="1">
        <f t="array" aca="1" ref="D16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2" t="s">
        <v>29</v>
      </c>
      <c r="F1682" t="s">
        <v>31</v>
      </c>
      <c r="G1682" cm="1">
        <f t="array" ref="G1682">_xlfn.IFS(marketing_campaign[[#This Row],[Marital_Status]]="Single",I1682-J1682+1,marketing_campaign[[#This Row],[Marital_Status]]="Together",I1682+J1682+2,marketing_campaign[[#This Row],[Marital_Status]]="Alone",I1682-J1682+1,marketing_campaign[[#This Row],[Marital_Status]]="Married",I1682+J1682+2,marketing_campaign[[#This Row],[Marital_Status]]="Divorced",I1682+J1682+1,marketing_campaign[[#This Row],[Marital_Status]]="YOLO",I1682-J1682+1,marketing_campaign[[#This Row],[Marital_Status]]="Absurd",I1682-J1682+1,marketing_campaign[[#This Row],[Marital_Status]]="Widow",I1682+J1682+1)</f>
        <v>2</v>
      </c>
      <c r="H1682">
        <v>70440</v>
      </c>
      <c r="I1682">
        <v>0</v>
      </c>
      <c r="J1682">
        <v>0</v>
      </c>
      <c r="K1682" s="1">
        <v>41555</v>
      </c>
      <c r="L1682">
        <v>49</v>
      </c>
      <c r="M1682" t="str" cm="1">
        <f t="array" ref="M1682">_xlfn.IFS(AND(marketing_campaign[[#This Row],[Recency]]&gt;=0,marketing_campaign[[#This Row],[Recency]]&lt;=14),"Early Recency",AND(marketing_campaign[[#This Row],[Recency]]&gt;=15,marketing_campaign[[#This Row],[Recency]]&lt;=31),"Mid-Recency",marketing_campaign[[#This Row],[Recency]]&gt;=32,"Late Recency")</f>
        <v>Late Recency</v>
      </c>
      <c r="N1682">
        <v>690</v>
      </c>
      <c r="O1682">
        <v>117</v>
      </c>
      <c r="P1682">
        <v>499</v>
      </c>
      <c r="Q1682">
        <v>76</v>
      </c>
      <c r="R1682">
        <v>102</v>
      </c>
      <c r="S1682">
        <v>88</v>
      </c>
      <c r="T1682">
        <f>marketing_campaign[[#This Row],[MntGoldProds]]+marketing_campaign[[#This Row],[MntSweetProducts]]+marketing_campaign[[#This Row],[MntFishProducts]]+marketing_campaign[[#This Row],[MntMeatProducts]]+marketing_campaign[[#This Row],[MntFruits]]+marketing_campaign[[#This Row],[MntWines]]</f>
        <v>1572</v>
      </c>
      <c r="U1682">
        <v>1</v>
      </c>
      <c r="V1682">
        <v>5</v>
      </c>
      <c r="W1682">
        <v>10</v>
      </c>
      <c r="X1682">
        <v>7</v>
      </c>
      <c r="Y1682">
        <f t="shared" si="53"/>
        <v>23</v>
      </c>
      <c r="Z1682">
        <v>3</v>
      </c>
      <c r="AA1682">
        <v>0</v>
      </c>
      <c r="AB1682">
        <v>0</v>
      </c>
      <c r="AC1682">
        <v>0</v>
      </c>
      <c r="AD1682">
        <v>1</v>
      </c>
      <c r="AE1682">
        <v>0</v>
      </c>
      <c r="AF1682">
        <v>0</v>
      </c>
      <c r="AG1682">
        <v>3</v>
      </c>
      <c r="AH1682">
        <v>11</v>
      </c>
      <c r="AI1682">
        <v>0</v>
      </c>
      <c r="AJ1682">
        <f>marketing_campaign[[#This Row],[AcceptedCmp2]]+marketing_campaign[[#This Row],[AcceptedCmp1]]+marketing_campaign[[#This Row],[AcceptedCmp5]]+marketing_campaign[[#This Row],[AcceptedCmp4]]+marketing_campaign[[#This Row],[AcceptedCmp3]]</f>
        <v>1</v>
      </c>
    </row>
    <row r="1683" spans="1:36" x14ac:dyDescent="0.35">
      <c r="A1683">
        <v>5939</v>
      </c>
      <c r="B1683">
        <v>1971</v>
      </c>
      <c r="C1683">
        <f t="shared" ca="1" si="52"/>
        <v>55</v>
      </c>
      <c r="D1683" t="str" cm="1">
        <f t="array" aca="1" ref="D16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3" t="s">
        <v>29</v>
      </c>
      <c r="F1683" t="s">
        <v>31</v>
      </c>
      <c r="G1683" cm="1">
        <f t="array" ref="G1683">_xlfn.IFS(marketing_campaign[[#This Row],[Marital_Status]]="Single",I1683-J1683+1,marketing_campaign[[#This Row],[Marital_Status]]="Together",I1683+J1683+2,marketing_campaign[[#This Row],[Marital_Status]]="Alone",I1683-J1683+1,marketing_campaign[[#This Row],[Marital_Status]]="Married",I1683+J1683+2,marketing_campaign[[#This Row],[Marital_Status]]="Divorced",I1683+J1683+1,marketing_campaign[[#This Row],[Marital_Status]]="YOLO",I1683-J1683+1,marketing_campaign[[#This Row],[Marital_Status]]="Absurd",I1683-J1683+1,marketing_campaign[[#This Row],[Marital_Status]]="Widow",I1683+J1683+1)</f>
        <v>4</v>
      </c>
      <c r="H1683">
        <v>38232</v>
      </c>
      <c r="I1683">
        <v>1</v>
      </c>
      <c r="J1683">
        <v>1</v>
      </c>
      <c r="K1683" s="1">
        <v>41656</v>
      </c>
      <c r="L1683">
        <v>84</v>
      </c>
      <c r="M1683" t="str" cm="1">
        <f t="array" ref="M1683">_xlfn.IFS(AND(marketing_campaign[[#This Row],[Recency]]&gt;=0,marketing_campaign[[#This Row],[Recency]]&lt;=14),"Early Recency",AND(marketing_campaign[[#This Row],[Recency]]&gt;=15,marketing_campaign[[#This Row],[Recency]]&lt;=31),"Mid-Recency",marketing_campaign[[#This Row],[Recency]]&gt;=32,"Late Recency")</f>
        <v>Late Recency</v>
      </c>
      <c r="N1683">
        <v>43</v>
      </c>
      <c r="O1683">
        <v>5</v>
      </c>
      <c r="P1683">
        <v>28</v>
      </c>
      <c r="Q1683">
        <v>7</v>
      </c>
      <c r="R1683">
        <v>6</v>
      </c>
      <c r="S1683">
        <v>33</v>
      </c>
      <c r="T1683">
        <f>marketing_campaign[[#This Row],[MntGoldProds]]+marketing_campaign[[#This Row],[MntSweetProducts]]+marketing_campaign[[#This Row],[MntFishProducts]]+marketing_campaign[[#This Row],[MntMeatProducts]]+marketing_campaign[[#This Row],[MntFruits]]+marketing_campaign[[#This Row],[MntWines]]</f>
        <v>122</v>
      </c>
      <c r="U1683">
        <v>4</v>
      </c>
      <c r="V1683">
        <v>3</v>
      </c>
      <c r="W1683">
        <v>1</v>
      </c>
      <c r="X1683">
        <v>3</v>
      </c>
      <c r="Y1683">
        <f t="shared" si="53"/>
        <v>11</v>
      </c>
      <c r="Z1683">
        <v>5</v>
      </c>
      <c r="AA1683">
        <v>0</v>
      </c>
      <c r="AB1683">
        <v>0</v>
      </c>
      <c r="AC1683">
        <v>0</v>
      </c>
      <c r="AD1683">
        <v>0</v>
      </c>
      <c r="AE1683">
        <v>0</v>
      </c>
      <c r="AF1683">
        <v>0</v>
      </c>
      <c r="AG1683">
        <v>3</v>
      </c>
      <c r="AH1683">
        <v>11</v>
      </c>
      <c r="AI1683">
        <v>0</v>
      </c>
      <c r="AJ1683">
        <f>marketing_campaign[[#This Row],[AcceptedCmp2]]+marketing_campaign[[#This Row],[AcceptedCmp1]]+marketing_campaign[[#This Row],[AcceptedCmp5]]+marketing_campaign[[#This Row],[AcceptedCmp4]]+marketing_campaign[[#This Row],[AcceptedCmp3]]</f>
        <v>0</v>
      </c>
    </row>
    <row r="1684" spans="1:36" x14ac:dyDescent="0.35">
      <c r="A1684">
        <v>2156</v>
      </c>
      <c r="B1684">
        <v>1955</v>
      </c>
      <c r="C1684">
        <f t="shared" ca="1" si="52"/>
        <v>71</v>
      </c>
      <c r="D1684" t="str" cm="1">
        <f t="array" aca="1" ref="D16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84" t="s">
        <v>32</v>
      </c>
      <c r="F1684" t="s">
        <v>33</v>
      </c>
      <c r="G1684" cm="1">
        <f t="array" ref="G1684">_xlfn.IFS(marketing_campaign[[#This Row],[Marital_Status]]="Single",I1684-J1684+1,marketing_campaign[[#This Row],[Marital_Status]]="Together",I1684+J1684+2,marketing_campaign[[#This Row],[Marital_Status]]="Alone",I1684-J1684+1,marketing_campaign[[#This Row],[Marital_Status]]="Married",I1684+J1684+2,marketing_campaign[[#This Row],[Marital_Status]]="Divorced",I1684+J1684+1,marketing_campaign[[#This Row],[Marital_Status]]="YOLO",I1684-J1684+1,marketing_campaign[[#This Row],[Marital_Status]]="Absurd",I1684-J1684+1,marketing_campaign[[#This Row],[Marital_Status]]="Widow",I1684+J1684+1)</f>
        <v>4</v>
      </c>
      <c r="H1684">
        <v>22554</v>
      </c>
      <c r="I1684">
        <v>1</v>
      </c>
      <c r="J1684">
        <v>1</v>
      </c>
      <c r="K1684" s="1">
        <v>41216</v>
      </c>
      <c r="L1684">
        <v>38</v>
      </c>
      <c r="M1684" t="str" cm="1">
        <f t="array" ref="M1684">_xlfn.IFS(AND(marketing_campaign[[#This Row],[Recency]]&gt;=0,marketing_campaign[[#This Row],[Recency]]&lt;=14),"Early Recency",AND(marketing_campaign[[#This Row],[Recency]]&gt;=15,marketing_campaign[[#This Row],[Recency]]&lt;=31),"Mid-Recency",marketing_campaign[[#This Row],[Recency]]&gt;=32,"Late Recency")</f>
        <v>Late Recency</v>
      </c>
      <c r="N1684">
        <v>27</v>
      </c>
      <c r="O1684">
        <v>0</v>
      </c>
      <c r="P1684">
        <v>10</v>
      </c>
      <c r="Q1684">
        <v>0</v>
      </c>
      <c r="R1684">
        <v>0</v>
      </c>
      <c r="S1684">
        <v>4</v>
      </c>
      <c r="T1684">
        <f>marketing_campaign[[#This Row],[MntGoldProds]]+marketing_campaign[[#This Row],[MntSweetProducts]]+marketing_campaign[[#This Row],[MntFishProducts]]+marketing_campaign[[#This Row],[MntMeatProducts]]+marketing_campaign[[#This Row],[MntFruits]]+marketing_campaign[[#This Row],[MntWines]]</f>
        <v>41</v>
      </c>
      <c r="U1684">
        <v>4</v>
      </c>
      <c r="V1684">
        <v>2</v>
      </c>
      <c r="W1684">
        <v>0</v>
      </c>
      <c r="X1684">
        <v>4</v>
      </c>
      <c r="Y1684">
        <f t="shared" si="53"/>
        <v>10</v>
      </c>
      <c r="Z1684">
        <v>5</v>
      </c>
      <c r="AA1684">
        <v>0</v>
      </c>
      <c r="AB1684">
        <v>0</v>
      </c>
      <c r="AC1684">
        <v>0</v>
      </c>
      <c r="AD1684">
        <v>0</v>
      </c>
      <c r="AE1684">
        <v>0</v>
      </c>
      <c r="AF1684">
        <v>0</v>
      </c>
      <c r="AG1684">
        <v>3</v>
      </c>
      <c r="AH1684">
        <v>11</v>
      </c>
      <c r="AI1684">
        <v>0</v>
      </c>
      <c r="AJ1684">
        <f>marketing_campaign[[#This Row],[AcceptedCmp2]]+marketing_campaign[[#This Row],[AcceptedCmp1]]+marketing_campaign[[#This Row],[AcceptedCmp5]]+marketing_campaign[[#This Row],[AcceptedCmp4]]+marketing_campaign[[#This Row],[AcceptedCmp3]]</f>
        <v>0</v>
      </c>
    </row>
    <row r="1685" spans="1:36" x14ac:dyDescent="0.35">
      <c r="A1685">
        <v>7788</v>
      </c>
      <c r="B1685">
        <v>1983</v>
      </c>
      <c r="C1685">
        <f t="shared" ca="1" si="52"/>
        <v>43</v>
      </c>
      <c r="D1685" t="str" cm="1">
        <f t="array" aca="1" ref="D16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85" t="s">
        <v>32</v>
      </c>
      <c r="F1685" t="s">
        <v>33</v>
      </c>
      <c r="G1685" cm="1">
        <f t="array" ref="G1685">_xlfn.IFS(marketing_campaign[[#This Row],[Marital_Status]]="Single",I1685-J1685+1,marketing_campaign[[#This Row],[Marital_Status]]="Together",I1685+J1685+2,marketing_campaign[[#This Row],[Marital_Status]]="Alone",I1685-J1685+1,marketing_campaign[[#This Row],[Marital_Status]]="Married",I1685+J1685+2,marketing_campaign[[#This Row],[Marital_Status]]="Divorced",I1685+J1685+1,marketing_campaign[[#This Row],[Marital_Status]]="YOLO",I1685-J1685+1,marketing_campaign[[#This Row],[Marital_Status]]="Absurd",I1685-J1685+1,marketing_campaign[[#This Row],[Marital_Status]]="Widow",I1685+J1685+1)</f>
        <v>3</v>
      </c>
      <c r="H1685">
        <v>23536</v>
      </c>
      <c r="I1685">
        <v>1</v>
      </c>
      <c r="J1685">
        <v>0</v>
      </c>
      <c r="K1685" s="1">
        <v>41794</v>
      </c>
      <c r="L1685">
        <v>53</v>
      </c>
      <c r="M1685" t="str" cm="1">
        <f t="array" ref="M1685">_xlfn.IFS(AND(marketing_campaign[[#This Row],[Recency]]&gt;=0,marketing_campaign[[#This Row],[Recency]]&lt;=14),"Early Recency",AND(marketing_campaign[[#This Row],[Recency]]&gt;=15,marketing_campaign[[#This Row],[Recency]]&lt;=31),"Mid-Recency",marketing_campaign[[#This Row],[Recency]]&gt;=32,"Late Recency")</f>
        <v>Late Recency</v>
      </c>
      <c r="N1685">
        <v>6</v>
      </c>
      <c r="O1685">
        <v>0</v>
      </c>
      <c r="P1685">
        <v>3</v>
      </c>
      <c r="Q1685">
        <v>0</v>
      </c>
      <c r="R1685">
        <v>0</v>
      </c>
      <c r="S1685">
        <v>1</v>
      </c>
      <c r="T1685">
        <f>marketing_campaign[[#This Row],[MntGoldProds]]+marketing_campaign[[#This Row],[MntSweetProducts]]+marketing_campaign[[#This Row],[MntFishProducts]]+marketing_campaign[[#This Row],[MntMeatProducts]]+marketing_campaign[[#This Row],[MntFruits]]+marketing_campaign[[#This Row],[MntWines]]</f>
        <v>10</v>
      </c>
      <c r="U1685">
        <v>1</v>
      </c>
      <c r="V1685">
        <v>0</v>
      </c>
      <c r="W1685">
        <v>0</v>
      </c>
      <c r="X1685">
        <v>3</v>
      </c>
      <c r="Y1685">
        <f t="shared" si="53"/>
        <v>4</v>
      </c>
      <c r="Z1685">
        <v>3</v>
      </c>
      <c r="AA1685">
        <v>0</v>
      </c>
      <c r="AB1685">
        <v>0</v>
      </c>
      <c r="AC1685">
        <v>0</v>
      </c>
      <c r="AD1685">
        <v>0</v>
      </c>
      <c r="AE1685">
        <v>0</v>
      </c>
      <c r="AF1685">
        <v>0</v>
      </c>
      <c r="AG1685">
        <v>3</v>
      </c>
      <c r="AH1685">
        <v>11</v>
      </c>
      <c r="AI1685">
        <v>0</v>
      </c>
      <c r="AJ1685">
        <f>marketing_campaign[[#This Row],[AcceptedCmp2]]+marketing_campaign[[#This Row],[AcceptedCmp1]]+marketing_campaign[[#This Row],[AcceptedCmp5]]+marketing_campaign[[#This Row],[AcceptedCmp4]]+marketing_campaign[[#This Row],[AcceptedCmp3]]</f>
        <v>0</v>
      </c>
    </row>
    <row r="1686" spans="1:36" x14ac:dyDescent="0.35">
      <c r="A1686">
        <v>10323</v>
      </c>
      <c r="B1686">
        <v>1952</v>
      </c>
      <c r="C1686">
        <f t="shared" ca="1" si="52"/>
        <v>74</v>
      </c>
      <c r="D1686" t="str" cm="1">
        <f t="array" aca="1" ref="D16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86" t="s">
        <v>29</v>
      </c>
      <c r="F1686" t="s">
        <v>33</v>
      </c>
      <c r="G1686" cm="1">
        <f t="array" ref="G1686">_xlfn.IFS(marketing_campaign[[#This Row],[Marital_Status]]="Single",I1686-J1686+1,marketing_campaign[[#This Row],[Marital_Status]]="Together",I1686+J1686+2,marketing_campaign[[#This Row],[Marital_Status]]="Alone",I1686-J1686+1,marketing_campaign[[#This Row],[Marital_Status]]="Married",I1686+J1686+2,marketing_campaign[[#This Row],[Marital_Status]]="Divorced",I1686+J1686+1,marketing_campaign[[#This Row],[Marital_Status]]="YOLO",I1686-J1686+1,marketing_campaign[[#This Row],[Marital_Status]]="Absurd",I1686-J1686+1,marketing_campaign[[#This Row],[Marital_Status]]="Widow",I1686+J1686+1)</f>
        <v>3</v>
      </c>
      <c r="H1686">
        <v>49413</v>
      </c>
      <c r="I1686">
        <v>0</v>
      </c>
      <c r="J1686">
        <v>1</v>
      </c>
      <c r="K1686" s="1">
        <v>41572</v>
      </c>
      <c r="L1686">
        <v>88</v>
      </c>
      <c r="M1686" t="str" cm="1">
        <f t="array" ref="M1686">_xlfn.IFS(AND(marketing_campaign[[#This Row],[Recency]]&gt;=0,marketing_campaign[[#This Row],[Recency]]&lt;=14),"Early Recency",AND(marketing_campaign[[#This Row],[Recency]]&gt;=15,marketing_campaign[[#This Row],[Recency]]&lt;=31),"Mid-Recency",marketing_campaign[[#This Row],[Recency]]&gt;=32,"Late Recency")</f>
        <v>Late Recency</v>
      </c>
      <c r="N1686">
        <v>205</v>
      </c>
      <c r="O1686">
        <v>7</v>
      </c>
      <c r="P1686">
        <v>41</v>
      </c>
      <c r="Q1686">
        <v>3</v>
      </c>
      <c r="R1686">
        <v>2</v>
      </c>
      <c r="S1686">
        <v>46</v>
      </c>
      <c r="T1686">
        <f>marketing_campaign[[#This Row],[MntGoldProds]]+marketing_campaign[[#This Row],[MntSweetProducts]]+marketing_campaign[[#This Row],[MntFishProducts]]+marketing_campaign[[#This Row],[MntMeatProducts]]+marketing_campaign[[#This Row],[MntFruits]]+marketing_campaign[[#This Row],[MntWines]]</f>
        <v>304</v>
      </c>
      <c r="U1686">
        <v>2</v>
      </c>
      <c r="V1686">
        <v>4</v>
      </c>
      <c r="W1686">
        <v>2</v>
      </c>
      <c r="X1686">
        <v>5</v>
      </c>
      <c r="Y1686">
        <f t="shared" si="53"/>
        <v>13</v>
      </c>
      <c r="Z1686">
        <v>5</v>
      </c>
      <c r="AA1686">
        <v>0</v>
      </c>
      <c r="AB1686">
        <v>0</v>
      </c>
      <c r="AC1686">
        <v>0</v>
      </c>
      <c r="AD1686">
        <v>0</v>
      </c>
      <c r="AE1686">
        <v>0</v>
      </c>
      <c r="AF1686">
        <v>0</v>
      </c>
      <c r="AG1686">
        <v>3</v>
      </c>
      <c r="AH1686">
        <v>11</v>
      </c>
      <c r="AI1686">
        <v>0</v>
      </c>
      <c r="AJ1686">
        <f>marketing_campaign[[#This Row],[AcceptedCmp2]]+marketing_campaign[[#This Row],[AcceptedCmp1]]+marketing_campaign[[#This Row],[AcceptedCmp5]]+marketing_campaign[[#This Row],[AcceptedCmp4]]+marketing_campaign[[#This Row],[AcceptedCmp3]]</f>
        <v>0</v>
      </c>
    </row>
    <row r="1687" spans="1:36" x14ac:dyDescent="0.35">
      <c r="A1687">
        <v>7947</v>
      </c>
      <c r="B1687">
        <v>1969</v>
      </c>
      <c r="C1687">
        <f t="shared" ca="1" si="52"/>
        <v>57</v>
      </c>
      <c r="D1687" t="str" cm="1">
        <f t="array" aca="1" ref="D16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7" t="s">
        <v>29</v>
      </c>
      <c r="F1687" t="s">
        <v>33</v>
      </c>
      <c r="G1687" cm="1">
        <f t="array" ref="G1687">_xlfn.IFS(marketing_campaign[[#This Row],[Marital_Status]]="Single",I1687-J1687+1,marketing_campaign[[#This Row],[Marital_Status]]="Together",I1687+J1687+2,marketing_campaign[[#This Row],[Marital_Status]]="Alone",I1687-J1687+1,marketing_campaign[[#This Row],[Marital_Status]]="Married",I1687+J1687+2,marketing_campaign[[#This Row],[Marital_Status]]="Divorced",I1687+J1687+1,marketing_campaign[[#This Row],[Marital_Status]]="YOLO",I1687-J1687+1,marketing_campaign[[#This Row],[Marital_Status]]="Absurd",I1687-J1687+1,marketing_campaign[[#This Row],[Marital_Status]]="Widow",I1687+J1687+1)</f>
        <v>4</v>
      </c>
      <c r="H1687">
        <v>42231</v>
      </c>
      <c r="I1687">
        <v>1</v>
      </c>
      <c r="J1687">
        <v>1</v>
      </c>
      <c r="K1687" s="1">
        <v>41723</v>
      </c>
      <c r="L1687">
        <v>99</v>
      </c>
      <c r="M1687" t="str" cm="1">
        <f t="array" ref="M1687">_xlfn.IFS(AND(marketing_campaign[[#This Row],[Recency]]&gt;=0,marketing_campaign[[#This Row],[Recency]]&lt;=14),"Early Recency",AND(marketing_campaign[[#This Row],[Recency]]&gt;=15,marketing_campaign[[#This Row],[Recency]]&lt;=31),"Mid-Recency",marketing_campaign[[#This Row],[Recency]]&gt;=32,"Late Recency")</f>
        <v>Late Recency</v>
      </c>
      <c r="N1687">
        <v>24</v>
      </c>
      <c r="O1687">
        <v>0</v>
      </c>
      <c r="P1687">
        <v>8</v>
      </c>
      <c r="Q1687">
        <v>0</v>
      </c>
      <c r="R1687">
        <v>1</v>
      </c>
      <c r="S1687">
        <v>4</v>
      </c>
      <c r="T1687">
        <f>marketing_campaign[[#This Row],[MntGoldProds]]+marketing_campaign[[#This Row],[MntSweetProducts]]+marketing_campaign[[#This Row],[MntFishProducts]]+marketing_campaign[[#This Row],[MntMeatProducts]]+marketing_campaign[[#This Row],[MntFruits]]+marketing_campaign[[#This Row],[MntWines]]</f>
        <v>37</v>
      </c>
      <c r="U1687">
        <v>1</v>
      </c>
      <c r="V1687">
        <v>1</v>
      </c>
      <c r="W1687">
        <v>0</v>
      </c>
      <c r="X1687">
        <v>3</v>
      </c>
      <c r="Y1687">
        <f t="shared" si="53"/>
        <v>5</v>
      </c>
      <c r="Z1687">
        <v>5</v>
      </c>
      <c r="AA1687">
        <v>0</v>
      </c>
      <c r="AB1687">
        <v>0</v>
      </c>
      <c r="AC1687">
        <v>0</v>
      </c>
      <c r="AD1687">
        <v>0</v>
      </c>
      <c r="AE1687">
        <v>0</v>
      </c>
      <c r="AF1687">
        <v>0</v>
      </c>
      <c r="AG1687">
        <v>3</v>
      </c>
      <c r="AH1687">
        <v>11</v>
      </c>
      <c r="AI1687">
        <v>0</v>
      </c>
      <c r="AJ1687">
        <f>marketing_campaign[[#This Row],[AcceptedCmp2]]+marketing_campaign[[#This Row],[AcceptedCmp1]]+marketing_campaign[[#This Row],[AcceptedCmp5]]+marketing_campaign[[#This Row],[AcceptedCmp4]]+marketing_campaign[[#This Row],[AcceptedCmp3]]</f>
        <v>0</v>
      </c>
    </row>
    <row r="1688" spans="1:36" x14ac:dyDescent="0.35">
      <c r="A1688">
        <v>1891</v>
      </c>
      <c r="B1688">
        <v>1980</v>
      </c>
      <c r="C1688">
        <f t="shared" ca="1" si="52"/>
        <v>46</v>
      </c>
      <c r="D1688" t="str" cm="1">
        <f t="array" aca="1" ref="D16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8" t="s">
        <v>34</v>
      </c>
      <c r="F1688" t="s">
        <v>35</v>
      </c>
      <c r="G1688" cm="1">
        <f t="array" ref="G1688">_xlfn.IFS(marketing_campaign[[#This Row],[Marital_Status]]="Single",I1688-J1688+1,marketing_campaign[[#This Row],[Marital_Status]]="Together",I1688+J1688+2,marketing_campaign[[#This Row],[Marital_Status]]="Alone",I1688-J1688+1,marketing_campaign[[#This Row],[Marital_Status]]="Married",I1688+J1688+2,marketing_campaign[[#This Row],[Marital_Status]]="Divorced",I1688+J1688+1,marketing_campaign[[#This Row],[Marital_Status]]="YOLO",I1688-J1688+1,marketing_campaign[[#This Row],[Marital_Status]]="Absurd",I1688-J1688+1,marketing_campaign[[#This Row],[Marital_Status]]="Widow",I1688+J1688+1)</f>
        <v>1</v>
      </c>
      <c r="H1688">
        <v>78789</v>
      </c>
      <c r="I1688">
        <v>0</v>
      </c>
      <c r="J1688">
        <v>0</v>
      </c>
      <c r="K1688" s="1">
        <v>41129</v>
      </c>
      <c r="L1688">
        <v>12</v>
      </c>
      <c r="M1688" t="str" cm="1">
        <f t="array" ref="M1688">_xlfn.IFS(AND(marketing_campaign[[#This Row],[Recency]]&gt;=0,marketing_campaign[[#This Row],[Recency]]&lt;=14),"Early Recency",AND(marketing_campaign[[#This Row],[Recency]]&gt;=15,marketing_campaign[[#This Row],[Recency]]&lt;=31),"Mid-Recency",marketing_campaign[[#This Row],[Recency]]&gt;=32,"Late Recency")</f>
        <v>Early Recency</v>
      </c>
      <c r="N1688">
        <v>667</v>
      </c>
      <c r="O1688">
        <v>50</v>
      </c>
      <c r="P1688">
        <v>850</v>
      </c>
      <c r="Q1688">
        <v>21</v>
      </c>
      <c r="R1688">
        <v>83</v>
      </c>
      <c r="S1688">
        <v>83</v>
      </c>
      <c r="T1688">
        <f>marketing_campaign[[#This Row],[MntGoldProds]]+marketing_campaign[[#This Row],[MntSweetProducts]]+marketing_campaign[[#This Row],[MntFishProducts]]+marketing_campaign[[#This Row],[MntMeatProducts]]+marketing_campaign[[#This Row],[MntFruits]]+marketing_campaign[[#This Row],[MntWines]]</f>
        <v>1754</v>
      </c>
      <c r="U1688">
        <v>1</v>
      </c>
      <c r="V1688">
        <v>4</v>
      </c>
      <c r="W1688">
        <v>6</v>
      </c>
      <c r="X1688">
        <v>5</v>
      </c>
      <c r="Y1688">
        <f t="shared" si="53"/>
        <v>16</v>
      </c>
      <c r="Z1688">
        <v>2</v>
      </c>
      <c r="AA1688">
        <v>0</v>
      </c>
      <c r="AB1688">
        <v>0</v>
      </c>
      <c r="AC1688">
        <v>0</v>
      </c>
      <c r="AD1688">
        <v>0</v>
      </c>
      <c r="AE1688">
        <v>0</v>
      </c>
      <c r="AF1688">
        <v>0</v>
      </c>
      <c r="AG1688">
        <v>3</v>
      </c>
      <c r="AH1688">
        <v>11</v>
      </c>
      <c r="AI1688">
        <v>1</v>
      </c>
      <c r="AJ1688">
        <f>marketing_campaign[[#This Row],[AcceptedCmp2]]+marketing_campaign[[#This Row],[AcceptedCmp1]]+marketing_campaign[[#This Row],[AcceptedCmp5]]+marketing_campaign[[#This Row],[AcceptedCmp4]]+marketing_campaign[[#This Row],[AcceptedCmp3]]</f>
        <v>0</v>
      </c>
    </row>
    <row r="1689" spans="1:36" x14ac:dyDescent="0.35">
      <c r="A1689">
        <v>2570</v>
      </c>
      <c r="B1689">
        <v>1968</v>
      </c>
      <c r="C1689">
        <f t="shared" ca="1" si="52"/>
        <v>58</v>
      </c>
      <c r="D1689" t="str" cm="1">
        <f t="array" aca="1" ref="D16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89" t="s">
        <v>29</v>
      </c>
      <c r="F1689" t="s">
        <v>31</v>
      </c>
      <c r="G1689" cm="1">
        <f t="array" ref="G1689">_xlfn.IFS(marketing_campaign[[#This Row],[Marital_Status]]="Single",I1689-J1689+1,marketing_campaign[[#This Row],[Marital_Status]]="Together",I1689+J1689+2,marketing_campaign[[#This Row],[Marital_Status]]="Alone",I1689-J1689+1,marketing_campaign[[#This Row],[Marital_Status]]="Married",I1689+J1689+2,marketing_campaign[[#This Row],[Marital_Status]]="Divorced",I1689+J1689+1,marketing_campaign[[#This Row],[Marital_Status]]="YOLO",I1689-J1689+1,marketing_campaign[[#This Row],[Marital_Status]]="Absurd",I1689-J1689+1,marketing_campaign[[#This Row],[Marital_Status]]="Widow",I1689+J1689+1)</f>
        <v>3</v>
      </c>
      <c r="H1689">
        <v>56534</v>
      </c>
      <c r="I1689">
        <v>0</v>
      </c>
      <c r="J1689">
        <v>1</v>
      </c>
      <c r="K1689" s="1">
        <v>41478</v>
      </c>
      <c r="L1689">
        <v>35</v>
      </c>
      <c r="M1689" t="str" cm="1">
        <f t="array" ref="M1689">_xlfn.IFS(AND(marketing_campaign[[#This Row],[Recency]]&gt;=0,marketing_campaign[[#This Row],[Recency]]&lt;=14),"Early Recency",AND(marketing_campaign[[#This Row],[Recency]]&gt;=15,marketing_campaign[[#This Row],[Recency]]&lt;=31),"Mid-Recency",marketing_campaign[[#This Row],[Recency]]&gt;=32,"Late Recency")</f>
        <v>Late Recency</v>
      </c>
      <c r="N1689">
        <v>691</v>
      </c>
      <c r="O1689">
        <v>7</v>
      </c>
      <c r="P1689">
        <v>61</v>
      </c>
      <c r="Q1689">
        <v>10</v>
      </c>
      <c r="R1689">
        <v>0</v>
      </c>
      <c r="S1689">
        <v>46</v>
      </c>
      <c r="T1689">
        <f>marketing_campaign[[#This Row],[MntGoldProds]]+marketing_campaign[[#This Row],[MntSweetProducts]]+marketing_campaign[[#This Row],[MntFishProducts]]+marketing_campaign[[#This Row],[MntMeatProducts]]+marketing_campaign[[#This Row],[MntFruits]]+marketing_campaign[[#This Row],[MntWines]]</f>
        <v>815</v>
      </c>
      <c r="U1689">
        <v>4</v>
      </c>
      <c r="V1689">
        <v>10</v>
      </c>
      <c r="W1689">
        <v>4</v>
      </c>
      <c r="X1689">
        <v>7</v>
      </c>
      <c r="Y1689">
        <f t="shared" si="53"/>
        <v>25</v>
      </c>
      <c r="Z1689">
        <v>8</v>
      </c>
      <c r="AA1689">
        <v>0</v>
      </c>
      <c r="AB1689">
        <v>1</v>
      </c>
      <c r="AC1689">
        <v>0</v>
      </c>
      <c r="AD1689">
        <v>0</v>
      </c>
      <c r="AE1689">
        <v>1</v>
      </c>
      <c r="AF1689">
        <v>0</v>
      </c>
      <c r="AG1689">
        <v>3</v>
      </c>
      <c r="AH1689">
        <v>11</v>
      </c>
      <c r="AI1689">
        <v>1</v>
      </c>
      <c r="AJ1689">
        <f>marketing_campaign[[#This Row],[AcceptedCmp2]]+marketing_campaign[[#This Row],[AcceptedCmp1]]+marketing_campaign[[#This Row],[AcceptedCmp5]]+marketing_campaign[[#This Row],[AcceptedCmp4]]+marketing_campaign[[#This Row],[AcceptedCmp3]]</f>
        <v>2</v>
      </c>
    </row>
    <row r="1690" spans="1:36" x14ac:dyDescent="0.35">
      <c r="A1690">
        <v>9256</v>
      </c>
      <c r="B1690">
        <v>1971</v>
      </c>
      <c r="C1690">
        <f t="shared" ca="1" si="52"/>
        <v>55</v>
      </c>
      <c r="D1690" t="str" cm="1">
        <f t="array" aca="1" ref="D16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90" t="s">
        <v>29</v>
      </c>
      <c r="F1690" t="s">
        <v>30</v>
      </c>
      <c r="G1690" cm="1">
        <f t="array" ref="G1690">_xlfn.IFS(marketing_campaign[[#This Row],[Marital_Status]]="Single",I1690-J1690+1,marketing_campaign[[#This Row],[Marital_Status]]="Together",I1690+J1690+2,marketing_campaign[[#This Row],[Marital_Status]]="Alone",I1690-J1690+1,marketing_campaign[[#This Row],[Marital_Status]]="Married",I1690+J1690+2,marketing_campaign[[#This Row],[Marital_Status]]="Divorced",I1690+J1690+1,marketing_campaign[[#This Row],[Marital_Status]]="YOLO",I1690-J1690+1,marketing_campaign[[#This Row],[Marital_Status]]="Absurd",I1690-J1690+1,marketing_campaign[[#This Row],[Marital_Status]]="Widow",I1690+J1690+1)</f>
        <v>0</v>
      </c>
      <c r="H1690">
        <v>58350</v>
      </c>
      <c r="I1690">
        <v>0</v>
      </c>
      <c r="J1690">
        <v>1</v>
      </c>
      <c r="K1690" s="1">
        <v>41278</v>
      </c>
      <c r="L1690">
        <v>5</v>
      </c>
      <c r="M1690" t="str" cm="1">
        <f t="array" ref="M1690">_xlfn.IFS(AND(marketing_campaign[[#This Row],[Recency]]&gt;=0,marketing_campaign[[#This Row],[Recency]]&lt;=14),"Early Recency",AND(marketing_campaign[[#This Row],[Recency]]&gt;=15,marketing_campaign[[#This Row],[Recency]]&lt;=31),"Mid-Recency",marketing_campaign[[#This Row],[Recency]]&gt;=32,"Late Recency")</f>
        <v>Early Recency</v>
      </c>
      <c r="N1690">
        <v>493</v>
      </c>
      <c r="O1690">
        <v>26</v>
      </c>
      <c r="P1690">
        <v>206</v>
      </c>
      <c r="Q1690">
        <v>116</v>
      </c>
      <c r="R1690">
        <v>80</v>
      </c>
      <c r="S1690">
        <v>80</v>
      </c>
      <c r="T1690">
        <f>marketing_campaign[[#This Row],[MntGoldProds]]+marketing_campaign[[#This Row],[MntSweetProducts]]+marketing_campaign[[#This Row],[MntFishProducts]]+marketing_campaign[[#This Row],[MntMeatProducts]]+marketing_campaign[[#This Row],[MntFruits]]+marketing_campaign[[#This Row],[MntWines]]</f>
        <v>1001</v>
      </c>
      <c r="U1690">
        <v>4</v>
      </c>
      <c r="V1690">
        <v>8</v>
      </c>
      <c r="W1690">
        <v>3</v>
      </c>
      <c r="X1690">
        <v>12</v>
      </c>
      <c r="Y1690">
        <f t="shared" si="53"/>
        <v>27</v>
      </c>
      <c r="Z1690">
        <v>6</v>
      </c>
      <c r="AA1690">
        <v>0</v>
      </c>
      <c r="AB1690">
        <v>0</v>
      </c>
      <c r="AC1690">
        <v>0</v>
      </c>
      <c r="AD1690">
        <v>0</v>
      </c>
      <c r="AE1690">
        <v>0</v>
      </c>
      <c r="AF1690">
        <v>0</v>
      </c>
      <c r="AG1690">
        <v>3</v>
      </c>
      <c r="AH1690">
        <v>11</v>
      </c>
      <c r="AI1690">
        <v>0</v>
      </c>
      <c r="AJ1690">
        <f>marketing_campaign[[#This Row],[AcceptedCmp2]]+marketing_campaign[[#This Row],[AcceptedCmp1]]+marketing_campaign[[#This Row],[AcceptedCmp5]]+marketing_campaign[[#This Row],[AcceptedCmp4]]+marketing_campaign[[#This Row],[AcceptedCmp3]]</f>
        <v>0</v>
      </c>
    </row>
    <row r="1691" spans="1:36" x14ac:dyDescent="0.35">
      <c r="A1691">
        <v>295</v>
      </c>
      <c r="B1691">
        <v>1989</v>
      </c>
      <c r="C1691">
        <f t="shared" ca="1" si="52"/>
        <v>37</v>
      </c>
      <c r="D1691" t="str" cm="1">
        <f t="array" aca="1" ref="D16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1" t="s">
        <v>29</v>
      </c>
      <c r="F1691" t="s">
        <v>30</v>
      </c>
      <c r="G1691" cm="1">
        <f t="array" ref="G1691">_xlfn.IFS(marketing_campaign[[#This Row],[Marital_Status]]="Single",I1691-J1691+1,marketing_campaign[[#This Row],[Marital_Status]]="Together",I1691+J1691+2,marketing_campaign[[#This Row],[Marital_Status]]="Alone",I1691-J1691+1,marketing_campaign[[#This Row],[Marital_Status]]="Married",I1691+J1691+2,marketing_campaign[[#This Row],[Marital_Status]]="Divorced",I1691+J1691+1,marketing_campaign[[#This Row],[Marital_Status]]="YOLO",I1691-J1691+1,marketing_campaign[[#This Row],[Marital_Status]]="Absurd",I1691-J1691+1,marketing_campaign[[#This Row],[Marital_Status]]="Widow",I1691+J1691+1)</f>
        <v>1</v>
      </c>
      <c r="H1691">
        <v>81217</v>
      </c>
      <c r="I1691">
        <v>0</v>
      </c>
      <c r="J1691">
        <v>0</v>
      </c>
      <c r="K1691" s="1">
        <v>41474</v>
      </c>
      <c r="L1691">
        <v>77</v>
      </c>
      <c r="M1691" t="str" cm="1">
        <f t="array" ref="M1691">_xlfn.IFS(AND(marketing_campaign[[#This Row],[Recency]]&gt;=0,marketing_campaign[[#This Row],[Recency]]&lt;=14),"Early Recency",AND(marketing_campaign[[#This Row],[Recency]]&gt;=15,marketing_campaign[[#This Row],[Recency]]&lt;=31),"Mid-Recency",marketing_campaign[[#This Row],[Recency]]&gt;=32,"Late Recency")</f>
        <v>Late Recency</v>
      </c>
      <c r="N1691">
        <v>493</v>
      </c>
      <c r="O1691">
        <v>70</v>
      </c>
      <c r="P1691">
        <v>324</v>
      </c>
      <c r="Q1691">
        <v>146</v>
      </c>
      <c r="R1691">
        <v>40</v>
      </c>
      <c r="S1691">
        <v>84</v>
      </c>
      <c r="T1691">
        <f>marketing_campaign[[#This Row],[MntGoldProds]]+marketing_campaign[[#This Row],[MntSweetProducts]]+marketing_campaign[[#This Row],[MntFishProducts]]+marketing_campaign[[#This Row],[MntMeatProducts]]+marketing_campaign[[#This Row],[MntFruits]]+marketing_campaign[[#This Row],[MntWines]]</f>
        <v>1157</v>
      </c>
      <c r="U1691">
        <v>1</v>
      </c>
      <c r="V1691">
        <v>3</v>
      </c>
      <c r="W1691">
        <v>7</v>
      </c>
      <c r="X1691">
        <v>11</v>
      </c>
      <c r="Y1691">
        <f t="shared" si="53"/>
        <v>22</v>
      </c>
      <c r="Z1691">
        <v>1</v>
      </c>
      <c r="AA1691">
        <v>0</v>
      </c>
      <c r="AB1691">
        <v>0</v>
      </c>
      <c r="AC1691">
        <v>0</v>
      </c>
      <c r="AD1691">
        <v>0</v>
      </c>
      <c r="AE1691">
        <v>0</v>
      </c>
      <c r="AF1691">
        <v>0</v>
      </c>
      <c r="AG1691">
        <v>3</v>
      </c>
      <c r="AH1691">
        <v>11</v>
      </c>
      <c r="AI1691">
        <v>0</v>
      </c>
      <c r="AJ1691">
        <f>marketing_campaign[[#This Row],[AcceptedCmp2]]+marketing_campaign[[#This Row],[AcceptedCmp1]]+marketing_campaign[[#This Row],[AcceptedCmp5]]+marketing_campaign[[#This Row],[AcceptedCmp4]]+marketing_campaign[[#This Row],[AcceptedCmp3]]</f>
        <v>0</v>
      </c>
    </row>
    <row r="1692" spans="1:36" x14ac:dyDescent="0.35">
      <c r="A1692">
        <v>7397</v>
      </c>
      <c r="B1692">
        <v>1951</v>
      </c>
      <c r="C1692">
        <f t="shared" ca="1" si="52"/>
        <v>75</v>
      </c>
      <c r="D1692" t="str" cm="1">
        <f t="array" aca="1" ref="D16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92" t="s">
        <v>29</v>
      </c>
      <c r="F1692" t="s">
        <v>30</v>
      </c>
      <c r="G1692" cm="1">
        <f t="array" ref="G1692">_xlfn.IFS(marketing_campaign[[#This Row],[Marital_Status]]="Single",I1692-J1692+1,marketing_campaign[[#This Row],[Marital_Status]]="Together",I1692+J1692+2,marketing_campaign[[#This Row],[Marital_Status]]="Alone",I1692-J1692+1,marketing_campaign[[#This Row],[Marital_Status]]="Married",I1692+J1692+2,marketing_campaign[[#This Row],[Marital_Status]]="Divorced",I1692+J1692+1,marketing_campaign[[#This Row],[Marital_Status]]="YOLO",I1692-J1692+1,marketing_campaign[[#This Row],[Marital_Status]]="Absurd",I1692-J1692+1,marketing_campaign[[#This Row],[Marital_Status]]="Widow",I1692+J1692+1)</f>
        <v>0</v>
      </c>
      <c r="H1692">
        <v>49090</v>
      </c>
      <c r="I1692">
        <v>0</v>
      </c>
      <c r="J1692">
        <v>1</v>
      </c>
      <c r="K1692" s="1">
        <v>41474</v>
      </c>
      <c r="L1692">
        <v>45</v>
      </c>
      <c r="M1692" t="str" cm="1">
        <f t="array" ref="M1692">_xlfn.IFS(AND(marketing_campaign[[#This Row],[Recency]]&gt;=0,marketing_campaign[[#This Row],[Recency]]&lt;=14),"Early Recency",AND(marketing_campaign[[#This Row],[Recency]]&gt;=15,marketing_campaign[[#This Row],[Recency]]&lt;=31),"Mid-Recency",marketing_campaign[[#This Row],[Recency]]&gt;=32,"Late Recency")</f>
        <v>Late Recency</v>
      </c>
      <c r="N1692">
        <v>494</v>
      </c>
      <c r="O1692">
        <v>5</v>
      </c>
      <c r="P1692">
        <v>82</v>
      </c>
      <c r="Q1692">
        <v>7</v>
      </c>
      <c r="R1692">
        <v>0</v>
      </c>
      <c r="S1692">
        <v>100</v>
      </c>
      <c r="T1692">
        <f>marketing_campaign[[#This Row],[MntGoldProds]]+marketing_campaign[[#This Row],[MntSweetProducts]]+marketing_campaign[[#This Row],[MntFishProducts]]+marketing_campaign[[#This Row],[MntMeatProducts]]+marketing_campaign[[#This Row],[MntFruits]]+marketing_campaign[[#This Row],[MntWines]]</f>
        <v>688</v>
      </c>
      <c r="U1692">
        <v>3</v>
      </c>
      <c r="V1692">
        <v>7</v>
      </c>
      <c r="W1692">
        <v>2</v>
      </c>
      <c r="X1692">
        <v>9</v>
      </c>
      <c r="Y1692">
        <f t="shared" si="53"/>
        <v>21</v>
      </c>
      <c r="Z1692">
        <v>7</v>
      </c>
      <c r="AA1692">
        <v>0</v>
      </c>
      <c r="AB1692">
        <v>0</v>
      </c>
      <c r="AC1692">
        <v>0</v>
      </c>
      <c r="AD1692">
        <v>0</v>
      </c>
      <c r="AE1692">
        <v>0</v>
      </c>
      <c r="AF1692">
        <v>0</v>
      </c>
      <c r="AG1692">
        <v>3</v>
      </c>
      <c r="AH1692">
        <v>11</v>
      </c>
      <c r="AI1692">
        <v>0</v>
      </c>
      <c r="AJ1692">
        <f>marketing_campaign[[#This Row],[AcceptedCmp2]]+marketing_campaign[[#This Row],[AcceptedCmp1]]+marketing_campaign[[#This Row],[AcceptedCmp5]]+marketing_campaign[[#This Row],[AcceptedCmp4]]+marketing_campaign[[#This Row],[AcceptedCmp3]]</f>
        <v>0</v>
      </c>
    </row>
    <row r="1693" spans="1:36" x14ac:dyDescent="0.35">
      <c r="A1693">
        <v>6349</v>
      </c>
      <c r="B1693">
        <v>1987</v>
      </c>
      <c r="C1693">
        <f t="shared" ca="1" si="52"/>
        <v>39</v>
      </c>
      <c r="D1693" t="str" cm="1">
        <f t="array" aca="1" ref="D16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3" t="s">
        <v>34</v>
      </c>
      <c r="F1693" t="s">
        <v>35</v>
      </c>
      <c r="G1693" cm="1">
        <f t="array" ref="G1693">_xlfn.IFS(marketing_campaign[[#This Row],[Marital_Status]]="Single",I1693-J1693+1,marketing_campaign[[#This Row],[Marital_Status]]="Together",I1693+J1693+2,marketing_campaign[[#This Row],[Marital_Status]]="Alone",I1693-J1693+1,marketing_campaign[[#This Row],[Marital_Status]]="Married",I1693+J1693+2,marketing_campaign[[#This Row],[Marital_Status]]="Divorced",I1693+J1693+1,marketing_campaign[[#This Row],[Marital_Status]]="YOLO",I1693-J1693+1,marketing_campaign[[#This Row],[Marital_Status]]="Absurd",I1693-J1693+1,marketing_campaign[[#This Row],[Marital_Status]]="Widow",I1693+J1693+1)</f>
        <v>1</v>
      </c>
      <c r="H1693">
        <v>61787</v>
      </c>
      <c r="I1693">
        <v>0</v>
      </c>
      <c r="J1693">
        <v>0</v>
      </c>
      <c r="K1693" s="1">
        <v>41461</v>
      </c>
      <c r="L1693">
        <v>71</v>
      </c>
      <c r="M1693" t="str" cm="1">
        <f t="array" ref="M1693">_xlfn.IFS(AND(marketing_campaign[[#This Row],[Recency]]&gt;=0,marketing_campaign[[#This Row],[Recency]]&lt;=14),"Early Recency",AND(marketing_campaign[[#This Row],[Recency]]&gt;=15,marketing_campaign[[#This Row],[Recency]]&lt;=31),"Mid-Recency",marketing_campaign[[#This Row],[Recency]]&gt;=32,"Late Recency")</f>
        <v>Late Recency</v>
      </c>
      <c r="N1693">
        <v>621</v>
      </c>
      <c r="O1693">
        <v>73</v>
      </c>
      <c r="P1693">
        <v>414</v>
      </c>
      <c r="Q1693">
        <v>78</v>
      </c>
      <c r="R1693">
        <v>48</v>
      </c>
      <c r="S1693">
        <v>85</v>
      </c>
      <c r="T1693">
        <f>marketing_campaign[[#This Row],[MntGoldProds]]+marketing_campaign[[#This Row],[MntSweetProducts]]+marketing_campaign[[#This Row],[MntFishProducts]]+marketing_campaign[[#This Row],[MntMeatProducts]]+marketing_campaign[[#This Row],[MntFruits]]+marketing_campaign[[#This Row],[MntWines]]</f>
        <v>1319</v>
      </c>
      <c r="U1693">
        <v>1</v>
      </c>
      <c r="V1693">
        <v>8</v>
      </c>
      <c r="W1693">
        <v>4</v>
      </c>
      <c r="X1693">
        <v>6</v>
      </c>
      <c r="Y1693">
        <f t="shared" si="53"/>
        <v>19</v>
      </c>
      <c r="Z1693">
        <v>5</v>
      </c>
      <c r="AA1693">
        <v>0</v>
      </c>
      <c r="AB1693">
        <v>0</v>
      </c>
      <c r="AC1693">
        <v>0</v>
      </c>
      <c r="AD1693">
        <v>0</v>
      </c>
      <c r="AE1693">
        <v>0</v>
      </c>
      <c r="AF1693">
        <v>0</v>
      </c>
      <c r="AG1693">
        <v>3</v>
      </c>
      <c r="AH1693">
        <v>11</v>
      </c>
      <c r="AI1693">
        <v>0</v>
      </c>
      <c r="AJ1693">
        <f>marketing_campaign[[#This Row],[AcceptedCmp2]]+marketing_campaign[[#This Row],[AcceptedCmp1]]+marketing_campaign[[#This Row],[AcceptedCmp5]]+marketing_campaign[[#This Row],[AcceptedCmp4]]+marketing_campaign[[#This Row],[AcceptedCmp3]]</f>
        <v>0</v>
      </c>
    </row>
    <row r="1694" spans="1:36" x14ac:dyDescent="0.35">
      <c r="A1694">
        <v>10790</v>
      </c>
      <c r="B1694">
        <v>1985</v>
      </c>
      <c r="C1694">
        <f t="shared" ca="1" si="52"/>
        <v>41</v>
      </c>
      <c r="D1694" t="str" cm="1">
        <f t="array" aca="1" ref="D16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4" t="s">
        <v>32</v>
      </c>
      <c r="F1694" t="s">
        <v>33</v>
      </c>
      <c r="G1694" cm="1">
        <f t="array" ref="G1694">_xlfn.IFS(marketing_campaign[[#This Row],[Marital_Status]]="Single",I1694-J1694+1,marketing_campaign[[#This Row],[Marital_Status]]="Together",I1694+J1694+2,marketing_campaign[[#This Row],[Marital_Status]]="Alone",I1694-J1694+1,marketing_campaign[[#This Row],[Marital_Status]]="Married",I1694+J1694+2,marketing_campaign[[#This Row],[Marital_Status]]="Divorced",I1694+J1694+1,marketing_campaign[[#This Row],[Marital_Status]]="YOLO",I1694-J1694+1,marketing_campaign[[#This Row],[Marital_Status]]="Absurd",I1694-J1694+1,marketing_campaign[[#This Row],[Marital_Status]]="Widow",I1694+J1694+1)</f>
        <v>3</v>
      </c>
      <c r="H1694">
        <v>18169</v>
      </c>
      <c r="I1694">
        <v>1</v>
      </c>
      <c r="J1694">
        <v>0</v>
      </c>
      <c r="K1694" s="1">
        <v>41324</v>
      </c>
      <c r="L1694">
        <v>40</v>
      </c>
      <c r="M1694" t="str" cm="1">
        <f t="array" ref="M1694">_xlfn.IFS(AND(marketing_campaign[[#This Row],[Recency]]&gt;=0,marketing_campaign[[#This Row],[Recency]]&lt;=14),"Early Recency",AND(marketing_campaign[[#This Row],[Recency]]&gt;=15,marketing_campaign[[#This Row],[Recency]]&lt;=31),"Mid-Recency",marketing_campaign[[#This Row],[Recency]]&gt;=32,"Late Recency")</f>
        <v>Late Recency</v>
      </c>
      <c r="N1694">
        <v>9</v>
      </c>
      <c r="O1694">
        <v>0</v>
      </c>
      <c r="P1694">
        <v>5</v>
      </c>
      <c r="Q1694">
        <v>0</v>
      </c>
      <c r="R1694">
        <v>0</v>
      </c>
      <c r="S1694">
        <v>7</v>
      </c>
      <c r="T1694">
        <f>marketing_campaign[[#This Row],[MntGoldProds]]+marketing_campaign[[#This Row],[MntSweetProducts]]+marketing_campaign[[#This Row],[MntFishProducts]]+marketing_campaign[[#This Row],[MntMeatProducts]]+marketing_campaign[[#This Row],[MntFruits]]+marketing_campaign[[#This Row],[MntWines]]</f>
        <v>21</v>
      </c>
      <c r="U1694">
        <v>1</v>
      </c>
      <c r="V1694">
        <v>1</v>
      </c>
      <c r="W1694">
        <v>0</v>
      </c>
      <c r="X1694">
        <v>2</v>
      </c>
      <c r="Y1694">
        <f t="shared" si="53"/>
        <v>4</v>
      </c>
      <c r="Z1694">
        <v>8</v>
      </c>
      <c r="AA1694">
        <v>0</v>
      </c>
      <c r="AB1694">
        <v>0</v>
      </c>
      <c r="AC1694">
        <v>0</v>
      </c>
      <c r="AD1694">
        <v>0</v>
      </c>
      <c r="AE1694">
        <v>0</v>
      </c>
      <c r="AF1694">
        <v>0</v>
      </c>
      <c r="AG1694">
        <v>3</v>
      </c>
      <c r="AH1694">
        <v>11</v>
      </c>
      <c r="AI1694">
        <v>0</v>
      </c>
      <c r="AJ1694">
        <f>marketing_campaign[[#This Row],[AcceptedCmp2]]+marketing_campaign[[#This Row],[AcceptedCmp1]]+marketing_campaign[[#This Row],[AcceptedCmp5]]+marketing_campaign[[#This Row],[AcceptedCmp4]]+marketing_campaign[[#This Row],[AcceptedCmp3]]</f>
        <v>0</v>
      </c>
    </row>
    <row r="1695" spans="1:36" x14ac:dyDescent="0.35">
      <c r="A1695">
        <v>10398</v>
      </c>
      <c r="B1695">
        <v>1981</v>
      </c>
      <c r="C1695">
        <f t="shared" ca="1" si="52"/>
        <v>45</v>
      </c>
      <c r="D1695" t="str" cm="1">
        <f t="array" aca="1" ref="D16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5" t="s">
        <v>37</v>
      </c>
      <c r="F1695" t="s">
        <v>30</v>
      </c>
      <c r="G1695" cm="1">
        <f t="array" ref="G1695">_xlfn.IFS(marketing_campaign[[#This Row],[Marital_Status]]="Single",I1695-J1695+1,marketing_campaign[[#This Row],[Marital_Status]]="Together",I1695+J1695+2,marketing_campaign[[#This Row],[Marital_Status]]="Alone",I1695-J1695+1,marketing_campaign[[#This Row],[Marital_Status]]="Married",I1695+J1695+2,marketing_campaign[[#This Row],[Marital_Status]]="Divorced",I1695+J1695+1,marketing_campaign[[#This Row],[Marital_Status]]="YOLO",I1695-J1695+1,marketing_campaign[[#This Row],[Marital_Status]]="Absurd",I1695-J1695+1,marketing_campaign[[#This Row],[Marital_Status]]="Widow",I1695+J1695+1)</f>
        <v>2</v>
      </c>
      <c r="H1695">
        <v>24336</v>
      </c>
      <c r="I1695">
        <v>1</v>
      </c>
      <c r="J1695">
        <v>0</v>
      </c>
      <c r="K1695" s="1">
        <v>41148</v>
      </c>
      <c r="L1695">
        <v>82</v>
      </c>
      <c r="M1695" t="str" cm="1">
        <f t="array" ref="M1695">_xlfn.IFS(AND(marketing_campaign[[#This Row],[Recency]]&gt;=0,marketing_campaign[[#This Row],[Recency]]&lt;=14),"Early Recency",AND(marketing_campaign[[#This Row],[Recency]]&gt;=15,marketing_campaign[[#This Row],[Recency]]&lt;=31),"Mid-Recency",marketing_campaign[[#This Row],[Recency]]&gt;=32,"Late Recency")</f>
        <v>Late Recency</v>
      </c>
      <c r="N1695">
        <v>1</v>
      </c>
      <c r="O1695">
        <v>6</v>
      </c>
      <c r="P1695">
        <v>2</v>
      </c>
      <c r="Q1695">
        <v>8</v>
      </c>
      <c r="R1695">
        <v>2</v>
      </c>
      <c r="S1695">
        <v>12</v>
      </c>
      <c r="T1695">
        <f>marketing_campaign[[#This Row],[MntGoldProds]]+marketing_campaign[[#This Row],[MntSweetProducts]]+marketing_campaign[[#This Row],[MntFishProducts]]+marketing_campaign[[#This Row],[MntMeatProducts]]+marketing_campaign[[#This Row],[MntFruits]]+marketing_campaign[[#This Row],[MntWines]]</f>
        <v>31</v>
      </c>
      <c r="U1695">
        <v>1</v>
      </c>
      <c r="V1695">
        <v>1</v>
      </c>
      <c r="W1695">
        <v>0</v>
      </c>
      <c r="X1695">
        <v>2</v>
      </c>
      <c r="Y1695">
        <f t="shared" si="53"/>
        <v>4</v>
      </c>
      <c r="Z1695">
        <v>7</v>
      </c>
      <c r="AA1695">
        <v>0</v>
      </c>
      <c r="AB1695">
        <v>0</v>
      </c>
      <c r="AC1695">
        <v>0</v>
      </c>
      <c r="AD1695">
        <v>0</v>
      </c>
      <c r="AE1695">
        <v>0</v>
      </c>
      <c r="AF1695">
        <v>0</v>
      </c>
      <c r="AG1695">
        <v>3</v>
      </c>
      <c r="AH1695">
        <v>11</v>
      </c>
      <c r="AI1695">
        <v>0</v>
      </c>
      <c r="AJ1695">
        <f>marketing_campaign[[#This Row],[AcceptedCmp2]]+marketing_campaign[[#This Row],[AcceptedCmp1]]+marketing_campaign[[#This Row],[AcceptedCmp5]]+marketing_campaign[[#This Row],[AcceptedCmp4]]+marketing_campaign[[#This Row],[AcceptedCmp3]]</f>
        <v>0</v>
      </c>
    </row>
    <row r="1696" spans="1:36" x14ac:dyDescent="0.35">
      <c r="A1696">
        <v>2431</v>
      </c>
      <c r="B1696">
        <v>1990</v>
      </c>
      <c r="C1696">
        <f t="shared" ca="1" si="52"/>
        <v>36</v>
      </c>
      <c r="D1696" t="str" cm="1">
        <f t="array" aca="1" ref="D16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6" t="s">
        <v>29</v>
      </c>
      <c r="F1696" t="s">
        <v>33</v>
      </c>
      <c r="G1696" cm="1">
        <f t="array" ref="G1696">_xlfn.IFS(marketing_campaign[[#This Row],[Marital_Status]]="Single",I1696-J1696+1,marketing_campaign[[#This Row],[Marital_Status]]="Together",I1696+J1696+2,marketing_campaign[[#This Row],[Marital_Status]]="Alone",I1696-J1696+1,marketing_campaign[[#This Row],[Marital_Status]]="Married",I1696+J1696+2,marketing_campaign[[#This Row],[Marital_Status]]="Divorced",I1696+J1696+1,marketing_campaign[[#This Row],[Marital_Status]]="YOLO",I1696-J1696+1,marketing_campaign[[#This Row],[Marital_Status]]="Absurd",I1696-J1696+1,marketing_campaign[[#This Row],[Marital_Status]]="Widow",I1696+J1696+1)</f>
        <v>2</v>
      </c>
      <c r="H1696">
        <v>18222</v>
      </c>
      <c r="I1696">
        <v>0</v>
      </c>
      <c r="J1696">
        <v>0</v>
      </c>
      <c r="K1696" s="1">
        <v>41274</v>
      </c>
      <c r="L1696">
        <v>70</v>
      </c>
      <c r="M1696" t="str" cm="1">
        <f t="array" ref="M1696">_xlfn.IFS(AND(marketing_campaign[[#This Row],[Recency]]&gt;=0,marketing_campaign[[#This Row],[Recency]]&lt;=14),"Early Recency",AND(marketing_campaign[[#This Row],[Recency]]&gt;=15,marketing_campaign[[#This Row],[Recency]]&lt;=31),"Mid-Recency",marketing_campaign[[#This Row],[Recency]]&gt;=32,"Late Recency")</f>
        <v>Late Recency</v>
      </c>
      <c r="N1696">
        <v>12</v>
      </c>
      <c r="O1696">
        <v>4</v>
      </c>
      <c r="P1696">
        <v>19</v>
      </c>
      <c r="Q1696">
        <v>12</v>
      </c>
      <c r="R1696">
        <v>6</v>
      </c>
      <c r="S1696">
        <v>14</v>
      </c>
      <c r="T1696">
        <f>marketing_campaign[[#This Row],[MntGoldProds]]+marketing_campaign[[#This Row],[MntSweetProducts]]+marketing_campaign[[#This Row],[MntFishProducts]]+marketing_campaign[[#This Row],[MntMeatProducts]]+marketing_campaign[[#This Row],[MntFruits]]+marketing_campaign[[#This Row],[MntWines]]</f>
        <v>67</v>
      </c>
      <c r="U1696">
        <v>1</v>
      </c>
      <c r="V1696">
        <v>2</v>
      </c>
      <c r="W1696">
        <v>0</v>
      </c>
      <c r="X1696">
        <v>3</v>
      </c>
      <c r="Y1696">
        <f t="shared" si="53"/>
        <v>6</v>
      </c>
      <c r="Z1696">
        <v>8</v>
      </c>
      <c r="AA1696">
        <v>0</v>
      </c>
      <c r="AB1696">
        <v>0</v>
      </c>
      <c r="AC1696">
        <v>0</v>
      </c>
      <c r="AD1696">
        <v>0</v>
      </c>
      <c r="AE1696">
        <v>0</v>
      </c>
      <c r="AF1696">
        <v>0</v>
      </c>
      <c r="AG1696">
        <v>3</v>
      </c>
      <c r="AH1696">
        <v>11</v>
      </c>
      <c r="AI1696">
        <v>0</v>
      </c>
      <c r="AJ1696">
        <f>marketing_campaign[[#This Row],[AcceptedCmp2]]+marketing_campaign[[#This Row],[AcceptedCmp1]]+marketing_campaign[[#This Row],[AcceptedCmp5]]+marketing_campaign[[#This Row],[AcceptedCmp4]]+marketing_campaign[[#This Row],[AcceptedCmp3]]</f>
        <v>0</v>
      </c>
    </row>
    <row r="1697" spans="1:36" x14ac:dyDescent="0.35">
      <c r="A1697">
        <v>550</v>
      </c>
      <c r="B1697">
        <v>1952</v>
      </c>
      <c r="C1697">
        <f t="shared" ca="1" si="52"/>
        <v>74</v>
      </c>
      <c r="D1697" t="str" cm="1">
        <f t="array" aca="1" ref="D16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697" t="s">
        <v>29</v>
      </c>
      <c r="F1697" t="s">
        <v>35</v>
      </c>
      <c r="G1697" cm="1">
        <f t="array" ref="G1697">_xlfn.IFS(marketing_campaign[[#This Row],[Marital_Status]]="Single",I1697-J1697+1,marketing_campaign[[#This Row],[Marital_Status]]="Together",I1697+J1697+2,marketing_campaign[[#This Row],[Marital_Status]]="Alone",I1697-J1697+1,marketing_campaign[[#This Row],[Marital_Status]]="Married",I1697+J1697+2,marketing_campaign[[#This Row],[Marital_Status]]="Divorced",I1697+J1697+1,marketing_campaign[[#This Row],[Marital_Status]]="YOLO",I1697-J1697+1,marketing_campaign[[#This Row],[Marital_Status]]="Absurd",I1697-J1697+1,marketing_campaign[[#This Row],[Marital_Status]]="Widow",I1697+J1697+1)</f>
        <v>2</v>
      </c>
      <c r="H1697">
        <v>62335</v>
      </c>
      <c r="I1697">
        <v>0</v>
      </c>
      <c r="J1697">
        <v>1</v>
      </c>
      <c r="K1697" s="1">
        <v>41417</v>
      </c>
      <c r="L1697">
        <v>87</v>
      </c>
      <c r="M1697" t="str" cm="1">
        <f t="array" ref="M1697">_xlfn.IFS(AND(marketing_campaign[[#This Row],[Recency]]&gt;=0,marketing_campaign[[#This Row],[Recency]]&lt;=14),"Early Recency",AND(marketing_campaign[[#This Row],[Recency]]&gt;=15,marketing_campaign[[#This Row],[Recency]]&lt;=31),"Mid-Recency",marketing_campaign[[#This Row],[Recency]]&gt;=32,"Late Recency")</f>
        <v>Late Recency</v>
      </c>
      <c r="N1697">
        <v>243</v>
      </c>
      <c r="O1697">
        <v>131</v>
      </c>
      <c r="P1697">
        <v>217</v>
      </c>
      <c r="Q1697">
        <v>85</v>
      </c>
      <c r="R1697">
        <v>6</v>
      </c>
      <c r="S1697">
        <v>26</v>
      </c>
      <c r="T1697">
        <f>marketing_campaign[[#This Row],[MntGoldProds]]+marketing_campaign[[#This Row],[MntSweetProducts]]+marketing_campaign[[#This Row],[MntFishProducts]]+marketing_campaign[[#This Row],[MntMeatProducts]]+marketing_campaign[[#This Row],[MntFruits]]+marketing_campaign[[#This Row],[MntWines]]</f>
        <v>708</v>
      </c>
      <c r="U1697">
        <v>2</v>
      </c>
      <c r="V1697">
        <v>3</v>
      </c>
      <c r="W1697">
        <v>3</v>
      </c>
      <c r="X1697">
        <v>13</v>
      </c>
      <c r="Y1697">
        <f t="shared" si="53"/>
        <v>21</v>
      </c>
      <c r="Z1697">
        <v>2</v>
      </c>
      <c r="AA1697">
        <v>0</v>
      </c>
      <c r="AB1697">
        <v>0</v>
      </c>
      <c r="AC1697">
        <v>0</v>
      </c>
      <c r="AD1697">
        <v>0</v>
      </c>
      <c r="AE1697">
        <v>0</v>
      </c>
      <c r="AF1697">
        <v>0</v>
      </c>
      <c r="AG1697">
        <v>3</v>
      </c>
      <c r="AH1697">
        <v>11</v>
      </c>
      <c r="AI1697">
        <v>0</v>
      </c>
      <c r="AJ1697">
        <f>marketing_campaign[[#This Row],[AcceptedCmp2]]+marketing_campaign[[#This Row],[AcceptedCmp1]]+marketing_campaign[[#This Row],[AcceptedCmp5]]+marketing_campaign[[#This Row],[AcceptedCmp4]]+marketing_campaign[[#This Row],[AcceptedCmp3]]</f>
        <v>0</v>
      </c>
    </row>
    <row r="1698" spans="1:36" x14ac:dyDescent="0.35">
      <c r="A1698">
        <v>1890</v>
      </c>
      <c r="B1698">
        <v>1971</v>
      </c>
      <c r="C1698">
        <f t="shared" ca="1" si="52"/>
        <v>55</v>
      </c>
      <c r="D1698" t="str" cm="1">
        <f t="array" aca="1" ref="D16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698" t="s">
        <v>37</v>
      </c>
      <c r="F1698" t="s">
        <v>31</v>
      </c>
      <c r="G1698" cm="1">
        <f t="array" ref="G1698">_xlfn.IFS(marketing_campaign[[#This Row],[Marital_Status]]="Single",I1698-J1698+1,marketing_campaign[[#This Row],[Marital_Status]]="Together",I1698+J1698+2,marketing_campaign[[#This Row],[Marital_Status]]="Alone",I1698-J1698+1,marketing_campaign[[#This Row],[Marital_Status]]="Married",I1698+J1698+2,marketing_campaign[[#This Row],[Marital_Status]]="Divorced",I1698+J1698+1,marketing_campaign[[#This Row],[Marital_Status]]="YOLO",I1698-J1698+1,marketing_campaign[[#This Row],[Marital_Status]]="Absurd",I1698-J1698+1,marketing_campaign[[#This Row],[Marital_Status]]="Widow",I1698+J1698+1)</f>
        <v>4</v>
      </c>
      <c r="H1698">
        <v>42033</v>
      </c>
      <c r="I1698">
        <v>1</v>
      </c>
      <c r="J1698">
        <v>1</v>
      </c>
      <c r="K1698" s="1">
        <v>41171</v>
      </c>
      <c r="L1698">
        <v>95</v>
      </c>
      <c r="M1698" t="str" cm="1">
        <f t="array" ref="M1698">_xlfn.IFS(AND(marketing_campaign[[#This Row],[Recency]]&gt;=0,marketing_campaign[[#This Row],[Recency]]&lt;=14),"Early Recency",AND(marketing_campaign[[#This Row],[Recency]]&gt;=15,marketing_campaign[[#This Row],[Recency]]&lt;=31),"Mid-Recency",marketing_campaign[[#This Row],[Recency]]&gt;=32,"Late Recency")</f>
        <v>Late Recency</v>
      </c>
      <c r="N1698">
        <v>11</v>
      </c>
      <c r="O1698">
        <v>1</v>
      </c>
      <c r="P1698">
        <v>4</v>
      </c>
      <c r="Q1698">
        <v>2</v>
      </c>
      <c r="R1698">
        <v>0</v>
      </c>
      <c r="S1698">
        <v>7</v>
      </c>
      <c r="T1698">
        <f>marketing_campaign[[#This Row],[MntGoldProds]]+marketing_campaign[[#This Row],[MntSweetProducts]]+marketing_campaign[[#This Row],[MntFishProducts]]+marketing_campaign[[#This Row],[MntMeatProducts]]+marketing_campaign[[#This Row],[MntFruits]]+marketing_campaign[[#This Row],[MntWines]]</f>
        <v>25</v>
      </c>
      <c r="U1698">
        <v>1</v>
      </c>
      <c r="V1698">
        <v>1</v>
      </c>
      <c r="W1698">
        <v>0</v>
      </c>
      <c r="X1698">
        <v>2</v>
      </c>
      <c r="Y1698">
        <f t="shared" si="53"/>
        <v>4</v>
      </c>
      <c r="Z1698">
        <v>7</v>
      </c>
      <c r="AA1698">
        <v>0</v>
      </c>
      <c r="AB1698">
        <v>0</v>
      </c>
      <c r="AC1698">
        <v>0</v>
      </c>
      <c r="AD1698">
        <v>0</v>
      </c>
      <c r="AE1698">
        <v>0</v>
      </c>
      <c r="AF1698">
        <v>0</v>
      </c>
      <c r="AG1698">
        <v>3</v>
      </c>
      <c r="AH1698">
        <v>11</v>
      </c>
      <c r="AI1698">
        <v>0</v>
      </c>
      <c r="AJ1698">
        <f>marketing_campaign[[#This Row],[AcceptedCmp2]]+marketing_campaign[[#This Row],[AcceptedCmp1]]+marketing_campaign[[#This Row],[AcceptedCmp5]]+marketing_campaign[[#This Row],[AcceptedCmp4]]+marketing_campaign[[#This Row],[AcceptedCmp3]]</f>
        <v>0</v>
      </c>
    </row>
    <row r="1699" spans="1:36" x14ac:dyDescent="0.35">
      <c r="A1699">
        <v>10742</v>
      </c>
      <c r="B1699">
        <v>1983</v>
      </c>
      <c r="C1699">
        <f t="shared" ca="1" si="52"/>
        <v>43</v>
      </c>
      <c r="D1699" t="str" cm="1">
        <f t="array" aca="1" ref="D16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699" t="s">
        <v>32</v>
      </c>
      <c r="F1699" t="s">
        <v>33</v>
      </c>
      <c r="G1699" cm="1">
        <f t="array" ref="G1699">_xlfn.IFS(marketing_campaign[[#This Row],[Marital_Status]]="Single",I1699-J1699+1,marketing_campaign[[#This Row],[Marital_Status]]="Together",I1699+J1699+2,marketing_campaign[[#This Row],[Marital_Status]]="Alone",I1699-J1699+1,marketing_campaign[[#This Row],[Marital_Status]]="Married",I1699+J1699+2,marketing_campaign[[#This Row],[Marital_Status]]="Divorced",I1699+J1699+1,marketing_campaign[[#This Row],[Marital_Status]]="YOLO",I1699-J1699+1,marketing_campaign[[#This Row],[Marital_Status]]="Absurd",I1699-J1699+1,marketing_campaign[[#This Row],[Marital_Status]]="Widow",I1699+J1699+1)</f>
        <v>2</v>
      </c>
      <c r="H1699">
        <v>86580</v>
      </c>
      <c r="I1699">
        <v>0</v>
      </c>
      <c r="J1699">
        <v>0</v>
      </c>
      <c r="K1699" s="1">
        <v>41332</v>
      </c>
      <c r="L1699">
        <v>72</v>
      </c>
      <c r="M1699" t="str" cm="1">
        <f t="array" ref="M1699">_xlfn.IFS(AND(marketing_campaign[[#This Row],[Recency]]&gt;=0,marketing_campaign[[#This Row],[Recency]]&lt;=14),"Early Recency",AND(marketing_campaign[[#This Row],[Recency]]&gt;=15,marketing_campaign[[#This Row],[Recency]]&lt;=31),"Mid-Recency",marketing_campaign[[#This Row],[Recency]]&gt;=32,"Late Recency")</f>
        <v>Late Recency</v>
      </c>
      <c r="N1699">
        <v>532</v>
      </c>
      <c r="O1699">
        <v>21</v>
      </c>
      <c r="P1699">
        <v>127</v>
      </c>
      <c r="Q1699">
        <v>26</v>
      </c>
      <c r="R1699">
        <v>20</v>
      </c>
      <c r="S1699">
        <v>20</v>
      </c>
      <c r="T1699">
        <f>marketing_campaign[[#This Row],[MntGoldProds]]+marketing_campaign[[#This Row],[MntSweetProducts]]+marketing_campaign[[#This Row],[MntFishProducts]]+marketing_campaign[[#This Row],[MntMeatProducts]]+marketing_campaign[[#This Row],[MntFruits]]+marketing_campaign[[#This Row],[MntWines]]</f>
        <v>746</v>
      </c>
      <c r="U1699">
        <v>0</v>
      </c>
      <c r="V1699">
        <v>4</v>
      </c>
      <c r="W1699">
        <v>2</v>
      </c>
      <c r="X1699">
        <v>5</v>
      </c>
      <c r="Y1699">
        <f t="shared" si="53"/>
        <v>11</v>
      </c>
      <c r="Z1699">
        <v>1</v>
      </c>
      <c r="AA1699">
        <v>0</v>
      </c>
      <c r="AB1699">
        <v>0</v>
      </c>
      <c r="AC1699">
        <v>1</v>
      </c>
      <c r="AD1699">
        <v>0</v>
      </c>
      <c r="AE1699">
        <v>0</v>
      </c>
      <c r="AF1699">
        <v>0</v>
      </c>
      <c r="AG1699">
        <v>3</v>
      </c>
      <c r="AH1699">
        <v>11</v>
      </c>
      <c r="AI1699">
        <v>0</v>
      </c>
      <c r="AJ1699">
        <f>marketing_campaign[[#This Row],[AcceptedCmp2]]+marketing_campaign[[#This Row],[AcceptedCmp1]]+marketing_campaign[[#This Row],[AcceptedCmp5]]+marketing_campaign[[#This Row],[AcceptedCmp4]]+marketing_campaign[[#This Row],[AcceptedCmp3]]</f>
        <v>1</v>
      </c>
    </row>
    <row r="1700" spans="1:36" x14ac:dyDescent="0.35">
      <c r="A1700">
        <v>10356</v>
      </c>
      <c r="B1700">
        <v>1957</v>
      </c>
      <c r="C1700">
        <f t="shared" ca="1" si="52"/>
        <v>69</v>
      </c>
      <c r="D1700" t="str" cm="1">
        <f t="array" aca="1" ref="D17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0" t="s">
        <v>32</v>
      </c>
      <c r="F1700" t="s">
        <v>35</v>
      </c>
      <c r="G1700" cm="1">
        <f t="array" ref="G1700">_xlfn.IFS(marketing_campaign[[#This Row],[Marital_Status]]="Single",I1700-J1700+1,marketing_campaign[[#This Row],[Marital_Status]]="Together",I1700+J1700+2,marketing_campaign[[#This Row],[Marital_Status]]="Alone",I1700-J1700+1,marketing_campaign[[#This Row],[Marital_Status]]="Married",I1700+J1700+2,marketing_campaign[[#This Row],[Marital_Status]]="Divorced",I1700+J1700+1,marketing_campaign[[#This Row],[Marital_Status]]="YOLO",I1700-J1700+1,marketing_campaign[[#This Row],[Marital_Status]]="Absurd",I1700-J1700+1,marketing_campaign[[#This Row],[Marital_Status]]="Widow",I1700+J1700+1)</f>
        <v>3</v>
      </c>
      <c r="H1700">
        <v>41437</v>
      </c>
      <c r="I1700">
        <v>1</v>
      </c>
      <c r="J1700">
        <v>1</v>
      </c>
      <c r="K1700" s="1">
        <v>41174</v>
      </c>
      <c r="L1700">
        <v>5</v>
      </c>
      <c r="M1700" t="str" cm="1">
        <f t="array" ref="M1700">_xlfn.IFS(AND(marketing_campaign[[#This Row],[Recency]]&gt;=0,marketing_campaign[[#This Row],[Recency]]&lt;=14),"Early Recency",AND(marketing_campaign[[#This Row],[Recency]]&gt;=15,marketing_campaign[[#This Row],[Recency]]&lt;=31),"Mid-Recency",marketing_campaign[[#This Row],[Recency]]&gt;=32,"Late Recency")</f>
        <v>Early Recency</v>
      </c>
      <c r="N1700">
        <v>29</v>
      </c>
      <c r="O1700">
        <v>0</v>
      </c>
      <c r="P1700">
        <v>2</v>
      </c>
      <c r="Q1700">
        <v>0</v>
      </c>
      <c r="R1700">
        <v>0</v>
      </c>
      <c r="S1700">
        <v>1</v>
      </c>
      <c r="T1700">
        <f>marketing_campaign[[#This Row],[MntGoldProds]]+marketing_campaign[[#This Row],[MntSweetProducts]]+marketing_campaign[[#This Row],[MntFishProducts]]+marketing_campaign[[#This Row],[MntMeatProducts]]+marketing_campaign[[#This Row],[MntFruits]]+marketing_campaign[[#This Row],[MntWines]]</f>
        <v>32</v>
      </c>
      <c r="U1700">
        <v>1</v>
      </c>
      <c r="V1700">
        <v>1</v>
      </c>
      <c r="W1700">
        <v>0</v>
      </c>
      <c r="X1700">
        <v>3</v>
      </c>
      <c r="Y1700">
        <f t="shared" si="53"/>
        <v>5</v>
      </c>
      <c r="Z1700">
        <v>7</v>
      </c>
      <c r="AA1700">
        <v>0</v>
      </c>
      <c r="AB1700">
        <v>0</v>
      </c>
      <c r="AC1700">
        <v>0</v>
      </c>
      <c r="AD1700">
        <v>0</v>
      </c>
      <c r="AE1700">
        <v>0</v>
      </c>
      <c r="AF1700">
        <v>0</v>
      </c>
      <c r="AG1700">
        <v>3</v>
      </c>
      <c r="AH1700">
        <v>11</v>
      </c>
      <c r="AI1700">
        <v>0</v>
      </c>
      <c r="AJ1700">
        <f>marketing_campaign[[#This Row],[AcceptedCmp2]]+marketing_campaign[[#This Row],[AcceptedCmp1]]+marketing_campaign[[#This Row],[AcceptedCmp5]]+marketing_campaign[[#This Row],[AcceptedCmp4]]+marketing_campaign[[#This Row],[AcceptedCmp3]]</f>
        <v>0</v>
      </c>
    </row>
    <row r="1701" spans="1:36" x14ac:dyDescent="0.35">
      <c r="A1701">
        <v>4676</v>
      </c>
      <c r="B1701">
        <v>1951</v>
      </c>
      <c r="C1701">
        <f t="shared" ca="1" si="52"/>
        <v>75</v>
      </c>
      <c r="D1701" t="str" cm="1">
        <f t="array" aca="1" ref="D17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1" t="s">
        <v>34</v>
      </c>
      <c r="F1701" t="s">
        <v>38</v>
      </c>
      <c r="G1701" cm="1">
        <f t="array" ref="G1701">_xlfn.IFS(marketing_campaign[[#This Row],[Marital_Status]]="Single",I1701-J1701+1,marketing_campaign[[#This Row],[Marital_Status]]="Together",I1701+J1701+2,marketing_campaign[[#This Row],[Marital_Status]]="Alone",I1701-J1701+1,marketing_campaign[[#This Row],[Marital_Status]]="Married",I1701+J1701+2,marketing_campaign[[#This Row],[Marital_Status]]="Divorced",I1701+J1701+1,marketing_campaign[[#This Row],[Marital_Status]]="YOLO",I1701-J1701+1,marketing_campaign[[#This Row],[Marital_Status]]="Absurd",I1701-J1701+1,marketing_campaign[[#This Row],[Marital_Status]]="Widow",I1701+J1701+1)</f>
        <v>3</v>
      </c>
      <c r="H1701">
        <v>73705</v>
      </c>
      <c r="I1701">
        <v>0</v>
      </c>
      <c r="J1701">
        <v>2</v>
      </c>
      <c r="K1701" s="1">
        <v>41703</v>
      </c>
      <c r="L1701">
        <v>86</v>
      </c>
      <c r="M1701" t="str" cm="1">
        <f t="array" ref="M1701">_xlfn.IFS(AND(marketing_campaign[[#This Row],[Recency]]&gt;=0,marketing_campaign[[#This Row],[Recency]]&lt;=14),"Early Recency",AND(marketing_campaign[[#This Row],[Recency]]&gt;=15,marketing_campaign[[#This Row],[Recency]]&lt;=31),"Mid-Recency",marketing_campaign[[#This Row],[Recency]]&gt;=32,"Late Recency")</f>
        <v>Late Recency</v>
      </c>
      <c r="N1701">
        <v>612</v>
      </c>
      <c r="O1701">
        <v>91</v>
      </c>
      <c r="P1701">
        <v>520</v>
      </c>
      <c r="Q1701">
        <v>258</v>
      </c>
      <c r="R1701">
        <v>107</v>
      </c>
      <c r="S1701">
        <v>107</v>
      </c>
      <c r="T1701">
        <f>marketing_campaign[[#This Row],[MntGoldProds]]+marketing_campaign[[#This Row],[MntSweetProducts]]+marketing_campaign[[#This Row],[MntFishProducts]]+marketing_campaign[[#This Row],[MntMeatProducts]]+marketing_campaign[[#This Row],[MntFruits]]+marketing_campaign[[#This Row],[MntWines]]</f>
        <v>1695</v>
      </c>
      <c r="U1701">
        <v>2</v>
      </c>
      <c r="V1701">
        <v>9</v>
      </c>
      <c r="W1701">
        <v>6</v>
      </c>
      <c r="X1701">
        <v>8</v>
      </c>
      <c r="Y1701">
        <f t="shared" si="53"/>
        <v>25</v>
      </c>
      <c r="Z1701">
        <v>5</v>
      </c>
      <c r="AA1701">
        <v>0</v>
      </c>
      <c r="AB1701">
        <v>0</v>
      </c>
      <c r="AC1701">
        <v>0</v>
      </c>
      <c r="AD1701">
        <v>0</v>
      </c>
      <c r="AE1701">
        <v>0</v>
      </c>
      <c r="AF1701">
        <v>0</v>
      </c>
      <c r="AG1701">
        <v>3</v>
      </c>
      <c r="AH1701">
        <v>11</v>
      </c>
      <c r="AI1701">
        <v>0</v>
      </c>
      <c r="AJ1701">
        <f>marketing_campaign[[#This Row],[AcceptedCmp2]]+marketing_campaign[[#This Row],[AcceptedCmp1]]+marketing_campaign[[#This Row],[AcceptedCmp5]]+marketing_campaign[[#This Row],[AcceptedCmp4]]+marketing_campaign[[#This Row],[AcceptedCmp3]]</f>
        <v>0</v>
      </c>
    </row>
    <row r="1702" spans="1:36" x14ac:dyDescent="0.35">
      <c r="A1702">
        <v>8852</v>
      </c>
      <c r="B1702">
        <v>1976</v>
      </c>
      <c r="C1702">
        <f t="shared" ca="1" si="52"/>
        <v>50</v>
      </c>
      <c r="D1702" t="str" cm="1">
        <f t="array" aca="1" ref="D17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2" t="s">
        <v>29</v>
      </c>
      <c r="F1702" t="s">
        <v>33</v>
      </c>
      <c r="G1702" cm="1">
        <f t="array" ref="G1702">_xlfn.IFS(marketing_campaign[[#This Row],[Marital_Status]]="Single",I1702-J1702+1,marketing_campaign[[#This Row],[Marital_Status]]="Together",I1702+J1702+2,marketing_campaign[[#This Row],[Marital_Status]]="Alone",I1702-J1702+1,marketing_campaign[[#This Row],[Marital_Status]]="Married",I1702+J1702+2,marketing_campaign[[#This Row],[Marital_Status]]="Divorced",I1702+J1702+1,marketing_campaign[[#This Row],[Marital_Status]]="YOLO",I1702-J1702+1,marketing_campaign[[#This Row],[Marital_Status]]="Absurd",I1702-J1702+1,marketing_campaign[[#This Row],[Marital_Status]]="Widow",I1702+J1702+1)</f>
        <v>3</v>
      </c>
      <c r="H1702">
        <v>61064</v>
      </c>
      <c r="I1702">
        <v>0</v>
      </c>
      <c r="J1702">
        <v>1</v>
      </c>
      <c r="K1702" s="1">
        <v>41152</v>
      </c>
      <c r="L1702">
        <v>80</v>
      </c>
      <c r="M1702" t="str" cm="1">
        <f t="array" ref="M1702">_xlfn.IFS(AND(marketing_campaign[[#This Row],[Recency]]&gt;=0,marketing_campaign[[#This Row],[Recency]]&lt;=14),"Early Recency",AND(marketing_campaign[[#This Row],[Recency]]&gt;=15,marketing_campaign[[#This Row],[Recency]]&lt;=31),"Mid-Recency",marketing_campaign[[#This Row],[Recency]]&gt;=32,"Late Recency")</f>
        <v>Late Recency</v>
      </c>
      <c r="N1702">
        <v>387</v>
      </c>
      <c r="O1702">
        <v>126</v>
      </c>
      <c r="P1702">
        <v>342</v>
      </c>
      <c r="Q1702">
        <v>0</v>
      </c>
      <c r="R1702">
        <v>45</v>
      </c>
      <c r="S1702">
        <v>180</v>
      </c>
      <c r="T1702">
        <f>marketing_campaign[[#This Row],[MntGoldProds]]+marketing_campaign[[#This Row],[MntSweetProducts]]+marketing_campaign[[#This Row],[MntFishProducts]]+marketing_campaign[[#This Row],[MntMeatProducts]]+marketing_campaign[[#This Row],[MntFruits]]+marketing_campaign[[#This Row],[MntWines]]</f>
        <v>1080</v>
      </c>
      <c r="U1702">
        <v>5</v>
      </c>
      <c r="V1702">
        <v>8</v>
      </c>
      <c r="W1702">
        <v>4</v>
      </c>
      <c r="X1702">
        <v>11</v>
      </c>
      <c r="Y1702">
        <f t="shared" si="53"/>
        <v>28</v>
      </c>
      <c r="Z1702">
        <v>6</v>
      </c>
      <c r="AA1702">
        <v>0</v>
      </c>
      <c r="AB1702">
        <v>0</v>
      </c>
      <c r="AC1702">
        <v>0</v>
      </c>
      <c r="AD1702">
        <v>0</v>
      </c>
      <c r="AE1702">
        <v>0</v>
      </c>
      <c r="AF1702">
        <v>0</v>
      </c>
      <c r="AG1702">
        <v>3</v>
      </c>
      <c r="AH1702">
        <v>11</v>
      </c>
      <c r="AI1702">
        <v>0</v>
      </c>
      <c r="AJ1702">
        <f>marketing_campaign[[#This Row],[AcceptedCmp2]]+marketing_campaign[[#This Row],[AcceptedCmp1]]+marketing_campaign[[#This Row],[AcceptedCmp5]]+marketing_campaign[[#This Row],[AcceptedCmp4]]+marketing_campaign[[#This Row],[AcceptedCmp3]]</f>
        <v>0</v>
      </c>
    </row>
    <row r="1703" spans="1:36" x14ac:dyDescent="0.35">
      <c r="A1703">
        <v>3565</v>
      </c>
      <c r="B1703">
        <v>1955</v>
      </c>
      <c r="C1703">
        <f t="shared" ca="1" si="52"/>
        <v>71</v>
      </c>
      <c r="D1703" t="str" cm="1">
        <f t="array" aca="1" ref="D17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3" t="s">
        <v>34</v>
      </c>
      <c r="F1703" t="s">
        <v>33</v>
      </c>
      <c r="G1703" cm="1">
        <f t="array" ref="G1703">_xlfn.IFS(marketing_campaign[[#This Row],[Marital_Status]]="Single",I1703-J1703+1,marketing_campaign[[#This Row],[Marital_Status]]="Together",I1703+J1703+2,marketing_campaign[[#This Row],[Marital_Status]]="Alone",I1703-J1703+1,marketing_campaign[[#This Row],[Marital_Status]]="Married",I1703+J1703+2,marketing_campaign[[#This Row],[Marital_Status]]="Divorced",I1703+J1703+1,marketing_campaign[[#This Row],[Marital_Status]]="YOLO",I1703-J1703+1,marketing_campaign[[#This Row],[Marital_Status]]="Absurd",I1703-J1703+1,marketing_campaign[[#This Row],[Marital_Status]]="Widow",I1703+J1703+1)</f>
        <v>4</v>
      </c>
      <c r="H1703">
        <v>38452</v>
      </c>
      <c r="I1703">
        <v>1</v>
      </c>
      <c r="J1703">
        <v>1</v>
      </c>
      <c r="K1703" s="1">
        <v>41728</v>
      </c>
      <c r="L1703">
        <v>62</v>
      </c>
      <c r="M1703" t="str" cm="1">
        <f t="array" ref="M1703">_xlfn.IFS(AND(marketing_campaign[[#This Row],[Recency]]&gt;=0,marketing_campaign[[#This Row],[Recency]]&lt;=14),"Early Recency",AND(marketing_campaign[[#This Row],[Recency]]&gt;=15,marketing_campaign[[#This Row],[Recency]]&lt;=31),"Mid-Recency",marketing_campaign[[#This Row],[Recency]]&gt;=32,"Late Recency")</f>
        <v>Late Recency</v>
      </c>
      <c r="N1703">
        <v>56</v>
      </c>
      <c r="O1703">
        <v>0</v>
      </c>
      <c r="P1703">
        <v>14</v>
      </c>
      <c r="Q1703">
        <v>0</v>
      </c>
      <c r="R1703">
        <v>0</v>
      </c>
      <c r="S1703">
        <v>2</v>
      </c>
      <c r="T1703">
        <f>marketing_campaign[[#This Row],[MntGoldProds]]+marketing_campaign[[#This Row],[MntSweetProducts]]+marketing_campaign[[#This Row],[MntFishProducts]]+marketing_campaign[[#This Row],[MntMeatProducts]]+marketing_campaign[[#This Row],[MntFruits]]+marketing_campaign[[#This Row],[MntWines]]</f>
        <v>72</v>
      </c>
      <c r="U1703">
        <v>3</v>
      </c>
      <c r="V1703">
        <v>3</v>
      </c>
      <c r="W1703">
        <v>0</v>
      </c>
      <c r="X1703">
        <v>3</v>
      </c>
      <c r="Y1703">
        <f t="shared" si="53"/>
        <v>9</v>
      </c>
      <c r="Z1703">
        <v>7</v>
      </c>
      <c r="AA1703">
        <v>0</v>
      </c>
      <c r="AB1703">
        <v>0</v>
      </c>
      <c r="AC1703">
        <v>0</v>
      </c>
      <c r="AD1703">
        <v>0</v>
      </c>
      <c r="AE1703">
        <v>0</v>
      </c>
      <c r="AF1703">
        <v>0</v>
      </c>
      <c r="AG1703">
        <v>3</v>
      </c>
      <c r="AH1703">
        <v>11</v>
      </c>
      <c r="AI1703">
        <v>0</v>
      </c>
      <c r="AJ1703">
        <f>marketing_campaign[[#This Row],[AcceptedCmp2]]+marketing_campaign[[#This Row],[AcceptedCmp1]]+marketing_campaign[[#This Row],[AcceptedCmp5]]+marketing_campaign[[#This Row],[AcceptedCmp4]]+marketing_campaign[[#This Row],[AcceptedCmp3]]</f>
        <v>0</v>
      </c>
    </row>
    <row r="1704" spans="1:36" x14ac:dyDescent="0.35">
      <c r="A1704">
        <v>5294</v>
      </c>
      <c r="B1704">
        <v>1989</v>
      </c>
      <c r="C1704">
        <f t="shared" ca="1" si="52"/>
        <v>37</v>
      </c>
      <c r="D1704" t="str" cm="1">
        <f t="array" aca="1" ref="D17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04" t="s">
        <v>29</v>
      </c>
      <c r="F1704" t="s">
        <v>30</v>
      </c>
      <c r="G1704" cm="1">
        <f t="array" ref="G1704">_xlfn.IFS(marketing_campaign[[#This Row],[Marital_Status]]="Single",I1704-J1704+1,marketing_campaign[[#This Row],[Marital_Status]]="Together",I1704+J1704+2,marketing_campaign[[#This Row],[Marital_Status]]="Alone",I1704-J1704+1,marketing_campaign[[#This Row],[Marital_Status]]="Married",I1704+J1704+2,marketing_campaign[[#This Row],[Marital_Status]]="Divorced",I1704+J1704+1,marketing_campaign[[#This Row],[Marital_Status]]="YOLO",I1704-J1704+1,marketing_campaign[[#This Row],[Marital_Status]]="Absurd",I1704-J1704+1,marketing_campaign[[#This Row],[Marital_Status]]="Widow",I1704+J1704+1)</f>
        <v>2</v>
      </c>
      <c r="H1704">
        <v>18358</v>
      </c>
      <c r="I1704">
        <v>1</v>
      </c>
      <c r="J1704">
        <v>0</v>
      </c>
      <c r="K1704" s="1">
        <v>41598</v>
      </c>
      <c r="L1704">
        <v>49</v>
      </c>
      <c r="M1704" t="str" cm="1">
        <f t="array" ref="M1704">_xlfn.IFS(AND(marketing_campaign[[#This Row],[Recency]]&gt;=0,marketing_campaign[[#This Row],[Recency]]&lt;=14),"Early Recency",AND(marketing_campaign[[#This Row],[Recency]]&gt;=15,marketing_campaign[[#This Row],[Recency]]&lt;=31),"Mid-Recency",marketing_campaign[[#This Row],[Recency]]&gt;=32,"Late Recency")</f>
        <v>Late Recency</v>
      </c>
      <c r="N1704">
        <v>6</v>
      </c>
      <c r="O1704">
        <v>8</v>
      </c>
      <c r="P1704">
        <v>19</v>
      </c>
      <c r="Q1704">
        <v>16</v>
      </c>
      <c r="R1704">
        <v>4</v>
      </c>
      <c r="S1704">
        <v>4</v>
      </c>
      <c r="T1704">
        <f>marketing_campaign[[#This Row],[MntGoldProds]]+marketing_campaign[[#This Row],[MntSweetProducts]]+marketing_campaign[[#This Row],[MntFishProducts]]+marketing_campaign[[#This Row],[MntMeatProducts]]+marketing_campaign[[#This Row],[MntFruits]]+marketing_campaign[[#This Row],[MntWines]]</f>
        <v>57</v>
      </c>
      <c r="U1704">
        <v>3</v>
      </c>
      <c r="V1704">
        <v>3</v>
      </c>
      <c r="W1704">
        <v>0</v>
      </c>
      <c r="X1704">
        <v>4</v>
      </c>
      <c r="Y1704">
        <f t="shared" si="53"/>
        <v>10</v>
      </c>
      <c r="Z1704">
        <v>7</v>
      </c>
      <c r="AA1704">
        <v>0</v>
      </c>
      <c r="AB1704">
        <v>0</v>
      </c>
      <c r="AC1704">
        <v>0</v>
      </c>
      <c r="AD1704">
        <v>0</v>
      </c>
      <c r="AE1704">
        <v>0</v>
      </c>
      <c r="AF1704">
        <v>0</v>
      </c>
      <c r="AG1704">
        <v>3</v>
      </c>
      <c r="AH1704">
        <v>11</v>
      </c>
      <c r="AI1704">
        <v>0</v>
      </c>
      <c r="AJ1704">
        <f>marketing_campaign[[#This Row],[AcceptedCmp2]]+marketing_campaign[[#This Row],[AcceptedCmp1]]+marketing_campaign[[#This Row],[AcceptedCmp5]]+marketing_campaign[[#This Row],[AcceptedCmp4]]+marketing_campaign[[#This Row],[AcceptedCmp3]]</f>
        <v>0</v>
      </c>
    </row>
    <row r="1705" spans="1:36" x14ac:dyDescent="0.35">
      <c r="A1705">
        <v>1958</v>
      </c>
      <c r="B1705">
        <v>1973</v>
      </c>
      <c r="C1705">
        <f t="shared" ca="1" si="52"/>
        <v>53</v>
      </c>
      <c r="D1705" t="str" cm="1">
        <f t="array" aca="1" ref="D17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5" t="s">
        <v>32</v>
      </c>
      <c r="F1705" t="s">
        <v>31</v>
      </c>
      <c r="G1705" cm="1">
        <f t="array" ref="G1705">_xlfn.IFS(marketing_campaign[[#This Row],[Marital_Status]]="Single",I1705-J1705+1,marketing_campaign[[#This Row],[Marital_Status]]="Together",I1705+J1705+2,marketing_campaign[[#This Row],[Marital_Status]]="Alone",I1705-J1705+1,marketing_campaign[[#This Row],[Marital_Status]]="Married",I1705+J1705+2,marketing_campaign[[#This Row],[Marital_Status]]="Divorced",I1705+J1705+1,marketing_campaign[[#This Row],[Marital_Status]]="YOLO",I1705-J1705+1,marketing_campaign[[#This Row],[Marital_Status]]="Absurd",I1705-J1705+1,marketing_campaign[[#This Row],[Marital_Status]]="Widow",I1705+J1705+1)</f>
        <v>3</v>
      </c>
      <c r="H1705">
        <v>55012</v>
      </c>
      <c r="I1705">
        <v>0</v>
      </c>
      <c r="J1705">
        <v>1</v>
      </c>
      <c r="K1705" s="1">
        <v>41719</v>
      </c>
      <c r="L1705">
        <v>85</v>
      </c>
      <c r="M1705" t="str" cm="1">
        <f t="array" ref="M1705">_xlfn.IFS(AND(marketing_campaign[[#This Row],[Recency]]&gt;=0,marketing_campaign[[#This Row],[Recency]]&lt;=14),"Early Recency",AND(marketing_campaign[[#This Row],[Recency]]&gt;=15,marketing_campaign[[#This Row],[Recency]]&lt;=31),"Mid-Recency",marketing_campaign[[#This Row],[Recency]]&gt;=32,"Late Recency")</f>
        <v>Late Recency</v>
      </c>
      <c r="N1705">
        <v>582</v>
      </c>
      <c r="O1705">
        <v>0</v>
      </c>
      <c r="P1705">
        <v>65</v>
      </c>
      <c r="Q1705">
        <v>0</v>
      </c>
      <c r="R1705">
        <v>0</v>
      </c>
      <c r="S1705">
        <v>13</v>
      </c>
      <c r="T1705">
        <f>marketing_campaign[[#This Row],[MntGoldProds]]+marketing_campaign[[#This Row],[MntSweetProducts]]+marketing_campaign[[#This Row],[MntFishProducts]]+marketing_campaign[[#This Row],[MntMeatProducts]]+marketing_campaign[[#This Row],[MntFruits]]+marketing_campaign[[#This Row],[MntWines]]</f>
        <v>660</v>
      </c>
      <c r="U1705">
        <v>6</v>
      </c>
      <c r="V1705">
        <v>8</v>
      </c>
      <c r="W1705">
        <v>2</v>
      </c>
      <c r="X1705">
        <v>9</v>
      </c>
      <c r="Y1705">
        <f t="shared" si="53"/>
        <v>25</v>
      </c>
      <c r="Z1705">
        <v>5</v>
      </c>
      <c r="AA1705">
        <v>0</v>
      </c>
      <c r="AB1705">
        <v>0</v>
      </c>
      <c r="AC1705">
        <v>0</v>
      </c>
      <c r="AD1705">
        <v>0</v>
      </c>
      <c r="AE1705">
        <v>0</v>
      </c>
      <c r="AF1705">
        <v>0</v>
      </c>
      <c r="AG1705">
        <v>3</v>
      </c>
      <c r="AH1705">
        <v>11</v>
      </c>
      <c r="AI1705">
        <v>0</v>
      </c>
      <c r="AJ1705">
        <f>marketing_campaign[[#This Row],[AcceptedCmp2]]+marketing_campaign[[#This Row],[AcceptedCmp1]]+marketing_campaign[[#This Row],[AcceptedCmp5]]+marketing_campaign[[#This Row],[AcceptedCmp4]]+marketing_campaign[[#This Row],[AcceptedCmp3]]</f>
        <v>0</v>
      </c>
    </row>
    <row r="1706" spans="1:36" x14ac:dyDescent="0.35">
      <c r="A1706">
        <v>7349</v>
      </c>
      <c r="B1706">
        <v>1973</v>
      </c>
      <c r="C1706">
        <f t="shared" ca="1" si="52"/>
        <v>53</v>
      </c>
      <c r="D1706" t="str" cm="1">
        <f t="array" aca="1" ref="D17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6" t="s">
        <v>36</v>
      </c>
      <c r="F1706" t="s">
        <v>31</v>
      </c>
      <c r="G1706" cm="1">
        <f t="array" ref="G1706">_xlfn.IFS(marketing_campaign[[#This Row],[Marital_Status]]="Single",I1706-J1706+1,marketing_campaign[[#This Row],[Marital_Status]]="Together",I1706+J1706+2,marketing_campaign[[#This Row],[Marital_Status]]="Alone",I1706-J1706+1,marketing_campaign[[#This Row],[Marital_Status]]="Married",I1706+J1706+2,marketing_campaign[[#This Row],[Marital_Status]]="Divorced",I1706+J1706+1,marketing_campaign[[#This Row],[Marital_Status]]="YOLO",I1706-J1706+1,marketing_campaign[[#This Row],[Marital_Status]]="Absurd",I1706-J1706+1,marketing_campaign[[#This Row],[Marital_Status]]="Widow",I1706+J1706+1)</f>
        <v>3</v>
      </c>
      <c r="H1706">
        <v>9722</v>
      </c>
      <c r="I1706">
        <v>1</v>
      </c>
      <c r="J1706">
        <v>0</v>
      </c>
      <c r="K1706" s="1">
        <v>41184</v>
      </c>
      <c r="L1706">
        <v>7</v>
      </c>
      <c r="M1706" t="str" cm="1">
        <f t="array" ref="M1706">_xlfn.IFS(AND(marketing_campaign[[#This Row],[Recency]]&gt;=0,marketing_campaign[[#This Row],[Recency]]&lt;=14),"Early Recency",AND(marketing_campaign[[#This Row],[Recency]]&gt;=15,marketing_campaign[[#This Row],[Recency]]&lt;=31),"Mid-Recency",marketing_campaign[[#This Row],[Recency]]&gt;=32,"Late Recency")</f>
        <v>Early Recency</v>
      </c>
      <c r="N1706">
        <v>6</v>
      </c>
      <c r="O1706">
        <v>17</v>
      </c>
      <c r="P1706">
        <v>16</v>
      </c>
      <c r="Q1706">
        <v>6</v>
      </c>
      <c r="R1706">
        <v>16</v>
      </c>
      <c r="S1706">
        <v>42</v>
      </c>
      <c r="T1706">
        <f>marketing_campaign[[#This Row],[MntGoldProds]]+marketing_campaign[[#This Row],[MntSweetProducts]]+marketing_campaign[[#This Row],[MntFishProducts]]+marketing_campaign[[#This Row],[MntMeatProducts]]+marketing_campaign[[#This Row],[MntFruits]]+marketing_campaign[[#This Row],[MntWines]]</f>
        <v>103</v>
      </c>
      <c r="U1706">
        <v>4</v>
      </c>
      <c r="V1706">
        <v>3</v>
      </c>
      <c r="W1706">
        <v>1</v>
      </c>
      <c r="X1706">
        <v>3</v>
      </c>
      <c r="Y1706">
        <f t="shared" si="53"/>
        <v>11</v>
      </c>
      <c r="Z1706">
        <v>8</v>
      </c>
      <c r="AA1706">
        <v>0</v>
      </c>
      <c r="AB1706">
        <v>0</v>
      </c>
      <c r="AC1706">
        <v>0</v>
      </c>
      <c r="AD1706">
        <v>0</v>
      </c>
      <c r="AE1706">
        <v>0</v>
      </c>
      <c r="AF1706">
        <v>0</v>
      </c>
      <c r="AG1706">
        <v>3</v>
      </c>
      <c r="AH1706">
        <v>11</v>
      </c>
      <c r="AI1706">
        <v>1</v>
      </c>
      <c r="AJ1706">
        <f>marketing_campaign[[#This Row],[AcceptedCmp2]]+marketing_campaign[[#This Row],[AcceptedCmp1]]+marketing_campaign[[#This Row],[AcceptedCmp5]]+marketing_campaign[[#This Row],[AcceptedCmp4]]+marketing_campaign[[#This Row],[AcceptedCmp3]]</f>
        <v>0</v>
      </c>
    </row>
    <row r="1707" spans="1:36" x14ac:dyDescent="0.35">
      <c r="A1707">
        <v>8799</v>
      </c>
      <c r="B1707">
        <v>1984</v>
      </c>
      <c r="C1707">
        <f t="shared" ca="1" si="52"/>
        <v>42</v>
      </c>
      <c r="D1707" t="str" cm="1">
        <f t="array" aca="1" ref="D17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07" t="s">
        <v>32</v>
      </c>
      <c r="F1707" t="s">
        <v>33</v>
      </c>
      <c r="G1707" cm="1">
        <f t="array" ref="G1707">_xlfn.IFS(marketing_campaign[[#This Row],[Marital_Status]]="Single",I1707-J1707+1,marketing_campaign[[#This Row],[Marital_Status]]="Together",I1707+J1707+2,marketing_campaign[[#This Row],[Marital_Status]]="Alone",I1707-J1707+1,marketing_campaign[[#This Row],[Marital_Status]]="Married",I1707+J1707+2,marketing_campaign[[#This Row],[Marital_Status]]="Divorced",I1707+J1707+1,marketing_campaign[[#This Row],[Marital_Status]]="YOLO",I1707-J1707+1,marketing_campaign[[#This Row],[Marital_Status]]="Absurd",I1707-J1707+1,marketing_campaign[[#This Row],[Marital_Status]]="Widow",I1707+J1707+1)</f>
        <v>3</v>
      </c>
      <c r="H1707">
        <v>38175</v>
      </c>
      <c r="I1707">
        <v>1</v>
      </c>
      <c r="J1707">
        <v>0</v>
      </c>
      <c r="K1707" s="1">
        <v>41540</v>
      </c>
      <c r="L1707">
        <v>6</v>
      </c>
      <c r="M1707" t="str" cm="1">
        <f t="array" ref="M1707">_xlfn.IFS(AND(marketing_campaign[[#This Row],[Recency]]&gt;=0,marketing_campaign[[#This Row],[Recency]]&lt;=14),"Early Recency",AND(marketing_campaign[[#This Row],[Recency]]&gt;=15,marketing_campaign[[#This Row],[Recency]]&lt;=31),"Mid-Recency",marketing_campaign[[#This Row],[Recency]]&gt;=32,"Late Recency")</f>
        <v>Early Recency</v>
      </c>
      <c r="N1707">
        <v>70</v>
      </c>
      <c r="O1707">
        <v>6</v>
      </c>
      <c r="P1707">
        <v>69</v>
      </c>
      <c r="Q1707">
        <v>2</v>
      </c>
      <c r="R1707">
        <v>3</v>
      </c>
      <c r="S1707">
        <v>3</v>
      </c>
      <c r="T1707">
        <f>marketing_campaign[[#This Row],[MntGoldProds]]+marketing_campaign[[#This Row],[MntSweetProducts]]+marketing_campaign[[#This Row],[MntFishProducts]]+marketing_campaign[[#This Row],[MntMeatProducts]]+marketing_campaign[[#This Row],[MntFruits]]+marketing_campaign[[#This Row],[MntWines]]</f>
        <v>153</v>
      </c>
      <c r="U1707">
        <v>3</v>
      </c>
      <c r="V1707">
        <v>3</v>
      </c>
      <c r="W1707">
        <v>1</v>
      </c>
      <c r="X1707">
        <v>4</v>
      </c>
      <c r="Y1707">
        <f t="shared" si="53"/>
        <v>11</v>
      </c>
      <c r="Z1707">
        <v>7</v>
      </c>
      <c r="AA1707">
        <v>0</v>
      </c>
      <c r="AB1707">
        <v>0</v>
      </c>
      <c r="AC1707">
        <v>0</v>
      </c>
      <c r="AD1707">
        <v>0</v>
      </c>
      <c r="AE1707">
        <v>0</v>
      </c>
      <c r="AF1707">
        <v>0</v>
      </c>
      <c r="AG1707">
        <v>3</v>
      </c>
      <c r="AH1707">
        <v>11</v>
      </c>
      <c r="AI1707">
        <v>0</v>
      </c>
      <c r="AJ1707">
        <f>marketing_campaign[[#This Row],[AcceptedCmp2]]+marketing_campaign[[#This Row],[AcceptedCmp1]]+marketing_campaign[[#This Row],[AcceptedCmp5]]+marketing_campaign[[#This Row],[AcceptedCmp4]]+marketing_campaign[[#This Row],[AcceptedCmp3]]</f>
        <v>0</v>
      </c>
    </row>
    <row r="1708" spans="1:36" x14ac:dyDescent="0.35">
      <c r="A1708">
        <v>1351</v>
      </c>
      <c r="B1708">
        <v>1956</v>
      </c>
      <c r="C1708">
        <f t="shared" ca="1" si="52"/>
        <v>70</v>
      </c>
      <c r="D1708" t="str" cm="1">
        <f t="array" aca="1" ref="D17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08" t="s">
        <v>34</v>
      </c>
      <c r="F1708" t="s">
        <v>31</v>
      </c>
      <c r="G1708" cm="1">
        <f t="array" ref="G1708">_xlfn.IFS(marketing_campaign[[#This Row],[Marital_Status]]="Single",I1708-J1708+1,marketing_campaign[[#This Row],[Marital_Status]]="Together",I1708+J1708+2,marketing_campaign[[#This Row],[Marital_Status]]="Alone",I1708-J1708+1,marketing_campaign[[#This Row],[Marital_Status]]="Married",I1708+J1708+2,marketing_campaign[[#This Row],[Marital_Status]]="Divorced",I1708+J1708+1,marketing_campaign[[#This Row],[Marital_Status]]="YOLO",I1708-J1708+1,marketing_campaign[[#This Row],[Marital_Status]]="Absurd",I1708-J1708+1,marketing_campaign[[#This Row],[Marital_Status]]="Widow",I1708+J1708+1)</f>
        <v>3</v>
      </c>
      <c r="H1708">
        <v>58656</v>
      </c>
      <c r="I1708">
        <v>0</v>
      </c>
      <c r="J1708">
        <v>1</v>
      </c>
      <c r="K1708" s="1">
        <v>41172</v>
      </c>
      <c r="L1708">
        <v>25</v>
      </c>
      <c r="M1708" t="str" cm="1">
        <f t="array" ref="M1708">_xlfn.IFS(AND(marketing_campaign[[#This Row],[Recency]]&gt;=0,marketing_campaign[[#This Row],[Recency]]&lt;=14),"Early Recency",AND(marketing_campaign[[#This Row],[Recency]]&gt;=15,marketing_campaign[[#This Row],[Recency]]&lt;=31),"Mid-Recency",marketing_campaign[[#This Row],[Recency]]&gt;=32,"Late Recency")</f>
        <v>Mid-Recency</v>
      </c>
      <c r="N1708">
        <v>962</v>
      </c>
      <c r="O1708">
        <v>12</v>
      </c>
      <c r="P1708">
        <v>194</v>
      </c>
      <c r="Q1708">
        <v>16</v>
      </c>
      <c r="R1708">
        <v>24</v>
      </c>
      <c r="S1708">
        <v>12</v>
      </c>
      <c r="T1708">
        <f>marketing_campaign[[#This Row],[MntGoldProds]]+marketing_campaign[[#This Row],[MntSweetProducts]]+marketing_campaign[[#This Row],[MntFishProducts]]+marketing_campaign[[#This Row],[MntMeatProducts]]+marketing_campaign[[#This Row],[MntFruits]]+marketing_campaign[[#This Row],[MntWines]]</f>
        <v>1220</v>
      </c>
      <c r="U1708">
        <v>4</v>
      </c>
      <c r="V1708">
        <v>7</v>
      </c>
      <c r="W1708">
        <v>8</v>
      </c>
      <c r="X1708">
        <v>13</v>
      </c>
      <c r="Y1708">
        <f t="shared" si="53"/>
        <v>32</v>
      </c>
      <c r="Z1708">
        <v>6</v>
      </c>
      <c r="AA1708">
        <v>0</v>
      </c>
      <c r="AB1708">
        <v>0</v>
      </c>
      <c r="AC1708">
        <v>1</v>
      </c>
      <c r="AD1708">
        <v>0</v>
      </c>
      <c r="AE1708">
        <v>0</v>
      </c>
      <c r="AF1708">
        <v>0</v>
      </c>
      <c r="AG1708">
        <v>3</v>
      </c>
      <c r="AH1708">
        <v>11</v>
      </c>
      <c r="AI1708">
        <v>0</v>
      </c>
      <c r="AJ1708">
        <f>marketing_campaign[[#This Row],[AcceptedCmp2]]+marketing_campaign[[#This Row],[AcceptedCmp1]]+marketing_campaign[[#This Row],[AcceptedCmp5]]+marketing_campaign[[#This Row],[AcceptedCmp4]]+marketing_campaign[[#This Row],[AcceptedCmp3]]</f>
        <v>1</v>
      </c>
    </row>
    <row r="1709" spans="1:36" x14ac:dyDescent="0.35">
      <c r="A1709">
        <v>1045</v>
      </c>
      <c r="B1709">
        <v>1965</v>
      </c>
      <c r="C1709">
        <f t="shared" ca="1" si="52"/>
        <v>61</v>
      </c>
      <c r="D1709" t="str" cm="1">
        <f t="array" aca="1" ref="D17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09" t="s">
        <v>29</v>
      </c>
      <c r="F1709" t="s">
        <v>31</v>
      </c>
      <c r="G1709" cm="1">
        <f t="array" ref="G1709">_xlfn.IFS(marketing_campaign[[#This Row],[Marital_Status]]="Single",I1709-J1709+1,marketing_campaign[[#This Row],[Marital_Status]]="Together",I1709+J1709+2,marketing_campaign[[#This Row],[Marital_Status]]="Alone",I1709-J1709+1,marketing_campaign[[#This Row],[Marital_Status]]="Married",I1709+J1709+2,marketing_campaign[[#This Row],[Marital_Status]]="Divorced",I1709+J1709+1,marketing_campaign[[#This Row],[Marital_Status]]="YOLO",I1709-J1709+1,marketing_campaign[[#This Row],[Marital_Status]]="Absurd",I1709-J1709+1,marketing_campaign[[#This Row],[Marital_Status]]="Widow",I1709+J1709+1)</f>
        <v>3</v>
      </c>
      <c r="H1709">
        <v>52117</v>
      </c>
      <c r="I1709">
        <v>0</v>
      </c>
      <c r="J1709">
        <v>1</v>
      </c>
      <c r="K1709" s="1">
        <v>41137</v>
      </c>
      <c r="L1709">
        <v>55</v>
      </c>
      <c r="M1709" t="str" cm="1">
        <f t="array" ref="M1709">_xlfn.IFS(AND(marketing_campaign[[#This Row],[Recency]]&gt;=0,marketing_campaign[[#This Row],[Recency]]&lt;=14),"Early Recency",AND(marketing_campaign[[#This Row],[Recency]]&gt;=15,marketing_campaign[[#This Row],[Recency]]&lt;=31),"Mid-Recency",marketing_campaign[[#This Row],[Recency]]&gt;=32,"Late Recency")</f>
        <v>Late Recency</v>
      </c>
      <c r="N1709">
        <v>112</v>
      </c>
      <c r="O1709">
        <v>10</v>
      </c>
      <c r="P1709">
        <v>107</v>
      </c>
      <c r="Q1709">
        <v>30</v>
      </c>
      <c r="R1709">
        <v>0</v>
      </c>
      <c r="S1709">
        <v>20</v>
      </c>
      <c r="T1709">
        <f>marketing_campaign[[#This Row],[MntGoldProds]]+marketing_campaign[[#This Row],[MntSweetProducts]]+marketing_campaign[[#This Row],[MntFishProducts]]+marketing_campaign[[#This Row],[MntMeatProducts]]+marketing_campaign[[#This Row],[MntFruits]]+marketing_campaign[[#This Row],[MntWines]]</f>
        <v>279</v>
      </c>
      <c r="U1709">
        <v>2</v>
      </c>
      <c r="V1709">
        <v>5</v>
      </c>
      <c r="W1709">
        <v>2</v>
      </c>
      <c r="X1709">
        <v>4</v>
      </c>
      <c r="Y1709">
        <f t="shared" si="53"/>
        <v>13</v>
      </c>
      <c r="Z1709">
        <v>7</v>
      </c>
      <c r="AA1709">
        <v>0</v>
      </c>
      <c r="AB1709">
        <v>0</v>
      </c>
      <c r="AC1709">
        <v>0</v>
      </c>
      <c r="AD1709">
        <v>0</v>
      </c>
      <c r="AE1709">
        <v>0</v>
      </c>
      <c r="AF1709">
        <v>0</v>
      </c>
      <c r="AG1709">
        <v>3</v>
      </c>
      <c r="AH1709">
        <v>11</v>
      </c>
      <c r="AI1709">
        <v>0</v>
      </c>
      <c r="AJ1709">
        <f>marketing_campaign[[#This Row],[AcceptedCmp2]]+marketing_campaign[[#This Row],[AcceptedCmp1]]+marketing_campaign[[#This Row],[AcceptedCmp5]]+marketing_campaign[[#This Row],[AcceptedCmp4]]+marketing_campaign[[#This Row],[AcceptedCmp3]]</f>
        <v>0</v>
      </c>
    </row>
    <row r="1710" spans="1:36" x14ac:dyDescent="0.35">
      <c r="A1710">
        <v>7732</v>
      </c>
      <c r="B1710">
        <v>1978</v>
      </c>
      <c r="C1710">
        <f t="shared" ca="1" si="52"/>
        <v>48</v>
      </c>
      <c r="D1710" t="str" cm="1">
        <f t="array" aca="1" ref="D17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0" t="s">
        <v>29</v>
      </c>
      <c r="F1710" t="s">
        <v>33</v>
      </c>
      <c r="G1710" cm="1">
        <f t="array" ref="G1710">_xlfn.IFS(marketing_campaign[[#This Row],[Marital_Status]]="Single",I1710-J1710+1,marketing_campaign[[#This Row],[Marital_Status]]="Together",I1710+J1710+2,marketing_campaign[[#This Row],[Marital_Status]]="Alone",I1710-J1710+1,marketing_campaign[[#This Row],[Marital_Status]]="Married",I1710+J1710+2,marketing_campaign[[#This Row],[Marital_Status]]="Divorced",I1710+J1710+1,marketing_campaign[[#This Row],[Marital_Status]]="YOLO",I1710-J1710+1,marketing_campaign[[#This Row],[Marital_Status]]="Absurd",I1710-J1710+1,marketing_campaign[[#This Row],[Marital_Status]]="Widow",I1710+J1710+1)</f>
        <v>3</v>
      </c>
      <c r="H1710">
        <v>64813</v>
      </c>
      <c r="I1710">
        <v>1</v>
      </c>
      <c r="J1710">
        <v>0</v>
      </c>
      <c r="K1710" s="1">
        <v>41641</v>
      </c>
      <c r="L1710">
        <v>81</v>
      </c>
      <c r="M1710" t="str" cm="1">
        <f t="array" ref="M1710">_xlfn.IFS(AND(marketing_campaign[[#This Row],[Recency]]&gt;=0,marketing_campaign[[#This Row],[Recency]]&lt;=14),"Early Recency",AND(marketing_campaign[[#This Row],[Recency]]&gt;=15,marketing_campaign[[#This Row],[Recency]]&lt;=31),"Mid-Recency",marketing_campaign[[#This Row],[Recency]]&gt;=32,"Late Recency")</f>
        <v>Late Recency</v>
      </c>
      <c r="N1710">
        <v>293</v>
      </c>
      <c r="O1710">
        <v>0</v>
      </c>
      <c r="P1710">
        <v>124</v>
      </c>
      <c r="Q1710">
        <v>179</v>
      </c>
      <c r="R1710">
        <v>97</v>
      </c>
      <c r="S1710">
        <v>52</v>
      </c>
      <c r="T1710">
        <f>marketing_campaign[[#This Row],[MntGoldProds]]+marketing_campaign[[#This Row],[MntSweetProducts]]+marketing_campaign[[#This Row],[MntFishProducts]]+marketing_campaign[[#This Row],[MntMeatProducts]]+marketing_campaign[[#This Row],[MntFruits]]+marketing_campaign[[#This Row],[MntWines]]</f>
        <v>745</v>
      </c>
      <c r="U1710">
        <v>1</v>
      </c>
      <c r="V1710">
        <v>7</v>
      </c>
      <c r="W1710">
        <v>2</v>
      </c>
      <c r="X1710">
        <v>10</v>
      </c>
      <c r="Y1710">
        <f t="shared" si="53"/>
        <v>20</v>
      </c>
      <c r="Z1710">
        <v>5</v>
      </c>
      <c r="AA1710">
        <v>0</v>
      </c>
      <c r="AB1710">
        <v>0</v>
      </c>
      <c r="AC1710">
        <v>0</v>
      </c>
      <c r="AD1710">
        <v>0</v>
      </c>
      <c r="AE1710">
        <v>0</v>
      </c>
      <c r="AF1710">
        <v>0</v>
      </c>
      <c r="AG1710">
        <v>3</v>
      </c>
      <c r="AH1710">
        <v>11</v>
      </c>
      <c r="AI1710">
        <v>0</v>
      </c>
      <c r="AJ1710">
        <f>marketing_campaign[[#This Row],[AcceptedCmp2]]+marketing_campaign[[#This Row],[AcceptedCmp1]]+marketing_campaign[[#This Row],[AcceptedCmp5]]+marketing_campaign[[#This Row],[AcceptedCmp4]]+marketing_campaign[[#This Row],[AcceptedCmp3]]</f>
        <v>0</v>
      </c>
    </row>
    <row r="1711" spans="1:36" x14ac:dyDescent="0.35">
      <c r="A1711">
        <v>8070</v>
      </c>
      <c r="B1711">
        <v>1973</v>
      </c>
      <c r="C1711">
        <f t="shared" ca="1" si="52"/>
        <v>53</v>
      </c>
      <c r="D1711" t="str" cm="1">
        <f t="array" aca="1" ref="D17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1" t="s">
        <v>32</v>
      </c>
      <c r="F1711" t="s">
        <v>33</v>
      </c>
      <c r="G1711" cm="1">
        <f t="array" ref="G1711">_xlfn.IFS(marketing_campaign[[#This Row],[Marital_Status]]="Single",I1711-J1711+1,marketing_campaign[[#This Row],[Marital_Status]]="Together",I1711+J1711+2,marketing_campaign[[#This Row],[Marital_Status]]="Alone",I1711-J1711+1,marketing_campaign[[#This Row],[Marital_Status]]="Married",I1711+J1711+2,marketing_campaign[[#This Row],[Marital_Status]]="Divorced",I1711+J1711+1,marketing_campaign[[#This Row],[Marital_Status]]="YOLO",I1711-J1711+1,marketing_campaign[[#This Row],[Marital_Status]]="Absurd",I1711-J1711+1,marketing_campaign[[#This Row],[Marital_Status]]="Widow",I1711+J1711+1)</f>
        <v>3</v>
      </c>
      <c r="H1711">
        <v>54222</v>
      </c>
      <c r="I1711">
        <v>0</v>
      </c>
      <c r="J1711">
        <v>1</v>
      </c>
      <c r="K1711" s="1">
        <v>41699</v>
      </c>
      <c r="L1711">
        <v>98</v>
      </c>
      <c r="M1711" t="str" cm="1">
        <f t="array" ref="M1711">_xlfn.IFS(AND(marketing_campaign[[#This Row],[Recency]]&gt;=0,marketing_campaign[[#This Row],[Recency]]&lt;=14),"Early Recency",AND(marketing_campaign[[#This Row],[Recency]]&gt;=15,marketing_campaign[[#This Row],[Recency]]&lt;=31),"Mid-Recency",marketing_campaign[[#This Row],[Recency]]&gt;=32,"Late Recency")</f>
        <v>Late Recency</v>
      </c>
      <c r="N1711">
        <v>199</v>
      </c>
      <c r="O1711">
        <v>12</v>
      </c>
      <c r="P1711">
        <v>31</v>
      </c>
      <c r="Q1711">
        <v>3</v>
      </c>
      <c r="R1711">
        <v>12</v>
      </c>
      <c r="S1711">
        <v>7</v>
      </c>
      <c r="T1711">
        <f>marketing_campaign[[#This Row],[MntGoldProds]]+marketing_campaign[[#This Row],[MntSweetProducts]]+marketing_campaign[[#This Row],[MntFishProducts]]+marketing_campaign[[#This Row],[MntMeatProducts]]+marketing_campaign[[#This Row],[MntFruits]]+marketing_campaign[[#This Row],[MntWines]]</f>
        <v>264</v>
      </c>
      <c r="U1711">
        <v>1</v>
      </c>
      <c r="V1711">
        <v>3</v>
      </c>
      <c r="W1711">
        <v>3</v>
      </c>
      <c r="X1711">
        <v>5</v>
      </c>
      <c r="Y1711">
        <f t="shared" si="53"/>
        <v>12</v>
      </c>
      <c r="Z1711">
        <v>3</v>
      </c>
      <c r="AA1711">
        <v>0</v>
      </c>
      <c r="AB1711">
        <v>0</v>
      </c>
      <c r="AC1711">
        <v>0</v>
      </c>
      <c r="AD1711">
        <v>0</v>
      </c>
      <c r="AE1711">
        <v>0</v>
      </c>
      <c r="AF1711">
        <v>0</v>
      </c>
      <c r="AG1711">
        <v>3</v>
      </c>
      <c r="AH1711">
        <v>11</v>
      </c>
      <c r="AI1711">
        <v>0</v>
      </c>
      <c r="AJ1711">
        <f>marketing_campaign[[#This Row],[AcceptedCmp2]]+marketing_campaign[[#This Row],[AcceptedCmp1]]+marketing_campaign[[#This Row],[AcceptedCmp5]]+marketing_campaign[[#This Row],[AcceptedCmp4]]+marketing_campaign[[#This Row],[AcceptedCmp3]]</f>
        <v>0</v>
      </c>
    </row>
    <row r="1712" spans="1:36" x14ac:dyDescent="0.35">
      <c r="A1712">
        <v>477</v>
      </c>
      <c r="B1712">
        <v>1986</v>
      </c>
      <c r="C1712">
        <f t="shared" ca="1" si="52"/>
        <v>40</v>
      </c>
      <c r="D1712" t="str" cm="1">
        <f t="array" aca="1" ref="D17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12" t="s">
        <v>29</v>
      </c>
      <c r="F1712" t="s">
        <v>33</v>
      </c>
      <c r="G1712" cm="1">
        <f t="array" ref="G1712">_xlfn.IFS(marketing_campaign[[#This Row],[Marital_Status]]="Single",I1712-J1712+1,marketing_campaign[[#This Row],[Marital_Status]]="Together",I1712+J1712+2,marketing_campaign[[#This Row],[Marital_Status]]="Alone",I1712-J1712+1,marketing_campaign[[#This Row],[Marital_Status]]="Married",I1712+J1712+2,marketing_campaign[[#This Row],[Marital_Status]]="Divorced",I1712+J1712+1,marketing_campaign[[#This Row],[Marital_Status]]="YOLO",I1712-J1712+1,marketing_campaign[[#This Row],[Marital_Status]]="Absurd",I1712-J1712+1,marketing_campaign[[#This Row],[Marital_Status]]="Widow",I1712+J1712+1)</f>
        <v>2</v>
      </c>
      <c r="H1712">
        <v>83512</v>
      </c>
      <c r="I1712">
        <v>0</v>
      </c>
      <c r="J1712">
        <v>0</v>
      </c>
      <c r="K1712" s="1">
        <v>41807</v>
      </c>
      <c r="L1712">
        <v>31</v>
      </c>
      <c r="M1712" t="str" cm="1">
        <f t="array" ref="M1712">_xlfn.IFS(AND(marketing_campaign[[#This Row],[Recency]]&gt;=0,marketing_campaign[[#This Row],[Recency]]&lt;=14),"Early Recency",AND(marketing_campaign[[#This Row],[Recency]]&gt;=15,marketing_campaign[[#This Row],[Recency]]&lt;=31),"Mid-Recency",marketing_campaign[[#This Row],[Recency]]&gt;=32,"Late Recency")</f>
        <v>Mid-Recency</v>
      </c>
      <c r="N1712">
        <v>1060</v>
      </c>
      <c r="O1712">
        <v>61</v>
      </c>
      <c r="P1712">
        <v>835</v>
      </c>
      <c r="Q1712">
        <v>80</v>
      </c>
      <c r="R1712">
        <v>20</v>
      </c>
      <c r="S1712">
        <v>101</v>
      </c>
      <c r="T1712">
        <f>marketing_campaign[[#This Row],[MntGoldProds]]+marketing_campaign[[#This Row],[MntSweetProducts]]+marketing_campaign[[#This Row],[MntFishProducts]]+marketing_campaign[[#This Row],[MntMeatProducts]]+marketing_campaign[[#This Row],[MntFruits]]+marketing_campaign[[#This Row],[MntWines]]</f>
        <v>2157</v>
      </c>
      <c r="U1712">
        <v>1</v>
      </c>
      <c r="V1712">
        <v>4</v>
      </c>
      <c r="W1712">
        <v>7</v>
      </c>
      <c r="X1712">
        <v>10</v>
      </c>
      <c r="Y1712">
        <f t="shared" si="53"/>
        <v>22</v>
      </c>
      <c r="Z1712">
        <v>1</v>
      </c>
      <c r="AA1712">
        <v>1</v>
      </c>
      <c r="AB1712">
        <v>0</v>
      </c>
      <c r="AC1712">
        <v>1</v>
      </c>
      <c r="AD1712">
        <v>1</v>
      </c>
      <c r="AE1712">
        <v>1</v>
      </c>
      <c r="AF1712">
        <v>0</v>
      </c>
      <c r="AG1712">
        <v>3</v>
      </c>
      <c r="AH1712">
        <v>11</v>
      </c>
      <c r="AI1712">
        <v>1</v>
      </c>
      <c r="AJ1712">
        <f>marketing_campaign[[#This Row],[AcceptedCmp2]]+marketing_campaign[[#This Row],[AcceptedCmp1]]+marketing_campaign[[#This Row],[AcceptedCmp5]]+marketing_campaign[[#This Row],[AcceptedCmp4]]+marketing_campaign[[#This Row],[AcceptedCmp3]]</f>
        <v>4</v>
      </c>
    </row>
    <row r="1713" spans="1:36" x14ac:dyDescent="0.35">
      <c r="A1713">
        <v>7832</v>
      </c>
      <c r="B1713">
        <v>1959</v>
      </c>
      <c r="C1713">
        <f t="shared" ca="1" si="52"/>
        <v>67</v>
      </c>
      <c r="D1713" t="str" cm="1">
        <f t="array" aca="1" ref="D17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13" t="s">
        <v>34</v>
      </c>
      <c r="F1713" t="s">
        <v>33</v>
      </c>
      <c r="G1713" cm="1">
        <f t="array" ref="G1713">_xlfn.IFS(marketing_campaign[[#This Row],[Marital_Status]]="Single",I1713-J1713+1,marketing_campaign[[#This Row],[Marital_Status]]="Together",I1713+J1713+2,marketing_campaign[[#This Row],[Marital_Status]]="Alone",I1713-J1713+1,marketing_campaign[[#This Row],[Marital_Status]]="Married",I1713+J1713+2,marketing_campaign[[#This Row],[Marital_Status]]="Divorced",I1713+J1713+1,marketing_campaign[[#This Row],[Marital_Status]]="YOLO",I1713-J1713+1,marketing_campaign[[#This Row],[Marital_Status]]="Absurd",I1713-J1713+1,marketing_campaign[[#This Row],[Marital_Status]]="Widow",I1713+J1713+1)</f>
        <v>3</v>
      </c>
      <c r="H1713">
        <v>77520</v>
      </c>
      <c r="I1713">
        <v>0</v>
      </c>
      <c r="J1713">
        <v>1</v>
      </c>
      <c r="K1713" s="1">
        <v>41514</v>
      </c>
      <c r="L1713">
        <v>30</v>
      </c>
      <c r="M1713" t="str" cm="1">
        <f t="array" ref="M1713">_xlfn.IFS(AND(marketing_campaign[[#This Row],[Recency]]&gt;=0,marketing_campaign[[#This Row],[Recency]]&lt;=14),"Early Recency",AND(marketing_campaign[[#This Row],[Recency]]&gt;=15,marketing_campaign[[#This Row],[Recency]]&lt;=31),"Mid-Recency",marketing_campaign[[#This Row],[Recency]]&gt;=32,"Late Recency")</f>
        <v>Mid-Recency</v>
      </c>
      <c r="N1713">
        <v>940</v>
      </c>
      <c r="O1713">
        <v>44</v>
      </c>
      <c r="P1713">
        <v>396</v>
      </c>
      <c r="Q1713">
        <v>0</v>
      </c>
      <c r="R1713">
        <v>88</v>
      </c>
      <c r="S1713">
        <v>58</v>
      </c>
      <c r="T1713">
        <f>marketing_campaign[[#This Row],[MntGoldProds]]+marketing_campaign[[#This Row],[MntSweetProducts]]+marketing_campaign[[#This Row],[MntFishProducts]]+marketing_campaign[[#This Row],[MntMeatProducts]]+marketing_campaign[[#This Row],[MntFruits]]+marketing_campaign[[#This Row],[MntWines]]</f>
        <v>1526</v>
      </c>
      <c r="U1713">
        <v>1</v>
      </c>
      <c r="V1713">
        <v>8</v>
      </c>
      <c r="W1713">
        <v>7</v>
      </c>
      <c r="X1713">
        <v>7</v>
      </c>
      <c r="Y1713">
        <f t="shared" si="53"/>
        <v>23</v>
      </c>
      <c r="Z1713">
        <v>4</v>
      </c>
      <c r="AA1713">
        <v>1</v>
      </c>
      <c r="AB1713">
        <v>0</v>
      </c>
      <c r="AC1713">
        <v>1</v>
      </c>
      <c r="AD1713">
        <v>1</v>
      </c>
      <c r="AE1713">
        <v>0</v>
      </c>
      <c r="AF1713">
        <v>0</v>
      </c>
      <c r="AG1713">
        <v>3</v>
      </c>
      <c r="AH1713">
        <v>11</v>
      </c>
      <c r="AI1713">
        <v>1</v>
      </c>
      <c r="AJ1713">
        <f>marketing_campaign[[#This Row],[AcceptedCmp2]]+marketing_campaign[[#This Row],[AcceptedCmp1]]+marketing_campaign[[#This Row],[AcceptedCmp5]]+marketing_campaign[[#This Row],[AcceptedCmp4]]+marketing_campaign[[#This Row],[AcceptedCmp3]]</f>
        <v>3</v>
      </c>
    </row>
    <row r="1714" spans="1:36" x14ac:dyDescent="0.35">
      <c r="A1714">
        <v>2202</v>
      </c>
      <c r="B1714">
        <v>1978</v>
      </c>
      <c r="C1714">
        <f t="shared" ca="1" si="52"/>
        <v>48</v>
      </c>
      <c r="D1714" t="str" cm="1">
        <f t="array" aca="1" ref="D17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4" t="s">
        <v>29</v>
      </c>
      <c r="F1714" t="s">
        <v>31</v>
      </c>
      <c r="G1714" cm="1">
        <f t="array" ref="G1714">_xlfn.IFS(marketing_campaign[[#This Row],[Marital_Status]]="Single",I1714-J1714+1,marketing_campaign[[#This Row],[Marital_Status]]="Together",I1714+J1714+2,marketing_campaign[[#This Row],[Marital_Status]]="Alone",I1714-J1714+1,marketing_campaign[[#This Row],[Marital_Status]]="Married",I1714+J1714+2,marketing_campaign[[#This Row],[Marital_Status]]="Divorced",I1714+J1714+1,marketing_campaign[[#This Row],[Marital_Status]]="YOLO",I1714-J1714+1,marketing_campaign[[#This Row],[Marital_Status]]="Absurd",I1714-J1714+1,marketing_campaign[[#This Row],[Marital_Status]]="Widow",I1714+J1714+1)</f>
        <v>3</v>
      </c>
      <c r="H1714">
        <v>41154</v>
      </c>
      <c r="I1714">
        <v>0</v>
      </c>
      <c r="J1714">
        <v>1</v>
      </c>
      <c r="K1714" s="1">
        <v>41373</v>
      </c>
      <c r="L1714">
        <v>98</v>
      </c>
      <c r="M1714" t="str" cm="1">
        <f t="array" ref="M1714">_xlfn.IFS(AND(marketing_campaign[[#This Row],[Recency]]&gt;=0,marketing_campaign[[#This Row],[Recency]]&lt;=14),"Early Recency",AND(marketing_campaign[[#This Row],[Recency]]&gt;=15,marketing_campaign[[#This Row],[Recency]]&lt;=31),"Mid-Recency",marketing_campaign[[#This Row],[Recency]]&gt;=32,"Late Recency")</f>
        <v>Late Recency</v>
      </c>
      <c r="N1714">
        <v>44</v>
      </c>
      <c r="O1714">
        <v>2</v>
      </c>
      <c r="P1714">
        <v>11</v>
      </c>
      <c r="Q1714">
        <v>2</v>
      </c>
      <c r="R1714">
        <v>3</v>
      </c>
      <c r="S1714">
        <v>7</v>
      </c>
      <c r="T1714">
        <f>marketing_campaign[[#This Row],[MntGoldProds]]+marketing_campaign[[#This Row],[MntSweetProducts]]+marketing_campaign[[#This Row],[MntFishProducts]]+marketing_campaign[[#This Row],[MntMeatProducts]]+marketing_campaign[[#This Row],[MntFruits]]+marketing_campaign[[#This Row],[MntWines]]</f>
        <v>69</v>
      </c>
      <c r="U1714">
        <v>1</v>
      </c>
      <c r="V1714">
        <v>1</v>
      </c>
      <c r="W1714">
        <v>0</v>
      </c>
      <c r="X1714">
        <v>4</v>
      </c>
      <c r="Y1714">
        <f t="shared" si="53"/>
        <v>6</v>
      </c>
      <c r="Z1714">
        <v>5</v>
      </c>
      <c r="AA1714">
        <v>0</v>
      </c>
      <c r="AB1714">
        <v>0</v>
      </c>
      <c r="AC1714">
        <v>0</v>
      </c>
      <c r="AD1714">
        <v>0</v>
      </c>
      <c r="AE1714">
        <v>0</v>
      </c>
      <c r="AF1714">
        <v>0</v>
      </c>
      <c r="AG1714">
        <v>3</v>
      </c>
      <c r="AH1714">
        <v>11</v>
      </c>
      <c r="AI1714">
        <v>0</v>
      </c>
      <c r="AJ1714">
        <f>marketing_campaign[[#This Row],[AcceptedCmp2]]+marketing_campaign[[#This Row],[AcceptedCmp1]]+marketing_campaign[[#This Row],[AcceptedCmp5]]+marketing_campaign[[#This Row],[AcceptedCmp4]]+marketing_campaign[[#This Row],[AcceptedCmp3]]</f>
        <v>0</v>
      </c>
    </row>
    <row r="1715" spans="1:36" x14ac:dyDescent="0.35">
      <c r="A1715">
        <v>7396</v>
      </c>
      <c r="B1715">
        <v>1966</v>
      </c>
      <c r="C1715">
        <f t="shared" ca="1" si="52"/>
        <v>60</v>
      </c>
      <c r="D1715" t="str" cm="1">
        <f t="array" aca="1" ref="D17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5" t="s">
        <v>29</v>
      </c>
      <c r="F1715" t="s">
        <v>33</v>
      </c>
      <c r="G1715" cm="1">
        <f t="array" ref="G1715">_xlfn.IFS(marketing_campaign[[#This Row],[Marital_Status]]="Single",I1715-J1715+1,marketing_campaign[[#This Row],[Marital_Status]]="Together",I1715+J1715+2,marketing_campaign[[#This Row],[Marital_Status]]="Alone",I1715-J1715+1,marketing_campaign[[#This Row],[Marital_Status]]="Married",I1715+J1715+2,marketing_campaign[[#This Row],[Marital_Status]]="Divorced",I1715+J1715+1,marketing_campaign[[#This Row],[Marital_Status]]="YOLO",I1715-J1715+1,marketing_campaign[[#This Row],[Marital_Status]]="Absurd",I1715-J1715+1,marketing_campaign[[#This Row],[Marital_Status]]="Widow",I1715+J1715+1)</f>
        <v>2</v>
      </c>
      <c r="H1715">
        <v>80398</v>
      </c>
      <c r="I1715">
        <v>0</v>
      </c>
      <c r="J1715">
        <v>0</v>
      </c>
      <c r="K1715" s="1">
        <v>41223</v>
      </c>
      <c r="L1715">
        <v>92</v>
      </c>
      <c r="M1715" t="str" cm="1">
        <f t="array" ref="M1715">_xlfn.IFS(AND(marketing_campaign[[#This Row],[Recency]]&gt;=0,marketing_campaign[[#This Row],[Recency]]&lt;=14),"Early Recency",AND(marketing_campaign[[#This Row],[Recency]]&gt;=15,marketing_campaign[[#This Row],[Recency]]&lt;=31),"Mid-Recency",marketing_campaign[[#This Row],[Recency]]&gt;=32,"Late Recency")</f>
        <v>Late Recency</v>
      </c>
      <c r="N1715">
        <v>342</v>
      </c>
      <c r="O1715">
        <v>51</v>
      </c>
      <c r="P1715">
        <v>936</v>
      </c>
      <c r="Q1715">
        <v>207</v>
      </c>
      <c r="R1715">
        <v>35</v>
      </c>
      <c r="S1715">
        <v>26</v>
      </c>
      <c r="T1715">
        <f>marketing_campaign[[#This Row],[MntGoldProds]]+marketing_campaign[[#This Row],[MntSweetProducts]]+marketing_campaign[[#This Row],[MntFishProducts]]+marketing_campaign[[#This Row],[MntMeatProducts]]+marketing_campaign[[#This Row],[MntFruits]]+marketing_campaign[[#This Row],[MntWines]]</f>
        <v>1597</v>
      </c>
      <c r="U1715">
        <v>1</v>
      </c>
      <c r="V1715">
        <v>5</v>
      </c>
      <c r="W1715">
        <v>8</v>
      </c>
      <c r="X1715">
        <v>12</v>
      </c>
      <c r="Y1715">
        <f t="shared" si="53"/>
        <v>26</v>
      </c>
      <c r="Z1715">
        <v>3</v>
      </c>
      <c r="AA1715">
        <v>0</v>
      </c>
      <c r="AB1715">
        <v>0</v>
      </c>
      <c r="AC1715">
        <v>1</v>
      </c>
      <c r="AD1715">
        <v>0</v>
      </c>
      <c r="AE1715">
        <v>0</v>
      </c>
      <c r="AF1715">
        <v>0</v>
      </c>
      <c r="AG1715">
        <v>3</v>
      </c>
      <c r="AH1715">
        <v>11</v>
      </c>
      <c r="AI1715">
        <v>0</v>
      </c>
      <c r="AJ1715">
        <f>marketing_campaign[[#This Row],[AcceptedCmp2]]+marketing_campaign[[#This Row],[AcceptedCmp1]]+marketing_campaign[[#This Row],[AcceptedCmp5]]+marketing_campaign[[#This Row],[AcceptedCmp4]]+marketing_campaign[[#This Row],[AcceptedCmp3]]</f>
        <v>1</v>
      </c>
    </row>
    <row r="1716" spans="1:36" x14ac:dyDescent="0.35">
      <c r="A1716">
        <v>4055</v>
      </c>
      <c r="B1716">
        <v>1992</v>
      </c>
      <c r="C1716">
        <f t="shared" ca="1" si="52"/>
        <v>34</v>
      </c>
      <c r="D1716" t="str" cm="1">
        <f t="array" aca="1" ref="D17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16" t="s">
        <v>36</v>
      </c>
      <c r="F1716" t="s">
        <v>30</v>
      </c>
      <c r="G1716" cm="1">
        <f t="array" ref="G1716">_xlfn.IFS(marketing_campaign[[#This Row],[Marital_Status]]="Single",I1716-J1716+1,marketing_campaign[[#This Row],[Marital_Status]]="Together",I1716+J1716+2,marketing_campaign[[#This Row],[Marital_Status]]="Alone",I1716-J1716+1,marketing_campaign[[#This Row],[Marital_Status]]="Married",I1716+J1716+2,marketing_campaign[[#This Row],[Marital_Status]]="Divorced",I1716+J1716+1,marketing_campaign[[#This Row],[Marital_Status]]="YOLO",I1716-J1716+1,marketing_campaign[[#This Row],[Marital_Status]]="Absurd",I1716-J1716+1,marketing_campaign[[#This Row],[Marital_Status]]="Widow",I1716+J1716+1)</f>
        <v>2</v>
      </c>
      <c r="H1716">
        <v>18746</v>
      </c>
      <c r="I1716">
        <v>1</v>
      </c>
      <c r="J1716">
        <v>0</v>
      </c>
      <c r="K1716" s="1">
        <v>41788</v>
      </c>
      <c r="L1716">
        <v>41</v>
      </c>
      <c r="M1716" t="str" cm="1">
        <f t="array" ref="M1716">_xlfn.IFS(AND(marketing_campaign[[#This Row],[Recency]]&gt;=0,marketing_campaign[[#This Row],[Recency]]&lt;=14),"Early Recency",AND(marketing_campaign[[#This Row],[Recency]]&gt;=15,marketing_campaign[[#This Row],[Recency]]&lt;=31),"Mid-Recency",marketing_campaign[[#This Row],[Recency]]&gt;=32,"Late Recency")</f>
        <v>Late Recency</v>
      </c>
      <c r="N1716">
        <v>2</v>
      </c>
      <c r="O1716">
        <v>10</v>
      </c>
      <c r="P1716">
        <v>11</v>
      </c>
      <c r="Q1716">
        <v>12</v>
      </c>
      <c r="R1716">
        <v>9</v>
      </c>
      <c r="S1716">
        <v>20</v>
      </c>
      <c r="T1716">
        <f>marketing_campaign[[#This Row],[MntGoldProds]]+marketing_campaign[[#This Row],[MntSweetProducts]]+marketing_campaign[[#This Row],[MntFishProducts]]+marketing_campaign[[#This Row],[MntMeatProducts]]+marketing_campaign[[#This Row],[MntFruits]]+marketing_campaign[[#This Row],[MntWines]]</f>
        <v>64</v>
      </c>
      <c r="U1716">
        <v>2</v>
      </c>
      <c r="V1716">
        <v>3</v>
      </c>
      <c r="W1716">
        <v>0</v>
      </c>
      <c r="X1716">
        <v>3</v>
      </c>
      <c r="Y1716">
        <f t="shared" si="53"/>
        <v>8</v>
      </c>
      <c r="Z1716">
        <v>6</v>
      </c>
      <c r="AA1716">
        <v>0</v>
      </c>
      <c r="AB1716">
        <v>0</v>
      </c>
      <c r="AC1716">
        <v>0</v>
      </c>
      <c r="AD1716">
        <v>0</v>
      </c>
      <c r="AE1716">
        <v>0</v>
      </c>
      <c r="AF1716">
        <v>0</v>
      </c>
      <c r="AG1716">
        <v>3</v>
      </c>
      <c r="AH1716">
        <v>11</v>
      </c>
      <c r="AI1716">
        <v>0</v>
      </c>
      <c r="AJ1716">
        <f>marketing_campaign[[#This Row],[AcceptedCmp2]]+marketing_campaign[[#This Row],[AcceptedCmp1]]+marketing_campaign[[#This Row],[AcceptedCmp5]]+marketing_campaign[[#This Row],[AcceptedCmp4]]+marketing_campaign[[#This Row],[AcceptedCmp3]]</f>
        <v>0</v>
      </c>
    </row>
    <row r="1717" spans="1:36" x14ac:dyDescent="0.35">
      <c r="A1717">
        <v>10340</v>
      </c>
      <c r="B1717">
        <v>1984</v>
      </c>
      <c r="C1717">
        <f t="shared" ca="1" si="52"/>
        <v>42</v>
      </c>
      <c r="D1717" t="str" cm="1">
        <f t="array" aca="1" ref="D17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17" t="s">
        <v>29</v>
      </c>
      <c r="F1717" t="s">
        <v>31</v>
      </c>
      <c r="G1717" cm="1">
        <f t="array" ref="G1717">_xlfn.IFS(marketing_campaign[[#This Row],[Marital_Status]]="Single",I1717-J1717+1,marketing_campaign[[#This Row],[Marital_Status]]="Together",I1717+J1717+2,marketing_campaign[[#This Row],[Marital_Status]]="Alone",I1717-J1717+1,marketing_campaign[[#This Row],[Marital_Status]]="Married",I1717+J1717+2,marketing_campaign[[#This Row],[Marital_Status]]="Divorced",I1717+J1717+1,marketing_campaign[[#This Row],[Marital_Status]]="YOLO",I1717-J1717+1,marketing_campaign[[#This Row],[Marital_Status]]="Absurd",I1717-J1717+1,marketing_campaign[[#This Row],[Marital_Status]]="Widow",I1717+J1717+1)</f>
        <v>3</v>
      </c>
      <c r="H1717">
        <v>35196</v>
      </c>
      <c r="I1717">
        <v>1</v>
      </c>
      <c r="J1717">
        <v>0</v>
      </c>
      <c r="K1717" s="1">
        <v>41226</v>
      </c>
      <c r="L1717">
        <v>68</v>
      </c>
      <c r="M1717" t="str" cm="1">
        <f t="array" ref="M1717">_xlfn.IFS(AND(marketing_campaign[[#This Row],[Recency]]&gt;=0,marketing_campaign[[#This Row],[Recency]]&lt;=14),"Early Recency",AND(marketing_campaign[[#This Row],[Recency]]&gt;=15,marketing_campaign[[#This Row],[Recency]]&lt;=31),"Mid-Recency",marketing_campaign[[#This Row],[Recency]]&gt;=32,"Late Recency")</f>
        <v>Late Recency</v>
      </c>
      <c r="N1717">
        <v>75</v>
      </c>
      <c r="O1717">
        <v>12</v>
      </c>
      <c r="P1717">
        <v>141</v>
      </c>
      <c r="Q1717">
        <v>43</v>
      </c>
      <c r="R1717">
        <v>39</v>
      </c>
      <c r="S1717">
        <v>187</v>
      </c>
      <c r="T1717">
        <f>marketing_campaign[[#This Row],[MntGoldProds]]+marketing_campaign[[#This Row],[MntSweetProducts]]+marketing_campaign[[#This Row],[MntFishProducts]]+marketing_campaign[[#This Row],[MntMeatProducts]]+marketing_campaign[[#This Row],[MntFruits]]+marketing_campaign[[#This Row],[MntWines]]</f>
        <v>497</v>
      </c>
      <c r="U1717">
        <v>6</v>
      </c>
      <c r="V1717">
        <v>6</v>
      </c>
      <c r="W1717">
        <v>1</v>
      </c>
      <c r="X1717">
        <v>5</v>
      </c>
      <c r="Y1717">
        <f t="shared" si="53"/>
        <v>18</v>
      </c>
      <c r="Z1717">
        <v>8</v>
      </c>
      <c r="AA1717">
        <v>0</v>
      </c>
      <c r="AB1717">
        <v>0</v>
      </c>
      <c r="AC1717">
        <v>0</v>
      </c>
      <c r="AD1717">
        <v>0</v>
      </c>
      <c r="AE1717">
        <v>0</v>
      </c>
      <c r="AF1717">
        <v>0</v>
      </c>
      <c r="AG1717">
        <v>3</v>
      </c>
      <c r="AH1717">
        <v>11</v>
      </c>
      <c r="AI1717">
        <v>0</v>
      </c>
      <c r="AJ1717">
        <f>marketing_campaign[[#This Row],[AcceptedCmp2]]+marketing_campaign[[#This Row],[AcceptedCmp1]]+marketing_campaign[[#This Row],[AcceptedCmp5]]+marketing_campaign[[#This Row],[AcceptedCmp4]]+marketing_campaign[[#This Row],[AcceptedCmp3]]</f>
        <v>0</v>
      </c>
    </row>
    <row r="1718" spans="1:36" x14ac:dyDescent="0.35">
      <c r="A1718">
        <v>10091</v>
      </c>
      <c r="B1718">
        <v>1956</v>
      </c>
      <c r="C1718">
        <f t="shared" ca="1" si="52"/>
        <v>70</v>
      </c>
      <c r="D1718" t="str" cm="1">
        <f t="array" aca="1" ref="D17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18" t="s">
        <v>29</v>
      </c>
      <c r="F1718" t="s">
        <v>30</v>
      </c>
      <c r="G1718" cm="1">
        <f t="array" ref="G1718">_xlfn.IFS(marketing_campaign[[#This Row],[Marital_Status]]="Single",I1718-J1718+1,marketing_campaign[[#This Row],[Marital_Status]]="Together",I1718+J1718+2,marketing_campaign[[#This Row],[Marital_Status]]="Alone",I1718-J1718+1,marketing_campaign[[#This Row],[Marital_Status]]="Married",I1718+J1718+2,marketing_campaign[[#This Row],[Marital_Status]]="Divorced",I1718+J1718+1,marketing_campaign[[#This Row],[Marital_Status]]="YOLO",I1718-J1718+1,marketing_campaign[[#This Row],[Marital_Status]]="Absurd",I1718-J1718+1,marketing_campaign[[#This Row],[Marital_Status]]="Widow",I1718+J1718+1)</f>
        <v>0</v>
      </c>
      <c r="H1718">
        <v>60230</v>
      </c>
      <c r="I1718">
        <v>0</v>
      </c>
      <c r="J1718">
        <v>1</v>
      </c>
      <c r="K1718" s="1">
        <v>41414</v>
      </c>
      <c r="L1718">
        <v>78</v>
      </c>
      <c r="M1718" t="str" cm="1">
        <f t="array" ref="M1718">_xlfn.IFS(AND(marketing_campaign[[#This Row],[Recency]]&gt;=0,marketing_campaign[[#This Row],[Recency]]&lt;=14),"Early Recency",AND(marketing_campaign[[#This Row],[Recency]]&gt;=15,marketing_campaign[[#This Row],[Recency]]&lt;=31),"Mid-Recency",marketing_campaign[[#This Row],[Recency]]&gt;=32,"Late Recency")</f>
        <v>Late Recency</v>
      </c>
      <c r="N1718">
        <v>520</v>
      </c>
      <c r="O1718">
        <v>20</v>
      </c>
      <c r="P1718">
        <v>367</v>
      </c>
      <c r="Q1718">
        <v>39</v>
      </c>
      <c r="R1718">
        <v>81</v>
      </c>
      <c r="S1718">
        <v>40</v>
      </c>
      <c r="T1718">
        <f>marketing_campaign[[#This Row],[MntGoldProds]]+marketing_campaign[[#This Row],[MntSweetProducts]]+marketing_campaign[[#This Row],[MntFishProducts]]+marketing_campaign[[#This Row],[MntMeatProducts]]+marketing_campaign[[#This Row],[MntFruits]]+marketing_campaign[[#This Row],[MntWines]]</f>
        <v>1067</v>
      </c>
      <c r="U1718">
        <v>2</v>
      </c>
      <c r="V1718">
        <v>6</v>
      </c>
      <c r="W1718">
        <v>3</v>
      </c>
      <c r="X1718">
        <v>6</v>
      </c>
      <c r="Y1718">
        <f t="shared" si="53"/>
        <v>17</v>
      </c>
      <c r="Z1718">
        <v>5</v>
      </c>
      <c r="AA1718">
        <v>0</v>
      </c>
      <c r="AB1718">
        <v>0</v>
      </c>
      <c r="AC1718">
        <v>0</v>
      </c>
      <c r="AD1718">
        <v>0</v>
      </c>
      <c r="AE1718">
        <v>0</v>
      </c>
      <c r="AF1718">
        <v>0</v>
      </c>
      <c r="AG1718">
        <v>3</v>
      </c>
      <c r="AH1718">
        <v>11</v>
      </c>
      <c r="AI1718">
        <v>0</v>
      </c>
      <c r="AJ1718">
        <f>marketing_campaign[[#This Row],[AcceptedCmp2]]+marketing_campaign[[#This Row],[AcceptedCmp1]]+marketing_campaign[[#This Row],[AcceptedCmp5]]+marketing_campaign[[#This Row],[AcceptedCmp4]]+marketing_campaign[[#This Row],[AcceptedCmp3]]</f>
        <v>0</v>
      </c>
    </row>
    <row r="1719" spans="1:36" x14ac:dyDescent="0.35">
      <c r="A1719">
        <v>7629</v>
      </c>
      <c r="B1719">
        <v>1977</v>
      </c>
      <c r="C1719">
        <f t="shared" ca="1" si="52"/>
        <v>49</v>
      </c>
      <c r="D1719" t="str" cm="1">
        <f t="array" aca="1" ref="D17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19" t="s">
        <v>29</v>
      </c>
      <c r="F1719" t="s">
        <v>33</v>
      </c>
      <c r="G1719" cm="1">
        <f t="array" ref="G1719">_xlfn.IFS(marketing_campaign[[#This Row],[Marital_Status]]="Single",I1719-J1719+1,marketing_campaign[[#This Row],[Marital_Status]]="Together",I1719+J1719+2,marketing_campaign[[#This Row],[Marital_Status]]="Alone",I1719-J1719+1,marketing_campaign[[#This Row],[Marital_Status]]="Married",I1719+J1719+2,marketing_campaign[[#This Row],[Marital_Status]]="Divorced",I1719+J1719+1,marketing_campaign[[#This Row],[Marital_Status]]="YOLO",I1719-J1719+1,marketing_campaign[[#This Row],[Marital_Status]]="Absurd",I1719-J1719+1,marketing_campaign[[#This Row],[Marital_Status]]="Widow",I1719+J1719+1)</f>
        <v>4</v>
      </c>
      <c r="H1719">
        <v>22108</v>
      </c>
      <c r="I1719">
        <v>1</v>
      </c>
      <c r="J1719">
        <v>1</v>
      </c>
      <c r="K1719" s="1">
        <v>41767</v>
      </c>
      <c r="L1719">
        <v>46</v>
      </c>
      <c r="M1719" t="str" cm="1">
        <f t="array" ref="M1719">_xlfn.IFS(AND(marketing_campaign[[#This Row],[Recency]]&gt;=0,marketing_campaign[[#This Row],[Recency]]&lt;=14),"Early Recency",AND(marketing_campaign[[#This Row],[Recency]]&gt;=15,marketing_campaign[[#This Row],[Recency]]&lt;=31),"Mid-Recency",marketing_campaign[[#This Row],[Recency]]&gt;=32,"Late Recency")</f>
        <v>Late Recency</v>
      </c>
      <c r="N1719">
        <v>5</v>
      </c>
      <c r="O1719">
        <v>3</v>
      </c>
      <c r="P1719">
        <v>9</v>
      </c>
      <c r="Q1719">
        <v>6</v>
      </c>
      <c r="R1719">
        <v>2</v>
      </c>
      <c r="S1719">
        <v>6</v>
      </c>
      <c r="T1719">
        <f>marketing_campaign[[#This Row],[MntGoldProds]]+marketing_campaign[[#This Row],[MntSweetProducts]]+marketing_campaign[[#This Row],[MntFishProducts]]+marketing_campaign[[#This Row],[MntMeatProducts]]+marketing_campaign[[#This Row],[MntFruits]]+marketing_campaign[[#This Row],[MntWines]]</f>
        <v>31</v>
      </c>
      <c r="U1719">
        <v>2</v>
      </c>
      <c r="V1719">
        <v>2</v>
      </c>
      <c r="W1719">
        <v>0</v>
      </c>
      <c r="X1719">
        <v>3</v>
      </c>
      <c r="Y1719">
        <f t="shared" si="53"/>
        <v>7</v>
      </c>
      <c r="Z1719">
        <v>7</v>
      </c>
      <c r="AA1719">
        <v>0</v>
      </c>
      <c r="AB1719">
        <v>0</v>
      </c>
      <c r="AC1719">
        <v>0</v>
      </c>
      <c r="AD1719">
        <v>0</v>
      </c>
      <c r="AE1719">
        <v>0</v>
      </c>
      <c r="AF1719">
        <v>0</v>
      </c>
      <c r="AG1719">
        <v>3</v>
      </c>
      <c r="AH1719">
        <v>11</v>
      </c>
      <c r="AI1719">
        <v>0</v>
      </c>
      <c r="AJ1719">
        <f>marketing_campaign[[#This Row],[AcceptedCmp2]]+marketing_campaign[[#This Row],[AcceptedCmp1]]+marketing_campaign[[#This Row],[AcceptedCmp5]]+marketing_campaign[[#This Row],[AcceptedCmp4]]+marketing_campaign[[#This Row],[AcceptedCmp3]]</f>
        <v>0</v>
      </c>
    </row>
    <row r="1720" spans="1:36" x14ac:dyDescent="0.35">
      <c r="A1720">
        <v>10640</v>
      </c>
      <c r="B1720">
        <v>1974</v>
      </c>
      <c r="C1720">
        <f t="shared" ca="1" si="52"/>
        <v>52</v>
      </c>
      <c r="D1720" t="str" cm="1">
        <f t="array" aca="1" ref="D17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0" t="s">
        <v>29</v>
      </c>
      <c r="F1720" t="s">
        <v>31</v>
      </c>
      <c r="G1720" cm="1">
        <f t="array" ref="G1720">_xlfn.IFS(marketing_campaign[[#This Row],[Marital_Status]]="Single",I1720-J1720+1,marketing_campaign[[#This Row],[Marital_Status]]="Together",I1720+J1720+2,marketing_campaign[[#This Row],[Marital_Status]]="Alone",I1720-J1720+1,marketing_campaign[[#This Row],[Marital_Status]]="Married",I1720+J1720+2,marketing_campaign[[#This Row],[Marital_Status]]="Divorced",I1720+J1720+1,marketing_campaign[[#This Row],[Marital_Status]]="YOLO",I1720-J1720+1,marketing_campaign[[#This Row],[Marital_Status]]="Absurd",I1720-J1720+1,marketing_campaign[[#This Row],[Marital_Status]]="Widow",I1720+J1720+1)</f>
        <v>4</v>
      </c>
      <c r="H1720">
        <v>44392</v>
      </c>
      <c r="I1720">
        <v>1</v>
      </c>
      <c r="J1720">
        <v>1</v>
      </c>
      <c r="K1720" s="1">
        <v>41522</v>
      </c>
      <c r="L1720">
        <v>71</v>
      </c>
      <c r="M1720" t="str" cm="1">
        <f t="array" ref="M1720">_xlfn.IFS(AND(marketing_campaign[[#This Row],[Recency]]&gt;=0,marketing_campaign[[#This Row],[Recency]]&lt;=14),"Early Recency",AND(marketing_campaign[[#This Row],[Recency]]&gt;=15,marketing_campaign[[#This Row],[Recency]]&lt;=31),"Mid-Recency",marketing_campaign[[#This Row],[Recency]]&gt;=32,"Late Recency")</f>
        <v>Late Recency</v>
      </c>
      <c r="N1720">
        <v>87</v>
      </c>
      <c r="O1720">
        <v>5</v>
      </c>
      <c r="P1720">
        <v>71</v>
      </c>
      <c r="Q1720">
        <v>7</v>
      </c>
      <c r="R1720">
        <v>12</v>
      </c>
      <c r="S1720">
        <v>29</v>
      </c>
      <c r="T1720">
        <f>marketing_campaign[[#This Row],[MntGoldProds]]+marketing_campaign[[#This Row],[MntSweetProducts]]+marketing_campaign[[#This Row],[MntFishProducts]]+marketing_campaign[[#This Row],[MntMeatProducts]]+marketing_campaign[[#This Row],[MntFruits]]+marketing_campaign[[#This Row],[MntWines]]</f>
        <v>211</v>
      </c>
      <c r="U1720">
        <v>5</v>
      </c>
      <c r="V1720">
        <v>4</v>
      </c>
      <c r="W1720">
        <v>1</v>
      </c>
      <c r="X1720">
        <v>4</v>
      </c>
      <c r="Y1720">
        <f t="shared" si="53"/>
        <v>14</v>
      </c>
      <c r="Z1720">
        <v>7</v>
      </c>
      <c r="AA1720">
        <v>0</v>
      </c>
      <c r="AB1720">
        <v>0</v>
      </c>
      <c r="AC1720">
        <v>0</v>
      </c>
      <c r="AD1720">
        <v>0</v>
      </c>
      <c r="AE1720">
        <v>0</v>
      </c>
      <c r="AF1720">
        <v>0</v>
      </c>
      <c r="AG1720">
        <v>3</v>
      </c>
      <c r="AH1720">
        <v>11</v>
      </c>
      <c r="AI1720">
        <v>0</v>
      </c>
      <c r="AJ1720">
        <f>marketing_campaign[[#This Row],[AcceptedCmp2]]+marketing_campaign[[#This Row],[AcceptedCmp1]]+marketing_campaign[[#This Row],[AcceptedCmp5]]+marketing_campaign[[#This Row],[AcceptedCmp4]]+marketing_campaign[[#This Row],[AcceptedCmp3]]</f>
        <v>0</v>
      </c>
    </row>
    <row r="1721" spans="1:36" x14ac:dyDescent="0.35">
      <c r="A1721">
        <v>3498</v>
      </c>
      <c r="B1721">
        <v>1976</v>
      </c>
      <c r="C1721">
        <f t="shared" ca="1" si="52"/>
        <v>50</v>
      </c>
      <c r="D1721" t="str" cm="1">
        <f t="array" aca="1" ref="D17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1" t="s">
        <v>32</v>
      </c>
      <c r="F1721" t="s">
        <v>33</v>
      </c>
      <c r="G1721" cm="1">
        <f t="array" ref="G1721">_xlfn.IFS(marketing_campaign[[#This Row],[Marital_Status]]="Single",I1721-J1721+1,marketing_campaign[[#This Row],[Marital_Status]]="Together",I1721+J1721+2,marketing_campaign[[#This Row],[Marital_Status]]="Alone",I1721-J1721+1,marketing_campaign[[#This Row],[Marital_Status]]="Married",I1721+J1721+2,marketing_campaign[[#This Row],[Marital_Status]]="Divorced",I1721+J1721+1,marketing_campaign[[#This Row],[Marital_Status]]="YOLO",I1721-J1721+1,marketing_campaign[[#This Row],[Marital_Status]]="Absurd",I1721-J1721+1,marketing_campaign[[#This Row],[Marital_Status]]="Widow",I1721+J1721+1)</f>
        <v>3</v>
      </c>
      <c r="H1721">
        <v>55424</v>
      </c>
      <c r="I1721">
        <v>0</v>
      </c>
      <c r="J1721">
        <v>1</v>
      </c>
      <c r="K1721" s="1">
        <v>41238</v>
      </c>
      <c r="L1721">
        <v>6</v>
      </c>
      <c r="M1721" t="str" cm="1">
        <f t="array" ref="M1721">_xlfn.IFS(AND(marketing_campaign[[#This Row],[Recency]]&gt;=0,marketing_campaign[[#This Row],[Recency]]&lt;=14),"Early Recency",AND(marketing_campaign[[#This Row],[Recency]]&gt;=15,marketing_campaign[[#This Row],[Recency]]&lt;=31),"Mid-Recency",marketing_campaign[[#This Row],[Recency]]&gt;=32,"Late Recency")</f>
        <v>Early Recency</v>
      </c>
      <c r="N1721">
        <v>462</v>
      </c>
      <c r="O1721">
        <v>61</v>
      </c>
      <c r="P1721">
        <v>184</v>
      </c>
      <c r="Q1721">
        <v>10</v>
      </c>
      <c r="R1721">
        <v>53</v>
      </c>
      <c r="S1721">
        <v>107</v>
      </c>
      <c r="T1721">
        <f>marketing_campaign[[#This Row],[MntGoldProds]]+marketing_campaign[[#This Row],[MntSweetProducts]]+marketing_campaign[[#This Row],[MntFishProducts]]+marketing_campaign[[#This Row],[MntMeatProducts]]+marketing_campaign[[#This Row],[MntFruits]]+marketing_campaign[[#This Row],[MntWines]]</f>
        <v>877</v>
      </c>
      <c r="U1721">
        <v>4</v>
      </c>
      <c r="V1721">
        <v>7</v>
      </c>
      <c r="W1721">
        <v>5</v>
      </c>
      <c r="X1721">
        <v>9</v>
      </c>
      <c r="Y1721">
        <f t="shared" si="53"/>
        <v>25</v>
      </c>
      <c r="Z1721">
        <v>6</v>
      </c>
      <c r="AA1721">
        <v>1</v>
      </c>
      <c r="AB1721">
        <v>0</v>
      </c>
      <c r="AC1721">
        <v>0</v>
      </c>
      <c r="AD1721">
        <v>0</v>
      </c>
      <c r="AE1721">
        <v>0</v>
      </c>
      <c r="AF1721">
        <v>0</v>
      </c>
      <c r="AG1721">
        <v>3</v>
      </c>
      <c r="AH1721">
        <v>11</v>
      </c>
      <c r="AI1721">
        <v>1</v>
      </c>
      <c r="AJ1721">
        <f>marketing_campaign[[#This Row],[AcceptedCmp2]]+marketing_campaign[[#This Row],[AcceptedCmp1]]+marketing_campaign[[#This Row],[AcceptedCmp5]]+marketing_campaign[[#This Row],[AcceptedCmp4]]+marketing_campaign[[#This Row],[AcceptedCmp3]]</f>
        <v>1</v>
      </c>
    </row>
    <row r="1722" spans="1:36" x14ac:dyDescent="0.35">
      <c r="A1722">
        <v>6742</v>
      </c>
      <c r="B1722">
        <v>1979</v>
      </c>
      <c r="C1722">
        <f t="shared" ca="1" si="52"/>
        <v>47</v>
      </c>
      <c r="D1722" t="str" cm="1">
        <f t="array" aca="1" ref="D17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2" t="s">
        <v>29</v>
      </c>
      <c r="F1722" t="s">
        <v>33</v>
      </c>
      <c r="G1722" cm="1">
        <f t="array" ref="G1722">_xlfn.IFS(marketing_campaign[[#This Row],[Marital_Status]]="Single",I1722-J1722+1,marketing_campaign[[#This Row],[Marital_Status]]="Together",I1722+J1722+2,marketing_campaign[[#This Row],[Marital_Status]]="Alone",I1722-J1722+1,marketing_campaign[[#This Row],[Marital_Status]]="Married",I1722+J1722+2,marketing_campaign[[#This Row],[Marital_Status]]="Divorced",I1722+J1722+1,marketing_campaign[[#This Row],[Marital_Status]]="YOLO",I1722-J1722+1,marketing_campaign[[#This Row],[Marital_Status]]="Absurd",I1722-J1722+1,marketing_campaign[[#This Row],[Marital_Status]]="Widow",I1722+J1722+1)</f>
        <v>3</v>
      </c>
      <c r="H1722">
        <v>17688</v>
      </c>
      <c r="I1722">
        <v>1</v>
      </c>
      <c r="J1722">
        <v>0</v>
      </c>
      <c r="K1722" s="1">
        <v>41287</v>
      </c>
      <c r="L1722">
        <v>82</v>
      </c>
      <c r="M1722" t="str" cm="1">
        <f t="array" ref="M1722">_xlfn.IFS(AND(marketing_campaign[[#This Row],[Recency]]&gt;=0,marketing_campaign[[#This Row],[Recency]]&lt;=14),"Early Recency",AND(marketing_campaign[[#This Row],[Recency]]&gt;=15,marketing_campaign[[#This Row],[Recency]]&lt;=31),"Mid-Recency",marketing_campaign[[#This Row],[Recency]]&gt;=32,"Late Recency")</f>
        <v>Late Recency</v>
      </c>
      <c r="N1722">
        <v>2</v>
      </c>
      <c r="O1722">
        <v>2</v>
      </c>
      <c r="P1722">
        <v>1</v>
      </c>
      <c r="Q1722">
        <v>3</v>
      </c>
      <c r="R1722">
        <v>1</v>
      </c>
      <c r="S1722">
        <v>2</v>
      </c>
      <c r="T1722">
        <f>marketing_campaign[[#This Row],[MntGoldProds]]+marketing_campaign[[#This Row],[MntSweetProducts]]+marketing_campaign[[#This Row],[MntFishProducts]]+marketing_campaign[[#This Row],[MntMeatProducts]]+marketing_campaign[[#This Row],[MntFruits]]+marketing_campaign[[#This Row],[MntWines]]</f>
        <v>11</v>
      </c>
      <c r="U1722">
        <v>1</v>
      </c>
      <c r="V1722">
        <v>1</v>
      </c>
      <c r="W1722">
        <v>0</v>
      </c>
      <c r="X1722">
        <v>2</v>
      </c>
      <c r="Y1722">
        <f t="shared" si="53"/>
        <v>4</v>
      </c>
      <c r="Z1722">
        <v>8</v>
      </c>
      <c r="AA1722">
        <v>0</v>
      </c>
      <c r="AB1722">
        <v>0</v>
      </c>
      <c r="AC1722">
        <v>0</v>
      </c>
      <c r="AD1722">
        <v>0</v>
      </c>
      <c r="AE1722">
        <v>0</v>
      </c>
      <c r="AF1722">
        <v>1</v>
      </c>
      <c r="AG1722">
        <v>3</v>
      </c>
      <c r="AH1722">
        <v>11</v>
      </c>
      <c r="AI1722">
        <v>0</v>
      </c>
      <c r="AJ1722">
        <f>marketing_campaign[[#This Row],[AcceptedCmp2]]+marketing_campaign[[#This Row],[AcceptedCmp1]]+marketing_campaign[[#This Row],[AcceptedCmp5]]+marketing_campaign[[#This Row],[AcceptedCmp4]]+marketing_campaign[[#This Row],[AcceptedCmp3]]</f>
        <v>0</v>
      </c>
    </row>
    <row r="1723" spans="1:36" x14ac:dyDescent="0.35">
      <c r="A1723">
        <v>1172</v>
      </c>
      <c r="B1723">
        <v>1983</v>
      </c>
      <c r="C1723">
        <f t="shared" ca="1" si="52"/>
        <v>43</v>
      </c>
      <c r="D1723" t="str" cm="1">
        <f t="array" aca="1" ref="D17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23" t="s">
        <v>32</v>
      </c>
      <c r="F1723" t="s">
        <v>33</v>
      </c>
      <c r="G1723" cm="1">
        <f t="array" ref="G1723">_xlfn.IFS(marketing_campaign[[#This Row],[Marital_Status]]="Single",I1723-J1723+1,marketing_campaign[[#This Row],[Marital_Status]]="Together",I1723+J1723+2,marketing_campaign[[#This Row],[Marital_Status]]="Alone",I1723-J1723+1,marketing_campaign[[#This Row],[Marital_Status]]="Married",I1723+J1723+2,marketing_campaign[[#This Row],[Marital_Status]]="Divorced",I1723+J1723+1,marketing_campaign[[#This Row],[Marital_Status]]="YOLO",I1723-J1723+1,marketing_campaign[[#This Row],[Marital_Status]]="Absurd",I1723-J1723+1,marketing_campaign[[#This Row],[Marital_Status]]="Widow",I1723+J1723+1)</f>
        <v>2</v>
      </c>
      <c r="H1723">
        <v>92491</v>
      </c>
      <c r="I1723">
        <v>0</v>
      </c>
      <c r="J1723">
        <v>0</v>
      </c>
      <c r="K1723" s="1">
        <v>41395</v>
      </c>
      <c r="L1723">
        <v>71</v>
      </c>
      <c r="M1723" t="str" cm="1">
        <f t="array" ref="M1723">_xlfn.IFS(AND(marketing_campaign[[#This Row],[Recency]]&gt;=0,marketing_campaign[[#This Row],[Recency]]&lt;=14),"Early Recency",AND(marketing_campaign[[#This Row],[Recency]]&gt;=15,marketing_campaign[[#This Row],[Recency]]&lt;=31),"Mid-Recency",marketing_campaign[[#This Row],[Recency]]&gt;=32,"Late Recency")</f>
        <v>Late Recency</v>
      </c>
      <c r="N1723">
        <v>979</v>
      </c>
      <c r="O1723">
        <v>44</v>
      </c>
      <c r="P1723">
        <v>935</v>
      </c>
      <c r="Q1723">
        <v>29</v>
      </c>
      <c r="R1723">
        <v>25</v>
      </c>
      <c r="S1723">
        <v>22</v>
      </c>
      <c r="T1723">
        <f>marketing_campaign[[#This Row],[MntGoldProds]]+marketing_campaign[[#This Row],[MntSweetProducts]]+marketing_campaign[[#This Row],[MntFishProducts]]+marketing_campaign[[#This Row],[MntMeatProducts]]+marketing_campaign[[#This Row],[MntFruits]]+marketing_campaign[[#This Row],[MntWines]]</f>
        <v>2034</v>
      </c>
      <c r="U1723">
        <v>1</v>
      </c>
      <c r="V1723">
        <v>7</v>
      </c>
      <c r="W1723">
        <v>5</v>
      </c>
      <c r="X1723">
        <v>12</v>
      </c>
      <c r="Y1723">
        <f t="shared" si="53"/>
        <v>25</v>
      </c>
      <c r="Z1723">
        <v>3</v>
      </c>
      <c r="AA1723">
        <v>0</v>
      </c>
      <c r="AB1723">
        <v>1</v>
      </c>
      <c r="AC1723">
        <v>1</v>
      </c>
      <c r="AD1723">
        <v>1</v>
      </c>
      <c r="AE1723">
        <v>0</v>
      </c>
      <c r="AF1723">
        <v>0</v>
      </c>
      <c r="AG1723">
        <v>3</v>
      </c>
      <c r="AH1723">
        <v>11</v>
      </c>
      <c r="AI1723">
        <v>1</v>
      </c>
      <c r="AJ1723">
        <f>marketing_campaign[[#This Row],[AcceptedCmp2]]+marketing_campaign[[#This Row],[AcceptedCmp1]]+marketing_campaign[[#This Row],[AcceptedCmp5]]+marketing_campaign[[#This Row],[AcceptedCmp4]]+marketing_campaign[[#This Row],[AcceptedCmp3]]</f>
        <v>3</v>
      </c>
    </row>
    <row r="1724" spans="1:36" x14ac:dyDescent="0.35">
      <c r="A1724">
        <v>569</v>
      </c>
      <c r="B1724">
        <v>1991</v>
      </c>
      <c r="C1724">
        <f t="shared" ca="1" si="52"/>
        <v>35</v>
      </c>
      <c r="D1724" t="str" cm="1">
        <f t="array" aca="1" ref="D17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24" t="s">
        <v>29</v>
      </c>
      <c r="F1724" t="s">
        <v>30</v>
      </c>
      <c r="G1724" cm="1">
        <f t="array" ref="G1724">_xlfn.IFS(marketing_campaign[[#This Row],[Marital_Status]]="Single",I1724-J1724+1,marketing_campaign[[#This Row],[Marital_Status]]="Together",I1724+J1724+2,marketing_campaign[[#This Row],[Marital_Status]]="Alone",I1724-J1724+1,marketing_campaign[[#This Row],[Marital_Status]]="Married",I1724+J1724+2,marketing_campaign[[#This Row],[Marital_Status]]="Divorced",I1724+J1724+1,marketing_campaign[[#This Row],[Marital_Status]]="YOLO",I1724-J1724+1,marketing_campaign[[#This Row],[Marital_Status]]="Absurd",I1724-J1724+1,marketing_campaign[[#This Row],[Marital_Status]]="Widow",I1724+J1724+1)</f>
        <v>1</v>
      </c>
      <c r="H1724">
        <v>90273</v>
      </c>
      <c r="I1724">
        <v>0</v>
      </c>
      <c r="J1724">
        <v>0</v>
      </c>
      <c r="K1724" s="1">
        <v>41622</v>
      </c>
      <c r="L1724">
        <v>32</v>
      </c>
      <c r="M1724" t="str" cm="1">
        <f t="array" ref="M1724">_xlfn.IFS(AND(marketing_campaign[[#This Row],[Recency]]&gt;=0,marketing_campaign[[#This Row],[Recency]]&lt;=14),"Early Recency",AND(marketing_campaign[[#This Row],[Recency]]&gt;=15,marketing_campaign[[#This Row],[Recency]]&lt;=31),"Mid-Recency",marketing_campaign[[#This Row],[Recency]]&gt;=32,"Late Recency")</f>
        <v>Late Recency</v>
      </c>
      <c r="N1724">
        <v>704</v>
      </c>
      <c r="O1724">
        <v>129</v>
      </c>
      <c r="P1724">
        <v>853</v>
      </c>
      <c r="Q1724">
        <v>120</v>
      </c>
      <c r="R1724">
        <v>74</v>
      </c>
      <c r="S1724">
        <v>111</v>
      </c>
      <c r="T1724">
        <f>marketing_campaign[[#This Row],[MntGoldProds]]+marketing_campaign[[#This Row],[MntSweetProducts]]+marketing_campaign[[#This Row],[MntFishProducts]]+marketing_campaign[[#This Row],[MntMeatProducts]]+marketing_campaign[[#This Row],[MntFruits]]+marketing_campaign[[#This Row],[MntWines]]</f>
        <v>1991</v>
      </c>
      <c r="U1724">
        <v>1</v>
      </c>
      <c r="V1724">
        <v>5</v>
      </c>
      <c r="W1724">
        <v>6</v>
      </c>
      <c r="X1724">
        <v>7</v>
      </c>
      <c r="Y1724">
        <f t="shared" si="53"/>
        <v>19</v>
      </c>
      <c r="Z1724">
        <v>2</v>
      </c>
      <c r="AA1724">
        <v>0</v>
      </c>
      <c r="AB1724">
        <v>1</v>
      </c>
      <c r="AC1724">
        <v>1</v>
      </c>
      <c r="AD1724">
        <v>1</v>
      </c>
      <c r="AE1724">
        <v>0</v>
      </c>
      <c r="AF1724">
        <v>0</v>
      </c>
      <c r="AG1724">
        <v>3</v>
      </c>
      <c r="AH1724">
        <v>11</v>
      </c>
      <c r="AI1724">
        <v>1</v>
      </c>
      <c r="AJ1724">
        <f>marketing_campaign[[#This Row],[AcceptedCmp2]]+marketing_campaign[[#This Row],[AcceptedCmp1]]+marketing_campaign[[#This Row],[AcceptedCmp5]]+marketing_campaign[[#This Row],[AcceptedCmp4]]+marketing_campaign[[#This Row],[AcceptedCmp3]]</f>
        <v>3</v>
      </c>
    </row>
    <row r="1725" spans="1:36" x14ac:dyDescent="0.35">
      <c r="A1725">
        <v>4686</v>
      </c>
      <c r="B1725">
        <v>1962</v>
      </c>
      <c r="C1725">
        <f t="shared" ca="1" si="52"/>
        <v>64</v>
      </c>
      <c r="D1725" t="str" cm="1">
        <f t="array" aca="1" ref="D17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25" t="s">
        <v>32</v>
      </c>
      <c r="F1725" t="s">
        <v>38</v>
      </c>
      <c r="G1725" cm="1">
        <f t="array" ref="G1725">_xlfn.IFS(marketing_campaign[[#This Row],[Marital_Status]]="Single",I1725-J1725+1,marketing_campaign[[#This Row],[Marital_Status]]="Together",I1725+J1725+2,marketing_campaign[[#This Row],[Marital_Status]]="Alone",I1725-J1725+1,marketing_campaign[[#This Row],[Marital_Status]]="Married",I1725+J1725+2,marketing_campaign[[#This Row],[Marital_Status]]="Divorced",I1725+J1725+1,marketing_campaign[[#This Row],[Marital_Status]]="YOLO",I1725-J1725+1,marketing_campaign[[#This Row],[Marital_Status]]="Absurd",I1725-J1725+1,marketing_campaign[[#This Row],[Marital_Status]]="Widow",I1725+J1725+1)</f>
        <v>1</v>
      </c>
      <c r="H1725">
        <v>82571</v>
      </c>
      <c r="I1725">
        <v>0</v>
      </c>
      <c r="J1725">
        <v>0</v>
      </c>
      <c r="K1725" s="1">
        <v>41731</v>
      </c>
      <c r="L1725">
        <v>28</v>
      </c>
      <c r="M1725" t="str" cm="1">
        <f t="array" ref="M1725">_xlfn.IFS(AND(marketing_campaign[[#This Row],[Recency]]&gt;=0,marketing_campaign[[#This Row],[Recency]]&lt;=14),"Early Recency",AND(marketing_campaign[[#This Row],[Recency]]&gt;=15,marketing_campaign[[#This Row],[Recency]]&lt;=31),"Mid-Recency",marketing_campaign[[#This Row],[Recency]]&gt;=32,"Late Recency")</f>
        <v>Mid-Recency</v>
      </c>
      <c r="N1725">
        <v>861</v>
      </c>
      <c r="O1725">
        <v>31</v>
      </c>
      <c r="P1725">
        <v>558</v>
      </c>
      <c r="Q1725">
        <v>62</v>
      </c>
      <c r="R1725">
        <v>95</v>
      </c>
      <c r="S1725">
        <v>79</v>
      </c>
      <c r="T1725">
        <f>marketing_campaign[[#This Row],[MntGoldProds]]+marketing_campaign[[#This Row],[MntSweetProducts]]+marketing_campaign[[#This Row],[MntFishProducts]]+marketing_campaign[[#This Row],[MntMeatProducts]]+marketing_campaign[[#This Row],[MntFruits]]+marketing_campaign[[#This Row],[MntWines]]</f>
        <v>1686</v>
      </c>
      <c r="U1725">
        <v>0</v>
      </c>
      <c r="V1725">
        <v>6</v>
      </c>
      <c r="W1725">
        <v>5</v>
      </c>
      <c r="X1725">
        <v>13</v>
      </c>
      <c r="Y1725">
        <f t="shared" si="53"/>
        <v>24</v>
      </c>
      <c r="Z1725">
        <v>2</v>
      </c>
      <c r="AA1725">
        <v>0</v>
      </c>
      <c r="AB1725">
        <v>0</v>
      </c>
      <c r="AC1725">
        <v>1</v>
      </c>
      <c r="AD1725">
        <v>0</v>
      </c>
      <c r="AE1725">
        <v>0</v>
      </c>
      <c r="AF1725">
        <v>0</v>
      </c>
      <c r="AG1725">
        <v>3</v>
      </c>
      <c r="AH1725">
        <v>11</v>
      </c>
      <c r="AI1725">
        <v>0</v>
      </c>
      <c r="AJ1725">
        <f>marketing_campaign[[#This Row],[AcceptedCmp2]]+marketing_campaign[[#This Row],[AcceptedCmp1]]+marketing_campaign[[#This Row],[AcceptedCmp5]]+marketing_campaign[[#This Row],[AcceptedCmp4]]+marketing_campaign[[#This Row],[AcceptedCmp3]]</f>
        <v>1</v>
      </c>
    </row>
    <row r="1726" spans="1:36" x14ac:dyDescent="0.35">
      <c r="A1726">
        <v>1381</v>
      </c>
      <c r="B1726">
        <v>1982</v>
      </c>
      <c r="C1726">
        <f t="shared" ca="1" si="52"/>
        <v>44</v>
      </c>
      <c r="D1726" t="str" cm="1">
        <f t="array" aca="1" ref="D17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26" t="s">
        <v>32</v>
      </c>
      <c r="F1726" t="s">
        <v>30</v>
      </c>
      <c r="G1726" cm="1">
        <f t="array" ref="G1726">_xlfn.IFS(marketing_campaign[[#This Row],[Marital_Status]]="Single",I1726-J1726+1,marketing_campaign[[#This Row],[Marital_Status]]="Together",I1726+J1726+2,marketing_campaign[[#This Row],[Marital_Status]]="Alone",I1726-J1726+1,marketing_campaign[[#This Row],[Marital_Status]]="Married",I1726+J1726+2,marketing_campaign[[#This Row],[Marital_Status]]="Divorced",I1726+J1726+1,marketing_campaign[[#This Row],[Marital_Status]]="YOLO",I1726-J1726+1,marketing_campaign[[#This Row],[Marital_Status]]="Absurd",I1726-J1726+1,marketing_campaign[[#This Row],[Marital_Status]]="Widow",I1726+J1726+1)</f>
        <v>2</v>
      </c>
      <c r="H1726">
        <v>38513</v>
      </c>
      <c r="I1726">
        <v>1</v>
      </c>
      <c r="J1726">
        <v>0</v>
      </c>
      <c r="K1726" s="1">
        <v>41667</v>
      </c>
      <c r="L1726">
        <v>20</v>
      </c>
      <c r="M1726" t="str" cm="1">
        <f t="array" ref="M1726">_xlfn.IFS(AND(marketing_campaign[[#This Row],[Recency]]&gt;=0,marketing_campaign[[#This Row],[Recency]]&lt;=14),"Early Recency",AND(marketing_campaign[[#This Row],[Recency]]&gt;=15,marketing_campaign[[#This Row],[Recency]]&lt;=31),"Mid-Recency",marketing_campaign[[#This Row],[Recency]]&gt;=32,"Late Recency")</f>
        <v>Mid-Recency</v>
      </c>
      <c r="N1726">
        <v>172</v>
      </c>
      <c r="O1726">
        <v>3</v>
      </c>
      <c r="P1726">
        <v>115</v>
      </c>
      <c r="Q1726">
        <v>16</v>
      </c>
      <c r="R1726">
        <v>0</v>
      </c>
      <c r="S1726">
        <v>18</v>
      </c>
      <c r="T1726">
        <f>marketing_campaign[[#This Row],[MntGoldProds]]+marketing_campaign[[#This Row],[MntSweetProducts]]+marketing_campaign[[#This Row],[MntFishProducts]]+marketing_campaign[[#This Row],[MntMeatProducts]]+marketing_campaign[[#This Row],[MntFruits]]+marketing_campaign[[#This Row],[MntWines]]</f>
        <v>324</v>
      </c>
      <c r="U1726">
        <v>5</v>
      </c>
      <c r="V1726">
        <v>6</v>
      </c>
      <c r="W1726">
        <v>1</v>
      </c>
      <c r="X1726">
        <v>5</v>
      </c>
      <c r="Y1726">
        <f t="shared" si="53"/>
        <v>17</v>
      </c>
      <c r="Z1726">
        <v>8</v>
      </c>
      <c r="AA1726">
        <v>0</v>
      </c>
      <c r="AB1726">
        <v>0</v>
      </c>
      <c r="AC1726">
        <v>0</v>
      </c>
      <c r="AD1726">
        <v>0</v>
      </c>
      <c r="AE1726">
        <v>0</v>
      </c>
      <c r="AF1726">
        <v>0</v>
      </c>
      <c r="AG1726">
        <v>3</v>
      </c>
      <c r="AH1726">
        <v>11</v>
      </c>
      <c r="AI1726">
        <v>1</v>
      </c>
      <c r="AJ1726">
        <f>marketing_campaign[[#This Row],[AcceptedCmp2]]+marketing_campaign[[#This Row],[AcceptedCmp1]]+marketing_campaign[[#This Row],[AcceptedCmp5]]+marketing_campaign[[#This Row],[AcceptedCmp4]]+marketing_campaign[[#This Row],[AcceptedCmp3]]</f>
        <v>0</v>
      </c>
    </row>
    <row r="1727" spans="1:36" x14ac:dyDescent="0.35">
      <c r="A1727">
        <v>2634</v>
      </c>
      <c r="B1727">
        <v>1979</v>
      </c>
      <c r="C1727">
        <f t="shared" ca="1" si="52"/>
        <v>47</v>
      </c>
      <c r="D1727" t="str" cm="1">
        <f t="array" aca="1" ref="D17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7" t="s">
        <v>34</v>
      </c>
      <c r="F1727" t="s">
        <v>30</v>
      </c>
      <c r="G1727" cm="1">
        <f t="array" ref="G1727">_xlfn.IFS(marketing_campaign[[#This Row],[Marital_Status]]="Single",I1727-J1727+1,marketing_campaign[[#This Row],[Marital_Status]]="Together",I1727+J1727+2,marketing_campaign[[#This Row],[Marital_Status]]="Alone",I1727-J1727+1,marketing_campaign[[#This Row],[Marital_Status]]="Married",I1727+J1727+2,marketing_campaign[[#This Row],[Marital_Status]]="Divorced",I1727+J1727+1,marketing_campaign[[#This Row],[Marital_Status]]="YOLO",I1727-J1727+1,marketing_campaign[[#This Row],[Marital_Status]]="Absurd",I1727-J1727+1,marketing_campaign[[#This Row],[Marital_Status]]="Widow",I1727+J1727+1)</f>
        <v>2</v>
      </c>
      <c r="H1727">
        <v>16653</v>
      </c>
      <c r="I1727">
        <v>1</v>
      </c>
      <c r="J1727">
        <v>0</v>
      </c>
      <c r="K1727" s="1">
        <v>41747</v>
      </c>
      <c r="L1727">
        <v>10</v>
      </c>
      <c r="M1727" t="str" cm="1">
        <f t="array" ref="M1727">_xlfn.IFS(AND(marketing_campaign[[#This Row],[Recency]]&gt;=0,marketing_campaign[[#This Row],[Recency]]&lt;=14),"Early Recency",AND(marketing_campaign[[#This Row],[Recency]]&gt;=15,marketing_campaign[[#This Row],[Recency]]&lt;=31),"Mid-Recency",marketing_campaign[[#This Row],[Recency]]&gt;=32,"Late Recency")</f>
        <v>Early Recency</v>
      </c>
      <c r="N1727">
        <v>5</v>
      </c>
      <c r="O1727">
        <v>7</v>
      </c>
      <c r="P1727">
        <v>31</v>
      </c>
      <c r="Q1727">
        <v>15</v>
      </c>
      <c r="R1727">
        <v>4</v>
      </c>
      <c r="S1727">
        <v>7</v>
      </c>
      <c r="T1727">
        <f>marketing_campaign[[#This Row],[MntGoldProds]]+marketing_campaign[[#This Row],[MntSweetProducts]]+marketing_campaign[[#This Row],[MntFishProducts]]+marketing_campaign[[#This Row],[MntMeatProducts]]+marketing_campaign[[#This Row],[MntFruits]]+marketing_campaign[[#This Row],[MntWines]]</f>
        <v>69</v>
      </c>
      <c r="U1727">
        <v>3</v>
      </c>
      <c r="V1727">
        <v>2</v>
      </c>
      <c r="W1727">
        <v>1</v>
      </c>
      <c r="X1727">
        <v>3</v>
      </c>
      <c r="Y1727">
        <f t="shared" si="53"/>
        <v>9</v>
      </c>
      <c r="Z1727">
        <v>6</v>
      </c>
      <c r="AA1727">
        <v>0</v>
      </c>
      <c r="AB1727">
        <v>0</v>
      </c>
      <c r="AC1727">
        <v>0</v>
      </c>
      <c r="AD1727">
        <v>0</v>
      </c>
      <c r="AE1727">
        <v>0</v>
      </c>
      <c r="AF1727">
        <v>0</v>
      </c>
      <c r="AG1727">
        <v>3</v>
      </c>
      <c r="AH1727">
        <v>11</v>
      </c>
      <c r="AI1727">
        <v>1</v>
      </c>
      <c r="AJ1727">
        <f>marketing_campaign[[#This Row],[AcceptedCmp2]]+marketing_campaign[[#This Row],[AcceptedCmp1]]+marketing_campaign[[#This Row],[AcceptedCmp5]]+marketing_campaign[[#This Row],[AcceptedCmp4]]+marketing_campaign[[#This Row],[AcceptedCmp3]]</f>
        <v>0</v>
      </c>
    </row>
    <row r="1728" spans="1:36" x14ac:dyDescent="0.35">
      <c r="A1728">
        <v>10905</v>
      </c>
      <c r="B1728">
        <v>1955</v>
      </c>
      <c r="C1728">
        <f t="shared" ca="1" si="52"/>
        <v>71</v>
      </c>
      <c r="D1728" t="str" cm="1">
        <f t="array" aca="1" ref="D17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28" t="s">
        <v>29</v>
      </c>
      <c r="F1728" t="s">
        <v>31</v>
      </c>
      <c r="G1728" cm="1">
        <f t="array" ref="G1728">_xlfn.IFS(marketing_campaign[[#This Row],[Marital_Status]]="Single",I1728-J1728+1,marketing_campaign[[#This Row],[Marital_Status]]="Together",I1728+J1728+2,marketing_campaign[[#This Row],[Marital_Status]]="Alone",I1728-J1728+1,marketing_campaign[[#This Row],[Marital_Status]]="Married",I1728+J1728+2,marketing_campaign[[#This Row],[Marital_Status]]="Divorced",I1728+J1728+1,marketing_campaign[[#This Row],[Marital_Status]]="YOLO",I1728-J1728+1,marketing_campaign[[#This Row],[Marital_Status]]="Absurd",I1728-J1728+1,marketing_campaign[[#This Row],[Marital_Status]]="Widow",I1728+J1728+1)</f>
        <v>4</v>
      </c>
      <c r="H1728">
        <v>42586</v>
      </c>
      <c r="I1728">
        <v>1</v>
      </c>
      <c r="J1728">
        <v>1</v>
      </c>
      <c r="K1728" s="1">
        <v>41211</v>
      </c>
      <c r="L1728">
        <v>7</v>
      </c>
      <c r="M1728" t="str" cm="1">
        <f t="array" ref="M1728">_xlfn.IFS(AND(marketing_campaign[[#This Row],[Recency]]&gt;=0,marketing_campaign[[#This Row],[Recency]]&lt;=14),"Early Recency",AND(marketing_campaign[[#This Row],[Recency]]&gt;=15,marketing_campaign[[#This Row],[Recency]]&lt;=31),"Mid-Recency",marketing_campaign[[#This Row],[Recency]]&gt;=32,"Late Recency")</f>
        <v>Early Recency</v>
      </c>
      <c r="N1728">
        <v>194</v>
      </c>
      <c r="O1728">
        <v>2</v>
      </c>
      <c r="P1728">
        <v>56</v>
      </c>
      <c r="Q1728">
        <v>0</v>
      </c>
      <c r="R1728">
        <v>0</v>
      </c>
      <c r="S1728">
        <v>0</v>
      </c>
      <c r="T1728">
        <f>marketing_campaign[[#This Row],[MntGoldProds]]+marketing_campaign[[#This Row],[MntSweetProducts]]+marketing_campaign[[#This Row],[MntFishProducts]]+marketing_campaign[[#This Row],[MntMeatProducts]]+marketing_campaign[[#This Row],[MntFruits]]+marketing_campaign[[#This Row],[MntWines]]</f>
        <v>252</v>
      </c>
      <c r="U1728">
        <v>5</v>
      </c>
      <c r="V1728">
        <v>4</v>
      </c>
      <c r="W1728">
        <v>1</v>
      </c>
      <c r="X1728">
        <v>6</v>
      </c>
      <c r="Y1728">
        <f t="shared" si="53"/>
        <v>16</v>
      </c>
      <c r="Z1728">
        <v>8</v>
      </c>
      <c r="AA1728">
        <v>0</v>
      </c>
      <c r="AB1728">
        <v>0</v>
      </c>
      <c r="AC1728">
        <v>0</v>
      </c>
      <c r="AD1728">
        <v>0</v>
      </c>
      <c r="AE1728">
        <v>0</v>
      </c>
      <c r="AF1728">
        <v>0</v>
      </c>
      <c r="AG1728">
        <v>3</v>
      </c>
      <c r="AH1728">
        <v>11</v>
      </c>
      <c r="AI1728">
        <v>1</v>
      </c>
      <c r="AJ1728">
        <f>marketing_campaign[[#This Row],[AcceptedCmp2]]+marketing_campaign[[#This Row],[AcceptedCmp1]]+marketing_campaign[[#This Row],[AcceptedCmp5]]+marketing_campaign[[#This Row],[AcceptedCmp4]]+marketing_campaign[[#This Row],[AcceptedCmp3]]</f>
        <v>0</v>
      </c>
    </row>
    <row r="1729" spans="1:36" x14ac:dyDescent="0.35">
      <c r="A1729">
        <v>1744</v>
      </c>
      <c r="B1729">
        <v>1965</v>
      </c>
      <c r="C1729">
        <f t="shared" ca="1" si="52"/>
        <v>61</v>
      </c>
      <c r="D1729" t="str" cm="1">
        <f t="array" aca="1" ref="D17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29" t="s">
        <v>36</v>
      </c>
      <c r="F1729" t="s">
        <v>30</v>
      </c>
      <c r="G1729" cm="1">
        <f t="array" ref="G1729">_xlfn.IFS(marketing_campaign[[#This Row],[Marital_Status]]="Single",I1729-J1729+1,marketing_campaign[[#This Row],[Marital_Status]]="Together",I1729+J1729+2,marketing_campaign[[#This Row],[Marital_Status]]="Alone",I1729-J1729+1,marketing_campaign[[#This Row],[Marital_Status]]="Married",I1729+J1729+2,marketing_campaign[[#This Row],[Marital_Status]]="Divorced",I1729+J1729+1,marketing_campaign[[#This Row],[Marital_Status]]="YOLO",I1729-J1729+1,marketing_campaign[[#This Row],[Marital_Status]]="Absurd",I1729-J1729+1,marketing_campaign[[#This Row],[Marital_Status]]="Widow",I1729+J1729+1)</f>
        <v>0</v>
      </c>
      <c r="H1729">
        <v>23529</v>
      </c>
      <c r="I1729">
        <v>0</v>
      </c>
      <c r="J1729">
        <v>1</v>
      </c>
      <c r="K1729" s="1">
        <v>41281</v>
      </c>
      <c r="L1729">
        <v>67</v>
      </c>
      <c r="M1729" t="str" cm="1">
        <f t="array" ref="M1729">_xlfn.IFS(AND(marketing_campaign[[#This Row],[Recency]]&gt;=0,marketing_campaign[[#This Row],[Recency]]&lt;=14),"Early Recency",AND(marketing_campaign[[#This Row],[Recency]]&gt;=15,marketing_campaign[[#This Row],[Recency]]&lt;=31),"Mid-Recency",marketing_campaign[[#This Row],[Recency]]&gt;=32,"Late Recency")</f>
        <v>Late Recency</v>
      </c>
      <c r="N1729">
        <v>9</v>
      </c>
      <c r="O1729">
        <v>7</v>
      </c>
      <c r="P1729">
        <v>13</v>
      </c>
      <c r="Q1729">
        <v>3</v>
      </c>
      <c r="R1729">
        <v>2</v>
      </c>
      <c r="S1729">
        <v>20</v>
      </c>
      <c r="T1729">
        <f>marketing_campaign[[#This Row],[MntGoldProds]]+marketing_campaign[[#This Row],[MntSweetProducts]]+marketing_campaign[[#This Row],[MntFishProducts]]+marketing_campaign[[#This Row],[MntMeatProducts]]+marketing_campaign[[#This Row],[MntFruits]]+marketing_campaign[[#This Row],[MntWines]]</f>
        <v>54</v>
      </c>
      <c r="U1729">
        <v>1</v>
      </c>
      <c r="V1729">
        <v>1</v>
      </c>
      <c r="W1729">
        <v>1</v>
      </c>
      <c r="X1729">
        <v>2</v>
      </c>
      <c r="Y1729">
        <f t="shared" si="53"/>
        <v>5</v>
      </c>
      <c r="Z1729">
        <v>6</v>
      </c>
      <c r="AA1729">
        <v>0</v>
      </c>
      <c r="AB1729">
        <v>0</v>
      </c>
      <c r="AC1729">
        <v>0</v>
      </c>
      <c r="AD1729">
        <v>0</v>
      </c>
      <c r="AE1729">
        <v>0</v>
      </c>
      <c r="AF1729">
        <v>0</v>
      </c>
      <c r="AG1729">
        <v>3</v>
      </c>
      <c r="AH1729">
        <v>11</v>
      </c>
      <c r="AI1729">
        <v>0</v>
      </c>
      <c r="AJ1729">
        <f>marketing_campaign[[#This Row],[AcceptedCmp2]]+marketing_campaign[[#This Row],[AcceptedCmp1]]+marketing_campaign[[#This Row],[AcceptedCmp5]]+marketing_campaign[[#This Row],[AcceptedCmp4]]+marketing_campaign[[#This Row],[AcceptedCmp3]]</f>
        <v>0</v>
      </c>
    </row>
    <row r="1730" spans="1:36" x14ac:dyDescent="0.35">
      <c r="A1730">
        <v>1000</v>
      </c>
      <c r="B1730">
        <v>1961</v>
      </c>
      <c r="C1730">
        <f t="shared" ref="C1730:C1793" ca="1" si="54">YEAR(TODAY())-B1730</f>
        <v>65</v>
      </c>
      <c r="D1730" t="str" cm="1">
        <f t="array" aca="1" ref="D17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0" t="s">
        <v>34</v>
      </c>
      <c r="F1730" t="s">
        <v>31</v>
      </c>
      <c r="G1730" cm="1">
        <f t="array" ref="G1730">_xlfn.IFS(marketing_campaign[[#This Row],[Marital_Status]]="Single",I1730-J1730+1,marketing_campaign[[#This Row],[Marital_Status]]="Together",I1730+J1730+2,marketing_campaign[[#This Row],[Marital_Status]]="Alone",I1730-J1730+1,marketing_campaign[[#This Row],[Marital_Status]]="Married",I1730+J1730+2,marketing_campaign[[#This Row],[Marital_Status]]="Divorced",I1730+J1730+1,marketing_campaign[[#This Row],[Marital_Status]]="YOLO",I1730-J1730+1,marketing_campaign[[#This Row],[Marital_Status]]="Absurd",I1730-J1730+1,marketing_campaign[[#This Row],[Marital_Status]]="Widow",I1730+J1730+1)</f>
        <v>4</v>
      </c>
      <c r="H1730">
        <v>74881</v>
      </c>
      <c r="I1730">
        <v>1</v>
      </c>
      <c r="J1730">
        <v>1</v>
      </c>
      <c r="K1730" s="1">
        <v>41341</v>
      </c>
      <c r="L1730">
        <v>48</v>
      </c>
      <c r="M1730" t="str" cm="1">
        <f t="array" ref="M1730">_xlfn.IFS(AND(marketing_campaign[[#This Row],[Recency]]&gt;=0,marketing_campaign[[#This Row],[Recency]]&lt;=14),"Early Recency",AND(marketing_campaign[[#This Row],[Recency]]&gt;=15,marketing_campaign[[#This Row],[Recency]]&lt;=31),"Mid-Recency",marketing_campaign[[#This Row],[Recency]]&gt;=32,"Late Recency")</f>
        <v>Late Recency</v>
      </c>
      <c r="N1730">
        <v>505</v>
      </c>
      <c r="O1730">
        <v>72</v>
      </c>
      <c r="P1730">
        <v>270</v>
      </c>
      <c r="Q1730">
        <v>36</v>
      </c>
      <c r="R1730">
        <v>27</v>
      </c>
      <c r="S1730">
        <v>54</v>
      </c>
      <c r="T1730">
        <f>marketing_campaign[[#This Row],[MntGoldProds]]+marketing_campaign[[#This Row],[MntSweetProducts]]+marketing_campaign[[#This Row],[MntFishProducts]]+marketing_campaign[[#This Row],[MntMeatProducts]]+marketing_campaign[[#This Row],[MntFruits]]+marketing_campaign[[#This Row],[MntWines]]</f>
        <v>964</v>
      </c>
      <c r="U1730">
        <v>4</v>
      </c>
      <c r="V1730">
        <v>9</v>
      </c>
      <c r="W1730">
        <v>2</v>
      </c>
      <c r="X1730">
        <v>12</v>
      </c>
      <c r="Y1730">
        <f t="shared" ref="Y1730:Y1793" si="55">U1730+V1730+W1730+X1730</f>
        <v>27</v>
      </c>
      <c r="Z1730">
        <v>5</v>
      </c>
      <c r="AA1730">
        <v>0</v>
      </c>
      <c r="AB1730">
        <v>0</v>
      </c>
      <c r="AC1730">
        <v>0</v>
      </c>
      <c r="AD1730">
        <v>0</v>
      </c>
      <c r="AE1730">
        <v>0</v>
      </c>
      <c r="AF1730">
        <v>0</v>
      </c>
      <c r="AG1730">
        <v>3</v>
      </c>
      <c r="AH1730">
        <v>11</v>
      </c>
      <c r="AI1730">
        <v>0</v>
      </c>
      <c r="AJ1730">
        <f>marketing_campaign[[#This Row],[AcceptedCmp2]]+marketing_campaign[[#This Row],[AcceptedCmp1]]+marketing_campaign[[#This Row],[AcceptedCmp5]]+marketing_campaign[[#This Row],[AcceptedCmp4]]+marketing_campaign[[#This Row],[AcceptedCmp3]]</f>
        <v>0</v>
      </c>
    </row>
    <row r="1731" spans="1:36" x14ac:dyDescent="0.35">
      <c r="A1731">
        <v>3828</v>
      </c>
      <c r="B1731">
        <v>1951</v>
      </c>
      <c r="C1731">
        <f t="shared" ca="1" si="54"/>
        <v>75</v>
      </c>
      <c r="D1731" t="str" cm="1">
        <f t="array" aca="1" ref="D17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1" t="s">
        <v>29</v>
      </c>
      <c r="F1731" t="s">
        <v>33</v>
      </c>
      <c r="G1731" cm="1">
        <f t="array" ref="G1731">_xlfn.IFS(marketing_campaign[[#This Row],[Marital_Status]]="Single",I1731-J1731+1,marketing_campaign[[#This Row],[Marital_Status]]="Together",I1731+J1731+2,marketing_campaign[[#This Row],[Marital_Status]]="Alone",I1731-J1731+1,marketing_campaign[[#This Row],[Marital_Status]]="Married",I1731+J1731+2,marketing_campaign[[#This Row],[Marital_Status]]="Divorced",I1731+J1731+1,marketing_campaign[[#This Row],[Marital_Status]]="YOLO",I1731-J1731+1,marketing_campaign[[#This Row],[Marital_Status]]="Absurd",I1731-J1731+1,marketing_campaign[[#This Row],[Marital_Status]]="Widow",I1731+J1731+1)</f>
        <v>3</v>
      </c>
      <c r="H1731">
        <v>71107</v>
      </c>
      <c r="I1731">
        <v>0</v>
      </c>
      <c r="J1731">
        <v>1</v>
      </c>
      <c r="K1731" s="1">
        <v>41322</v>
      </c>
      <c r="L1731">
        <v>61</v>
      </c>
      <c r="M1731" t="str" cm="1">
        <f t="array" ref="M1731">_xlfn.IFS(AND(marketing_campaign[[#This Row],[Recency]]&gt;=0,marketing_campaign[[#This Row],[Recency]]&lt;=14),"Early Recency",AND(marketing_campaign[[#This Row],[Recency]]&gt;=15,marketing_campaign[[#This Row],[Recency]]&lt;=31),"Mid-Recency",marketing_campaign[[#This Row],[Recency]]&gt;=32,"Late Recency")</f>
        <v>Late Recency</v>
      </c>
      <c r="N1731">
        <v>533</v>
      </c>
      <c r="O1731">
        <v>10</v>
      </c>
      <c r="P1731">
        <v>217</v>
      </c>
      <c r="Q1731">
        <v>198</v>
      </c>
      <c r="R1731">
        <v>174</v>
      </c>
      <c r="S1731">
        <v>195</v>
      </c>
      <c r="T1731">
        <f>marketing_campaign[[#This Row],[MntGoldProds]]+marketing_campaign[[#This Row],[MntSweetProducts]]+marketing_campaign[[#This Row],[MntFishProducts]]+marketing_campaign[[#This Row],[MntMeatProducts]]+marketing_campaign[[#This Row],[MntFruits]]+marketing_campaign[[#This Row],[MntWines]]</f>
        <v>1327</v>
      </c>
      <c r="U1731">
        <v>2</v>
      </c>
      <c r="V1731">
        <v>7</v>
      </c>
      <c r="W1731">
        <v>6</v>
      </c>
      <c r="X1731">
        <v>13</v>
      </c>
      <c r="Y1731">
        <f t="shared" si="55"/>
        <v>28</v>
      </c>
      <c r="Z1731">
        <v>4</v>
      </c>
      <c r="AA1731">
        <v>0</v>
      </c>
      <c r="AB1731">
        <v>0</v>
      </c>
      <c r="AC1731">
        <v>0</v>
      </c>
      <c r="AD1731">
        <v>0</v>
      </c>
      <c r="AE1731">
        <v>0</v>
      </c>
      <c r="AF1731">
        <v>0</v>
      </c>
      <c r="AG1731">
        <v>3</v>
      </c>
      <c r="AH1731">
        <v>11</v>
      </c>
      <c r="AI1731">
        <v>0</v>
      </c>
      <c r="AJ1731">
        <f>marketing_campaign[[#This Row],[AcceptedCmp2]]+marketing_campaign[[#This Row],[AcceptedCmp1]]+marketing_campaign[[#This Row],[AcceptedCmp5]]+marketing_campaign[[#This Row],[AcceptedCmp4]]+marketing_campaign[[#This Row],[AcceptedCmp3]]</f>
        <v>0</v>
      </c>
    </row>
    <row r="1732" spans="1:36" x14ac:dyDescent="0.35">
      <c r="A1732">
        <v>8605</v>
      </c>
      <c r="B1732">
        <v>1964</v>
      </c>
      <c r="C1732">
        <f t="shared" ca="1" si="54"/>
        <v>62</v>
      </c>
      <c r="D1732" t="str" cm="1">
        <f t="array" aca="1" ref="D17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2" t="s">
        <v>32</v>
      </c>
      <c r="F1732" t="s">
        <v>31</v>
      </c>
      <c r="G1732" cm="1">
        <f t="array" ref="G1732">_xlfn.IFS(marketing_campaign[[#This Row],[Marital_Status]]="Single",I1732-J1732+1,marketing_campaign[[#This Row],[Marital_Status]]="Together",I1732+J1732+2,marketing_campaign[[#This Row],[Marital_Status]]="Alone",I1732-J1732+1,marketing_campaign[[#This Row],[Marital_Status]]="Married",I1732+J1732+2,marketing_campaign[[#This Row],[Marital_Status]]="Divorced",I1732+J1732+1,marketing_campaign[[#This Row],[Marital_Status]]="YOLO",I1732-J1732+1,marketing_campaign[[#This Row],[Marital_Status]]="Absurd",I1732-J1732+1,marketing_campaign[[#This Row],[Marital_Status]]="Widow",I1732+J1732+1)</f>
        <v>4</v>
      </c>
      <c r="H1732">
        <v>46910</v>
      </c>
      <c r="I1732">
        <v>1</v>
      </c>
      <c r="J1732">
        <v>1</v>
      </c>
      <c r="K1732" s="1">
        <v>41721</v>
      </c>
      <c r="L1732">
        <v>36</v>
      </c>
      <c r="M1732" t="str" cm="1">
        <f t="array" ref="M1732">_xlfn.IFS(AND(marketing_campaign[[#This Row],[Recency]]&gt;=0,marketing_campaign[[#This Row],[Recency]]&lt;=14),"Early Recency",AND(marketing_campaign[[#This Row],[Recency]]&gt;=15,marketing_campaign[[#This Row],[Recency]]&lt;=31),"Mid-Recency",marketing_campaign[[#This Row],[Recency]]&gt;=32,"Late Recency")</f>
        <v>Late Recency</v>
      </c>
      <c r="N1732">
        <v>48</v>
      </c>
      <c r="O1732">
        <v>0</v>
      </c>
      <c r="P1732">
        <v>14</v>
      </c>
      <c r="Q1732">
        <v>0</v>
      </c>
      <c r="R1732">
        <v>0</v>
      </c>
      <c r="S1732">
        <v>6</v>
      </c>
      <c r="T1732">
        <f>marketing_campaign[[#This Row],[MntGoldProds]]+marketing_campaign[[#This Row],[MntSweetProducts]]+marketing_campaign[[#This Row],[MntFishProducts]]+marketing_campaign[[#This Row],[MntMeatProducts]]+marketing_campaign[[#This Row],[MntFruits]]+marketing_campaign[[#This Row],[MntWines]]</f>
        <v>68</v>
      </c>
      <c r="U1732">
        <v>2</v>
      </c>
      <c r="V1732">
        <v>2</v>
      </c>
      <c r="W1732">
        <v>0</v>
      </c>
      <c r="X1732">
        <v>3</v>
      </c>
      <c r="Y1732">
        <f t="shared" si="55"/>
        <v>7</v>
      </c>
      <c r="Z1732">
        <v>6</v>
      </c>
      <c r="AA1732">
        <v>0</v>
      </c>
      <c r="AB1732">
        <v>0</v>
      </c>
      <c r="AC1732">
        <v>0</v>
      </c>
      <c r="AD1732">
        <v>0</v>
      </c>
      <c r="AE1732">
        <v>0</v>
      </c>
      <c r="AF1732">
        <v>0</v>
      </c>
      <c r="AG1732">
        <v>3</v>
      </c>
      <c r="AH1732">
        <v>11</v>
      </c>
      <c r="AI1732">
        <v>0</v>
      </c>
      <c r="AJ1732">
        <f>marketing_campaign[[#This Row],[AcceptedCmp2]]+marketing_campaign[[#This Row],[AcceptedCmp1]]+marketing_campaign[[#This Row],[AcceptedCmp5]]+marketing_campaign[[#This Row],[AcceptedCmp4]]+marketing_campaign[[#This Row],[AcceptedCmp3]]</f>
        <v>0</v>
      </c>
    </row>
    <row r="1733" spans="1:36" x14ac:dyDescent="0.35">
      <c r="A1733">
        <v>10304</v>
      </c>
      <c r="B1733">
        <v>1959</v>
      </c>
      <c r="C1733">
        <f t="shared" ca="1" si="54"/>
        <v>67</v>
      </c>
      <c r="D1733" t="str" cm="1">
        <f t="array" aca="1" ref="D17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3" t="s">
        <v>29</v>
      </c>
      <c r="F1733" t="s">
        <v>33</v>
      </c>
      <c r="G1733" cm="1">
        <f t="array" ref="G1733">_xlfn.IFS(marketing_campaign[[#This Row],[Marital_Status]]="Single",I1733-J1733+1,marketing_campaign[[#This Row],[Marital_Status]]="Together",I1733+J1733+2,marketing_campaign[[#This Row],[Marital_Status]]="Alone",I1733-J1733+1,marketing_campaign[[#This Row],[Marital_Status]]="Married",I1733+J1733+2,marketing_campaign[[#This Row],[Marital_Status]]="Divorced",I1733+J1733+1,marketing_campaign[[#This Row],[Marital_Status]]="YOLO",I1733-J1733+1,marketing_campaign[[#This Row],[Marital_Status]]="Absurd",I1733-J1733+1,marketing_campaign[[#This Row],[Marital_Status]]="Widow",I1733+J1733+1)</f>
        <v>2</v>
      </c>
      <c r="H1733">
        <v>18690</v>
      </c>
      <c r="I1733">
        <v>0</v>
      </c>
      <c r="J1733">
        <v>0</v>
      </c>
      <c r="K1733" s="1">
        <v>41271</v>
      </c>
      <c r="L1733">
        <v>77</v>
      </c>
      <c r="M1733" t="str" cm="1">
        <f t="array" ref="M1733">_xlfn.IFS(AND(marketing_campaign[[#This Row],[Recency]]&gt;=0,marketing_campaign[[#This Row],[Recency]]&lt;=14),"Early Recency",AND(marketing_campaign[[#This Row],[Recency]]&gt;=15,marketing_campaign[[#This Row],[Recency]]&lt;=31),"Mid-Recency",marketing_campaign[[#This Row],[Recency]]&gt;=32,"Late Recency")</f>
        <v>Late Recency</v>
      </c>
      <c r="N1733">
        <v>6</v>
      </c>
      <c r="O1733">
        <v>1</v>
      </c>
      <c r="P1733">
        <v>7</v>
      </c>
      <c r="Q1733">
        <v>23</v>
      </c>
      <c r="R1733">
        <v>4</v>
      </c>
      <c r="S1733">
        <v>19</v>
      </c>
      <c r="T1733">
        <f>marketing_campaign[[#This Row],[MntGoldProds]]+marketing_campaign[[#This Row],[MntSweetProducts]]+marketing_campaign[[#This Row],[MntFishProducts]]+marketing_campaign[[#This Row],[MntMeatProducts]]+marketing_campaign[[#This Row],[MntFruits]]+marketing_campaign[[#This Row],[MntWines]]</f>
        <v>60</v>
      </c>
      <c r="U1733">
        <v>1</v>
      </c>
      <c r="V1733">
        <v>1</v>
      </c>
      <c r="W1733">
        <v>1</v>
      </c>
      <c r="X1733">
        <v>2</v>
      </c>
      <c r="Y1733">
        <f t="shared" si="55"/>
        <v>5</v>
      </c>
      <c r="Z1733">
        <v>8</v>
      </c>
      <c r="AA1733">
        <v>0</v>
      </c>
      <c r="AB1733">
        <v>0</v>
      </c>
      <c r="AC1733">
        <v>0</v>
      </c>
      <c r="AD1733">
        <v>0</v>
      </c>
      <c r="AE1733">
        <v>0</v>
      </c>
      <c r="AF1733">
        <v>0</v>
      </c>
      <c r="AG1733">
        <v>3</v>
      </c>
      <c r="AH1733">
        <v>11</v>
      </c>
      <c r="AI1733">
        <v>0</v>
      </c>
      <c r="AJ1733">
        <f>marketing_campaign[[#This Row],[AcceptedCmp2]]+marketing_campaign[[#This Row],[AcceptedCmp1]]+marketing_campaign[[#This Row],[AcceptedCmp5]]+marketing_campaign[[#This Row],[AcceptedCmp4]]+marketing_campaign[[#This Row],[AcceptedCmp3]]</f>
        <v>0</v>
      </c>
    </row>
    <row r="1734" spans="1:36" x14ac:dyDescent="0.35">
      <c r="A1734">
        <v>4351</v>
      </c>
      <c r="B1734">
        <v>1955</v>
      </c>
      <c r="C1734">
        <f t="shared" ca="1" si="54"/>
        <v>71</v>
      </c>
      <c r="D1734" t="str" cm="1">
        <f t="array" aca="1" ref="D17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4" t="s">
        <v>29</v>
      </c>
      <c r="F1734" t="s">
        <v>35</v>
      </c>
      <c r="G1734" cm="1">
        <f t="array" ref="G1734">_xlfn.IFS(marketing_campaign[[#This Row],[Marital_Status]]="Single",I1734-J1734+1,marketing_campaign[[#This Row],[Marital_Status]]="Together",I1734+J1734+2,marketing_campaign[[#This Row],[Marital_Status]]="Alone",I1734-J1734+1,marketing_campaign[[#This Row],[Marital_Status]]="Married",I1734+J1734+2,marketing_campaign[[#This Row],[Marital_Status]]="Divorced",I1734+J1734+1,marketing_campaign[[#This Row],[Marital_Status]]="YOLO",I1734-J1734+1,marketing_campaign[[#This Row],[Marital_Status]]="Absurd",I1734-J1734+1,marketing_campaign[[#This Row],[Marital_Status]]="Widow",I1734+J1734+1)</f>
        <v>3</v>
      </c>
      <c r="H1734">
        <v>37244</v>
      </c>
      <c r="I1734">
        <v>1</v>
      </c>
      <c r="J1734">
        <v>1</v>
      </c>
      <c r="K1734" s="1">
        <v>41391</v>
      </c>
      <c r="L1734">
        <v>90</v>
      </c>
      <c r="M1734" t="str" cm="1">
        <f t="array" ref="M1734">_xlfn.IFS(AND(marketing_campaign[[#This Row],[Recency]]&gt;=0,marketing_campaign[[#This Row],[Recency]]&lt;=14),"Early Recency",AND(marketing_campaign[[#This Row],[Recency]]&gt;=15,marketing_campaign[[#This Row],[Recency]]&lt;=31),"Mid-Recency",marketing_campaign[[#This Row],[Recency]]&gt;=32,"Late Recency")</f>
        <v>Late Recency</v>
      </c>
      <c r="N1734">
        <v>18</v>
      </c>
      <c r="O1734">
        <v>2</v>
      </c>
      <c r="P1734">
        <v>10</v>
      </c>
      <c r="Q1734">
        <v>0</v>
      </c>
      <c r="R1734">
        <v>0</v>
      </c>
      <c r="S1734">
        <v>25</v>
      </c>
      <c r="T1734">
        <f>marketing_campaign[[#This Row],[MntGoldProds]]+marketing_campaign[[#This Row],[MntSweetProducts]]+marketing_campaign[[#This Row],[MntFishProducts]]+marketing_campaign[[#This Row],[MntMeatProducts]]+marketing_campaign[[#This Row],[MntFruits]]+marketing_campaign[[#This Row],[MntWines]]</f>
        <v>55</v>
      </c>
      <c r="U1734">
        <v>1</v>
      </c>
      <c r="V1734">
        <v>1</v>
      </c>
      <c r="W1734">
        <v>1</v>
      </c>
      <c r="X1734">
        <v>2</v>
      </c>
      <c r="Y1734">
        <f t="shared" si="55"/>
        <v>5</v>
      </c>
      <c r="Z1734">
        <v>7</v>
      </c>
      <c r="AA1734">
        <v>1</v>
      </c>
      <c r="AB1734">
        <v>0</v>
      </c>
      <c r="AC1734">
        <v>0</v>
      </c>
      <c r="AD1734">
        <v>0</v>
      </c>
      <c r="AE1734">
        <v>0</v>
      </c>
      <c r="AF1734">
        <v>0</v>
      </c>
      <c r="AG1734">
        <v>3</v>
      </c>
      <c r="AH1734">
        <v>11</v>
      </c>
      <c r="AI1734">
        <v>0</v>
      </c>
      <c r="AJ1734">
        <f>marketing_campaign[[#This Row],[AcceptedCmp2]]+marketing_campaign[[#This Row],[AcceptedCmp1]]+marketing_campaign[[#This Row],[AcceptedCmp5]]+marketing_campaign[[#This Row],[AcceptedCmp4]]+marketing_campaign[[#This Row],[AcceptedCmp3]]</f>
        <v>1</v>
      </c>
    </row>
    <row r="1735" spans="1:36" x14ac:dyDescent="0.35">
      <c r="A1735">
        <v>10129</v>
      </c>
      <c r="B1735">
        <v>1966</v>
      </c>
      <c r="C1735">
        <f t="shared" ca="1" si="54"/>
        <v>60</v>
      </c>
      <c r="D1735" t="str" cm="1">
        <f t="array" aca="1" ref="D17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35" t="s">
        <v>29</v>
      </c>
      <c r="F1735" t="s">
        <v>31</v>
      </c>
      <c r="G1735" cm="1">
        <f t="array" ref="G1735">_xlfn.IFS(marketing_campaign[[#This Row],[Marital_Status]]="Single",I1735-J1735+1,marketing_campaign[[#This Row],[Marital_Status]]="Together",I1735+J1735+2,marketing_campaign[[#This Row],[Marital_Status]]="Alone",I1735-J1735+1,marketing_campaign[[#This Row],[Marital_Status]]="Married",I1735+J1735+2,marketing_campaign[[#This Row],[Marital_Status]]="Divorced",I1735+J1735+1,marketing_campaign[[#This Row],[Marital_Status]]="YOLO",I1735-J1735+1,marketing_campaign[[#This Row],[Marital_Status]]="Absurd",I1735-J1735+1,marketing_campaign[[#This Row],[Marital_Status]]="Widow",I1735+J1735+1)</f>
        <v>2</v>
      </c>
      <c r="H1735">
        <v>82427</v>
      </c>
      <c r="I1735">
        <v>0</v>
      </c>
      <c r="J1735">
        <v>0</v>
      </c>
      <c r="K1735" s="1">
        <v>41710</v>
      </c>
      <c r="L1735">
        <v>35</v>
      </c>
      <c r="M1735" t="str" cm="1">
        <f t="array" ref="M1735">_xlfn.IFS(AND(marketing_campaign[[#This Row],[Recency]]&gt;=0,marketing_campaign[[#This Row],[Recency]]&lt;=14),"Early Recency",AND(marketing_campaign[[#This Row],[Recency]]&gt;=15,marketing_campaign[[#This Row],[Recency]]&lt;=31),"Mid-Recency",marketing_campaign[[#This Row],[Recency]]&gt;=32,"Late Recency")</f>
        <v>Late Recency</v>
      </c>
      <c r="N1735">
        <v>482</v>
      </c>
      <c r="O1735">
        <v>147</v>
      </c>
      <c r="P1735">
        <v>509</v>
      </c>
      <c r="Q1735">
        <v>104</v>
      </c>
      <c r="R1735">
        <v>107</v>
      </c>
      <c r="S1735">
        <v>107</v>
      </c>
      <c r="T1735">
        <f>marketing_campaign[[#This Row],[MntGoldProds]]+marketing_campaign[[#This Row],[MntSweetProducts]]+marketing_campaign[[#This Row],[MntFishProducts]]+marketing_campaign[[#This Row],[MntMeatProducts]]+marketing_campaign[[#This Row],[MntFruits]]+marketing_campaign[[#This Row],[MntWines]]</f>
        <v>1456</v>
      </c>
      <c r="U1735">
        <v>1</v>
      </c>
      <c r="V1735">
        <v>3</v>
      </c>
      <c r="W1735">
        <v>5</v>
      </c>
      <c r="X1735">
        <v>12</v>
      </c>
      <c r="Y1735">
        <f t="shared" si="55"/>
        <v>21</v>
      </c>
      <c r="Z1735">
        <v>1</v>
      </c>
      <c r="AA1735">
        <v>0</v>
      </c>
      <c r="AB1735">
        <v>0</v>
      </c>
      <c r="AC1735">
        <v>1</v>
      </c>
      <c r="AD1735">
        <v>0</v>
      </c>
      <c r="AE1735">
        <v>0</v>
      </c>
      <c r="AF1735">
        <v>0</v>
      </c>
      <c r="AG1735">
        <v>3</v>
      </c>
      <c r="AH1735">
        <v>11</v>
      </c>
      <c r="AI1735">
        <v>0</v>
      </c>
      <c r="AJ1735">
        <f>marketing_campaign[[#This Row],[AcceptedCmp2]]+marketing_campaign[[#This Row],[AcceptedCmp1]]+marketing_campaign[[#This Row],[AcceptedCmp5]]+marketing_campaign[[#This Row],[AcceptedCmp4]]+marketing_campaign[[#This Row],[AcceptedCmp3]]</f>
        <v>1</v>
      </c>
    </row>
    <row r="1736" spans="1:36" x14ac:dyDescent="0.35">
      <c r="A1736">
        <v>2499</v>
      </c>
      <c r="B1736">
        <v>1958</v>
      </c>
      <c r="C1736">
        <f t="shared" ca="1" si="54"/>
        <v>68</v>
      </c>
      <c r="D1736" t="str" cm="1">
        <f t="array" aca="1" ref="D17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6" t="s">
        <v>37</v>
      </c>
      <c r="F1736" t="s">
        <v>30</v>
      </c>
      <c r="G1736" cm="1">
        <f t="array" ref="G1736">_xlfn.IFS(marketing_campaign[[#This Row],[Marital_Status]]="Single",I1736-J1736+1,marketing_campaign[[#This Row],[Marital_Status]]="Together",I1736+J1736+2,marketing_campaign[[#This Row],[Marital_Status]]="Alone",I1736-J1736+1,marketing_campaign[[#This Row],[Marital_Status]]="Married",I1736+J1736+2,marketing_campaign[[#This Row],[Marital_Status]]="Divorced",I1736+J1736+1,marketing_campaign[[#This Row],[Marital_Status]]="YOLO",I1736-J1736+1,marketing_campaign[[#This Row],[Marital_Status]]="Absurd",I1736-J1736+1,marketing_campaign[[#This Row],[Marital_Status]]="Widow",I1736+J1736+1)</f>
        <v>0</v>
      </c>
      <c r="H1736">
        <v>75342</v>
      </c>
      <c r="I1736">
        <v>0</v>
      </c>
      <c r="J1736">
        <v>1</v>
      </c>
      <c r="K1736" s="1">
        <v>41400</v>
      </c>
      <c r="L1736">
        <v>38</v>
      </c>
      <c r="M1736" t="str" cm="1">
        <f t="array" ref="M1736">_xlfn.IFS(AND(marketing_campaign[[#This Row],[Recency]]&gt;=0,marketing_campaign[[#This Row],[Recency]]&lt;=14),"Early Recency",AND(marketing_campaign[[#This Row],[Recency]]&gt;=15,marketing_campaign[[#This Row],[Recency]]&lt;=31),"Mid-Recency",marketing_campaign[[#This Row],[Recency]]&gt;=32,"Late Recency")</f>
        <v>Late Recency</v>
      </c>
      <c r="N1736">
        <v>204</v>
      </c>
      <c r="O1736">
        <v>97</v>
      </c>
      <c r="P1736">
        <v>97</v>
      </c>
      <c r="Q1736">
        <v>21</v>
      </c>
      <c r="R1736">
        <v>118</v>
      </c>
      <c r="S1736">
        <v>26</v>
      </c>
      <c r="T1736">
        <f>marketing_campaign[[#This Row],[MntGoldProds]]+marketing_campaign[[#This Row],[MntSweetProducts]]+marketing_campaign[[#This Row],[MntFishProducts]]+marketing_campaign[[#This Row],[MntMeatProducts]]+marketing_campaign[[#This Row],[MntFruits]]+marketing_campaign[[#This Row],[MntWines]]</f>
        <v>563</v>
      </c>
      <c r="U1736">
        <v>1</v>
      </c>
      <c r="V1736">
        <v>5</v>
      </c>
      <c r="W1736">
        <v>2</v>
      </c>
      <c r="X1736">
        <v>10</v>
      </c>
      <c r="Y1736">
        <f t="shared" si="55"/>
        <v>18</v>
      </c>
      <c r="Z1736">
        <v>4</v>
      </c>
      <c r="AA1736">
        <v>0</v>
      </c>
      <c r="AB1736">
        <v>0</v>
      </c>
      <c r="AC1736">
        <v>0</v>
      </c>
      <c r="AD1736">
        <v>0</v>
      </c>
      <c r="AE1736">
        <v>0</v>
      </c>
      <c r="AF1736">
        <v>0</v>
      </c>
      <c r="AG1736">
        <v>3</v>
      </c>
      <c r="AH1736">
        <v>11</v>
      </c>
      <c r="AI1736">
        <v>0</v>
      </c>
      <c r="AJ1736">
        <f>marketing_campaign[[#This Row],[AcceptedCmp2]]+marketing_campaign[[#This Row],[AcceptedCmp1]]+marketing_campaign[[#This Row],[AcceptedCmp5]]+marketing_campaign[[#This Row],[AcceptedCmp4]]+marketing_campaign[[#This Row],[AcceptedCmp3]]</f>
        <v>0</v>
      </c>
    </row>
    <row r="1737" spans="1:36" x14ac:dyDescent="0.35">
      <c r="A1737">
        <v>10092</v>
      </c>
      <c r="B1737">
        <v>1954</v>
      </c>
      <c r="C1737">
        <f t="shared" ca="1" si="54"/>
        <v>72</v>
      </c>
      <c r="D1737" t="str" cm="1">
        <f t="array" aca="1" ref="D17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7" t="s">
        <v>29</v>
      </c>
      <c r="F1737" t="s">
        <v>35</v>
      </c>
      <c r="G1737" cm="1">
        <f t="array" ref="G1737">_xlfn.IFS(marketing_campaign[[#This Row],[Marital_Status]]="Single",I1737-J1737+1,marketing_campaign[[#This Row],[Marital_Status]]="Together",I1737+J1737+2,marketing_campaign[[#This Row],[Marital_Status]]="Alone",I1737-J1737+1,marketing_campaign[[#This Row],[Marital_Status]]="Married",I1737+J1737+2,marketing_campaign[[#This Row],[Marital_Status]]="Divorced",I1737+J1737+1,marketing_campaign[[#This Row],[Marital_Status]]="YOLO",I1737-J1737+1,marketing_campaign[[#This Row],[Marital_Status]]="Absurd",I1737-J1737+1,marketing_campaign[[#This Row],[Marital_Status]]="Widow",I1737+J1737+1)</f>
        <v>2</v>
      </c>
      <c r="H1737">
        <v>70044</v>
      </c>
      <c r="I1737">
        <v>0</v>
      </c>
      <c r="J1737">
        <v>1</v>
      </c>
      <c r="K1737" s="1">
        <v>41323</v>
      </c>
      <c r="L1737">
        <v>46</v>
      </c>
      <c r="M1737" t="str" cm="1">
        <f t="array" ref="M1737">_xlfn.IFS(AND(marketing_campaign[[#This Row],[Recency]]&gt;=0,marketing_campaign[[#This Row],[Recency]]&lt;=14),"Early Recency",AND(marketing_campaign[[#This Row],[Recency]]&gt;=15,marketing_campaign[[#This Row],[Recency]]&lt;=31),"Mid-Recency",marketing_campaign[[#This Row],[Recency]]&gt;=32,"Late Recency")</f>
        <v>Late Recency</v>
      </c>
      <c r="N1737">
        <v>1073</v>
      </c>
      <c r="O1737">
        <v>0</v>
      </c>
      <c r="P1737">
        <v>250</v>
      </c>
      <c r="Q1737">
        <v>153</v>
      </c>
      <c r="R1737">
        <v>14</v>
      </c>
      <c r="S1737">
        <v>14</v>
      </c>
      <c r="T1737">
        <f>marketing_campaign[[#This Row],[MntGoldProds]]+marketing_campaign[[#This Row],[MntSweetProducts]]+marketing_campaign[[#This Row],[MntFishProducts]]+marketing_campaign[[#This Row],[MntMeatProducts]]+marketing_campaign[[#This Row],[MntFruits]]+marketing_campaign[[#This Row],[MntWines]]</f>
        <v>1504</v>
      </c>
      <c r="U1737">
        <v>4</v>
      </c>
      <c r="V1737">
        <v>7</v>
      </c>
      <c r="W1737">
        <v>10</v>
      </c>
      <c r="X1737">
        <v>5</v>
      </c>
      <c r="Y1737">
        <f t="shared" si="55"/>
        <v>26</v>
      </c>
      <c r="Z1737">
        <v>5</v>
      </c>
      <c r="AA1737">
        <v>0</v>
      </c>
      <c r="AB1737">
        <v>0</v>
      </c>
      <c r="AC1737">
        <v>0</v>
      </c>
      <c r="AD1737">
        <v>0</v>
      </c>
      <c r="AE1737">
        <v>0</v>
      </c>
      <c r="AF1737">
        <v>0</v>
      </c>
      <c r="AG1737">
        <v>3</v>
      </c>
      <c r="AH1737">
        <v>11</v>
      </c>
      <c r="AI1737">
        <v>0</v>
      </c>
      <c r="AJ1737">
        <f>marketing_campaign[[#This Row],[AcceptedCmp2]]+marketing_campaign[[#This Row],[AcceptedCmp1]]+marketing_campaign[[#This Row],[AcceptedCmp5]]+marketing_campaign[[#This Row],[AcceptedCmp4]]+marketing_campaign[[#This Row],[AcceptedCmp3]]</f>
        <v>0</v>
      </c>
    </row>
    <row r="1738" spans="1:36" x14ac:dyDescent="0.35">
      <c r="A1738">
        <v>7500</v>
      </c>
      <c r="B1738">
        <v>1967</v>
      </c>
      <c r="C1738">
        <f t="shared" ca="1" si="54"/>
        <v>59</v>
      </c>
      <c r="D1738" t="str" cm="1">
        <f t="array" aca="1" ref="D17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38" t="s">
        <v>29</v>
      </c>
      <c r="F1738" t="s">
        <v>30</v>
      </c>
      <c r="G1738" cm="1">
        <f t="array" ref="G1738">_xlfn.IFS(marketing_campaign[[#This Row],[Marital_Status]]="Single",I1738-J1738+1,marketing_campaign[[#This Row],[Marital_Status]]="Together",I1738+J1738+2,marketing_campaign[[#This Row],[Marital_Status]]="Alone",I1738-J1738+1,marketing_campaign[[#This Row],[Marital_Status]]="Married",I1738+J1738+2,marketing_campaign[[#This Row],[Marital_Status]]="Divorced",I1738+J1738+1,marketing_campaign[[#This Row],[Marital_Status]]="YOLO",I1738-J1738+1,marketing_campaign[[#This Row],[Marital_Status]]="Absurd",I1738-J1738+1,marketing_campaign[[#This Row],[Marital_Status]]="Widow",I1738+J1738+1)</f>
        <v>1</v>
      </c>
      <c r="H1738">
        <v>79146</v>
      </c>
      <c r="I1738">
        <v>1</v>
      </c>
      <c r="J1738">
        <v>1</v>
      </c>
      <c r="K1738" s="1">
        <v>41753</v>
      </c>
      <c r="L1738">
        <v>33</v>
      </c>
      <c r="M1738" t="str" cm="1">
        <f t="array" ref="M1738">_xlfn.IFS(AND(marketing_campaign[[#This Row],[Recency]]&gt;=0,marketing_campaign[[#This Row],[Recency]]&lt;=14),"Early Recency",AND(marketing_campaign[[#This Row],[Recency]]&gt;=15,marketing_campaign[[#This Row],[Recency]]&lt;=31),"Mid-Recency",marketing_campaign[[#This Row],[Recency]]&gt;=32,"Late Recency")</f>
        <v>Late Recency</v>
      </c>
      <c r="N1738">
        <v>245</v>
      </c>
      <c r="O1738">
        <v>16</v>
      </c>
      <c r="P1738">
        <v>223</v>
      </c>
      <c r="Q1738">
        <v>21</v>
      </c>
      <c r="R1738">
        <v>43</v>
      </c>
      <c r="S1738">
        <v>16</v>
      </c>
      <c r="T1738">
        <f>marketing_campaign[[#This Row],[MntGoldProds]]+marketing_campaign[[#This Row],[MntSweetProducts]]+marketing_campaign[[#This Row],[MntFishProducts]]+marketing_campaign[[#This Row],[MntMeatProducts]]+marketing_campaign[[#This Row],[MntFruits]]+marketing_campaign[[#This Row],[MntWines]]</f>
        <v>564</v>
      </c>
      <c r="U1738">
        <v>2</v>
      </c>
      <c r="V1738">
        <v>8</v>
      </c>
      <c r="W1738">
        <v>1</v>
      </c>
      <c r="X1738">
        <v>8</v>
      </c>
      <c r="Y1738">
        <f t="shared" si="55"/>
        <v>19</v>
      </c>
      <c r="Z1738">
        <v>6</v>
      </c>
      <c r="AA1738">
        <v>0</v>
      </c>
      <c r="AB1738">
        <v>0</v>
      </c>
      <c r="AC1738">
        <v>0</v>
      </c>
      <c r="AD1738">
        <v>0</v>
      </c>
      <c r="AE1738">
        <v>0</v>
      </c>
      <c r="AF1738">
        <v>0</v>
      </c>
      <c r="AG1738">
        <v>3</v>
      </c>
      <c r="AH1738">
        <v>11</v>
      </c>
      <c r="AI1738">
        <v>0</v>
      </c>
      <c r="AJ1738">
        <f>marketing_campaign[[#This Row],[AcceptedCmp2]]+marketing_campaign[[#This Row],[AcceptedCmp1]]+marketing_campaign[[#This Row],[AcceptedCmp5]]+marketing_campaign[[#This Row],[AcceptedCmp4]]+marketing_campaign[[#This Row],[AcceptedCmp3]]</f>
        <v>0</v>
      </c>
    </row>
    <row r="1739" spans="1:36" x14ac:dyDescent="0.35">
      <c r="A1739">
        <v>5796</v>
      </c>
      <c r="B1739">
        <v>1963</v>
      </c>
      <c r="C1739">
        <f t="shared" ca="1" si="54"/>
        <v>63</v>
      </c>
      <c r="D1739" t="str" cm="1">
        <f t="array" aca="1" ref="D17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39" t="s">
        <v>29</v>
      </c>
      <c r="F1739" t="s">
        <v>33</v>
      </c>
      <c r="G1739" cm="1">
        <f t="array" ref="G1739">_xlfn.IFS(marketing_campaign[[#This Row],[Marital_Status]]="Single",I1739-J1739+1,marketing_campaign[[#This Row],[Marital_Status]]="Together",I1739+J1739+2,marketing_campaign[[#This Row],[Marital_Status]]="Alone",I1739-J1739+1,marketing_campaign[[#This Row],[Marital_Status]]="Married",I1739+J1739+2,marketing_campaign[[#This Row],[Marital_Status]]="Divorced",I1739+J1739+1,marketing_campaign[[#This Row],[Marital_Status]]="YOLO",I1739-J1739+1,marketing_campaign[[#This Row],[Marital_Status]]="Absurd",I1739-J1739+1,marketing_campaign[[#This Row],[Marital_Status]]="Widow",I1739+J1739+1)</f>
        <v>2</v>
      </c>
      <c r="H1739">
        <v>77437</v>
      </c>
      <c r="I1739">
        <v>0</v>
      </c>
      <c r="J1739">
        <v>0</v>
      </c>
      <c r="K1739" s="1">
        <v>41604</v>
      </c>
      <c r="L1739">
        <v>70</v>
      </c>
      <c r="M1739" t="str" cm="1">
        <f t="array" ref="M1739">_xlfn.IFS(AND(marketing_campaign[[#This Row],[Recency]]&gt;=0,marketing_campaign[[#This Row],[Recency]]&lt;=14),"Early Recency",AND(marketing_campaign[[#This Row],[Recency]]&gt;=15,marketing_campaign[[#This Row],[Recency]]&lt;=31),"Mid-Recency",marketing_campaign[[#This Row],[Recency]]&gt;=32,"Late Recency")</f>
        <v>Late Recency</v>
      </c>
      <c r="N1739">
        <v>560</v>
      </c>
      <c r="O1739">
        <v>21</v>
      </c>
      <c r="P1739">
        <v>442</v>
      </c>
      <c r="Q1739">
        <v>29</v>
      </c>
      <c r="R1739">
        <v>44</v>
      </c>
      <c r="S1739">
        <v>29</v>
      </c>
      <c r="T1739">
        <f>marketing_campaign[[#This Row],[MntGoldProds]]+marketing_campaign[[#This Row],[MntSweetProducts]]+marketing_campaign[[#This Row],[MntFishProducts]]+marketing_campaign[[#This Row],[MntMeatProducts]]+marketing_campaign[[#This Row],[MntFruits]]+marketing_campaign[[#This Row],[MntWines]]</f>
        <v>1125</v>
      </c>
      <c r="U1739">
        <v>1</v>
      </c>
      <c r="V1739">
        <v>4</v>
      </c>
      <c r="W1739">
        <v>5</v>
      </c>
      <c r="X1739">
        <v>13</v>
      </c>
      <c r="Y1739">
        <f t="shared" si="55"/>
        <v>23</v>
      </c>
      <c r="Z1739">
        <v>1</v>
      </c>
      <c r="AA1739">
        <v>0</v>
      </c>
      <c r="AB1739">
        <v>0</v>
      </c>
      <c r="AC1739">
        <v>1</v>
      </c>
      <c r="AD1739">
        <v>0</v>
      </c>
      <c r="AE1739">
        <v>0</v>
      </c>
      <c r="AF1739">
        <v>0</v>
      </c>
      <c r="AG1739">
        <v>3</v>
      </c>
      <c r="AH1739">
        <v>11</v>
      </c>
      <c r="AI1739">
        <v>0</v>
      </c>
      <c r="AJ1739">
        <f>marketing_campaign[[#This Row],[AcceptedCmp2]]+marketing_campaign[[#This Row],[AcceptedCmp1]]+marketing_campaign[[#This Row],[AcceptedCmp5]]+marketing_campaign[[#This Row],[AcceptedCmp4]]+marketing_campaign[[#This Row],[AcceptedCmp3]]</f>
        <v>1</v>
      </c>
    </row>
    <row r="1740" spans="1:36" x14ac:dyDescent="0.35">
      <c r="A1740">
        <v>10556</v>
      </c>
      <c r="B1740">
        <v>1959</v>
      </c>
      <c r="C1740">
        <f t="shared" ca="1" si="54"/>
        <v>67</v>
      </c>
      <c r="D1740" t="str" cm="1">
        <f t="array" aca="1" ref="D17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40" t="s">
        <v>29</v>
      </c>
      <c r="F1740" t="s">
        <v>33</v>
      </c>
      <c r="G1740" cm="1">
        <f t="array" ref="G1740">_xlfn.IFS(marketing_campaign[[#This Row],[Marital_Status]]="Single",I1740-J1740+1,marketing_campaign[[#This Row],[Marital_Status]]="Together",I1740+J1740+2,marketing_campaign[[#This Row],[Marital_Status]]="Alone",I1740-J1740+1,marketing_campaign[[#This Row],[Marital_Status]]="Married",I1740+J1740+2,marketing_campaign[[#This Row],[Marital_Status]]="Divorced",I1740+J1740+1,marketing_campaign[[#This Row],[Marital_Status]]="YOLO",I1740-J1740+1,marketing_campaign[[#This Row],[Marital_Status]]="Absurd",I1740-J1740+1,marketing_campaign[[#This Row],[Marital_Status]]="Widow",I1740+J1740+1)</f>
        <v>3</v>
      </c>
      <c r="H1740">
        <v>54984</v>
      </c>
      <c r="I1740">
        <v>0</v>
      </c>
      <c r="J1740">
        <v>1</v>
      </c>
      <c r="K1740" s="1">
        <v>41783</v>
      </c>
      <c r="L1740">
        <v>51</v>
      </c>
      <c r="M1740" t="str" cm="1">
        <f t="array" ref="M1740">_xlfn.IFS(AND(marketing_campaign[[#This Row],[Recency]]&gt;=0,marketing_campaign[[#This Row],[Recency]]&lt;=14),"Early Recency",AND(marketing_campaign[[#This Row],[Recency]]&gt;=15,marketing_campaign[[#This Row],[Recency]]&lt;=31),"Mid-Recency",marketing_campaign[[#This Row],[Recency]]&gt;=32,"Late Recency")</f>
        <v>Late Recency</v>
      </c>
      <c r="N1740">
        <v>173</v>
      </c>
      <c r="O1740">
        <v>13</v>
      </c>
      <c r="P1740">
        <v>131</v>
      </c>
      <c r="Q1740">
        <v>32</v>
      </c>
      <c r="R1740">
        <v>3</v>
      </c>
      <c r="S1740">
        <v>6</v>
      </c>
      <c r="T1740">
        <f>marketing_campaign[[#This Row],[MntGoldProds]]+marketing_campaign[[#This Row],[MntSweetProducts]]+marketing_campaign[[#This Row],[MntFishProducts]]+marketing_campaign[[#This Row],[MntMeatProducts]]+marketing_campaign[[#This Row],[MntFruits]]+marketing_campaign[[#This Row],[MntWines]]</f>
        <v>358</v>
      </c>
      <c r="U1740">
        <v>4</v>
      </c>
      <c r="V1740">
        <v>6</v>
      </c>
      <c r="W1740">
        <v>1</v>
      </c>
      <c r="X1740">
        <v>6</v>
      </c>
      <c r="Y1740">
        <f t="shared" si="55"/>
        <v>17</v>
      </c>
      <c r="Z1740">
        <v>7</v>
      </c>
      <c r="AA1740">
        <v>0</v>
      </c>
      <c r="AB1740">
        <v>0</v>
      </c>
      <c r="AC1740">
        <v>0</v>
      </c>
      <c r="AD1740">
        <v>1</v>
      </c>
      <c r="AE1740">
        <v>0</v>
      </c>
      <c r="AF1740">
        <v>0</v>
      </c>
      <c r="AG1740">
        <v>3</v>
      </c>
      <c r="AH1740">
        <v>11</v>
      </c>
      <c r="AI1740">
        <v>0</v>
      </c>
      <c r="AJ1740">
        <f>marketing_campaign[[#This Row],[AcceptedCmp2]]+marketing_campaign[[#This Row],[AcceptedCmp1]]+marketing_campaign[[#This Row],[AcceptedCmp5]]+marketing_campaign[[#This Row],[AcceptedCmp4]]+marketing_campaign[[#This Row],[AcceptedCmp3]]</f>
        <v>1</v>
      </c>
    </row>
    <row r="1741" spans="1:36" x14ac:dyDescent="0.35">
      <c r="A1741">
        <v>1064</v>
      </c>
      <c r="B1741">
        <v>1971</v>
      </c>
      <c r="C1741">
        <f t="shared" ca="1" si="54"/>
        <v>55</v>
      </c>
      <c r="D1741" t="str" cm="1">
        <f t="array" aca="1" ref="D17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41" t="s">
        <v>32</v>
      </c>
      <c r="F1741" t="s">
        <v>33</v>
      </c>
      <c r="G1741" cm="1">
        <f t="array" ref="G1741">_xlfn.IFS(marketing_campaign[[#This Row],[Marital_Status]]="Single",I1741-J1741+1,marketing_campaign[[#This Row],[Marital_Status]]="Together",I1741+J1741+2,marketing_campaign[[#This Row],[Marital_Status]]="Alone",I1741-J1741+1,marketing_campaign[[#This Row],[Marital_Status]]="Married",I1741+J1741+2,marketing_campaign[[#This Row],[Marital_Status]]="Divorced",I1741+J1741+1,marketing_campaign[[#This Row],[Marital_Status]]="YOLO",I1741-J1741+1,marketing_campaign[[#This Row],[Marital_Status]]="Absurd",I1741-J1741+1,marketing_campaign[[#This Row],[Marital_Status]]="Widow",I1741+J1741+1)</f>
        <v>3</v>
      </c>
      <c r="H1741">
        <v>42403</v>
      </c>
      <c r="I1741">
        <v>1</v>
      </c>
      <c r="J1741">
        <v>0</v>
      </c>
      <c r="K1741" s="1">
        <v>41619</v>
      </c>
      <c r="L1741">
        <v>18</v>
      </c>
      <c r="M1741" t="str" cm="1">
        <f t="array" ref="M1741">_xlfn.IFS(AND(marketing_campaign[[#This Row],[Recency]]&gt;=0,marketing_campaign[[#This Row],[Recency]]&lt;=14),"Early Recency",AND(marketing_campaign[[#This Row],[Recency]]&gt;=15,marketing_campaign[[#This Row],[Recency]]&lt;=31),"Mid-Recency",marketing_campaign[[#This Row],[Recency]]&gt;=32,"Late Recency")</f>
        <v>Mid-Recency</v>
      </c>
      <c r="N1741">
        <v>22</v>
      </c>
      <c r="O1741">
        <v>1</v>
      </c>
      <c r="P1741">
        <v>11</v>
      </c>
      <c r="Q1741">
        <v>0</v>
      </c>
      <c r="R1741">
        <v>5</v>
      </c>
      <c r="S1741">
        <v>3</v>
      </c>
      <c r="T1741">
        <f>marketing_campaign[[#This Row],[MntGoldProds]]+marketing_campaign[[#This Row],[MntSweetProducts]]+marketing_campaign[[#This Row],[MntFishProducts]]+marketing_campaign[[#This Row],[MntMeatProducts]]+marketing_campaign[[#This Row],[MntFruits]]+marketing_campaign[[#This Row],[MntWines]]</f>
        <v>42</v>
      </c>
      <c r="U1741">
        <v>1</v>
      </c>
      <c r="V1741">
        <v>1</v>
      </c>
      <c r="W1741">
        <v>0</v>
      </c>
      <c r="X1741">
        <v>3</v>
      </c>
      <c r="Y1741">
        <f t="shared" si="55"/>
        <v>5</v>
      </c>
      <c r="Z1741">
        <v>8</v>
      </c>
      <c r="AA1741">
        <v>0</v>
      </c>
      <c r="AB1741">
        <v>0</v>
      </c>
      <c r="AC1741">
        <v>0</v>
      </c>
      <c r="AD1741">
        <v>0</v>
      </c>
      <c r="AE1741">
        <v>0</v>
      </c>
      <c r="AF1741">
        <v>0</v>
      </c>
      <c r="AG1741">
        <v>3</v>
      </c>
      <c r="AH1741">
        <v>11</v>
      </c>
      <c r="AI1741">
        <v>0</v>
      </c>
      <c r="AJ1741">
        <f>marketing_campaign[[#This Row],[AcceptedCmp2]]+marketing_campaign[[#This Row],[AcceptedCmp1]]+marketing_campaign[[#This Row],[AcceptedCmp5]]+marketing_campaign[[#This Row],[AcceptedCmp4]]+marketing_campaign[[#This Row],[AcceptedCmp3]]</f>
        <v>0</v>
      </c>
    </row>
    <row r="1742" spans="1:36" x14ac:dyDescent="0.35">
      <c r="A1742">
        <v>48</v>
      </c>
      <c r="B1742">
        <v>1964</v>
      </c>
      <c r="C1742">
        <f t="shared" ca="1" si="54"/>
        <v>62</v>
      </c>
      <c r="D1742" t="str" cm="1">
        <f t="array" aca="1" ref="D17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42" t="s">
        <v>29</v>
      </c>
      <c r="F1742" t="s">
        <v>31</v>
      </c>
      <c r="G1742" cm="1">
        <f t="array" ref="G1742">_xlfn.IFS(marketing_campaign[[#This Row],[Marital_Status]]="Single",I1742-J1742+1,marketing_campaign[[#This Row],[Marital_Status]]="Together",I1742+J1742+2,marketing_campaign[[#This Row],[Marital_Status]]="Alone",I1742-J1742+1,marketing_campaign[[#This Row],[Marital_Status]]="Married",I1742+J1742+2,marketing_campaign[[#This Row],[Marital_Status]]="Divorced",I1742+J1742+1,marketing_campaign[[#This Row],[Marital_Status]]="YOLO",I1742-J1742+1,marketing_campaign[[#This Row],[Marital_Status]]="Absurd",I1742-J1742+1,marketing_campaign[[#This Row],[Marital_Status]]="Widow",I1742+J1742+1)</f>
        <v>3</v>
      </c>
      <c r="H1742">
        <v>55761</v>
      </c>
      <c r="I1742">
        <v>0</v>
      </c>
      <c r="J1742">
        <v>1</v>
      </c>
      <c r="K1742" s="1">
        <v>41753</v>
      </c>
      <c r="L1742">
        <v>97</v>
      </c>
      <c r="M1742" t="str" cm="1">
        <f t="array" ref="M1742">_xlfn.IFS(AND(marketing_campaign[[#This Row],[Recency]]&gt;=0,marketing_campaign[[#This Row],[Recency]]&lt;=14),"Early Recency",AND(marketing_campaign[[#This Row],[Recency]]&gt;=15,marketing_campaign[[#This Row],[Recency]]&lt;=31),"Mid-Recency",marketing_campaign[[#This Row],[Recency]]&gt;=32,"Late Recency")</f>
        <v>Late Recency</v>
      </c>
      <c r="N1742">
        <v>136</v>
      </c>
      <c r="O1742">
        <v>1</v>
      </c>
      <c r="P1742">
        <v>12</v>
      </c>
      <c r="Q1742">
        <v>0</v>
      </c>
      <c r="R1742">
        <v>3</v>
      </c>
      <c r="S1742">
        <v>32</v>
      </c>
      <c r="T1742">
        <f>marketing_campaign[[#This Row],[MntGoldProds]]+marketing_campaign[[#This Row],[MntSweetProducts]]+marketing_campaign[[#This Row],[MntFishProducts]]+marketing_campaign[[#This Row],[MntMeatProducts]]+marketing_campaign[[#This Row],[MntFruits]]+marketing_campaign[[#This Row],[MntWines]]</f>
        <v>184</v>
      </c>
      <c r="U1742">
        <v>2</v>
      </c>
      <c r="V1742">
        <v>4</v>
      </c>
      <c r="W1742">
        <v>1</v>
      </c>
      <c r="X1742">
        <v>3</v>
      </c>
      <c r="Y1742">
        <f t="shared" si="55"/>
        <v>10</v>
      </c>
      <c r="Z1742">
        <v>6</v>
      </c>
      <c r="AA1742">
        <v>0</v>
      </c>
      <c r="AB1742">
        <v>1</v>
      </c>
      <c r="AC1742">
        <v>0</v>
      </c>
      <c r="AD1742">
        <v>0</v>
      </c>
      <c r="AE1742">
        <v>0</v>
      </c>
      <c r="AF1742">
        <v>0</v>
      </c>
      <c r="AG1742">
        <v>3</v>
      </c>
      <c r="AH1742">
        <v>11</v>
      </c>
      <c r="AI1742">
        <v>0</v>
      </c>
      <c r="AJ1742">
        <f>marketing_campaign[[#This Row],[AcceptedCmp2]]+marketing_campaign[[#This Row],[AcceptedCmp1]]+marketing_campaign[[#This Row],[AcceptedCmp5]]+marketing_campaign[[#This Row],[AcceptedCmp4]]+marketing_campaign[[#This Row],[AcceptedCmp3]]</f>
        <v>1</v>
      </c>
    </row>
    <row r="1743" spans="1:36" x14ac:dyDescent="0.35">
      <c r="A1743">
        <v>7610</v>
      </c>
      <c r="B1743">
        <v>1983</v>
      </c>
      <c r="C1743">
        <f t="shared" ca="1" si="54"/>
        <v>43</v>
      </c>
      <c r="D1743" t="str" cm="1">
        <f t="array" aca="1" ref="D17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43" t="s">
        <v>29</v>
      </c>
      <c r="F1743" t="s">
        <v>31</v>
      </c>
      <c r="G1743" cm="1">
        <f t="array" ref="G1743">_xlfn.IFS(marketing_campaign[[#This Row],[Marital_Status]]="Single",I1743-J1743+1,marketing_campaign[[#This Row],[Marital_Status]]="Together",I1743+J1743+2,marketing_campaign[[#This Row],[Marital_Status]]="Alone",I1743-J1743+1,marketing_campaign[[#This Row],[Marital_Status]]="Married",I1743+J1743+2,marketing_campaign[[#This Row],[Marital_Status]]="Divorced",I1743+J1743+1,marketing_campaign[[#This Row],[Marital_Status]]="YOLO",I1743-J1743+1,marketing_campaign[[#This Row],[Marital_Status]]="Absurd",I1743-J1743+1,marketing_campaign[[#This Row],[Marital_Status]]="Widow",I1743+J1743+1)</f>
        <v>3</v>
      </c>
      <c r="H1743">
        <v>37292</v>
      </c>
      <c r="I1743">
        <v>1</v>
      </c>
      <c r="J1743">
        <v>0</v>
      </c>
      <c r="K1743" s="1">
        <v>41382</v>
      </c>
      <c r="L1743">
        <v>32</v>
      </c>
      <c r="M1743" t="str" cm="1">
        <f t="array" ref="M1743">_xlfn.IFS(AND(marketing_campaign[[#This Row],[Recency]]&gt;=0,marketing_campaign[[#This Row],[Recency]]&lt;=14),"Early Recency",AND(marketing_campaign[[#This Row],[Recency]]&gt;=15,marketing_campaign[[#This Row],[Recency]]&lt;=31),"Mid-Recency",marketing_campaign[[#This Row],[Recency]]&gt;=32,"Late Recency")</f>
        <v>Late Recency</v>
      </c>
      <c r="N1743">
        <v>275</v>
      </c>
      <c r="O1743">
        <v>0</v>
      </c>
      <c r="P1743">
        <v>86</v>
      </c>
      <c r="Q1743">
        <v>10</v>
      </c>
      <c r="R1743">
        <v>23</v>
      </c>
      <c r="S1743">
        <v>66</v>
      </c>
      <c r="T1743">
        <f>marketing_campaign[[#This Row],[MntGoldProds]]+marketing_campaign[[#This Row],[MntSweetProducts]]+marketing_campaign[[#This Row],[MntFishProducts]]+marketing_campaign[[#This Row],[MntMeatProducts]]+marketing_campaign[[#This Row],[MntFruits]]+marketing_campaign[[#This Row],[MntWines]]</f>
        <v>460</v>
      </c>
      <c r="U1743">
        <v>5</v>
      </c>
      <c r="V1743">
        <v>6</v>
      </c>
      <c r="W1743">
        <v>3</v>
      </c>
      <c r="X1743">
        <v>5</v>
      </c>
      <c r="Y1743">
        <f t="shared" si="55"/>
        <v>19</v>
      </c>
      <c r="Z1743">
        <v>8</v>
      </c>
      <c r="AA1743">
        <v>0</v>
      </c>
      <c r="AB1743">
        <v>0</v>
      </c>
      <c r="AC1743">
        <v>0</v>
      </c>
      <c r="AD1743">
        <v>0</v>
      </c>
      <c r="AE1743">
        <v>0</v>
      </c>
      <c r="AF1743">
        <v>0</v>
      </c>
      <c r="AG1743">
        <v>3</v>
      </c>
      <c r="AH1743">
        <v>11</v>
      </c>
      <c r="AI1743">
        <v>0</v>
      </c>
      <c r="AJ1743">
        <f>marketing_campaign[[#This Row],[AcceptedCmp2]]+marketing_campaign[[#This Row],[AcceptedCmp1]]+marketing_campaign[[#This Row],[AcceptedCmp5]]+marketing_campaign[[#This Row],[AcceptedCmp4]]+marketing_campaign[[#This Row],[AcceptedCmp3]]</f>
        <v>0</v>
      </c>
    </row>
    <row r="1744" spans="1:36" x14ac:dyDescent="0.35">
      <c r="A1744">
        <v>263</v>
      </c>
      <c r="B1744">
        <v>1945</v>
      </c>
      <c r="C1744">
        <f t="shared" ca="1" si="54"/>
        <v>81</v>
      </c>
      <c r="D1744" t="str" cm="1">
        <f t="array" aca="1" ref="D17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4" t="s">
        <v>32</v>
      </c>
      <c r="F1744" t="s">
        <v>30</v>
      </c>
      <c r="G1744" cm="1">
        <f t="array" ref="G1744">_xlfn.IFS(marketing_campaign[[#This Row],[Marital_Status]]="Single",I1744-J1744+1,marketing_campaign[[#This Row],[Marital_Status]]="Together",I1744+J1744+2,marketing_campaign[[#This Row],[Marital_Status]]="Alone",I1744-J1744+1,marketing_campaign[[#This Row],[Marital_Status]]="Married",I1744+J1744+2,marketing_campaign[[#This Row],[Marital_Status]]="Divorced",I1744+J1744+1,marketing_campaign[[#This Row],[Marital_Status]]="YOLO",I1744-J1744+1,marketing_campaign[[#This Row],[Marital_Status]]="Absurd",I1744-J1744+1,marketing_campaign[[#This Row],[Marital_Status]]="Widow",I1744+J1744+1)</f>
        <v>1</v>
      </c>
      <c r="H1744">
        <v>45576</v>
      </c>
      <c r="I1744">
        <v>0</v>
      </c>
      <c r="J1744">
        <v>0</v>
      </c>
      <c r="K1744" s="1">
        <v>41787</v>
      </c>
      <c r="L1744">
        <v>9</v>
      </c>
      <c r="M1744" t="str" cm="1">
        <f t="array" ref="M1744">_xlfn.IFS(AND(marketing_campaign[[#This Row],[Recency]]&gt;=0,marketing_campaign[[#This Row],[Recency]]&lt;=14),"Early Recency",AND(marketing_campaign[[#This Row],[Recency]]&gt;=15,marketing_campaign[[#This Row],[Recency]]&lt;=31),"Mid-Recency",marketing_campaign[[#This Row],[Recency]]&gt;=32,"Late Recency")</f>
        <v>Early Recency</v>
      </c>
      <c r="N1744">
        <v>56</v>
      </c>
      <c r="O1744">
        <v>19</v>
      </c>
      <c r="P1744">
        <v>29</v>
      </c>
      <c r="Q1744">
        <v>2</v>
      </c>
      <c r="R1744">
        <v>14</v>
      </c>
      <c r="S1744">
        <v>25</v>
      </c>
      <c r="T1744">
        <f>marketing_campaign[[#This Row],[MntGoldProds]]+marketing_campaign[[#This Row],[MntSweetProducts]]+marketing_campaign[[#This Row],[MntFishProducts]]+marketing_campaign[[#This Row],[MntMeatProducts]]+marketing_campaign[[#This Row],[MntFruits]]+marketing_campaign[[#This Row],[MntWines]]</f>
        <v>145</v>
      </c>
      <c r="U1744">
        <v>1</v>
      </c>
      <c r="V1744">
        <v>3</v>
      </c>
      <c r="W1744">
        <v>1</v>
      </c>
      <c r="X1744">
        <v>3</v>
      </c>
      <c r="Y1744">
        <f t="shared" si="55"/>
        <v>8</v>
      </c>
      <c r="Z1744">
        <v>8</v>
      </c>
      <c r="AA1744">
        <v>0</v>
      </c>
      <c r="AB1744">
        <v>0</v>
      </c>
      <c r="AC1744">
        <v>0</v>
      </c>
      <c r="AD1744">
        <v>0</v>
      </c>
      <c r="AE1744">
        <v>0</v>
      </c>
      <c r="AF1744">
        <v>0</v>
      </c>
      <c r="AG1744">
        <v>3</v>
      </c>
      <c r="AH1744">
        <v>11</v>
      </c>
      <c r="AI1744">
        <v>1</v>
      </c>
      <c r="AJ1744">
        <f>marketing_campaign[[#This Row],[AcceptedCmp2]]+marketing_campaign[[#This Row],[AcceptedCmp1]]+marketing_campaign[[#This Row],[AcceptedCmp5]]+marketing_campaign[[#This Row],[AcceptedCmp4]]+marketing_campaign[[#This Row],[AcceptedCmp3]]</f>
        <v>0</v>
      </c>
    </row>
    <row r="1745" spans="1:36" x14ac:dyDescent="0.35">
      <c r="A1745">
        <v>10814</v>
      </c>
      <c r="B1745">
        <v>1947</v>
      </c>
      <c r="C1745">
        <f t="shared" ca="1" si="54"/>
        <v>79</v>
      </c>
      <c r="D1745" t="str" cm="1">
        <f t="array" aca="1" ref="D17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5" t="s">
        <v>29</v>
      </c>
      <c r="F1745" t="s">
        <v>31</v>
      </c>
      <c r="G1745" cm="1">
        <f t="array" ref="G1745">_xlfn.IFS(marketing_campaign[[#This Row],[Marital_Status]]="Single",I1745-J1745+1,marketing_campaign[[#This Row],[Marital_Status]]="Together",I1745+J1745+2,marketing_campaign[[#This Row],[Marital_Status]]="Alone",I1745-J1745+1,marketing_campaign[[#This Row],[Marital_Status]]="Married",I1745+J1745+2,marketing_campaign[[#This Row],[Marital_Status]]="Divorced",I1745+J1745+1,marketing_campaign[[#This Row],[Marital_Status]]="YOLO",I1745-J1745+1,marketing_campaign[[#This Row],[Marital_Status]]="Absurd",I1745-J1745+1,marketing_campaign[[#This Row],[Marital_Status]]="Widow",I1745+J1745+1)</f>
        <v>2</v>
      </c>
      <c r="H1745">
        <v>70321</v>
      </c>
      <c r="I1745">
        <v>0</v>
      </c>
      <c r="J1745">
        <v>0</v>
      </c>
      <c r="K1745" s="1">
        <v>41290</v>
      </c>
      <c r="L1745">
        <v>6</v>
      </c>
      <c r="M1745" t="str" cm="1">
        <f t="array" ref="M1745">_xlfn.IFS(AND(marketing_campaign[[#This Row],[Recency]]&gt;=0,marketing_campaign[[#This Row],[Recency]]&lt;=14),"Early Recency",AND(marketing_campaign[[#This Row],[Recency]]&gt;=15,marketing_campaign[[#This Row],[Recency]]&lt;=31),"Mid-Recency",marketing_campaign[[#This Row],[Recency]]&gt;=32,"Late Recency")</f>
        <v>Early Recency</v>
      </c>
      <c r="N1745">
        <v>303</v>
      </c>
      <c r="O1745">
        <v>23</v>
      </c>
      <c r="P1745">
        <v>751</v>
      </c>
      <c r="Q1745">
        <v>82</v>
      </c>
      <c r="R1745">
        <v>26</v>
      </c>
      <c r="S1745">
        <v>191</v>
      </c>
      <c r="T1745">
        <f>marketing_campaign[[#This Row],[MntGoldProds]]+marketing_campaign[[#This Row],[MntSweetProducts]]+marketing_campaign[[#This Row],[MntFishProducts]]+marketing_campaign[[#This Row],[MntMeatProducts]]+marketing_campaign[[#This Row],[MntFruits]]+marketing_campaign[[#This Row],[MntWines]]</f>
        <v>1376</v>
      </c>
      <c r="U1745">
        <v>1</v>
      </c>
      <c r="V1745">
        <v>6</v>
      </c>
      <c r="W1745">
        <v>5</v>
      </c>
      <c r="X1745">
        <v>13</v>
      </c>
      <c r="Y1745">
        <f t="shared" si="55"/>
        <v>25</v>
      </c>
      <c r="Z1745">
        <v>4</v>
      </c>
      <c r="AA1745">
        <v>0</v>
      </c>
      <c r="AB1745">
        <v>0</v>
      </c>
      <c r="AC1745">
        <v>0</v>
      </c>
      <c r="AD1745">
        <v>0</v>
      </c>
      <c r="AE1745">
        <v>0</v>
      </c>
      <c r="AF1745">
        <v>0</v>
      </c>
      <c r="AG1745">
        <v>3</v>
      </c>
      <c r="AH1745">
        <v>11</v>
      </c>
      <c r="AI1745">
        <v>1</v>
      </c>
      <c r="AJ1745">
        <f>marketing_campaign[[#This Row],[AcceptedCmp2]]+marketing_campaign[[#This Row],[AcceptedCmp1]]+marketing_campaign[[#This Row],[AcceptedCmp5]]+marketing_campaign[[#This Row],[AcceptedCmp4]]+marketing_campaign[[#This Row],[AcceptedCmp3]]</f>
        <v>0</v>
      </c>
    </row>
    <row r="1746" spans="1:36" x14ac:dyDescent="0.35">
      <c r="A1746">
        <v>9710</v>
      </c>
      <c r="B1746">
        <v>1969</v>
      </c>
      <c r="C1746">
        <f t="shared" ca="1" si="54"/>
        <v>57</v>
      </c>
      <c r="D1746" t="str" cm="1">
        <f t="array" aca="1" ref="D17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46" t="s">
        <v>32</v>
      </c>
      <c r="F1746" t="s">
        <v>35</v>
      </c>
      <c r="G1746" cm="1">
        <f t="array" ref="G1746">_xlfn.IFS(marketing_campaign[[#This Row],[Marital_Status]]="Single",I1746-J1746+1,marketing_campaign[[#This Row],[Marital_Status]]="Together",I1746+J1746+2,marketing_campaign[[#This Row],[Marital_Status]]="Alone",I1746-J1746+1,marketing_campaign[[#This Row],[Marital_Status]]="Married",I1746+J1746+2,marketing_campaign[[#This Row],[Marital_Status]]="Divorced",I1746+J1746+1,marketing_campaign[[#This Row],[Marital_Status]]="YOLO",I1746-J1746+1,marketing_campaign[[#This Row],[Marital_Status]]="Absurd",I1746-J1746+1,marketing_campaign[[#This Row],[Marital_Status]]="Widow",I1746+J1746+1)</f>
        <v>2</v>
      </c>
      <c r="H1746">
        <v>58086</v>
      </c>
      <c r="I1746">
        <v>0</v>
      </c>
      <c r="J1746">
        <v>1</v>
      </c>
      <c r="K1746" s="1">
        <v>41294</v>
      </c>
      <c r="L1746">
        <v>80</v>
      </c>
      <c r="M1746" t="str" cm="1">
        <f t="array" ref="M1746">_xlfn.IFS(AND(marketing_campaign[[#This Row],[Recency]]&gt;=0,marketing_campaign[[#This Row],[Recency]]&lt;=14),"Early Recency",AND(marketing_campaign[[#This Row],[Recency]]&gt;=15,marketing_campaign[[#This Row],[Recency]]&lt;=31),"Mid-Recency",marketing_campaign[[#This Row],[Recency]]&gt;=32,"Late Recency")</f>
        <v>Late Recency</v>
      </c>
      <c r="N1746">
        <v>708</v>
      </c>
      <c r="O1746">
        <v>7</v>
      </c>
      <c r="P1746">
        <v>62</v>
      </c>
      <c r="Q1746">
        <v>0</v>
      </c>
      <c r="R1746">
        <v>0</v>
      </c>
      <c r="S1746">
        <v>15</v>
      </c>
      <c r="T1746">
        <f>marketing_campaign[[#This Row],[MntGoldProds]]+marketing_campaign[[#This Row],[MntSweetProducts]]+marketing_campaign[[#This Row],[MntFishProducts]]+marketing_campaign[[#This Row],[MntMeatProducts]]+marketing_campaign[[#This Row],[MntFruits]]+marketing_campaign[[#This Row],[MntWines]]</f>
        <v>792</v>
      </c>
      <c r="U1746">
        <v>2</v>
      </c>
      <c r="V1746">
        <v>11</v>
      </c>
      <c r="W1746">
        <v>3</v>
      </c>
      <c r="X1746">
        <v>7</v>
      </c>
      <c r="Y1746">
        <f t="shared" si="55"/>
        <v>23</v>
      </c>
      <c r="Z1746">
        <v>8</v>
      </c>
      <c r="AA1746">
        <v>0</v>
      </c>
      <c r="AB1746">
        <v>0</v>
      </c>
      <c r="AC1746">
        <v>0</v>
      </c>
      <c r="AD1746">
        <v>0</v>
      </c>
      <c r="AE1746">
        <v>0</v>
      </c>
      <c r="AF1746">
        <v>0</v>
      </c>
      <c r="AG1746">
        <v>3</v>
      </c>
      <c r="AH1746">
        <v>11</v>
      </c>
      <c r="AI1746">
        <v>0</v>
      </c>
      <c r="AJ1746">
        <f>marketing_campaign[[#This Row],[AcceptedCmp2]]+marketing_campaign[[#This Row],[AcceptedCmp1]]+marketing_campaign[[#This Row],[AcceptedCmp5]]+marketing_campaign[[#This Row],[AcceptedCmp4]]+marketing_campaign[[#This Row],[AcceptedCmp3]]</f>
        <v>0</v>
      </c>
    </row>
    <row r="1747" spans="1:36" x14ac:dyDescent="0.35">
      <c r="A1747">
        <v>9292</v>
      </c>
      <c r="B1747">
        <v>1952</v>
      </c>
      <c r="C1747">
        <f t="shared" ca="1" si="54"/>
        <v>74</v>
      </c>
      <c r="D1747" t="str" cm="1">
        <f t="array" aca="1" ref="D17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47" t="s">
        <v>29</v>
      </c>
      <c r="F1747" t="s">
        <v>33</v>
      </c>
      <c r="G1747" cm="1">
        <f t="array" ref="G1747">_xlfn.IFS(marketing_campaign[[#This Row],[Marital_Status]]="Single",I1747-J1747+1,marketing_campaign[[#This Row],[Marital_Status]]="Together",I1747+J1747+2,marketing_campaign[[#This Row],[Marital_Status]]="Alone",I1747-J1747+1,marketing_campaign[[#This Row],[Marital_Status]]="Married",I1747+J1747+2,marketing_campaign[[#This Row],[Marital_Status]]="Divorced",I1747+J1747+1,marketing_campaign[[#This Row],[Marital_Status]]="YOLO",I1747-J1747+1,marketing_campaign[[#This Row],[Marital_Status]]="Absurd",I1747-J1747+1,marketing_campaign[[#This Row],[Marital_Status]]="Widow",I1747+J1747+1)</f>
        <v>2</v>
      </c>
      <c r="H1747">
        <v>81795</v>
      </c>
      <c r="I1747">
        <v>0</v>
      </c>
      <c r="J1747">
        <v>0</v>
      </c>
      <c r="K1747" s="1">
        <v>41208</v>
      </c>
      <c r="L1747">
        <v>74</v>
      </c>
      <c r="M1747" t="str" cm="1">
        <f t="array" ref="M1747">_xlfn.IFS(AND(marketing_campaign[[#This Row],[Recency]]&gt;=0,marketing_campaign[[#This Row],[Recency]]&lt;=14),"Early Recency",AND(marketing_campaign[[#This Row],[Recency]]&gt;=15,marketing_campaign[[#This Row],[Recency]]&lt;=31),"Mid-Recency",marketing_campaign[[#This Row],[Recency]]&gt;=32,"Late Recency")</f>
        <v>Late Recency</v>
      </c>
      <c r="N1747">
        <v>324</v>
      </c>
      <c r="O1747">
        <v>132</v>
      </c>
      <c r="P1747">
        <v>693</v>
      </c>
      <c r="Q1747">
        <v>27</v>
      </c>
      <c r="R1747">
        <v>118</v>
      </c>
      <c r="S1747">
        <v>88</v>
      </c>
      <c r="T1747">
        <f>marketing_campaign[[#This Row],[MntGoldProds]]+marketing_campaign[[#This Row],[MntSweetProducts]]+marketing_campaign[[#This Row],[MntFishProducts]]+marketing_campaign[[#This Row],[MntMeatProducts]]+marketing_campaign[[#This Row],[MntFruits]]+marketing_campaign[[#This Row],[MntWines]]</f>
        <v>1382</v>
      </c>
      <c r="U1747">
        <v>1</v>
      </c>
      <c r="V1747">
        <v>4</v>
      </c>
      <c r="W1747">
        <v>11</v>
      </c>
      <c r="X1747">
        <v>7</v>
      </c>
      <c r="Y1747">
        <f t="shared" si="55"/>
        <v>23</v>
      </c>
      <c r="Z1747">
        <v>2</v>
      </c>
      <c r="AA1747">
        <v>0</v>
      </c>
      <c r="AB1747">
        <v>0</v>
      </c>
      <c r="AC1747">
        <v>0</v>
      </c>
      <c r="AD1747">
        <v>0</v>
      </c>
      <c r="AE1747">
        <v>0</v>
      </c>
      <c r="AF1747">
        <v>0</v>
      </c>
      <c r="AG1747">
        <v>3</v>
      </c>
      <c r="AH1747">
        <v>11</v>
      </c>
      <c r="AI1747">
        <v>0</v>
      </c>
      <c r="AJ1747">
        <f>marketing_campaign[[#This Row],[AcceptedCmp2]]+marketing_campaign[[#This Row],[AcceptedCmp1]]+marketing_campaign[[#This Row],[AcceptedCmp5]]+marketing_campaign[[#This Row],[AcceptedCmp4]]+marketing_campaign[[#This Row],[AcceptedCmp3]]</f>
        <v>0</v>
      </c>
    </row>
    <row r="1748" spans="1:36" x14ac:dyDescent="0.35">
      <c r="A1748">
        <v>10250</v>
      </c>
      <c r="B1748">
        <v>1947</v>
      </c>
      <c r="C1748">
        <f t="shared" ca="1" si="54"/>
        <v>79</v>
      </c>
      <c r="D1748" t="str" cm="1">
        <f t="array" aca="1" ref="D17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8" t="s">
        <v>36</v>
      </c>
      <c r="F1748" t="s">
        <v>31</v>
      </c>
      <c r="G1748" cm="1">
        <f t="array" ref="G1748">_xlfn.IFS(marketing_campaign[[#This Row],[Marital_Status]]="Single",I1748-J1748+1,marketing_campaign[[#This Row],[Marital_Status]]="Together",I1748+J1748+2,marketing_campaign[[#This Row],[Marital_Status]]="Alone",I1748-J1748+1,marketing_campaign[[#This Row],[Marital_Status]]="Married",I1748+J1748+2,marketing_campaign[[#This Row],[Marital_Status]]="Divorced",I1748+J1748+1,marketing_campaign[[#This Row],[Marital_Status]]="YOLO",I1748-J1748+1,marketing_campaign[[#This Row],[Marital_Status]]="Absurd",I1748-J1748+1,marketing_campaign[[#This Row],[Marital_Status]]="Widow",I1748+J1748+1)</f>
        <v>2</v>
      </c>
      <c r="H1748">
        <v>28389</v>
      </c>
      <c r="I1748">
        <v>0</v>
      </c>
      <c r="J1748">
        <v>0</v>
      </c>
      <c r="K1748" s="1">
        <v>41233</v>
      </c>
      <c r="L1748">
        <v>49</v>
      </c>
      <c r="M1748" t="str" cm="1">
        <f t="array" ref="M1748">_xlfn.IFS(AND(marketing_campaign[[#This Row],[Recency]]&gt;=0,marketing_campaign[[#This Row],[Recency]]&lt;=14),"Early Recency",AND(marketing_campaign[[#This Row],[Recency]]&gt;=15,marketing_campaign[[#This Row],[Recency]]&lt;=31),"Mid-Recency",marketing_campaign[[#This Row],[Recency]]&gt;=32,"Late Recency")</f>
        <v>Late Recency</v>
      </c>
      <c r="N1748">
        <v>1</v>
      </c>
      <c r="O1748">
        <v>5</v>
      </c>
      <c r="P1748">
        <v>3</v>
      </c>
      <c r="Q1748">
        <v>7</v>
      </c>
      <c r="R1748">
        <v>4</v>
      </c>
      <c r="S1748">
        <v>8</v>
      </c>
      <c r="T1748">
        <f>marketing_campaign[[#This Row],[MntGoldProds]]+marketing_campaign[[#This Row],[MntSweetProducts]]+marketing_campaign[[#This Row],[MntFishProducts]]+marketing_campaign[[#This Row],[MntMeatProducts]]+marketing_campaign[[#This Row],[MntFruits]]+marketing_campaign[[#This Row],[MntWines]]</f>
        <v>28</v>
      </c>
      <c r="U1748">
        <v>1</v>
      </c>
      <c r="V1748">
        <v>1</v>
      </c>
      <c r="W1748">
        <v>0</v>
      </c>
      <c r="X1748">
        <v>2</v>
      </c>
      <c r="Y1748">
        <f t="shared" si="55"/>
        <v>4</v>
      </c>
      <c r="Z1748">
        <v>7</v>
      </c>
      <c r="AA1748">
        <v>0</v>
      </c>
      <c r="AB1748">
        <v>0</v>
      </c>
      <c r="AC1748">
        <v>0</v>
      </c>
      <c r="AD1748">
        <v>0</v>
      </c>
      <c r="AE1748">
        <v>0</v>
      </c>
      <c r="AF1748">
        <v>0</v>
      </c>
      <c r="AG1748">
        <v>3</v>
      </c>
      <c r="AH1748">
        <v>11</v>
      </c>
      <c r="AI1748">
        <v>0</v>
      </c>
      <c r="AJ1748">
        <f>marketing_campaign[[#This Row],[AcceptedCmp2]]+marketing_campaign[[#This Row],[AcceptedCmp1]]+marketing_campaign[[#This Row],[AcceptedCmp5]]+marketing_campaign[[#This Row],[AcceptedCmp4]]+marketing_campaign[[#This Row],[AcceptedCmp3]]</f>
        <v>0</v>
      </c>
    </row>
    <row r="1749" spans="1:36" x14ac:dyDescent="0.35">
      <c r="A1749">
        <v>7881</v>
      </c>
      <c r="B1749">
        <v>1946</v>
      </c>
      <c r="C1749">
        <f t="shared" ca="1" si="54"/>
        <v>80</v>
      </c>
      <c r="D1749" t="str" cm="1">
        <f t="array" aca="1" ref="D17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49" t="s">
        <v>34</v>
      </c>
      <c r="F1749" t="s">
        <v>33</v>
      </c>
      <c r="G1749" cm="1">
        <f t="array" ref="G1749">_xlfn.IFS(marketing_campaign[[#This Row],[Marital_Status]]="Single",I1749-J1749+1,marketing_campaign[[#This Row],[Marital_Status]]="Together",I1749+J1749+2,marketing_campaign[[#This Row],[Marital_Status]]="Alone",I1749-J1749+1,marketing_campaign[[#This Row],[Marital_Status]]="Married",I1749+J1749+2,marketing_campaign[[#This Row],[Marital_Status]]="Divorced",I1749+J1749+1,marketing_campaign[[#This Row],[Marital_Status]]="YOLO",I1749-J1749+1,marketing_campaign[[#This Row],[Marital_Status]]="Absurd",I1749-J1749+1,marketing_campaign[[#This Row],[Marital_Status]]="Widow",I1749+J1749+1)</f>
        <v>2</v>
      </c>
      <c r="H1749">
        <v>66835</v>
      </c>
      <c r="I1749">
        <v>0</v>
      </c>
      <c r="J1749">
        <v>0</v>
      </c>
      <c r="K1749" s="1">
        <v>41545</v>
      </c>
      <c r="L1749">
        <v>21</v>
      </c>
      <c r="M1749" t="str" cm="1">
        <f t="array" ref="M1749">_xlfn.IFS(AND(marketing_campaign[[#This Row],[Recency]]&gt;=0,marketing_campaign[[#This Row],[Recency]]&lt;=14),"Early Recency",AND(marketing_campaign[[#This Row],[Recency]]&gt;=15,marketing_campaign[[#This Row],[Recency]]&lt;=31),"Mid-Recency",marketing_campaign[[#This Row],[Recency]]&gt;=32,"Late Recency")</f>
        <v>Mid-Recency</v>
      </c>
      <c r="N1749">
        <v>620</v>
      </c>
      <c r="O1749">
        <v>26</v>
      </c>
      <c r="P1749">
        <v>195</v>
      </c>
      <c r="Q1749">
        <v>34</v>
      </c>
      <c r="R1749">
        <v>17</v>
      </c>
      <c r="S1749">
        <v>141</v>
      </c>
      <c r="T1749">
        <f>marketing_campaign[[#This Row],[MntGoldProds]]+marketing_campaign[[#This Row],[MntSweetProducts]]+marketing_campaign[[#This Row],[MntFishProducts]]+marketing_campaign[[#This Row],[MntMeatProducts]]+marketing_campaign[[#This Row],[MntFruits]]+marketing_campaign[[#This Row],[MntWines]]</f>
        <v>1033</v>
      </c>
      <c r="U1749">
        <v>1</v>
      </c>
      <c r="V1749">
        <v>6</v>
      </c>
      <c r="W1749">
        <v>4</v>
      </c>
      <c r="X1749">
        <v>13</v>
      </c>
      <c r="Y1749">
        <f t="shared" si="55"/>
        <v>24</v>
      </c>
      <c r="Z1749">
        <v>2</v>
      </c>
      <c r="AA1749">
        <v>0</v>
      </c>
      <c r="AB1749">
        <v>0</v>
      </c>
      <c r="AC1749">
        <v>0</v>
      </c>
      <c r="AD1749">
        <v>0</v>
      </c>
      <c r="AE1749">
        <v>0</v>
      </c>
      <c r="AF1749">
        <v>0</v>
      </c>
      <c r="AG1749">
        <v>3</v>
      </c>
      <c r="AH1749">
        <v>11</v>
      </c>
      <c r="AI1749">
        <v>0</v>
      </c>
      <c r="AJ1749">
        <f>marketing_campaign[[#This Row],[AcceptedCmp2]]+marketing_campaign[[#This Row],[AcceptedCmp1]]+marketing_campaign[[#This Row],[AcceptedCmp5]]+marketing_campaign[[#This Row],[AcceptedCmp4]]+marketing_campaign[[#This Row],[AcceptedCmp3]]</f>
        <v>0</v>
      </c>
    </row>
    <row r="1750" spans="1:36" x14ac:dyDescent="0.35">
      <c r="A1750">
        <v>5847</v>
      </c>
      <c r="B1750">
        <v>1969</v>
      </c>
      <c r="C1750">
        <f t="shared" ca="1" si="54"/>
        <v>57</v>
      </c>
      <c r="D1750" t="str" cm="1">
        <f t="array" aca="1" ref="D17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0" t="s">
        <v>29</v>
      </c>
      <c r="F1750" t="s">
        <v>35</v>
      </c>
      <c r="G1750" cm="1">
        <f t="array" ref="G1750">_xlfn.IFS(marketing_campaign[[#This Row],[Marital_Status]]="Single",I1750-J1750+1,marketing_campaign[[#This Row],[Marital_Status]]="Together",I1750+J1750+2,marketing_campaign[[#This Row],[Marital_Status]]="Alone",I1750-J1750+1,marketing_campaign[[#This Row],[Marital_Status]]="Married",I1750+J1750+2,marketing_campaign[[#This Row],[Marital_Status]]="Divorced",I1750+J1750+1,marketing_campaign[[#This Row],[Marital_Status]]="YOLO",I1750-J1750+1,marketing_campaign[[#This Row],[Marital_Status]]="Absurd",I1750-J1750+1,marketing_campaign[[#This Row],[Marital_Status]]="Widow",I1750+J1750+1)</f>
        <v>2</v>
      </c>
      <c r="H1750">
        <v>69901</v>
      </c>
      <c r="I1750">
        <v>0</v>
      </c>
      <c r="J1750">
        <v>1</v>
      </c>
      <c r="K1750" s="1">
        <v>41423</v>
      </c>
      <c r="L1750">
        <v>95</v>
      </c>
      <c r="M1750" t="str" cm="1">
        <f t="array" ref="M1750">_xlfn.IFS(AND(marketing_campaign[[#This Row],[Recency]]&gt;=0,marketing_campaign[[#This Row],[Recency]]&lt;=14),"Early Recency",AND(marketing_campaign[[#This Row],[Recency]]&gt;=15,marketing_campaign[[#This Row],[Recency]]&lt;=31),"Mid-Recency",marketing_campaign[[#This Row],[Recency]]&gt;=32,"Late Recency")</f>
        <v>Late Recency</v>
      </c>
      <c r="N1750">
        <v>312</v>
      </c>
      <c r="O1750">
        <v>21</v>
      </c>
      <c r="P1750">
        <v>206</v>
      </c>
      <c r="Q1750">
        <v>102</v>
      </c>
      <c r="R1750">
        <v>92</v>
      </c>
      <c r="S1750">
        <v>149</v>
      </c>
      <c r="T1750">
        <f>marketing_campaign[[#This Row],[MntGoldProds]]+marketing_campaign[[#This Row],[MntSweetProducts]]+marketing_campaign[[#This Row],[MntFishProducts]]+marketing_campaign[[#This Row],[MntMeatProducts]]+marketing_campaign[[#This Row],[MntFruits]]+marketing_campaign[[#This Row],[MntWines]]</f>
        <v>882</v>
      </c>
      <c r="U1750">
        <v>3</v>
      </c>
      <c r="V1750">
        <v>7</v>
      </c>
      <c r="W1750">
        <v>3</v>
      </c>
      <c r="X1750">
        <v>10</v>
      </c>
      <c r="Y1750">
        <f t="shared" si="55"/>
        <v>23</v>
      </c>
      <c r="Z1750">
        <v>5</v>
      </c>
      <c r="AA1750">
        <v>0</v>
      </c>
      <c r="AB1750">
        <v>0</v>
      </c>
      <c r="AC1750">
        <v>0</v>
      </c>
      <c r="AD1750">
        <v>0</v>
      </c>
      <c r="AE1750">
        <v>0</v>
      </c>
      <c r="AF1750">
        <v>0</v>
      </c>
      <c r="AG1750">
        <v>3</v>
      </c>
      <c r="AH1750">
        <v>11</v>
      </c>
      <c r="AI1750">
        <v>0</v>
      </c>
      <c r="AJ1750">
        <f>marketing_campaign[[#This Row],[AcceptedCmp2]]+marketing_campaign[[#This Row],[AcceptedCmp1]]+marketing_campaign[[#This Row],[AcceptedCmp5]]+marketing_campaign[[#This Row],[AcceptedCmp4]]+marketing_campaign[[#This Row],[AcceptedCmp3]]</f>
        <v>0</v>
      </c>
    </row>
    <row r="1751" spans="1:36" x14ac:dyDescent="0.35">
      <c r="A1751">
        <v>737</v>
      </c>
      <c r="B1751">
        <v>1949</v>
      </c>
      <c r="C1751">
        <f t="shared" ca="1" si="54"/>
        <v>77</v>
      </c>
      <c r="D1751" t="str" cm="1">
        <f t="array" aca="1" ref="D17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1" t="s">
        <v>32</v>
      </c>
      <c r="F1751" t="s">
        <v>33</v>
      </c>
      <c r="G1751" cm="1">
        <f t="array" ref="G1751">_xlfn.IFS(marketing_campaign[[#This Row],[Marital_Status]]="Single",I1751-J1751+1,marketing_campaign[[#This Row],[Marital_Status]]="Together",I1751+J1751+2,marketing_campaign[[#This Row],[Marital_Status]]="Alone",I1751-J1751+1,marketing_campaign[[#This Row],[Marital_Status]]="Married",I1751+J1751+2,marketing_campaign[[#This Row],[Marital_Status]]="Divorced",I1751+J1751+1,marketing_campaign[[#This Row],[Marital_Status]]="YOLO",I1751-J1751+1,marketing_campaign[[#This Row],[Marital_Status]]="Absurd",I1751-J1751+1,marketing_campaign[[#This Row],[Marital_Status]]="Widow",I1751+J1751+1)</f>
        <v>2</v>
      </c>
      <c r="H1751">
        <v>80360</v>
      </c>
      <c r="I1751">
        <v>0</v>
      </c>
      <c r="J1751">
        <v>0</v>
      </c>
      <c r="K1751" s="1">
        <v>41336</v>
      </c>
      <c r="L1751">
        <v>56</v>
      </c>
      <c r="M1751" t="str" cm="1">
        <f t="array" ref="M1751">_xlfn.IFS(AND(marketing_campaign[[#This Row],[Recency]]&gt;=0,marketing_campaign[[#This Row],[Recency]]&lt;=14),"Early Recency",AND(marketing_campaign[[#This Row],[Recency]]&gt;=15,marketing_campaign[[#This Row],[Recency]]&lt;=31),"Mid-Recency",marketing_campaign[[#This Row],[Recency]]&gt;=32,"Late Recency")</f>
        <v>Late Recency</v>
      </c>
      <c r="N1751">
        <v>1493</v>
      </c>
      <c r="O1751">
        <v>86</v>
      </c>
      <c r="P1751">
        <v>454</v>
      </c>
      <c r="Q1751">
        <v>112</v>
      </c>
      <c r="R1751">
        <v>43</v>
      </c>
      <c r="S1751">
        <v>43</v>
      </c>
      <c r="T1751">
        <f>marketing_campaign[[#This Row],[MntGoldProds]]+marketing_campaign[[#This Row],[MntSweetProducts]]+marketing_campaign[[#This Row],[MntFishProducts]]+marketing_campaign[[#This Row],[MntMeatProducts]]+marketing_campaign[[#This Row],[MntFruits]]+marketing_campaign[[#This Row],[MntWines]]</f>
        <v>2231</v>
      </c>
      <c r="U1751">
        <v>2</v>
      </c>
      <c r="V1751">
        <v>4</v>
      </c>
      <c r="W1751">
        <v>4</v>
      </c>
      <c r="X1751">
        <v>5</v>
      </c>
      <c r="Y1751">
        <f t="shared" si="55"/>
        <v>15</v>
      </c>
      <c r="Z1751">
        <v>2</v>
      </c>
      <c r="AA1751">
        <v>0</v>
      </c>
      <c r="AB1751">
        <v>1</v>
      </c>
      <c r="AC1751">
        <v>1</v>
      </c>
      <c r="AD1751">
        <v>1</v>
      </c>
      <c r="AE1751">
        <v>0</v>
      </c>
      <c r="AF1751">
        <v>0</v>
      </c>
      <c r="AG1751">
        <v>3</v>
      </c>
      <c r="AH1751">
        <v>11</v>
      </c>
      <c r="AI1751">
        <v>0</v>
      </c>
      <c r="AJ1751">
        <f>marketing_campaign[[#This Row],[AcceptedCmp2]]+marketing_campaign[[#This Row],[AcceptedCmp1]]+marketing_campaign[[#This Row],[AcceptedCmp5]]+marketing_campaign[[#This Row],[AcceptedCmp4]]+marketing_campaign[[#This Row],[AcceptedCmp3]]</f>
        <v>3</v>
      </c>
    </row>
    <row r="1752" spans="1:36" x14ac:dyDescent="0.35">
      <c r="A1752">
        <v>3571</v>
      </c>
      <c r="B1752">
        <v>1961</v>
      </c>
      <c r="C1752">
        <f t="shared" ca="1" si="54"/>
        <v>65</v>
      </c>
      <c r="D1752" t="str" cm="1">
        <f t="array" aca="1" ref="D17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2" t="s">
        <v>32</v>
      </c>
      <c r="F1752" t="s">
        <v>31</v>
      </c>
      <c r="G1752" cm="1">
        <f t="array" ref="G1752">_xlfn.IFS(marketing_campaign[[#This Row],[Marital_Status]]="Single",I1752-J1752+1,marketing_campaign[[#This Row],[Marital_Status]]="Together",I1752+J1752+2,marketing_campaign[[#This Row],[Marital_Status]]="Alone",I1752-J1752+1,marketing_campaign[[#This Row],[Marital_Status]]="Married",I1752+J1752+2,marketing_campaign[[#This Row],[Marital_Status]]="Divorced",I1752+J1752+1,marketing_campaign[[#This Row],[Marital_Status]]="YOLO",I1752-J1752+1,marketing_campaign[[#This Row],[Marital_Status]]="Absurd",I1752-J1752+1,marketing_campaign[[#This Row],[Marital_Status]]="Widow",I1752+J1752+1)</f>
        <v>3</v>
      </c>
      <c r="H1752">
        <v>63342</v>
      </c>
      <c r="I1752">
        <v>0</v>
      </c>
      <c r="J1752">
        <v>1</v>
      </c>
      <c r="K1752" s="1">
        <v>41198</v>
      </c>
      <c r="L1752">
        <v>48</v>
      </c>
      <c r="M1752" t="str" cm="1">
        <f t="array" ref="M1752">_xlfn.IFS(AND(marketing_campaign[[#This Row],[Recency]]&gt;=0,marketing_campaign[[#This Row],[Recency]]&lt;=14),"Early Recency",AND(marketing_campaign[[#This Row],[Recency]]&gt;=15,marketing_campaign[[#This Row],[Recency]]&lt;=31),"Mid-Recency",marketing_campaign[[#This Row],[Recency]]&gt;=32,"Late Recency")</f>
        <v>Late Recency</v>
      </c>
      <c r="N1752">
        <v>918</v>
      </c>
      <c r="O1752">
        <v>21</v>
      </c>
      <c r="P1752">
        <v>118</v>
      </c>
      <c r="Q1752">
        <v>13</v>
      </c>
      <c r="R1752">
        <v>10</v>
      </c>
      <c r="S1752">
        <v>21</v>
      </c>
      <c r="T1752">
        <f>marketing_campaign[[#This Row],[MntGoldProds]]+marketing_campaign[[#This Row],[MntSweetProducts]]+marketing_campaign[[#This Row],[MntFishProducts]]+marketing_campaign[[#This Row],[MntMeatProducts]]+marketing_campaign[[#This Row],[MntFruits]]+marketing_campaign[[#This Row],[MntWines]]</f>
        <v>1101</v>
      </c>
      <c r="U1752">
        <v>3</v>
      </c>
      <c r="V1752">
        <v>8</v>
      </c>
      <c r="W1752">
        <v>3</v>
      </c>
      <c r="X1752">
        <v>5</v>
      </c>
      <c r="Y1752">
        <f t="shared" si="55"/>
        <v>19</v>
      </c>
      <c r="Z1752">
        <v>6</v>
      </c>
      <c r="AA1752">
        <v>0</v>
      </c>
      <c r="AB1752">
        <v>1</v>
      </c>
      <c r="AC1752">
        <v>0</v>
      </c>
      <c r="AD1752">
        <v>0</v>
      </c>
      <c r="AE1752">
        <v>0</v>
      </c>
      <c r="AF1752">
        <v>0</v>
      </c>
      <c r="AG1752">
        <v>3</v>
      </c>
      <c r="AH1752">
        <v>11</v>
      </c>
      <c r="AI1752">
        <v>1</v>
      </c>
      <c r="AJ1752">
        <f>marketing_campaign[[#This Row],[AcceptedCmp2]]+marketing_campaign[[#This Row],[AcceptedCmp1]]+marketing_campaign[[#This Row],[AcceptedCmp5]]+marketing_campaign[[#This Row],[AcceptedCmp4]]+marketing_campaign[[#This Row],[AcceptedCmp3]]</f>
        <v>1</v>
      </c>
    </row>
    <row r="1753" spans="1:36" x14ac:dyDescent="0.35">
      <c r="A1753">
        <v>7807</v>
      </c>
      <c r="B1753">
        <v>1974</v>
      </c>
      <c r="C1753">
        <f t="shared" ca="1" si="54"/>
        <v>52</v>
      </c>
      <c r="D1753" t="str" cm="1">
        <f t="array" aca="1" ref="D17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3" t="s">
        <v>29</v>
      </c>
      <c r="F1753" t="s">
        <v>33</v>
      </c>
      <c r="G1753" cm="1">
        <f t="array" ref="G1753">_xlfn.IFS(marketing_campaign[[#This Row],[Marital_Status]]="Single",I1753-J1753+1,marketing_campaign[[#This Row],[Marital_Status]]="Together",I1753+J1753+2,marketing_campaign[[#This Row],[Marital_Status]]="Alone",I1753-J1753+1,marketing_campaign[[#This Row],[Marital_Status]]="Married",I1753+J1753+2,marketing_campaign[[#This Row],[Marital_Status]]="Divorced",I1753+J1753+1,marketing_campaign[[#This Row],[Marital_Status]]="YOLO",I1753-J1753+1,marketing_campaign[[#This Row],[Marital_Status]]="Absurd",I1753-J1753+1,marketing_campaign[[#This Row],[Marital_Status]]="Widow",I1753+J1753+1)</f>
        <v>3</v>
      </c>
      <c r="H1753">
        <v>44989</v>
      </c>
      <c r="I1753">
        <v>0</v>
      </c>
      <c r="J1753">
        <v>1</v>
      </c>
      <c r="K1753" s="1">
        <v>41164</v>
      </c>
      <c r="L1753">
        <v>26</v>
      </c>
      <c r="M1753" t="str" cm="1">
        <f t="array" ref="M1753">_xlfn.IFS(AND(marketing_campaign[[#This Row],[Recency]]&gt;=0,marketing_campaign[[#This Row],[Recency]]&lt;=14),"Early Recency",AND(marketing_campaign[[#This Row],[Recency]]&gt;=15,marketing_campaign[[#This Row],[Recency]]&lt;=31),"Mid-Recency",marketing_campaign[[#This Row],[Recency]]&gt;=32,"Late Recency")</f>
        <v>Mid-Recency</v>
      </c>
      <c r="N1753">
        <v>98</v>
      </c>
      <c r="O1753">
        <v>0</v>
      </c>
      <c r="P1753">
        <v>106</v>
      </c>
      <c r="Q1753">
        <v>49</v>
      </c>
      <c r="R1753">
        <v>10</v>
      </c>
      <c r="S1753">
        <v>106</v>
      </c>
      <c r="T1753">
        <f>marketing_campaign[[#This Row],[MntGoldProds]]+marketing_campaign[[#This Row],[MntSweetProducts]]+marketing_campaign[[#This Row],[MntFishProducts]]+marketing_campaign[[#This Row],[MntMeatProducts]]+marketing_campaign[[#This Row],[MntFruits]]+marketing_campaign[[#This Row],[MntWines]]</f>
        <v>369</v>
      </c>
      <c r="U1753">
        <v>5</v>
      </c>
      <c r="V1753">
        <v>5</v>
      </c>
      <c r="W1753">
        <v>1</v>
      </c>
      <c r="X1753">
        <v>5</v>
      </c>
      <c r="Y1753">
        <f t="shared" si="55"/>
        <v>16</v>
      </c>
      <c r="Z1753">
        <v>6</v>
      </c>
      <c r="AA1753">
        <v>0</v>
      </c>
      <c r="AB1753">
        <v>0</v>
      </c>
      <c r="AC1753">
        <v>0</v>
      </c>
      <c r="AD1753">
        <v>0</v>
      </c>
      <c r="AE1753">
        <v>0</v>
      </c>
      <c r="AF1753">
        <v>0</v>
      </c>
      <c r="AG1753">
        <v>3</v>
      </c>
      <c r="AH1753">
        <v>11</v>
      </c>
      <c r="AI1753">
        <v>0</v>
      </c>
      <c r="AJ1753">
        <f>marketing_campaign[[#This Row],[AcceptedCmp2]]+marketing_campaign[[#This Row],[AcceptedCmp1]]+marketing_campaign[[#This Row],[AcceptedCmp5]]+marketing_campaign[[#This Row],[AcceptedCmp4]]+marketing_campaign[[#This Row],[AcceptedCmp3]]</f>
        <v>0</v>
      </c>
    </row>
    <row r="1754" spans="1:36" x14ac:dyDescent="0.35">
      <c r="A1754">
        <v>3878</v>
      </c>
      <c r="B1754">
        <v>1980</v>
      </c>
      <c r="C1754">
        <f t="shared" ca="1" si="54"/>
        <v>46</v>
      </c>
      <c r="D1754" t="str" cm="1">
        <f t="array" aca="1" ref="D17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4" t="s">
        <v>37</v>
      </c>
      <c r="F1754" t="s">
        <v>30</v>
      </c>
      <c r="G1754" cm="1">
        <f t="array" ref="G1754">_xlfn.IFS(marketing_campaign[[#This Row],[Marital_Status]]="Single",I1754-J1754+1,marketing_campaign[[#This Row],[Marital_Status]]="Together",I1754+J1754+2,marketing_campaign[[#This Row],[Marital_Status]]="Alone",I1754-J1754+1,marketing_campaign[[#This Row],[Marital_Status]]="Married",I1754+J1754+2,marketing_campaign[[#This Row],[Marital_Status]]="Divorced",I1754+J1754+1,marketing_campaign[[#This Row],[Marital_Status]]="YOLO",I1754-J1754+1,marketing_campaign[[#This Row],[Marital_Status]]="Absurd",I1754-J1754+1,marketing_campaign[[#This Row],[Marital_Status]]="Widow",I1754+J1754+1)</f>
        <v>2</v>
      </c>
      <c r="H1754">
        <v>31859</v>
      </c>
      <c r="I1754">
        <v>1</v>
      </c>
      <c r="J1754">
        <v>0</v>
      </c>
      <c r="K1754" s="1">
        <v>41697</v>
      </c>
      <c r="L1754">
        <v>3</v>
      </c>
      <c r="M1754" t="str" cm="1">
        <f t="array" ref="M1754">_xlfn.IFS(AND(marketing_campaign[[#This Row],[Recency]]&gt;=0,marketing_campaign[[#This Row],[Recency]]&lt;=14),"Early Recency",AND(marketing_campaign[[#This Row],[Recency]]&gt;=15,marketing_campaign[[#This Row],[Recency]]&lt;=31),"Mid-Recency",marketing_campaign[[#This Row],[Recency]]&gt;=32,"Late Recency")</f>
        <v>Early Recency</v>
      </c>
      <c r="N1754">
        <v>3</v>
      </c>
      <c r="O1754">
        <v>4</v>
      </c>
      <c r="P1754">
        <v>7</v>
      </c>
      <c r="Q1754">
        <v>15</v>
      </c>
      <c r="R1754">
        <v>8</v>
      </c>
      <c r="S1754">
        <v>11</v>
      </c>
      <c r="T1754">
        <f>marketing_campaign[[#This Row],[MntGoldProds]]+marketing_campaign[[#This Row],[MntSweetProducts]]+marketing_campaign[[#This Row],[MntFishProducts]]+marketing_campaign[[#This Row],[MntMeatProducts]]+marketing_campaign[[#This Row],[MntFruits]]+marketing_campaign[[#This Row],[MntWines]]</f>
        <v>48</v>
      </c>
      <c r="U1754">
        <v>1</v>
      </c>
      <c r="V1754">
        <v>1</v>
      </c>
      <c r="W1754">
        <v>0</v>
      </c>
      <c r="X1754">
        <v>3</v>
      </c>
      <c r="Y1754">
        <f t="shared" si="55"/>
        <v>5</v>
      </c>
      <c r="Z1754">
        <v>7</v>
      </c>
      <c r="AA1754">
        <v>0</v>
      </c>
      <c r="AB1754">
        <v>0</v>
      </c>
      <c r="AC1754">
        <v>0</v>
      </c>
      <c r="AD1754">
        <v>0</v>
      </c>
      <c r="AE1754">
        <v>0</v>
      </c>
      <c r="AF1754">
        <v>0</v>
      </c>
      <c r="AG1754">
        <v>3</v>
      </c>
      <c r="AH1754">
        <v>11</v>
      </c>
      <c r="AI1754">
        <v>0</v>
      </c>
      <c r="AJ1754">
        <f>marketing_campaign[[#This Row],[AcceptedCmp2]]+marketing_campaign[[#This Row],[AcceptedCmp1]]+marketing_campaign[[#This Row],[AcceptedCmp5]]+marketing_campaign[[#This Row],[AcceptedCmp4]]+marketing_campaign[[#This Row],[AcceptedCmp3]]</f>
        <v>0</v>
      </c>
    </row>
    <row r="1755" spans="1:36" x14ac:dyDescent="0.35">
      <c r="A1755">
        <v>5092</v>
      </c>
      <c r="B1755">
        <v>1949</v>
      </c>
      <c r="C1755">
        <f t="shared" ca="1" si="54"/>
        <v>77</v>
      </c>
      <c r="D1755" t="str" cm="1">
        <f t="array" aca="1" ref="D17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55" t="s">
        <v>32</v>
      </c>
      <c r="F1755" t="s">
        <v>38</v>
      </c>
      <c r="G1755" cm="1">
        <f t="array" ref="G1755">_xlfn.IFS(marketing_campaign[[#This Row],[Marital_Status]]="Single",I1755-J1755+1,marketing_campaign[[#This Row],[Marital_Status]]="Together",I1755+J1755+2,marketing_campaign[[#This Row],[Marital_Status]]="Alone",I1755-J1755+1,marketing_campaign[[#This Row],[Marital_Status]]="Married",I1755+J1755+2,marketing_campaign[[#This Row],[Marital_Status]]="Divorced",I1755+J1755+1,marketing_campaign[[#This Row],[Marital_Status]]="YOLO",I1755-J1755+1,marketing_campaign[[#This Row],[Marital_Status]]="Absurd",I1755-J1755+1,marketing_campaign[[#This Row],[Marital_Status]]="Widow",I1755+J1755+1)</f>
        <v>2</v>
      </c>
      <c r="H1755">
        <v>51569</v>
      </c>
      <c r="I1755">
        <v>0</v>
      </c>
      <c r="J1755">
        <v>1</v>
      </c>
      <c r="K1755" s="1">
        <v>41317</v>
      </c>
      <c r="L1755">
        <v>39</v>
      </c>
      <c r="M1755" t="str" cm="1">
        <f t="array" ref="M1755">_xlfn.IFS(AND(marketing_campaign[[#This Row],[Recency]]&gt;=0,marketing_campaign[[#This Row],[Recency]]&lt;=14),"Early Recency",AND(marketing_campaign[[#This Row],[Recency]]&gt;=15,marketing_campaign[[#This Row],[Recency]]&lt;=31),"Mid-Recency",marketing_campaign[[#This Row],[Recency]]&gt;=32,"Late Recency")</f>
        <v>Late Recency</v>
      </c>
      <c r="N1755">
        <v>380</v>
      </c>
      <c r="O1755">
        <v>0</v>
      </c>
      <c r="P1755">
        <v>47</v>
      </c>
      <c r="Q1755">
        <v>6</v>
      </c>
      <c r="R1755">
        <v>0</v>
      </c>
      <c r="S1755">
        <v>34</v>
      </c>
      <c r="T1755">
        <f>marketing_campaign[[#This Row],[MntGoldProds]]+marketing_campaign[[#This Row],[MntSweetProducts]]+marketing_campaign[[#This Row],[MntFishProducts]]+marketing_campaign[[#This Row],[MntMeatProducts]]+marketing_campaign[[#This Row],[MntFruits]]+marketing_campaign[[#This Row],[MntWines]]</f>
        <v>467</v>
      </c>
      <c r="U1755">
        <v>4</v>
      </c>
      <c r="V1755">
        <v>7</v>
      </c>
      <c r="W1755">
        <v>1</v>
      </c>
      <c r="X1755">
        <v>7</v>
      </c>
      <c r="Y1755">
        <f t="shared" si="55"/>
        <v>19</v>
      </c>
      <c r="Z1755">
        <v>8</v>
      </c>
      <c r="AA1755">
        <v>0</v>
      </c>
      <c r="AB1755">
        <v>1</v>
      </c>
      <c r="AC1755">
        <v>0</v>
      </c>
      <c r="AD1755">
        <v>0</v>
      </c>
      <c r="AE1755">
        <v>0</v>
      </c>
      <c r="AF1755">
        <v>0</v>
      </c>
      <c r="AG1755">
        <v>3</v>
      </c>
      <c r="AH1755">
        <v>11</v>
      </c>
      <c r="AI1755">
        <v>1</v>
      </c>
      <c r="AJ1755">
        <f>marketing_campaign[[#This Row],[AcceptedCmp2]]+marketing_campaign[[#This Row],[AcceptedCmp1]]+marketing_campaign[[#This Row],[AcceptedCmp5]]+marketing_campaign[[#This Row],[AcceptedCmp4]]+marketing_campaign[[#This Row],[AcceptedCmp3]]</f>
        <v>1</v>
      </c>
    </row>
    <row r="1756" spans="1:36" x14ac:dyDescent="0.35">
      <c r="A1756">
        <v>2154</v>
      </c>
      <c r="B1756">
        <v>1971</v>
      </c>
      <c r="C1756">
        <f t="shared" ca="1" si="54"/>
        <v>55</v>
      </c>
      <c r="D1756" t="str" cm="1">
        <f t="array" aca="1" ref="D17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6" t="s">
        <v>29</v>
      </c>
      <c r="F1756" t="s">
        <v>38</v>
      </c>
      <c r="G1756" cm="1">
        <f t="array" ref="G1756">_xlfn.IFS(marketing_campaign[[#This Row],[Marital_Status]]="Single",I1756-J1756+1,marketing_campaign[[#This Row],[Marital_Status]]="Together",I1756+J1756+2,marketing_campaign[[#This Row],[Marital_Status]]="Alone",I1756-J1756+1,marketing_campaign[[#This Row],[Marital_Status]]="Married",I1756+J1756+2,marketing_campaign[[#This Row],[Marital_Status]]="Divorced",I1756+J1756+1,marketing_campaign[[#This Row],[Marital_Status]]="YOLO",I1756-J1756+1,marketing_campaign[[#This Row],[Marital_Status]]="Absurd",I1756-J1756+1,marketing_campaign[[#This Row],[Marital_Status]]="Widow",I1756+J1756+1)</f>
        <v>3</v>
      </c>
      <c r="H1756">
        <v>30372</v>
      </c>
      <c r="I1756">
        <v>1</v>
      </c>
      <c r="J1756">
        <v>1</v>
      </c>
      <c r="K1756" s="1">
        <v>41268</v>
      </c>
      <c r="L1756">
        <v>33</v>
      </c>
      <c r="M1756" t="str" cm="1">
        <f t="array" ref="M1756">_xlfn.IFS(AND(marketing_campaign[[#This Row],[Recency]]&gt;=0,marketing_campaign[[#This Row],[Recency]]&lt;=14),"Early Recency",AND(marketing_campaign[[#This Row],[Recency]]&gt;=15,marketing_campaign[[#This Row],[Recency]]&lt;=31),"Mid-Recency",marketing_campaign[[#This Row],[Recency]]&gt;=32,"Late Recency")</f>
        <v>Late Recency</v>
      </c>
      <c r="N1756">
        <v>15</v>
      </c>
      <c r="O1756">
        <v>0</v>
      </c>
      <c r="P1756">
        <v>12</v>
      </c>
      <c r="Q1756">
        <v>7</v>
      </c>
      <c r="R1756">
        <v>3</v>
      </c>
      <c r="S1756">
        <v>7</v>
      </c>
      <c r="T1756">
        <f>marketing_campaign[[#This Row],[MntGoldProds]]+marketing_campaign[[#This Row],[MntSweetProducts]]+marketing_campaign[[#This Row],[MntFishProducts]]+marketing_campaign[[#This Row],[MntMeatProducts]]+marketing_campaign[[#This Row],[MntFruits]]+marketing_campaign[[#This Row],[MntWines]]</f>
        <v>44</v>
      </c>
      <c r="U1756">
        <v>3</v>
      </c>
      <c r="V1756">
        <v>2</v>
      </c>
      <c r="W1756">
        <v>0</v>
      </c>
      <c r="X1756">
        <v>3</v>
      </c>
      <c r="Y1756">
        <f t="shared" si="55"/>
        <v>8</v>
      </c>
      <c r="Z1756">
        <v>7</v>
      </c>
      <c r="AA1756">
        <v>0</v>
      </c>
      <c r="AB1756">
        <v>0</v>
      </c>
      <c r="AC1756">
        <v>0</v>
      </c>
      <c r="AD1756">
        <v>0</v>
      </c>
      <c r="AE1756">
        <v>0</v>
      </c>
      <c r="AF1756">
        <v>0</v>
      </c>
      <c r="AG1756">
        <v>3</v>
      </c>
      <c r="AH1756">
        <v>11</v>
      </c>
      <c r="AI1756">
        <v>0</v>
      </c>
      <c r="AJ1756">
        <f>marketing_campaign[[#This Row],[AcceptedCmp2]]+marketing_campaign[[#This Row],[AcceptedCmp1]]+marketing_campaign[[#This Row],[AcceptedCmp5]]+marketing_campaign[[#This Row],[AcceptedCmp4]]+marketing_campaign[[#This Row],[AcceptedCmp3]]</f>
        <v>0</v>
      </c>
    </row>
    <row r="1757" spans="1:36" x14ac:dyDescent="0.35">
      <c r="A1757">
        <v>5394</v>
      </c>
      <c r="B1757">
        <v>1979</v>
      </c>
      <c r="C1757">
        <f t="shared" ca="1" si="54"/>
        <v>47</v>
      </c>
      <c r="D1757" t="str" cm="1">
        <f t="array" aca="1" ref="D17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7" t="s">
        <v>36</v>
      </c>
      <c r="F1757" t="s">
        <v>30</v>
      </c>
      <c r="G1757" cm="1">
        <f t="array" ref="G1757">_xlfn.IFS(marketing_campaign[[#This Row],[Marital_Status]]="Single",I1757-J1757+1,marketing_campaign[[#This Row],[Marital_Status]]="Together",I1757+J1757+2,marketing_campaign[[#This Row],[Marital_Status]]="Alone",I1757-J1757+1,marketing_campaign[[#This Row],[Marital_Status]]="Married",I1757+J1757+2,marketing_campaign[[#This Row],[Marital_Status]]="Divorced",I1757+J1757+1,marketing_campaign[[#This Row],[Marital_Status]]="YOLO",I1757-J1757+1,marketing_campaign[[#This Row],[Marital_Status]]="Absurd",I1757-J1757+1,marketing_campaign[[#This Row],[Marital_Status]]="Widow",I1757+J1757+1)</f>
        <v>1</v>
      </c>
      <c r="H1757">
        <v>16014</v>
      </c>
      <c r="I1757">
        <v>1</v>
      </c>
      <c r="J1757">
        <v>1</v>
      </c>
      <c r="K1757" s="1">
        <v>41350</v>
      </c>
      <c r="L1757">
        <v>42</v>
      </c>
      <c r="M1757" t="str" cm="1">
        <f t="array" ref="M1757">_xlfn.IFS(AND(marketing_campaign[[#This Row],[Recency]]&gt;=0,marketing_campaign[[#This Row],[Recency]]&lt;=14),"Early Recency",AND(marketing_campaign[[#This Row],[Recency]]&gt;=15,marketing_campaign[[#This Row],[Recency]]&lt;=31),"Mid-Recency",marketing_campaign[[#This Row],[Recency]]&gt;=32,"Late Recency")</f>
        <v>Late Recency</v>
      </c>
      <c r="N1757">
        <v>3</v>
      </c>
      <c r="O1757">
        <v>9</v>
      </c>
      <c r="P1757">
        <v>4</v>
      </c>
      <c r="Q1757">
        <v>7</v>
      </c>
      <c r="R1757">
        <v>8</v>
      </c>
      <c r="S1757">
        <v>7</v>
      </c>
      <c r="T1757">
        <f>marketing_campaign[[#This Row],[MntGoldProds]]+marketing_campaign[[#This Row],[MntSweetProducts]]+marketing_campaign[[#This Row],[MntFishProducts]]+marketing_campaign[[#This Row],[MntMeatProducts]]+marketing_campaign[[#This Row],[MntFruits]]+marketing_campaign[[#This Row],[MntWines]]</f>
        <v>38</v>
      </c>
      <c r="U1757">
        <v>4</v>
      </c>
      <c r="V1757">
        <v>1</v>
      </c>
      <c r="W1757">
        <v>1</v>
      </c>
      <c r="X1757">
        <v>4</v>
      </c>
      <c r="Y1757">
        <f t="shared" si="55"/>
        <v>10</v>
      </c>
      <c r="Z1757">
        <v>3</v>
      </c>
      <c r="AA1757">
        <v>0</v>
      </c>
      <c r="AB1757">
        <v>0</v>
      </c>
      <c r="AC1757">
        <v>0</v>
      </c>
      <c r="AD1757">
        <v>0</v>
      </c>
      <c r="AE1757">
        <v>0</v>
      </c>
      <c r="AF1757">
        <v>0</v>
      </c>
      <c r="AG1757">
        <v>3</v>
      </c>
      <c r="AH1757">
        <v>11</v>
      </c>
      <c r="AI1757">
        <v>0</v>
      </c>
      <c r="AJ1757">
        <f>marketing_campaign[[#This Row],[AcceptedCmp2]]+marketing_campaign[[#This Row],[AcceptedCmp1]]+marketing_campaign[[#This Row],[AcceptedCmp5]]+marketing_campaign[[#This Row],[AcceptedCmp4]]+marketing_campaign[[#This Row],[AcceptedCmp3]]</f>
        <v>0</v>
      </c>
    </row>
    <row r="1758" spans="1:36" x14ac:dyDescent="0.35">
      <c r="A1758">
        <v>3798</v>
      </c>
      <c r="B1758">
        <v>1968</v>
      </c>
      <c r="C1758">
        <f t="shared" ca="1" si="54"/>
        <v>58</v>
      </c>
      <c r="D1758" t="str" cm="1">
        <f t="array" aca="1" ref="D17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8" t="s">
        <v>29</v>
      </c>
      <c r="F1758" t="s">
        <v>33</v>
      </c>
      <c r="G1758" cm="1">
        <f t="array" ref="G1758">_xlfn.IFS(marketing_campaign[[#This Row],[Marital_Status]]="Single",I1758-J1758+1,marketing_campaign[[#This Row],[Marital_Status]]="Together",I1758+J1758+2,marketing_campaign[[#This Row],[Marital_Status]]="Alone",I1758-J1758+1,marketing_campaign[[#This Row],[Marital_Status]]="Married",I1758+J1758+2,marketing_campaign[[#This Row],[Marital_Status]]="Divorced",I1758+J1758+1,marketing_campaign[[#This Row],[Marital_Status]]="YOLO",I1758-J1758+1,marketing_campaign[[#This Row],[Marital_Status]]="Absurd",I1758-J1758+1,marketing_campaign[[#This Row],[Marital_Status]]="Widow",I1758+J1758+1)</f>
        <v>4</v>
      </c>
      <c r="H1758">
        <v>41120</v>
      </c>
      <c r="I1758">
        <v>1</v>
      </c>
      <c r="J1758">
        <v>1</v>
      </c>
      <c r="K1758" s="1">
        <v>41584</v>
      </c>
      <c r="L1758">
        <v>80</v>
      </c>
      <c r="M1758" t="str" cm="1">
        <f t="array" ref="M1758">_xlfn.IFS(AND(marketing_campaign[[#This Row],[Recency]]&gt;=0,marketing_campaign[[#This Row],[Recency]]&lt;=14),"Early Recency",AND(marketing_campaign[[#This Row],[Recency]]&gt;=15,marketing_campaign[[#This Row],[Recency]]&lt;=31),"Mid-Recency",marketing_campaign[[#This Row],[Recency]]&gt;=32,"Late Recency")</f>
        <v>Late Recency</v>
      </c>
      <c r="N1758">
        <v>24</v>
      </c>
      <c r="O1758">
        <v>2</v>
      </c>
      <c r="P1758">
        <v>23</v>
      </c>
      <c r="Q1758">
        <v>0</v>
      </c>
      <c r="R1758">
        <v>8</v>
      </c>
      <c r="S1758">
        <v>24</v>
      </c>
      <c r="T1758">
        <f>marketing_campaign[[#This Row],[MntGoldProds]]+marketing_campaign[[#This Row],[MntSweetProducts]]+marketing_campaign[[#This Row],[MntFishProducts]]+marketing_campaign[[#This Row],[MntMeatProducts]]+marketing_campaign[[#This Row],[MntFruits]]+marketing_campaign[[#This Row],[MntWines]]</f>
        <v>81</v>
      </c>
      <c r="U1758">
        <v>3</v>
      </c>
      <c r="V1758">
        <v>2</v>
      </c>
      <c r="W1758">
        <v>1</v>
      </c>
      <c r="X1758">
        <v>3</v>
      </c>
      <c r="Y1758">
        <f t="shared" si="55"/>
        <v>9</v>
      </c>
      <c r="Z1758">
        <v>6</v>
      </c>
      <c r="AA1758">
        <v>0</v>
      </c>
      <c r="AB1758">
        <v>0</v>
      </c>
      <c r="AC1758">
        <v>0</v>
      </c>
      <c r="AD1758">
        <v>0</v>
      </c>
      <c r="AE1758">
        <v>0</v>
      </c>
      <c r="AF1758">
        <v>0</v>
      </c>
      <c r="AG1758">
        <v>3</v>
      </c>
      <c r="AH1758">
        <v>11</v>
      </c>
      <c r="AI1758">
        <v>0</v>
      </c>
      <c r="AJ1758">
        <f>marketing_campaign[[#This Row],[AcceptedCmp2]]+marketing_campaign[[#This Row],[AcceptedCmp1]]+marketing_campaign[[#This Row],[AcceptedCmp5]]+marketing_campaign[[#This Row],[AcceptedCmp4]]+marketing_campaign[[#This Row],[AcceptedCmp3]]</f>
        <v>0</v>
      </c>
    </row>
    <row r="1759" spans="1:36" x14ac:dyDescent="0.35">
      <c r="A1759">
        <v>3524</v>
      </c>
      <c r="B1759">
        <v>1971</v>
      </c>
      <c r="C1759">
        <f t="shared" ca="1" si="54"/>
        <v>55</v>
      </c>
      <c r="D1759" t="str" cm="1">
        <f t="array" aca="1" ref="D17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59" t="s">
        <v>34</v>
      </c>
      <c r="F1759" t="s">
        <v>30</v>
      </c>
      <c r="G1759" cm="1">
        <f t="array" ref="G1759">_xlfn.IFS(marketing_campaign[[#This Row],[Marital_Status]]="Single",I1759-J1759+1,marketing_campaign[[#This Row],[Marital_Status]]="Together",I1759+J1759+2,marketing_campaign[[#This Row],[Marital_Status]]="Alone",I1759-J1759+1,marketing_campaign[[#This Row],[Marital_Status]]="Married",I1759+J1759+2,marketing_campaign[[#This Row],[Marital_Status]]="Divorced",I1759+J1759+1,marketing_campaign[[#This Row],[Marital_Status]]="YOLO",I1759-J1759+1,marketing_campaign[[#This Row],[Marital_Status]]="Absurd",I1759-J1759+1,marketing_campaign[[#This Row],[Marital_Status]]="Widow",I1759+J1759+1)</f>
        <v>2</v>
      </c>
      <c r="H1759">
        <v>39763</v>
      </c>
      <c r="I1759">
        <v>1</v>
      </c>
      <c r="J1759">
        <v>0</v>
      </c>
      <c r="K1759" s="1">
        <v>41490</v>
      </c>
      <c r="L1759">
        <v>9</v>
      </c>
      <c r="M1759" t="str" cm="1">
        <f t="array" ref="M1759">_xlfn.IFS(AND(marketing_campaign[[#This Row],[Recency]]&gt;=0,marketing_campaign[[#This Row],[Recency]]&lt;=14),"Early Recency",AND(marketing_campaign[[#This Row],[Recency]]&gt;=15,marketing_campaign[[#This Row],[Recency]]&lt;=31),"Mid-Recency",marketing_campaign[[#This Row],[Recency]]&gt;=32,"Late Recency")</f>
        <v>Early Recency</v>
      </c>
      <c r="N1759">
        <v>80</v>
      </c>
      <c r="O1759">
        <v>1</v>
      </c>
      <c r="P1759">
        <v>60</v>
      </c>
      <c r="Q1759">
        <v>4</v>
      </c>
      <c r="R1759">
        <v>6</v>
      </c>
      <c r="S1759">
        <v>16</v>
      </c>
      <c r="T1759">
        <f>marketing_campaign[[#This Row],[MntGoldProds]]+marketing_campaign[[#This Row],[MntSweetProducts]]+marketing_campaign[[#This Row],[MntFishProducts]]+marketing_campaign[[#This Row],[MntMeatProducts]]+marketing_campaign[[#This Row],[MntFruits]]+marketing_campaign[[#This Row],[MntWines]]</f>
        <v>167</v>
      </c>
      <c r="U1759">
        <v>2</v>
      </c>
      <c r="V1759">
        <v>5</v>
      </c>
      <c r="W1759">
        <v>1</v>
      </c>
      <c r="X1759">
        <v>2</v>
      </c>
      <c r="Y1759">
        <f t="shared" si="55"/>
        <v>10</v>
      </c>
      <c r="Z1759">
        <v>9</v>
      </c>
      <c r="AA1759">
        <v>0</v>
      </c>
      <c r="AB1759">
        <v>0</v>
      </c>
      <c r="AC1759">
        <v>0</v>
      </c>
      <c r="AD1759">
        <v>0</v>
      </c>
      <c r="AE1759">
        <v>0</v>
      </c>
      <c r="AF1759">
        <v>0</v>
      </c>
      <c r="AG1759">
        <v>3</v>
      </c>
      <c r="AH1759">
        <v>11</v>
      </c>
      <c r="AI1759">
        <v>1</v>
      </c>
      <c r="AJ1759">
        <f>marketing_campaign[[#This Row],[AcceptedCmp2]]+marketing_campaign[[#This Row],[AcceptedCmp1]]+marketing_campaign[[#This Row],[AcceptedCmp5]]+marketing_campaign[[#This Row],[AcceptedCmp4]]+marketing_campaign[[#This Row],[AcceptedCmp3]]</f>
        <v>0</v>
      </c>
    </row>
    <row r="1760" spans="1:36" x14ac:dyDescent="0.35">
      <c r="A1760">
        <v>5247</v>
      </c>
      <c r="B1760">
        <v>1955</v>
      </c>
      <c r="C1760">
        <f t="shared" ca="1" si="54"/>
        <v>71</v>
      </c>
      <c r="D1760" t="str" cm="1">
        <f t="array" aca="1" ref="D17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60" t="s">
        <v>32</v>
      </c>
      <c r="F1760" t="s">
        <v>33</v>
      </c>
      <c r="G1760" cm="1">
        <f t="array" ref="G1760">_xlfn.IFS(marketing_campaign[[#This Row],[Marital_Status]]="Single",I1760-J1760+1,marketing_campaign[[#This Row],[Marital_Status]]="Together",I1760+J1760+2,marketing_campaign[[#This Row],[Marital_Status]]="Alone",I1760-J1760+1,marketing_campaign[[#This Row],[Marital_Status]]="Married",I1760+J1760+2,marketing_campaign[[#This Row],[Marital_Status]]="Divorced",I1760+J1760+1,marketing_campaign[[#This Row],[Marital_Status]]="YOLO",I1760-J1760+1,marketing_campaign[[#This Row],[Marital_Status]]="Absurd",I1760-J1760+1,marketing_campaign[[#This Row],[Marital_Status]]="Widow",I1760+J1760+1)</f>
        <v>4</v>
      </c>
      <c r="H1760">
        <v>38725</v>
      </c>
      <c r="I1760">
        <v>1</v>
      </c>
      <c r="J1760">
        <v>1</v>
      </c>
      <c r="K1760" s="1">
        <v>41769</v>
      </c>
      <c r="L1760">
        <v>52</v>
      </c>
      <c r="M1760" t="str" cm="1">
        <f t="array" ref="M1760">_xlfn.IFS(AND(marketing_campaign[[#This Row],[Recency]]&gt;=0,marketing_campaign[[#This Row],[Recency]]&lt;=14),"Early Recency",AND(marketing_campaign[[#This Row],[Recency]]&gt;=15,marketing_campaign[[#This Row],[Recency]]&lt;=31),"Mid-Recency",marketing_campaign[[#This Row],[Recency]]&gt;=32,"Late Recency")</f>
        <v>Late Recency</v>
      </c>
      <c r="N1760">
        <v>31</v>
      </c>
      <c r="O1760">
        <v>0</v>
      </c>
      <c r="P1760">
        <v>6</v>
      </c>
      <c r="Q1760">
        <v>2</v>
      </c>
      <c r="R1760">
        <v>1</v>
      </c>
      <c r="S1760">
        <v>5</v>
      </c>
      <c r="T1760">
        <f>marketing_campaign[[#This Row],[MntGoldProds]]+marketing_campaign[[#This Row],[MntSweetProducts]]+marketing_campaign[[#This Row],[MntFishProducts]]+marketing_campaign[[#This Row],[MntMeatProducts]]+marketing_campaign[[#This Row],[MntFruits]]+marketing_campaign[[#This Row],[MntWines]]</f>
        <v>45</v>
      </c>
      <c r="U1760">
        <v>2</v>
      </c>
      <c r="V1760">
        <v>1</v>
      </c>
      <c r="W1760">
        <v>0</v>
      </c>
      <c r="X1760">
        <v>4</v>
      </c>
      <c r="Y1760">
        <f t="shared" si="55"/>
        <v>7</v>
      </c>
      <c r="Z1760">
        <v>4</v>
      </c>
      <c r="AA1760">
        <v>0</v>
      </c>
      <c r="AB1760">
        <v>0</v>
      </c>
      <c r="AC1760">
        <v>0</v>
      </c>
      <c r="AD1760">
        <v>0</v>
      </c>
      <c r="AE1760">
        <v>0</v>
      </c>
      <c r="AF1760">
        <v>0</v>
      </c>
      <c r="AG1760">
        <v>3</v>
      </c>
      <c r="AH1760">
        <v>11</v>
      </c>
      <c r="AI1760">
        <v>0</v>
      </c>
      <c r="AJ1760">
        <f>marketing_campaign[[#This Row],[AcceptedCmp2]]+marketing_campaign[[#This Row],[AcceptedCmp1]]+marketing_campaign[[#This Row],[AcceptedCmp5]]+marketing_campaign[[#This Row],[AcceptedCmp4]]+marketing_campaign[[#This Row],[AcceptedCmp3]]</f>
        <v>0</v>
      </c>
    </row>
    <row r="1761" spans="1:36" x14ac:dyDescent="0.35">
      <c r="A1761">
        <v>5883</v>
      </c>
      <c r="B1761">
        <v>1972</v>
      </c>
      <c r="C1761">
        <f t="shared" ca="1" si="54"/>
        <v>54</v>
      </c>
      <c r="D1761" t="str" cm="1">
        <f t="array" aca="1" ref="D17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1" t="s">
        <v>29</v>
      </c>
      <c r="F1761" t="s">
        <v>33</v>
      </c>
      <c r="G1761" cm="1">
        <f t="array" ref="G1761">_xlfn.IFS(marketing_campaign[[#This Row],[Marital_Status]]="Single",I1761-J1761+1,marketing_campaign[[#This Row],[Marital_Status]]="Together",I1761+J1761+2,marketing_campaign[[#This Row],[Marital_Status]]="Alone",I1761-J1761+1,marketing_campaign[[#This Row],[Marital_Status]]="Married",I1761+J1761+2,marketing_campaign[[#This Row],[Marital_Status]]="Divorced",I1761+J1761+1,marketing_campaign[[#This Row],[Marital_Status]]="YOLO",I1761-J1761+1,marketing_campaign[[#This Row],[Marital_Status]]="Absurd",I1761-J1761+1,marketing_campaign[[#This Row],[Marital_Status]]="Widow",I1761+J1761+1)</f>
        <v>3</v>
      </c>
      <c r="H1761">
        <v>77981</v>
      </c>
      <c r="I1761">
        <v>1</v>
      </c>
      <c r="J1761">
        <v>0</v>
      </c>
      <c r="K1761" s="1">
        <v>41420</v>
      </c>
      <c r="L1761">
        <v>78</v>
      </c>
      <c r="M1761" t="str" cm="1">
        <f t="array" ref="M1761">_xlfn.IFS(AND(marketing_campaign[[#This Row],[Recency]]&gt;=0,marketing_campaign[[#This Row],[Recency]]&lt;=14),"Early Recency",AND(marketing_campaign[[#This Row],[Recency]]&gt;=15,marketing_campaign[[#This Row],[Recency]]&lt;=31),"Mid-Recency",marketing_campaign[[#This Row],[Recency]]&gt;=32,"Late Recency")</f>
        <v>Late Recency</v>
      </c>
      <c r="N1761">
        <v>138</v>
      </c>
      <c r="O1761">
        <v>120</v>
      </c>
      <c r="P1761">
        <v>204</v>
      </c>
      <c r="Q1761">
        <v>16</v>
      </c>
      <c r="R1761">
        <v>126</v>
      </c>
      <c r="S1761">
        <v>60</v>
      </c>
      <c r="T1761">
        <f>marketing_campaign[[#This Row],[MntGoldProds]]+marketing_campaign[[#This Row],[MntSweetProducts]]+marketing_campaign[[#This Row],[MntFishProducts]]+marketing_campaign[[#This Row],[MntMeatProducts]]+marketing_campaign[[#This Row],[MntFruits]]+marketing_campaign[[#This Row],[MntWines]]</f>
        <v>664</v>
      </c>
      <c r="U1761">
        <v>3</v>
      </c>
      <c r="V1761">
        <v>7</v>
      </c>
      <c r="W1761">
        <v>4</v>
      </c>
      <c r="X1761">
        <v>7</v>
      </c>
      <c r="Y1761">
        <f t="shared" si="55"/>
        <v>21</v>
      </c>
      <c r="Z1761">
        <v>5</v>
      </c>
      <c r="AA1761">
        <v>0</v>
      </c>
      <c r="AB1761">
        <v>0</v>
      </c>
      <c r="AC1761">
        <v>0</v>
      </c>
      <c r="AD1761">
        <v>0</v>
      </c>
      <c r="AE1761">
        <v>0</v>
      </c>
      <c r="AF1761">
        <v>0</v>
      </c>
      <c r="AG1761">
        <v>3</v>
      </c>
      <c r="AH1761">
        <v>11</v>
      </c>
      <c r="AI1761">
        <v>0</v>
      </c>
      <c r="AJ1761">
        <f>marketing_campaign[[#This Row],[AcceptedCmp2]]+marketing_campaign[[#This Row],[AcceptedCmp1]]+marketing_campaign[[#This Row],[AcceptedCmp5]]+marketing_campaign[[#This Row],[AcceptedCmp4]]+marketing_campaign[[#This Row],[AcceptedCmp3]]</f>
        <v>0</v>
      </c>
    </row>
    <row r="1762" spans="1:36" x14ac:dyDescent="0.35">
      <c r="A1762">
        <v>2118</v>
      </c>
      <c r="B1762">
        <v>1964</v>
      </c>
      <c r="C1762">
        <f t="shared" ca="1" si="54"/>
        <v>62</v>
      </c>
      <c r="D1762" t="str" cm="1">
        <f t="array" aca="1" ref="D17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62" t="s">
        <v>37</v>
      </c>
      <c r="F1762" t="s">
        <v>33</v>
      </c>
      <c r="G1762" cm="1">
        <f t="array" ref="G1762">_xlfn.IFS(marketing_campaign[[#This Row],[Marital_Status]]="Single",I1762-J1762+1,marketing_campaign[[#This Row],[Marital_Status]]="Together",I1762+J1762+2,marketing_campaign[[#This Row],[Marital_Status]]="Alone",I1762-J1762+1,marketing_campaign[[#This Row],[Marital_Status]]="Married",I1762+J1762+2,marketing_campaign[[#This Row],[Marital_Status]]="Divorced",I1762+J1762+1,marketing_campaign[[#This Row],[Marital_Status]]="YOLO",I1762-J1762+1,marketing_campaign[[#This Row],[Marital_Status]]="Absurd",I1762-J1762+1,marketing_campaign[[#This Row],[Marital_Status]]="Widow",I1762+J1762+1)</f>
        <v>3</v>
      </c>
      <c r="H1762">
        <v>62905</v>
      </c>
      <c r="I1762">
        <v>0</v>
      </c>
      <c r="J1762">
        <v>1</v>
      </c>
      <c r="K1762" s="1">
        <v>41527</v>
      </c>
      <c r="L1762">
        <v>68</v>
      </c>
      <c r="M1762" t="str" cm="1">
        <f t="array" ref="M1762">_xlfn.IFS(AND(marketing_campaign[[#This Row],[Recency]]&gt;=0,marketing_campaign[[#This Row],[Recency]]&lt;=14),"Early Recency",AND(marketing_campaign[[#This Row],[Recency]]&gt;=15,marketing_campaign[[#This Row],[Recency]]&lt;=31),"Mid-Recency",marketing_campaign[[#This Row],[Recency]]&gt;=32,"Late Recency")</f>
        <v>Late Recency</v>
      </c>
      <c r="N1762">
        <v>166</v>
      </c>
      <c r="O1762">
        <v>75</v>
      </c>
      <c r="P1762">
        <v>96</v>
      </c>
      <c r="Q1762">
        <v>119</v>
      </c>
      <c r="R1762">
        <v>107</v>
      </c>
      <c r="S1762">
        <v>59</v>
      </c>
      <c r="T1762">
        <f>marketing_campaign[[#This Row],[MntGoldProds]]+marketing_campaign[[#This Row],[MntSweetProducts]]+marketing_campaign[[#This Row],[MntFishProducts]]+marketing_campaign[[#This Row],[MntMeatProducts]]+marketing_campaign[[#This Row],[MntFruits]]+marketing_campaign[[#This Row],[MntWines]]</f>
        <v>622</v>
      </c>
      <c r="U1762">
        <v>3</v>
      </c>
      <c r="V1762">
        <v>7</v>
      </c>
      <c r="W1762">
        <v>2</v>
      </c>
      <c r="X1762">
        <v>8</v>
      </c>
      <c r="Y1762">
        <f t="shared" si="55"/>
        <v>20</v>
      </c>
      <c r="Z1762">
        <v>4</v>
      </c>
      <c r="AA1762">
        <v>0</v>
      </c>
      <c r="AB1762">
        <v>0</v>
      </c>
      <c r="AC1762">
        <v>0</v>
      </c>
      <c r="AD1762">
        <v>0</v>
      </c>
      <c r="AE1762">
        <v>0</v>
      </c>
      <c r="AF1762">
        <v>0</v>
      </c>
      <c r="AG1762">
        <v>3</v>
      </c>
      <c r="AH1762">
        <v>11</v>
      </c>
      <c r="AI1762">
        <v>0</v>
      </c>
      <c r="AJ1762">
        <f>marketing_campaign[[#This Row],[AcceptedCmp2]]+marketing_campaign[[#This Row],[AcceptedCmp1]]+marketing_campaign[[#This Row],[AcceptedCmp5]]+marketing_campaign[[#This Row],[AcceptedCmp4]]+marketing_campaign[[#This Row],[AcceptedCmp3]]</f>
        <v>0</v>
      </c>
    </row>
    <row r="1763" spans="1:36" x14ac:dyDescent="0.35">
      <c r="A1763">
        <v>8812</v>
      </c>
      <c r="B1763">
        <v>1979</v>
      </c>
      <c r="C1763">
        <f t="shared" ca="1" si="54"/>
        <v>47</v>
      </c>
      <c r="D1763" t="str" cm="1">
        <f t="array" aca="1" ref="D17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3" t="s">
        <v>37</v>
      </c>
      <c r="F1763" t="s">
        <v>35</v>
      </c>
      <c r="G1763" cm="1">
        <f t="array" ref="G1763">_xlfn.IFS(marketing_campaign[[#This Row],[Marital_Status]]="Single",I1763-J1763+1,marketing_campaign[[#This Row],[Marital_Status]]="Together",I1763+J1763+2,marketing_campaign[[#This Row],[Marital_Status]]="Alone",I1763-J1763+1,marketing_campaign[[#This Row],[Marital_Status]]="Married",I1763+J1763+2,marketing_campaign[[#This Row],[Marital_Status]]="Divorced",I1763+J1763+1,marketing_campaign[[#This Row],[Marital_Status]]="YOLO",I1763-J1763+1,marketing_campaign[[#This Row],[Marital_Status]]="Absurd",I1763-J1763+1,marketing_campaign[[#This Row],[Marital_Status]]="Widow",I1763+J1763+1)</f>
        <v>2</v>
      </c>
      <c r="H1763">
        <v>13533</v>
      </c>
      <c r="I1763">
        <v>1</v>
      </c>
      <c r="J1763">
        <v>0</v>
      </c>
      <c r="K1763" s="1">
        <v>41343</v>
      </c>
      <c r="L1763">
        <v>45</v>
      </c>
      <c r="M1763" t="str" cm="1">
        <f t="array" ref="M1763">_xlfn.IFS(AND(marketing_campaign[[#This Row],[Recency]]&gt;=0,marketing_campaign[[#This Row],[Recency]]&lt;=14),"Early Recency",AND(marketing_campaign[[#This Row],[Recency]]&gt;=15,marketing_campaign[[#This Row],[Recency]]&lt;=31),"Mid-Recency",marketing_campaign[[#This Row],[Recency]]&gt;=32,"Late Recency")</f>
        <v>Late Recency</v>
      </c>
      <c r="N1763">
        <v>12</v>
      </c>
      <c r="O1763">
        <v>3</v>
      </c>
      <c r="P1763">
        <v>8</v>
      </c>
      <c r="Q1763">
        <v>8</v>
      </c>
      <c r="R1763">
        <v>0</v>
      </c>
      <c r="S1763">
        <v>17</v>
      </c>
      <c r="T1763">
        <f>marketing_campaign[[#This Row],[MntGoldProds]]+marketing_campaign[[#This Row],[MntSweetProducts]]+marketing_campaign[[#This Row],[MntFishProducts]]+marketing_campaign[[#This Row],[MntMeatProducts]]+marketing_campaign[[#This Row],[MntFruits]]+marketing_campaign[[#This Row],[MntWines]]</f>
        <v>48</v>
      </c>
      <c r="U1763">
        <v>2</v>
      </c>
      <c r="V1763">
        <v>2</v>
      </c>
      <c r="W1763">
        <v>0</v>
      </c>
      <c r="X1763">
        <v>3</v>
      </c>
      <c r="Y1763">
        <f t="shared" si="55"/>
        <v>7</v>
      </c>
      <c r="Z1763">
        <v>7</v>
      </c>
      <c r="AA1763">
        <v>0</v>
      </c>
      <c r="AB1763">
        <v>0</v>
      </c>
      <c r="AC1763">
        <v>0</v>
      </c>
      <c r="AD1763">
        <v>0</v>
      </c>
      <c r="AE1763">
        <v>0</v>
      </c>
      <c r="AF1763">
        <v>0</v>
      </c>
      <c r="AG1763">
        <v>3</v>
      </c>
      <c r="AH1763">
        <v>11</v>
      </c>
      <c r="AI1763">
        <v>0</v>
      </c>
      <c r="AJ1763">
        <f>marketing_campaign[[#This Row],[AcceptedCmp2]]+marketing_campaign[[#This Row],[AcceptedCmp1]]+marketing_campaign[[#This Row],[AcceptedCmp5]]+marketing_campaign[[#This Row],[AcceptedCmp4]]+marketing_campaign[[#This Row],[AcceptedCmp3]]</f>
        <v>0</v>
      </c>
    </row>
    <row r="1764" spans="1:36" x14ac:dyDescent="0.35">
      <c r="A1764">
        <v>6616</v>
      </c>
      <c r="B1764">
        <v>1975</v>
      </c>
      <c r="C1764">
        <f t="shared" ca="1" si="54"/>
        <v>51</v>
      </c>
      <c r="D1764" t="str" cm="1">
        <f t="array" aca="1" ref="D17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4" t="s">
        <v>29</v>
      </c>
      <c r="F1764" t="s">
        <v>31</v>
      </c>
      <c r="G1764" cm="1">
        <f t="array" ref="G1764">_xlfn.IFS(marketing_campaign[[#This Row],[Marital_Status]]="Single",I1764-J1764+1,marketing_campaign[[#This Row],[Marital_Status]]="Together",I1764+J1764+2,marketing_campaign[[#This Row],[Marital_Status]]="Alone",I1764-J1764+1,marketing_campaign[[#This Row],[Marital_Status]]="Married",I1764+J1764+2,marketing_campaign[[#This Row],[Marital_Status]]="Divorced",I1764+J1764+1,marketing_campaign[[#This Row],[Marital_Status]]="YOLO",I1764-J1764+1,marketing_campaign[[#This Row],[Marital_Status]]="Absurd",I1764-J1764+1,marketing_campaign[[#This Row],[Marital_Status]]="Widow",I1764+J1764+1)</f>
        <v>3</v>
      </c>
      <c r="H1764">
        <v>59481</v>
      </c>
      <c r="I1764">
        <v>0</v>
      </c>
      <c r="J1764">
        <v>1</v>
      </c>
      <c r="K1764" s="1">
        <v>41570</v>
      </c>
      <c r="L1764">
        <v>47</v>
      </c>
      <c r="M1764" t="str" cm="1">
        <f t="array" ref="M1764">_xlfn.IFS(AND(marketing_campaign[[#This Row],[Recency]]&gt;=0,marketing_campaign[[#This Row],[Recency]]&lt;=14),"Early Recency",AND(marketing_campaign[[#This Row],[Recency]]&gt;=15,marketing_campaign[[#This Row],[Recency]]&lt;=31),"Mid-Recency",marketing_campaign[[#This Row],[Recency]]&gt;=32,"Late Recency")</f>
        <v>Late Recency</v>
      </c>
      <c r="N1764">
        <v>178</v>
      </c>
      <c r="O1764">
        <v>3</v>
      </c>
      <c r="P1764">
        <v>85</v>
      </c>
      <c r="Q1764">
        <v>71</v>
      </c>
      <c r="R1764">
        <v>66</v>
      </c>
      <c r="S1764">
        <v>58</v>
      </c>
      <c r="T1764">
        <f>marketing_campaign[[#This Row],[MntGoldProds]]+marketing_campaign[[#This Row],[MntSweetProducts]]+marketing_campaign[[#This Row],[MntFishProducts]]+marketing_campaign[[#This Row],[MntMeatProducts]]+marketing_campaign[[#This Row],[MntFruits]]+marketing_campaign[[#This Row],[MntWines]]</f>
        <v>461</v>
      </c>
      <c r="U1764">
        <v>2</v>
      </c>
      <c r="V1764">
        <v>3</v>
      </c>
      <c r="W1764">
        <v>3</v>
      </c>
      <c r="X1764">
        <v>8</v>
      </c>
      <c r="Y1764">
        <f t="shared" si="55"/>
        <v>16</v>
      </c>
      <c r="Z1764">
        <v>2</v>
      </c>
      <c r="AA1764">
        <v>0</v>
      </c>
      <c r="AB1764">
        <v>0</v>
      </c>
      <c r="AC1764">
        <v>0</v>
      </c>
      <c r="AD1764">
        <v>0</v>
      </c>
      <c r="AE1764">
        <v>0</v>
      </c>
      <c r="AF1764">
        <v>0</v>
      </c>
      <c r="AG1764">
        <v>3</v>
      </c>
      <c r="AH1764">
        <v>11</v>
      </c>
      <c r="AI1764">
        <v>0</v>
      </c>
      <c r="AJ1764">
        <f>marketing_campaign[[#This Row],[AcceptedCmp2]]+marketing_campaign[[#This Row],[AcceptedCmp1]]+marketing_campaign[[#This Row],[AcceptedCmp5]]+marketing_campaign[[#This Row],[AcceptedCmp4]]+marketing_campaign[[#This Row],[AcceptedCmp3]]</f>
        <v>0</v>
      </c>
    </row>
    <row r="1765" spans="1:36" x14ac:dyDescent="0.35">
      <c r="A1765">
        <v>2797</v>
      </c>
      <c r="B1765">
        <v>1977</v>
      </c>
      <c r="C1765">
        <f t="shared" ca="1" si="54"/>
        <v>49</v>
      </c>
      <c r="D1765" t="str" cm="1">
        <f t="array" aca="1" ref="D17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5" t="s">
        <v>29</v>
      </c>
      <c r="F1765" t="s">
        <v>33</v>
      </c>
      <c r="G1765" cm="1">
        <f t="array" ref="G1765">_xlfn.IFS(marketing_campaign[[#This Row],[Marital_Status]]="Single",I1765-J1765+1,marketing_campaign[[#This Row],[Marital_Status]]="Together",I1765+J1765+2,marketing_campaign[[#This Row],[Marital_Status]]="Alone",I1765-J1765+1,marketing_campaign[[#This Row],[Marital_Status]]="Married",I1765+J1765+2,marketing_campaign[[#This Row],[Marital_Status]]="Divorced",I1765+J1765+1,marketing_campaign[[#This Row],[Marital_Status]]="YOLO",I1765-J1765+1,marketing_campaign[[#This Row],[Marital_Status]]="Absurd",I1765-J1765+1,marketing_campaign[[#This Row],[Marital_Status]]="Widow",I1765+J1765+1)</f>
        <v>3</v>
      </c>
      <c r="H1765">
        <v>72117</v>
      </c>
      <c r="I1765">
        <v>0</v>
      </c>
      <c r="J1765">
        <v>1</v>
      </c>
      <c r="K1765" s="1">
        <v>41506</v>
      </c>
      <c r="L1765">
        <v>34</v>
      </c>
      <c r="M1765" t="str" cm="1">
        <f t="array" ref="M1765">_xlfn.IFS(AND(marketing_campaign[[#This Row],[Recency]]&gt;=0,marketing_campaign[[#This Row],[Recency]]&lt;=14),"Early Recency",AND(marketing_campaign[[#This Row],[Recency]]&gt;=15,marketing_campaign[[#This Row],[Recency]]&lt;=31),"Mid-Recency",marketing_campaign[[#This Row],[Recency]]&gt;=32,"Late Recency")</f>
        <v>Late Recency</v>
      </c>
      <c r="N1765">
        <v>707</v>
      </c>
      <c r="O1765">
        <v>20</v>
      </c>
      <c r="P1765">
        <v>171</v>
      </c>
      <c r="Q1765">
        <v>65</v>
      </c>
      <c r="R1765">
        <v>60</v>
      </c>
      <c r="S1765">
        <v>50</v>
      </c>
      <c r="T1765">
        <f>marketing_campaign[[#This Row],[MntGoldProds]]+marketing_campaign[[#This Row],[MntSweetProducts]]+marketing_campaign[[#This Row],[MntFishProducts]]+marketing_campaign[[#This Row],[MntMeatProducts]]+marketing_campaign[[#This Row],[MntFruits]]+marketing_campaign[[#This Row],[MntWines]]</f>
        <v>1073</v>
      </c>
      <c r="U1765">
        <v>1</v>
      </c>
      <c r="V1765">
        <v>9</v>
      </c>
      <c r="W1765">
        <v>7</v>
      </c>
      <c r="X1765">
        <v>9</v>
      </c>
      <c r="Y1765">
        <f t="shared" si="55"/>
        <v>26</v>
      </c>
      <c r="Z1765">
        <v>5</v>
      </c>
      <c r="AA1765">
        <v>0</v>
      </c>
      <c r="AB1765">
        <v>0</v>
      </c>
      <c r="AC1765">
        <v>0</v>
      </c>
      <c r="AD1765">
        <v>0</v>
      </c>
      <c r="AE1765">
        <v>0</v>
      </c>
      <c r="AF1765">
        <v>0</v>
      </c>
      <c r="AG1765">
        <v>3</v>
      </c>
      <c r="AH1765">
        <v>11</v>
      </c>
      <c r="AI1765">
        <v>0</v>
      </c>
      <c r="AJ1765">
        <f>marketing_campaign[[#This Row],[AcceptedCmp2]]+marketing_campaign[[#This Row],[AcceptedCmp1]]+marketing_campaign[[#This Row],[AcceptedCmp5]]+marketing_campaign[[#This Row],[AcceptedCmp4]]+marketing_campaign[[#This Row],[AcceptedCmp3]]</f>
        <v>0</v>
      </c>
    </row>
    <row r="1766" spans="1:36" x14ac:dyDescent="0.35">
      <c r="A1766">
        <v>4328</v>
      </c>
      <c r="B1766">
        <v>1986</v>
      </c>
      <c r="C1766">
        <f t="shared" ca="1" si="54"/>
        <v>40</v>
      </c>
      <c r="D1766" t="str" cm="1">
        <f t="array" aca="1" ref="D17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66" t="s">
        <v>37</v>
      </c>
      <c r="F1766" t="s">
        <v>33</v>
      </c>
      <c r="G1766" cm="1">
        <f t="array" ref="G1766">_xlfn.IFS(marketing_campaign[[#This Row],[Marital_Status]]="Single",I1766-J1766+1,marketing_campaign[[#This Row],[Marital_Status]]="Together",I1766+J1766+2,marketing_campaign[[#This Row],[Marital_Status]]="Alone",I1766-J1766+1,marketing_campaign[[#This Row],[Marital_Status]]="Married",I1766+J1766+2,marketing_campaign[[#This Row],[Marital_Status]]="Divorced",I1766+J1766+1,marketing_campaign[[#This Row],[Marital_Status]]="YOLO",I1766-J1766+1,marketing_campaign[[#This Row],[Marital_Status]]="Absurd",I1766-J1766+1,marketing_campaign[[#This Row],[Marital_Status]]="Widow",I1766+J1766+1)</f>
        <v>3</v>
      </c>
      <c r="H1766">
        <v>21955</v>
      </c>
      <c r="I1766">
        <v>1</v>
      </c>
      <c r="J1766">
        <v>0</v>
      </c>
      <c r="K1766" s="1">
        <v>41524</v>
      </c>
      <c r="L1766">
        <v>81</v>
      </c>
      <c r="M1766" t="str" cm="1">
        <f t="array" ref="M1766">_xlfn.IFS(AND(marketing_campaign[[#This Row],[Recency]]&gt;=0,marketing_campaign[[#This Row],[Recency]]&lt;=14),"Early Recency",AND(marketing_campaign[[#This Row],[Recency]]&gt;=15,marketing_campaign[[#This Row],[Recency]]&lt;=31),"Mid-Recency",marketing_campaign[[#This Row],[Recency]]&gt;=32,"Late Recency")</f>
        <v>Late Recency</v>
      </c>
      <c r="N1766">
        <v>5</v>
      </c>
      <c r="O1766">
        <v>1</v>
      </c>
      <c r="P1766">
        <v>7</v>
      </c>
      <c r="Q1766">
        <v>17</v>
      </c>
      <c r="R1766">
        <v>14</v>
      </c>
      <c r="S1766">
        <v>11</v>
      </c>
      <c r="T1766">
        <f>marketing_campaign[[#This Row],[MntGoldProds]]+marketing_campaign[[#This Row],[MntSweetProducts]]+marketing_campaign[[#This Row],[MntFishProducts]]+marketing_campaign[[#This Row],[MntMeatProducts]]+marketing_campaign[[#This Row],[MntFruits]]+marketing_campaign[[#This Row],[MntWines]]</f>
        <v>55</v>
      </c>
      <c r="U1766">
        <v>2</v>
      </c>
      <c r="V1766">
        <v>2</v>
      </c>
      <c r="W1766">
        <v>1</v>
      </c>
      <c r="X1766">
        <v>3</v>
      </c>
      <c r="Y1766">
        <f t="shared" si="55"/>
        <v>8</v>
      </c>
      <c r="Z1766">
        <v>6</v>
      </c>
      <c r="AA1766">
        <v>0</v>
      </c>
      <c r="AB1766">
        <v>0</v>
      </c>
      <c r="AC1766">
        <v>0</v>
      </c>
      <c r="AD1766">
        <v>0</v>
      </c>
      <c r="AE1766">
        <v>0</v>
      </c>
      <c r="AF1766">
        <v>0</v>
      </c>
      <c r="AG1766">
        <v>3</v>
      </c>
      <c r="AH1766">
        <v>11</v>
      </c>
      <c r="AI1766">
        <v>0</v>
      </c>
      <c r="AJ1766">
        <f>marketing_campaign[[#This Row],[AcceptedCmp2]]+marketing_campaign[[#This Row],[AcceptedCmp1]]+marketing_campaign[[#This Row],[AcceptedCmp5]]+marketing_campaign[[#This Row],[AcceptedCmp4]]+marketing_campaign[[#This Row],[AcceptedCmp3]]</f>
        <v>0</v>
      </c>
    </row>
    <row r="1767" spans="1:36" x14ac:dyDescent="0.35">
      <c r="A1767">
        <v>9167</v>
      </c>
      <c r="B1767">
        <v>1956</v>
      </c>
      <c r="C1767">
        <f t="shared" ca="1" si="54"/>
        <v>70</v>
      </c>
      <c r="D1767" t="str" cm="1">
        <f t="array" aca="1" ref="D17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67" t="s">
        <v>29</v>
      </c>
      <c r="F1767" t="s">
        <v>33</v>
      </c>
      <c r="G1767" cm="1">
        <f t="array" ref="G1767">_xlfn.IFS(marketing_campaign[[#This Row],[Marital_Status]]="Single",I1767-J1767+1,marketing_campaign[[#This Row],[Marital_Status]]="Together",I1767+J1767+2,marketing_campaign[[#This Row],[Marital_Status]]="Alone",I1767-J1767+1,marketing_campaign[[#This Row],[Marital_Status]]="Married",I1767+J1767+2,marketing_campaign[[#This Row],[Marital_Status]]="Divorced",I1767+J1767+1,marketing_campaign[[#This Row],[Marital_Status]]="YOLO",I1767-J1767+1,marketing_campaign[[#This Row],[Marital_Status]]="Absurd",I1767-J1767+1,marketing_campaign[[#This Row],[Marital_Status]]="Widow",I1767+J1767+1)</f>
        <v>3</v>
      </c>
      <c r="H1767">
        <v>67131</v>
      </c>
      <c r="I1767">
        <v>0</v>
      </c>
      <c r="J1767">
        <v>1</v>
      </c>
      <c r="K1767" s="1">
        <v>41359</v>
      </c>
      <c r="L1767">
        <v>72</v>
      </c>
      <c r="M1767" t="str" cm="1">
        <f t="array" ref="M1767">_xlfn.IFS(AND(marketing_campaign[[#This Row],[Recency]]&gt;=0,marketing_campaign[[#This Row],[Recency]]&lt;=14),"Early Recency",AND(marketing_campaign[[#This Row],[Recency]]&gt;=15,marketing_campaign[[#This Row],[Recency]]&lt;=31),"Mid-Recency",marketing_campaign[[#This Row],[Recency]]&gt;=32,"Late Recency")</f>
        <v>Late Recency</v>
      </c>
      <c r="N1767">
        <v>465</v>
      </c>
      <c r="O1767">
        <v>71</v>
      </c>
      <c r="P1767">
        <v>250</v>
      </c>
      <c r="Q1767">
        <v>93</v>
      </c>
      <c r="R1767">
        <v>35</v>
      </c>
      <c r="S1767">
        <v>62</v>
      </c>
      <c r="T1767">
        <f>marketing_campaign[[#This Row],[MntGoldProds]]+marketing_campaign[[#This Row],[MntSweetProducts]]+marketing_campaign[[#This Row],[MntFishProducts]]+marketing_campaign[[#This Row],[MntMeatProducts]]+marketing_campaign[[#This Row],[MntFruits]]+marketing_campaign[[#This Row],[MntWines]]</f>
        <v>976</v>
      </c>
      <c r="U1767">
        <v>3</v>
      </c>
      <c r="V1767">
        <v>9</v>
      </c>
      <c r="W1767">
        <v>2</v>
      </c>
      <c r="X1767">
        <v>12</v>
      </c>
      <c r="Y1767">
        <f t="shared" si="55"/>
        <v>26</v>
      </c>
      <c r="Z1767">
        <v>6</v>
      </c>
      <c r="AA1767">
        <v>0</v>
      </c>
      <c r="AB1767">
        <v>0</v>
      </c>
      <c r="AC1767">
        <v>0</v>
      </c>
      <c r="AD1767">
        <v>0</v>
      </c>
      <c r="AE1767">
        <v>0</v>
      </c>
      <c r="AF1767">
        <v>0</v>
      </c>
      <c r="AG1767">
        <v>3</v>
      </c>
      <c r="AH1767">
        <v>11</v>
      </c>
      <c r="AI1767">
        <v>0</v>
      </c>
      <c r="AJ1767">
        <f>marketing_campaign[[#This Row],[AcceptedCmp2]]+marketing_campaign[[#This Row],[AcceptedCmp1]]+marketing_campaign[[#This Row],[AcceptedCmp5]]+marketing_campaign[[#This Row],[AcceptedCmp4]]+marketing_campaign[[#This Row],[AcceptedCmp3]]</f>
        <v>0</v>
      </c>
    </row>
    <row r="1768" spans="1:36" x14ac:dyDescent="0.35">
      <c r="A1768">
        <v>10560</v>
      </c>
      <c r="B1768">
        <v>1980</v>
      </c>
      <c r="C1768">
        <f t="shared" ca="1" si="54"/>
        <v>46</v>
      </c>
      <c r="D1768" t="str" cm="1">
        <f t="array" aca="1" ref="D17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68" t="s">
        <v>32</v>
      </c>
      <c r="F1768" t="s">
        <v>30</v>
      </c>
      <c r="G1768" cm="1">
        <f t="array" ref="G1768">_xlfn.IFS(marketing_campaign[[#This Row],[Marital_Status]]="Single",I1768-J1768+1,marketing_campaign[[#This Row],[Marital_Status]]="Together",I1768+J1768+2,marketing_campaign[[#This Row],[Marital_Status]]="Alone",I1768-J1768+1,marketing_campaign[[#This Row],[Marital_Status]]="Married",I1768+J1768+2,marketing_campaign[[#This Row],[Marital_Status]]="Divorced",I1768+J1768+1,marketing_campaign[[#This Row],[Marital_Status]]="YOLO",I1768-J1768+1,marketing_campaign[[#This Row],[Marital_Status]]="Absurd",I1768-J1768+1,marketing_campaign[[#This Row],[Marital_Status]]="Widow",I1768+J1768+1)</f>
        <v>2</v>
      </c>
      <c r="H1768">
        <v>36802</v>
      </c>
      <c r="I1768">
        <v>1</v>
      </c>
      <c r="J1768">
        <v>0</v>
      </c>
      <c r="K1768" s="1">
        <v>41806</v>
      </c>
      <c r="L1768">
        <v>23</v>
      </c>
      <c r="M1768" t="str" cm="1">
        <f t="array" ref="M1768">_xlfn.IFS(AND(marketing_campaign[[#This Row],[Recency]]&gt;=0,marketing_campaign[[#This Row],[Recency]]&lt;=14),"Early Recency",AND(marketing_campaign[[#This Row],[Recency]]&gt;=15,marketing_campaign[[#This Row],[Recency]]&lt;=31),"Mid-Recency",marketing_campaign[[#This Row],[Recency]]&gt;=32,"Late Recency")</f>
        <v>Mid-Recency</v>
      </c>
      <c r="N1768">
        <v>16</v>
      </c>
      <c r="O1768">
        <v>1</v>
      </c>
      <c r="P1768">
        <v>2</v>
      </c>
      <c r="Q1768">
        <v>0</v>
      </c>
      <c r="R1768">
        <v>0</v>
      </c>
      <c r="S1768">
        <v>1</v>
      </c>
      <c r="T1768">
        <f>marketing_campaign[[#This Row],[MntGoldProds]]+marketing_campaign[[#This Row],[MntSweetProducts]]+marketing_campaign[[#This Row],[MntFishProducts]]+marketing_campaign[[#This Row],[MntMeatProducts]]+marketing_campaign[[#This Row],[MntFruits]]+marketing_campaign[[#This Row],[MntWines]]</f>
        <v>20</v>
      </c>
      <c r="U1768">
        <v>1</v>
      </c>
      <c r="V1768">
        <v>1</v>
      </c>
      <c r="W1768">
        <v>0</v>
      </c>
      <c r="X1768">
        <v>3</v>
      </c>
      <c r="Y1768">
        <f t="shared" si="55"/>
        <v>5</v>
      </c>
      <c r="Z1768">
        <v>5</v>
      </c>
      <c r="AA1768">
        <v>0</v>
      </c>
      <c r="AB1768">
        <v>0</v>
      </c>
      <c r="AC1768">
        <v>0</v>
      </c>
      <c r="AD1768">
        <v>0</v>
      </c>
      <c r="AE1768">
        <v>0</v>
      </c>
      <c r="AF1768">
        <v>0</v>
      </c>
      <c r="AG1768">
        <v>3</v>
      </c>
      <c r="AH1768">
        <v>11</v>
      </c>
      <c r="AI1768">
        <v>0</v>
      </c>
      <c r="AJ1768">
        <f>marketing_campaign[[#This Row],[AcceptedCmp2]]+marketing_campaign[[#This Row],[AcceptedCmp1]]+marketing_campaign[[#This Row],[AcceptedCmp5]]+marketing_campaign[[#This Row],[AcceptedCmp4]]+marketing_campaign[[#This Row],[AcceptedCmp3]]</f>
        <v>0</v>
      </c>
    </row>
    <row r="1769" spans="1:36" x14ac:dyDescent="0.35">
      <c r="A1769">
        <v>2631</v>
      </c>
      <c r="B1769">
        <v>1982</v>
      </c>
      <c r="C1769">
        <f t="shared" ca="1" si="54"/>
        <v>44</v>
      </c>
      <c r="D1769" t="str" cm="1">
        <f t="array" aca="1" ref="D17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69" t="s">
        <v>29</v>
      </c>
      <c r="F1769" t="s">
        <v>31</v>
      </c>
      <c r="G1769" cm="1">
        <f t="array" ref="G1769">_xlfn.IFS(marketing_campaign[[#This Row],[Marital_Status]]="Single",I1769-J1769+1,marketing_campaign[[#This Row],[Marital_Status]]="Together",I1769+J1769+2,marketing_campaign[[#This Row],[Marital_Status]]="Alone",I1769-J1769+1,marketing_campaign[[#This Row],[Marital_Status]]="Married",I1769+J1769+2,marketing_campaign[[#This Row],[Marital_Status]]="Divorced",I1769+J1769+1,marketing_campaign[[#This Row],[Marital_Status]]="YOLO",I1769-J1769+1,marketing_campaign[[#This Row],[Marital_Status]]="Absurd",I1769-J1769+1,marketing_campaign[[#This Row],[Marital_Status]]="Widow",I1769+J1769+1)</f>
        <v>2</v>
      </c>
      <c r="H1769">
        <v>71853</v>
      </c>
      <c r="I1769">
        <v>0</v>
      </c>
      <c r="J1769">
        <v>0</v>
      </c>
      <c r="K1769" s="1">
        <v>41402</v>
      </c>
      <c r="L1769">
        <v>29</v>
      </c>
      <c r="M1769" t="str" cm="1">
        <f t="array" ref="M1769">_xlfn.IFS(AND(marketing_campaign[[#This Row],[Recency]]&gt;=0,marketing_campaign[[#This Row],[Recency]]&lt;=14),"Early Recency",AND(marketing_campaign[[#This Row],[Recency]]&gt;=15,marketing_campaign[[#This Row],[Recency]]&lt;=31),"Mid-Recency",marketing_campaign[[#This Row],[Recency]]&gt;=32,"Late Recency")</f>
        <v>Mid-Recency</v>
      </c>
      <c r="N1769">
        <v>358</v>
      </c>
      <c r="O1769">
        <v>108</v>
      </c>
      <c r="P1769">
        <v>413</v>
      </c>
      <c r="Q1769">
        <v>141</v>
      </c>
      <c r="R1769">
        <v>97</v>
      </c>
      <c r="S1769">
        <v>32</v>
      </c>
      <c r="T1769">
        <f>marketing_campaign[[#This Row],[MntGoldProds]]+marketing_campaign[[#This Row],[MntSweetProducts]]+marketing_campaign[[#This Row],[MntFishProducts]]+marketing_campaign[[#This Row],[MntMeatProducts]]+marketing_campaign[[#This Row],[MntFruits]]+marketing_campaign[[#This Row],[MntWines]]</f>
        <v>1149</v>
      </c>
      <c r="U1769">
        <v>1</v>
      </c>
      <c r="V1769">
        <v>2</v>
      </c>
      <c r="W1769">
        <v>8</v>
      </c>
      <c r="X1769">
        <v>6</v>
      </c>
      <c r="Y1769">
        <f t="shared" si="55"/>
        <v>17</v>
      </c>
      <c r="Z1769">
        <v>1</v>
      </c>
      <c r="AA1769">
        <v>0</v>
      </c>
      <c r="AB1769">
        <v>0</v>
      </c>
      <c r="AC1769">
        <v>0</v>
      </c>
      <c r="AD1769">
        <v>0</v>
      </c>
      <c r="AE1769">
        <v>0</v>
      </c>
      <c r="AF1769">
        <v>0</v>
      </c>
      <c r="AG1769">
        <v>3</v>
      </c>
      <c r="AH1769">
        <v>11</v>
      </c>
      <c r="AI1769">
        <v>0</v>
      </c>
      <c r="AJ1769">
        <f>marketing_campaign[[#This Row],[AcceptedCmp2]]+marketing_campaign[[#This Row],[AcceptedCmp1]]+marketing_campaign[[#This Row],[AcceptedCmp5]]+marketing_campaign[[#This Row],[AcceptedCmp4]]+marketing_campaign[[#This Row],[AcceptedCmp3]]</f>
        <v>0</v>
      </c>
    </row>
    <row r="1770" spans="1:36" x14ac:dyDescent="0.35">
      <c r="A1770">
        <v>8312</v>
      </c>
      <c r="B1770">
        <v>1961</v>
      </c>
      <c r="C1770">
        <f t="shared" ca="1" si="54"/>
        <v>65</v>
      </c>
      <c r="D1770" t="str" cm="1">
        <f t="array" aca="1" ref="D17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70" t="s">
        <v>36</v>
      </c>
      <c r="F1770" t="s">
        <v>33</v>
      </c>
      <c r="G1770" cm="1">
        <f t="array" ref="G1770">_xlfn.IFS(marketing_campaign[[#This Row],[Marital_Status]]="Single",I1770-J1770+1,marketing_campaign[[#This Row],[Marital_Status]]="Together",I1770+J1770+2,marketing_campaign[[#This Row],[Marital_Status]]="Alone",I1770-J1770+1,marketing_campaign[[#This Row],[Marital_Status]]="Married",I1770+J1770+2,marketing_campaign[[#This Row],[Marital_Status]]="Divorced",I1770+J1770+1,marketing_campaign[[#This Row],[Marital_Status]]="YOLO",I1770-J1770+1,marketing_campaign[[#This Row],[Marital_Status]]="Absurd",I1770-J1770+1,marketing_campaign[[#This Row],[Marital_Status]]="Widow",I1770+J1770+1)</f>
        <v>2</v>
      </c>
      <c r="H1770">
        <v>28249</v>
      </c>
      <c r="I1770">
        <v>0</v>
      </c>
      <c r="J1770">
        <v>0</v>
      </c>
      <c r="K1770" s="1">
        <v>41805</v>
      </c>
      <c r="L1770">
        <v>80</v>
      </c>
      <c r="M1770" t="str" cm="1">
        <f t="array" ref="M1770">_xlfn.IFS(AND(marketing_campaign[[#This Row],[Recency]]&gt;=0,marketing_campaign[[#This Row],[Recency]]&lt;=14),"Early Recency",AND(marketing_campaign[[#This Row],[Recency]]&gt;=15,marketing_campaign[[#This Row],[Recency]]&lt;=31),"Mid-Recency",marketing_campaign[[#This Row],[Recency]]&gt;=32,"Late Recency")</f>
        <v>Late Recency</v>
      </c>
      <c r="N1770">
        <v>1</v>
      </c>
      <c r="O1770">
        <v>9</v>
      </c>
      <c r="P1770">
        <v>7</v>
      </c>
      <c r="Q1770">
        <v>2</v>
      </c>
      <c r="R1770">
        <v>14</v>
      </c>
      <c r="S1770">
        <v>10</v>
      </c>
      <c r="T1770">
        <f>marketing_campaign[[#This Row],[MntGoldProds]]+marketing_campaign[[#This Row],[MntSweetProducts]]+marketing_campaign[[#This Row],[MntFishProducts]]+marketing_campaign[[#This Row],[MntMeatProducts]]+marketing_campaign[[#This Row],[MntFruits]]+marketing_campaign[[#This Row],[MntWines]]</f>
        <v>43</v>
      </c>
      <c r="U1770">
        <v>1</v>
      </c>
      <c r="V1770">
        <v>2</v>
      </c>
      <c r="W1770">
        <v>0</v>
      </c>
      <c r="X1770">
        <v>3</v>
      </c>
      <c r="Y1770">
        <f t="shared" si="55"/>
        <v>6</v>
      </c>
      <c r="Z1770">
        <v>6</v>
      </c>
      <c r="AA1770">
        <v>0</v>
      </c>
      <c r="AB1770">
        <v>0</v>
      </c>
      <c r="AC1770">
        <v>0</v>
      </c>
      <c r="AD1770">
        <v>0</v>
      </c>
      <c r="AE1770">
        <v>0</v>
      </c>
      <c r="AF1770">
        <v>0</v>
      </c>
      <c r="AG1770">
        <v>3</v>
      </c>
      <c r="AH1770">
        <v>11</v>
      </c>
      <c r="AI1770">
        <v>0</v>
      </c>
      <c r="AJ1770">
        <f>marketing_campaign[[#This Row],[AcceptedCmp2]]+marketing_campaign[[#This Row],[AcceptedCmp1]]+marketing_campaign[[#This Row],[AcceptedCmp5]]+marketing_campaign[[#This Row],[AcceptedCmp4]]+marketing_campaign[[#This Row],[AcceptedCmp3]]</f>
        <v>0</v>
      </c>
    </row>
    <row r="1771" spans="1:36" x14ac:dyDescent="0.35">
      <c r="A1771">
        <v>5534</v>
      </c>
      <c r="B1771">
        <v>1975</v>
      </c>
      <c r="C1771">
        <f t="shared" ca="1" si="54"/>
        <v>51</v>
      </c>
      <c r="D1771" t="str" cm="1">
        <f t="array" aca="1" ref="D17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1" t="s">
        <v>34</v>
      </c>
      <c r="F1771" t="s">
        <v>33</v>
      </c>
      <c r="G1771" cm="1">
        <f t="array" ref="G1771">_xlfn.IFS(marketing_campaign[[#This Row],[Marital_Status]]="Single",I1771-J1771+1,marketing_campaign[[#This Row],[Marital_Status]]="Together",I1771+J1771+2,marketing_campaign[[#This Row],[Marital_Status]]="Alone",I1771-J1771+1,marketing_campaign[[#This Row],[Marital_Status]]="Married",I1771+J1771+2,marketing_campaign[[#This Row],[Marital_Status]]="Divorced",I1771+J1771+1,marketing_campaign[[#This Row],[Marital_Status]]="YOLO",I1771-J1771+1,marketing_campaign[[#This Row],[Marital_Status]]="Absurd",I1771-J1771+1,marketing_campaign[[#This Row],[Marital_Status]]="Widow",I1771+J1771+1)</f>
        <v>3</v>
      </c>
      <c r="H1771">
        <v>47808</v>
      </c>
      <c r="I1771">
        <v>0</v>
      </c>
      <c r="J1771">
        <v>1</v>
      </c>
      <c r="K1771" s="1">
        <v>41567</v>
      </c>
      <c r="L1771">
        <v>30</v>
      </c>
      <c r="M1771" t="str" cm="1">
        <f t="array" ref="M1771">_xlfn.IFS(AND(marketing_campaign[[#This Row],[Recency]]&gt;=0,marketing_campaign[[#This Row],[Recency]]&lt;=14),"Early Recency",AND(marketing_campaign[[#This Row],[Recency]]&gt;=15,marketing_campaign[[#This Row],[Recency]]&lt;=31),"Mid-Recency",marketing_campaign[[#This Row],[Recency]]&gt;=32,"Late Recency")</f>
        <v>Mid-Recency</v>
      </c>
      <c r="N1771">
        <v>123</v>
      </c>
      <c r="O1771">
        <v>1</v>
      </c>
      <c r="P1771">
        <v>26</v>
      </c>
      <c r="Q1771">
        <v>2</v>
      </c>
      <c r="R1771">
        <v>0</v>
      </c>
      <c r="S1771">
        <v>72</v>
      </c>
      <c r="T1771">
        <f>marketing_campaign[[#This Row],[MntGoldProds]]+marketing_campaign[[#This Row],[MntSweetProducts]]+marketing_campaign[[#This Row],[MntFishProducts]]+marketing_campaign[[#This Row],[MntMeatProducts]]+marketing_campaign[[#This Row],[MntFruits]]+marketing_campaign[[#This Row],[MntWines]]</f>
        <v>224</v>
      </c>
      <c r="U1771">
        <v>2</v>
      </c>
      <c r="V1771">
        <v>3</v>
      </c>
      <c r="W1771">
        <v>2</v>
      </c>
      <c r="X1771">
        <v>3</v>
      </c>
      <c r="Y1771">
        <f t="shared" si="55"/>
        <v>10</v>
      </c>
      <c r="Z1771">
        <v>7</v>
      </c>
      <c r="AA1771">
        <v>1</v>
      </c>
      <c r="AB1771">
        <v>0</v>
      </c>
      <c r="AC1771">
        <v>0</v>
      </c>
      <c r="AD1771">
        <v>0</v>
      </c>
      <c r="AE1771">
        <v>0</v>
      </c>
      <c r="AF1771">
        <v>0</v>
      </c>
      <c r="AG1771">
        <v>3</v>
      </c>
      <c r="AH1771">
        <v>11</v>
      </c>
      <c r="AI1771">
        <v>0</v>
      </c>
      <c r="AJ1771">
        <f>marketing_campaign[[#This Row],[AcceptedCmp2]]+marketing_campaign[[#This Row],[AcceptedCmp1]]+marketing_campaign[[#This Row],[AcceptedCmp5]]+marketing_campaign[[#This Row],[AcceptedCmp4]]+marketing_campaign[[#This Row],[AcceptedCmp3]]</f>
        <v>1</v>
      </c>
    </row>
    <row r="1772" spans="1:36" x14ac:dyDescent="0.35">
      <c r="A1772">
        <v>5093</v>
      </c>
      <c r="B1772">
        <v>1974</v>
      </c>
      <c r="C1772">
        <f t="shared" ca="1" si="54"/>
        <v>52</v>
      </c>
      <c r="D1772" t="str" cm="1">
        <f t="array" aca="1" ref="D17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2" t="s">
        <v>32</v>
      </c>
      <c r="F1772" t="s">
        <v>35</v>
      </c>
      <c r="G1772" cm="1">
        <f t="array" ref="G1772">_xlfn.IFS(marketing_campaign[[#This Row],[Marital_Status]]="Single",I1772-J1772+1,marketing_campaign[[#This Row],[Marital_Status]]="Together",I1772+J1772+2,marketing_campaign[[#This Row],[Marital_Status]]="Alone",I1772-J1772+1,marketing_campaign[[#This Row],[Marital_Status]]="Married",I1772+J1772+2,marketing_campaign[[#This Row],[Marital_Status]]="Divorced",I1772+J1772+1,marketing_campaign[[#This Row],[Marital_Status]]="YOLO",I1772-J1772+1,marketing_campaign[[#This Row],[Marital_Status]]="Absurd",I1772-J1772+1,marketing_campaign[[#This Row],[Marital_Status]]="Widow",I1772+J1772+1)</f>
        <v>2</v>
      </c>
      <c r="H1772">
        <v>25509</v>
      </c>
      <c r="I1772">
        <v>1</v>
      </c>
      <c r="J1772">
        <v>0</v>
      </c>
      <c r="K1772" s="1">
        <v>41170</v>
      </c>
      <c r="L1772">
        <v>15</v>
      </c>
      <c r="M1772" t="str" cm="1">
        <f t="array" ref="M1772">_xlfn.IFS(AND(marketing_campaign[[#This Row],[Recency]]&gt;=0,marketing_campaign[[#This Row],[Recency]]&lt;=14),"Early Recency",AND(marketing_campaign[[#This Row],[Recency]]&gt;=15,marketing_campaign[[#This Row],[Recency]]&lt;=31),"Mid-Recency",marketing_campaign[[#This Row],[Recency]]&gt;=32,"Late Recency")</f>
        <v>Mid-Recency</v>
      </c>
      <c r="N1772">
        <v>40</v>
      </c>
      <c r="O1772">
        <v>3</v>
      </c>
      <c r="P1772">
        <v>30</v>
      </c>
      <c r="Q1772">
        <v>10</v>
      </c>
      <c r="R1772">
        <v>7</v>
      </c>
      <c r="S1772">
        <v>11</v>
      </c>
      <c r="T1772">
        <f>marketing_campaign[[#This Row],[MntGoldProds]]+marketing_campaign[[#This Row],[MntSweetProducts]]+marketing_campaign[[#This Row],[MntFishProducts]]+marketing_campaign[[#This Row],[MntMeatProducts]]+marketing_campaign[[#This Row],[MntFruits]]+marketing_campaign[[#This Row],[MntWines]]</f>
        <v>101</v>
      </c>
      <c r="U1772">
        <v>3</v>
      </c>
      <c r="V1772">
        <v>3</v>
      </c>
      <c r="W1772">
        <v>0</v>
      </c>
      <c r="X1772">
        <v>3</v>
      </c>
      <c r="Y1772">
        <f t="shared" si="55"/>
        <v>9</v>
      </c>
      <c r="Z1772">
        <v>9</v>
      </c>
      <c r="AA1772">
        <v>0</v>
      </c>
      <c r="AB1772">
        <v>0</v>
      </c>
      <c r="AC1772">
        <v>0</v>
      </c>
      <c r="AD1772">
        <v>0</v>
      </c>
      <c r="AE1772">
        <v>0</v>
      </c>
      <c r="AF1772">
        <v>0</v>
      </c>
      <c r="AG1772">
        <v>3</v>
      </c>
      <c r="AH1772">
        <v>11</v>
      </c>
      <c r="AI1772">
        <v>1</v>
      </c>
      <c r="AJ1772">
        <f>marketing_campaign[[#This Row],[AcceptedCmp2]]+marketing_campaign[[#This Row],[AcceptedCmp1]]+marketing_campaign[[#This Row],[AcceptedCmp5]]+marketing_campaign[[#This Row],[AcceptedCmp4]]+marketing_campaign[[#This Row],[AcceptedCmp3]]</f>
        <v>0</v>
      </c>
    </row>
    <row r="1773" spans="1:36" x14ac:dyDescent="0.35">
      <c r="A1773">
        <v>7592</v>
      </c>
      <c r="B1773">
        <v>1946</v>
      </c>
      <c r="C1773">
        <f t="shared" ca="1" si="54"/>
        <v>80</v>
      </c>
      <c r="D1773" t="str" cm="1">
        <f t="array" aca="1" ref="D17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773" t="s">
        <v>32</v>
      </c>
      <c r="F1773" t="s">
        <v>33</v>
      </c>
      <c r="G1773" cm="1">
        <f t="array" ref="G1773">_xlfn.IFS(marketing_campaign[[#This Row],[Marital_Status]]="Single",I1773-J1773+1,marketing_campaign[[#This Row],[Marital_Status]]="Together",I1773+J1773+2,marketing_campaign[[#This Row],[Marital_Status]]="Alone",I1773-J1773+1,marketing_campaign[[#This Row],[Marital_Status]]="Married",I1773+J1773+2,marketing_campaign[[#This Row],[Marital_Status]]="Divorced",I1773+J1773+1,marketing_campaign[[#This Row],[Marital_Status]]="YOLO",I1773-J1773+1,marketing_campaign[[#This Row],[Marital_Status]]="Absurd",I1773-J1773+1,marketing_campaign[[#This Row],[Marital_Status]]="Widow",I1773+J1773+1)</f>
        <v>2</v>
      </c>
      <c r="H1773">
        <v>51012</v>
      </c>
      <c r="I1773">
        <v>0</v>
      </c>
      <c r="J1773">
        <v>0</v>
      </c>
      <c r="K1773" s="1">
        <v>41382</v>
      </c>
      <c r="L1773">
        <v>86</v>
      </c>
      <c r="M1773" t="str" cm="1">
        <f t="array" ref="M1773">_xlfn.IFS(AND(marketing_campaign[[#This Row],[Recency]]&gt;=0,marketing_campaign[[#This Row],[Recency]]&lt;=14),"Early Recency",AND(marketing_campaign[[#This Row],[Recency]]&gt;=15,marketing_campaign[[#This Row],[Recency]]&lt;=31),"Mid-Recency",marketing_campaign[[#This Row],[Recency]]&gt;=32,"Late Recency")</f>
        <v>Late Recency</v>
      </c>
      <c r="N1773">
        <v>102</v>
      </c>
      <c r="O1773">
        <v>9</v>
      </c>
      <c r="P1773">
        <v>63</v>
      </c>
      <c r="Q1773">
        <v>2</v>
      </c>
      <c r="R1773">
        <v>9</v>
      </c>
      <c r="S1773">
        <v>24</v>
      </c>
      <c r="T1773">
        <f>marketing_campaign[[#This Row],[MntGoldProds]]+marketing_campaign[[#This Row],[MntSweetProducts]]+marketing_campaign[[#This Row],[MntFishProducts]]+marketing_campaign[[#This Row],[MntMeatProducts]]+marketing_campaign[[#This Row],[MntFruits]]+marketing_campaign[[#This Row],[MntWines]]</f>
        <v>209</v>
      </c>
      <c r="U1773">
        <v>1</v>
      </c>
      <c r="V1773">
        <v>4</v>
      </c>
      <c r="W1773">
        <v>1</v>
      </c>
      <c r="X1773">
        <v>4</v>
      </c>
      <c r="Y1773">
        <f t="shared" si="55"/>
        <v>10</v>
      </c>
      <c r="Z1773">
        <v>6</v>
      </c>
      <c r="AA1773">
        <v>0</v>
      </c>
      <c r="AB1773">
        <v>0</v>
      </c>
      <c r="AC1773">
        <v>0</v>
      </c>
      <c r="AD1773">
        <v>0</v>
      </c>
      <c r="AE1773">
        <v>0</v>
      </c>
      <c r="AF1773">
        <v>0</v>
      </c>
      <c r="AG1773">
        <v>3</v>
      </c>
      <c r="AH1773">
        <v>11</v>
      </c>
      <c r="AI1773">
        <v>0</v>
      </c>
      <c r="AJ1773">
        <f>marketing_campaign[[#This Row],[AcceptedCmp2]]+marketing_campaign[[#This Row],[AcceptedCmp1]]+marketing_campaign[[#This Row],[AcceptedCmp5]]+marketing_campaign[[#This Row],[AcceptedCmp4]]+marketing_campaign[[#This Row],[AcceptedCmp3]]</f>
        <v>0</v>
      </c>
    </row>
    <row r="1774" spans="1:36" x14ac:dyDescent="0.35">
      <c r="A1774">
        <v>8895</v>
      </c>
      <c r="B1774">
        <v>1985</v>
      </c>
      <c r="C1774">
        <f t="shared" ca="1" si="54"/>
        <v>41</v>
      </c>
      <c r="D1774" t="str" cm="1">
        <f t="array" aca="1" ref="D17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74" t="s">
        <v>29</v>
      </c>
      <c r="F1774" t="s">
        <v>30</v>
      </c>
      <c r="G1774" cm="1">
        <f t="array" ref="G1774">_xlfn.IFS(marketing_campaign[[#This Row],[Marital_Status]]="Single",I1774-J1774+1,marketing_campaign[[#This Row],[Marital_Status]]="Together",I1774+J1774+2,marketing_campaign[[#This Row],[Marital_Status]]="Alone",I1774-J1774+1,marketing_campaign[[#This Row],[Marital_Status]]="Married",I1774+J1774+2,marketing_campaign[[#This Row],[Marital_Status]]="Divorced",I1774+J1774+1,marketing_campaign[[#This Row],[Marital_Status]]="YOLO",I1774-J1774+1,marketing_campaign[[#This Row],[Marital_Status]]="Absurd",I1774-J1774+1,marketing_campaign[[#This Row],[Marital_Status]]="Widow",I1774+J1774+1)</f>
        <v>1</v>
      </c>
      <c r="H1774">
        <v>70596</v>
      </c>
      <c r="I1774">
        <v>0</v>
      </c>
      <c r="J1774">
        <v>0</v>
      </c>
      <c r="K1774" s="1">
        <v>41187</v>
      </c>
      <c r="L1774">
        <v>68</v>
      </c>
      <c r="M1774" t="str" cm="1">
        <f t="array" ref="M1774">_xlfn.IFS(AND(marketing_campaign[[#This Row],[Recency]]&gt;=0,marketing_campaign[[#This Row],[Recency]]&lt;=14),"Early Recency",AND(marketing_campaign[[#This Row],[Recency]]&gt;=15,marketing_campaign[[#This Row],[Recency]]&lt;=31),"Mid-Recency",marketing_campaign[[#This Row],[Recency]]&gt;=32,"Late Recency")</f>
        <v>Late Recency</v>
      </c>
      <c r="N1774">
        <v>347</v>
      </c>
      <c r="O1774">
        <v>44</v>
      </c>
      <c r="P1774">
        <v>534</v>
      </c>
      <c r="Q1774">
        <v>17</v>
      </c>
      <c r="R1774">
        <v>0</v>
      </c>
      <c r="S1774">
        <v>26</v>
      </c>
      <c r="T1774">
        <f>marketing_campaign[[#This Row],[MntGoldProds]]+marketing_campaign[[#This Row],[MntSweetProducts]]+marketing_campaign[[#This Row],[MntFishProducts]]+marketing_campaign[[#This Row],[MntMeatProducts]]+marketing_campaign[[#This Row],[MntFruits]]+marketing_campaign[[#This Row],[MntWines]]</f>
        <v>968</v>
      </c>
      <c r="U1774">
        <v>1</v>
      </c>
      <c r="V1774">
        <v>3</v>
      </c>
      <c r="W1774">
        <v>5</v>
      </c>
      <c r="X1774">
        <v>12</v>
      </c>
      <c r="Y1774">
        <f t="shared" si="55"/>
        <v>21</v>
      </c>
      <c r="Z1774">
        <v>2</v>
      </c>
      <c r="AA1774">
        <v>0</v>
      </c>
      <c r="AB1774">
        <v>0</v>
      </c>
      <c r="AC1774">
        <v>0</v>
      </c>
      <c r="AD1774">
        <v>0</v>
      </c>
      <c r="AE1774">
        <v>0</v>
      </c>
      <c r="AF1774">
        <v>0</v>
      </c>
      <c r="AG1774">
        <v>3</v>
      </c>
      <c r="AH1774">
        <v>11</v>
      </c>
      <c r="AI1774">
        <v>0</v>
      </c>
      <c r="AJ1774">
        <f>marketing_campaign[[#This Row],[AcceptedCmp2]]+marketing_campaign[[#This Row],[AcceptedCmp1]]+marketing_campaign[[#This Row],[AcceptedCmp5]]+marketing_campaign[[#This Row],[AcceptedCmp4]]+marketing_campaign[[#This Row],[AcceptedCmp3]]</f>
        <v>0</v>
      </c>
    </row>
    <row r="1775" spans="1:36" x14ac:dyDescent="0.35">
      <c r="A1775">
        <v>8584</v>
      </c>
      <c r="B1775">
        <v>1952</v>
      </c>
      <c r="C1775">
        <f t="shared" ca="1" si="54"/>
        <v>74</v>
      </c>
      <c r="D1775" t="str" cm="1">
        <f t="array" aca="1" ref="D17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75" t="s">
        <v>32</v>
      </c>
      <c r="F1775" t="s">
        <v>31</v>
      </c>
      <c r="G1775" cm="1">
        <f t="array" ref="G1775">_xlfn.IFS(marketing_campaign[[#This Row],[Marital_Status]]="Single",I1775-J1775+1,marketing_campaign[[#This Row],[Marital_Status]]="Together",I1775+J1775+2,marketing_campaign[[#This Row],[Marital_Status]]="Alone",I1775-J1775+1,marketing_campaign[[#This Row],[Marital_Status]]="Married",I1775+J1775+2,marketing_campaign[[#This Row],[Marital_Status]]="Divorced",I1775+J1775+1,marketing_campaign[[#This Row],[Marital_Status]]="YOLO",I1775-J1775+1,marketing_campaign[[#This Row],[Marital_Status]]="Absurd",I1775-J1775+1,marketing_campaign[[#This Row],[Marital_Status]]="Widow",I1775+J1775+1)</f>
        <v>2</v>
      </c>
      <c r="H1775">
        <v>85431</v>
      </c>
      <c r="I1775">
        <v>0</v>
      </c>
      <c r="J1775">
        <v>0</v>
      </c>
      <c r="K1775" s="1">
        <v>41433</v>
      </c>
      <c r="L1775">
        <v>54</v>
      </c>
      <c r="M1775" t="str" cm="1">
        <f t="array" ref="M1775">_xlfn.IFS(AND(marketing_campaign[[#This Row],[Recency]]&gt;=0,marketing_campaign[[#This Row],[Recency]]&lt;=14),"Early Recency",AND(marketing_campaign[[#This Row],[Recency]]&gt;=15,marketing_campaign[[#This Row],[Recency]]&lt;=31),"Mid-Recency",marketing_campaign[[#This Row],[Recency]]&gt;=32,"Late Recency")</f>
        <v>Late Recency</v>
      </c>
      <c r="N1775">
        <v>376</v>
      </c>
      <c r="O1775">
        <v>53</v>
      </c>
      <c r="P1775">
        <v>462</v>
      </c>
      <c r="Q1775">
        <v>168</v>
      </c>
      <c r="R1775">
        <v>53</v>
      </c>
      <c r="S1775">
        <v>53</v>
      </c>
      <c r="T1775">
        <f>marketing_campaign[[#This Row],[MntGoldProds]]+marketing_campaign[[#This Row],[MntSweetProducts]]+marketing_campaign[[#This Row],[MntFishProducts]]+marketing_campaign[[#This Row],[MntMeatProducts]]+marketing_campaign[[#This Row],[MntFruits]]+marketing_campaign[[#This Row],[MntWines]]</f>
        <v>1165</v>
      </c>
      <c r="U1775">
        <v>1</v>
      </c>
      <c r="V1775">
        <v>2</v>
      </c>
      <c r="W1775">
        <v>7</v>
      </c>
      <c r="X1775">
        <v>7</v>
      </c>
      <c r="Y1775">
        <f t="shared" si="55"/>
        <v>17</v>
      </c>
      <c r="Z1775">
        <v>0</v>
      </c>
      <c r="AA1775">
        <v>0</v>
      </c>
      <c r="AB1775">
        <v>0</v>
      </c>
      <c r="AC1775">
        <v>0</v>
      </c>
      <c r="AD1775">
        <v>0</v>
      </c>
      <c r="AE1775">
        <v>0</v>
      </c>
      <c r="AF1775">
        <v>0</v>
      </c>
      <c r="AG1775">
        <v>3</v>
      </c>
      <c r="AH1775">
        <v>11</v>
      </c>
      <c r="AI1775">
        <v>0</v>
      </c>
      <c r="AJ1775">
        <f>marketing_campaign[[#This Row],[AcceptedCmp2]]+marketing_campaign[[#This Row],[AcceptedCmp1]]+marketing_campaign[[#This Row],[AcceptedCmp5]]+marketing_campaign[[#This Row],[AcceptedCmp4]]+marketing_campaign[[#This Row],[AcceptedCmp3]]</f>
        <v>0</v>
      </c>
    </row>
    <row r="1776" spans="1:36" x14ac:dyDescent="0.35">
      <c r="A1776">
        <v>2694</v>
      </c>
      <c r="B1776">
        <v>1967</v>
      </c>
      <c r="C1776">
        <f t="shared" ca="1" si="54"/>
        <v>59</v>
      </c>
      <c r="D1776" t="str" cm="1">
        <f t="array" aca="1" ref="D17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6" t="s">
        <v>29</v>
      </c>
      <c r="F1776" t="s">
        <v>33</v>
      </c>
      <c r="G1776" cm="1">
        <f t="array" ref="G1776">_xlfn.IFS(marketing_campaign[[#This Row],[Marital_Status]]="Single",I1776-J1776+1,marketing_campaign[[#This Row],[Marital_Status]]="Together",I1776+J1776+2,marketing_campaign[[#This Row],[Marital_Status]]="Alone",I1776-J1776+1,marketing_campaign[[#This Row],[Marital_Status]]="Married",I1776+J1776+2,marketing_campaign[[#This Row],[Marital_Status]]="Divorced",I1776+J1776+1,marketing_campaign[[#This Row],[Marital_Status]]="YOLO",I1776-J1776+1,marketing_campaign[[#This Row],[Marital_Status]]="Absurd",I1776-J1776+1,marketing_campaign[[#This Row],[Marital_Status]]="Widow",I1776+J1776+1)</f>
        <v>3</v>
      </c>
      <c r="H1776">
        <v>42664</v>
      </c>
      <c r="I1776">
        <v>0</v>
      </c>
      <c r="J1776">
        <v>1</v>
      </c>
      <c r="K1776" s="1">
        <v>41716</v>
      </c>
      <c r="L1776">
        <v>44</v>
      </c>
      <c r="M1776" t="str" cm="1">
        <f t="array" ref="M1776">_xlfn.IFS(AND(marketing_campaign[[#This Row],[Recency]]&gt;=0,marketing_campaign[[#This Row],[Recency]]&lt;=14),"Early Recency",AND(marketing_campaign[[#This Row],[Recency]]&gt;=15,marketing_campaign[[#This Row],[Recency]]&lt;=31),"Mid-Recency",marketing_campaign[[#This Row],[Recency]]&gt;=32,"Late Recency")</f>
        <v>Late Recency</v>
      </c>
      <c r="N1776">
        <v>21</v>
      </c>
      <c r="O1776">
        <v>0</v>
      </c>
      <c r="P1776">
        <v>3</v>
      </c>
      <c r="Q1776">
        <v>0</v>
      </c>
      <c r="R1776">
        <v>0</v>
      </c>
      <c r="S1776">
        <v>0</v>
      </c>
      <c r="T1776">
        <f>marketing_campaign[[#This Row],[MntGoldProds]]+marketing_campaign[[#This Row],[MntSweetProducts]]+marketing_campaign[[#This Row],[MntFishProducts]]+marketing_campaign[[#This Row],[MntMeatProducts]]+marketing_campaign[[#This Row],[MntFruits]]+marketing_campaign[[#This Row],[MntWines]]</f>
        <v>24</v>
      </c>
      <c r="U1776">
        <v>1</v>
      </c>
      <c r="V1776">
        <v>1</v>
      </c>
      <c r="W1776">
        <v>0</v>
      </c>
      <c r="X1776">
        <v>3</v>
      </c>
      <c r="Y1776">
        <f t="shared" si="55"/>
        <v>5</v>
      </c>
      <c r="Z1776">
        <v>6</v>
      </c>
      <c r="AA1776">
        <v>0</v>
      </c>
      <c r="AB1776">
        <v>0</v>
      </c>
      <c r="AC1776">
        <v>0</v>
      </c>
      <c r="AD1776">
        <v>0</v>
      </c>
      <c r="AE1776">
        <v>0</v>
      </c>
      <c r="AF1776">
        <v>0</v>
      </c>
      <c r="AG1776">
        <v>3</v>
      </c>
      <c r="AH1776">
        <v>11</v>
      </c>
      <c r="AI1776">
        <v>0</v>
      </c>
      <c r="AJ1776">
        <f>marketing_campaign[[#This Row],[AcceptedCmp2]]+marketing_campaign[[#This Row],[AcceptedCmp1]]+marketing_campaign[[#This Row],[AcceptedCmp5]]+marketing_campaign[[#This Row],[AcceptedCmp4]]+marketing_campaign[[#This Row],[AcceptedCmp3]]</f>
        <v>0</v>
      </c>
    </row>
    <row r="1777" spans="1:36" x14ac:dyDescent="0.35">
      <c r="A1777">
        <v>8910</v>
      </c>
      <c r="B1777">
        <v>1955</v>
      </c>
      <c r="C1777">
        <f t="shared" ca="1" si="54"/>
        <v>71</v>
      </c>
      <c r="D1777" t="str" cm="1">
        <f t="array" aca="1" ref="D17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77" t="s">
        <v>29</v>
      </c>
      <c r="F1777" t="s">
        <v>31</v>
      </c>
      <c r="G1777" cm="1">
        <f t="array" ref="G1777">_xlfn.IFS(marketing_campaign[[#This Row],[Marital_Status]]="Single",I1777-J1777+1,marketing_campaign[[#This Row],[Marital_Status]]="Together",I1777+J1777+2,marketing_campaign[[#This Row],[Marital_Status]]="Alone",I1777-J1777+1,marketing_campaign[[#This Row],[Marital_Status]]="Married",I1777+J1777+2,marketing_campaign[[#This Row],[Marital_Status]]="Divorced",I1777+J1777+1,marketing_campaign[[#This Row],[Marital_Status]]="YOLO",I1777-J1777+1,marketing_campaign[[#This Row],[Marital_Status]]="Absurd",I1777-J1777+1,marketing_campaign[[#This Row],[Marital_Status]]="Widow",I1777+J1777+1)</f>
        <v>4</v>
      </c>
      <c r="H1777">
        <v>42586</v>
      </c>
      <c r="I1777">
        <v>1</v>
      </c>
      <c r="J1777">
        <v>1</v>
      </c>
      <c r="K1777" s="1">
        <v>41211</v>
      </c>
      <c r="L1777">
        <v>7</v>
      </c>
      <c r="M1777" t="str" cm="1">
        <f t="array" ref="M1777">_xlfn.IFS(AND(marketing_campaign[[#This Row],[Recency]]&gt;=0,marketing_campaign[[#This Row],[Recency]]&lt;=14),"Early Recency",AND(marketing_campaign[[#This Row],[Recency]]&gt;=15,marketing_campaign[[#This Row],[Recency]]&lt;=31),"Mid-Recency",marketing_campaign[[#This Row],[Recency]]&gt;=32,"Late Recency")</f>
        <v>Early Recency</v>
      </c>
      <c r="N1777">
        <v>194</v>
      </c>
      <c r="O1777">
        <v>2</v>
      </c>
      <c r="P1777">
        <v>56</v>
      </c>
      <c r="Q1777">
        <v>0</v>
      </c>
      <c r="R1777">
        <v>0</v>
      </c>
      <c r="S1777">
        <v>0</v>
      </c>
      <c r="T1777">
        <f>marketing_campaign[[#This Row],[MntGoldProds]]+marketing_campaign[[#This Row],[MntSweetProducts]]+marketing_campaign[[#This Row],[MntFishProducts]]+marketing_campaign[[#This Row],[MntMeatProducts]]+marketing_campaign[[#This Row],[MntFruits]]+marketing_campaign[[#This Row],[MntWines]]</f>
        <v>252</v>
      </c>
      <c r="U1777">
        <v>5</v>
      </c>
      <c r="V1777">
        <v>4</v>
      </c>
      <c r="W1777">
        <v>1</v>
      </c>
      <c r="X1777">
        <v>6</v>
      </c>
      <c r="Y1777">
        <f t="shared" si="55"/>
        <v>16</v>
      </c>
      <c r="Z1777">
        <v>8</v>
      </c>
      <c r="AA1777">
        <v>0</v>
      </c>
      <c r="AB1777">
        <v>0</v>
      </c>
      <c r="AC1777">
        <v>0</v>
      </c>
      <c r="AD1777">
        <v>0</v>
      </c>
      <c r="AE1777">
        <v>0</v>
      </c>
      <c r="AF1777">
        <v>0</v>
      </c>
      <c r="AG1777">
        <v>3</v>
      </c>
      <c r="AH1777">
        <v>11</v>
      </c>
      <c r="AI1777">
        <v>1</v>
      </c>
      <c r="AJ1777">
        <f>marketing_campaign[[#This Row],[AcceptedCmp2]]+marketing_campaign[[#This Row],[AcceptedCmp1]]+marketing_campaign[[#This Row],[AcceptedCmp5]]+marketing_campaign[[#This Row],[AcceptedCmp4]]+marketing_campaign[[#This Row],[AcceptedCmp3]]</f>
        <v>0</v>
      </c>
    </row>
    <row r="1778" spans="1:36" x14ac:dyDescent="0.35">
      <c r="A1778">
        <v>7433</v>
      </c>
      <c r="B1778">
        <v>1985</v>
      </c>
      <c r="C1778">
        <f t="shared" ca="1" si="54"/>
        <v>41</v>
      </c>
      <c r="D1778" t="str" cm="1">
        <f t="array" aca="1" ref="D17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78" t="s">
        <v>29</v>
      </c>
      <c r="F1778" t="s">
        <v>30</v>
      </c>
      <c r="G1778" cm="1">
        <f t="array" ref="G1778">_xlfn.IFS(marketing_campaign[[#This Row],[Marital_Status]]="Single",I1778-J1778+1,marketing_campaign[[#This Row],[Marital_Status]]="Together",I1778+J1778+2,marketing_campaign[[#This Row],[Marital_Status]]="Alone",I1778-J1778+1,marketing_campaign[[#This Row],[Marital_Status]]="Married",I1778+J1778+2,marketing_campaign[[#This Row],[Marital_Status]]="Divorced",I1778+J1778+1,marketing_campaign[[#This Row],[Marital_Status]]="YOLO",I1778-J1778+1,marketing_campaign[[#This Row],[Marital_Status]]="Absurd",I1778-J1778+1,marketing_campaign[[#This Row],[Marital_Status]]="Widow",I1778+J1778+1)</f>
        <v>2</v>
      </c>
      <c r="H1778">
        <v>29760</v>
      </c>
      <c r="I1778">
        <v>1</v>
      </c>
      <c r="J1778">
        <v>0</v>
      </c>
      <c r="K1778" s="1">
        <v>41150</v>
      </c>
      <c r="L1778">
        <v>87</v>
      </c>
      <c r="M1778" t="str" cm="1">
        <f t="array" ref="M1778">_xlfn.IFS(AND(marketing_campaign[[#This Row],[Recency]]&gt;=0,marketing_campaign[[#This Row],[Recency]]&lt;=14),"Early Recency",AND(marketing_campaign[[#This Row],[Recency]]&gt;=15,marketing_campaign[[#This Row],[Recency]]&lt;=31),"Mid-Recency",marketing_campaign[[#This Row],[Recency]]&gt;=32,"Late Recency")</f>
        <v>Late Recency</v>
      </c>
      <c r="N1778">
        <v>64</v>
      </c>
      <c r="O1778">
        <v>4</v>
      </c>
      <c r="P1778">
        <v>68</v>
      </c>
      <c r="Q1778">
        <v>7</v>
      </c>
      <c r="R1778">
        <v>5</v>
      </c>
      <c r="S1778">
        <v>17</v>
      </c>
      <c r="T1778">
        <f>marketing_campaign[[#This Row],[MntGoldProds]]+marketing_campaign[[#This Row],[MntSweetProducts]]+marketing_campaign[[#This Row],[MntFishProducts]]+marketing_campaign[[#This Row],[MntMeatProducts]]+marketing_campaign[[#This Row],[MntFruits]]+marketing_campaign[[#This Row],[MntWines]]</f>
        <v>165</v>
      </c>
      <c r="U1778">
        <v>4</v>
      </c>
      <c r="V1778">
        <v>3</v>
      </c>
      <c r="W1778">
        <v>1</v>
      </c>
      <c r="X1778">
        <v>4</v>
      </c>
      <c r="Y1778">
        <f t="shared" si="55"/>
        <v>12</v>
      </c>
      <c r="Z1778">
        <v>8</v>
      </c>
      <c r="AA1778">
        <v>0</v>
      </c>
      <c r="AB1778">
        <v>0</v>
      </c>
      <c r="AC1778">
        <v>0</v>
      </c>
      <c r="AD1778">
        <v>0</v>
      </c>
      <c r="AE1778">
        <v>0</v>
      </c>
      <c r="AF1778">
        <v>0</v>
      </c>
      <c r="AG1778">
        <v>3</v>
      </c>
      <c r="AH1778">
        <v>11</v>
      </c>
      <c r="AI1778">
        <v>0</v>
      </c>
      <c r="AJ1778">
        <f>marketing_campaign[[#This Row],[AcceptedCmp2]]+marketing_campaign[[#This Row],[AcceptedCmp1]]+marketing_campaign[[#This Row],[AcceptedCmp5]]+marketing_campaign[[#This Row],[AcceptedCmp4]]+marketing_campaign[[#This Row],[AcceptedCmp3]]</f>
        <v>0</v>
      </c>
    </row>
    <row r="1779" spans="1:36" x14ac:dyDescent="0.35">
      <c r="A1779">
        <v>164</v>
      </c>
      <c r="B1779">
        <v>1977</v>
      </c>
      <c r="C1779">
        <f t="shared" ca="1" si="54"/>
        <v>49</v>
      </c>
      <c r="D1779" t="str" cm="1">
        <f t="array" aca="1" ref="D17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79" t="s">
        <v>32</v>
      </c>
      <c r="F1779" t="s">
        <v>33</v>
      </c>
      <c r="G1779" cm="1">
        <f t="array" ref="G1779">_xlfn.IFS(marketing_campaign[[#This Row],[Marital_Status]]="Single",I1779-J1779+1,marketing_campaign[[#This Row],[Marital_Status]]="Together",I1779+J1779+2,marketing_campaign[[#This Row],[Marital_Status]]="Alone",I1779-J1779+1,marketing_campaign[[#This Row],[Marital_Status]]="Married",I1779+J1779+2,marketing_campaign[[#This Row],[Marital_Status]]="Divorced",I1779+J1779+1,marketing_campaign[[#This Row],[Marital_Status]]="YOLO",I1779-J1779+1,marketing_campaign[[#This Row],[Marital_Status]]="Absurd",I1779-J1779+1,marketing_campaign[[#This Row],[Marital_Status]]="Widow",I1779+J1779+1)</f>
        <v>2</v>
      </c>
      <c r="H1779">
        <v>28973</v>
      </c>
      <c r="I1779">
        <v>0</v>
      </c>
      <c r="J1779">
        <v>0</v>
      </c>
      <c r="K1779" s="1">
        <v>41195</v>
      </c>
      <c r="L1779">
        <v>59</v>
      </c>
      <c r="M1779" t="str" cm="1">
        <f t="array" ref="M1779">_xlfn.IFS(AND(marketing_campaign[[#This Row],[Recency]]&gt;=0,marketing_campaign[[#This Row],[Recency]]&lt;=14),"Early Recency",AND(marketing_campaign[[#This Row],[Recency]]&gt;=15,marketing_campaign[[#This Row],[Recency]]&lt;=31),"Mid-Recency",marketing_campaign[[#This Row],[Recency]]&gt;=32,"Late Recency")</f>
        <v>Late Recency</v>
      </c>
      <c r="N1779">
        <v>206</v>
      </c>
      <c r="O1779">
        <v>0</v>
      </c>
      <c r="P1779">
        <v>46</v>
      </c>
      <c r="Q1779">
        <v>3</v>
      </c>
      <c r="R1779">
        <v>2</v>
      </c>
      <c r="S1779">
        <v>12</v>
      </c>
      <c r="T1779">
        <f>marketing_campaign[[#This Row],[MntGoldProds]]+marketing_campaign[[#This Row],[MntSweetProducts]]+marketing_campaign[[#This Row],[MntFishProducts]]+marketing_campaign[[#This Row],[MntMeatProducts]]+marketing_campaign[[#This Row],[MntFruits]]+marketing_campaign[[#This Row],[MntWines]]</f>
        <v>269</v>
      </c>
      <c r="U1779">
        <v>2</v>
      </c>
      <c r="V1779">
        <v>5</v>
      </c>
      <c r="W1779">
        <v>1</v>
      </c>
      <c r="X1779">
        <v>5</v>
      </c>
      <c r="Y1779">
        <f t="shared" si="55"/>
        <v>13</v>
      </c>
      <c r="Z1779">
        <v>8</v>
      </c>
      <c r="AA1779">
        <v>0</v>
      </c>
      <c r="AB1779">
        <v>0</v>
      </c>
      <c r="AC1779">
        <v>0</v>
      </c>
      <c r="AD1779">
        <v>0</v>
      </c>
      <c r="AE1779">
        <v>0</v>
      </c>
      <c r="AF1779">
        <v>0</v>
      </c>
      <c r="AG1779">
        <v>3</v>
      </c>
      <c r="AH1779">
        <v>11</v>
      </c>
      <c r="AI1779">
        <v>0</v>
      </c>
      <c r="AJ1779">
        <f>marketing_campaign[[#This Row],[AcceptedCmp2]]+marketing_campaign[[#This Row],[AcceptedCmp1]]+marketing_campaign[[#This Row],[AcceptedCmp5]]+marketing_campaign[[#This Row],[AcceptedCmp4]]+marketing_campaign[[#This Row],[AcceptedCmp3]]</f>
        <v>0</v>
      </c>
    </row>
    <row r="1780" spans="1:36" x14ac:dyDescent="0.35">
      <c r="A1780">
        <v>10477</v>
      </c>
      <c r="B1780">
        <v>1973</v>
      </c>
      <c r="C1780">
        <f t="shared" ca="1" si="54"/>
        <v>53</v>
      </c>
      <c r="D1780" t="str" cm="1">
        <f t="array" aca="1" ref="D17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0" t="s">
        <v>32</v>
      </c>
      <c r="F1780" t="s">
        <v>31</v>
      </c>
      <c r="G1780" cm="1">
        <f t="array" ref="G1780">_xlfn.IFS(marketing_campaign[[#This Row],[Marital_Status]]="Single",I1780-J1780+1,marketing_campaign[[#This Row],[Marital_Status]]="Together",I1780+J1780+2,marketing_campaign[[#This Row],[Marital_Status]]="Alone",I1780-J1780+1,marketing_campaign[[#This Row],[Marital_Status]]="Married",I1780+J1780+2,marketing_campaign[[#This Row],[Marital_Status]]="Divorced",I1780+J1780+1,marketing_campaign[[#This Row],[Marital_Status]]="YOLO",I1780-J1780+1,marketing_campaign[[#This Row],[Marital_Status]]="Absurd",I1780-J1780+1,marketing_campaign[[#This Row],[Marital_Status]]="Widow",I1780+J1780+1)</f>
        <v>3</v>
      </c>
      <c r="H1780">
        <v>39435</v>
      </c>
      <c r="I1780">
        <v>1</v>
      </c>
      <c r="J1780">
        <v>0</v>
      </c>
      <c r="K1780" s="1">
        <v>41492</v>
      </c>
      <c r="L1780">
        <v>16</v>
      </c>
      <c r="M1780" t="str" cm="1">
        <f t="array" ref="M1780">_xlfn.IFS(AND(marketing_campaign[[#This Row],[Recency]]&gt;=0,marketing_campaign[[#This Row],[Recency]]&lt;=14),"Early Recency",AND(marketing_campaign[[#This Row],[Recency]]&gt;=15,marketing_campaign[[#This Row],[Recency]]&lt;=31),"Mid-Recency",marketing_campaign[[#This Row],[Recency]]&gt;=32,"Late Recency")</f>
        <v>Mid-Recency</v>
      </c>
      <c r="N1780">
        <v>71</v>
      </c>
      <c r="O1780">
        <v>0</v>
      </c>
      <c r="P1780">
        <v>18</v>
      </c>
      <c r="Q1780">
        <v>0</v>
      </c>
      <c r="R1780">
        <v>0</v>
      </c>
      <c r="S1780">
        <v>13</v>
      </c>
      <c r="T1780">
        <f>marketing_campaign[[#This Row],[MntGoldProds]]+marketing_campaign[[#This Row],[MntSweetProducts]]+marketing_campaign[[#This Row],[MntFishProducts]]+marketing_campaign[[#This Row],[MntMeatProducts]]+marketing_campaign[[#This Row],[MntFruits]]+marketing_campaign[[#This Row],[MntWines]]</f>
        <v>102</v>
      </c>
      <c r="U1780">
        <v>1</v>
      </c>
      <c r="V1780">
        <v>3</v>
      </c>
      <c r="W1780">
        <v>1</v>
      </c>
      <c r="X1780">
        <v>2</v>
      </c>
      <c r="Y1780">
        <f t="shared" si="55"/>
        <v>7</v>
      </c>
      <c r="Z1780">
        <v>7</v>
      </c>
      <c r="AA1780">
        <v>0</v>
      </c>
      <c r="AB1780">
        <v>0</v>
      </c>
      <c r="AC1780">
        <v>0</v>
      </c>
      <c r="AD1780">
        <v>0</v>
      </c>
      <c r="AE1780">
        <v>0</v>
      </c>
      <c r="AF1780">
        <v>0</v>
      </c>
      <c r="AG1780">
        <v>3</v>
      </c>
      <c r="AH1780">
        <v>11</v>
      </c>
      <c r="AI1780">
        <v>0</v>
      </c>
      <c r="AJ1780">
        <f>marketing_campaign[[#This Row],[AcceptedCmp2]]+marketing_campaign[[#This Row],[AcceptedCmp1]]+marketing_campaign[[#This Row],[AcceptedCmp5]]+marketing_campaign[[#This Row],[AcceptedCmp4]]+marketing_campaign[[#This Row],[AcceptedCmp3]]</f>
        <v>0</v>
      </c>
    </row>
    <row r="1781" spans="1:36" x14ac:dyDescent="0.35">
      <c r="A1781">
        <v>2681</v>
      </c>
      <c r="B1781">
        <v>1984</v>
      </c>
      <c r="C1781">
        <f t="shared" ca="1" si="54"/>
        <v>42</v>
      </c>
      <c r="D1781" t="str" cm="1">
        <f t="array" aca="1" ref="D17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81" t="s">
        <v>37</v>
      </c>
      <c r="F1781" t="s">
        <v>33</v>
      </c>
      <c r="G1781" cm="1">
        <f t="array" ref="G1781">_xlfn.IFS(marketing_campaign[[#This Row],[Marital_Status]]="Single",I1781-J1781+1,marketing_campaign[[#This Row],[Marital_Status]]="Together",I1781+J1781+2,marketing_campaign[[#This Row],[Marital_Status]]="Alone",I1781-J1781+1,marketing_campaign[[#This Row],[Marital_Status]]="Married",I1781+J1781+2,marketing_campaign[[#This Row],[Marital_Status]]="Divorced",I1781+J1781+1,marketing_campaign[[#This Row],[Marital_Status]]="YOLO",I1781-J1781+1,marketing_campaign[[#This Row],[Marital_Status]]="Absurd",I1781-J1781+1,marketing_campaign[[#This Row],[Marital_Status]]="Widow",I1781+J1781+1)</f>
        <v>2</v>
      </c>
      <c r="H1781">
        <v>65370</v>
      </c>
      <c r="I1781">
        <v>0</v>
      </c>
      <c r="J1781">
        <v>0</v>
      </c>
      <c r="K1781" s="1">
        <v>41487</v>
      </c>
      <c r="L1781">
        <v>1</v>
      </c>
      <c r="M1781" t="str" cm="1">
        <f t="array" ref="M1781">_xlfn.IFS(AND(marketing_campaign[[#This Row],[Recency]]&gt;=0,marketing_campaign[[#This Row],[Recency]]&lt;=14),"Early Recency",AND(marketing_campaign[[#This Row],[Recency]]&gt;=15,marketing_campaign[[#This Row],[Recency]]&lt;=31),"Mid-Recency",marketing_campaign[[#This Row],[Recency]]&gt;=32,"Late Recency")</f>
        <v>Early Recency</v>
      </c>
      <c r="N1781">
        <v>71</v>
      </c>
      <c r="O1781">
        <v>22</v>
      </c>
      <c r="P1781">
        <v>112</v>
      </c>
      <c r="Q1781">
        <v>138</v>
      </c>
      <c r="R1781">
        <v>89</v>
      </c>
      <c r="S1781">
        <v>29</v>
      </c>
      <c r="T1781">
        <f>marketing_campaign[[#This Row],[MntGoldProds]]+marketing_campaign[[#This Row],[MntSweetProducts]]+marketing_campaign[[#This Row],[MntFishProducts]]+marketing_campaign[[#This Row],[MntMeatProducts]]+marketing_campaign[[#This Row],[MntFruits]]+marketing_campaign[[#This Row],[MntWines]]</f>
        <v>461</v>
      </c>
      <c r="U1781">
        <v>1</v>
      </c>
      <c r="V1781">
        <v>2</v>
      </c>
      <c r="W1781">
        <v>3</v>
      </c>
      <c r="X1781">
        <v>13</v>
      </c>
      <c r="Y1781">
        <f t="shared" si="55"/>
        <v>19</v>
      </c>
      <c r="Z1781">
        <v>1</v>
      </c>
      <c r="AA1781">
        <v>0</v>
      </c>
      <c r="AB1781">
        <v>0</v>
      </c>
      <c r="AC1781">
        <v>0</v>
      </c>
      <c r="AD1781">
        <v>0</v>
      </c>
      <c r="AE1781">
        <v>0</v>
      </c>
      <c r="AF1781">
        <v>0</v>
      </c>
      <c r="AG1781">
        <v>3</v>
      </c>
      <c r="AH1781">
        <v>11</v>
      </c>
      <c r="AI1781">
        <v>0</v>
      </c>
      <c r="AJ1781">
        <f>marketing_campaign[[#This Row],[AcceptedCmp2]]+marketing_campaign[[#This Row],[AcceptedCmp1]]+marketing_campaign[[#This Row],[AcceptedCmp5]]+marketing_campaign[[#This Row],[AcceptedCmp4]]+marketing_campaign[[#This Row],[AcceptedCmp3]]</f>
        <v>0</v>
      </c>
    </row>
    <row r="1782" spans="1:36" x14ac:dyDescent="0.35">
      <c r="A1782">
        <v>5150</v>
      </c>
      <c r="B1782">
        <v>1979</v>
      </c>
      <c r="C1782">
        <f t="shared" ca="1" si="54"/>
        <v>47</v>
      </c>
      <c r="D1782" t="str" cm="1">
        <f t="array" aca="1" ref="D17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2" t="s">
        <v>36</v>
      </c>
      <c r="F1782" t="s">
        <v>30</v>
      </c>
      <c r="G1782" cm="1">
        <f t="array" ref="G1782">_xlfn.IFS(marketing_campaign[[#This Row],[Marital_Status]]="Single",I1782-J1782+1,marketing_campaign[[#This Row],[Marital_Status]]="Together",I1782+J1782+2,marketing_campaign[[#This Row],[Marital_Status]]="Alone",I1782-J1782+1,marketing_campaign[[#This Row],[Marital_Status]]="Married",I1782+J1782+2,marketing_campaign[[#This Row],[Marital_Status]]="Divorced",I1782+J1782+1,marketing_campaign[[#This Row],[Marital_Status]]="YOLO",I1782-J1782+1,marketing_campaign[[#This Row],[Marital_Status]]="Absurd",I1782-J1782+1,marketing_campaign[[#This Row],[Marital_Status]]="Widow",I1782+J1782+1)</f>
        <v>2</v>
      </c>
      <c r="H1782">
        <v>20194</v>
      </c>
      <c r="I1782">
        <v>1</v>
      </c>
      <c r="J1782">
        <v>0</v>
      </c>
      <c r="K1782" s="1">
        <v>41260</v>
      </c>
      <c r="L1782">
        <v>64</v>
      </c>
      <c r="M1782" t="str" cm="1">
        <f t="array" ref="M1782">_xlfn.IFS(AND(marketing_campaign[[#This Row],[Recency]]&gt;=0,marketing_campaign[[#This Row],[Recency]]&lt;=14),"Early Recency",AND(marketing_campaign[[#This Row],[Recency]]&gt;=15,marketing_campaign[[#This Row],[Recency]]&lt;=31),"Mid-Recency",marketing_campaign[[#This Row],[Recency]]&gt;=32,"Late Recency")</f>
        <v>Late Recency</v>
      </c>
      <c r="N1782">
        <v>0</v>
      </c>
      <c r="O1782">
        <v>4</v>
      </c>
      <c r="P1782">
        <v>7</v>
      </c>
      <c r="Q1782">
        <v>11</v>
      </c>
      <c r="R1782">
        <v>10</v>
      </c>
      <c r="S1782">
        <v>15</v>
      </c>
      <c r="T1782">
        <f>marketing_campaign[[#This Row],[MntGoldProds]]+marketing_campaign[[#This Row],[MntSweetProducts]]+marketing_campaign[[#This Row],[MntFishProducts]]+marketing_campaign[[#This Row],[MntMeatProducts]]+marketing_campaign[[#This Row],[MntFruits]]+marketing_campaign[[#This Row],[MntWines]]</f>
        <v>47</v>
      </c>
      <c r="U1782">
        <v>2</v>
      </c>
      <c r="V1782">
        <v>2</v>
      </c>
      <c r="W1782">
        <v>0</v>
      </c>
      <c r="X1782">
        <v>3</v>
      </c>
      <c r="Y1782">
        <f t="shared" si="55"/>
        <v>7</v>
      </c>
      <c r="Z1782">
        <v>6</v>
      </c>
      <c r="AA1782">
        <v>0</v>
      </c>
      <c r="AB1782">
        <v>0</v>
      </c>
      <c r="AC1782">
        <v>0</v>
      </c>
      <c r="AD1782">
        <v>0</v>
      </c>
      <c r="AE1782">
        <v>0</v>
      </c>
      <c r="AF1782">
        <v>0</v>
      </c>
      <c r="AG1782">
        <v>3</v>
      </c>
      <c r="AH1782">
        <v>11</v>
      </c>
      <c r="AI1782">
        <v>0</v>
      </c>
      <c r="AJ1782">
        <f>marketing_campaign[[#This Row],[AcceptedCmp2]]+marketing_campaign[[#This Row],[AcceptedCmp1]]+marketing_campaign[[#This Row],[AcceptedCmp5]]+marketing_campaign[[#This Row],[AcceptedCmp4]]+marketing_campaign[[#This Row],[AcceptedCmp3]]</f>
        <v>0</v>
      </c>
    </row>
    <row r="1783" spans="1:36" x14ac:dyDescent="0.35">
      <c r="A1783">
        <v>5283</v>
      </c>
      <c r="B1783">
        <v>1976</v>
      </c>
      <c r="C1783">
        <f t="shared" ca="1" si="54"/>
        <v>50</v>
      </c>
      <c r="D1783" t="str" cm="1">
        <f t="array" aca="1" ref="D17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3" t="s">
        <v>32</v>
      </c>
      <c r="F1783" t="s">
        <v>30</v>
      </c>
      <c r="G1783" cm="1">
        <f t="array" ref="G1783">_xlfn.IFS(marketing_campaign[[#This Row],[Marital_Status]]="Single",I1783-J1783+1,marketing_campaign[[#This Row],[Marital_Status]]="Together",I1783+J1783+2,marketing_campaign[[#This Row],[Marital_Status]]="Alone",I1783-J1783+1,marketing_campaign[[#This Row],[Marital_Status]]="Married",I1783+J1783+2,marketing_campaign[[#This Row],[Marital_Status]]="Divorced",I1783+J1783+1,marketing_campaign[[#This Row],[Marital_Status]]="YOLO",I1783-J1783+1,marketing_campaign[[#This Row],[Marital_Status]]="Absurd",I1783-J1783+1,marketing_campaign[[#This Row],[Marital_Status]]="Widow",I1783+J1783+1)</f>
        <v>1</v>
      </c>
      <c r="H1783">
        <v>42473</v>
      </c>
      <c r="I1783">
        <v>1</v>
      </c>
      <c r="J1783">
        <v>1</v>
      </c>
      <c r="K1783" s="1">
        <v>41687</v>
      </c>
      <c r="L1783">
        <v>72</v>
      </c>
      <c r="M1783" t="str" cm="1">
        <f t="array" ref="M1783">_xlfn.IFS(AND(marketing_campaign[[#This Row],[Recency]]&gt;=0,marketing_campaign[[#This Row],[Recency]]&lt;=14),"Early Recency",AND(marketing_campaign[[#This Row],[Recency]]&gt;=15,marketing_campaign[[#This Row],[Recency]]&lt;=31),"Mid-Recency",marketing_campaign[[#This Row],[Recency]]&gt;=32,"Late Recency")</f>
        <v>Late Recency</v>
      </c>
      <c r="N1783">
        <v>93</v>
      </c>
      <c r="O1783">
        <v>1</v>
      </c>
      <c r="P1783">
        <v>21</v>
      </c>
      <c r="Q1783">
        <v>0</v>
      </c>
      <c r="R1783">
        <v>4</v>
      </c>
      <c r="S1783">
        <v>25</v>
      </c>
      <c r="T1783">
        <f>marketing_campaign[[#This Row],[MntGoldProds]]+marketing_campaign[[#This Row],[MntSweetProducts]]+marketing_campaign[[#This Row],[MntFishProducts]]+marketing_campaign[[#This Row],[MntMeatProducts]]+marketing_campaign[[#This Row],[MntFruits]]+marketing_campaign[[#This Row],[MntWines]]</f>
        <v>144</v>
      </c>
      <c r="U1783">
        <v>3</v>
      </c>
      <c r="V1783">
        <v>2</v>
      </c>
      <c r="W1783">
        <v>1</v>
      </c>
      <c r="X1783">
        <v>4</v>
      </c>
      <c r="Y1783">
        <f t="shared" si="55"/>
        <v>10</v>
      </c>
      <c r="Z1783">
        <v>5</v>
      </c>
      <c r="AA1783">
        <v>0</v>
      </c>
      <c r="AB1783">
        <v>0</v>
      </c>
      <c r="AC1783">
        <v>0</v>
      </c>
      <c r="AD1783">
        <v>0</v>
      </c>
      <c r="AE1783">
        <v>0</v>
      </c>
      <c r="AF1783">
        <v>0</v>
      </c>
      <c r="AG1783">
        <v>3</v>
      </c>
      <c r="AH1783">
        <v>11</v>
      </c>
      <c r="AI1783">
        <v>0</v>
      </c>
      <c r="AJ1783">
        <f>marketing_campaign[[#This Row],[AcceptedCmp2]]+marketing_campaign[[#This Row],[AcceptedCmp1]]+marketing_campaign[[#This Row],[AcceptedCmp5]]+marketing_campaign[[#This Row],[AcceptedCmp4]]+marketing_campaign[[#This Row],[AcceptedCmp3]]</f>
        <v>0</v>
      </c>
    </row>
    <row r="1784" spans="1:36" x14ac:dyDescent="0.35">
      <c r="A1784">
        <v>9645</v>
      </c>
      <c r="B1784">
        <v>1968</v>
      </c>
      <c r="C1784">
        <f t="shared" ca="1" si="54"/>
        <v>58</v>
      </c>
      <c r="D1784" t="str" cm="1">
        <f t="array" aca="1" ref="D17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4" t="s">
        <v>29</v>
      </c>
      <c r="F1784" t="s">
        <v>33</v>
      </c>
      <c r="G1784" cm="1">
        <f t="array" ref="G1784">_xlfn.IFS(marketing_campaign[[#This Row],[Marital_Status]]="Single",I1784-J1784+1,marketing_campaign[[#This Row],[Marital_Status]]="Together",I1784+J1784+2,marketing_campaign[[#This Row],[Marital_Status]]="Alone",I1784-J1784+1,marketing_campaign[[#This Row],[Marital_Status]]="Married",I1784+J1784+2,marketing_campaign[[#This Row],[Marital_Status]]="Divorced",I1784+J1784+1,marketing_campaign[[#This Row],[Marital_Status]]="YOLO",I1784-J1784+1,marketing_campaign[[#This Row],[Marital_Status]]="Absurd",I1784-J1784+1,marketing_campaign[[#This Row],[Marital_Status]]="Widow",I1784+J1784+1)</f>
        <v>2</v>
      </c>
      <c r="H1784">
        <v>64590</v>
      </c>
      <c r="I1784">
        <v>0</v>
      </c>
      <c r="J1784">
        <v>0</v>
      </c>
      <c r="K1784" s="1">
        <v>41196</v>
      </c>
      <c r="L1784">
        <v>98</v>
      </c>
      <c r="M1784" t="str" cm="1">
        <f t="array" ref="M1784">_xlfn.IFS(AND(marketing_campaign[[#This Row],[Recency]]&gt;=0,marketing_campaign[[#This Row],[Recency]]&lt;=14),"Early Recency",AND(marketing_campaign[[#This Row],[Recency]]&gt;=15,marketing_campaign[[#This Row],[Recency]]&lt;=31),"Mid-Recency",marketing_campaign[[#This Row],[Recency]]&gt;=32,"Late Recency")</f>
        <v>Late Recency</v>
      </c>
      <c r="N1784">
        <v>920</v>
      </c>
      <c r="O1784">
        <v>138</v>
      </c>
      <c r="P1784">
        <v>168</v>
      </c>
      <c r="Q1784">
        <v>36</v>
      </c>
      <c r="R1784">
        <v>46</v>
      </c>
      <c r="S1784">
        <v>30</v>
      </c>
      <c r="T1784">
        <f>marketing_campaign[[#This Row],[MntGoldProds]]+marketing_campaign[[#This Row],[MntSweetProducts]]+marketing_campaign[[#This Row],[MntFishProducts]]+marketing_campaign[[#This Row],[MntMeatProducts]]+marketing_campaign[[#This Row],[MntFruits]]+marketing_campaign[[#This Row],[MntWines]]</f>
        <v>1338</v>
      </c>
      <c r="U1784">
        <v>1</v>
      </c>
      <c r="V1784">
        <v>9</v>
      </c>
      <c r="W1784">
        <v>4</v>
      </c>
      <c r="X1784">
        <v>10</v>
      </c>
      <c r="Y1784">
        <f t="shared" si="55"/>
        <v>24</v>
      </c>
      <c r="Z1784">
        <v>6</v>
      </c>
      <c r="AA1784">
        <v>0</v>
      </c>
      <c r="AB1784">
        <v>0</v>
      </c>
      <c r="AC1784">
        <v>0</v>
      </c>
      <c r="AD1784">
        <v>0</v>
      </c>
      <c r="AE1784">
        <v>0</v>
      </c>
      <c r="AF1784">
        <v>0</v>
      </c>
      <c r="AG1784">
        <v>3</v>
      </c>
      <c r="AH1784">
        <v>11</v>
      </c>
      <c r="AI1784">
        <v>0</v>
      </c>
      <c r="AJ1784">
        <f>marketing_campaign[[#This Row],[AcceptedCmp2]]+marketing_campaign[[#This Row],[AcceptedCmp1]]+marketing_campaign[[#This Row],[AcceptedCmp5]]+marketing_campaign[[#This Row],[AcceptedCmp4]]+marketing_campaign[[#This Row],[AcceptedCmp3]]</f>
        <v>0</v>
      </c>
    </row>
    <row r="1785" spans="1:36" x14ac:dyDescent="0.35">
      <c r="A1785">
        <v>10678</v>
      </c>
      <c r="B1785">
        <v>1959</v>
      </c>
      <c r="C1785">
        <f t="shared" ca="1" si="54"/>
        <v>67</v>
      </c>
      <c r="D1785" t="str" cm="1">
        <f t="array" aca="1" ref="D17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85" t="s">
        <v>29</v>
      </c>
      <c r="F1785" t="s">
        <v>31</v>
      </c>
      <c r="G1785" cm="1">
        <f t="array" ref="G1785">_xlfn.IFS(marketing_campaign[[#This Row],[Marital_Status]]="Single",I1785-J1785+1,marketing_campaign[[#This Row],[Marital_Status]]="Together",I1785+J1785+2,marketing_campaign[[#This Row],[Marital_Status]]="Alone",I1785-J1785+1,marketing_campaign[[#This Row],[Marital_Status]]="Married",I1785+J1785+2,marketing_campaign[[#This Row],[Marital_Status]]="Divorced",I1785+J1785+1,marketing_campaign[[#This Row],[Marital_Status]]="YOLO",I1785-J1785+1,marketing_campaign[[#This Row],[Marital_Status]]="Absurd",I1785-J1785+1,marketing_campaign[[#This Row],[Marital_Status]]="Widow",I1785+J1785+1)</f>
        <v>3</v>
      </c>
      <c r="H1785">
        <v>71232</v>
      </c>
      <c r="I1785">
        <v>0</v>
      </c>
      <c r="J1785">
        <v>1</v>
      </c>
      <c r="K1785" s="1">
        <v>41606</v>
      </c>
      <c r="L1785">
        <v>91</v>
      </c>
      <c r="M1785" t="str" cm="1">
        <f t="array" ref="M1785">_xlfn.IFS(AND(marketing_campaign[[#This Row],[Recency]]&gt;=0,marketing_campaign[[#This Row],[Recency]]&lt;=14),"Early Recency",AND(marketing_campaign[[#This Row],[Recency]]&gt;=15,marketing_campaign[[#This Row],[Recency]]&lt;=31),"Mid-Recency",marketing_campaign[[#This Row],[Recency]]&gt;=32,"Late Recency")</f>
        <v>Late Recency</v>
      </c>
      <c r="N1785">
        <v>653</v>
      </c>
      <c r="O1785">
        <v>17</v>
      </c>
      <c r="P1785">
        <v>170</v>
      </c>
      <c r="Q1785">
        <v>34</v>
      </c>
      <c r="R1785">
        <v>26</v>
      </c>
      <c r="S1785">
        <v>17</v>
      </c>
      <c r="T1785">
        <f>marketing_campaign[[#This Row],[MntGoldProds]]+marketing_campaign[[#This Row],[MntSweetProducts]]+marketing_campaign[[#This Row],[MntFishProducts]]+marketing_campaign[[#This Row],[MntMeatProducts]]+marketing_campaign[[#This Row],[MntFruits]]+marketing_campaign[[#This Row],[MntWines]]</f>
        <v>917</v>
      </c>
      <c r="U1785">
        <v>2</v>
      </c>
      <c r="V1785">
        <v>11</v>
      </c>
      <c r="W1785">
        <v>2</v>
      </c>
      <c r="X1785">
        <v>10</v>
      </c>
      <c r="Y1785">
        <f t="shared" si="55"/>
        <v>25</v>
      </c>
      <c r="Z1785">
        <v>7</v>
      </c>
      <c r="AA1785">
        <v>0</v>
      </c>
      <c r="AB1785">
        <v>0</v>
      </c>
      <c r="AC1785">
        <v>0</v>
      </c>
      <c r="AD1785">
        <v>0</v>
      </c>
      <c r="AE1785">
        <v>0</v>
      </c>
      <c r="AF1785">
        <v>0</v>
      </c>
      <c r="AG1785">
        <v>3</v>
      </c>
      <c r="AH1785">
        <v>11</v>
      </c>
      <c r="AI1785">
        <v>0</v>
      </c>
      <c r="AJ1785">
        <f>marketing_campaign[[#This Row],[AcceptedCmp2]]+marketing_campaign[[#This Row],[AcceptedCmp1]]+marketing_campaign[[#This Row],[AcceptedCmp5]]+marketing_campaign[[#This Row],[AcceptedCmp4]]+marketing_campaign[[#This Row],[AcceptedCmp3]]</f>
        <v>0</v>
      </c>
    </row>
    <row r="1786" spans="1:36" x14ac:dyDescent="0.35">
      <c r="A1786">
        <v>7261</v>
      </c>
      <c r="B1786">
        <v>1971</v>
      </c>
      <c r="C1786">
        <f t="shared" ca="1" si="54"/>
        <v>55</v>
      </c>
      <c r="D1786" t="str" cm="1">
        <f t="array" aca="1" ref="D17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6" t="s">
        <v>29</v>
      </c>
      <c r="F1786" t="s">
        <v>31</v>
      </c>
      <c r="G1786" cm="1">
        <f t="array" ref="G1786">_xlfn.IFS(marketing_campaign[[#This Row],[Marital_Status]]="Single",I1786-J1786+1,marketing_campaign[[#This Row],[Marital_Status]]="Together",I1786+J1786+2,marketing_campaign[[#This Row],[Marital_Status]]="Alone",I1786-J1786+1,marketing_campaign[[#This Row],[Marital_Status]]="Married",I1786+J1786+2,marketing_campaign[[#This Row],[Marital_Status]]="Divorced",I1786+J1786+1,marketing_campaign[[#This Row],[Marital_Status]]="YOLO",I1786-J1786+1,marketing_campaign[[#This Row],[Marital_Status]]="Absurd",I1786-J1786+1,marketing_campaign[[#This Row],[Marital_Status]]="Widow",I1786+J1786+1)</f>
        <v>4</v>
      </c>
      <c r="H1786">
        <v>34600</v>
      </c>
      <c r="I1786">
        <v>1</v>
      </c>
      <c r="J1786">
        <v>1</v>
      </c>
      <c r="K1786" s="1">
        <v>41275</v>
      </c>
      <c r="L1786">
        <v>8</v>
      </c>
      <c r="M1786" t="str" cm="1">
        <f t="array" ref="M1786">_xlfn.IFS(AND(marketing_campaign[[#This Row],[Recency]]&gt;=0,marketing_campaign[[#This Row],[Recency]]&lt;=14),"Early Recency",AND(marketing_campaign[[#This Row],[Recency]]&gt;=15,marketing_campaign[[#This Row],[Recency]]&lt;=31),"Mid-Recency",marketing_campaign[[#This Row],[Recency]]&gt;=32,"Late Recency")</f>
        <v>Early Recency</v>
      </c>
      <c r="N1786">
        <v>199</v>
      </c>
      <c r="O1786">
        <v>33</v>
      </c>
      <c r="P1786">
        <v>60</v>
      </c>
      <c r="Q1786">
        <v>8</v>
      </c>
      <c r="R1786">
        <v>3</v>
      </c>
      <c r="S1786">
        <v>15</v>
      </c>
      <c r="T1786">
        <f>marketing_campaign[[#This Row],[MntGoldProds]]+marketing_campaign[[#This Row],[MntSweetProducts]]+marketing_campaign[[#This Row],[MntFishProducts]]+marketing_campaign[[#This Row],[MntMeatProducts]]+marketing_campaign[[#This Row],[MntFruits]]+marketing_campaign[[#This Row],[MntWines]]</f>
        <v>318</v>
      </c>
      <c r="U1786">
        <v>5</v>
      </c>
      <c r="V1786">
        <v>5</v>
      </c>
      <c r="W1786">
        <v>2</v>
      </c>
      <c r="X1786">
        <v>5</v>
      </c>
      <c r="Y1786">
        <f t="shared" si="55"/>
        <v>17</v>
      </c>
      <c r="Z1786">
        <v>8</v>
      </c>
      <c r="AA1786">
        <v>0</v>
      </c>
      <c r="AB1786">
        <v>0</v>
      </c>
      <c r="AC1786">
        <v>0</v>
      </c>
      <c r="AD1786">
        <v>0</v>
      </c>
      <c r="AE1786">
        <v>0</v>
      </c>
      <c r="AF1786">
        <v>0</v>
      </c>
      <c r="AG1786">
        <v>3</v>
      </c>
      <c r="AH1786">
        <v>11</v>
      </c>
      <c r="AI1786">
        <v>1</v>
      </c>
      <c r="AJ1786">
        <f>marketing_campaign[[#This Row],[AcceptedCmp2]]+marketing_campaign[[#This Row],[AcceptedCmp1]]+marketing_campaign[[#This Row],[AcceptedCmp5]]+marketing_campaign[[#This Row],[AcceptedCmp4]]+marketing_campaign[[#This Row],[AcceptedCmp3]]</f>
        <v>0</v>
      </c>
    </row>
    <row r="1787" spans="1:36" x14ac:dyDescent="0.35">
      <c r="A1787">
        <v>9648</v>
      </c>
      <c r="B1787">
        <v>1967</v>
      </c>
      <c r="C1787">
        <f t="shared" ca="1" si="54"/>
        <v>59</v>
      </c>
      <c r="D1787" t="str" cm="1">
        <f t="array" aca="1" ref="D17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7" t="s">
        <v>29</v>
      </c>
      <c r="F1787" t="s">
        <v>30</v>
      </c>
      <c r="G1787" cm="1">
        <f t="array" ref="G1787">_xlfn.IFS(marketing_campaign[[#This Row],[Marital_Status]]="Single",I1787-J1787+1,marketing_campaign[[#This Row],[Marital_Status]]="Together",I1787+J1787+2,marketing_campaign[[#This Row],[Marital_Status]]="Alone",I1787-J1787+1,marketing_campaign[[#This Row],[Marital_Status]]="Married",I1787+J1787+2,marketing_campaign[[#This Row],[Marital_Status]]="Divorced",I1787+J1787+1,marketing_campaign[[#This Row],[Marital_Status]]="YOLO",I1787-J1787+1,marketing_campaign[[#This Row],[Marital_Status]]="Absurd",I1787-J1787+1,marketing_campaign[[#This Row],[Marital_Status]]="Widow",I1787+J1787+1)</f>
        <v>1</v>
      </c>
      <c r="H1787">
        <v>46904</v>
      </c>
      <c r="I1787">
        <v>1</v>
      </c>
      <c r="J1787">
        <v>1</v>
      </c>
      <c r="K1787" s="1">
        <v>41216</v>
      </c>
      <c r="L1787">
        <v>20</v>
      </c>
      <c r="M1787" t="str" cm="1">
        <f t="array" ref="M1787">_xlfn.IFS(AND(marketing_campaign[[#This Row],[Recency]]&gt;=0,marketing_campaign[[#This Row],[Recency]]&lt;=14),"Early Recency",AND(marketing_campaign[[#This Row],[Recency]]&gt;=15,marketing_campaign[[#This Row],[Recency]]&lt;=31),"Mid-Recency",marketing_campaign[[#This Row],[Recency]]&gt;=32,"Late Recency")</f>
        <v>Mid-Recency</v>
      </c>
      <c r="N1787">
        <v>153</v>
      </c>
      <c r="O1787">
        <v>4</v>
      </c>
      <c r="P1787">
        <v>56</v>
      </c>
      <c r="Q1787">
        <v>0</v>
      </c>
      <c r="R1787">
        <v>9</v>
      </c>
      <c r="S1787">
        <v>31</v>
      </c>
      <c r="T1787">
        <f>marketing_campaign[[#This Row],[MntGoldProds]]+marketing_campaign[[#This Row],[MntSweetProducts]]+marketing_campaign[[#This Row],[MntFishProducts]]+marketing_campaign[[#This Row],[MntMeatProducts]]+marketing_campaign[[#This Row],[MntFruits]]+marketing_campaign[[#This Row],[MntWines]]</f>
        <v>253</v>
      </c>
      <c r="U1787">
        <v>4</v>
      </c>
      <c r="V1787">
        <v>5</v>
      </c>
      <c r="W1787">
        <v>1</v>
      </c>
      <c r="X1787">
        <v>4</v>
      </c>
      <c r="Y1787">
        <f t="shared" si="55"/>
        <v>14</v>
      </c>
      <c r="Z1787">
        <v>8</v>
      </c>
      <c r="AA1787">
        <v>0</v>
      </c>
      <c r="AB1787">
        <v>0</v>
      </c>
      <c r="AC1787">
        <v>0</v>
      </c>
      <c r="AD1787">
        <v>0</v>
      </c>
      <c r="AE1787">
        <v>0</v>
      </c>
      <c r="AF1787">
        <v>0</v>
      </c>
      <c r="AG1787">
        <v>3</v>
      </c>
      <c r="AH1787">
        <v>11</v>
      </c>
      <c r="AI1787">
        <v>0</v>
      </c>
      <c r="AJ1787">
        <f>marketing_campaign[[#This Row],[AcceptedCmp2]]+marketing_campaign[[#This Row],[AcceptedCmp1]]+marketing_campaign[[#This Row],[AcceptedCmp5]]+marketing_campaign[[#This Row],[AcceptedCmp4]]+marketing_campaign[[#This Row],[AcceptedCmp3]]</f>
        <v>0</v>
      </c>
    </row>
    <row r="1788" spans="1:36" x14ac:dyDescent="0.35">
      <c r="A1788">
        <v>2870</v>
      </c>
      <c r="B1788">
        <v>1973</v>
      </c>
      <c r="C1788">
        <f t="shared" ca="1" si="54"/>
        <v>53</v>
      </c>
      <c r="D1788" t="str" cm="1">
        <f t="array" aca="1" ref="D17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88" t="s">
        <v>29</v>
      </c>
      <c r="F1788" t="s">
        <v>33</v>
      </c>
      <c r="G1788" cm="1">
        <f t="array" ref="G1788">_xlfn.IFS(marketing_campaign[[#This Row],[Marital_Status]]="Single",I1788-J1788+1,marketing_campaign[[#This Row],[Marital_Status]]="Together",I1788+J1788+2,marketing_campaign[[#This Row],[Marital_Status]]="Alone",I1788-J1788+1,marketing_campaign[[#This Row],[Marital_Status]]="Married",I1788+J1788+2,marketing_campaign[[#This Row],[Marital_Status]]="Divorced",I1788+J1788+1,marketing_campaign[[#This Row],[Marital_Status]]="YOLO",I1788-J1788+1,marketing_campaign[[#This Row],[Marital_Status]]="Absurd",I1788-J1788+1,marketing_campaign[[#This Row],[Marital_Status]]="Widow",I1788+J1788+1)</f>
        <v>3</v>
      </c>
      <c r="H1788">
        <v>49094</v>
      </c>
      <c r="I1788">
        <v>0</v>
      </c>
      <c r="J1788">
        <v>1</v>
      </c>
      <c r="K1788" s="1">
        <v>41173</v>
      </c>
      <c r="L1788">
        <v>6</v>
      </c>
      <c r="M1788" t="str" cm="1">
        <f t="array" ref="M1788">_xlfn.IFS(AND(marketing_campaign[[#This Row],[Recency]]&gt;=0,marketing_campaign[[#This Row],[Recency]]&lt;=14),"Early Recency",AND(marketing_campaign[[#This Row],[Recency]]&gt;=15,marketing_campaign[[#This Row],[Recency]]&lt;=31),"Mid-Recency",marketing_campaign[[#This Row],[Recency]]&gt;=32,"Late Recency")</f>
        <v>Early Recency</v>
      </c>
      <c r="N1788">
        <v>376</v>
      </c>
      <c r="O1788">
        <v>0</v>
      </c>
      <c r="P1788">
        <v>38</v>
      </c>
      <c r="Q1788">
        <v>11</v>
      </c>
      <c r="R1788">
        <v>8</v>
      </c>
      <c r="S1788">
        <v>69</v>
      </c>
      <c r="T1788">
        <f>marketing_campaign[[#This Row],[MntGoldProds]]+marketing_campaign[[#This Row],[MntSweetProducts]]+marketing_campaign[[#This Row],[MntFishProducts]]+marketing_campaign[[#This Row],[MntMeatProducts]]+marketing_campaign[[#This Row],[MntFruits]]+marketing_campaign[[#This Row],[MntWines]]</f>
        <v>502</v>
      </c>
      <c r="U1788">
        <v>5</v>
      </c>
      <c r="V1788">
        <v>6</v>
      </c>
      <c r="W1788">
        <v>3</v>
      </c>
      <c r="X1788">
        <v>6</v>
      </c>
      <c r="Y1788">
        <f t="shared" si="55"/>
        <v>20</v>
      </c>
      <c r="Z1788">
        <v>6</v>
      </c>
      <c r="AA1788">
        <v>0</v>
      </c>
      <c r="AB1788">
        <v>0</v>
      </c>
      <c r="AC1788">
        <v>0</v>
      </c>
      <c r="AD1788">
        <v>0</v>
      </c>
      <c r="AE1788">
        <v>0</v>
      </c>
      <c r="AF1788">
        <v>0</v>
      </c>
      <c r="AG1788">
        <v>3</v>
      </c>
      <c r="AH1788">
        <v>11</v>
      </c>
      <c r="AI1788">
        <v>0</v>
      </c>
      <c r="AJ1788">
        <f>marketing_campaign[[#This Row],[AcceptedCmp2]]+marketing_campaign[[#This Row],[AcceptedCmp1]]+marketing_campaign[[#This Row],[AcceptedCmp5]]+marketing_campaign[[#This Row],[AcceptedCmp4]]+marketing_campaign[[#This Row],[AcceptedCmp3]]</f>
        <v>0</v>
      </c>
    </row>
    <row r="1789" spans="1:36" x14ac:dyDescent="0.35">
      <c r="A1789">
        <v>8008</v>
      </c>
      <c r="B1789">
        <v>1983</v>
      </c>
      <c r="C1789">
        <f t="shared" ca="1" si="54"/>
        <v>43</v>
      </c>
      <c r="D1789" t="str" cm="1">
        <f t="array" aca="1" ref="D17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789" t="s">
        <v>29</v>
      </c>
      <c r="F1789" t="s">
        <v>31</v>
      </c>
      <c r="G1789" cm="1">
        <f t="array" ref="G1789">_xlfn.IFS(marketing_campaign[[#This Row],[Marital_Status]]="Single",I1789-J1789+1,marketing_campaign[[#This Row],[Marital_Status]]="Together",I1789+J1789+2,marketing_campaign[[#This Row],[Marital_Status]]="Alone",I1789-J1789+1,marketing_campaign[[#This Row],[Marital_Status]]="Married",I1789+J1789+2,marketing_campaign[[#This Row],[Marital_Status]]="Divorced",I1789+J1789+1,marketing_campaign[[#This Row],[Marital_Status]]="YOLO",I1789-J1789+1,marketing_campaign[[#This Row],[Marital_Status]]="Absurd",I1789-J1789+1,marketing_campaign[[#This Row],[Marital_Status]]="Widow",I1789+J1789+1)</f>
        <v>3</v>
      </c>
      <c r="H1789">
        <v>36075</v>
      </c>
      <c r="I1789">
        <v>1</v>
      </c>
      <c r="J1789">
        <v>0</v>
      </c>
      <c r="K1789" s="1">
        <v>41617</v>
      </c>
      <c r="L1789">
        <v>54</v>
      </c>
      <c r="M1789" t="str" cm="1">
        <f t="array" ref="M1789">_xlfn.IFS(AND(marketing_campaign[[#This Row],[Recency]]&gt;=0,marketing_campaign[[#This Row],[Recency]]&lt;=14),"Early Recency",AND(marketing_campaign[[#This Row],[Recency]]&gt;=15,marketing_campaign[[#This Row],[Recency]]&lt;=31),"Mid-Recency",marketing_campaign[[#This Row],[Recency]]&gt;=32,"Late Recency")</f>
        <v>Late Recency</v>
      </c>
      <c r="N1789">
        <v>46</v>
      </c>
      <c r="O1789">
        <v>0</v>
      </c>
      <c r="P1789">
        <v>30</v>
      </c>
      <c r="Q1789">
        <v>12</v>
      </c>
      <c r="R1789">
        <v>1</v>
      </c>
      <c r="S1789">
        <v>30</v>
      </c>
      <c r="T1789">
        <f>marketing_campaign[[#This Row],[MntGoldProds]]+marketing_campaign[[#This Row],[MntSweetProducts]]+marketing_campaign[[#This Row],[MntFishProducts]]+marketing_campaign[[#This Row],[MntMeatProducts]]+marketing_campaign[[#This Row],[MntFruits]]+marketing_campaign[[#This Row],[MntWines]]</f>
        <v>119</v>
      </c>
      <c r="U1789">
        <v>1</v>
      </c>
      <c r="V1789">
        <v>2</v>
      </c>
      <c r="W1789">
        <v>0</v>
      </c>
      <c r="X1789">
        <v>4</v>
      </c>
      <c r="Y1789">
        <f t="shared" si="55"/>
        <v>7</v>
      </c>
      <c r="Z1789">
        <v>6</v>
      </c>
      <c r="AA1789">
        <v>0</v>
      </c>
      <c r="AB1789">
        <v>0</v>
      </c>
      <c r="AC1789">
        <v>0</v>
      </c>
      <c r="AD1789">
        <v>0</v>
      </c>
      <c r="AE1789">
        <v>0</v>
      </c>
      <c r="AF1789">
        <v>0</v>
      </c>
      <c r="AG1789">
        <v>3</v>
      </c>
      <c r="AH1789">
        <v>11</v>
      </c>
      <c r="AI1789">
        <v>0</v>
      </c>
      <c r="AJ1789">
        <f>marketing_campaign[[#This Row],[AcceptedCmp2]]+marketing_campaign[[#This Row],[AcceptedCmp1]]+marketing_campaign[[#This Row],[AcceptedCmp5]]+marketing_campaign[[#This Row],[AcceptedCmp4]]+marketing_campaign[[#This Row],[AcceptedCmp3]]</f>
        <v>0</v>
      </c>
    </row>
    <row r="1790" spans="1:36" x14ac:dyDescent="0.35">
      <c r="A1790">
        <v>1513</v>
      </c>
      <c r="B1790">
        <v>1979</v>
      </c>
      <c r="C1790">
        <f t="shared" ca="1" si="54"/>
        <v>47</v>
      </c>
      <c r="D1790" t="str" cm="1">
        <f t="array" aca="1" ref="D17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0" t="s">
        <v>37</v>
      </c>
      <c r="F1790" t="s">
        <v>31</v>
      </c>
      <c r="G1790" cm="1">
        <f t="array" ref="G1790">_xlfn.IFS(marketing_campaign[[#This Row],[Marital_Status]]="Single",I1790-J1790+1,marketing_campaign[[#This Row],[Marital_Status]]="Together",I1790+J1790+2,marketing_campaign[[#This Row],[Marital_Status]]="Alone",I1790-J1790+1,marketing_campaign[[#This Row],[Marital_Status]]="Married",I1790+J1790+2,marketing_campaign[[#This Row],[Marital_Status]]="Divorced",I1790+J1790+1,marketing_campaign[[#This Row],[Marital_Status]]="YOLO",I1790-J1790+1,marketing_campaign[[#This Row],[Marital_Status]]="Absurd",I1790-J1790+1,marketing_campaign[[#This Row],[Marital_Status]]="Widow",I1790+J1790+1)</f>
        <v>4</v>
      </c>
      <c r="H1790">
        <v>60839</v>
      </c>
      <c r="I1790">
        <v>1</v>
      </c>
      <c r="J1790">
        <v>1</v>
      </c>
      <c r="K1790" s="1">
        <v>41149</v>
      </c>
      <c r="L1790">
        <v>72</v>
      </c>
      <c r="M1790" t="str" cm="1">
        <f t="array" ref="M1790">_xlfn.IFS(AND(marketing_campaign[[#This Row],[Recency]]&gt;=0,marketing_campaign[[#This Row],[Recency]]&lt;=14),"Early Recency",AND(marketing_campaign[[#This Row],[Recency]]&gt;=15,marketing_campaign[[#This Row],[Recency]]&lt;=31),"Mid-Recency",marketing_campaign[[#This Row],[Recency]]&gt;=32,"Late Recency")</f>
        <v>Late Recency</v>
      </c>
      <c r="N1790">
        <v>600</v>
      </c>
      <c r="O1790">
        <v>21</v>
      </c>
      <c r="P1790">
        <v>128</v>
      </c>
      <c r="Q1790">
        <v>223</v>
      </c>
      <c r="R1790">
        <v>150</v>
      </c>
      <c r="S1790">
        <v>128</v>
      </c>
      <c r="T1790">
        <f>marketing_campaign[[#This Row],[MntGoldProds]]+marketing_campaign[[#This Row],[MntSweetProducts]]+marketing_campaign[[#This Row],[MntFishProducts]]+marketing_campaign[[#This Row],[MntMeatProducts]]+marketing_campaign[[#This Row],[MntFruits]]+marketing_campaign[[#This Row],[MntWines]]</f>
        <v>1250</v>
      </c>
      <c r="U1790">
        <v>13</v>
      </c>
      <c r="V1790">
        <v>2</v>
      </c>
      <c r="W1790">
        <v>2</v>
      </c>
      <c r="X1790">
        <v>12</v>
      </c>
      <c r="Y1790">
        <f t="shared" si="55"/>
        <v>29</v>
      </c>
      <c r="Z1790">
        <v>8</v>
      </c>
      <c r="AA1790">
        <v>0</v>
      </c>
      <c r="AB1790">
        <v>0</v>
      </c>
      <c r="AC1790">
        <v>0</v>
      </c>
      <c r="AD1790">
        <v>0</v>
      </c>
      <c r="AE1790">
        <v>0</v>
      </c>
      <c r="AF1790">
        <v>0</v>
      </c>
      <c r="AG1790">
        <v>3</v>
      </c>
      <c r="AH1790">
        <v>11</v>
      </c>
      <c r="AI1790">
        <v>0</v>
      </c>
      <c r="AJ1790">
        <f>marketing_campaign[[#This Row],[AcceptedCmp2]]+marketing_campaign[[#This Row],[AcceptedCmp1]]+marketing_campaign[[#This Row],[AcceptedCmp5]]+marketing_campaign[[#This Row],[AcceptedCmp4]]+marketing_campaign[[#This Row],[AcceptedCmp3]]</f>
        <v>0</v>
      </c>
    </row>
    <row r="1791" spans="1:36" x14ac:dyDescent="0.35">
      <c r="A1791">
        <v>6173</v>
      </c>
      <c r="B1791">
        <v>1979</v>
      </c>
      <c r="C1791">
        <f t="shared" ca="1" si="54"/>
        <v>47</v>
      </c>
      <c r="D1791" t="str" cm="1">
        <f t="array" aca="1" ref="D17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1" t="s">
        <v>29</v>
      </c>
      <c r="F1791" t="s">
        <v>31</v>
      </c>
      <c r="G1791" cm="1">
        <f t="array" ref="G1791">_xlfn.IFS(marketing_campaign[[#This Row],[Marital_Status]]="Single",I1791-J1791+1,marketing_campaign[[#This Row],[Marital_Status]]="Together",I1791+J1791+2,marketing_campaign[[#This Row],[Marital_Status]]="Alone",I1791-J1791+1,marketing_campaign[[#This Row],[Marital_Status]]="Married",I1791+J1791+2,marketing_campaign[[#This Row],[Marital_Status]]="Divorced",I1791+J1791+1,marketing_campaign[[#This Row],[Marital_Status]]="YOLO",I1791-J1791+1,marketing_campaign[[#This Row],[Marital_Status]]="Absurd",I1791-J1791+1,marketing_campaign[[#This Row],[Marital_Status]]="Widow",I1791+J1791+1)</f>
        <v>3</v>
      </c>
      <c r="H1791">
        <v>77298</v>
      </c>
      <c r="I1791">
        <v>0</v>
      </c>
      <c r="J1791">
        <v>1</v>
      </c>
      <c r="K1791" s="1">
        <v>41580</v>
      </c>
      <c r="L1791">
        <v>46</v>
      </c>
      <c r="M1791" t="str" cm="1">
        <f t="array" ref="M1791">_xlfn.IFS(AND(marketing_campaign[[#This Row],[Recency]]&gt;=0,marketing_campaign[[#This Row],[Recency]]&lt;=14),"Early Recency",AND(marketing_campaign[[#This Row],[Recency]]&gt;=15,marketing_campaign[[#This Row],[Recency]]&lt;=31),"Mid-Recency",marketing_campaign[[#This Row],[Recency]]&gt;=32,"Late Recency")</f>
        <v>Late Recency</v>
      </c>
      <c r="N1791">
        <v>425</v>
      </c>
      <c r="O1791">
        <v>115</v>
      </c>
      <c r="P1791">
        <v>292</v>
      </c>
      <c r="Q1791">
        <v>23</v>
      </c>
      <c r="R1791">
        <v>35</v>
      </c>
      <c r="S1791">
        <v>79</v>
      </c>
      <c r="T1791">
        <f>marketing_campaign[[#This Row],[MntGoldProds]]+marketing_campaign[[#This Row],[MntSweetProducts]]+marketing_campaign[[#This Row],[MntFishProducts]]+marketing_campaign[[#This Row],[MntMeatProducts]]+marketing_campaign[[#This Row],[MntFruits]]+marketing_campaign[[#This Row],[MntWines]]</f>
        <v>969</v>
      </c>
      <c r="U1791">
        <v>1</v>
      </c>
      <c r="V1791">
        <v>6</v>
      </c>
      <c r="W1791">
        <v>6</v>
      </c>
      <c r="X1791">
        <v>11</v>
      </c>
      <c r="Y1791">
        <f t="shared" si="55"/>
        <v>24</v>
      </c>
      <c r="Z1791">
        <v>3</v>
      </c>
      <c r="AA1791">
        <v>0</v>
      </c>
      <c r="AB1791">
        <v>0</v>
      </c>
      <c r="AC1791">
        <v>0</v>
      </c>
      <c r="AD1791">
        <v>0</v>
      </c>
      <c r="AE1791">
        <v>0</v>
      </c>
      <c r="AF1791">
        <v>0</v>
      </c>
      <c r="AG1791">
        <v>3</v>
      </c>
      <c r="AH1791">
        <v>11</v>
      </c>
      <c r="AI1791">
        <v>0</v>
      </c>
      <c r="AJ1791">
        <f>marketing_campaign[[#This Row],[AcceptedCmp2]]+marketing_campaign[[#This Row],[AcceptedCmp1]]+marketing_campaign[[#This Row],[AcceptedCmp5]]+marketing_campaign[[#This Row],[AcceptedCmp4]]+marketing_campaign[[#This Row],[AcceptedCmp3]]</f>
        <v>0</v>
      </c>
    </row>
    <row r="1792" spans="1:36" x14ac:dyDescent="0.35">
      <c r="A1792">
        <v>1419</v>
      </c>
      <c r="B1792">
        <v>1950</v>
      </c>
      <c r="C1792">
        <f t="shared" ca="1" si="54"/>
        <v>76</v>
      </c>
      <c r="D1792" t="str" cm="1">
        <f t="array" aca="1" ref="D17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2" t="s">
        <v>29</v>
      </c>
      <c r="F1792" t="s">
        <v>31</v>
      </c>
      <c r="G1792" cm="1">
        <f t="array" ref="G1792">_xlfn.IFS(marketing_campaign[[#This Row],[Marital_Status]]="Single",I1792-J1792+1,marketing_campaign[[#This Row],[Marital_Status]]="Together",I1792+J1792+2,marketing_campaign[[#This Row],[Marital_Status]]="Alone",I1792-J1792+1,marketing_campaign[[#This Row],[Marital_Status]]="Married",I1792+J1792+2,marketing_campaign[[#This Row],[Marital_Status]]="Divorced",I1792+J1792+1,marketing_campaign[[#This Row],[Marital_Status]]="YOLO",I1792-J1792+1,marketing_campaign[[#This Row],[Marital_Status]]="Absurd",I1792-J1792+1,marketing_campaign[[#This Row],[Marital_Status]]="Widow",I1792+J1792+1)</f>
        <v>4</v>
      </c>
      <c r="H1792">
        <v>34026</v>
      </c>
      <c r="I1792">
        <v>1</v>
      </c>
      <c r="J1792">
        <v>1</v>
      </c>
      <c r="K1792" s="1">
        <v>41491</v>
      </c>
      <c r="L1792">
        <v>11</v>
      </c>
      <c r="M1792" t="str" cm="1">
        <f t="array" ref="M1792">_xlfn.IFS(AND(marketing_campaign[[#This Row],[Recency]]&gt;=0,marketing_campaign[[#This Row],[Recency]]&lt;=14),"Early Recency",AND(marketing_campaign[[#This Row],[Recency]]&gt;=15,marketing_campaign[[#This Row],[Recency]]&lt;=31),"Mid-Recency",marketing_campaign[[#This Row],[Recency]]&gt;=32,"Late Recency")</f>
        <v>Early Recency</v>
      </c>
      <c r="N1792">
        <v>18</v>
      </c>
      <c r="O1792">
        <v>6</v>
      </c>
      <c r="P1792">
        <v>15</v>
      </c>
      <c r="Q1792">
        <v>12</v>
      </c>
      <c r="R1792">
        <v>8</v>
      </c>
      <c r="S1792">
        <v>17</v>
      </c>
      <c r="T1792">
        <f>marketing_campaign[[#This Row],[MntGoldProds]]+marketing_campaign[[#This Row],[MntSweetProducts]]+marketing_campaign[[#This Row],[MntFishProducts]]+marketing_campaign[[#This Row],[MntMeatProducts]]+marketing_campaign[[#This Row],[MntFruits]]+marketing_campaign[[#This Row],[MntWines]]</f>
        <v>76</v>
      </c>
      <c r="U1792">
        <v>3</v>
      </c>
      <c r="V1792">
        <v>2</v>
      </c>
      <c r="W1792">
        <v>1</v>
      </c>
      <c r="X1792">
        <v>3</v>
      </c>
      <c r="Y1792">
        <f t="shared" si="55"/>
        <v>9</v>
      </c>
      <c r="Z1792">
        <v>5</v>
      </c>
      <c r="AA1792">
        <v>0</v>
      </c>
      <c r="AB1792">
        <v>0</v>
      </c>
      <c r="AC1792">
        <v>0</v>
      </c>
      <c r="AD1792">
        <v>0</v>
      </c>
      <c r="AE1792">
        <v>0</v>
      </c>
      <c r="AF1792">
        <v>0</v>
      </c>
      <c r="AG1792">
        <v>3</v>
      </c>
      <c r="AH1792">
        <v>11</v>
      </c>
      <c r="AI1792">
        <v>0</v>
      </c>
      <c r="AJ1792">
        <f>marketing_campaign[[#This Row],[AcceptedCmp2]]+marketing_campaign[[#This Row],[AcceptedCmp1]]+marketing_campaign[[#This Row],[AcceptedCmp5]]+marketing_campaign[[#This Row],[AcceptedCmp4]]+marketing_campaign[[#This Row],[AcceptedCmp3]]</f>
        <v>0</v>
      </c>
    </row>
    <row r="1793" spans="1:36" x14ac:dyDescent="0.35">
      <c r="A1793">
        <v>9150</v>
      </c>
      <c r="B1793">
        <v>1963</v>
      </c>
      <c r="C1793">
        <f t="shared" ca="1" si="54"/>
        <v>63</v>
      </c>
      <c r="D1793" t="str" cm="1">
        <f t="array" aca="1" ref="D17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3" t="s">
        <v>32</v>
      </c>
      <c r="F1793" t="s">
        <v>30</v>
      </c>
      <c r="G1793" cm="1">
        <f t="array" ref="G1793">_xlfn.IFS(marketing_campaign[[#This Row],[Marital_Status]]="Single",I1793-J1793+1,marketing_campaign[[#This Row],[Marital_Status]]="Together",I1793+J1793+2,marketing_campaign[[#This Row],[Marital_Status]]="Alone",I1793-J1793+1,marketing_campaign[[#This Row],[Marital_Status]]="Married",I1793+J1793+2,marketing_campaign[[#This Row],[Marital_Status]]="Divorced",I1793+J1793+1,marketing_campaign[[#This Row],[Marital_Status]]="YOLO",I1793-J1793+1,marketing_campaign[[#This Row],[Marital_Status]]="Absurd",I1793-J1793+1,marketing_campaign[[#This Row],[Marital_Status]]="Widow",I1793+J1793+1)</f>
        <v>1</v>
      </c>
      <c r="H1793">
        <v>48918</v>
      </c>
      <c r="I1793">
        <v>1</v>
      </c>
      <c r="J1793">
        <v>1</v>
      </c>
      <c r="K1793" s="1">
        <v>41741</v>
      </c>
      <c r="L1793">
        <v>21</v>
      </c>
      <c r="M1793" t="str" cm="1">
        <f t="array" ref="M1793">_xlfn.IFS(AND(marketing_campaign[[#This Row],[Recency]]&gt;=0,marketing_campaign[[#This Row],[Recency]]&lt;=14),"Early Recency",AND(marketing_campaign[[#This Row],[Recency]]&gt;=15,marketing_campaign[[#This Row],[Recency]]&lt;=31),"Mid-Recency",marketing_campaign[[#This Row],[Recency]]&gt;=32,"Late Recency")</f>
        <v>Mid-Recency</v>
      </c>
      <c r="N1793">
        <v>52</v>
      </c>
      <c r="O1793">
        <v>0</v>
      </c>
      <c r="P1793">
        <v>9</v>
      </c>
      <c r="Q1793">
        <v>0</v>
      </c>
      <c r="R1793">
        <v>0</v>
      </c>
      <c r="S1793">
        <v>1</v>
      </c>
      <c r="T1793">
        <f>marketing_campaign[[#This Row],[MntGoldProds]]+marketing_campaign[[#This Row],[MntSweetProducts]]+marketing_campaign[[#This Row],[MntFishProducts]]+marketing_campaign[[#This Row],[MntMeatProducts]]+marketing_campaign[[#This Row],[MntFruits]]+marketing_campaign[[#This Row],[MntWines]]</f>
        <v>62</v>
      </c>
      <c r="U1793">
        <v>2</v>
      </c>
      <c r="V1793">
        <v>1</v>
      </c>
      <c r="W1793">
        <v>0</v>
      </c>
      <c r="X1793">
        <v>4</v>
      </c>
      <c r="Y1793">
        <f t="shared" si="55"/>
        <v>7</v>
      </c>
      <c r="Z1793">
        <v>4</v>
      </c>
      <c r="AA1793">
        <v>0</v>
      </c>
      <c r="AB1793">
        <v>0</v>
      </c>
      <c r="AC1793">
        <v>0</v>
      </c>
      <c r="AD1793">
        <v>0</v>
      </c>
      <c r="AE1793">
        <v>0</v>
      </c>
      <c r="AF1793">
        <v>0</v>
      </c>
      <c r="AG1793">
        <v>3</v>
      </c>
      <c r="AH1793">
        <v>11</v>
      </c>
      <c r="AI1793">
        <v>0</v>
      </c>
      <c r="AJ1793">
        <f>marketing_campaign[[#This Row],[AcceptedCmp2]]+marketing_campaign[[#This Row],[AcceptedCmp1]]+marketing_campaign[[#This Row],[AcceptedCmp5]]+marketing_campaign[[#This Row],[AcceptedCmp4]]+marketing_campaign[[#This Row],[AcceptedCmp3]]</f>
        <v>0</v>
      </c>
    </row>
    <row r="1794" spans="1:36" x14ac:dyDescent="0.35">
      <c r="A1794">
        <v>7960</v>
      </c>
      <c r="B1794">
        <v>1962</v>
      </c>
      <c r="C1794">
        <f t="shared" ref="C1794:C1857" ca="1" si="56">YEAR(TODAY())-B1794</f>
        <v>64</v>
      </c>
      <c r="D1794" t="str" cm="1">
        <f t="array" aca="1" ref="D17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4" t="s">
        <v>37</v>
      </c>
      <c r="F1794" t="s">
        <v>31</v>
      </c>
      <c r="G1794" cm="1">
        <f t="array" ref="G1794">_xlfn.IFS(marketing_campaign[[#This Row],[Marital_Status]]="Single",I1794-J1794+1,marketing_campaign[[#This Row],[Marital_Status]]="Together",I1794+J1794+2,marketing_campaign[[#This Row],[Marital_Status]]="Alone",I1794-J1794+1,marketing_campaign[[#This Row],[Marital_Status]]="Married",I1794+J1794+2,marketing_campaign[[#This Row],[Marital_Status]]="Divorced",I1794+J1794+1,marketing_campaign[[#This Row],[Marital_Status]]="YOLO",I1794-J1794+1,marketing_campaign[[#This Row],[Marital_Status]]="Absurd",I1794-J1794+1,marketing_campaign[[#This Row],[Marital_Status]]="Widow",I1794+J1794+1)</f>
        <v>2</v>
      </c>
      <c r="H1794">
        <v>82122</v>
      </c>
      <c r="I1794">
        <v>0</v>
      </c>
      <c r="J1794">
        <v>0</v>
      </c>
      <c r="K1794" s="1">
        <v>41501</v>
      </c>
      <c r="L1794">
        <v>89</v>
      </c>
      <c r="M1794" t="str" cm="1">
        <f t="array" ref="M1794">_xlfn.IFS(AND(marketing_campaign[[#This Row],[Recency]]&gt;=0,marketing_campaign[[#This Row],[Recency]]&lt;=14),"Early Recency",AND(marketing_campaign[[#This Row],[Recency]]&gt;=15,marketing_campaign[[#This Row],[Recency]]&lt;=31),"Mid-Recency",marketing_campaign[[#This Row],[Recency]]&gt;=32,"Late Recency")</f>
        <v>Late Recency</v>
      </c>
      <c r="N1794">
        <v>734</v>
      </c>
      <c r="O1794">
        <v>22</v>
      </c>
      <c r="P1794">
        <v>350</v>
      </c>
      <c r="Q1794">
        <v>151</v>
      </c>
      <c r="R1794">
        <v>25</v>
      </c>
      <c r="S1794">
        <v>100</v>
      </c>
      <c r="T1794">
        <f>marketing_campaign[[#This Row],[MntGoldProds]]+marketing_campaign[[#This Row],[MntSweetProducts]]+marketing_campaign[[#This Row],[MntFishProducts]]+marketing_campaign[[#This Row],[MntMeatProducts]]+marketing_campaign[[#This Row],[MntFruits]]+marketing_campaign[[#This Row],[MntWines]]</f>
        <v>1382</v>
      </c>
      <c r="U1794">
        <v>1</v>
      </c>
      <c r="V1794">
        <v>3</v>
      </c>
      <c r="W1794">
        <v>9</v>
      </c>
      <c r="X1794">
        <v>13</v>
      </c>
      <c r="Y1794">
        <f t="shared" ref="Y1794:Y1857" si="57">U1794+V1794+W1794+X1794</f>
        <v>26</v>
      </c>
      <c r="Z1794">
        <v>1</v>
      </c>
      <c r="AA1794">
        <v>0</v>
      </c>
      <c r="AB1794">
        <v>0</v>
      </c>
      <c r="AC1794">
        <v>1</v>
      </c>
      <c r="AD1794">
        <v>0</v>
      </c>
      <c r="AE1794">
        <v>0</v>
      </c>
      <c r="AF1794">
        <v>0</v>
      </c>
      <c r="AG1794">
        <v>3</v>
      </c>
      <c r="AH1794">
        <v>11</v>
      </c>
      <c r="AI1794">
        <v>0</v>
      </c>
      <c r="AJ1794">
        <f>marketing_campaign[[#This Row],[AcceptedCmp2]]+marketing_campaign[[#This Row],[AcceptedCmp1]]+marketing_campaign[[#This Row],[AcceptedCmp5]]+marketing_campaign[[#This Row],[AcceptedCmp4]]+marketing_campaign[[#This Row],[AcceptedCmp3]]</f>
        <v>1</v>
      </c>
    </row>
    <row r="1795" spans="1:36" x14ac:dyDescent="0.35">
      <c r="A1795">
        <v>1250</v>
      </c>
      <c r="B1795">
        <v>1976</v>
      </c>
      <c r="C1795">
        <f t="shared" ca="1" si="56"/>
        <v>50</v>
      </c>
      <c r="D1795" t="str" cm="1">
        <f t="array" aca="1" ref="D17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5" t="s">
        <v>29</v>
      </c>
      <c r="F1795" t="s">
        <v>30</v>
      </c>
      <c r="G1795" cm="1">
        <f t="array" ref="G1795">_xlfn.IFS(marketing_campaign[[#This Row],[Marital_Status]]="Single",I1795-J1795+1,marketing_campaign[[#This Row],[Marital_Status]]="Together",I1795+J1795+2,marketing_campaign[[#This Row],[Marital_Status]]="Alone",I1795-J1795+1,marketing_campaign[[#This Row],[Marital_Status]]="Married",I1795+J1795+2,marketing_campaign[[#This Row],[Marital_Status]]="Divorced",I1795+J1795+1,marketing_campaign[[#This Row],[Marital_Status]]="YOLO",I1795-J1795+1,marketing_campaign[[#This Row],[Marital_Status]]="Absurd",I1795-J1795+1,marketing_campaign[[#This Row],[Marital_Status]]="Widow",I1795+J1795+1)</f>
        <v>2</v>
      </c>
      <c r="H1795">
        <v>37697</v>
      </c>
      <c r="I1795">
        <v>1</v>
      </c>
      <c r="J1795">
        <v>0</v>
      </c>
      <c r="K1795" s="1">
        <v>41677</v>
      </c>
      <c r="L1795">
        <v>82</v>
      </c>
      <c r="M1795" t="str" cm="1">
        <f t="array" ref="M1795">_xlfn.IFS(AND(marketing_campaign[[#This Row],[Recency]]&gt;=0,marketing_campaign[[#This Row],[Recency]]&lt;=14),"Early Recency",AND(marketing_campaign[[#This Row],[Recency]]&gt;=15,marketing_campaign[[#This Row],[Recency]]&lt;=31),"Mid-Recency",marketing_campaign[[#This Row],[Recency]]&gt;=32,"Late Recency")</f>
        <v>Late Recency</v>
      </c>
      <c r="N1795">
        <v>34</v>
      </c>
      <c r="O1795">
        <v>6</v>
      </c>
      <c r="P1795">
        <v>21</v>
      </c>
      <c r="Q1795">
        <v>11</v>
      </c>
      <c r="R1795">
        <v>4</v>
      </c>
      <c r="S1795">
        <v>8</v>
      </c>
      <c r="T1795">
        <f>marketing_campaign[[#This Row],[MntGoldProds]]+marketing_campaign[[#This Row],[MntSweetProducts]]+marketing_campaign[[#This Row],[MntFishProducts]]+marketing_campaign[[#This Row],[MntMeatProducts]]+marketing_campaign[[#This Row],[MntFruits]]+marketing_campaign[[#This Row],[MntWines]]</f>
        <v>84</v>
      </c>
      <c r="U1795">
        <v>1</v>
      </c>
      <c r="V1795">
        <v>2</v>
      </c>
      <c r="W1795">
        <v>1</v>
      </c>
      <c r="X1795">
        <v>3</v>
      </c>
      <c r="Y1795">
        <f t="shared" si="57"/>
        <v>7</v>
      </c>
      <c r="Z1795">
        <v>6</v>
      </c>
      <c r="AA1795">
        <v>0</v>
      </c>
      <c r="AB1795">
        <v>0</v>
      </c>
      <c r="AC1795">
        <v>0</v>
      </c>
      <c r="AD1795">
        <v>0</v>
      </c>
      <c r="AE1795">
        <v>0</v>
      </c>
      <c r="AF1795">
        <v>0</v>
      </c>
      <c r="AG1795">
        <v>3</v>
      </c>
      <c r="AH1795">
        <v>11</v>
      </c>
      <c r="AI1795">
        <v>0</v>
      </c>
      <c r="AJ1795">
        <f>marketing_campaign[[#This Row],[AcceptedCmp2]]+marketing_campaign[[#This Row],[AcceptedCmp1]]+marketing_campaign[[#This Row],[AcceptedCmp5]]+marketing_campaign[[#This Row],[AcceptedCmp4]]+marketing_campaign[[#This Row],[AcceptedCmp3]]</f>
        <v>0</v>
      </c>
    </row>
    <row r="1796" spans="1:36" x14ac:dyDescent="0.35">
      <c r="A1796">
        <v>9905</v>
      </c>
      <c r="B1796">
        <v>1952</v>
      </c>
      <c r="C1796">
        <f t="shared" ca="1" si="56"/>
        <v>74</v>
      </c>
      <c r="D1796" t="str" cm="1">
        <f t="array" aca="1" ref="D17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6" t="s">
        <v>29</v>
      </c>
      <c r="F1796" t="s">
        <v>31</v>
      </c>
      <c r="G1796" cm="1">
        <f t="array" ref="G1796">_xlfn.IFS(marketing_campaign[[#This Row],[Marital_Status]]="Single",I1796-J1796+1,marketing_campaign[[#This Row],[Marital_Status]]="Together",I1796+J1796+2,marketing_campaign[[#This Row],[Marital_Status]]="Alone",I1796-J1796+1,marketing_campaign[[#This Row],[Marital_Status]]="Married",I1796+J1796+2,marketing_campaign[[#This Row],[Marital_Status]]="Divorced",I1796+J1796+1,marketing_campaign[[#This Row],[Marital_Status]]="YOLO",I1796-J1796+1,marketing_campaign[[#This Row],[Marital_Status]]="Absurd",I1796-J1796+1,marketing_campaign[[#This Row],[Marital_Status]]="Widow",I1796+J1796+1)</f>
        <v>4</v>
      </c>
      <c r="H1796">
        <v>34074</v>
      </c>
      <c r="I1796">
        <v>1</v>
      </c>
      <c r="J1796">
        <v>1</v>
      </c>
      <c r="K1796" s="1">
        <v>41468</v>
      </c>
      <c r="L1796">
        <v>69</v>
      </c>
      <c r="M1796" t="str" cm="1">
        <f t="array" ref="M1796">_xlfn.IFS(AND(marketing_campaign[[#This Row],[Recency]]&gt;=0,marketing_campaign[[#This Row],[Recency]]&lt;=14),"Early Recency",AND(marketing_campaign[[#This Row],[Recency]]&gt;=15,marketing_campaign[[#This Row],[Recency]]&lt;=31),"Mid-Recency",marketing_campaign[[#This Row],[Recency]]&gt;=32,"Late Recency")</f>
        <v>Late Recency</v>
      </c>
      <c r="N1796">
        <v>135</v>
      </c>
      <c r="O1796">
        <v>1</v>
      </c>
      <c r="P1796">
        <v>41</v>
      </c>
      <c r="Q1796">
        <v>10</v>
      </c>
      <c r="R1796">
        <v>1</v>
      </c>
      <c r="S1796">
        <v>67</v>
      </c>
      <c r="T1796">
        <f>marketing_campaign[[#This Row],[MntGoldProds]]+marketing_campaign[[#This Row],[MntSweetProducts]]+marketing_campaign[[#This Row],[MntFishProducts]]+marketing_campaign[[#This Row],[MntMeatProducts]]+marketing_campaign[[#This Row],[MntFruits]]+marketing_campaign[[#This Row],[MntWines]]</f>
        <v>255</v>
      </c>
      <c r="U1796">
        <v>5</v>
      </c>
      <c r="V1796">
        <v>3</v>
      </c>
      <c r="W1796">
        <v>3</v>
      </c>
      <c r="X1796">
        <v>3</v>
      </c>
      <c r="Y1796">
        <f t="shared" si="57"/>
        <v>14</v>
      </c>
      <c r="Z1796">
        <v>6</v>
      </c>
      <c r="AA1796">
        <v>1</v>
      </c>
      <c r="AB1796">
        <v>0</v>
      </c>
      <c r="AC1796">
        <v>0</v>
      </c>
      <c r="AD1796">
        <v>0</v>
      </c>
      <c r="AE1796">
        <v>0</v>
      </c>
      <c r="AF1796">
        <v>0</v>
      </c>
      <c r="AG1796">
        <v>3</v>
      </c>
      <c r="AH1796">
        <v>11</v>
      </c>
      <c r="AI1796">
        <v>0</v>
      </c>
      <c r="AJ1796">
        <f>marketing_campaign[[#This Row],[AcceptedCmp2]]+marketing_campaign[[#This Row],[AcceptedCmp1]]+marketing_campaign[[#This Row],[AcceptedCmp5]]+marketing_campaign[[#This Row],[AcceptedCmp4]]+marketing_campaign[[#This Row],[AcceptedCmp3]]</f>
        <v>1</v>
      </c>
    </row>
    <row r="1797" spans="1:36" x14ac:dyDescent="0.35">
      <c r="A1797">
        <v>10691</v>
      </c>
      <c r="B1797">
        <v>1960</v>
      </c>
      <c r="C1797">
        <f t="shared" ca="1" si="56"/>
        <v>66</v>
      </c>
      <c r="D1797" t="str" cm="1">
        <f t="array" aca="1" ref="D17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7" t="s">
        <v>34</v>
      </c>
      <c r="F1797" t="s">
        <v>33</v>
      </c>
      <c r="G1797" cm="1">
        <f t="array" ref="G1797">_xlfn.IFS(marketing_campaign[[#This Row],[Marital_Status]]="Single",I1797-J1797+1,marketing_campaign[[#This Row],[Marital_Status]]="Together",I1797+J1797+2,marketing_campaign[[#This Row],[Marital_Status]]="Alone",I1797-J1797+1,marketing_campaign[[#This Row],[Marital_Status]]="Married",I1797+J1797+2,marketing_campaign[[#This Row],[Marital_Status]]="Divorced",I1797+J1797+1,marketing_campaign[[#This Row],[Marital_Status]]="YOLO",I1797-J1797+1,marketing_campaign[[#This Row],[Marital_Status]]="Absurd",I1797-J1797+1,marketing_campaign[[#This Row],[Marital_Status]]="Widow",I1797+J1797+1)</f>
        <v>4</v>
      </c>
      <c r="H1797">
        <v>28520</v>
      </c>
      <c r="I1797">
        <v>1</v>
      </c>
      <c r="J1797">
        <v>1</v>
      </c>
      <c r="K1797" s="1">
        <v>41439</v>
      </c>
      <c r="L1797">
        <v>55</v>
      </c>
      <c r="M1797" t="str" cm="1">
        <f t="array" ref="M1797">_xlfn.IFS(AND(marketing_campaign[[#This Row],[Recency]]&gt;=0,marketing_campaign[[#This Row],[Recency]]&lt;=14),"Early Recency",AND(marketing_campaign[[#This Row],[Recency]]&gt;=15,marketing_campaign[[#This Row],[Recency]]&lt;=31),"Mid-Recency",marketing_campaign[[#This Row],[Recency]]&gt;=32,"Late Recency")</f>
        <v>Late Recency</v>
      </c>
      <c r="N1797">
        <v>11</v>
      </c>
      <c r="O1797">
        <v>0</v>
      </c>
      <c r="P1797">
        <v>10</v>
      </c>
      <c r="Q1797">
        <v>0</v>
      </c>
      <c r="R1797">
        <v>2</v>
      </c>
      <c r="S1797">
        <v>20</v>
      </c>
      <c r="T1797">
        <f>marketing_campaign[[#This Row],[MntGoldProds]]+marketing_campaign[[#This Row],[MntSweetProducts]]+marketing_campaign[[#This Row],[MntFishProducts]]+marketing_campaign[[#This Row],[MntMeatProducts]]+marketing_campaign[[#This Row],[MntFruits]]+marketing_campaign[[#This Row],[MntWines]]</f>
        <v>43</v>
      </c>
      <c r="U1797">
        <v>1</v>
      </c>
      <c r="V1797">
        <v>1</v>
      </c>
      <c r="W1797">
        <v>1</v>
      </c>
      <c r="X1797">
        <v>2</v>
      </c>
      <c r="Y1797">
        <f t="shared" si="57"/>
        <v>5</v>
      </c>
      <c r="Z1797">
        <v>6</v>
      </c>
      <c r="AA1797">
        <v>0</v>
      </c>
      <c r="AB1797">
        <v>0</v>
      </c>
      <c r="AC1797">
        <v>0</v>
      </c>
      <c r="AD1797">
        <v>0</v>
      </c>
      <c r="AE1797">
        <v>0</v>
      </c>
      <c r="AF1797">
        <v>0</v>
      </c>
      <c r="AG1797">
        <v>3</v>
      </c>
      <c r="AH1797">
        <v>11</v>
      </c>
      <c r="AI1797">
        <v>0</v>
      </c>
      <c r="AJ1797">
        <f>marketing_campaign[[#This Row],[AcceptedCmp2]]+marketing_campaign[[#This Row],[AcceptedCmp1]]+marketing_campaign[[#This Row],[AcceptedCmp5]]+marketing_campaign[[#This Row],[AcceptedCmp4]]+marketing_campaign[[#This Row],[AcceptedCmp3]]</f>
        <v>0</v>
      </c>
    </row>
    <row r="1798" spans="1:36" x14ac:dyDescent="0.35">
      <c r="A1798">
        <v>7002</v>
      </c>
      <c r="B1798">
        <v>1955</v>
      </c>
      <c r="C1798">
        <f t="shared" ca="1" si="56"/>
        <v>71</v>
      </c>
      <c r="D1798" t="str" cm="1">
        <f t="array" aca="1" ref="D17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798" t="s">
        <v>29</v>
      </c>
      <c r="F1798" t="s">
        <v>30</v>
      </c>
      <c r="G1798" cm="1">
        <f t="array" ref="G1798">_xlfn.IFS(marketing_campaign[[#This Row],[Marital_Status]]="Single",I1798-J1798+1,marketing_campaign[[#This Row],[Marital_Status]]="Together",I1798+J1798+2,marketing_campaign[[#This Row],[Marital_Status]]="Alone",I1798-J1798+1,marketing_campaign[[#This Row],[Marital_Status]]="Married",I1798+J1798+2,marketing_campaign[[#This Row],[Marital_Status]]="Divorced",I1798+J1798+1,marketing_campaign[[#This Row],[Marital_Status]]="YOLO",I1798-J1798+1,marketing_campaign[[#This Row],[Marital_Status]]="Absurd",I1798-J1798+1,marketing_campaign[[#This Row],[Marital_Status]]="Widow",I1798+J1798+1)</f>
        <v>0</v>
      </c>
      <c r="H1798">
        <v>62535</v>
      </c>
      <c r="I1798">
        <v>0</v>
      </c>
      <c r="J1798">
        <v>1</v>
      </c>
      <c r="K1798" s="1">
        <v>41550</v>
      </c>
      <c r="L1798">
        <v>13</v>
      </c>
      <c r="M1798" t="str" cm="1">
        <f t="array" ref="M1798">_xlfn.IFS(AND(marketing_campaign[[#This Row],[Recency]]&gt;=0,marketing_campaign[[#This Row],[Recency]]&lt;=14),"Early Recency",AND(marketing_campaign[[#This Row],[Recency]]&gt;=15,marketing_campaign[[#This Row],[Recency]]&lt;=31),"Mid-Recency",marketing_campaign[[#This Row],[Recency]]&gt;=32,"Late Recency")</f>
        <v>Early Recency</v>
      </c>
      <c r="N1798">
        <v>163</v>
      </c>
      <c r="O1798">
        <v>48</v>
      </c>
      <c r="P1798">
        <v>90</v>
      </c>
      <c r="Q1798">
        <v>0</v>
      </c>
      <c r="R1798">
        <v>45</v>
      </c>
      <c r="S1798">
        <v>52</v>
      </c>
      <c r="T1798">
        <f>marketing_campaign[[#This Row],[MntGoldProds]]+marketing_campaign[[#This Row],[MntSweetProducts]]+marketing_campaign[[#This Row],[MntFishProducts]]+marketing_campaign[[#This Row],[MntMeatProducts]]+marketing_campaign[[#This Row],[MntFruits]]+marketing_campaign[[#This Row],[MntWines]]</f>
        <v>398</v>
      </c>
      <c r="U1798">
        <v>1</v>
      </c>
      <c r="V1798">
        <v>3</v>
      </c>
      <c r="W1798">
        <v>2</v>
      </c>
      <c r="X1798">
        <v>8</v>
      </c>
      <c r="Y1798">
        <f t="shared" si="57"/>
        <v>14</v>
      </c>
      <c r="Z1798">
        <v>3</v>
      </c>
      <c r="AA1798">
        <v>0</v>
      </c>
      <c r="AB1798">
        <v>0</v>
      </c>
      <c r="AC1798">
        <v>0</v>
      </c>
      <c r="AD1798">
        <v>0</v>
      </c>
      <c r="AE1798">
        <v>0</v>
      </c>
      <c r="AF1798">
        <v>0</v>
      </c>
      <c r="AG1798">
        <v>3</v>
      </c>
      <c r="AH1798">
        <v>11</v>
      </c>
      <c r="AI1798">
        <v>0</v>
      </c>
      <c r="AJ1798">
        <f>marketing_campaign[[#This Row],[AcceptedCmp2]]+marketing_campaign[[#This Row],[AcceptedCmp1]]+marketing_campaign[[#This Row],[AcceptedCmp5]]+marketing_campaign[[#This Row],[AcceptedCmp4]]+marketing_campaign[[#This Row],[AcceptedCmp3]]</f>
        <v>0</v>
      </c>
    </row>
    <row r="1799" spans="1:36" x14ac:dyDescent="0.35">
      <c r="A1799">
        <v>2952</v>
      </c>
      <c r="B1799">
        <v>1977</v>
      </c>
      <c r="C1799">
        <f t="shared" ca="1" si="56"/>
        <v>49</v>
      </c>
      <c r="D1799" t="str" cm="1">
        <f t="array" aca="1" ref="D17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799" t="s">
        <v>34</v>
      </c>
      <c r="F1799" t="s">
        <v>30</v>
      </c>
      <c r="G1799" cm="1">
        <f t="array" ref="G1799">_xlfn.IFS(marketing_campaign[[#This Row],[Marital_Status]]="Single",I1799-J1799+1,marketing_campaign[[#This Row],[Marital_Status]]="Together",I1799+J1799+2,marketing_campaign[[#This Row],[Marital_Status]]="Alone",I1799-J1799+1,marketing_campaign[[#This Row],[Marital_Status]]="Married",I1799+J1799+2,marketing_campaign[[#This Row],[Marital_Status]]="Divorced",I1799+J1799+1,marketing_campaign[[#This Row],[Marital_Status]]="YOLO",I1799-J1799+1,marketing_campaign[[#This Row],[Marital_Status]]="Absurd",I1799-J1799+1,marketing_campaign[[#This Row],[Marital_Status]]="Widow",I1799+J1799+1)</f>
        <v>2</v>
      </c>
      <c r="H1799">
        <v>36273</v>
      </c>
      <c r="I1799">
        <v>1</v>
      </c>
      <c r="J1799">
        <v>0</v>
      </c>
      <c r="K1799" s="1">
        <v>41745</v>
      </c>
      <c r="L1799">
        <v>80</v>
      </c>
      <c r="M1799" t="str" cm="1">
        <f t="array" ref="M1799">_xlfn.IFS(AND(marketing_campaign[[#This Row],[Recency]]&gt;=0,marketing_campaign[[#This Row],[Recency]]&lt;=14),"Early Recency",AND(marketing_campaign[[#This Row],[Recency]]&gt;=15,marketing_campaign[[#This Row],[Recency]]&lt;=31),"Mid-Recency",marketing_campaign[[#This Row],[Recency]]&gt;=32,"Late Recency")</f>
        <v>Late Recency</v>
      </c>
      <c r="N1799">
        <v>29</v>
      </c>
      <c r="O1799">
        <v>3</v>
      </c>
      <c r="P1799">
        <v>30</v>
      </c>
      <c r="Q1799">
        <v>3</v>
      </c>
      <c r="R1799">
        <v>2</v>
      </c>
      <c r="S1799">
        <v>9</v>
      </c>
      <c r="T1799">
        <f>marketing_campaign[[#This Row],[MntGoldProds]]+marketing_campaign[[#This Row],[MntSweetProducts]]+marketing_campaign[[#This Row],[MntFishProducts]]+marketing_campaign[[#This Row],[MntMeatProducts]]+marketing_campaign[[#This Row],[MntFruits]]+marketing_campaign[[#This Row],[MntWines]]</f>
        <v>76</v>
      </c>
      <c r="U1799">
        <v>2</v>
      </c>
      <c r="V1799">
        <v>3</v>
      </c>
      <c r="W1799">
        <v>0</v>
      </c>
      <c r="X1799">
        <v>3</v>
      </c>
      <c r="Y1799">
        <f t="shared" si="57"/>
        <v>8</v>
      </c>
      <c r="Z1799">
        <v>6</v>
      </c>
      <c r="AA1799">
        <v>0</v>
      </c>
      <c r="AB1799">
        <v>0</v>
      </c>
      <c r="AC1799">
        <v>0</v>
      </c>
      <c r="AD1799">
        <v>0</v>
      </c>
      <c r="AE1799">
        <v>0</v>
      </c>
      <c r="AF1799">
        <v>0</v>
      </c>
      <c r="AG1799">
        <v>3</v>
      </c>
      <c r="AH1799">
        <v>11</v>
      </c>
      <c r="AI1799">
        <v>0</v>
      </c>
      <c r="AJ1799">
        <f>marketing_campaign[[#This Row],[AcceptedCmp2]]+marketing_campaign[[#This Row],[AcceptedCmp1]]+marketing_campaign[[#This Row],[AcceptedCmp5]]+marketing_campaign[[#This Row],[AcceptedCmp4]]+marketing_campaign[[#This Row],[AcceptedCmp3]]</f>
        <v>0</v>
      </c>
    </row>
    <row r="1800" spans="1:36" x14ac:dyDescent="0.35">
      <c r="A1800">
        <v>8439</v>
      </c>
      <c r="B1800">
        <v>1964</v>
      </c>
      <c r="C1800">
        <f t="shared" ca="1" si="56"/>
        <v>62</v>
      </c>
      <c r="D1800" t="str" cm="1">
        <f t="array" aca="1" ref="D18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0" t="s">
        <v>29</v>
      </c>
      <c r="F1800" t="s">
        <v>31</v>
      </c>
      <c r="G1800" cm="1">
        <f t="array" ref="G1800">_xlfn.IFS(marketing_campaign[[#This Row],[Marital_Status]]="Single",I1800-J1800+1,marketing_campaign[[#This Row],[Marital_Status]]="Together",I1800+J1800+2,marketing_campaign[[#This Row],[Marital_Status]]="Alone",I1800-J1800+1,marketing_campaign[[#This Row],[Marital_Status]]="Married",I1800+J1800+2,marketing_campaign[[#This Row],[Marital_Status]]="Divorced",I1800+J1800+1,marketing_campaign[[#This Row],[Marital_Status]]="YOLO",I1800-J1800+1,marketing_campaign[[#This Row],[Marital_Status]]="Absurd",I1800-J1800+1,marketing_campaign[[#This Row],[Marital_Status]]="Widow",I1800+J1800+1)</f>
        <v>4</v>
      </c>
      <c r="H1800">
        <v>63404</v>
      </c>
      <c r="I1800">
        <v>0</v>
      </c>
      <c r="J1800">
        <v>2</v>
      </c>
      <c r="K1800" s="1">
        <v>41796</v>
      </c>
      <c r="L1800">
        <v>97</v>
      </c>
      <c r="M1800" t="str" cm="1">
        <f t="array" ref="M1800">_xlfn.IFS(AND(marketing_campaign[[#This Row],[Recency]]&gt;=0,marketing_campaign[[#This Row],[Recency]]&lt;=14),"Early Recency",AND(marketing_campaign[[#This Row],[Recency]]&gt;=15,marketing_campaign[[#This Row],[Recency]]&lt;=31),"Mid-Recency",marketing_campaign[[#This Row],[Recency]]&gt;=32,"Late Recency")</f>
        <v>Late Recency</v>
      </c>
      <c r="N1800">
        <v>734</v>
      </c>
      <c r="O1800">
        <v>26</v>
      </c>
      <c r="P1800">
        <v>70</v>
      </c>
      <c r="Q1800">
        <v>11</v>
      </c>
      <c r="R1800">
        <v>44</v>
      </c>
      <c r="S1800">
        <v>17</v>
      </c>
      <c r="T1800">
        <f>marketing_campaign[[#This Row],[MntGoldProds]]+marketing_campaign[[#This Row],[MntSweetProducts]]+marketing_campaign[[#This Row],[MntFishProducts]]+marketing_campaign[[#This Row],[MntMeatProducts]]+marketing_campaign[[#This Row],[MntFruits]]+marketing_campaign[[#This Row],[MntWines]]</f>
        <v>902</v>
      </c>
      <c r="U1800">
        <v>2</v>
      </c>
      <c r="V1800">
        <v>6</v>
      </c>
      <c r="W1800">
        <v>3</v>
      </c>
      <c r="X1800">
        <v>4</v>
      </c>
      <c r="Y1800">
        <f t="shared" si="57"/>
        <v>15</v>
      </c>
      <c r="Z1800">
        <v>4</v>
      </c>
      <c r="AA1800">
        <v>0</v>
      </c>
      <c r="AB1800">
        <v>0</v>
      </c>
      <c r="AC1800">
        <v>0</v>
      </c>
      <c r="AD1800">
        <v>1</v>
      </c>
      <c r="AE1800">
        <v>0</v>
      </c>
      <c r="AF1800">
        <v>0</v>
      </c>
      <c r="AG1800">
        <v>3</v>
      </c>
      <c r="AH1800">
        <v>11</v>
      </c>
      <c r="AI1800">
        <v>0</v>
      </c>
      <c r="AJ1800">
        <f>marketing_campaign[[#This Row],[AcceptedCmp2]]+marketing_campaign[[#This Row],[AcceptedCmp1]]+marketing_campaign[[#This Row],[AcceptedCmp5]]+marketing_campaign[[#This Row],[AcceptedCmp4]]+marketing_campaign[[#This Row],[AcceptedCmp3]]</f>
        <v>1</v>
      </c>
    </row>
    <row r="1801" spans="1:36" x14ac:dyDescent="0.35">
      <c r="A1801">
        <v>762</v>
      </c>
      <c r="B1801">
        <v>1981</v>
      </c>
      <c r="C1801">
        <f t="shared" ca="1" si="56"/>
        <v>45</v>
      </c>
      <c r="D1801" t="str" cm="1">
        <f t="array" aca="1" ref="D18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01" t="s">
        <v>37</v>
      </c>
      <c r="F1801" t="s">
        <v>31</v>
      </c>
      <c r="G1801" cm="1">
        <f t="array" ref="G1801">_xlfn.IFS(marketing_campaign[[#This Row],[Marital_Status]]="Single",I1801-J1801+1,marketing_campaign[[#This Row],[Marital_Status]]="Together",I1801+J1801+2,marketing_campaign[[#This Row],[Marital_Status]]="Alone",I1801-J1801+1,marketing_campaign[[#This Row],[Marital_Status]]="Married",I1801+J1801+2,marketing_campaign[[#This Row],[Marital_Status]]="Divorced",I1801+J1801+1,marketing_campaign[[#This Row],[Marital_Status]]="YOLO",I1801-J1801+1,marketing_campaign[[#This Row],[Marital_Status]]="Absurd",I1801-J1801+1,marketing_campaign[[#This Row],[Marital_Status]]="Widow",I1801+J1801+1)</f>
        <v>3</v>
      </c>
      <c r="H1801">
        <v>75774</v>
      </c>
      <c r="I1801">
        <v>1</v>
      </c>
      <c r="J1801">
        <v>0</v>
      </c>
      <c r="K1801" s="1">
        <v>41761</v>
      </c>
      <c r="L1801">
        <v>27</v>
      </c>
      <c r="M1801" t="str" cm="1">
        <f t="array" ref="M1801">_xlfn.IFS(AND(marketing_campaign[[#This Row],[Recency]]&gt;=0,marketing_campaign[[#This Row],[Recency]]&lt;=14),"Early Recency",AND(marketing_campaign[[#This Row],[Recency]]&gt;=15,marketing_campaign[[#This Row],[Recency]]&lt;=31),"Mid-Recency",marketing_campaign[[#This Row],[Recency]]&gt;=32,"Late Recency")</f>
        <v>Mid-Recency</v>
      </c>
      <c r="N1801">
        <v>340</v>
      </c>
      <c r="O1801">
        <v>21</v>
      </c>
      <c r="P1801">
        <v>134</v>
      </c>
      <c r="Q1801">
        <v>258</v>
      </c>
      <c r="R1801">
        <v>14</v>
      </c>
      <c r="S1801">
        <v>56</v>
      </c>
      <c r="T1801">
        <f>marketing_campaign[[#This Row],[MntGoldProds]]+marketing_campaign[[#This Row],[MntSweetProducts]]+marketing_campaign[[#This Row],[MntFishProducts]]+marketing_campaign[[#This Row],[MntMeatProducts]]+marketing_campaign[[#This Row],[MntFruits]]+marketing_campaign[[#This Row],[MntWines]]</f>
        <v>823</v>
      </c>
      <c r="U1801">
        <v>1</v>
      </c>
      <c r="V1801">
        <v>7</v>
      </c>
      <c r="W1801">
        <v>5</v>
      </c>
      <c r="X1801">
        <v>8</v>
      </c>
      <c r="Y1801">
        <f t="shared" si="57"/>
        <v>21</v>
      </c>
      <c r="Z1801">
        <v>4</v>
      </c>
      <c r="AA1801">
        <v>0</v>
      </c>
      <c r="AB1801">
        <v>0</v>
      </c>
      <c r="AC1801">
        <v>0</v>
      </c>
      <c r="AD1801">
        <v>0</v>
      </c>
      <c r="AE1801">
        <v>0</v>
      </c>
      <c r="AF1801">
        <v>0</v>
      </c>
      <c r="AG1801">
        <v>3</v>
      </c>
      <c r="AH1801">
        <v>11</v>
      </c>
      <c r="AI1801">
        <v>0</v>
      </c>
      <c r="AJ1801">
        <f>marketing_campaign[[#This Row],[AcceptedCmp2]]+marketing_campaign[[#This Row],[AcceptedCmp1]]+marketing_campaign[[#This Row],[AcceptedCmp5]]+marketing_campaign[[#This Row],[AcceptedCmp4]]+marketing_campaign[[#This Row],[AcceptedCmp3]]</f>
        <v>0</v>
      </c>
    </row>
    <row r="1802" spans="1:36" x14ac:dyDescent="0.35">
      <c r="A1802">
        <v>2831</v>
      </c>
      <c r="B1802">
        <v>1976</v>
      </c>
      <c r="C1802">
        <f t="shared" ca="1" si="56"/>
        <v>50</v>
      </c>
      <c r="D1802" t="str" cm="1">
        <f t="array" aca="1" ref="D18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2" t="s">
        <v>29</v>
      </c>
      <c r="F1802" t="s">
        <v>31</v>
      </c>
      <c r="G1802" cm="1">
        <f t="array" ref="G1802">_xlfn.IFS(marketing_campaign[[#This Row],[Marital_Status]]="Single",I1802-J1802+1,marketing_campaign[[#This Row],[Marital_Status]]="Together",I1802+J1802+2,marketing_campaign[[#This Row],[Marital_Status]]="Alone",I1802-J1802+1,marketing_campaign[[#This Row],[Marital_Status]]="Married",I1802+J1802+2,marketing_campaign[[#This Row],[Marital_Status]]="Divorced",I1802+J1802+1,marketing_campaign[[#This Row],[Marital_Status]]="YOLO",I1802-J1802+1,marketing_campaign[[#This Row],[Marital_Status]]="Absurd",I1802-J1802+1,marketing_campaign[[#This Row],[Marital_Status]]="Widow",I1802+J1802+1)</f>
        <v>3</v>
      </c>
      <c r="H1802">
        <v>78416</v>
      </c>
      <c r="I1802">
        <v>0</v>
      </c>
      <c r="J1802">
        <v>1</v>
      </c>
      <c r="K1802" s="1">
        <v>41817</v>
      </c>
      <c r="L1802">
        <v>99</v>
      </c>
      <c r="M1802" t="str" cm="1">
        <f t="array" ref="M1802">_xlfn.IFS(AND(marketing_campaign[[#This Row],[Recency]]&gt;=0,marketing_campaign[[#This Row],[Recency]]&lt;=14),"Early Recency",AND(marketing_campaign[[#This Row],[Recency]]&gt;=15,marketing_campaign[[#This Row],[Recency]]&lt;=31),"Mid-Recency",marketing_campaign[[#This Row],[Recency]]&gt;=32,"Late Recency")</f>
        <v>Late Recency</v>
      </c>
      <c r="N1802">
        <v>453</v>
      </c>
      <c r="O1802">
        <v>38</v>
      </c>
      <c r="P1802">
        <v>279</v>
      </c>
      <c r="Q1802">
        <v>188</v>
      </c>
      <c r="R1802">
        <v>38</v>
      </c>
      <c r="S1802">
        <v>183</v>
      </c>
      <c r="T1802">
        <f>marketing_campaign[[#This Row],[MntGoldProds]]+marketing_campaign[[#This Row],[MntSweetProducts]]+marketing_campaign[[#This Row],[MntFishProducts]]+marketing_campaign[[#This Row],[MntMeatProducts]]+marketing_campaign[[#This Row],[MntFruits]]+marketing_campaign[[#This Row],[MntWines]]</f>
        <v>1179</v>
      </c>
      <c r="U1802">
        <v>2</v>
      </c>
      <c r="V1802">
        <v>7</v>
      </c>
      <c r="W1802">
        <v>7</v>
      </c>
      <c r="X1802">
        <v>10</v>
      </c>
      <c r="Y1802">
        <f t="shared" si="57"/>
        <v>26</v>
      </c>
      <c r="Z1802">
        <v>3</v>
      </c>
      <c r="AA1802">
        <v>0</v>
      </c>
      <c r="AB1802">
        <v>0</v>
      </c>
      <c r="AC1802">
        <v>0</v>
      </c>
      <c r="AD1802">
        <v>0</v>
      </c>
      <c r="AE1802">
        <v>0</v>
      </c>
      <c r="AF1802">
        <v>0</v>
      </c>
      <c r="AG1802">
        <v>3</v>
      </c>
      <c r="AH1802">
        <v>11</v>
      </c>
      <c r="AI1802">
        <v>0</v>
      </c>
      <c r="AJ1802">
        <f>marketing_campaign[[#This Row],[AcceptedCmp2]]+marketing_campaign[[#This Row],[AcceptedCmp1]]+marketing_campaign[[#This Row],[AcceptedCmp5]]+marketing_campaign[[#This Row],[AcceptedCmp4]]+marketing_campaign[[#This Row],[AcceptedCmp3]]</f>
        <v>0</v>
      </c>
    </row>
    <row r="1803" spans="1:36" x14ac:dyDescent="0.35">
      <c r="A1803">
        <v>6977</v>
      </c>
      <c r="B1803">
        <v>1974</v>
      </c>
      <c r="C1803">
        <f t="shared" ca="1" si="56"/>
        <v>52</v>
      </c>
      <c r="D1803" t="str" cm="1">
        <f t="array" aca="1" ref="D18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3" t="s">
        <v>29</v>
      </c>
      <c r="F1803" t="s">
        <v>31</v>
      </c>
      <c r="G1803" cm="1">
        <f t="array" ref="G1803">_xlfn.IFS(marketing_campaign[[#This Row],[Marital_Status]]="Single",I1803-J1803+1,marketing_campaign[[#This Row],[Marital_Status]]="Together",I1803+J1803+2,marketing_campaign[[#This Row],[Marital_Status]]="Alone",I1803-J1803+1,marketing_campaign[[#This Row],[Marital_Status]]="Married",I1803+J1803+2,marketing_campaign[[#This Row],[Marital_Status]]="Divorced",I1803+J1803+1,marketing_campaign[[#This Row],[Marital_Status]]="YOLO",I1803-J1803+1,marketing_campaign[[#This Row],[Marital_Status]]="Absurd",I1803-J1803+1,marketing_campaign[[#This Row],[Marital_Status]]="Widow",I1803+J1803+1)</f>
        <v>3</v>
      </c>
      <c r="H1803">
        <v>75702</v>
      </c>
      <c r="I1803">
        <v>0</v>
      </c>
      <c r="J1803">
        <v>1</v>
      </c>
      <c r="K1803" s="1">
        <v>41196</v>
      </c>
      <c r="L1803">
        <v>87</v>
      </c>
      <c r="M1803" t="str" cm="1">
        <f t="array" ref="M1803">_xlfn.IFS(AND(marketing_campaign[[#This Row],[Recency]]&gt;=0,marketing_campaign[[#This Row],[Recency]]&lt;=14),"Early Recency",AND(marketing_campaign[[#This Row],[Recency]]&gt;=15,marketing_campaign[[#This Row],[Recency]]&lt;=31),"Mid-Recency",marketing_campaign[[#This Row],[Recency]]&gt;=32,"Late Recency")</f>
        <v>Late Recency</v>
      </c>
      <c r="N1803">
        <v>1073</v>
      </c>
      <c r="O1803">
        <v>0</v>
      </c>
      <c r="P1803">
        <v>629</v>
      </c>
      <c r="Q1803">
        <v>145</v>
      </c>
      <c r="R1803">
        <v>37</v>
      </c>
      <c r="S1803">
        <v>37</v>
      </c>
      <c r="T1803">
        <f>marketing_campaign[[#This Row],[MntGoldProds]]+marketing_campaign[[#This Row],[MntSweetProducts]]+marketing_campaign[[#This Row],[MntFishProducts]]+marketing_campaign[[#This Row],[MntMeatProducts]]+marketing_campaign[[#This Row],[MntFruits]]+marketing_campaign[[#This Row],[MntWines]]</f>
        <v>1921</v>
      </c>
      <c r="U1803">
        <v>1</v>
      </c>
      <c r="V1803">
        <v>10</v>
      </c>
      <c r="W1803">
        <v>5</v>
      </c>
      <c r="X1803">
        <v>13</v>
      </c>
      <c r="Y1803">
        <f t="shared" si="57"/>
        <v>29</v>
      </c>
      <c r="Z1803">
        <v>6</v>
      </c>
      <c r="AA1803">
        <v>0</v>
      </c>
      <c r="AB1803">
        <v>0</v>
      </c>
      <c r="AC1803">
        <v>1</v>
      </c>
      <c r="AD1803">
        <v>0</v>
      </c>
      <c r="AE1803">
        <v>0</v>
      </c>
      <c r="AF1803">
        <v>0</v>
      </c>
      <c r="AG1803">
        <v>3</v>
      </c>
      <c r="AH1803">
        <v>11</v>
      </c>
      <c r="AI1803">
        <v>0</v>
      </c>
      <c r="AJ1803">
        <f>marketing_campaign[[#This Row],[AcceptedCmp2]]+marketing_campaign[[#This Row],[AcceptedCmp1]]+marketing_campaign[[#This Row],[AcceptedCmp5]]+marketing_campaign[[#This Row],[AcceptedCmp4]]+marketing_campaign[[#This Row],[AcceptedCmp3]]</f>
        <v>1</v>
      </c>
    </row>
    <row r="1804" spans="1:36" x14ac:dyDescent="0.35">
      <c r="A1804">
        <v>6289</v>
      </c>
      <c r="B1804">
        <v>1951</v>
      </c>
      <c r="C1804">
        <f t="shared" ca="1" si="56"/>
        <v>75</v>
      </c>
      <c r="D1804" t="str" cm="1">
        <f t="array" aca="1" ref="D18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4" t="s">
        <v>34</v>
      </c>
      <c r="F1804" t="s">
        <v>31</v>
      </c>
      <c r="G1804" cm="1">
        <f t="array" ref="G1804">_xlfn.IFS(marketing_campaign[[#This Row],[Marital_Status]]="Single",I1804-J1804+1,marketing_campaign[[#This Row],[Marital_Status]]="Together",I1804+J1804+2,marketing_campaign[[#This Row],[Marital_Status]]="Alone",I1804-J1804+1,marketing_campaign[[#This Row],[Marital_Status]]="Married",I1804+J1804+2,marketing_campaign[[#This Row],[Marital_Status]]="Divorced",I1804+J1804+1,marketing_campaign[[#This Row],[Marital_Status]]="YOLO",I1804-J1804+1,marketing_campaign[[#This Row],[Marital_Status]]="Absurd",I1804-J1804+1,marketing_campaign[[#This Row],[Marital_Status]]="Widow",I1804+J1804+1)</f>
        <v>4</v>
      </c>
      <c r="H1804">
        <v>59385</v>
      </c>
      <c r="I1804">
        <v>1</v>
      </c>
      <c r="J1804">
        <v>1</v>
      </c>
      <c r="K1804" s="1">
        <v>41392</v>
      </c>
      <c r="L1804">
        <v>85</v>
      </c>
      <c r="M1804" t="str" cm="1">
        <f t="array" ref="M1804">_xlfn.IFS(AND(marketing_campaign[[#This Row],[Recency]]&gt;=0,marketing_campaign[[#This Row],[Recency]]&lt;=14),"Early Recency",AND(marketing_campaign[[#This Row],[Recency]]&gt;=15,marketing_campaign[[#This Row],[Recency]]&lt;=31),"Mid-Recency",marketing_campaign[[#This Row],[Recency]]&gt;=32,"Late Recency")</f>
        <v>Late Recency</v>
      </c>
      <c r="N1804">
        <v>135</v>
      </c>
      <c r="O1804">
        <v>0</v>
      </c>
      <c r="P1804">
        <v>10</v>
      </c>
      <c r="Q1804">
        <v>0</v>
      </c>
      <c r="R1804">
        <v>4</v>
      </c>
      <c r="S1804">
        <v>36</v>
      </c>
      <c r="T1804">
        <f>marketing_campaign[[#This Row],[MntGoldProds]]+marketing_campaign[[#This Row],[MntSweetProducts]]+marketing_campaign[[#This Row],[MntFishProducts]]+marketing_campaign[[#This Row],[MntMeatProducts]]+marketing_campaign[[#This Row],[MntFruits]]+marketing_campaign[[#This Row],[MntWines]]</f>
        <v>185</v>
      </c>
      <c r="U1804">
        <v>2</v>
      </c>
      <c r="V1804">
        <v>3</v>
      </c>
      <c r="W1804">
        <v>1</v>
      </c>
      <c r="X1804">
        <v>4</v>
      </c>
      <c r="Y1804">
        <f t="shared" si="57"/>
        <v>10</v>
      </c>
      <c r="Z1804">
        <v>5</v>
      </c>
      <c r="AA1804">
        <v>0</v>
      </c>
      <c r="AB1804">
        <v>0</v>
      </c>
      <c r="AC1804">
        <v>0</v>
      </c>
      <c r="AD1804">
        <v>0</v>
      </c>
      <c r="AE1804">
        <v>0</v>
      </c>
      <c r="AF1804">
        <v>0</v>
      </c>
      <c r="AG1804">
        <v>3</v>
      </c>
      <c r="AH1804">
        <v>11</v>
      </c>
      <c r="AI1804">
        <v>0</v>
      </c>
      <c r="AJ1804">
        <f>marketing_campaign[[#This Row],[AcceptedCmp2]]+marketing_campaign[[#This Row],[AcceptedCmp1]]+marketing_campaign[[#This Row],[AcceptedCmp5]]+marketing_campaign[[#This Row],[AcceptedCmp4]]+marketing_campaign[[#This Row],[AcceptedCmp3]]</f>
        <v>0</v>
      </c>
    </row>
    <row r="1805" spans="1:36" x14ac:dyDescent="0.35">
      <c r="A1805">
        <v>4168</v>
      </c>
      <c r="B1805">
        <v>1966</v>
      </c>
      <c r="C1805">
        <f t="shared" ca="1" si="56"/>
        <v>60</v>
      </c>
      <c r="D1805" t="str" cm="1">
        <f t="array" aca="1" ref="D18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5" t="s">
        <v>29</v>
      </c>
      <c r="F1805" t="s">
        <v>30</v>
      </c>
      <c r="G1805" cm="1">
        <f t="array" ref="G1805">_xlfn.IFS(marketing_campaign[[#This Row],[Marital_Status]]="Single",I1805-J1805+1,marketing_campaign[[#This Row],[Marital_Status]]="Together",I1805+J1805+2,marketing_campaign[[#This Row],[Marital_Status]]="Alone",I1805-J1805+1,marketing_campaign[[#This Row],[Marital_Status]]="Married",I1805+J1805+2,marketing_campaign[[#This Row],[Marital_Status]]="Divorced",I1805+J1805+1,marketing_campaign[[#This Row],[Marital_Status]]="YOLO",I1805-J1805+1,marketing_campaign[[#This Row],[Marital_Status]]="Absurd",I1805-J1805+1,marketing_campaign[[#This Row],[Marital_Status]]="Widow",I1805+J1805+1)</f>
        <v>1</v>
      </c>
      <c r="H1805">
        <v>37070</v>
      </c>
      <c r="I1805">
        <v>1</v>
      </c>
      <c r="J1805">
        <v>1</v>
      </c>
      <c r="K1805" s="1">
        <v>41353</v>
      </c>
      <c r="L1805">
        <v>30</v>
      </c>
      <c r="M1805" t="str" cm="1">
        <f t="array" ref="M1805">_xlfn.IFS(AND(marketing_campaign[[#This Row],[Recency]]&gt;=0,marketing_campaign[[#This Row],[Recency]]&lt;=14),"Early Recency",AND(marketing_campaign[[#This Row],[Recency]]&gt;=15,marketing_campaign[[#This Row],[Recency]]&lt;=31),"Mid-Recency",marketing_campaign[[#This Row],[Recency]]&gt;=32,"Late Recency")</f>
        <v>Mid-Recency</v>
      </c>
      <c r="N1805">
        <v>231</v>
      </c>
      <c r="O1805">
        <v>7</v>
      </c>
      <c r="P1805">
        <v>137</v>
      </c>
      <c r="Q1805">
        <v>4</v>
      </c>
      <c r="R1805">
        <v>15</v>
      </c>
      <c r="S1805">
        <v>39</v>
      </c>
      <c r="T1805">
        <f>marketing_campaign[[#This Row],[MntGoldProds]]+marketing_campaign[[#This Row],[MntSweetProducts]]+marketing_campaign[[#This Row],[MntFishProducts]]+marketing_campaign[[#This Row],[MntMeatProducts]]+marketing_campaign[[#This Row],[MntFruits]]+marketing_campaign[[#This Row],[MntWines]]</f>
        <v>433</v>
      </c>
      <c r="U1805">
        <v>9</v>
      </c>
      <c r="V1805">
        <v>5</v>
      </c>
      <c r="W1805">
        <v>1</v>
      </c>
      <c r="X1805">
        <v>8</v>
      </c>
      <c r="Y1805">
        <f t="shared" si="57"/>
        <v>23</v>
      </c>
      <c r="Z1805">
        <v>7</v>
      </c>
      <c r="AA1805">
        <v>0</v>
      </c>
      <c r="AB1805">
        <v>0</v>
      </c>
      <c r="AC1805">
        <v>0</v>
      </c>
      <c r="AD1805">
        <v>0</v>
      </c>
      <c r="AE1805">
        <v>0</v>
      </c>
      <c r="AF1805">
        <v>0</v>
      </c>
      <c r="AG1805">
        <v>3</v>
      </c>
      <c r="AH1805">
        <v>11</v>
      </c>
      <c r="AI1805">
        <v>1</v>
      </c>
      <c r="AJ1805">
        <f>marketing_campaign[[#This Row],[AcceptedCmp2]]+marketing_campaign[[#This Row],[AcceptedCmp1]]+marketing_campaign[[#This Row],[AcceptedCmp5]]+marketing_campaign[[#This Row],[AcceptedCmp4]]+marketing_campaign[[#This Row],[AcceptedCmp3]]</f>
        <v>0</v>
      </c>
    </row>
    <row r="1806" spans="1:36" x14ac:dyDescent="0.35">
      <c r="A1806">
        <v>8397</v>
      </c>
      <c r="B1806">
        <v>1951</v>
      </c>
      <c r="C1806">
        <f t="shared" ca="1" si="56"/>
        <v>75</v>
      </c>
      <c r="D1806" t="str" cm="1">
        <f t="array" aca="1" ref="D18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6" t="s">
        <v>29</v>
      </c>
      <c r="F1806" t="s">
        <v>33</v>
      </c>
      <c r="G1806" cm="1">
        <f t="array" ref="G1806">_xlfn.IFS(marketing_campaign[[#This Row],[Marital_Status]]="Single",I1806-J1806+1,marketing_campaign[[#This Row],[Marital_Status]]="Together",I1806+J1806+2,marketing_campaign[[#This Row],[Marital_Status]]="Alone",I1806-J1806+1,marketing_campaign[[#This Row],[Marital_Status]]="Married",I1806+J1806+2,marketing_campaign[[#This Row],[Marital_Status]]="Divorced",I1806+J1806+1,marketing_campaign[[#This Row],[Marital_Status]]="YOLO",I1806-J1806+1,marketing_campaign[[#This Row],[Marital_Status]]="Absurd",I1806-J1806+1,marketing_campaign[[#This Row],[Marital_Status]]="Widow",I1806+J1806+1)</f>
        <v>4</v>
      </c>
      <c r="H1806">
        <v>44689</v>
      </c>
      <c r="I1806">
        <v>1</v>
      </c>
      <c r="J1806">
        <v>1</v>
      </c>
      <c r="K1806" s="1">
        <v>41649</v>
      </c>
      <c r="L1806">
        <v>82</v>
      </c>
      <c r="M1806" t="str" cm="1">
        <f t="array" ref="M1806">_xlfn.IFS(AND(marketing_campaign[[#This Row],[Recency]]&gt;=0,marketing_campaign[[#This Row],[Recency]]&lt;=14),"Early Recency",AND(marketing_campaign[[#This Row],[Recency]]&gt;=15,marketing_campaign[[#This Row],[Recency]]&lt;=31),"Mid-Recency",marketing_campaign[[#This Row],[Recency]]&gt;=32,"Late Recency")</f>
        <v>Late Recency</v>
      </c>
      <c r="N1806">
        <v>18</v>
      </c>
      <c r="O1806">
        <v>0</v>
      </c>
      <c r="P1806">
        <v>5</v>
      </c>
      <c r="Q1806">
        <v>0</v>
      </c>
      <c r="R1806">
        <v>0</v>
      </c>
      <c r="S1806">
        <v>11</v>
      </c>
      <c r="T1806">
        <f>marketing_campaign[[#This Row],[MntGoldProds]]+marketing_campaign[[#This Row],[MntSweetProducts]]+marketing_campaign[[#This Row],[MntFishProducts]]+marketing_campaign[[#This Row],[MntMeatProducts]]+marketing_campaign[[#This Row],[MntFruits]]+marketing_campaign[[#This Row],[MntWines]]</f>
        <v>34</v>
      </c>
      <c r="U1806">
        <v>2</v>
      </c>
      <c r="V1806">
        <v>1</v>
      </c>
      <c r="W1806">
        <v>1</v>
      </c>
      <c r="X1806">
        <v>2</v>
      </c>
      <c r="Y1806">
        <f t="shared" si="57"/>
        <v>6</v>
      </c>
      <c r="Z1806">
        <v>7</v>
      </c>
      <c r="AA1806">
        <v>1</v>
      </c>
      <c r="AB1806">
        <v>0</v>
      </c>
      <c r="AC1806">
        <v>0</v>
      </c>
      <c r="AD1806">
        <v>0</v>
      </c>
      <c r="AE1806">
        <v>0</v>
      </c>
      <c r="AF1806">
        <v>0</v>
      </c>
      <c r="AG1806">
        <v>3</v>
      </c>
      <c r="AH1806">
        <v>11</v>
      </c>
      <c r="AI1806">
        <v>0</v>
      </c>
      <c r="AJ1806">
        <f>marketing_campaign[[#This Row],[AcceptedCmp2]]+marketing_campaign[[#This Row],[AcceptedCmp1]]+marketing_campaign[[#This Row],[AcceptedCmp5]]+marketing_campaign[[#This Row],[AcceptedCmp4]]+marketing_campaign[[#This Row],[AcceptedCmp3]]</f>
        <v>1</v>
      </c>
    </row>
    <row r="1807" spans="1:36" x14ac:dyDescent="0.35">
      <c r="A1807">
        <v>9284</v>
      </c>
      <c r="B1807">
        <v>1958</v>
      </c>
      <c r="C1807">
        <f t="shared" ca="1" si="56"/>
        <v>68</v>
      </c>
      <c r="D1807" t="str" cm="1">
        <f t="array" aca="1" ref="D18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7" t="s">
        <v>29</v>
      </c>
      <c r="F1807" t="s">
        <v>31</v>
      </c>
      <c r="G1807" cm="1">
        <f t="array" ref="G1807">_xlfn.IFS(marketing_campaign[[#This Row],[Marital_Status]]="Single",I1807-J1807+1,marketing_campaign[[#This Row],[Marital_Status]]="Together",I1807+J1807+2,marketing_campaign[[#This Row],[Marital_Status]]="Alone",I1807-J1807+1,marketing_campaign[[#This Row],[Marital_Status]]="Married",I1807+J1807+2,marketing_campaign[[#This Row],[Marital_Status]]="Divorced",I1807+J1807+1,marketing_campaign[[#This Row],[Marital_Status]]="YOLO",I1807-J1807+1,marketing_campaign[[#This Row],[Marital_Status]]="Absurd",I1807-J1807+1,marketing_campaign[[#This Row],[Marital_Status]]="Widow",I1807+J1807+1)</f>
        <v>3</v>
      </c>
      <c r="H1807">
        <v>53977</v>
      </c>
      <c r="I1807">
        <v>0</v>
      </c>
      <c r="J1807">
        <v>1</v>
      </c>
      <c r="K1807" s="1">
        <v>41433</v>
      </c>
      <c r="L1807">
        <v>21</v>
      </c>
      <c r="M1807" t="str" cm="1">
        <f t="array" ref="M1807">_xlfn.IFS(AND(marketing_campaign[[#This Row],[Recency]]&gt;=0,marketing_campaign[[#This Row],[Recency]]&lt;=14),"Early Recency",AND(marketing_campaign[[#This Row],[Recency]]&gt;=15,marketing_campaign[[#This Row],[Recency]]&lt;=31),"Mid-Recency",marketing_campaign[[#This Row],[Recency]]&gt;=32,"Late Recency")</f>
        <v>Mid-Recency</v>
      </c>
      <c r="N1807">
        <v>620</v>
      </c>
      <c r="O1807">
        <v>16</v>
      </c>
      <c r="P1807">
        <v>165</v>
      </c>
      <c r="Q1807">
        <v>0</v>
      </c>
      <c r="R1807">
        <v>24</v>
      </c>
      <c r="S1807">
        <v>82</v>
      </c>
      <c r="T1807">
        <f>marketing_campaign[[#This Row],[MntGoldProds]]+marketing_campaign[[#This Row],[MntSweetProducts]]+marketing_campaign[[#This Row],[MntFishProducts]]+marketing_campaign[[#This Row],[MntMeatProducts]]+marketing_campaign[[#This Row],[MntFruits]]+marketing_campaign[[#This Row],[MntWines]]</f>
        <v>907</v>
      </c>
      <c r="U1807">
        <v>5</v>
      </c>
      <c r="V1807">
        <v>5</v>
      </c>
      <c r="W1807">
        <v>5</v>
      </c>
      <c r="X1807">
        <v>12</v>
      </c>
      <c r="Y1807">
        <f t="shared" si="57"/>
        <v>27</v>
      </c>
      <c r="Z1807">
        <v>5</v>
      </c>
      <c r="AA1807">
        <v>0</v>
      </c>
      <c r="AB1807">
        <v>0</v>
      </c>
      <c r="AC1807">
        <v>0</v>
      </c>
      <c r="AD1807">
        <v>0</v>
      </c>
      <c r="AE1807">
        <v>0</v>
      </c>
      <c r="AF1807">
        <v>0</v>
      </c>
      <c r="AG1807">
        <v>3</v>
      </c>
      <c r="AH1807">
        <v>11</v>
      </c>
      <c r="AI1807">
        <v>0</v>
      </c>
      <c r="AJ1807">
        <f>marketing_campaign[[#This Row],[AcceptedCmp2]]+marketing_campaign[[#This Row],[AcceptedCmp1]]+marketing_campaign[[#This Row],[AcceptedCmp5]]+marketing_campaign[[#This Row],[AcceptedCmp4]]+marketing_campaign[[#This Row],[AcceptedCmp3]]</f>
        <v>0</v>
      </c>
    </row>
    <row r="1808" spans="1:36" x14ac:dyDescent="0.35">
      <c r="A1808">
        <v>6237</v>
      </c>
      <c r="B1808">
        <v>1966</v>
      </c>
      <c r="C1808">
        <f t="shared" ca="1" si="56"/>
        <v>60</v>
      </c>
      <c r="D1808" t="str" cm="1">
        <f t="array" aca="1" ref="D18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08" t="s">
        <v>32</v>
      </c>
      <c r="F1808" t="s">
        <v>30</v>
      </c>
      <c r="G1808" cm="1">
        <f t="array" ref="G1808">_xlfn.IFS(marketing_campaign[[#This Row],[Marital_Status]]="Single",I1808-J1808+1,marketing_campaign[[#This Row],[Marital_Status]]="Together",I1808+J1808+2,marketing_campaign[[#This Row],[Marital_Status]]="Alone",I1808-J1808+1,marketing_campaign[[#This Row],[Marital_Status]]="Married",I1808+J1808+2,marketing_campaign[[#This Row],[Marital_Status]]="Divorced",I1808+J1808+1,marketing_campaign[[#This Row],[Marital_Status]]="YOLO",I1808-J1808+1,marketing_campaign[[#This Row],[Marital_Status]]="Absurd",I1808-J1808+1,marketing_campaign[[#This Row],[Marital_Status]]="Widow",I1808+J1808+1)</f>
        <v>-1</v>
      </c>
      <c r="H1808">
        <v>7144</v>
      </c>
      <c r="I1808">
        <v>0</v>
      </c>
      <c r="J1808">
        <v>2</v>
      </c>
      <c r="K1808" s="1">
        <v>41615</v>
      </c>
      <c r="L1808">
        <v>92</v>
      </c>
      <c r="M1808" t="str" cm="1">
        <f t="array" ref="M1808">_xlfn.IFS(AND(marketing_campaign[[#This Row],[Recency]]&gt;=0,marketing_campaign[[#This Row],[Recency]]&lt;=14),"Early Recency",AND(marketing_campaign[[#This Row],[Recency]]&gt;=15,marketing_campaign[[#This Row],[Recency]]&lt;=31),"Mid-Recency",marketing_campaign[[#This Row],[Recency]]&gt;=32,"Late Recency")</f>
        <v>Late Recency</v>
      </c>
      <c r="N1808">
        <v>81</v>
      </c>
      <c r="O1808">
        <v>4</v>
      </c>
      <c r="P1808">
        <v>33</v>
      </c>
      <c r="Q1808">
        <v>5</v>
      </c>
      <c r="R1808">
        <v>2</v>
      </c>
      <c r="S1808">
        <v>291</v>
      </c>
      <c r="T1808">
        <f>marketing_campaign[[#This Row],[MntGoldProds]]+marketing_campaign[[#This Row],[MntSweetProducts]]+marketing_campaign[[#This Row],[MntFishProducts]]+marketing_campaign[[#This Row],[MntMeatProducts]]+marketing_campaign[[#This Row],[MntFruits]]+marketing_campaign[[#This Row],[MntWines]]</f>
        <v>416</v>
      </c>
      <c r="U1808">
        <v>0</v>
      </c>
      <c r="V1808">
        <v>23</v>
      </c>
      <c r="W1808">
        <v>1</v>
      </c>
      <c r="X1808">
        <v>1</v>
      </c>
      <c r="Y1808">
        <f t="shared" si="57"/>
        <v>25</v>
      </c>
      <c r="Z1808">
        <v>0</v>
      </c>
      <c r="AA1808">
        <v>0</v>
      </c>
      <c r="AB1808">
        <v>0</v>
      </c>
      <c r="AC1808">
        <v>0</v>
      </c>
      <c r="AD1808">
        <v>0</v>
      </c>
      <c r="AE1808">
        <v>0</v>
      </c>
      <c r="AF1808">
        <v>0</v>
      </c>
      <c r="AG1808">
        <v>3</v>
      </c>
      <c r="AH1808">
        <v>11</v>
      </c>
      <c r="AI1808">
        <v>0</v>
      </c>
      <c r="AJ1808">
        <f>marketing_campaign[[#This Row],[AcceptedCmp2]]+marketing_campaign[[#This Row],[AcceptedCmp1]]+marketing_campaign[[#This Row],[AcceptedCmp5]]+marketing_campaign[[#This Row],[AcceptedCmp4]]+marketing_campaign[[#This Row],[AcceptedCmp3]]</f>
        <v>0</v>
      </c>
    </row>
    <row r="1809" spans="1:36" x14ac:dyDescent="0.35">
      <c r="A1809">
        <v>3130</v>
      </c>
      <c r="B1809">
        <v>1964</v>
      </c>
      <c r="C1809">
        <f t="shared" ca="1" si="56"/>
        <v>62</v>
      </c>
      <c r="D1809" t="str" cm="1">
        <f t="array" aca="1" ref="D18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09" t="s">
        <v>29</v>
      </c>
      <c r="F1809" t="s">
        <v>30</v>
      </c>
      <c r="G1809" cm="1">
        <f t="array" ref="G1809">_xlfn.IFS(marketing_campaign[[#This Row],[Marital_Status]]="Single",I1809-J1809+1,marketing_campaign[[#This Row],[Marital_Status]]="Together",I1809+J1809+2,marketing_campaign[[#This Row],[Marital_Status]]="Alone",I1809-J1809+1,marketing_campaign[[#This Row],[Marital_Status]]="Married",I1809+J1809+2,marketing_campaign[[#This Row],[Marital_Status]]="Divorced",I1809+J1809+1,marketing_campaign[[#This Row],[Marital_Status]]="YOLO",I1809-J1809+1,marketing_campaign[[#This Row],[Marital_Status]]="Absurd",I1809-J1809+1,marketing_campaign[[#This Row],[Marital_Status]]="Widow",I1809+J1809+1)</f>
        <v>1</v>
      </c>
      <c r="H1809">
        <v>18701</v>
      </c>
      <c r="I1809">
        <v>1</v>
      </c>
      <c r="J1809">
        <v>1</v>
      </c>
      <c r="K1809" s="1">
        <v>41429</v>
      </c>
      <c r="L1809">
        <v>95</v>
      </c>
      <c r="M1809" t="str" cm="1">
        <f t="array" ref="M1809">_xlfn.IFS(AND(marketing_campaign[[#This Row],[Recency]]&gt;=0,marketing_campaign[[#This Row],[Recency]]&lt;=14),"Early Recency",AND(marketing_campaign[[#This Row],[Recency]]&gt;=15,marketing_campaign[[#This Row],[Recency]]&lt;=31),"Mid-Recency",marketing_campaign[[#This Row],[Recency]]&gt;=32,"Late Recency")</f>
        <v>Late Recency</v>
      </c>
      <c r="N1809">
        <v>12</v>
      </c>
      <c r="O1809">
        <v>4</v>
      </c>
      <c r="P1809">
        <v>2</v>
      </c>
      <c r="Q1809">
        <v>10</v>
      </c>
      <c r="R1809">
        <v>6</v>
      </c>
      <c r="S1809">
        <v>10</v>
      </c>
      <c r="T1809">
        <f>marketing_campaign[[#This Row],[MntGoldProds]]+marketing_campaign[[#This Row],[MntSweetProducts]]+marketing_campaign[[#This Row],[MntFishProducts]]+marketing_campaign[[#This Row],[MntMeatProducts]]+marketing_campaign[[#This Row],[MntFruits]]+marketing_campaign[[#This Row],[MntWines]]</f>
        <v>44</v>
      </c>
      <c r="U1809">
        <v>4</v>
      </c>
      <c r="V1809">
        <v>2</v>
      </c>
      <c r="W1809">
        <v>0</v>
      </c>
      <c r="X1809">
        <v>4</v>
      </c>
      <c r="Y1809">
        <f t="shared" si="57"/>
        <v>10</v>
      </c>
      <c r="Z1809">
        <v>5</v>
      </c>
      <c r="AA1809">
        <v>0</v>
      </c>
      <c r="AB1809">
        <v>0</v>
      </c>
      <c r="AC1809">
        <v>0</v>
      </c>
      <c r="AD1809">
        <v>0</v>
      </c>
      <c r="AE1809">
        <v>0</v>
      </c>
      <c r="AF1809">
        <v>0</v>
      </c>
      <c r="AG1809">
        <v>3</v>
      </c>
      <c r="AH1809">
        <v>11</v>
      </c>
      <c r="AI1809">
        <v>0</v>
      </c>
      <c r="AJ1809">
        <f>marketing_campaign[[#This Row],[AcceptedCmp2]]+marketing_campaign[[#This Row],[AcceptedCmp1]]+marketing_campaign[[#This Row],[AcceptedCmp5]]+marketing_campaign[[#This Row],[AcceptedCmp4]]+marketing_campaign[[#This Row],[AcceptedCmp3]]</f>
        <v>0</v>
      </c>
    </row>
    <row r="1810" spans="1:36" x14ac:dyDescent="0.35">
      <c r="A1810">
        <v>1619</v>
      </c>
      <c r="B1810">
        <v>1956</v>
      </c>
      <c r="C1810">
        <f t="shared" ca="1" si="56"/>
        <v>70</v>
      </c>
      <c r="D1810" t="str" cm="1">
        <f t="array" aca="1" ref="D18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0" t="s">
        <v>29</v>
      </c>
      <c r="F1810" t="s">
        <v>33</v>
      </c>
      <c r="G1810" cm="1">
        <f t="array" ref="G1810">_xlfn.IFS(marketing_campaign[[#This Row],[Marital_Status]]="Single",I1810-J1810+1,marketing_campaign[[#This Row],[Marital_Status]]="Together",I1810+J1810+2,marketing_campaign[[#This Row],[Marital_Status]]="Alone",I1810-J1810+1,marketing_campaign[[#This Row],[Marital_Status]]="Married",I1810+J1810+2,marketing_campaign[[#This Row],[Marital_Status]]="Divorced",I1810+J1810+1,marketing_campaign[[#This Row],[Marital_Status]]="YOLO",I1810-J1810+1,marketing_campaign[[#This Row],[Marital_Status]]="Absurd",I1810-J1810+1,marketing_campaign[[#This Row],[Marital_Status]]="Widow",I1810+J1810+1)</f>
        <v>2</v>
      </c>
      <c r="H1810">
        <v>90369</v>
      </c>
      <c r="I1810">
        <v>0</v>
      </c>
      <c r="J1810">
        <v>0</v>
      </c>
      <c r="K1810" s="1">
        <v>41757</v>
      </c>
      <c r="L1810">
        <v>2</v>
      </c>
      <c r="M1810" t="str" cm="1">
        <f t="array" ref="M1810">_xlfn.IFS(AND(marketing_campaign[[#This Row],[Recency]]&gt;=0,marketing_campaign[[#This Row],[Recency]]&lt;=14),"Early Recency",AND(marketing_campaign[[#This Row],[Recency]]&gt;=15,marketing_campaign[[#This Row],[Recency]]&lt;=31),"Mid-Recency",marketing_campaign[[#This Row],[Recency]]&gt;=32,"Late Recency")</f>
        <v>Early Recency</v>
      </c>
      <c r="N1810">
        <v>292</v>
      </c>
      <c r="O1810">
        <v>51</v>
      </c>
      <c r="P1810">
        <v>981</v>
      </c>
      <c r="Q1810">
        <v>224</v>
      </c>
      <c r="R1810">
        <v>23</v>
      </c>
      <c r="S1810">
        <v>17</v>
      </c>
      <c r="T1810">
        <f>marketing_campaign[[#This Row],[MntGoldProds]]+marketing_campaign[[#This Row],[MntSweetProducts]]+marketing_campaign[[#This Row],[MntFishProducts]]+marketing_campaign[[#This Row],[MntMeatProducts]]+marketing_campaign[[#This Row],[MntFruits]]+marketing_campaign[[#This Row],[MntWines]]</f>
        <v>1588</v>
      </c>
      <c r="U1810">
        <v>1</v>
      </c>
      <c r="V1810">
        <v>4</v>
      </c>
      <c r="W1810">
        <v>6</v>
      </c>
      <c r="X1810">
        <v>6</v>
      </c>
      <c r="Y1810">
        <f t="shared" si="57"/>
        <v>17</v>
      </c>
      <c r="Z1810">
        <v>1</v>
      </c>
      <c r="AA1810">
        <v>0</v>
      </c>
      <c r="AB1810">
        <v>0</v>
      </c>
      <c r="AC1810">
        <v>0</v>
      </c>
      <c r="AD1810">
        <v>0</v>
      </c>
      <c r="AE1810">
        <v>0</v>
      </c>
      <c r="AF1810">
        <v>0</v>
      </c>
      <c r="AG1810">
        <v>3</v>
      </c>
      <c r="AH1810">
        <v>11</v>
      </c>
      <c r="AI1810">
        <v>1</v>
      </c>
      <c r="AJ1810">
        <f>marketing_campaign[[#This Row],[AcceptedCmp2]]+marketing_campaign[[#This Row],[AcceptedCmp1]]+marketing_campaign[[#This Row],[AcceptedCmp5]]+marketing_campaign[[#This Row],[AcceptedCmp4]]+marketing_campaign[[#This Row],[AcceptedCmp3]]</f>
        <v>0</v>
      </c>
    </row>
    <row r="1811" spans="1:36" x14ac:dyDescent="0.35">
      <c r="A1811">
        <v>1990</v>
      </c>
      <c r="B1811">
        <v>1974</v>
      </c>
      <c r="C1811">
        <f t="shared" ca="1" si="56"/>
        <v>52</v>
      </c>
      <c r="D1811" t="str" cm="1">
        <f t="array" aca="1" ref="D18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11" t="s">
        <v>32</v>
      </c>
      <c r="F1811" t="s">
        <v>30</v>
      </c>
      <c r="G1811" cm="1">
        <f t="array" ref="G1811">_xlfn.IFS(marketing_campaign[[#This Row],[Marital_Status]]="Single",I1811-J1811+1,marketing_campaign[[#This Row],[Marital_Status]]="Together",I1811+J1811+2,marketing_campaign[[#This Row],[Marital_Status]]="Alone",I1811-J1811+1,marketing_campaign[[#This Row],[Marital_Status]]="Married",I1811+J1811+2,marketing_campaign[[#This Row],[Marital_Status]]="Divorced",I1811+J1811+1,marketing_campaign[[#This Row],[Marital_Status]]="YOLO",I1811-J1811+1,marketing_campaign[[#This Row],[Marital_Status]]="Absurd",I1811-J1811+1,marketing_campaign[[#This Row],[Marital_Status]]="Widow",I1811+J1811+1)</f>
        <v>1</v>
      </c>
      <c r="H1811">
        <v>63159</v>
      </c>
      <c r="I1811">
        <v>0</v>
      </c>
      <c r="J1811">
        <v>0</v>
      </c>
      <c r="K1811" s="1">
        <v>41218</v>
      </c>
      <c r="L1811">
        <v>74</v>
      </c>
      <c r="M1811" t="str" cm="1">
        <f t="array" ref="M1811">_xlfn.IFS(AND(marketing_campaign[[#This Row],[Recency]]&gt;=0,marketing_campaign[[#This Row],[Recency]]&lt;=14),"Early Recency",AND(marketing_campaign[[#This Row],[Recency]]&gt;=15,marketing_campaign[[#This Row],[Recency]]&lt;=31),"Mid-Recency",marketing_campaign[[#This Row],[Recency]]&gt;=32,"Late Recency")</f>
        <v>Late Recency</v>
      </c>
      <c r="N1811">
        <v>965</v>
      </c>
      <c r="O1811">
        <v>34</v>
      </c>
      <c r="P1811">
        <v>586</v>
      </c>
      <c r="Q1811">
        <v>89</v>
      </c>
      <c r="R1811">
        <v>86</v>
      </c>
      <c r="S1811">
        <v>37</v>
      </c>
      <c r="T1811">
        <f>marketing_campaign[[#This Row],[MntGoldProds]]+marketing_campaign[[#This Row],[MntSweetProducts]]+marketing_campaign[[#This Row],[MntFishProducts]]+marketing_campaign[[#This Row],[MntMeatProducts]]+marketing_campaign[[#This Row],[MntFruits]]+marketing_campaign[[#This Row],[MntWines]]</f>
        <v>1797</v>
      </c>
      <c r="U1811">
        <v>1</v>
      </c>
      <c r="V1811">
        <v>3</v>
      </c>
      <c r="W1811">
        <v>5</v>
      </c>
      <c r="X1811">
        <v>8</v>
      </c>
      <c r="Y1811">
        <f t="shared" si="57"/>
        <v>17</v>
      </c>
      <c r="Z1811">
        <v>3</v>
      </c>
      <c r="AA1811">
        <v>1</v>
      </c>
      <c r="AB1811">
        <v>0</v>
      </c>
      <c r="AC1811">
        <v>0</v>
      </c>
      <c r="AD1811">
        <v>0</v>
      </c>
      <c r="AE1811">
        <v>0</v>
      </c>
      <c r="AF1811">
        <v>0</v>
      </c>
      <c r="AG1811">
        <v>3</v>
      </c>
      <c r="AH1811">
        <v>11</v>
      </c>
      <c r="AI1811">
        <v>0</v>
      </c>
      <c r="AJ1811">
        <f>marketing_campaign[[#This Row],[AcceptedCmp2]]+marketing_campaign[[#This Row],[AcceptedCmp1]]+marketing_campaign[[#This Row],[AcceptedCmp5]]+marketing_campaign[[#This Row],[AcceptedCmp4]]+marketing_campaign[[#This Row],[AcceptedCmp3]]</f>
        <v>1</v>
      </c>
    </row>
    <row r="1812" spans="1:36" x14ac:dyDescent="0.35">
      <c r="A1812">
        <v>5513</v>
      </c>
      <c r="B1812">
        <v>1966</v>
      </c>
      <c r="C1812">
        <f t="shared" ca="1" si="56"/>
        <v>60</v>
      </c>
      <c r="D1812" t="str" cm="1">
        <f t="array" aca="1" ref="D18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12" t="s">
        <v>29</v>
      </c>
      <c r="F1812" t="s">
        <v>31</v>
      </c>
      <c r="G1812" cm="1">
        <f t="array" ref="G1812">_xlfn.IFS(marketing_campaign[[#This Row],[Marital_Status]]="Single",I1812-J1812+1,marketing_campaign[[#This Row],[Marital_Status]]="Together",I1812+J1812+2,marketing_campaign[[#This Row],[Marital_Status]]="Alone",I1812-J1812+1,marketing_campaign[[#This Row],[Marital_Status]]="Married",I1812+J1812+2,marketing_campaign[[#This Row],[Marital_Status]]="Divorced",I1812+J1812+1,marketing_campaign[[#This Row],[Marital_Status]]="YOLO",I1812-J1812+1,marketing_campaign[[#This Row],[Marital_Status]]="Absurd",I1812-J1812+1,marketing_campaign[[#This Row],[Marital_Status]]="Widow",I1812+J1812+1)</f>
        <v>4</v>
      </c>
      <c r="H1812">
        <v>37758</v>
      </c>
      <c r="I1812">
        <v>1</v>
      </c>
      <c r="J1812">
        <v>1</v>
      </c>
      <c r="K1812" s="1">
        <v>41186</v>
      </c>
      <c r="L1812">
        <v>49</v>
      </c>
      <c r="M1812" t="str" cm="1">
        <f t="array" ref="M1812">_xlfn.IFS(AND(marketing_campaign[[#This Row],[Recency]]&gt;=0,marketing_campaign[[#This Row],[Recency]]&lt;=14),"Early Recency",AND(marketing_campaign[[#This Row],[Recency]]&gt;=15,marketing_campaign[[#This Row],[Recency]]&lt;=31),"Mid-Recency",marketing_campaign[[#This Row],[Recency]]&gt;=32,"Late Recency")</f>
        <v>Late Recency</v>
      </c>
      <c r="N1812">
        <v>27</v>
      </c>
      <c r="O1812">
        <v>2</v>
      </c>
      <c r="P1812">
        <v>10</v>
      </c>
      <c r="Q1812">
        <v>0</v>
      </c>
      <c r="R1812">
        <v>0</v>
      </c>
      <c r="S1812">
        <v>1</v>
      </c>
      <c r="T1812">
        <f>marketing_campaign[[#This Row],[MntGoldProds]]+marketing_campaign[[#This Row],[MntSweetProducts]]+marketing_campaign[[#This Row],[MntFishProducts]]+marketing_campaign[[#This Row],[MntMeatProducts]]+marketing_campaign[[#This Row],[MntFruits]]+marketing_campaign[[#This Row],[MntWines]]</f>
        <v>40</v>
      </c>
      <c r="U1812">
        <v>2</v>
      </c>
      <c r="V1812">
        <v>1</v>
      </c>
      <c r="W1812">
        <v>0</v>
      </c>
      <c r="X1812">
        <v>3</v>
      </c>
      <c r="Y1812">
        <f t="shared" si="57"/>
        <v>6</v>
      </c>
      <c r="Z1812">
        <v>8</v>
      </c>
      <c r="AA1812">
        <v>0</v>
      </c>
      <c r="AB1812">
        <v>0</v>
      </c>
      <c r="AC1812">
        <v>0</v>
      </c>
      <c r="AD1812">
        <v>0</v>
      </c>
      <c r="AE1812">
        <v>0</v>
      </c>
      <c r="AF1812">
        <v>0</v>
      </c>
      <c r="AG1812">
        <v>3</v>
      </c>
      <c r="AH1812">
        <v>11</v>
      </c>
      <c r="AI1812">
        <v>0</v>
      </c>
      <c r="AJ1812">
        <f>marketing_campaign[[#This Row],[AcceptedCmp2]]+marketing_campaign[[#This Row],[AcceptedCmp1]]+marketing_campaign[[#This Row],[AcceptedCmp5]]+marketing_campaign[[#This Row],[AcceptedCmp4]]+marketing_campaign[[#This Row],[AcceptedCmp3]]</f>
        <v>0</v>
      </c>
    </row>
    <row r="1813" spans="1:36" x14ac:dyDescent="0.35">
      <c r="A1813">
        <v>269</v>
      </c>
      <c r="B1813">
        <v>1963</v>
      </c>
      <c r="C1813">
        <f t="shared" ca="1" si="56"/>
        <v>63</v>
      </c>
      <c r="D1813" t="str" cm="1">
        <f t="array" aca="1" ref="D18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3" t="s">
        <v>32</v>
      </c>
      <c r="F1813" t="s">
        <v>30</v>
      </c>
      <c r="G1813" cm="1">
        <f t="array" ref="G1813">_xlfn.IFS(marketing_campaign[[#This Row],[Marital_Status]]="Single",I1813-J1813+1,marketing_campaign[[#This Row],[Marital_Status]]="Together",I1813+J1813+2,marketing_campaign[[#This Row],[Marital_Status]]="Alone",I1813-J1813+1,marketing_campaign[[#This Row],[Marital_Status]]="Married",I1813+J1813+2,marketing_campaign[[#This Row],[Marital_Status]]="Divorced",I1813+J1813+1,marketing_campaign[[#This Row],[Marital_Status]]="YOLO",I1813-J1813+1,marketing_campaign[[#This Row],[Marital_Status]]="Absurd",I1813-J1813+1,marketing_campaign[[#This Row],[Marital_Status]]="Widow",I1813+J1813+1)</f>
        <v>0</v>
      </c>
      <c r="H1813">
        <v>46757</v>
      </c>
      <c r="I1813">
        <v>0</v>
      </c>
      <c r="J1813">
        <v>1</v>
      </c>
      <c r="K1813" s="1">
        <v>41229</v>
      </c>
      <c r="L1813">
        <v>71</v>
      </c>
      <c r="M1813" t="str" cm="1">
        <f t="array" ref="M1813">_xlfn.IFS(AND(marketing_campaign[[#This Row],[Recency]]&gt;=0,marketing_campaign[[#This Row],[Recency]]&lt;=14),"Early Recency",AND(marketing_campaign[[#This Row],[Recency]]&gt;=15,marketing_campaign[[#This Row],[Recency]]&lt;=31),"Mid-Recency",marketing_campaign[[#This Row],[Recency]]&gt;=32,"Late Recency")</f>
        <v>Late Recency</v>
      </c>
      <c r="N1813">
        <v>777</v>
      </c>
      <c r="O1813">
        <v>30</v>
      </c>
      <c r="P1813">
        <v>163</v>
      </c>
      <c r="Q1813">
        <v>0</v>
      </c>
      <c r="R1813">
        <v>51</v>
      </c>
      <c r="S1813">
        <v>122</v>
      </c>
      <c r="T1813">
        <f>marketing_campaign[[#This Row],[MntGoldProds]]+marketing_campaign[[#This Row],[MntSweetProducts]]+marketing_campaign[[#This Row],[MntFishProducts]]+marketing_campaign[[#This Row],[MntMeatProducts]]+marketing_campaign[[#This Row],[MntFruits]]+marketing_campaign[[#This Row],[MntWines]]</f>
        <v>1143</v>
      </c>
      <c r="U1813">
        <v>6</v>
      </c>
      <c r="V1813">
        <v>4</v>
      </c>
      <c r="W1813">
        <v>4</v>
      </c>
      <c r="X1813">
        <v>7</v>
      </c>
      <c r="Y1813">
        <f t="shared" si="57"/>
        <v>21</v>
      </c>
      <c r="Z1813">
        <v>9</v>
      </c>
      <c r="AA1813">
        <v>0</v>
      </c>
      <c r="AB1813">
        <v>0</v>
      </c>
      <c r="AC1813">
        <v>0</v>
      </c>
      <c r="AD1813">
        <v>0</v>
      </c>
      <c r="AE1813">
        <v>0</v>
      </c>
      <c r="AF1813">
        <v>0</v>
      </c>
      <c r="AG1813">
        <v>3</v>
      </c>
      <c r="AH1813">
        <v>11</v>
      </c>
      <c r="AI1813">
        <v>0</v>
      </c>
      <c r="AJ1813">
        <f>marketing_campaign[[#This Row],[AcceptedCmp2]]+marketing_campaign[[#This Row],[AcceptedCmp1]]+marketing_campaign[[#This Row],[AcceptedCmp5]]+marketing_campaign[[#This Row],[AcceptedCmp4]]+marketing_campaign[[#This Row],[AcceptedCmp3]]</f>
        <v>0</v>
      </c>
    </row>
    <row r="1814" spans="1:36" x14ac:dyDescent="0.35">
      <c r="A1814">
        <v>8093</v>
      </c>
      <c r="B1814">
        <v>1969</v>
      </c>
      <c r="C1814">
        <f t="shared" ca="1" si="56"/>
        <v>57</v>
      </c>
      <c r="D1814" t="str" cm="1">
        <f t="array" aca="1" ref="D18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14" t="s">
        <v>34</v>
      </c>
      <c r="F1814" t="s">
        <v>33</v>
      </c>
      <c r="G1814" cm="1">
        <f t="array" ref="G1814">_xlfn.IFS(marketing_campaign[[#This Row],[Marital_Status]]="Single",I1814-J1814+1,marketing_campaign[[#This Row],[Marital_Status]]="Together",I1814+J1814+2,marketing_campaign[[#This Row],[Marital_Status]]="Alone",I1814-J1814+1,marketing_campaign[[#This Row],[Marital_Status]]="Married",I1814+J1814+2,marketing_campaign[[#This Row],[Marital_Status]]="Divorced",I1814+J1814+1,marketing_campaign[[#This Row],[Marital_Status]]="YOLO",I1814-J1814+1,marketing_campaign[[#This Row],[Marital_Status]]="Absurd",I1814-J1814+1,marketing_campaign[[#This Row],[Marital_Status]]="Widow",I1814+J1814+1)</f>
        <v>2</v>
      </c>
      <c r="H1814">
        <v>79734</v>
      </c>
      <c r="I1814">
        <v>0</v>
      </c>
      <c r="J1814">
        <v>0</v>
      </c>
      <c r="K1814" s="1">
        <v>41818</v>
      </c>
      <c r="L1814">
        <v>72</v>
      </c>
      <c r="M1814" t="str" cm="1">
        <f t="array" ref="M1814">_xlfn.IFS(AND(marketing_campaign[[#This Row],[Recency]]&gt;=0,marketing_campaign[[#This Row],[Recency]]&lt;=14),"Early Recency",AND(marketing_campaign[[#This Row],[Recency]]&gt;=15,marketing_campaign[[#This Row],[Recency]]&lt;=31),"Mid-Recency",marketing_campaign[[#This Row],[Recency]]&gt;=32,"Late Recency")</f>
        <v>Late Recency</v>
      </c>
      <c r="N1814">
        <v>572</v>
      </c>
      <c r="O1814">
        <v>8</v>
      </c>
      <c r="P1814">
        <v>232</v>
      </c>
      <c r="Q1814">
        <v>23</v>
      </c>
      <c r="R1814">
        <v>62</v>
      </c>
      <c r="S1814">
        <v>17</v>
      </c>
      <c r="T1814">
        <f>marketing_campaign[[#This Row],[MntGoldProds]]+marketing_campaign[[#This Row],[MntSweetProducts]]+marketing_campaign[[#This Row],[MntFishProducts]]+marketing_campaign[[#This Row],[MntMeatProducts]]+marketing_campaign[[#This Row],[MntFruits]]+marketing_campaign[[#This Row],[MntWines]]</f>
        <v>914</v>
      </c>
      <c r="U1814">
        <v>1</v>
      </c>
      <c r="V1814">
        <v>4</v>
      </c>
      <c r="W1814">
        <v>3</v>
      </c>
      <c r="X1814">
        <v>6</v>
      </c>
      <c r="Y1814">
        <f t="shared" si="57"/>
        <v>14</v>
      </c>
      <c r="Z1814">
        <v>1</v>
      </c>
      <c r="AA1814">
        <v>0</v>
      </c>
      <c r="AB1814">
        <v>0</v>
      </c>
      <c r="AC1814">
        <v>0</v>
      </c>
      <c r="AD1814">
        <v>1</v>
      </c>
      <c r="AE1814">
        <v>0</v>
      </c>
      <c r="AF1814">
        <v>0</v>
      </c>
      <c r="AG1814">
        <v>3</v>
      </c>
      <c r="AH1814">
        <v>11</v>
      </c>
      <c r="AI1814">
        <v>0</v>
      </c>
      <c r="AJ1814">
        <f>marketing_campaign[[#This Row],[AcceptedCmp2]]+marketing_campaign[[#This Row],[AcceptedCmp1]]+marketing_campaign[[#This Row],[AcceptedCmp5]]+marketing_campaign[[#This Row],[AcceptedCmp4]]+marketing_campaign[[#This Row],[AcceptedCmp3]]</f>
        <v>1</v>
      </c>
    </row>
    <row r="1815" spans="1:36" x14ac:dyDescent="0.35">
      <c r="A1815">
        <v>10513</v>
      </c>
      <c r="B1815">
        <v>1992</v>
      </c>
      <c r="C1815">
        <f t="shared" ca="1" si="56"/>
        <v>34</v>
      </c>
      <c r="D1815" t="str" cm="1">
        <f t="array" aca="1" ref="D18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15" t="s">
        <v>29</v>
      </c>
      <c r="F1815" t="s">
        <v>31</v>
      </c>
      <c r="G1815" cm="1">
        <f t="array" ref="G1815">_xlfn.IFS(marketing_campaign[[#This Row],[Marital_Status]]="Single",I1815-J1815+1,marketing_campaign[[#This Row],[Marital_Status]]="Together",I1815+J1815+2,marketing_campaign[[#This Row],[Marital_Status]]="Alone",I1815-J1815+1,marketing_campaign[[#This Row],[Marital_Status]]="Married",I1815+J1815+2,marketing_campaign[[#This Row],[Marital_Status]]="Divorced",I1815+J1815+1,marketing_campaign[[#This Row],[Marital_Status]]="YOLO",I1815-J1815+1,marketing_campaign[[#This Row],[Marital_Status]]="Absurd",I1815-J1815+1,marketing_campaign[[#This Row],[Marital_Status]]="Widow",I1815+J1815+1)</f>
        <v>2</v>
      </c>
      <c r="H1815">
        <v>63207</v>
      </c>
      <c r="I1815">
        <v>0</v>
      </c>
      <c r="J1815">
        <v>0</v>
      </c>
      <c r="K1815" s="1">
        <v>41294</v>
      </c>
      <c r="L1815">
        <v>68</v>
      </c>
      <c r="M1815" t="str" cm="1">
        <f t="array" ref="M1815">_xlfn.IFS(AND(marketing_campaign[[#This Row],[Recency]]&gt;=0,marketing_campaign[[#This Row],[Recency]]&lt;=14),"Early Recency",AND(marketing_campaign[[#This Row],[Recency]]&gt;=15,marketing_campaign[[#This Row],[Recency]]&lt;=31),"Mid-Recency",marketing_campaign[[#This Row],[Recency]]&gt;=32,"Late Recency")</f>
        <v>Late Recency</v>
      </c>
      <c r="N1815">
        <v>438</v>
      </c>
      <c r="O1815">
        <v>169</v>
      </c>
      <c r="P1815">
        <v>565</v>
      </c>
      <c r="Q1815">
        <v>91</v>
      </c>
      <c r="R1815">
        <v>169</v>
      </c>
      <c r="S1815">
        <v>70</v>
      </c>
      <c r="T1815">
        <f>marketing_campaign[[#This Row],[MntGoldProds]]+marketing_campaign[[#This Row],[MntSweetProducts]]+marketing_campaign[[#This Row],[MntFishProducts]]+marketing_campaign[[#This Row],[MntMeatProducts]]+marketing_campaign[[#This Row],[MntFruits]]+marketing_campaign[[#This Row],[MntWines]]</f>
        <v>1502</v>
      </c>
      <c r="U1815">
        <v>1</v>
      </c>
      <c r="V1815">
        <v>2</v>
      </c>
      <c r="W1815">
        <v>3</v>
      </c>
      <c r="X1815">
        <v>6</v>
      </c>
      <c r="Y1815">
        <f t="shared" si="57"/>
        <v>12</v>
      </c>
      <c r="Z1815">
        <v>7</v>
      </c>
      <c r="AA1815">
        <v>0</v>
      </c>
      <c r="AB1815">
        <v>0</v>
      </c>
      <c r="AC1815">
        <v>0</v>
      </c>
      <c r="AD1815">
        <v>1</v>
      </c>
      <c r="AE1815">
        <v>0</v>
      </c>
      <c r="AF1815">
        <v>0</v>
      </c>
      <c r="AG1815">
        <v>3</v>
      </c>
      <c r="AH1815">
        <v>11</v>
      </c>
      <c r="AI1815">
        <v>0</v>
      </c>
      <c r="AJ1815">
        <f>marketing_campaign[[#This Row],[AcceptedCmp2]]+marketing_campaign[[#This Row],[AcceptedCmp1]]+marketing_campaign[[#This Row],[AcceptedCmp5]]+marketing_campaign[[#This Row],[AcceptedCmp4]]+marketing_campaign[[#This Row],[AcceptedCmp3]]</f>
        <v>1</v>
      </c>
    </row>
    <row r="1816" spans="1:36" x14ac:dyDescent="0.35">
      <c r="A1816">
        <v>10177</v>
      </c>
      <c r="B1816">
        <v>1954</v>
      </c>
      <c r="C1816">
        <f t="shared" ca="1" si="56"/>
        <v>72</v>
      </c>
      <c r="D1816" t="str" cm="1">
        <f t="array" aca="1" ref="D18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6" t="s">
        <v>29</v>
      </c>
      <c r="F1816" t="s">
        <v>35</v>
      </c>
      <c r="G1816" cm="1">
        <f t="array" ref="G1816">_xlfn.IFS(marketing_campaign[[#This Row],[Marital_Status]]="Single",I1816-J1816+1,marketing_campaign[[#This Row],[Marital_Status]]="Together",I1816+J1816+2,marketing_campaign[[#This Row],[Marital_Status]]="Alone",I1816-J1816+1,marketing_campaign[[#This Row],[Marital_Status]]="Married",I1816+J1816+2,marketing_campaign[[#This Row],[Marital_Status]]="Divorced",I1816+J1816+1,marketing_campaign[[#This Row],[Marital_Status]]="YOLO",I1816-J1816+1,marketing_campaign[[#This Row],[Marital_Status]]="Absurd",I1816-J1816+1,marketing_campaign[[#This Row],[Marital_Status]]="Widow",I1816+J1816+1)</f>
        <v>2</v>
      </c>
      <c r="H1816">
        <v>72071</v>
      </c>
      <c r="I1816">
        <v>0</v>
      </c>
      <c r="J1816">
        <v>1</v>
      </c>
      <c r="K1816" s="1">
        <v>41319</v>
      </c>
      <c r="L1816">
        <v>4</v>
      </c>
      <c r="M1816" t="str" cm="1">
        <f t="array" ref="M1816">_xlfn.IFS(AND(marketing_campaign[[#This Row],[Recency]]&gt;=0,marketing_campaign[[#This Row],[Recency]]&lt;=14),"Early Recency",AND(marketing_campaign[[#This Row],[Recency]]&gt;=15,marketing_campaign[[#This Row],[Recency]]&lt;=31),"Mid-Recency",marketing_campaign[[#This Row],[Recency]]&gt;=32,"Late Recency")</f>
        <v>Early Recency</v>
      </c>
      <c r="N1816">
        <v>531</v>
      </c>
      <c r="O1816">
        <v>69</v>
      </c>
      <c r="P1816">
        <v>300</v>
      </c>
      <c r="Q1816">
        <v>150</v>
      </c>
      <c r="R1816">
        <v>138</v>
      </c>
      <c r="S1816">
        <v>150</v>
      </c>
      <c r="T1816">
        <f>marketing_campaign[[#This Row],[MntGoldProds]]+marketing_campaign[[#This Row],[MntSweetProducts]]+marketing_campaign[[#This Row],[MntFishProducts]]+marketing_campaign[[#This Row],[MntMeatProducts]]+marketing_campaign[[#This Row],[MntFruits]]+marketing_campaign[[#This Row],[MntWines]]</f>
        <v>1338</v>
      </c>
      <c r="U1816">
        <v>3</v>
      </c>
      <c r="V1816">
        <v>5</v>
      </c>
      <c r="W1816">
        <v>4</v>
      </c>
      <c r="X1816">
        <v>8</v>
      </c>
      <c r="Y1816">
        <f t="shared" si="57"/>
        <v>20</v>
      </c>
      <c r="Z1816">
        <v>2</v>
      </c>
      <c r="AA1816">
        <v>0</v>
      </c>
      <c r="AB1816">
        <v>0</v>
      </c>
      <c r="AC1816">
        <v>0</v>
      </c>
      <c r="AD1816">
        <v>0</v>
      </c>
      <c r="AE1816">
        <v>0</v>
      </c>
      <c r="AF1816">
        <v>0</v>
      </c>
      <c r="AG1816">
        <v>3</v>
      </c>
      <c r="AH1816">
        <v>11</v>
      </c>
      <c r="AI1816">
        <v>0</v>
      </c>
      <c r="AJ1816">
        <f>marketing_campaign[[#This Row],[AcceptedCmp2]]+marketing_campaign[[#This Row],[AcceptedCmp1]]+marketing_campaign[[#This Row],[AcceptedCmp5]]+marketing_campaign[[#This Row],[AcceptedCmp4]]+marketing_campaign[[#This Row],[AcceptedCmp3]]</f>
        <v>0</v>
      </c>
    </row>
    <row r="1817" spans="1:36" x14ac:dyDescent="0.35">
      <c r="A1817">
        <v>2549</v>
      </c>
      <c r="B1817">
        <v>1983</v>
      </c>
      <c r="C1817">
        <f t="shared" ca="1" si="56"/>
        <v>43</v>
      </c>
      <c r="D1817" t="str" cm="1">
        <f t="array" aca="1" ref="D18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17" t="s">
        <v>32</v>
      </c>
      <c r="F1817" t="s">
        <v>31</v>
      </c>
      <c r="G1817" cm="1">
        <f t="array" ref="G1817">_xlfn.IFS(marketing_campaign[[#This Row],[Marital_Status]]="Single",I1817-J1817+1,marketing_campaign[[#This Row],[Marital_Status]]="Together",I1817+J1817+2,marketing_campaign[[#This Row],[Marital_Status]]="Alone",I1817-J1817+1,marketing_campaign[[#This Row],[Marital_Status]]="Married",I1817+J1817+2,marketing_campaign[[#This Row],[Marital_Status]]="Divorced",I1817+J1817+1,marketing_campaign[[#This Row],[Marital_Status]]="YOLO",I1817-J1817+1,marketing_campaign[[#This Row],[Marital_Status]]="Absurd",I1817-J1817+1,marketing_campaign[[#This Row],[Marital_Status]]="Widow",I1817+J1817+1)</f>
        <v>3</v>
      </c>
      <c r="H1817">
        <v>21840</v>
      </c>
      <c r="I1817">
        <v>1</v>
      </c>
      <c r="J1817">
        <v>0</v>
      </c>
      <c r="K1817" s="1">
        <v>41476</v>
      </c>
      <c r="L1817">
        <v>80</v>
      </c>
      <c r="M1817" t="str" cm="1">
        <f t="array" ref="M1817">_xlfn.IFS(AND(marketing_campaign[[#This Row],[Recency]]&gt;=0,marketing_campaign[[#This Row],[Recency]]&lt;=14),"Early Recency",AND(marketing_campaign[[#This Row],[Recency]]&gt;=15,marketing_campaign[[#This Row],[Recency]]&lt;=31),"Mid-Recency",marketing_campaign[[#This Row],[Recency]]&gt;=32,"Late Recency")</f>
        <v>Late Recency</v>
      </c>
      <c r="N1817">
        <v>17</v>
      </c>
      <c r="O1817">
        <v>0</v>
      </c>
      <c r="P1817">
        <v>9</v>
      </c>
      <c r="Q1817">
        <v>0</v>
      </c>
      <c r="R1817">
        <v>0</v>
      </c>
      <c r="S1817">
        <v>1</v>
      </c>
      <c r="T1817">
        <f>marketing_campaign[[#This Row],[MntGoldProds]]+marketing_campaign[[#This Row],[MntSweetProducts]]+marketing_campaign[[#This Row],[MntFishProducts]]+marketing_campaign[[#This Row],[MntMeatProducts]]+marketing_campaign[[#This Row],[MntFruits]]+marketing_campaign[[#This Row],[MntWines]]</f>
        <v>27</v>
      </c>
      <c r="U1817">
        <v>1</v>
      </c>
      <c r="V1817">
        <v>1</v>
      </c>
      <c r="W1817">
        <v>0</v>
      </c>
      <c r="X1817">
        <v>3</v>
      </c>
      <c r="Y1817">
        <f t="shared" si="57"/>
        <v>5</v>
      </c>
      <c r="Z1817">
        <v>9</v>
      </c>
      <c r="AA1817">
        <v>0</v>
      </c>
      <c r="AB1817">
        <v>0</v>
      </c>
      <c r="AC1817">
        <v>0</v>
      </c>
      <c r="AD1817">
        <v>0</v>
      </c>
      <c r="AE1817">
        <v>0</v>
      </c>
      <c r="AF1817">
        <v>0</v>
      </c>
      <c r="AG1817">
        <v>3</v>
      </c>
      <c r="AH1817">
        <v>11</v>
      </c>
      <c r="AI1817">
        <v>0</v>
      </c>
      <c r="AJ1817">
        <f>marketing_campaign[[#This Row],[AcceptedCmp2]]+marketing_campaign[[#This Row],[AcceptedCmp1]]+marketing_campaign[[#This Row],[AcceptedCmp5]]+marketing_campaign[[#This Row],[AcceptedCmp4]]+marketing_campaign[[#This Row],[AcceptedCmp3]]</f>
        <v>0</v>
      </c>
    </row>
    <row r="1818" spans="1:36" x14ac:dyDescent="0.35">
      <c r="A1818">
        <v>5782</v>
      </c>
      <c r="B1818">
        <v>1982</v>
      </c>
      <c r="C1818">
        <f t="shared" ca="1" si="56"/>
        <v>44</v>
      </c>
      <c r="D1818" t="str" cm="1">
        <f t="array" aca="1" ref="D18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18" t="s">
        <v>37</v>
      </c>
      <c r="F1818" t="s">
        <v>31</v>
      </c>
      <c r="G1818" cm="1">
        <f t="array" ref="G1818">_xlfn.IFS(marketing_campaign[[#This Row],[Marital_Status]]="Single",I1818-J1818+1,marketing_campaign[[#This Row],[Marital_Status]]="Together",I1818+J1818+2,marketing_campaign[[#This Row],[Marital_Status]]="Alone",I1818-J1818+1,marketing_campaign[[#This Row],[Marital_Status]]="Married",I1818+J1818+2,marketing_campaign[[#This Row],[Marital_Status]]="Divorced",I1818+J1818+1,marketing_campaign[[#This Row],[Marital_Status]]="YOLO",I1818-J1818+1,marketing_campaign[[#This Row],[Marital_Status]]="Absurd",I1818-J1818+1,marketing_campaign[[#This Row],[Marital_Status]]="Widow",I1818+J1818+1)</f>
        <v>3</v>
      </c>
      <c r="H1818">
        <v>58582</v>
      </c>
      <c r="I1818">
        <v>0</v>
      </c>
      <c r="J1818">
        <v>1</v>
      </c>
      <c r="K1818" s="1">
        <v>41545</v>
      </c>
      <c r="L1818">
        <v>15</v>
      </c>
      <c r="M1818" t="str" cm="1">
        <f t="array" ref="M1818">_xlfn.IFS(AND(marketing_campaign[[#This Row],[Recency]]&gt;=0,marketing_campaign[[#This Row],[Recency]]&lt;=14),"Early Recency",AND(marketing_campaign[[#This Row],[Recency]]&gt;=15,marketing_campaign[[#This Row],[Recency]]&lt;=31),"Mid-Recency",marketing_campaign[[#This Row],[Recency]]&gt;=32,"Late Recency")</f>
        <v>Mid-Recency</v>
      </c>
      <c r="N1818">
        <v>402</v>
      </c>
      <c r="O1818">
        <v>35</v>
      </c>
      <c r="P1818">
        <v>106</v>
      </c>
      <c r="Q1818">
        <v>101</v>
      </c>
      <c r="R1818">
        <v>77</v>
      </c>
      <c r="S1818">
        <v>42</v>
      </c>
      <c r="T1818">
        <f>marketing_campaign[[#This Row],[MntGoldProds]]+marketing_campaign[[#This Row],[MntSweetProducts]]+marketing_campaign[[#This Row],[MntFishProducts]]+marketing_campaign[[#This Row],[MntMeatProducts]]+marketing_campaign[[#This Row],[MntFruits]]+marketing_campaign[[#This Row],[MntWines]]</f>
        <v>763</v>
      </c>
      <c r="U1818">
        <v>2</v>
      </c>
      <c r="V1818">
        <v>9</v>
      </c>
      <c r="W1818">
        <v>2</v>
      </c>
      <c r="X1818">
        <v>9</v>
      </c>
      <c r="Y1818">
        <f t="shared" si="57"/>
        <v>22</v>
      </c>
      <c r="Z1818">
        <v>5</v>
      </c>
      <c r="AA1818">
        <v>0</v>
      </c>
      <c r="AB1818">
        <v>1</v>
      </c>
      <c r="AC1818">
        <v>0</v>
      </c>
      <c r="AD1818">
        <v>0</v>
      </c>
      <c r="AE1818">
        <v>0</v>
      </c>
      <c r="AF1818">
        <v>0</v>
      </c>
      <c r="AG1818">
        <v>3</v>
      </c>
      <c r="AH1818">
        <v>11</v>
      </c>
      <c r="AI1818">
        <v>0</v>
      </c>
      <c r="AJ1818">
        <f>marketing_campaign[[#This Row],[AcceptedCmp2]]+marketing_campaign[[#This Row],[AcceptedCmp1]]+marketing_campaign[[#This Row],[AcceptedCmp5]]+marketing_campaign[[#This Row],[AcceptedCmp4]]+marketing_campaign[[#This Row],[AcceptedCmp3]]</f>
        <v>1</v>
      </c>
    </row>
    <row r="1819" spans="1:36" x14ac:dyDescent="0.35">
      <c r="A1819">
        <v>10057</v>
      </c>
      <c r="B1819">
        <v>1951</v>
      </c>
      <c r="C1819">
        <f t="shared" ca="1" si="56"/>
        <v>75</v>
      </c>
      <c r="D1819" t="str" cm="1">
        <f t="array" aca="1" ref="D18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19" t="s">
        <v>29</v>
      </c>
      <c r="F1819" t="s">
        <v>30</v>
      </c>
      <c r="G1819" cm="1">
        <f t="array" ref="G1819">_xlfn.IFS(marketing_campaign[[#This Row],[Marital_Status]]="Single",I1819-J1819+1,marketing_campaign[[#This Row],[Marital_Status]]="Together",I1819+J1819+2,marketing_campaign[[#This Row],[Marital_Status]]="Alone",I1819-J1819+1,marketing_campaign[[#This Row],[Marital_Status]]="Married",I1819+J1819+2,marketing_campaign[[#This Row],[Marital_Status]]="Divorced",I1819+J1819+1,marketing_campaign[[#This Row],[Marital_Status]]="YOLO",I1819-J1819+1,marketing_campaign[[#This Row],[Marital_Status]]="Absurd",I1819-J1819+1,marketing_campaign[[#This Row],[Marital_Status]]="Widow",I1819+J1819+1)</f>
        <v>1</v>
      </c>
      <c r="H1819">
        <v>72282</v>
      </c>
      <c r="I1819">
        <v>0</v>
      </c>
      <c r="J1819">
        <v>0</v>
      </c>
      <c r="K1819" s="1">
        <v>41474</v>
      </c>
      <c r="L1819">
        <v>70</v>
      </c>
      <c r="M1819" t="str" cm="1">
        <f t="array" ref="M1819">_xlfn.IFS(AND(marketing_campaign[[#This Row],[Recency]]&gt;=0,marketing_campaign[[#This Row],[Recency]]&lt;=14),"Early Recency",AND(marketing_campaign[[#This Row],[Recency]]&gt;=15,marketing_campaign[[#This Row],[Recency]]&lt;=31),"Mid-Recency",marketing_campaign[[#This Row],[Recency]]&gt;=32,"Late Recency")</f>
        <v>Late Recency</v>
      </c>
      <c r="N1819">
        <v>503</v>
      </c>
      <c r="O1819">
        <v>27</v>
      </c>
      <c r="P1819">
        <v>419</v>
      </c>
      <c r="Q1819">
        <v>90</v>
      </c>
      <c r="R1819">
        <v>139</v>
      </c>
      <c r="S1819">
        <v>153</v>
      </c>
      <c r="T1819">
        <f>marketing_campaign[[#This Row],[MntGoldProds]]+marketing_campaign[[#This Row],[MntSweetProducts]]+marketing_campaign[[#This Row],[MntFishProducts]]+marketing_campaign[[#This Row],[MntMeatProducts]]+marketing_campaign[[#This Row],[MntFruits]]+marketing_campaign[[#This Row],[MntWines]]</f>
        <v>1331</v>
      </c>
      <c r="U1819">
        <v>1</v>
      </c>
      <c r="V1819">
        <v>5</v>
      </c>
      <c r="W1819">
        <v>7</v>
      </c>
      <c r="X1819">
        <v>9</v>
      </c>
      <c r="Y1819">
        <f t="shared" si="57"/>
        <v>22</v>
      </c>
      <c r="Z1819">
        <v>7</v>
      </c>
      <c r="AA1819">
        <v>0</v>
      </c>
      <c r="AB1819">
        <v>0</v>
      </c>
      <c r="AC1819">
        <v>0</v>
      </c>
      <c r="AD1819">
        <v>0</v>
      </c>
      <c r="AE1819">
        <v>0</v>
      </c>
      <c r="AF1819">
        <v>0</v>
      </c>
      <c r="AG1819">
        <v>3</v>
      </c>
      <c r="AH1819">
        <v>11</v>
      </c>
      <c r="AI1819">
        <v>1</v>
      </c>
      <c r="AJ1819">
        <f>marketing_campaign[[#This Row],[AcceptedCmp2]]+marketing_campaign[[#This Row],[AcceptedCmp1]]+marketing_campaign[[#This Row],[AcceptedCmp5]]+marketing_campaign[[#This Row],[AcceptedCmp4]]+marketing_campaign[[#This Row],[AcceptedCmp3]]</f>
        <v>0</v>
      </c>
    </row>
    <row r="1820" spans="1:36" x14ac:dyDescent="0.35">
      <c r="A1820">
        <v>10307</v>
      </c>
      <c r="B1820">
        <v>1956</v>
      </c>
      <c r="C1820">
        <f t="shared" ca="1" si="56"/>
        <v>70</v>
      </c>
      <c r="D1820" t="str" cm="1">
        <f t="array" aca="1" ref="D18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20" t="s">
        <v>29</v>
      </c>
      <c r="F1820" t="s">
        <v>33</v>
      </c>
      <c r="G1820" cm="1">
        <f t="array" ref="G1820">_xlfn.IFS(marketing_campaign[[#This Row],[Marital_Status]]="Single",I1820-J1820+1,marketing_campaign[[#This Row],[Marital_Status]]="Together",I1820+J1820+2,marketing_campaign[[#This Row],[Marital_Status]]="Alone",I1820-J1820+1,marketing_campaign[[#This Row],[Marital_Status]]="Married",I1820+J1820+2,marketing_campaign[[#This Row],[Marital_Status]]="Divorced",I1820+J1820+1,marketing_campaign[[#This Row],[Marital_Status]]="YOLO",I1820-J1820+1,marketing_campaign[[#This Row],[Marital_Status]]="Absurd",I1820-J1820+1,marketing_campaign[[#This Row],[Marital_Status]]="Widow",I1820+J1820+1)</f>
        <v>4</v>
      </c>
      <c r="H1820">
        <v>50387</v>
      </c>
      <c r="I1820">
        <v>0</v>
      </c>
      <c r="J1820">
        <v>2</v>
      </c>
      <c r="K1820" s="1">
        <v>41517</v>
      </c>
      <c r="L1820">
        <v>91</v>
      </c>
      <c r="M1820" t="str" cm="1">
        <f t="array" ref="M1820">_xlfn.IFS(AND(marketing_campaign[[#This Row],[Recency]]&gt;=0,marketing_campaign[[#This Row],[Recency]]&lt;=14),"Early Recency",AND(marketing_campaign[[#This Row],[Recency]]&gt;=15,marketing_campaign[[#This Row],[Recency]]&lt;=31),"Mid-Recency",marketing_campaign[[#This Row],[Recency]]&gt;=32,"Late Recency")</f>
        <v>Late Recency</v>
      </c>
      <c r="N1820">
        <v>369</v>
      </c>
      <c r="O1820">
        <v>9</v>
      </c>
      <c r="P1820">
        <v>87</v>
      </c>
      <c r="Q1820">
        <v>12</v>
      </c>
      <c r="R1820">
        <v>14</v>
      </c>
      <c r="S1820">
        <v>34</v>
      </c>
      <c r="T1820">
        <f>marketing_campaign[[#This Row],[MntGoldProds]]+marketing_campaign[[#This Row],[MntSweetProducts]]+marketing_campaign[[#This Row],[MntFishProducts]]+marketing_campaign[[#This Row],[MntMeatProducts]]+marketing_campaign[[#This Row],[MntFruits]]+marketing_campaign[[#This Row],[MntWines]]</f>
        <v>525</v>
      </c>
      <c r="U1820">
        <v>3</v>
      </c>
      <c r="V1820">
        <v>6</v>
      </c>
      <c r="W1820">
        <v>2</v>
      </c>
      <c r="X1820">
        <v>8</v>
      </c>
      <c r="Y1820">
        <f t="shared" si="57"/>
        <v>19</v>
      </c>
      <c r="Z1820">
        <v>5</v>
      </c>
      <c r="AA1820">
        <v>0</v>
      </c>
      <c r="AB1820">
        <v>0</v>
      </c>
      <c r="AC1820">
        <v>0</v>
      </c>
      <c r="AD1820">
        <v>0</v>
      </c>
      <c r="AE1820">
        <v>0</v>
      </c>
      <c r="AF1820">
        <v>0</v>
      </c>
      <c r="AG1820">
        <v>3</v>
      </c>
      <c r="AH1820">
        <v>11</v>
      </c>
      <c r="AI1820">
        <v>0</v>
      </c>
      <c r="AJ1820">
        <f>marketing_campaign[[#This Row],[AcceptedCmp2]]+marketing_campaign[[#This Row],[AcceptedCmp1]]+marketing_campaign[[#This Row],[AcceptedCmp5]]+marketing_campaign[[#This Row],[AcceptedCmp4]]+marketing_campaign[[#This Row],[AcceptedCmp3]]</f>
        <v>0</v>
      </c>
    </row>
    <row r="1821" spans="1:36" x14ac:dyDescent="0.35">
      <c r="A1821">
        <v>8566</v>
      </c>
      <c r="B1821">
        <v>1961</v>
      </c>
      <c r="C1821">
        <f t="shared" ca="1" si="56"/>
        <v>65</v>
      </c>
      <c r="D1821" t="str" cm="1">
        <f t="array" aca="1" ref="D18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21" t="s">
        <v>32</v>
      </c>
      <c r="F1821" t="s">
        <v>31</v>
      </c>
      <c r="G1821" cm="1">
        <f t="array" ref="G1821">_xlfn.IFS(marketing_campaign[[#This Row],[Marital_Status]]="Single",I1821-J1821+1,marketing_campaign[[#This Row],[Marital_Status]]="Together",I1821+J1821+2,marketing_campaign[[#This Row],[Marital_Status]]="Alone",I1821-J1821+1,marketing_campaign[[#This Row],[Marital_Status]]="Married",I1821+J1821+2,marketing_campaign[[#This Row],[Marital_Status]]="Divorced",I1821+J1821+1,marketing_campaign[[#This Row],[Marital_Status]]="YOLO",I1821-J1821+1,marketing_campaign[[#This Row],[Marital_Status]]="Absurd",I1821-J1821+1,marketing_campaign[[#This Row],[Marital_Status]]="Widow",I1821+J1821+1)</f>
        <v>4</v>
      </c>
      <c r="H1821">
        <v>32583</v>
      </c>
      <c r="I1821">
        <v>1</v>
      </c>
      <c r="J1821">
        <v>1</v>
      </c>
      <c r="K1821" s="1">
        <v>41805</v>
      </c>
      <c r="L1821">
        <v>10</v>
      </c>
      <c r="M1821" t="str" cm="1">
        <f t="array" ref="M1821">_xlfn.IFS(AND(marketing_campaign[[#This Row],[Recency]]&gt;=0,marketing_campaign[[#This Row],[Recency]]&lt;=14),"Early Recency",AND(marketing_campaign[[#This Row],[Recency]]&gt;=15,marketing_campaign[[#This Row],[Recency]]&lt;=31),"Mid-Recency",marketing_campaign[[#This Row],[Recency]]&gt;=32,"Late Recency")</f>
        <v>Early Recency</v>
      </c>
      <c r="N1821">
        <v>5</v>
      </c>
      <c r="O1821">
        <v>0</v>
      </c>
      <c r="P1821">
        <v>3</v>
      </c>
      <c r="Q1821">
        <v>0</v>
      </c>
      <c r="R1821">
        <v>0</v>
      </c>
      <c r="S1821">
        <v>1</v>
      </c>
      <c r="T1821">
        <f>marketing_campaign[[#This Row],[MntGoldProds]]+marketing_campaign[[#This Row],[MntSweetProducts]]+marketing_campaign[[#This Row],[MntFishProducts]]+marketing_campaign[[#This Row],[MntMeatProducts]]+marketing_campaign[[#This Row],[MntFruits]]+marketing_campaign[[#This Row],[MntWines]]</f>
        <v>9</v>
      </c>
      <c r="U1821">
        <v>1</v>
      </c>
      <c r="V1821">
        <v>1</v>
      </c>
      <c r="W1821">
        <v>0</v>
      </c>
      <c r="X1821">
        <v>2</v>
      </c>
      <c r="Y1821">
        <f t="shared" si="57"/>
        <v>4</v>
      </c>
      <c r="Z1821">
        <v>7</v>
      </c>
      <c r="AA1821">
        <v>0</v>
      </c>
      <c r="AB1821">
        <v>0</v>
      </c>
      <c r="AC1821">
        <v>0</v>
      </c>
      <c r="AD1821">
        <v>0</v>
      </c>
      <c r="AE1821">
        <v>0</v>
      </c>
      <c r="AF1821">
        <v>0</v>
      </c>
      <c r="AG1821">
        <v>3</v>
      </c>
      <c r="AH1821">
        <v>11</v>
      </c>
      <c r="AI1821">
        <v>0</v>
      </c>
      <c r="AJ1821">
        <f>marketing_campaign[[#This Row],[AcceptedCmp2]]+marketing_campaign[[#This Row],[AcceptedCmp1]]+marketing_campaign[[#This Row],[AcceptedCmp5]]+marketing_campaign[[#This Row],[AcceptedCmp4]]+marketing_campaign[[#This Row],[AcceptedCmp3]]</f>
        <v>0</v>
      </c>
    </row>
    <row r="1822" spans="1:36" x14ac:dyDescent="0.35">
      <c r="A1822">
        <v>2415</v>
      </c>
      <c r="B1822">
        <v>1962</v>
      </c>
      <c r="C1822">
        <f t="shared" ca="1" si="56"/>
        <v>64</v>
      </c>
      <c r="D1822" t="str" cm="1">
        <f t="array" aca="1" ref="D18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22" t="s">
        <v>29</v>
      </c>
      <c r="F1822" t="s">
        <v>31</v>
      </c>
      <c r="G1822" cm="1">
        <f t="array" ref="G1822">_xlfn.IFS(marketing_campaign[[#This Row],[Marital_Status]]="Single",I1822-J1822+1,marketing_campaign[[#This Row],[Marital_Status]]="Together",I1822+J1822+2,marketing_campaign[[#This Row],[Marital_Status]]="Alone",I1822-J1822+1,marketing_campaign[[#This Row],[Marital_Status]]="Married",I1822+J1822+2,marketing_campaign[[#This Row],[Marital_Status]]="Divorced",I1822+J1822+1,marketing_campaign[[#This Row],[Marital_Status]]="YOLO",I1822-J1822+1,marketing_campaign[[#This Row],[Marital_Status]]="Absurd",I1822-J1822+1,marketing_campaign[[#This Row],[Marital_Status]]="Widow",I1822+J1822+1)</f>
        <v>3</v>
      </c>
      <c r="H1822">
        <v>62568</v>
      </c>
      <c r="I1822">
        <v>0</v>
      </c>
      <c r="J1822">
        <v>1</v>
      </c>
      <c r="K1822" s="1">
        <v>41736</v>
      </c>
      <c r="L1822">
        <v>99</v>
      </c>
      <c r="M1822" t="str" cm="1">
        <f t="array" ref="M1822">_xlfn.IFS(AND(marketing_campaign[[#This Row],[Recency]]&gt;=0,marketing_campaign[[#This Row],[Recency]]&lt;=14),"Early Recency",AND(marketing_campaign[[#This Row],[Recency]]&gt;=15,marketing_campaign[[#This Row],[Recency]]&lt;=31),"Mid-Recency",marketing_campaign[[#This Row],[Recency]]&gt;=32,"Late Recency")</f>
        <v>Late Recency</v>
      </c>
      <c r="N1822">
        <v>362</v>
      </c>
      <c r="O1822">
        <v>17</v>
      </c>
      <c r="P1822">
        <v>398</v>
      </c>
      <c r="Q1822">
        <v>80</v>
      </c>
      <c r="R1822">
        <v>35</v>
      </c>
      <c r="S1822">
        <v>61</v>
      </c>
      <c r="T1822">
        <f>marketing_campaign[[#This Row],[MntGoldProds]]+marketing_campaign[[#This Row],[MntSweetProducts]]+marketing_campaign[[#This Row],[MntFishProducts]]+marketing_campaign[[#This Row],[MntMeatProducts]]+marketing_campaign[[#This Row],[MntFruits]]+marketing_campaign[[#This Row],[MntWines]]</f>
        <v>953</v>
      </c>
      <c r="U1822">
        <v>3</v>
      </c>
      <c r="V1822">
        <v>5</v>
      </c>
      <c r="W1822">
        <v>3</v>
      </c>
      <c r="X1822">
        <v>5</v>
      </c>
      <c r="Y1822">
        <f t="shared" si="57"/>
        <v>16</v>
      </c>
      <c r="Z1822">
        <v>4</v>
      </c>
      <c r="AA1822">
        <v>0</v>
      </c>
      <c r="AB1822">
        <v>0</v>
      </c>
      <c r="AC1822">
        <v>0</v>
      </c>
      <c r="AD1822">
        <v>1</v>
      </c>
      <c r="AE1822">
        <v>0</v>
      </c>
      <c r="AF1822">
        <v>0</v>
      </c>
      <c r="AG1822">
        <v>3</v>
      </c>
      <c r="AH1822">
        <v>11</v>
      </c>
      <c r="AI1822">
        <v>0</v>
      </c>
      <c r="AJ1822">
        <f>marketing_campaign[[#This Row],[AcceptedCmp2]]+marketing_campaign[[#This Row],[AcceptedCmp1]]+marketing_campaign[[#This Row],[AcceptedCmp5]]+marketing_campaign[[#This Row],[AcceptedCmp4]]+marketing_campaign[[#This Row],[AcceptedCmp3]]</f>
        <v>1</v>
      </c>
    </row>
    <row r="1823" spans="1:36" x14ac:dyDescent="0.35">
      <c r="A1823">
        <v>5684</v>
      </c>
      <c r="B1823">
        <v>1971</v>
      </c>
      <c r="C1823">
        <f t="shared" ca="1" si="56"/>
        <v>55</v>
      </c>
      <c r="D1823" t="str" cm="1">
        <f t="array" aca="1" ref="D18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3" t="s">
        <v>34</v>
      </c>
      <c r="F1823" t="s">
        <v>35</v>
      </c>
      <c r="G1823" cm="1">
        <f t="array" ref="G1823">_xlfn.IFS(marketing_campaign[[#This Row],[Marital_Status]]="Single",I1823-J1823+1,marketing_campaign[[#This Row],[Marital_Status]]="Together",I1823+J1823+2,marketing_campaign[[#This Row],[Marital_Status]]="Alone",I1823-J1823+1,marketing_campaign[[#This Row],[Marital_Status]]="Married",I1823+J1823+2,marketing_campaign[[#This Row],[Marital_Status]]="Divorced",I1823+J1823+1,marketing_campaign[[#This Row],[Marital_Status]]="YOLO",I1823-J1823+1,marketing_campaign[[#This Row],[Marital_Status]]="Absurd",I1823-J1823+1,marketing_campaign[[#This Row],[Marital_Status]]="Widow",I1823+J1823+1)</f>
        <v>3</v>
      </c>
      <c r="H1823">
        <v>44635</v>
      </c>
      <c r="I1823">
        <v>1</v>
      </c>
      <c r="J1823">
        <v>1</v>
      </c>
      <c r="K1823" s="1">
        <v>41558</v>
      </c>
      <c r="L1823">
        <v>25</v>
      </c>
      <c r="M1823" t="str" cm="1">
        <f t="array" ref="M1823">_xlfn.IFS(AND(marketing_campaign[[#This Row],[Recency]]&gt;=0,marketing_campaign[[#This Row],[Recency]]&lt;=14),"Early Recency",AND(marketing_campaign[[#This Row],[Recency]]&gt;=15,marketing_campaign[[#This Row],[Recency]]&lt;=31),"Mid-Recency",marketing_campaign[[#This Row],[Recency]]&gt;=32,"Late Recency")</f>
        <v>Mid-Recency</v>
      </c>
      <c r="N1823">
        <v>56</v>
      </c>
      <c r="O1823">
        <v>0</v>
      </c>
      <c r="P1823">
        <v>9</v>
      </c>
      <c r="Q1823">
        <v>0</v>
      </c>
      <c r="R1823">
        <v>0</v>
      </c>
      <c r="S1823">
        <v>3</v>
      </c>
      <c r="T1823">
        <f>marketing_campaign[[#This Row],[MntGoldProds]]+marketing_campaign[[#This Row],[MntSweetProducts]]+marketing_campaign[[#This Row],[MntFishProducts]]+marketing_campaign[[#This Row],[MntMeatProducts]]+marketing_campaign[[#This Row],[MntFruits]]+marketing_campaign[[#This Row],[MntWines]]</f>
        <v>68</v>
      </c>
      <c r="U1823">
        <v>2</v>
      </c>
      <c r="V1823">
        <v>2</v>
      </c>
      <c r="W1823">
        <v>0</v>
      </c>
      <c r="X1823">
        <v>3</v>
      </c>
      <c r="Y1823">
        <f t="shared" si="57"/>
        <v>7</v>
      </c>
      <c r="Z1823">
        <v>7</v>
      </c>
      <c r="AA1823">
        <v>0</v>
      </c>
      <c r="AB1823">
        <v>0</v>
      </c>
      <c r="AC1823">
        <v>0</v>
      </c>
      <c r="AD1823">
        <v>0</v>
      </c>
      <c r="AE1823">
        <v>0</v>
      </c>
      <c r="AF1823">
        <v>0</v>
      </c>
      <c r="AG1823">
        <v>3</v>
      </c>
      <c r="AH1823">
        <v>11</v>
      </c>
      <c r="AI1823">
        <v>0</v>
      </c>
      <c r="AJ1823">
        <f>marketing_campaign[[#This Row],[AcceptedCmp2]]+marketing_campaign[[#This Row],[AcceptedCmp1]]+marketing_campaign[[#This Row],[AcceptedCmp5]]+marketing_campaign[[#This Row],[AcceptedCmp4]]+marketing_campaign[[#This Row],[AcceptedCmp3]]</f>
        <v>0</v>
      </c>
    </row>
    <row r="1824" spans="1:36" x14ac:dyDescent="0.35">
      <c r="A1824">
        <v>8334</v>
      </c>
      <c r="B1824">
        <v>1971</v>
      </c>
      <c r="C1824">
        <f t="shared" ca="1" si="56"/>
        <v>55</v>
      </c>
      <c r="D1824" t="str" cm="1">
        <f t="array" aca="1" ref="D18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4" t="s">
        <v>34</v>
      </c>
      <c r="F1824" t="s">
        <v>30</v>
      </c>
      <c r="G1824" cm="1">
        <f t="array" ref="G1824">_xlfn.IFS(marketing_campaign[[#This Row],[Marital_Status]]="Single",I1824-J1824+1,marketing_campaign[[#This Row],[Marital_Status]]="Together",I1824+J1824+2,marketing_campaign[[#This Row],[Marital_Status]]="Alone",I1824-J1824+1,marketing_campaign[[#This Row],[Marital_Status]]="Married",I1824+J1824+2,marketing_campaign[[#This Row],[Marital_Status]]="Divorced",I1824+J1824+1,marketing_campaign[[#This Row],[Marital_Status]]="YOLO",I1824-J1824+1,marketing_campaign[[#This Row],[Marital_Status]]="Absurd",I1824-J1824+1,marketing_campaign[[#This Row],[Marital_Status]]="Widow",I1824+J1824+1)</f>
        <v>1</v>
      </c>
      <c r="H1824">
        <v>33316</v>
      </c>
      <c r="I1824">
        <v>1</v>
      </c>
      <c r="J1824">
        <v>1</v>
      </c>
      <c r="K1824" s="1">
        <v>41551</v>
      </c>
      <c r="L1824">
        <v>34</v>
      </c>
      <c r="M1824" t="str" cm="1">
        <f t="array" ref="M1824">_xlfn.IFS(AND(marketing_campaign[[#This Row],[Recency]]&gt;=0,marketing_campaign[[#This Row],[Recency]]&lt;=14),"Early Recency",AND(marketing_campaign[[#This Row],[Recency]]&gt;=15,marketing_campaign[[#This Row],[Recency]]&lt;=31),"Mid-Recency",marketing_campaign[[#This Row],[Recency]]&gt;=32,"Late Recency")</f>
        <v>Late Recency</v>
      </c>
      <c r="N1824">
        <v>79</v>
      </c>
      <c r="O1824">
        <v>1</v>
      </c>
      <c r="P1824">
        <v>31</v>
      </c>
      <c r="Q1824">
        <v>4</v>
      </c>
      <c r="R1824">
        <v>4</v>
      </c>
      <c r="S1824">
        <v>12</v>
      </c>
      <c r="T1824">
        <f>marketing_campaign[[#This Row],[MntGoldProds]]+marketing_campaign[[#This Row],[MntSweetProducts]]+marketing_campaign[[#This Row],[MntFishProducts]]+marketing_campaign[[#This Row],[MntMeatProducts]]+marketing_campaign[[#This Row],[MntFruits]]+marketing_campaign[[#This Row],[MntWines]]</f>
        <v>131</v>
      </c>
      <c r="U1824">
        <v>3</v>
      </c>
      <c r="V1824">
        <v>2</v>
      </c>
      <c r="W1824">
        <v>1</v>
      </c>
      <c r="X1824">
        <v>4</v>
      </c>
      <c r="Y1824">
        <f t="shared" si="57"/>
        <v>10</v>
      </c>
      <c r="Z1824">
        <v>6</v>
      </c>
      <c r="AA1824">
        <v>0</v>
      </c>
      <c r="AB1824">
        <v>0</v>
      </c>
      <c r="AC1824">
        <v>0</v>
      </c>
      <c r="AD1824">
        <v>0</v>
      </c>
      <c r="AE1824">
        <v>0</v>
      </c>
      <c r="AF1824">
        <v>0</v>
      </c>
      <c r="AG1824">
        <v>3</v>
      </c>
      <c r="AH1824">
        <v>11</v>
      </c>
      <c r="AI1824">
        <v>0</v>
      </c>
      <c r="AJ1824">
        <f>marketing_campaign[[#This Row],[AcceptedCmp2]]+marketing_campaign[[#This Row],[AcceptedCmp1]]+marketing_campaign[[#This Row],[AcceptedCmp5]]+marketing_campaign[[#This Row],[AcceptedCmp4]]+marketing_campaign[[#This Row],[AcceptedCmp3]]</f>
        <v>0</v>
      </c>
    </row>
    <row r="1825" spans="1:36" x14ac:dyDescent="0.35">
      <c r="A1825">
        <v>9166</v>
      </c>
      <c r="B1825">
        <v>1968</v>
      </c>
      <c r="C1825">
        <f t="shared" ca="1" si="56"/>
        <v>58</v>
      </c>
      <c r="D1825" t="str" cm="1">
        <f t="array" aca="1" ref="D18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5" t="s">
        <v>29</v>
      </c>
      <c r="F1825" t="s">
        <v>33</v>
      </c>
      <c r="G1825" cm="1">
        <f t="array" ref="G1825">_xlfn.IFS(marketing_campaign[[#This Row],[Marital_Status]]="Single",I1825-J1825+1,marketing_campaign[[#This Row],[Marital_Status]]="Together",I1825+J1825+2,marketing_campaign[[#This Row],[Marital_Status]]="Alone",I1825-J1825+1,marketing_campaign[[#This Row],[Marital_Status]]="Married",I1825+J1825+2,marketing_campaign[[#This Row],[Marital_Status]]="Divorced",I1825+J1825+1,marketing_campaign[[#This Row],[Marital_Status]]="YOLO",I1825-J1825+1,marketing_campaign[[#This Row],[Marital_Status]]="Absurd",I1825-J1825+1,marketing_campaign[[#This Row],[Marital_Status]]="Widow",I1825+J1825+1)</f>
        <v>3</v>
      </c>
      <c r="H1825">
        <v>63967</v>
      </c>
      <c r="I1825">
        <v>0</v>
      </c>
      <c r="J1825">
        <v>1</v>
      </c>
      <c r="K1825" s="1">
        <v>41495</v>
      </c>
      <c r="L1825">
        <v>57</v>
      </c>
      <c r="M1825" t="str" cm="1">
        <f t="array" ref="M1825">_xlfn.IFS(AND(marketing_campaign[[#This Row],[Recency]]&gt;=0,marketing_campaign[[#This Row],[Recency]]&lt;=14),"Early Recency",AND(marketing_campaign[[#This Row],[Recency]]&gt;=15,marketing_campaign[[#This Row],[Recency]]&lt;=31),"Mid-Recency",marketing_campaign[[#This Row],[Recency]]&gt;=32,"Late Recency")</f>
        <v>Late Recency</v>
      </c>
      <c r="N1825">
        <v>387</v>
      </c>
      <c r="O1825">
        <v>84</v>
      </c>
      <c r="P1825">
        <v>141</v>
      </c>
      <c r="Q1825">
        <v>73</v>
      </c>
      <c r="R1825">
        <v>35</v>
      </c>
      <c r="S1825">
        <v>162</v>
      </c>
      <c r="T1825">
        <f>marketing_campaign[[#This Row],[MntGoldProds]]+marketing_campaign[[#This Row],[MntSweetProducts]]+marketing_campaign[[#This Row],[MntFishProducts]]+marketing_campaign[[#This Row],[MntMeatProducts]]+marketing_campaign[[#This Row],[MntFruits]]+marketing_campaign[[#This Row],[MntWines]]</f>
        <v>882</v>
      </c>
      <c r="U1825">
        <v>3</v>
      </c>
      <c r="V1825">
        <v>4</v>
      </c>
      <c r="W1825">
        <v>4</v>
      </c>
      <c r="X1825">
        <v>12</v>
      </c>
      <c r="Y1825">
        <f t="shared" si="57"/>
        <v>23</v>
      </c>
      <c r="Z1825">
        <v>2</v>
      </c>
      <c r="AA1825">
        <v>0</v>
      </c>
      <c r="AB1825">
        <v>0</v>
      </c>
      <c r="AC1825">
        <v>0</v>
      </c>
      <c r="AD1825">
        <v>0</v>
      </c>
      <c r="AE1825">
        <v>0</v>
      </c>
      <c r="AF1825">
        <v>0</v>
      </c>
      <c r="AG1825">
        <v>3</v>
      </c>
      <c r="AH1825">
        <v>11</v>
      </c>
      <c r="AI1825">
        <v>0</v>
      </c>
      <c r="AJ1825">
        <f>marketing_campaign[[#This Row],[AcceptedCmp2]]+marketing_campaign[[#This Row],[AcceptedCmp1]]+marketing_campaign[[#This Row],[AcceptedCmp5]]+marketing_campaign[[#This Row],[AcceptedCmp4]]+marketing_campaign[[#This Row],[AcceptedCmp3]]</f>
        <v>0</v>
      </c>
    </row>
    <row r="1826" spans="1:36" x14ac:dyDescent="0.35">
      <c r="A1826">
        <v>1440</v>
      </c>
      <c r="B1826">
        <v>1978</v>
      </c>
      <c r="C1826">
        <f t="shared" ca="1" si="56"/>
        <v>48</v>
      </c>
      <c r="D1826" t="str" cm="1">
        <f t="array" aca="1" ref="D18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6" t="s">
        <v>37</v>
      </c>
      <c r="F1826" t="s">
        <v>31</v>
      </c>
      <c r="G1826" cm="1">
        <f t="array" ref="G1826">_xlfn.IFS(marketing_campaign[[#This Row],[Marital_Status]]="Single",I1826-J1826+1,marketing_campaign[[#This Row],[Marital_Status]]="Together",I1826+J1826+2,marketing_campaign[[#This Row],[Marital_Status]]="Alone",I1826-J1826+1,marketing_campaign[[#This Row],[Marital_Status]]="Married",I1826+J1826+2,marketing_campaign[[#This Row],[Marital_Status]]="Divorced",I1826+J1826+1,marketing_campaign[[#This Row],[Marital_Status]]="YOLO",I1826-J1826+1,marketing_campaign[[#This Row],[Marital_Status]]="Absurd",I1826-J1826+1,marketing_campaign[[#This Row],[Marital_Status]]="Widow",I1826+J1826+1)</f>
        <v>2</v>
      </c>
      <c r="H1826">
        <v>52513</v>
      </c>
      <c r="I1826">
        <v>0</v>
      </c>
      <c r="J1826">
        <v>0</v>
      </c>
      <c r="K1826" s="1">
        <v>41156</v>
      </c>
      <c r="L1826">
        <v>84</v>
      </c>
      <c r="M1826" t="str" cm="1">
        <f t="array" ref="M1826">_xlfn.IFS(AND(marketing_campaign[[#This Row],[Recency]]&gt;=0,marketing_campaign[[#This Row],[Recency]]&lt;=14),"Early Recency",AND(marketing_campaign[[#This Row],[Recency]]&gt;=15,marketing_campaign[[#This Row],[Recency]]&lt;=31),"Mid-Recency",marketing_campaign[[#This Row],[Recency]]&gt;=32,"Late Recency")</f>
        <v>Late Recency</v>
      </c>
      <c r="N1826">
        <v>367</v>
      </c>
      <c r="O1826">
        <v>17</v>
      </c>
      <c r="P1826">
        <v>241</v>
      </c>
      <c r="Q1826">
        <v>104</v>
      </c>
      <c r="R1826">
        <v>188</v>
      </c>
      <c r="S1826">
        <v>232</v>
      </c>
      <c r="T1826">
        <f>marketing_campaign[[#This Row],[MntGoldProds]]+marketing_campaign[[#This Row],[MntSweetProducts]]+marketing_campaign[[#This Row],[MntFishProducts]]+marketing_campaign[[#This Row],[MntMeatProducts]]+marketing_campaign[[#This Row],[MntFruits]]+marketing_campaign[[#This Row],[MntWines]]</f>
        <v>1149</v>
      </c>
      <c r="U1826">
        <v>2</v>
      </c>
      <c r="V1826">
        <v>9</v>
      </c>
      <c r="W1826">
        <v>5</v>
      </c>
      <c r="X1826">
        <v>9</v>
      </c>
      <c r="Y1826">
        <f t="shared" si="57"/>
        <v>25</v>
      </c>
      <c r="Z1826">
        <v>7</v>
      </c>
      <c r="AA1826">
        <v>0</v>
      </c>
      <c r="AB1826">
        <v>0</v>
      </c>
      <c r="AC1826">
        <v>0</v>
      </c>
      <c r="AD1826">
        <v>0</v>
      </c>
      <c r="AE1826">
        <v>0</v>
      </c>
      <c r="AF1826">
        <v>0</v>
      </c>
      <c r="AG1826">
        <v>3</v>
      </c>
      <c r="AH1826">
        <v>11</v>
      </c>
      <c r="AI1826">
        <v>0</v>
      </c>
      <c r="AJ1826">
        <f>marketing_campaign[[#This Row],[AcceptedCmp2]]+marketing_campaign[[#This Row],[AcceptedCmp1]]+marketing_campaign[[#This Row],[AcceptedCmp5]]+marketing_campaign[[#This Row],[AcceptedCmp4]]+marketing_campaign[[#This Row],[AcceptedCmp3]]</f>
        <v>0</v>
      </c>
    </row>
    <row r="1827" spans="1:36" x14ac:dyDescent="0.35">
      <c r="A1827">
        <v>78</v>
      </c>
      <c r="B1827">
        <v>1969</v>
      </c>
      <c r="C1827">
        <f t="shared" ca="1" si="56"/>
        <v>57</v>
      </c>
      <c r="D1827" t="str" cm="1">
        <f t="array" aca="1" ref="D18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7" t="s">
        <v>29</v>
      </c>
      <c r="F1827" t="s">
        <v>33</v>
      </c>
      <c r="G1827" cm="1">
        <f t="array" ref="G1827">_xlfn.IFS(marketing_campaign[[#This Row],[Marital_Status]]="Single",I1827-J1827+1,marketing_campaign[[#This Row],[Marital_Status]]="Together",I1827+J1827+2,marketing_campaign[[#This Row],[Marital_Status]]="Alone",I1827-J1827+1,marketing_campaign[[#This Row],[Marital_Status]]="Married",I1827+J1827+2,marketing_campaign[[#This Row],[Marital_Status]]="Divorced",I1827+J1827+1,marketing_campaign[[#This Row],[Marital_Status]]="YOLO",I1827-J1827+1,marketing_campaign[[#This Row],[Marital_Status]]="Absurd",I1827-J1827+1,marketing_campaign[[#This Row],[Marital_Status]]="Widow",I1827+J1827+1)</f>
        <v>3</v>
      </c>
      <c r="H1827">
        <v>25293</v>
      </c>
      <c r="I1827">
        <v>1</v>
      </c>
      <c r="J1827">
        <v>0</v>
      </c>
      <c r="K1827" s="1">
        <v>41532</v>
      </c>
      <c r="L1827">
        <v>51</v>
      </c>
      <c r="M1827" t="str" cm="1">
        <f t="array" ref="M1827">_xlfn.IFS(AND(marketing_campaign[[#This Row],[Recency]]&gt;=0,marketing_campaign[[#This Row],[Recency]]&lt;=14),"Early Recency",AND(marketing_campaign[[#This Row],[Recency]]&gt;=15,marketing_campaign[[#This Row],[Recency]]&lt;=31),"Mid-Recency",marketing_campaign[[#This Row],[Recency]]&gt;=32,"Late Recency")</f>
        <v>Late Recency</v>
      </c>
      <c r="N1827">
        <v>15</v>
      </c>
      <c r="O1827">
        <v>0</v>
      </c>
      <c r="P1827">
        <v>11</v>
      </c>
      <c r="Q1827">
        <v>0</v>
      </c>
      <c r="R1827">
        <v>2</v>
      </c>
      <c r="S1827">
        <v>9</v>
      </c>
      <c r="T1827">
        <f>marketing_campaign[[#This Row],[MntGoldProds]]+marketing_campaign[[#This Row],[MntSweetProducts]]+marketing_campaign[[#This Row],[MntFishProducts]]+marketing_campaign[[#This Row],[MntMeatProducts]]+marketing_campaign[[#This Row],[MntFruits]]+marketing_campaign[[#This Row],[MntWines]]</f>
        <v>37</v>
      </c>
      <c r="U1827">
        <v>1</v>
      </c>
      <c r="V1827">
        <v>1</v>
      </c>
      <c r="W1827">
        <v>1</v>
      </c>
      <c r="X1827">
        <v>2</v>
      </c>
      <c r="Y1827">
        <f t="shared" si="57"/>
        <v>5</v>
      </c>
      <c r="Z1827">
        <v>8</v>
      </c>
      <c r="AA1827">
        <v>0</v>
      </c>
      <c r="AB1827">
        <v>0</v>
      </c>
      <c r="AC1827">
        <v>0</v>
      </c>
      <c r="AD1827">
        <v>0</v>
      </c>
      <c r="AE1827">
        <v>0</v>
      </c>
      <c r="AF1827">
        <v>0</v>
      </c>
      <c r="AG1827">
        <v>3</v>
      </c>
      <c r="AH1827">
        <v>11</v>
      </c>
      <c r="AI1827">
        <v>0</v>
      </c>
      <c r="AJ1827">
        <f>marketing_campaign[[#This Row],[AcceptedCmp2]]+marketing_campaign[[#This Row],[AcceptedCmp1]]+marketing_campaign[[#This Row],[AcceptedCmp5]]+marketing_campaign[[#This Row],[AcceptedCmp4]]+marketing_campaign[[#This Row],[AcceptedCmp3]]</f>
        <v>0</v>
      </c>
    </row>
    <row r="1828" spans="1:36" x14ac:dyDescent="0.35">
      <c r="A1828">
        <v>5441</v>
      </c>
      <c r="B1828">
        <v>1965</v>
      </c>
      <c r="C1828">
        <f t="shared" ca="1" si="56"/>
        <v>61</v>
      </c>
      <c r="D1828" t="str" cm="1">
        <f t="array" aca="1" ref="D18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28" t="s">
        <v>32</v>
      </c>
      <c r="F1828" t="s">
        <v>38</v>
      </c>
      <c r="G1828" cm="1">
        <f t="array" ref="G1828">_xlfn.IFS(marketing_campaign[[#This Row],[Marital_Status]]="Single",I1828-J1828+1,marketing_campaign[[#This Row],[Marital_Status]]="Together",I1828+J1828+2,marketing_campaign[[#This Row],[Marital_Status]]="Alone",I1828-J1828+1,marketing_campaign[[#This Row],[Marital_Status]]="Married",I1828+J1828+2,marketing_campaign[[#This Row],[Marital_Status]]="Divorced",I1828+J1828+1,marketing_campaign[[#This Row],[Marital_Status]]="YOLO",I1828-J1828+1,marketing_campaign[[#This Row],[Marital_Status]]="Absurd",I1828-J1828+1,marketing_campaign[[#This Row],[Marital_Status]]="Widow",I1828+J1828+1)</f>
        <v>2</v>
      </c>
      <c r="H1828">
        <v>54111</v>
      </c>
      <c r="I1828">
        <v>0</v>
      </c>
      <c r="J1828">
        <v>1</v>
      </c>
      <c r="K1828" s="1">
        <v>41511</v>
      </c>
      <c r="L1828">
        <v>97</v>
      </c>
      <c r="M1828" t="str" cm="1">
        <f t="array" ref="M1828">_xlfn.IFS(AND(marketing_campaign[[#This Row],[Recency]]&gt;=0,marketing_campaign[[#This Row],[Recency]]&lt;=14),"Early Recency",AND(marketing_campaign[[#This Row],[Recency]]&gt;=15,marketing_campaign[[#This Row],[Recency]]&lt;=31),"Mid-Recency",marketing_campaign[[#This Row],[Recency]]&gt;=32,"Late Recency")</f>
        <v>Late Recency</v>
      </c>
      <c r="N1828">
        <v>267</v>
      </c>
      <c r="O1828">
        <v>6</v>
      </c>
      <c r="P1828">
        <v>54</v>
      </c>
      <c r="Q1828">
        <v>8</v>
      </c>
      <c r="R1828">
        <v>3</v>
      </c>
      <c r="S1828">
        <v>50</v>
      </c>
      <c r="T1828">
        <f>marketing_campaign[[#This Row],[MntGoldProds]]+marketing_campaign[[#This Row],[MntSweetProducts]]+marketing_campaign[[#This Row],[MntFishProducts]]+marketing_campaign[[#This Row],[MntMeatProducts]]+marketing_campaign[[#This Row],[MntFruits]]+marketing_campaign[[#This Row],[MntWines]]</f>
        <v>388</v>
      </c>
      <c r="U1828">
        <v>2</v>
      </c>
      <c r="V1828">
        <v>5</v>
      </c>
      <c r="W1828">
        <v>2</v>
      </c>
      <c r="X1828">
        <v>6</v>
      </c>
      <c r="Y1828">
        <f t="shared" si="57"/>
        <v>15</v>
      </c>
      <c r="Z1828">
        <v>5</v>
      </c>
      <c r="AA1828">
        <v>0</v>
      </c>
      <c r="AB1828">
        <v>0</v>
      </c>
      <c r="AC1828">
        <v>0</v>
      </c>
      <c r="AD1828">
        <v>0</v>
      </c>
      <c r="AE1828">
        <v>0</v>
      </c>
      <c r="AF1828">
        <v>0</v>
      </c>
      <c r="AG1828">
        <v>3</v>
      </c>
      <c r="AH1828">
        <v>11</v>
      </c>
      <c r="AI1828">
        <v>0</v>
      </c>
      <c r="AJ1828">
        <f>marketing_campaign[[#This Row],[AcceptedCmp2]]+marketing_campaign[[#This Row],[AcceptedCmp1]]+marketing_campaign[[#This Row],[AcceptedCmp5]]+marketing_campaign[[#This Row],[AcceptedCmp4]]+marketing_campaign[[#This Row],[AcceptedCmp3]]</f>
        <v>0</v>
      </c>
    </row>
    <row r="1829" spans="1:36" x14ac:dyDescent="0.35">
      <c r="A1829">
        <v>5302</v>
      </c>
      <c r="B1829">
        <v>1986</v>
      </c>
      <c r="C1829">
        <f t="shared" ca="1" si="56"/>
        <v>40</v>
      </c>
      <c r="D1829" t="str" cm="1">
        <f t="array" aca="1" ref="D18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29" t="s">
        <v>29</v>
      </c>
      <c r="F1829" t="s">
        <v>31</v>
      </c>
      <c r="G1829" cm="1">
        <f t="array" ref="G1829">_xlfn.IFS(marketing_campaign[[#This Row],[Marital_Status]]="Single",I1829-J1829+1,marketing_campaign[[#This Row],[Marital_Status]]="Together",I1829+J1829+2,marketing_campaign[[#This Row],[Marital_Status]]="Alone",I1829-J1829+1,marketing_campaign[[#This Row],[Marital_Status]]="Married",I1829+J1829+2,marketing_campaign[[#This Row],[Marital_Status]]="Divorced",I1829+J1829+1,marketing_campaign[[#This Row],[Marital_Status]]="YOLO",I1829-J1829+1,marketing_campaign[[#This Row],[Marital_Status]]="Absurd",I1829-J1829+1,marketing_campaign[[#This Row],[Marital_Status]]="Widow",I1829+J1829+1)</f>
        <v>2</v>
      </c>
      <c r="H1829">
        <v>78394</v>
      </c>
      <c r="I1829">
        <v>0</v>
      </c>
      <c r="J1829">
        <v>0</v>
      </c>
      <c r="K1829" s="1">
        <v>41320</v>
      </c>
      <c r="L1829">
        <v>13</v>
      </c>
      <c r="M1829" t="str" cm="1">
        <f t="array" ref="M1829">_xlfn.IFS(AND(marketing_campaign[[#This Row],[Recency]]&gt;=0,marketing_campaign[[#This Row],[Recency]]&lt;=14),"Early Recency",AND(marketing_campaign[[#This Row],[Recency]]&gt;=15,marketing_campaign[[#This Row],[Recency]]&lt;=31),"Mid-Recency",marketing_campaign[[#This Row],[Recency]]&gt;=32,"Late Recency")</f>
        <v>Early Recency</v>
      </c>
      <c r="N1829">
        <v>298</v>
      </c>
      <c r="O1829">
        <v>27</v>
      </c>
      <c r="P1829">
        <v>697</v>
      </c>
      <c r="Q1829">
        <v>216</v>
      </c>
      <c r="R1829">
        <v>24</v>
      </c>
      <c r="S1829">
        <v>166</v>
      </c>
      <c r="T1829">
        <f>marketing_campaign[[#This Row],[MntGoldProds]]+marketing_campaign[[#This Row],[MntSweetProducts]]+marketing_campaign[[#This Row],[MntFishProducts]]+marketing_campaign[[#This Row],[MntMeatProducts]]+marketing_campaign[[#This Row],[MntFruits]]+marketing_campaign[[#This Row],[MntWines]]</f>
        <v>1428</v>
      </c>
      <c r="U1829">
        <v>1</v>
      </c>
      <c r="V1829">
        <v>4</v>
      </c>
      <c r="W1829">
        <v>6</v>
      </c>
      <c r="X1829">
        <v>5</v>
      </c>
      <c r="Y1829">
        <f t="shared" si="57"/>
        <v>16</v>
      </c>
      <c r="Z1829">
        <v>2</v>
      </c>
      <c r="AA1829">
        <v>0</v>
      </c>
      <c r="AB1829">
        <v>0</v>
      </c>
      <c r="AC1829">
        <v>0</v>
      </c>
      <c r="AD1829">
        <v>0</v>
      </c>
      <c r="AE1829">
        <v>0</v>
      </c>
      <c r="AF1829">
        <v>0</v>
      </c>
      <c r="AG1829">
        <v>3</v>
      </c>
      <c r="AH1829">
        <v>11</v>
      </c>
      <c r="AI1829">
        <v>1</v>
      </c>
      <c r="AJ1829">
        <f>marketing_campaign[[#This Row],[AcceptedCmp2]]+marketing_campaign[[#This Row],[AcceptedCmp1]]+marketing_campaign[[#This Row],[AcceptedCmp5]]+marketing_campaign[[#This Row],[AcceptedCmp4]]+marketing_campaign[[#This Row],[AcceptedCmp3]]</f>
        <v>0</v>
      </c>
    </row>
    <row r="1830" spans="1:36" x14ac:dyDescent="0.35">
      <c r="A1830">
        <v>4687</v>
      </c>
      <c r="B1830">
        <v>1958</v>
      </c>
      <c r="C1830">
        <f t="shared" ca="1" si="56"/>
        <v>68</v>
      </c>
      <c r="D1830" t="str" cm="1">
        <f t="array" aca="1" ref="D18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0" t="s">
        <v>34</v>
      </c>
      <c r="F1830" t="s">
        <v>33</v>
      </c>
      <c r="G1830" cm="1">
        <f t="array" ref="G1830">_xlfn.IFS(marketing_campaign[[#This Row],[Marital_Status]]="Single",I1830-J1830+1,marketing_campaign[[#This Row],[Marital_Status]]="Together",I1830+J1830+2,marketing_campaign[[#This Row],[Marital_Status]]="Alone",I1830-J1830+1,marketing_campaign[[#This Row],[Marital_Status]]="Married",I1830+J1830+2,marketing_campaign[[#This Row],[Marital_Status]]="Divorced",I1830+J1830+1,marketing_campaign[[#This Row],[Marital_Status]]="YOLO",I1830-J1830+1,marketing_campaign[[#This Row],[Marital_Status]]="Absurd",I1830-J1830+1,marketing_campaign[[#This Row],[Marital_Status]]="Widow",I1830+J1830+1)</f>
        <v>2</v>
      </c>
      <c r="H1830">
        <v>80739</v>
      </c>
      <c r="I1830">
        <v>0</v>
      </c>
      <c r="J1830">
        <v>0</v>
      </c>
      <c r="K1830" s="1">
        <v>41417</v>
      </c>
      <c r="L1830">
        <v>92</v>
      </c>
      <c r="M1830" t="str" cm="1">
        <f t="array" ref="M1830">_xlfn.IFS(AND(marketing_campaign[[#This Row],[Recency]]&gt;=0,marketing_campaign[[#This Row],[Recency]]&lt;=14),"Early Recency",AND(marketing_campaign[[#This Row],[Recency]]&gt;=15,marketing_campaign[[#This Row],[Recency]]&lt;=31),"Mid-Recency",marketing_campaign[[#This Row],[Recency]]&gt;=32,"Late Recency")</f>
        <v>Late Recency</v>
      </c>
      <c r="N1830">
        <v>674</v>
      </c>
      <c r="O1830">
        <v>92</v>
      </c>
      <c r="P1830">
        <v>736</v>
      </c>
      <c r="Q1830">
        <v>39</v>
      </c>
      <c r="R1830">
        <v>0</v>
      </c>
      <c r="S1830">
        <v>92</v>
      </c>
      <c r="T1830">
        <f>marketing_campaign[[#This Row],[MntGoldProds]]+marketing_campaign[[#This Row],[MntSweetProducts]]+marketing_campaign[[#This Row],[MntFishProducts]]+marketing_campaign[[#This Row],[MntMeatProducts]]+marketing_campaign[[#This Row],[MntFruits]]+marketing_campaign[[#This Row],[MntWines]]</f>
        <v>1633</v>
      </c>
      <c r="U1830">
        <v>1</v>
      </c>
      <c r="V1830">
        <v>3</v>
      </c>
      <c r="W1830">
        <v>11</v>
      </c>
      <c r="X1830">
        <v>9</v>
      </c>
      <c r="Y1830">
        <f t="shared" si="57"/>
        <v>24</v>
      </c>
      <c r="Z1830">
        <v>1</v>
      </c>
      <c r="AA1830">
        <v>0</v>
      </c>
      <c r="AB1830">
        <v>0</v>
      </c>
      <c r="AC1830">
        <v>0</v>
      </c>
      <c r="AD1830">
        <v>0</v>
      </c>
      <c r="AE1830">
        <v>0</v>
      </c>
      <c r="AF1830">
        <v>0</v>
      </c>
      <c r="AG1830">
        <v>3</v>
      </c>
      <c r="AH1830">
        <v>11</v>
      </c>
      <c r="AI1830">
        <v>0</v>
      </c>
      <c r="AJ1830">
        <f>marketing_campaign[[#This Row],[AcceptedCmp2]]+marketing_campaign[[#This Row],[AcceptedCmp1]]+marketing_campaign[[#This Row],[AcceptedCmp5]]+marketing_campaign[[#This Row],[AcceptedCmp4]]+marketing_campaign[[#This Row],[AcceptedCmp3]]</f>
        <v>0</v>
      </c>
    </row>
    <row r="1831" spans="1:36" x14ac:dyDescent="0.35">
      <c r="A1831">
        <v>1087</v>
      </c>
      <c r="B1831">
        <v>1975</v>
      </c>
      <c r="C1831">
        <f t="shared" ca="1" si="56"/>
        <v>51</v>
      </c>
      <c r="D1831" t="str" cm="1">
        <f t="array" aca="1" ref="D18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1" t="s">
        <v>34</v>
      </c>
      <c r="F1831" t="s">
        <v>31</v>
      </c>
      <c r="G1831" cm="1">
        <f t="array" ref="G1831">_xlfn.IFS(marketing_campaign[[#This Row],[Marital_Status]]="Single",I1831-J1831+1,marketing_campaign[[#This Row],[Marital_Status]]="Together",I1831+J1831+2,marketing_campaign[[#This Row],[Marital_Status]]="Alone",I1831-J1831+1,marketing_campaign[[#This Row],[Marital_Status]]="Married",I1831+J1831+2,marketing_campaign[[#This Row],[Marital_Status]]="Divorced",I1831+J1831+1,marketing_campaign[[#This Row],[Marital_Status]]="YOLO",I1831-J1831+1,marketing_campaign[[#This Row],[Marital_Status]]="Absurd",I1831-J1831+1,marketing_campaign[[#This Row],[Marital_Status]]="Widow",I1831+J1831+1)</f>
        <v>3</v>
      </c>
      <c r="H1831">
        <v>22669</v>
      </c>
      <c r="I1831">
        <v>1</v>
      </c>
      <c r="J1831">
        <v>0</v>
      </c>
      <c r="K1831" s="1">
        <v>41416</v>
      </c>
      <c r="L1831">
        <v>30</v>
      </c>
      <c r="M1831" t="str" cm="1">
        <f t="array" ref="M1831">_xlfn.IFS(AND(marketing_campaign[[#This Row],[Recency]]&gt;=0,marketing_campaign[[#This Row],[Recency]]&lt;=14),"Early Recency",AND(marketing_campaign[[#This Row],[Recency]]&gt;=15,marketing_campaign[[#This Row],[Recency]]&lt;=31),"Mid-Recency",marketing_campaign[[#This Row],[Recency]]&gt;=32,"Late Recency")</f>
        <v>Mid-Recency</v>
      </c>
      <c r="N1831">
        <v>16</v>
      </c>
      <c r="O1831">
        <v>14</v>
      </c>
      <c r="P1831">
        <v>36</v>
      </c>
      <c r="Q1831">
        <v>37</v>
      </c>
      <c r="R1831">
        <v>22</v>
      </c>
      <c r="S1831">
        <v>48</v>
      </c>
      <c r="T1831">
        <f>marketing_campaign[[#This Row],[MntGoldProds]]+marketing_campaign[[#This Row],[MntSweetProducts]]+marketing_campaign[[#This Row],[MntFishProducts]]+marketing_campaign[[#This Row],[MntMeatProducts]]+marketing_campaign[[#This Row],[MntFruits]]+marketing_campaign[[#This Row],[MntWines]]</f>
        <v>173</v>
      </c>
      <c r="U1831">
        <v>3</v>
      </c>
      <c r="V1831">
        <v>4</v>
      </c>
      <c r="W1831">
        <v>1</v>
      </c>
      <c r="X1831">
        <v>2</v>
      </c>
      <c r="Y1831">
        <f t="shared" si="57"/>
        <v>10</v>
      </c>
      <c r="Z1831">
        <v>9</v>
      </c>
      <c r="AA1831">
        <v>0</v>
      </c>
      <c r="AB1831">
        <v>0</v>
      </c>
      <c r="AC1831">
        <v>0</v>
      </c>
      <c r="AD1831">
        <v>0</v>
      </c>
      <c r="AE1831">
        <v>0</v>
      </c>
      <c r="AF1831">
        <v>0</v>
      </c>
      <c r="AG1831">
        <v>3</v>
      </c>
      <c r="AH1831">
        <v>11</v>
      </c>
      <c r="AI1831">
        <v>1</v>
      </c>
      <c r="AJ1831">
        <f>marketing_campaign[[#This Row],[AcceptedCmp2]]+marketing_campaign[[#This Row],[AcceptedCmp1]]+marketing_campaign[[#This Row],[AcceptedCmp5]]+marketing_campaign[[#This Row],[AcceptedCmp4]]+marketing_campaign[[#This Row],[AcceptedCmp3]]</f>
        <v>0</v>
      </c>
    </row>
    <row r="1832" spans="1:36" x14ac:dyDescent="0.35">
      <c r="A1832">
        <v>6859</v>
      </c>
      <c r="B1832">
        <v>1987</v>
      </c>
      <c r="C1832">
        <f t="shared" ca="1" si="56"/>
        <v>39</v>
      </c>
      <c r="D1832" t="str" cm="1">
        <f t="array" aca="1" ref="D18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32" t="s">
        <v>29</v>
      </c>
      <c r="F1832" t="s">
        <v>30</v>
      </c>
      <c r="G1832" cm="1">
        <f t="array" ref="G1832">_xlfn.IFS(marketing_campaign[[#This Row],[Marital_Status]]="Single",I1832-J1832+1,marketing_campaign[[#This Row],[Marital_Status]]="Together",I1832+J1832+2,marketing_campaign[[#This Row],[Marital_Status]]="Alone",I1832-J1832+1,marketing_campaign[[#This Row],[Marital_Status]]="Married",I1832+J1832+2,marketing_campaign[[#This Row],[Marital_Status]]="Divorced",I1832+J1832+1,marketing_campaign[[#This Row],[Marital_Status]]="YOLO",I1832-J1832+1,marketing_campaign[[#This Row],[Marital_Status]]="Absurd",I1832-J1832+1,marketing_campaign[[#This Row],[Marital_Status]]="Widow",I1832+J1832+1)</f>
        <v>2</v>
      </c>
      <c r="H1832">
        <v>29236</v>
      </c>
      <c r="I1832">
        <v>1</v>
      </c>
      <c r="J1832">
        <v>0</v>
      </c>
      <c r="K1832" s="1">
        <v>41555</v>
      </c>
      <c r="L1832">
        <v>30</v>
      </c>
      <c r="M1832" t="str" cm="1">
        <f t="array" ref="M1832">_xlfn.IFS(AND(marketing_campaign[[#This Row],[Recency]]&gt;=0,marketing_campaign[[#This Row],[Recency]]&lt;=14),"Early Recency",AND(marketing_campaign[[#This Row],[Recency]]&gt;=15,marketing_campaign[[#This Row],[Recency]]&lt;=31),"Mid-Recency",marketing_campaign[[#This Row],[Recency]]&gt;=32,"Late Recency")</f>
        <v>Mid-Recency</v>
      </c>
      <c r="N1832">
        <v>37</v>
      </c>
      <c r="O1832">
        <v>4</v>
      </c>
      <c r="P1832">
        <v>24</v>
      </c>
      <c r="Q1832">
        <v>16</v>
      </c>
      <c r="R1832">
        <v>9</v>
      </c>
      <c r="S1832">
        <v>9</v>
      </c>
      <c r="T1832">
        <f>marketing_campaign[[#This Row],[MntGoldProds]]+marketing_campaign[[#This Row],[MntSweetProducts]]+marketing_campaign[[#This Row],[MntFishProducts]]+marketing_campaign[[#This Row],[MntMeatProducts]]+marketing_campaign[[#This Row],[MntFruits]]+marketing_campaign[[#This Row],[MntWines]]</f>
        <v>99</v>
      </c>
      <c r="U1832">
        <v>2</v>
      </c>
      <c r="V1832">
        <v>4</v>
      </c>
      <c r="W1832">
        <v>0</v>
      </c>
      <c r="X1832">
        <v>3</v>
      </c>
      <c r="Y1832">
        <f t="shared" si="57"/>
        <v>9</v>
      </c>
      <c r="Z1832">
        <v>9</v>
      </c>
      <c r="AA1832">
        <v>0</v>
      </c>
      <c r="AB1832">
        <v>0</v>
      </c>
      <c r="AC1832">
        <v>0</v>
      </c>
      <c r="AD1832">
        <v>0</v>
      </c>
      <c r="AE1832">
        <v>0</v>
      </c>
      <c r="AF1832">
        <v>0</v>
      </c>
      <c r="AG1832">
        <v>3</v>
      </c>
      <c r="AH1832">
        <v>11</v>
      </c>
      <c r="AI1832">
        <v>0</v>
      </c>
      <c r="AJ1832">
        <f>marketing_campaign[[#This Row],[AcceptedCmp2]]+marketing_campaign[[#This Row],[AcceptedCmp1]]+marketing_campaign[[#This Row],[AcceptedCmp5]]+marketing_campaign[[#This Row],[AcceptedCmp4]]+marketing_campaign[[#This Row],[AcceptedCmp3]]</f>
        <v>0</v>
      </c>
    </row>
    <row r="1833" spans="1:36" x14ac:dyDescent="0.35">
      <c r="A1833">
        <v>9860</v>
      </c>
      <c r="B1833">
        <v>1959</v>
      </c>
      <c r="C1833">
        <f t="shared" ca="1" si="56"/>
        <v>67</v>
      </c>
      <c r="D1833" t="str" cm="1">
        <f t="array" aca="1" ref="D18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3" t="s">
        <v>29</v>
      </c>
      <c r="F1833" t="s">
        <v>31</v>
      </c>
      <c r="G1833" cm="1">
        <f t="array" ref="G1833">_xlfn.IFS(marketing_campaign[[#This Row],[Marital_Status]]="Single",I1833-J1833+1,marketing_campaign[[#This Row],[Marital_Status]]="Together",I1833+J1833+2,marketing_campaign[[#This Row],[Marital_Status]]="Alone",I1833-J1833+1,marketing_campaign[[#This Row],[Marital_Status]]="Married",I1833+J1833+2,marketing_campaign[[#This Row],[Marital_Status]]="Divorced",I1833+J1833+1,marketing_campaign[[#This Row],[Marital_Status]]="YOLO",I1833-J1833+1,marketing_campaign[[#This Row],[Marital_Status]]="Absurd",I1833-J1833+1,marketing_campaign[[#This Row],[Marital_Status]]="Widow",I1833+J1833+1)</f>
        <v>3</v>
      </c>
      <c r="H1833">
        <v>44911</v>
      </c>
      <c r="I1833">
        <v>0</v>
      </c>
      <c r="J1833">
        <v>1</v>
      </c>
      <c r="K1833" s="1">
        <v>41348</v>
      </c>
      <c r="L1833">
        <v>11</v>
      </c>
      <c r="M1833" t="str" cm="1">
        <f t="array" ref="M1833">_xlfn.IFS(AND(marketing_campaign[[#This Row],[Recency]]&gt;=0,marketing_campaign[[#This Row],[Recency]]&lt;=14),"Early Recency",AND(marketing_campaign[[#This Row],[Recency]]&gt;=15,marketing_campaign[[#This Row],[Recency]]&lt;=31),"Mid-Recency",marketing_campaign[[#This Row],[Recency]]&gt;=32,"Late Recency")</f>
        <v>Early Recency</v>
      </c>
      <c r="N1833">
        <v>159</v>
      </c>
      <c r="O1833">
        <v>0</v>
      </c>
      <c r="P1833">
        <v>22</v>
      </c>
      <c r="Q1833">
        <v>2</v>
      </c>
      <c r="R1833">
        <v>1</v>
      </c>
      <c r="S1833">
        <v>31</v>
      </c>
      <c r="T1833">
        <f>marketing_campaign[[#This Row],[MntGoldProds]]+marketing_campaign[[#This Row],[MntSweetProducts]]+marketing_campaign[[#This Row],[MntFishProducts]]+marketing_campaign[[#This Row],[MntMeatProducts]]+marketing_campaign[[#This Row],[MntFruits]]+marketing_campaign[[#This Row],[MntWines]]</f>
        <v>215</v>
      </c>
      <c r="U1833">
        <v>3</v>
      </c>
      <c r="V1833">
        <v>4</v>
      </c>
      <c r="W1833">
        <v>1</v>
      </c>
      <c r="X1833">
        <v>4</v>
      </c>
      <c r="Y1833">
        <f t="shared" si="57"/>
        <v>12</v>
      </c>
      <c r="Z1833">
        <v>7</v>
      </c>
      <c r="AA1833">
        <v>0</v>
      </c>
      <c r="AB1833">
        <v>0</v>
      </c>
      <c r="AC1833">
        <v>0</v>
      </c>
      <c r="AD1833">
        <v>0</v>
      </c>
      <c r="AE1833">
        <v>0</v>
      </c>
      <c r="AF1833">
        <v>0</v>
      </c>
      <c r="AG1833">
        <v>3</v>
      </c>
      <c r="AH1833">
        <v>11</v>
      </c>
      <c r="AI1833">
        <v>0</v>
      </c>
      <c r="AJ1833">
        <f>marketing_campaign[[#This Row],[AcceptedCmp2]]+marketing_campaign[[#This Row],[AcceptedCmp1]]+marketing_campaign[[#This Row],[AcceptedCmp5]]+marketing_campaign[[#This Row],[AcceptedCmp4]]+marketing_campaign[[#This Row],[AcceptedCmp3]]</f>
        <v>0</v>
      </c>
    </row>
    <row r="1834" spans="1:36" x14ac:dyDescent="0.35">
      <c r="A1834">
        <v>7129</v>
      </c>
      <c r="B1834">
        <v>1962</v>
      </c>
      <c r="C1834">
        <f t="shared" ca="1" si="56"/>
        <v>64</v>
      </c>
      <c r="D1834" t="str" cm="1">
        <f t="array" aca="1" ref="D18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4" t="s">
        <v>32</v>
      </c>
      <c r="F1834" t="s">
        <v>33</v>
      </c>
      <c r="G1834" cm="1">
        <f t="array" ref="G1834">_xlfn.IFS(marketing_campaign[[#This Row],[Marital_Status]]="Single",I1834-J1834+1,marketing_campaign[[#This Row],[Marital_Status]]="Together",I1834+J1834+2,marketing_campaign[[#This Row],[Marital_Status]]="Alone",I1834-J1834+1,marketing_campaign[[#This Row],[Marital_Status]]="Married",I1834+J1834+2,marketing_campaign[[#This Row],[Marital_Status]]="Divorced",I1834+J1834+1,marketing_campaign[[#This Row],[Marital_Status]]="YOLO",I1834-J1834+1,marketing_campaign[[#This Row],[Marital_Status]]="Absurd",I1834-J1834+1,marketing_campaign[[#This Row],[Marital_Status]]="Widow",I1834+J1834+1)</f>
        <v>3</v>
      </c>
      <c r="H1834">
        <v>54693</v>
      </c>
      <c r="I1834">
        <v>0</v>
      </c>
      <c r="J1834">
        <v>1</v>
      </c>
      <c r="K1834" s="1">
        <v>41322</v>
      </c>
      <c r="L1834">
        <v>72</v>
      </c>
      <c r="M1834" t="str" cm="1">
        <f t="array" ref="M1834">_xlfn.IFS(AND(marketing_campaign[[#This Row],[Recency]]&gt;=0,marketing_campaign[[#This Row],[Recency]]&lt;=14),"Early Recency",AND(marketing_campaign[[#This Row],[Recency]]&gt;=15,marketing_campaign[[#This Row],[Recency]]&lt;=31),"Mid-Recency",marketing_campaign[[#This Row],[Recency]]&gt;=32,"Late Recency")</f>
        <v>Late Recency</v>
      </c>
      <c r="N1834">
        <v>686</v>
      </c>
      <c r="O1834">
        <v>17</v>
      </c>
      <c r="P1834">
        <v>142</v>
      </c>
      <c r="Q1834">
        <v>23</v>
      </c>
      <c r="R1834">
        <v>26</v>
      </c>
      <c r="S1834">
        <v>35</v>
      </c>
      <c r="T1834">
        <f>marketing_campaign[[#This Row],[MntGoldProds]]+marketing_campaign[[#This Row],[MntSweetProducts]]+marketing_campaign[[#This Row],[MntFishProducts]]+marketing_campaign[[#This Row],[MntMeatProducts]]+marketing_campaign[[#This Row],[MntFruits]]+marketing_campaign[[#This Row],[MntWines]]</f>
        <v>929</v>
      </c>
      <c r="U1834">
        <v>8</v>
      </c>
      <c r="V1834">
        <v>6</v>
      </c>
      <c r="W1834">
        <v>4</v>
      </c>
      <c r="X1834">
        <v>13</v>
      </c>
      <c r="Y1834">
        <f t="shared" si="57"/>
        <v>31</v>
      </c>
      <c r="Z1834">
        <v>6</v>
      </c>
      <c r="AA1834">
        <v>0</v>
      </c>
      <c r="AB1834">
        <v>0</v>
      </c>
      <c r="AC1834">
        <v>0</v>
      </c>
      <c r="AD1834">
        <v>0</v>
      </c>
      <c r="AE1834">
        <v>0</v>
      </c>
      <c r="AF1834">
        <v>0</v>
      </c>
      <c r="AG1834">
        <v>3</v>
      </c>
      <c r="AH1834">
        <v>11</v>
      </c>
      <c r="AI1834">
        <v>0</v>
      </c>
      <c r="AJ1834">
        <f>marketing_campaign[[#This Row],[AcceptedCmp2]]+marketing_campaign[[#This Row],[AcceptedCmp1]]+marketing_campaign[[#This Row],[AcceptedCmp5]]+marketing_campaign[[#This Row],[AcceptedCmp4]]+marketing_campaign[[#This Row],[AcceptedCmp3]]</f>
        <v>0</v>
      </c>
    </row>
    <row r="1835" spans="1:36" x14ac:dyDescent="0.35">
      <c r="A1835">
        <v>5866</v>
      </c>
      <c r="B1835">
        <v>1974</v>
      </c>
      <c r="C1835">
        <f t="shared" ca="1" si="56"/>
        <v>52</v>
      </c>
      <c r="D1835" t="str" cm="1">
        <f t="array" aca="1" ref="D18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5" t="s">
        <v>29</v>
      </c>
      <c r="F1835" t="s">
        <v>31</v>
      </c>
      <c r="G1835" cm="1">
        <f t="array" ref="G1835">_xlfn.IFS(marketing_campaign[[#This Row],[Marital_Status]]="Single",I1835-J1835+1,marketing_campaign[[#This Row],[Marital_Status]]="Together",I1835+J1835+2,marketing_campaign[[#This Row],[Marital_Status]]="Alone",I1835-J1835+1,marketing_campaign[[#This Row],[Marital_Status]]="Married",I1835+J1835+2,marketing_campaign[[#This Row],[Marital_Status]]="Divorced",I1835+J1835+1,marketing_campaign[[#This Row],[Marital_Status]]="YOLO",I1835-J1835+1,marketing_campaign[[#This Row],[Marital_Status]]="Absurd",I1835-J1835+1,marketing_campaign[[#This Row],[Marital_Status]]="Widow",I1835+J1835+1)</f>
        <v>3</v>
      </c>
      <c r="H1835">
        <v>48186</v>
      </c>
      <c r="I1835">
        <v>1</v>
      </c>
      <c r="J1835">
        <v>0</v>
      </c>
      <c r="K1835" s="1">
        <v>41718</v>
      </c>
      <c r="L1835">
        <v>39</v>
      </c>
      <c r="M1835" t="str" cm="1">
        <f t="array" ref="M1835">_xlfn.IFS(AND(marketing_campaign[[#This Row],[Recency]]&gt;=0,marketing_campaign[[#This Row],[Recency]]&lt;=14),"Early Recency",AND(marketing_campaign[[#This Row],[Recency]]&gt;=15,marketing_campaign[[#This Row],[Recency]]&lt;=31),"Mid-Recency",marketing_campaign[[#This Row],[Recency]]&gt;=32,"Late Recency")</f>
        <v>Late Recency</v>
      </c>
      <c r="N1835">
        <v>97</v>
      </c>
      <c r="O1835">
        <v>3</v>
      </c>
      <c r="P1835">
        <v>66</v>
      </c>
      <c r="Q1835">
        <v>12</v>
      </c>
      <c r="R1835">
        <v>7</v>
      </c>
      <c r="S1835">
        <v>34</v>
      </c>
      <c r="T1835">
        <f>marketing_campaign[[#This Row],[MntGoldProds]]+marketing_campaign[[#This Row],[MntSweetProducts]]+marketing_campaign[[#This Row],[MntFishProducts]]+marketing_campaign[[#This Row],[MntMeatProducts]]+marketing_campaign[[#This Row],[MntFruits]]+marketing_campaign[[#This Row],[MntWines]]</f>
        <v>219</v>
      </c>
      <c r="U1835">
        <v>3</v>
      </c>
      <c r="V1835">
        <v>4</v>
      </c>
      <c r="W1835">
        <v>1</v>
      </c>
      <c r="X1835">
        <v>4</v>
      </c>
      <c r="Y1835">
        <f t="shared" si="57"/>
        <v>12</v>
      </c>
      <c r="Z1835">
        <v>7</v>
      </c>
      <c r="AA1835">
        <v>0</v>
      </c>
      <c r="AB1835">
        <v>0</v>
      </c>
      <c r="AC1835">
        <v>0</v>
      </c>
      <c r="AD1835">
        <v>0</v>
      </c>
      <c r="AE1835">
        <v>0</v>
      </c>
      <c r="AF1835">
        <v>0</v>
      </c>
      <c r="AG1835">
        <v>3</v>
      </c>
      <c r="AH1835">
        <v>11</v>
      </c>
      <c r="AI1835">
        <v>0</v>
      </c>
      <c r="AJ1835">
        <f>marketing_campaign[[#This Row],[AcceptedCmp2]]+marketing_campaign[[#This Row],[AcceptedCmp1]]+marketing_campaign[[#This Row],[AcceptedCmp5]]+marketing_campaign[[#This Row],[AcceptedCmp4]]+marketing_campaign[[#This Row],[AcceptedCmp3]]</f>
        <v>0</v>
      </c>
    </row>
    <row r="1836" spans="1:36" x14ac:dyDescent="0.35">
      <c r="A1836">
        <v>10521</v>
      </c>
      <c r="B1836">
        <v>1977</v>
      </c>
      <c r="C1836">
        <f t="shared" ca="1" si="56"/>
        <v>49</v>
      </c>
      <c r="D1836" t="str" cm="1">
        <f t="array" aca="1" ref="D18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6" t="s">
        <v>29</v>
      </c>
      <c r="F1836" t="s">
        <v>33</v>
      </c>
      <c r="G1836" cm="1">
        <f t="array" ref="G1836">_xlfn.IFS(marketing_campaign[[#This Row],[Marital_Status]]="Single",I1836-J1836+1,marketing_campaign[[#This Row],[Marital_Status]]="Together",I1836+J1836+2,marketing_campaign[[#This Row],[Marital_Status]]="Alone",I1836-J1836+1,marketing_campaign[[#This Row],[Marital_Status]]="Married",I1836+J1836+2,marketing_campaign[[#This Row],[Marital_Status]]="Divorced",I1836+J1836+1,marketing_campaign[[#This Row],[Marital_Status]]="YOLO",I1836-J1836+1,marketing_campaign[[#This Row],[Marital_Status]]="Absurd",I1836-J1836+1,marketing_campaign[[#This Row],[Marital_Status]]="Widow",I1836+J1836+1)</f>
        <v>4</v>
      </c>
      <c r="H1836">
        <v>54809</v>
      </c>
      <c r="I1836">
        <v>1</v>
      </c>
      <c r="J1836">
        <v>1</v>
      </c>
      <c r="K1836" s="1">
        <v>41528</v>
      </c>
      <c r="L1836">
        <v>0</v>
      </c>
      <c r="M1836" t="str" cm="1">
        <f t="array" ref="M1836">_xlfn.IFS(AND(marketing_campaign[[#This Row],[Recency]]&gt;=0,marketing_campaign[[#This Row],[Recency]]&lt;=14),"Early Recency",AND(marketing_campaign[[#This Row],[Recency]]&gt;=15,marketing_campaign[[#This Row],[Recency]]&lt;=31),"Mid-Recency",marketing_campaign[[#This Row],[Recency]]&gt;=32,"Late Recency")</f>
        <v>Early Recency</v>
      </c>
      <c r="N1836">
        <v>63</v>
      </c>
      <c r="O1836">
        <v>6</v>
      </c>
      <c r="P1836">
        <v>57</v>
      </c>
      <c r="Q1836">
        <v>13</v>
      </c>
      <c r="R1836">
        <v>13</v>
      </c>
      <c r="S1836">
        <v>22</v>
      </c>
      <c r="T1836">
        <f>marketing_campaign[[#This Row],[MntGoldProds]]+marketing_campaign[[#This Row],[MntSweetProducts]]+marketing_campaign[[#This Row],[MntFishProducts]]+marketing_campaign[[#This Row],[MntMeatProducts]]+marketing_campaign[[#This Row],[MntFruits]]+marketing_campaign[[#This Row],[MntWines]]</f>
        <v>174</v>
      </c>
      <c r="U1836">
        <v>4</v>
      </c>
      <c r="V1836">
        <v>2</v>
      </c>
      <c r="W1836">
        <v>1</v>
      </c>
      <c r="X1836">
        <v>5</v>
      </c>
      <c r="Y1836">
        <f t="shared" si="57"/>
        <v>12</v>
      </c>
      <c r="Z1836">
        <v>4</v>
      </c>
      <c r="AA1836">
        <v>0</v>
      </c>
      <c r="AB1836">
        <v>0</v>
      </c>
      <c r="AC1836">
        <v>0</v>
      </c>
      <c r="AD1836">
        <v>0</v>
      </c>
      <c r="AE1836">
        <v>0</v>
      </c>
      <c r="AF1836">
        <v>0</v>
      </c>
      <c r="AG1836">
        <v>3</v>
      </c>
      <c r="AH1836">
        <v>11</v>
      </c>
      <c r="AI1836">
        <v>1</v>
      </c>
      <c r="AJ1836">
        <f>marketing_campaign[[#This Row],[AcceptedCmp2]]+marketing_campaign[[#This Row],[AcceptedCmp1]]+marketing_campaign[[#This Row],[AcceptedCmp5]]+marketing_campaign[[#This Row],[AcceptedCmp4]]+marketing_campaign[[#This Row],[AcceptedCmp3]]</f>
        <v>0</v>
      </c>
    </row>
    <row r="1837" spans="1:36" x14ac:dyDescent="0.35">
      <c r="A1837">
        <v>7393</v>
      </c>
      <c r="B1837">
        <v>1978</v>
      </c>
      <c r="C1837">
        <f t="shared" ca="1" si="56"/>
        <v>48</v>
      </c>
      <c r="D1837" t="str" cm="1">
        <f t="array" aca="1" ref="D18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7" t="s">
        <v>29</v>
      </c>
      <c r="F1837" t="s">
        <v>31</v>
      </c>
      <c r="G1837" cm="1">
        <f t="array" ref="G1837">_xlfn.IFS(marketing_campaign[[#This Row],[Marital_Status]]="Single",I1837-J1837+1,marketing_campaign[[#This Row],[Marital_Status]]="Together",I1837+J1837+2,marketing_campaign[[#This Row],[Marital_Status]]="Alone",I1837-J1837+1,marketing_campaign[[#This Row],[Marital_Status]]="Married",I1837+J1837+2,marketing_campaign[[#This Row],[Marital_Status]]="Divorced",I1837+J1837+1,marketing_campaign[[#This Row],[Marital_Status]]="YOLO",I1837-J1837+1,marketing_campaign[[#This Row],[Marital_Status]]="Absurd",I1837-J1837+1,marketing_campaign[[#This Row],[Marital_Status]]="Widow",I1837+J1837+1)</f>
        <v>4</v>
      </c>
      <c r="H1837">
        <v>41580</v>
      </c>
      <c r="I1837">
        <v>1</v>
      </c>
      <c r="J1837">
        <v>1</v>
      </c>
      <c r="K1837" s="1">
        <v>41253</v>
      </c>
      <c r="L1837">
        <v>15</v>
      </c>
      <c r="M1837" t="str" cm="1">
        <f t="array" ref="M1837">_xlfn.IFS(AND(marketing_campaign[[#This Row],[Recency]]&gt;=0,marketing_campaign[[#This Row],[Recency]]&lt;=14),"Early Recency",AND(marketing_campaign[[#This Row],[Recency]]&gt;=15,marketing_campaign[[#This Row],[Recency]]&lt;=31),"Mid-Recency",marketing_campaign[[#This Row],[Recency]]&gt;=32,"Late Recency")</f>
        <v>Mid-Recency</v>
      </c>
      <c r="N1837">
        <v>56</v>
      </c>
      <c r="O1837">
        <v>5</v>
      </c>
      <c r="P1837">
        <v>24</v>
      </c>
      <c r="Q1837">
        <v>4</v>
      </c>
      <c r="R1837">
        <v>0</v>
      </c>
      <c r="S1837">
        <v>3</v>
      </c>
      <c r="T1837">
        <f>marketing_campaign[[#This Row],[MntGoldProds]]+marketing_campaign[[#This Row],[MntSweetProducts]]+marketing_campaign[[#This Row],[MntFishProducts]]+marketing_campaign[[#This Row],[MntMeatProducts]]+marketing_campaign[[#This Row],[MntFruits]]+marketing_campaign[[#This Row],[MntWines]]</f>
        <v>92</v>
      </c>
      <c r="U1837">
        <v>3</v>
      </c>
      <c r="V1837">
        <v>2</v>
      </c>
      <c r="W1837">
        <v>1</v>
      </c>
      <c r="X1837">
        <v>3</v>
      </c>
      <c r="Y1837">
        <f t="shared" si="57"/>
        <v>9</v>
      </c>
      <c r="Z1837">
        <v>5</v>
      </c>
      <c r="AA1837">
        <v>0</v>
      </c>
      <c r="AB1837">
        <v>0</v>
      </c>
      <c r="AC1837">
        <v>0</v>
      </c>
      <c r="AD1837">
        <v>0</v>
      </c>
      <c r="AE1837">
        <v>0</v>
      </c>
      <c r="AF1837">
        <v>0</v>
      </c>
      <c r="AG1837">
        <v>3</v>
      </c>
      <c r="AH1837">
        <v>11</v>
      </c>
      <c r="AI1837">
        <v>0</v>
      </c>
      <c r="AJ1837">
        <f>marketing_campaign[[#This Row],[AcceptedCmp2]]+marketing_campaign[[#This Row],[AcceptedCmp1]]+marketing_campaign[[#This Row],[AcceptedCmp5]]+marketing_campaign[[#This Row],[AcceptedCmp4]]+marketing_campaign[[#This Row],[AcceptedCmp3]]</f>
        <v>0</v>
      </c>
    </row>
    <row r="1838" spans="1:36" x14ac:dyDescent="0.35">
      <c r="A1838">
        <v>7849</v>
      </c>
      <c r="B1838">
        <v>1970</v>
      </c>
      <c r="C1838">
        <f t="shared" ca="1" si="56"/>
        <v>56</v>
      </c>
      <c r="D1838" t="str" cm="1">
        <f t="array" aca="1" ref="D18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38" t="s">
        <v>32</v>
      </c>
      <c r="F1838" t="s">
        <v>33</v>
      </c>
      <c r="G1838" cm="1">
        <f t="array" ref="G1838">_xlfn.IFS(marketing_campaign[[#This Row],[Marital_Status]]="Single",I1838-J1838+1,marketing_campaign[[#This Row],[Marital_Status]]="Together",I1838+J1838+2,marketing_campaign[[#This Row],[Marital_Status]]="Alone",I1838-J1838+1,marketing_campaign[[#This Row],[Marital_Status]]="Married",I1838+J1838+2,marketing_campaign[[#This Row],[Marital_Status]]="Divorced",I1838+J1838+1,marketing_campaign[[#This Row],[Marital_Status]]="YOLO",I1838-J1838+1,marketing_campaign[[#This Row],[Marital_Status]]="Absurd",I1838-J1838+1,marketing_campaign[[#This Row],[Marital_Status]]="Widow",I1838+J1838+1)</f>
        <v>2</v>
      </c>
      <c r="H1838">
        <v>80336</v>
      </c>
      <c r="I1838">
        <v>0</v>
      </c>
      <c r="J1838">
        <v>0</v>
      </c>
      <c r="K1838" s="1">
        <v>41526</v>
      </c>
      <c r="L1838">
        <v>12</v>
      </c>
      <c r="M1838" t="str" cm="1">
        <f t="array" ref="M1838">_xlfn.IFS(AND(marketing_campaign[[#This Row],[Recency]]&gt;=0,marketing_campaign[[#This Row],[Recency]]&lt;=14),"Early Recency",AND(marketing_campaign[[#This Row],[Recency]]&gt;=15,marketing_campaign[[#This Row],[Recency]]&lt;=31),"Mid-Recency",marketing_campaign[[#This Row],[Recency]]&gt;=32,"Late Recency")</f>
        <v>Early Recency</v>
      </c>
      <c r="N1838">
        <v>209</v>
      </c>
      <c r="O1838">
        <v>19</v>
      </c>
      <c r="P1838">
        <v>456</v>
      </c>
      <c r="Q1838">
        <v>160</v>
      </c>
      <c r="R1838">
        <v>142</v>
      </c>
      <c r="S1838">
        <v>66</v>
      </c>
      <c r="T1838">
        <f>marketing_campaign[[#This Row],[MntGoldProds]]+marketing_campaign[[#This Row],[MntSweetProducts]]+marketing_campaign[[#This Row],[MntFishProducts]]+marketing_campaign[[#This Row],[MntMeatProducts]]+marketing_campaign[[#This Row],[MntFruits]]+marketing_campaign[[#This Row],[MntWines]]</f>
        <v>1052</v>
      </c>
      <c r="U1838">
        <v>1</v>
      </c>
      <c r="V1838">
        <v>2</v>
      </c>
      <c r="W1838">
        <v>9</v>
      </c>
      <c r="X1838">
        <v>13</v>
      </c>
      <c r="Y1838">
        <f t="shared" si="57"/>
        <v>25</v>
      </c>
      <c r="Z1838">
        <v>1</v>
      </c>
      <c r="AA1838">
        <v>0</v>
      </c>
      <c r="AB1838">
        <v>0</v>
      </c>
      <c r="AC1838">
        <v>0</v>
      </c>
      <c r="AD1838">
        <v>0</v>
      </c>
      <c r="AE1838">
        <v>0</v>
      </c>
      <c r="AF1838">
        <v>0</v>
      </c>
      <c r="AG1838">
        <v>3</v>
      </c>
      <c r="AH1838">
        <v>11</v>
      </c>
      <c r="AI1838">
        <v>0</v>
      </c>
      <c r="AJ1838">
        <f>marketing_campaign[[#This Row],[AcceptedCmp2]]+marketing_campaign[[#This Row],[AcceptedCmp1]]+marketing_campaign[[#This Row],[AcceptedCmp5]]+marketing_campaign[[#This Row],[AcceptedCmp4]]+marketing_campaign[[#This Row],[AcceptedCmp3]]</f>
        <v>0</v>
      </c>
    </row>
    <row r="1839" spans="1:36" x14ac:dyDescent="0.35">
      <c r="A1839">
        <v>332</v>
      </c>
      <c r="B1839">
        <v>1957</v>
      </c>
      <c r="C1839">
        <f t="shared" ca="1" si="56"/>
        <v>69</v>
      </c>
      <c r="D1839" t="str" cm="1">
        <f t="array" aca="1" ref="D18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39" t="s">
        <v>29</v>
      </c>
      <c r="F1839" t="s">
        <v>33</v>
      </c>
      <c r="G1839" cm="1">
        <f t="array" ref="G1839">_xlfn.IFS(marketing_campaign[[#This Row],[Marital_Status]]="Single",I1839-J1839+1,marketing_campaign[[#This Row],[Marital_Status]]="Together",I1839+J1839+2,marketing_campaign[[#This Row],[Marital_Status]]="Alone",I1839-J1839+1,marketing_campaign[[#This Row],[Marital_Status]]="Married",I1839+J1839+2,marketing_campaign[[#This Row],[Marital_Status]]="Divorced",I1839+J1839+1,marketing_campaign[[#This Row],[Marital_Status]]="YOLO",I1839-J1839+1,marketing_campaign[[#This Row],[Marital_Status]]="Absurd",I1839-J1839+1,marketing_campaign[[#This Row],[Marital_Status]]="Widow",I1839+J1839+1)</f>
        <v>3</v>
      </c>
      <c r="H1839">
        <v>47743</v>
      </c>
      <c r="I1839">
        <v>0</v>
      </c>
      <c r="J1839">
        <v>1</v>
      </c>
      <c r="K1839" s="1">
        <v>41355</v>
      </c>
      <c r="L1839">
        <v>56</v>
      </c>
      <c r="M1839" t="str" cm="1">
        <f t="array" ref="M1839">_xlfn.IFS(AND(marketing_campaign[[#This Row],[Recency]]&gt;=0,marketing_campaign[[#This Row],[Recency]]&lt;=14),"Early Recency",AND(marketing_campaign[[#This Row],[Recency]]&gt;=15,marketing_campaign[[#This Row],[Recency]]&lt;=31),"Mid-Recency",marketing_campaign[[#This Row],[Recency]]&gt;=32,"Late Recency")</f>
        <v>Late Recency</v>
      </c>
      <c r="N1839">
        <v>198</v>
      </c>
      <c r="O1839">
        <v>2</v>
      </c>
      <c r="P1839">
        <v>43</v>
      </c>
      <c r="Q1839">
        <v>0</v>
      </c>
      <c r="R1839">
        <v>12</v>
      </c>
      <c r="S1839">
        <v>20</v>
      </c>
      <c r="T1839">
        <f>marketing_campaign[[#This Row],[MntGoldProds]]+marketing_campaign[[#This Row],[MntSweetProducts]]+marketing_campaign[[#This Row],[MntFishProducts]]+marketing_campaign[[#This Row],[MntMeatProducts]]+marketing_campaign[[#This Row],[MntFruits]]+marketing_campaign[[#This Row],[MntWines]]</f>
        <v>275</v>
      </c>
      <c r="U1839">
        <v>3</v>
      </c>
      <c r="V1839">
        <v>4</v>
      </c>
      <c r="W1839">
        <v>1</v>
      </c>
      <c r="X1839">
        <v>6</v>
      </c>
      <c r="Y1839">
        <f t="shared" si="57"/>
        <v>14</v>
      </c>
      <c r="Z1839">
        <v>6</v>
      </c>
      <c r="AA1839">
        <v>0</v>
      </c>
      <c r="AB1839">
        <v>1</v>
      </c>
      <c r="AC1839">
        <v>0</v>
      </c>
      <c r="AD1839">
        <v>0</v>
      </c>
      <c r="AE1839">
        <v>0</v>
      </c>
      <c r="AF1839">
        <v>0</v>
      </c>
      <c r="AG1839">
        <v>3</v>
      </c>
      <c r="AH1839">
        <v>11</v>
      </c>
      <c r="AI1839">
        <v>0</v>
      </c>
      <c r="AJ1839">
        <f>marketing_campaign[[#This Row],[AcceptedCmp2]]+marketing_campaign[[#This Row],[AcceptedCmp1]]+marketing_campaign[[#This Row],[AcceptedCmp5]]+marketing_campaign[[#This Row],[AcceptedCmp4]]+marketing_campaign[[#This Row],[AcceptedCmp3]]</f>
        <v>1</v>
      </c>
    </row>
    <row r="1840" spans="1:36" x14ac:dyDescent="0.35">
      <c r="A1840">
        <v>9847</v>
      </c>
      <c r="B1840">
        <v>1955</v>
      </c>
      <c r="C1840">
        <f t="shared" ca="1" si="56"/>
        <v>71</v>
      </c>
      <c r="D1840" t="str" cm="1">
        <f t="array" aca="1" ref="D18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0" t="s">
        <v>37</v>
      </c>
      <c r="F1840" t="s">
        <v>33</v>
      </c>
      <c r="G1840" cm="1">
        <f t="array" ref="G1840">_xlfn.IFS(marketing_campaign[[#This Row],[Marital_Status]]="Single",I1840-J1840+1,marketing_campaign[[#This Row],[Marital_Status]]="Together",I1840+J1840+2,marketing_campaign[[#This Row],[Marital_Status]]="Alone",I1840-J1840+1,marketing_campaign[[#This Row],[Marital_Status]]="Married",I1840+J1840+2,marketing_campaign[[#This Row],[Marital_Status]]="Divorced",I1840+J1840+1,marketing_campaign[[#This Row],[Marital_Status]]="YOLO",I1840-J1840+1,marketing_campaign[[#This Row],[Marital_Status]]="Absurd",I1840-J1840+1,marketing_campaign[[#This Row],[Marital_Status]]="Widow",I1840+J1840+1)</f>
        <v>3</v>
      </c>
      <c r="H1840">
        <v>62972</v>
      </c>
      <c r="I1840">
        <v>0</v>
      </c>
      <c r="J1840">
        <v>1</v>
      </c>
      <c r="K1840" s="1">
        <v>41124</v>
      </c>
      <c r="L1840">
        <v>39</v>
      </c>
      <c r="M1840" t="str" cm="1">
        <f t="array" ref="M1840">_xlfn.IFS(AND(marketing_campaign[[#This Row],[Recency]]&gt;=0,marketing_campaign[[#This Row],[Recency]]&lt;=14),"Early Recency",AND(marketing_campaign[[#This Row],[Recency]]&gt;=15,marketing_campaign[[#This Row],[Recency]]&lt;=31),"Mid-Recency",marketing_campaign[[#This Row],[Recency]]&gt;=32,"Late Recency")</f>
        <v>Late Recency</v>
      </c>
      <c r="N1840">
        <v>313</v>
      </c>
      <c r="O1840">
        <v>15</v>
      </c>
      <c r="P1840">
        <v>47</v>
      </c>
      <c r="Q1840">
        <v>20</v>
      </c>
      <c r="R1840">
        <v>0</v>
      </c>
      <c r="S1840">
        <v>192</v>
      </c>
      <c r="T1840">
        <f>marketing_campaign[[#This Row],[MntGoldProds]]+marketing_campaign[[#This Row],[MntSweetProducts]]+marketing_campaign[[#This Row],[MntFishProducts]]+marketing_campaign[[#This Row],[MntMeatProducts]]+marketing_campaign[[#This Row],[MntFruits]]+marketing_campaign[[#This Row],[MntWines]]</f>
        <v>587</v>
      </c>
      <c r="U1840">
        <v>2</v>
      </c>
      <c r="V1840">
        <v>7</v>
      </c>
      <c r="W1840">
        <v>4</v>
      </c>
      <c r="X1840">
        <v>3</v>
      </c>
      <c r="Y1840">
        <f t="shared" si="57"/>
        <v>16</v>
      </c>
      <c r="Z1840">
        <v>6</v>
      </c>
      <c r="AA1840">
        <v>0</v>
      </c>
      <c r="AB1840">
        <v>0</v>
      </c>
      <c r="AC1840">
        <v>0</v>
      </c>
      <c r="AD1840">
        <v>0</v>
      </c>
      <c r="AE1840">
        <v>0</v>
      </c>
      <c r="AF1840">
        <v>0</v>
      </c>
      <c r="AG1840">
        <v>3</v>
      </c>
      <c r="AH1840">
        <v>11</v>
      </c>
      <c r="AI1840">
        <v>0</v>
      </c>
      <c r="AJ1840">
        <f>marketing_campaign[[#This Row],[AcceptedCmp2]]+marketing_campaign[[#This Row],[AcceptedCmp1]]+marketing_campaign[[#This Row],[AcceptedCmp5]]+marketing_campaign[[#This Row],[AcceptedCmp4]]+marketing_campaign[[#This Row],[AcceptedCmp3]]</f>
        <v>0</v>
      </c>
    </row>
    <row r="1841" spans="1:36" x14ac:dyDescent="0.35">
      <c r="A1841">
        <v>531</v>
      </c>
      <c r="B1841">
        <v>1954</v>
      </c>
      <c r="C1841">
        <f t="shared" ca="1" si="56"/>
        <v>72</v>
      </c>
      <c r="D1841" t="str" cm="1">
        <f t="array" aca="1" ref="D18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1" t="s">
        <v>32</v>
      </c>
      <c r="F1841" t="s">
        <v>35</v>
      </c>
      <c r="G1841" cm="1">
        <f t="array" ref="G1841">_xlfn.IFS(marketing_campaign[[#This Row],[Marital_Status]]="Single",I1841-J1841+1,marketing_campaign[[#This Row],[Marital_Status]]="Together",I1841+J1841+2,marketing_campaign[[#This Row],[Marital_Status]]="Alone",I1841-J1841+1,marketing_campaign[[#This Row],[Marital_Status]]="Married",I1841+J1841+2,marketing_campaign[[#This Row],[Marital_Status]]="Divorced",I1841+J1841+1,marketing_campaign[[#This Row],[Marital_Status]]="YOLO",I1841-J1841+1,marketing_campaign[[#This Row],[Marital_Status]]="Absurd",I1841-J1841+1,marketing_campaign[[#This Row],[Marital_Status]]="Widow",I1841+J1841+1)</f>
        <v>2</v>
      </c>
      <c r="H1841">
        <v>57333</v>
      </c>
      <c r="I1841">
        <v>0</v>
      </c>
      <c r="J1841">
        <v>1</v>
      </c>
      <c r="K1841" s="1">
        <v>41174</v>
      </c>
      <c r="L1841">
        <v>55</v>
      </c>
      <c r="M1841" t="str" cm="1">
        <f t="array" ref="M1841">_xlfn.IFS(AND(marketing_campaign[[#This Row],[Recency]]&gt;=0,marketing_campaign[[#This Row],[Recency]]&lt;=14),"Early Recency",AND(marketing_campaign[[#This Row],[Recency]]&gt;=15,marketing_campaign[[#This Row],[Recency]]&lt;=31),"Mid-Recency",marketing_campaign[[#This Row],[Recency]]&gt;=32,"Late Recency")</f>
        <v>Late Recency</v>
      </c>
      <c r="N1841">
        <v>941</v>
      </c>
      <c r="O1841">
        <v>14</v>
      </c>
      <c r="P1841">
        <v>397</v>
      </c>
      <c r="Q1841">
        <v>76</v>
      </c>
      <c r="R1841">
        <v>58</v>
      </c>
      <c r="S1841">
        <v>176</v>
      </c>
      <c r="T1841">
        <f>marketing_campaign[[#This Row],[MntGoldProds]]+marketing_campaign[[#This Row],[MntSweetProducts]]+marketing_campaign[[#This Row],[MntFishProducts]]+marketing_campaign[[#This Row],[MntMeatProducts]]+marketing_campaign[[#This Row],[MntFruits]]+marketing_campaign[[#This Row],[MntWines]]</f>
        <v>1662</v>
      </c>
      <c r="U1841">
        <v>11</v>
      </c>
      <c r="V1841">
        <v>8</v>
      </c>
      <c r="W1841">
        <v>5</v>
      </c>
      <c r="X1841">
        <v>9</v>
      </c>
      <c r="Y1841">
        <f t="shared" si="57"/>
        <v>33</v>
      </c>
      <c r="Z1841">
        <v>6</v>
      </c>
      <c r="AA1841">
        <v>0</v>
      </c>
      <c r="AB1841">
        <v>0</v>
      </c>
      <c r="AC1841">
        <v>0</v>
      </c>
      <c r="AD1841">
        <v>0</v>
      </c>
      <c r="AE1841">
        <v>0</v>
      </c>
      <c r="AF1841">
        <v>0</v>
      </c>
      <c r="AG1841">
        <v>3</v>
      </c>
      <c r="AH1841">
        <v>11</v>
      </c>
      <c r="AI1841">
        <v>1</v>
      </c>
      <c r="AJ1841">
        <f>marketing_campaign[[#This Row],[AcceptedCmp2]]+marketing_campaign[[#This Row],[AcceptedCmp1]]+marketing_campaign[[#This Row],[AcceptedCmp5]]+marketing_campaign[[#This Row],[AcceptedCmp4]]+marketing_campaign[[#This Row],[AcceptedCmp3]]</f>
        <v>0</v>
      </c>
    </row>
    <row r="1842" spans="1:36" x14ac:dyDescent="0.35">
      <c r="A1842">
        <v>9576</v>
      </c>
      <c r="B1842">
        <v>1982</v>
      </c>
      <c r="C1842">
        <f t="shared" ca="1" si="56"/>
        <v>44</v>
      </c>
      <c r="D1842" t="str" cm="1">
        <f t="array" aca="1" ref="D18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42" t="s">
        <v>32</v>
      </c>
      <c r="F1842" t="s">
        <v>31</v>
      </c>
      <c r="G1842" cm="1">
        <f t="array" ref="G1842">_xlfn.IFS(marketing_campaign[[#This Row],[Marital_Status]]="Single",I1842-J1842+1,marketing_campaign[[#This Row],[Marital_Status]]="Together",I1842+J1842+2,marketing_campaign[[#This Row],[Marital_Status]]="Alone",I1842-J1842+1,marketing_campaign[[#This Row],[Marital_Status]]="Married",I1842+J1842+2,marketing_campaign[[#This Row],[Marital_Status]]="Divorced",I1842+J1842+1,marketing_campaign[[#This Row],[Marital_Status]]="YOLO",I1842-J1842+1,marketing_campaign[[#This Row],[Marital_Status]]="Absurd",I1842-J1842+1,marketing_campaign[[#This Row],[Marital_Status]]="Widow",I1842+J1842+1)</f>
        <v>3</v>
      </c>
      <c r="H1842">
        <v>32313</v>
      </c>
      <c r="I1842">
        <v>1</v>
      </c>
      <c r="J1842">
        <v>0</v>
      </c>
      <c r="K1842" s="1">
        <v>41316</v>
      </c>
      <c r="L1842">
        <v>60</v>
      </c>
      <c r="M1842" t="str" cm="1">
        <f t="array" ref="M1842">_xlfn.IFS(AND(marketing_campaign[[#This Row],[Recency]]&gt;=0,marketing_campaign[[#This Row],[Recency]]&lt;=14),"Early Recency",AND(marketing_campaign[[#This Row],[Recency]]&gt;=15,marketing_campaign[[#This Row],[Recency]]&lt;=31),"Mid-Recency",marketing_campaign[[#This Row],[Recency]]&gt;=32,"Late Recency")</f>
        <v>Late Recency</v>
      </c>
      <c r="N1842">
        <v>86</v>
      </c>
      <c r="O1842">
        <v>4</v>
      </c>
      <c r="P1842">
        <v>56</v>
      </c>
      <c r="Q1842">
        <v>2</v>
      </c>
      <c r="R1842">
        <v>4</v>
      </c>
      <c r="S1842">
        <v>7</v>
      </c>
      <c r="T1842">
        <f>marketing_campaign[[#This Row],[MntGoldProds]]+marketing_campaign[[#This Row],[MntSweetProducts]]+marketing_campaign[[#This Row],[MntFishProducts]]+marketing_campaign[[#This Row],[MntMeatProducts]]+marketing_campaign[[#This Row],[MntFruits]]+marketing_campaign[[#This Row],[MntWines]]</f>
        <v>159</v>
      </c>
      <c r="U1842">
        <v>3</v>
      </c>
      <c r="V1842">
        <v>4</v>
      </c>
      <c r="W1842">
        <v>0</v>
      </c>
      <c r="X1842">
        <v>4</v>
      </c>
      <c r="Y1842">
        <f t="shared" si="57"/>
        <v>11</v>
      </c>
      <c r="Z1842">
        <v>9</v>
      </c>
      <c r="AA1842">
        <v>0</v>
      </c>
      <c r="AB1842">
        <v>0</v>
      </c>
      <c r="AC1842">
        <v>0</v>
      </c>
      <c r="AD1842">
        <v>0</v>
      </c>
      <c r="AE1842">
        <v>0</v>
      </c>
      <c r="AF1842">
        <v>0</v>
      </c>
      <c r="AG1842">
        <v>3</v>
      </c>
      <c r="AH1842">
        <v>11</v>
      </c>
      <c r="AI1842">
        <v>0</v>
      </c>
      <c r="AJ1842">
        <f>marketing_campaign[[#This Row],[AcceptedCmp2]]+marketing_campaign[[#This Row],[AcceptedCmp1]]+marketing_campaign[[#This Row],[AcceptedCmp5]]+marketing_campaign[[#This Row],[AcceptedCmp4]]+marketing_campaign[[#This Row],[AcceptedCmp3]]</f>
        <v>0</v>
      </c>
    </row>
    <row r="1843" spans="1:36" x14ac:dyDescent="0.35">
      <c r="A1843">
        <v>6906</v>
      </c>
      <c r="B1843">
        <v>1953</v>
      </c>
      <c r="C1843">
        <f t="shared" ca="1" si="56"/>
        <v>73</v>
      </c>
      <c r="D1843" t="str" cm="1">
        <f t="array" aca="1" ref="D18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3" t="s">
        <v>34</v>
      </c>
      <c r="F1843" t="s">
        <v>38</v>
      </c>
      <c r="G1843" cm="1">
        <f t="array" ref="G1843">_xlfn.IFS(marketing_campaign[[#This Row],[Marital_Status]]="Single",I1843-J1843+1,marketing_campaign[[#This Row],[Marital_Status]]="Together",I1843+J1843+2,marketing_campaign[[#This Row],[Marital_Status]]="Alone",I1843-J1843+1,marketing_campaign[[#This Row],[Marital_Status]]="Married",I1843+J1843+2,marketing_campaign[[#This Row],[Marital_Status]]="Divorced",I1843+J1843+1,marketing_campaign[[#This Row],[Marital_Status]]="YOLO",I1843-J1843+1,marketing_campaign[[#This Row],[Marital_Status]]="Absurd",I1843-J1843+1,marketing_campaign[[#This Row],[Marital_Status]]="Widow",I1843+J1843+1)</f>
        <v>1</v>
      </c>
      <c r="H1843">
        <v>84953</v>
      </c>
      <c r="I1843">
        <v>0</v>
      </c>
      <c r="J1843">
        <v>0</v>
      </c>
      <c r="K1843" s="1">
        <v>41428</v>
      </c>
      <c r="L1843">
        <v>73</v>
      </c>
      <c r="M1843" t="str" cm="1">
        <f t="array" ref="M1843">_xlfn.IFS(AND(marketing_campaign[[#This Row],[Recency]]&gt;=0,marketing_campaign[[#This Row],[Recency]]&lt;=14),"Early Recency",AND(marketing_campaign[[#This Row],[Recency]]&gt;=15,marketing_campaign[[#This Row],[Recency]]&lt;=31),"Mid-Recency",marketing_campaign[[#This Row],[Recency]]&gt;=32,"Late Recency")</f>
        <v>Late Recency</v>
      </c>
      <c r="N1843">
        <v>167</v>
      </c>
      <c r="O1843">
        <v>48</v>
      </c>
      <c r="P1843">
        <v>602</v>
      </c>
      <c r="Q1843">
        <v>63</v>
      </c>
      <c r="R1843">
        <v>72</v>
      </c>
      <c r="S1843">
        <v>72</v>
      </c>
      <c r="T1843">
        <f>marketing_campaign[[#This Row],[MntGoldProds]]+marketing_campaign[[#This Row],[MntSweetProducts]]+marketing_campaign[[#This Row],[MntFishProducts]]+marketing_campaign[[#This Row],[MntMeatProducts]]+marketing_campaign[[#This Row],[MntFruits]]+marketing_campaign[[#This Row],[MntWines]]</f>
        <v>1024</v>
      </c>
      <c r="U1843">
        <v>1</v>
      </c>
      <c r="V1843">
        <v>3</v>
      </c>
      <c r="W1843">
        <v>10</v>
      </c>
      <c r="X1843">
        <v>4</v>
      </c>
      <c r="Y1843">
        <f t="shared" si="57"/>
        <v>18</v>
      </c>
      <c r="Z1843">
        <v>2</v>
      </c>
      <c r="AA1843">
        <v>0</v>
      </c>
      <c r="AB1843">
        <v>1</v>
      </c>
      <c r="AC1843">
        <v>1</v>
      </c>
      <c r="AD1843">
        <v>1</v>
      </c>
      <c r="AE1843">
        <v>0</v>
      </c>
      <c r="AF1843">
        <v>0</v>
      </c>
      <c r="AG1843">
        <v>3</v>
      </c>
      <c r="AH1843">
        <v>11</v>
      </c>
      <c r="AI1843">
        <v>1</v>
      </c>
      <c r="AJ1843">
        <f>marketing_campaign[[#This Row],[AcceptedCmp2]]+marketing_campaign[[#This Row],[AcceptedCmp1]]+marketing_campaign[[#This Row],[AcceptedCmp5]]+marketing_campaign[[#This Row],[AcceptedCmp4]]+marketing_campaign[[#This Row],[AcceptedCmp3]]</f>
        <v>3</v>
      </c>
    </row>
    <row r="1844" spans="1:36" x14ac:dyDescent="0.35">
      <c r="A1844">
        <v>7419</v>
      </c>
      <c r="B1844">
        <v>1968</v>
      </c>
      <c r="C1844">
        <f t="shared" ca="1" si="56"/>
        <v>58</v>
      </c>
      <c r="D1844" t="str" cm="1">
        <f t="array" aca="1" ref="D18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44" t="s">
        <v>34</v>
      </c>
      <c r="F1844" t="s">
        <v>35</v>
      </c>
      <c r="G1844" cm="1">
        <f t="array" ref="G1844">_xlfn.IFS(marketing_campaign[[#This Row],[Marital_Status]]="Single",I1844-J1844+1,marketing_campaign[[#This Row],[Marital_Status]]="Together",I1844+J1844+2,marketing_campaign[[#This Row],[Marital_Status]]="Alone",I1844-J1844+1,marketing_campaign[[#This Row],[Marital_Status]]="Married",I1844+J1844+2,marketing_campaign[[#This Row],[Marital_Status]]="Divorced",I1844+J1844+1,marketing_campaign[[#This Row],[Marital_Status]]="YOLO",I1844-J1844+1,marketing_campaign[[#This Row],[Marital_Status]]="Absurd",I1844-J1844+1,marketing_campaign[[#This Row],[Marital_Status]]="Widow",I1844+J1844+1)</f>
        <v>2</v>
      </c>
      <c r="H1844">
        <v>27071</v>
      </c>
      <c r="I1844">
        <v>1</v>
      </c>
      <c r="J1844">
        <v>0</v>
      </c>
      <c r="K1844" s="1">
        <v>41752</v>
      </c>
      <c r="L1844">
        <v>90</v>
      </c>
      <c r="M1844" t="str" cm="1">
        <f t="array" ref="M1844">_xlfn.IFS(AND(marketing_campaign[[#This Row],[Recency]]&gt;=0,marketing_campaign[[#This Row],[Recency]]&lt;=14),"Early Recency",AND(marketing_campaign[[#This Row],[Recency]]&gt;=15,marketing_campaign[[#This Row],[Recency]]&lt;=31),"Mid-Recency",marketing_campaign[[#This Row],[Recency]]&gt;=32,"Late Recency")</f>
        <v>Late Recency</v>
      </c>
      <c r="N1844">
        <v>8</v>
      </c>
      <c r="O1844">
        <v>3</v>
      </c>
      <c r="P1844">
        <v>19</v>
      </c>
      <c r="Q1844">
        <v>0</v>
      </c>
      <c r="R1844">
        <v>2</v>
      </c>
      <c r="S1844">
        <v>3</v>
      </c>
      <c r="T1844">
        <f>marketing_campaign[[#This Row],[MntGoldProds]]+marketing_campaign[[#This Row],[MntSweetProducts]]+marketing_campaign[[#This Row],[MntFishProducts]]+marketing_campaign[[#This Row],[MntMeatProducts]]+marketing_campaign[[#This Row],[MntFruits]]+marketing_campaign[[#This Row],[MntWines]]</f>
        <v>35</v>
      </c>
      <c r="U1844">
        <v>2</v>
      </c>
      <c r="V1844">
        <v>2</v>
      </c>
      <c r="W1844">
        <v>0</v>
      </c>
      <c r="X1844">
        <v>3</v>
      </c>
      <c r="Y1844">
        <f t="shared" si="57"/>
        <v>7</v>
      </c>
      <c r="Z1844">
        <v>6</v>
      </c>
      <c r="AA1844">
        <v>0</v>
      </c>
      <c r="AB1844">
        <v>0</v>
      </c>
      <c r="AC1844">
        <v>0</v>
      </c>
      <c r="AD1844">
        <v>0</v>
      </c>
      <c r="AE1844">
        <v>0</v>
      </c>
      <c r="AF1844">
        <v>0</v>
      </c>
      <c r="AG1844">
        <v>3</v>
      </c>
      <c r="AH1844">
        <v>11</v>
      </c>
      <c r="AI1844">
        <v>0</v>
      </c>
      <c r="AJ1844">
        <f>marketing_campaign[[#This Row],[AcceptedCmp2]]+marketing_campaign[[#This Row],[AcceptedCmp1]]+marketing_campaign[[#This Row],[AcceptedCmp5]]+marketing_campaign[[#This Row],[AcceptedCmp4]]+marketing_campaign[[#This Row],[AcceptedCmp3]]</f>
        <v>0</v>
      </c>
    </row>
    <row r="1845" spans="1:36" x14ac:dyDescent="0.35">
      <c r="A1845">
        <v>3170</v>
      </c>
      <c r="B1845">
        <v>1957</v>
      </c>
      <c r="C1845">
        <f t="shared" ca="1" si="56"/>
        <v>69</v>
      </c>
      <c r="D1845" t="str" cm="1">
        <f t="array" aca="1" ref="D18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5" t="s">
        <v>34</v>
      </c>
      <c r="F1845" t="s">
        <v>31</v>
      </c>
      <c r="G1845" cm="1">
        <f t="array" ref="G1845">_xlfn.IFS(marketing_campaign[[#This Row],[Marital_Status]]="Single",I1845-J1845+1,marketing_campaign[[#This Row],[Marital_Status]]="Together",I1845+J1845+2,marketing_campaign[[#This Row],[Marital_Status]]="Alone",I1845-J1845+1,marketing_campaign[[#This Row],[Marital_Status]]="Married",I1845+J1845+2,marketing_campaign[[#This Row],[Marital_Status]]="Divorced",I1845+J1845+1,marketing_campaign[[#This Row],[Marital_Status]]="YOLO",I1845-J1845+1,marketing_campaign[[#This Row],[Marital_Status]]="Absurd",I1845-J1845+1,marketing_campaign[[#This Row],[Marital_Status]]="Widow",I1845+J1845+1)</f>
        <v>2</v>
      </c>
      <c r="H1845">
        <v>68148</v>
      </c>
      <c r="I1845">
        <v>0</v>
      </c>
      <c r="J1845">
        <v>0</v>
      </c>
      <c r="K1845" s="1">
        <v>41517</v>
      </c>
      <c r="L1845">
        <v>86</v>
      </c>
      <c r="M1845" t="str" cm="1">
        <f t="array" ref="M1845">_xlfn.IFS(AND(marketing_campaign[[#This Row],[Recency]]&gt;=0,marketing_campaign[[#This Row],[Recency]]&lt;=14),"Early Recency",AND(marketing_campaign[[#This Row],[Recency]]&gt;=15,marketing_campaign[[#This Row],[Recency]]&lt;=31),"Mid-Recency",marketing_campaign[[#This Row],[Recency]]&gt;=32,"Late Recency")</f>
        <v>Late Recency</v>
      </c>
      <c r="N1845">
        <v>389</v>
      </c>
      <c r="O1845">
        <v>66</v>
      </c>
      <c r="P1845">
        <v>408</v>
      </c>
      <c r="Q1845">
        <v>37</v>
      </c>
      <c r="R1845">
        <v>57</v>
      </c>
      <c r="S1845">
        <v>85</v>
      </c>
      <c r="T1845">
        <f>marketing_campaign[[#This Row],[MntGoldProds]]+marketing_campaign[[#This Row],[MntSweetProducts]]+marketing_campaign[[#This Row],[MntFishProducts]]+marketing_campaign[[#This Row],[MntMeatProducts]]+marketing_campaign[[#This Row],[MntFruits]]+marketing_campaign[[#This Row],[MntWines]]</f>
        <v>1042</v>
      </c>
      <c r="U1845">
        <v>1</v>
      </c>
      <c r="V1845">
        <v>4</v>
      </c>
      <c r="W1845">
        <v>4</v>
      </c>
      <c r="X1845">
        <v>6</v>
      </c>
      <c r="Y1845">
        <f t="shared" si="57"/>
        <v>15</v>
      </c>
      <c r="Z1845">
        <v>2</v>
      </c>
      <c r="AA1845">
        <v>0</v>
      </c>
      <c r="AB1845">
        <v>0</v>
      </c>
      <c r="AC1845">
        <v>0</v>
      </c>
      <c r="AD1845">
        <v>0</v>
      </c>
      <c r="AE1845">
        <v>0</v>
      </c>
      <c r="AF1845">
        <v>0</v>
      </c>
      <c r="AG1845">
        <v>3</v>
      </c>
      <c r="AH1845">
        <v>11</v>
      </c>
      <c r="AI1845">
        <v>0</v>
      </c>
      <c r="AJ1845">
        <f>marketing_campaign[[#This Row],[AcceptedCmp2]]+marketing_campaign[[#This Row],[AcceptedCmp1]]+marketing_campaign[[#This Row],[AcceptedCmp5]]+marketing_campaign[[#This Row],[AcceptedCmp4]]+marketing_campaign[[#This Row],[AcceptedCmp3]]</f>
        <v>0</v>
      </c>
    </row>
    <row r="1846" spans="1:36" x14ac:dyDescent="0.35">
      <c r="A1846">
        <v>8527</v>
      </c>
      <c r="B1846">
        <v>1965</v>
      </c>
      <c r="C1846">
        <f t="shared" ca="1" si="56"/>
        <v>61</v>
      </c>
      <c r="D1846" t="str" cm="1">
        <f t="array" aca="1" ref="D18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46" t="s">
        <v>34</v>
      </c>
      <c r="F1846" t="s">
        <v>31</v>
      </c>
      <c r="G1846" cm="1">
        <f t="array" ref="G1846">_xlfn.IFS(marketing_campaign[[#This Row],[Marital_Status]]="Single",I1846-J1846+1,marketing_campaign[[#This Row],[Marital_Status]]="Together",I1846+J1846+2,marketing_campaign[[#This Row],[Marital_Status]]="Alone",I1846-J1846+1,marketing_campaign[[#This Row],[Marital_Status]]="Married",I1846+J1846+2,marketing_campaign[[#This Row],[Marital_Status]]="Divorced",I1846+J1846+1,marketing_campaign[[#This Row],[Marital_Status]]="YOLO",I1846-J1846+1,marketing_campaign[[#This Row],[Marital_Status]]="Absurd",I1846-J1846+1,marketing_campaign[[#This Row],[Marital_Status]]="Widow",I1846+J1846+1)</f>
        <v>4</v>
      </c>
      <c r="H1846">
        <v>65735</v>
      </c>
      <c r="I1846">
        <v>1</v>
      </c>
      <c r="J1846">
        <v>1</v>
      </c>
      <c r="K1846" s="1">
        <v>41615</v>
      </c>
      <c r="L1846">
        <v>37</v>
      </c>
      <c r="M1846" t="str" cm="1">
        <f t="array" ref="M1846">_xlfn.IFS(AND(marketing_campaign[[#This Row],[Recency]]&gt;=0,marketing_campaign[[#This Row],[Recency]]&lt;=14),"Early Recency",AND(marketing_campaign[[#This Row],[Recency]]&gt;=15,marketing_campaign[[#This Row],[Recency]]&lt;=31),"Mid-Recency",marketing_campaign[[#This Row],[Recency]]&gt;=32,"Late Recency")</f>
        <v>Late Recency</v>
      </c>
      <c r="N1846">
        <v>239</v>
      </c>
      <c r="O1846">
        <v>7</v>
      </c>
      <c r="P1846">
        <v>119</v>
      </c>
      <c r="Q1846">
        <v>4</v>
      </c>
      <c r="R1846">
        <v>15</v>
      </c>
      <c r="S1846">
        <v>11</v>
      </c>
      <c r="T1846">
        <f>marketing_campaign[[#This Row],[MntGoldProds]]+marketing_campaign[[#This Row],[MntSweetProducts]]+marketing_campaign[[#This Row],[MntFishProducts]]+marketing_campaign[[#This Row],[MntMeatProducts]]+marketing_campaign[[#This Row],[MntFruits]]+marketing_campaign[[#This Row],[MntWines]]</f>
        <v>395</v>
      </c>
      <c r="U1846">
        <v>5</v>
      </c>
      <c r="V1846">
        <v>6</v>
      </c>
      <c r="W1846">
        <v>2</v>
      </c>
      <c r="X1846">
        <v>6</v>
      </c>
      <c r="Y1846">
        <f t="shared" si="57"/>
        <v>19</v>
      </c>
      <c r="Z1846">
        <v>7</v>
      </c>
      <c r="AA1846">
        <v>0</v>
      </c>
      <c r="AB1846">
        <v>0</v>
      </c>
      <c r="AC1846">
        <v>0</v>
      </c>
      <c r="AD1846">
        <v>0</v>
      </c>
      <c r="AE1846">
        <v>0</v>
      </c>
      <c r="AF1846">
        <v>0</v>
      </c>
      <c r="AG1846">
        <v>3</v>
      </c>
      <c r="AH1846">
        <v>11</v>
      </c>
      <c r="AI1846">
        <v>0</v>
      </c>
      <c r="AJ1846">
        <f>marketing_campaign[[#This Row],[AcceptedCmp2]]+marketing_campaign[[#This Row],[AcceptedCmp1]]+marketing_campaign[[#This Row],[AcceptedCmp5]]+marketing_campaign[[#This Row],[AcceptedCmp4]]+marketing_campaign[[#This Row],[AcceptedCmp3]]</f>
        <v>0</v>
      </c>
    </row>
    <row r="1847" spans="1:36" x14ac:dyDescent="0.35">
      <c r="A1847">
        <v>7872</v>
      </c>
      <c r="B1847">
        <v>1975</v>
      </c>
      <c r="C1847">
        <f t="shared" ca="1" si="56"/>
        <v>51</v>
      </c>
      <c r="D1847" t="str" cm="1">
        <f t="array" aca="1" ref="D18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47" t="s">
        <v>32</v>
      </c>
      <c r="F1847" t="s">
        <v>33</v>
      </c>
      <c r="G1847" cm="1">
        <f t="array" ref="G1847">_xlfn.IFS(marketing_campaign[[#This Row],[Marital_Status]]="Single",I1847-J1847+1,marketing_campaign[[#This Row],[Marital_Status]]="Together",I1847+J1847+2,marketing_campaign[[#This Row],[Marital_Status]]="Alone",I1847-J1847+1,marketing_campaign[[#This Row],[Marital_Status]]="Married",I1847+J1847+2,marketing_campaign[[#This Row],[Marital_Status]]="Divorced",I1847+J1847+1,marketing_campaign[[#This Row],[Marital_Status]]="YOLO",I1847-J1847+1,marketing_campaign[[#This Row],[Marital_Status]]="Absurd",I1847-J1847+1,marketing_campaign[[#This Row],[Marital_Status]]="Widow",I1847+J1847+1)</f>
        <v>2</v>
      </c>
      <c r="H1847">
        <v>86836</v>
      </c>
      <c r="I1847">
        <v>0</v>
      </c>
      <c r="J1847">
        <v>0</v>
      </c>
      <c r="K1847" s="1">
        <v>41164</v>
      </c>
      <c r="L1847">
        <v>7</v>
      </c>
      <c r="M1847" t="str" cm="1">
        <f t="array" ref="M1847">_xlfn.IFS(AND(marketing_campaign[[#This Row],[Recency]]&gt;=0,marketing_campaign[[#This Row],[Recency]]&lt;=14),"Early Recency",AND(marketing_campaign[[#This Row],[Recency]]&gt;=15,marketing_campaign[[#This Row],[Recency]]&lt;=31),"Mid-Recency",marketing_campaign[[#This Row],[Recency]]&gt;=32,"Late Recency")</f>
        <v>Early Recency</v>
      </c>
      <c r="N1847">
        <v>179</v>
      </c>
      <c r="O1847">
        <v>21</v>
      </c>
      <c r="P1847">
        <v>273</v>
      </c>
      <c r="Q1847">
        <v>0</v>
      </c>
      <c r="R1847">
        <v>21</v>
      </c>
      <c r="S1847">
        <v>63</v>
      </c>
      <c r="T1847">
        <f>marketing_campaign[[#This Row],[MntGoldProds]]+marketing_campaign[[#This Row],[MntSweetProducts]]+marketing_campaign[[#This Row],[MntFishProducts]]+marketing_campaign[[#This Row],[MntMeatProducts]]+marketing_campaign[[#This Row],[MntFruits]]+marketing_campaign[[#This Row],[MntWines]]</f>
        <v>557</v>
      </c>
      <c r="U1847">
        <v>1</v>
      </c>
      <c r="V1847">
        <v>6</v>
      </c>
      <c r="W1847">
        <v>10</v>
      </c>
      <c r="X1847">
        <v>6</v>
      </c>
      <c r="Y1847">
        <f t="shared" si="57"/>
        <v>23</v>
      </c>
      <c r="Z1847">
        <v>5</v>
      </c>
      <c r="AA1847">
        <v>1</v>
      </c>
      <c r="AB1847">
        <v>0</v>
      </c>
      <c r="AC1847">
        <v>1</v>
      </c>
      <c r="AD1847">
        <v>1</v>
      </c>
      <c r="AE1847">
        <v>0</v>
      </c>
      <c r="AF1847">
        <v>0</v>
      </c>
      <c r="AG1847">
        <v>3</v>
      </c>
      <c r="AH1847">
        <v>11</v>
      </c>
      <c r="AI1847">
        <v>1</v>
      </c>
      <c r="AJ1847">
        <f>marketing_campaign[[#This Row],[AcceptedCmp2]]+marketing_campaign[[#This Row],[AcceptedCmp1]]+marketing_campaign[[#This Row],[AcceptedCmp5]]+marketing_campaign[[#This Row],[AcceptedCmp4]]+marketing_campaign[[#This Row],[AcceptedCmp3]]</f>
        <v>3</v>
      </c>
    </row>
    <row r="1848" spans="1:36" x14ac:dyDescent="0.35">
      <c r="A1848">
        <v>9931</v>
      </c>
      <c r="B1848">
        <v>1963</v>
      </c>
      <c r="C1848">
        <f t="shared" ca="1" si="56"/>
        <v>63</v>
      </c>
      <c r="D1848" t="str" cm="1">
        <f t="array" aca="1" ref="D18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48" t="s">
        <v>32</v>
      </c>
      <c r="F1848" t="s">
        <v>33</v>
      </c>
      <c r="G1848" cm="1">
        <f t="array" ref="G1848">_xlfn.IFS(marketing_campaign[[#This Row],[Marital_Status]]="Single",I1848-J1848+1,marketing_campaign[[#This Row],[Marital_Status]]="Together",I1848+J1848+2,marketing_campaign[[#This Row],[Marital_Status]]="Alone",I1848-J1848+1,marketing_campaign[[#This Row],[Marital_Status]]="Married",I1848+J1848+2,marketing_campaign[[#This Row],[Marital_Status]]="Divorced",I1848+J1848+1,marketing_campaign[[#This Row],[Marital_Status]]="YOLO",I1848-J1848+1,marketing_campaign[[#This Row],[Marital_Status]]="Absurd",I1848-J1848+1,marketing_campaign[[#This Row],[Marital_Status]]="Widow",I1848+J1848+1)</f>
        <v>4</v>
      </c>
      <c r="H1848">
        <v>4023</v>
      </c>
      <c r="I1848">
        <v>1</v>
      </c>
      <c r="J1848">
        <v>1</v>
      </c>
      <c r="K1848" s="1">
        <v>41813</v>
      </c>
      <c r="L1848">
        <v>29</v>
      </c>
      <c r="M1848" t="str" cm="1">
        <f t="array" ref="M1848">_xlfn.IFS(AND(marketing_campaign[[#This Row],[Recency]]&gt;=0,marketing_campaign[[#This Row],[Recency]]&lt;=14),"Early Recency",AND(marketing_campaign[[#This Row],[Recency]]&gt;=15,marketing_campaign[[#This Row],[Recency]]&lt;=31),"Mid-Recency",marketing_campaign[[#This Row],[Recency]]&gt;=32,"Late Recency")</f>
        <v>Mid-Recency</v>
      </c>
      <c r="N1848">
        <v>5</v>
      </c>
      <c r="O1848">
        <v>0</v>
      </c>
      <c r="P1848">
        <v>1</v>
      </c>
      <c r="Q1848">
        <v>1</v>
      </c>
      <c r="R1848">
        <v>1</v>
      </c>
      <c r="S1848">
        <v>1</v>
      </c>
      <c r="T1848">
        <f>marketing_campaign[[#This Row],[MntGoldProds]]+marketing_campaign[[#This Row],[MntSweetProducts]]+marketing_campaign[[#This Row],[MntFishProducts]]+marketing_campaign[[#This Row],[MntMeatProducts]]+marketing_campaign[[#This Row],[MntFruits]]+marketing_campaign[[#This Row],[MntWines]]</f>
        <v>9</v>
      </c>
      <c r="U1848">
        <v>15</v>
      </c>
      <c r="V1848">
        <v>0</v>
      </c>
      <c r="W1848">
        <v>0</v>
      </c>
      <c r="X1848">
        <v>0</v>
      </c>
      <c r="Y1848">
        <f t="shared" si="57"/>
        <v>15</v>
      </c>
      <c r="Z1848">
        <v>19</v>
      </c>
      <c r="AA1848">
        <v>0</v>
      </c>
      <c r="AB1848">
        <v>0</v>
      </c>
      <c r="AC1848">
        <v>0</v>
      </c>
      <c r="AD1848">
        <v>0</v>
      </c>
      <c r="AE1848">
        <v>0</v>
      </c>
      <c r="AF1848">
        <v>0</v>
      </c>
      <c r="AG1848">
        <v>3</v>
      </c>
      <c r="AH1848">
        <v>11</v>
      </c>
      <c r="AI1848">
        <v>0</v>
      </c>
      <c r="AJ1848">
        <f>marketing_campaign[[#This Row],[AcceptedCmp2]]+marketing_campaign[[#This Row],[AcceptedCmp1]]+marketing_campaign[[#This Row],[AcceptedCmp5]]+marketing_campaign[[#This Row],[AcceptedCmp4]]+marketing_campaign[[#This Row],[AcceptedCmp3]]</f>
        <v>0</v>
      </c>
    </row>
    <row r="1849" spans="1:36" x14ac:dyDescent="0.35">
      <c r="A1849">
        <v>10595</v>
      </c>
      <c r="B1849">
        <v>1990</v>
      </c>
      <c r="C1849">
        <f t="shared" ca="1" si="56"/>
        <v>36</v>
      </c>
      <c r="D1849" t="str" cm="1">
        <f t="array" aca="1" ref="D18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49" t="s">
        <v>29</v>
      </c>
      <c r="F1849" t="s">
        <v>33</v>
      </c>
      <c r="G1849" cm="1">
        <f t="array" ref="G1849">_xlfn.IFS(marketing_campaign[[#This Row],[Marital_Status]]="Single",I1849-J1849+1,marketing_campaign[[#This Row],[Marital_Status]]="Together",I1849+J1849+2,marketing_campaign[[#This Row],[Marital_Status]]="Alone",I1849-J1849+1,marketing_campaign[[#This Row],[Marital_Status]]="Married",I1849+J1849+2,marketing_campaign[[#This Row],[Marital_Status]]="Divorced",I1849+J1849+1,marketing_campaign[[#This Row],[Marital_Status]]="YOLO",I1849-J1849+1,marketing_campaign[[#This Row],[Marital_Status]]="Absurd",I1849-J1849+1,marketing_campaign[[#This Row],[Marital_Status]]="Widow",I1849+J1849+1)</f>
        <v>2</v>
      </c>
      <c r="H1849">
        <v>30093</v>
      </c>
      <c r="I1849">
        <v>0</v>
      </c>
      <c r="J1849">
        <v>0</v>
      </c>
      <c r="K1849" s="1">
        <v>41463</v>
      </c>
      <c r="L1849">
        <v>19</v>
      </c>
      <c r="M1849" t="str" cm="1">
        <f t="array" ref="M1849">_xlfn.IFS(AND(marketing_campaign[[#This Row],[Recency]]&gt;=0,marketing_campaign[[#This Row],[Recency]]&lt;=14),"Early Recency",AND(marketing_campaign[[#This Row],[Recency]]&gt;=15,marketing_campaign[[#This Row],[Recency]]&lt;=31),"Mid-Recency",marketing_campaign[[#This Row],[Recency]]&gt;=32,"Late Recency")</f>
        <v>Mid-Recency</v>
      </c>
      <c r="N1849">
        <v>2</v>
      </c>
      <c r="O1849">
        <v>6</v>
      </c>
      <c r="P1849">
        <v>28</v>
      </c>
      <c r="Q1849">
        <v>13</v>
      </c>
      <c r="R1849">
        <v>4</v>
      </c>
      <c r="S1849">
        <v>16</v>
      </c>
      <c r="T1849">
        <f>marketing_campaign[[#This Row],[MntGoldProds]]+marketing_campaign[[#This Row],[MntSweetProducts]]+marketing_campaign[[#This Row],[MntFishProducts]]+marketing_campaign[[#This Row],[MntMeatProducts]]+marketing_campaign[[#This Row],[MntFruits]]+marketing_campaign[[#This Row],[MntWines]]</f>
        <v>69</v>
      </c>
      <c r="U1849">
        <v>1</v>
      </c>
      <c r="V1849">
        <v>2</v>
      </c>
      <c r="W1849">
        <v>0</v>
      </c>
      <c r="X1849">
        <v>3</v>
      </c>
      <c r="Y1849">
        <f t="shared" si="57"/>
        <v>6</v>
      </c>
      <c r="Z1849">
        <v>7</v>
      </c>
      <c r="AA1849">
        <v>0</v>
      </c>
      <c r="AB1849">
        <v>0</v>
      </c>
      <c r="AC1849">
        <v>0</v>
      </c>
      <c r="AD1849">
        <v>0</v>
      </c>
      <c r="AE1849">
        <v>0</v>
      </c>
      <c r="AF1849">
        <v>0</v>
      </c>
      <c r="AG1849">
        <v>3</v>
      </c>
      <c r="AH1849">
        <v>11</v>
      </c>
      <c r="AI1849">
        <v>0</v>
      </c>
      <c r="AJ1849">
        <f>marketing_campaign[[#This Row],[AcceptedCmp2]]+marketing_campaign[[#This Row],[AcceptedCmp1]]+marketing_campaign[[#This Row],[AcceptedCmp5]]+marketing_campaign[[#This Row],[AcceptedCmp4]]+marketing_campaign[[#This Row],[AcceptedCmp3]]</f>
        <v>0</v>
      </c>
    </row>
    <row r="1850" spans="1:36" x14ac:dyDescent="0.35">
      <c r="A1850">
        <v>4609</v>
      </c>
      <c r="B1850">
        <v>1966</v>
      </c>
      <c r="C1850">
        <f t="shared" ca="1" si="56"/>
        <v>60</v>
      </c>
      <c r="D1850" t="str" cm="1">
        <f t="array" aca="1" ref="D18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0" t="s">
        <v>32</v>
      </c>
      <c r="F1850" t="s">
        <v>33</v>
      </c>
      <c r="G1850" cm="1">
        <f t="array" ref="G1850">_xlfn.IFS(marketing_campaign[[#This Row],[Marital_Status]]="Single",I1850-J1850+1,marketing_campaign[[#This Row],[Marital_Status]]="Together",I1850+J1850+2,marketing_campaign[[#This Row],[Marital_Status]]="Alone",I1850-J1850+1,marketing_campaign[[#This Row],[Marital_Status]]="Married",I1850+J1850+2,marketing_campaign[[#This Row],[Marital_Status]]="Divorced",I1850+J1850+1,marketing_campaign[[#This Row],[Marital_Status]]="YOLO",I1850-J1850+1,marketing_campaign[[#This Row],[Marital_Status]]="Absurd",I1850-J1850+1,marketing_campaign[[#This Row],[Marital_Status]]="Widow",I1850+J1850+1)</f>
        <v>3</v>
      </c>
      <c r="H1850">
        <v>57705</v>
      </c>
      <c r="I1850">
        <v>0</v>
      </c>
      <c r="J1850">
        <v>1</v>
      </c>
      <c r="K1850" s="1">
        <v>41650</v>
      </c>
      <c r="L1850">
        <v>14</v>
      </c>
      <c r="M1850" t="str" cm="1">
        <f t="array" ref="M1850">_xlfn.IFS(AND(marketing_campaign[[#This Row],[Recency]]&gt;=0,marketing_campaign[[#This Row],[Recency]]&lt;=14),"Early Recency",AND(marketing_campaign[[#This Row],[Recency]]&gt;=15,marketing_campaign[[#This Row],[Recency]]&lt;=31),"Mid-Recency",marketing_campaign[[#This Row],[Recency]]&gt;=32,"Late Recency")</f>
        <v>Early Recency</v>
      </c>
      <c r="N1850">
        <v>383</v>
      </c>
      <c r="O1850">
        <v>0</v>
      </c>
      <c r="P1850">
        <v>53</v>
      </c>
      <c r="Q1850">
        <v>6</v>
      </c>
      <c r="R1850">
        <v>4</v>
      </c>
      <c r="S1850">
        <v>40</v>
      </c>
      <c r="T1850">
        <f>marketing_campaign[[#This Row],[MntGoldProds]]+marketing_campaign[[#This Row],[MntSweetProducts]]+marketing_campaign[[#This Row],[MntFishProducts]]+marketing_campaign[[#This Row],[MntMeatProducts]]+marketing_campaign[[#This Row],[MntFruits]]+marketing_campaign[[#This Row],[MntWines]]</f>
        <v>486</v>
      </c>
      <c r="U1850">
        <v>3</v>
      </c>
      <c r="V1850">
        <v>8</v>
      </c>
      <c r="W1850">
        <v>1</v>
      </c>
      <c r="X1850">
        <v>6</v>
      </c>
      <c r="Y1850">
        <f t="shared" si="57"/>
        <v>18</v>
      </c>
      <c r="Z1850">
        <v>6</v>
      </c>
      <c r="AA1850">
        <v>0</v>
      </c>
      <c r="AB1850">
        <v>0</v>
      </c>
      <c r="AC1850">
        <v>0</v>
      </c>
      <c r="AD1850">
        <v>0</v>
      </c>
      <c r="AE1850">
        <v>0</v>
      </c>
      <c r="AF1850">
        <v>0</v>
      </c>
      <c r="AG1850">
        <v>3</v>
      </c>
      <c r="AH1850">
        <v>11</v>
      </c>
      <c r="AI1850">
        <v>0</v>
      </c>
      <c r="AJ1850">
        <f>marketing_campaign[[#This Row],[AcceptedCmp2]]+marketing_campaign[[#This Row],[AcceptedCmp1]]+marketing_campaign[[#This Row],[AcceptedCmp5]]+marketing_campaign[[#This Row],[AcceptedCmp4]]+marketing_campaign[[#This Row],[AcceptedCmp3]]</f>
        <v>0</v>
      </c>
    </row>
    <row r="1851" spans="1:36" x14ac:dyDescent="0.35">
      <c r="A1851">
        <v>5010</v>
      </c>
      <c r="B1851">
        <v>1988</v>
      </c>
      <c r="C1851">
        <f t="shared" ca="1" si="56"/>
        <v>38</v>
      </c>
      <c r="D1851" t="str" cm="1">
        <f t="array" aca="1" ref="D18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1" t="s">
        <v>29</v>
      </c>
      <c r="F1851" t="s">
        <v>30</v>
      </c>
      <c r="G1851" cm="1">
        <f t="array" ref="G1851">_xlfn.IFS(marketing_campaign[[#This Row],[Marital_Status]]="Single",I1851-J1851+1,marketing_campaign[[#This Row],[Marital_Status]]="Together",I1851+J1851+2,marketing_campaign[[#This Row],[Marital_Status]]="Alone",I1851-J1851+1,marketing_campaign[[#This Row],[Marital_Status]]="Married",I1851+J1851+2,marketing_campaign[[#This Row],[Marital_Status]]="Divorced",I1851+J1851+1,marketing_campaign[[#This Row],[Marital_Status]]="YOLO",I1851-J1851+1,marketing_campaign[[#This Row],[Marital_Status]]="Absurd",I1851-J1851+1,marketing_campaign[[#This Row],[Marital_Status]]="Widow",I1851+J1851+1)</f>
        <v>2</v>
      </c>
      <c r="H1851">
        <v>25008</v>
      </c>
      <c r="I1851">
        <v>1</v>
      </c>
      <c r="J1851">
        <v>0</v>
      </c>
      <c r="K1851" s="1">
        <v>41672</v>
      </c>
      <c r="L1851">
        <v>72</v>
      </c>
      <c r="M1851" t="str" cm="1">
        <f t="array" ref="M1851">_xlfn.IFS(AND(marketing_campaign[[#This Row],[Recency]]&gt;=0,marketing_campaign[[#This Row],[Recency]]&lt;=14),"Early Recency",AND(marketing_campaign[[#This Row],[Recency]]&gt;=15,marketing_campaign[[#This Row],[Recency]]&lt;=31),"Mid-Recency",marketing_campaign[[#This Row],[Recency]]&gt;=32,"Late Recency")</f>
        <v>Late Recency</v>
      </c>
      <c r="N1851">
        <v>2</v>
      </c>
      <c r="O1851">
        <v>8</v>
      </c>
      <c r="P1851">
        <v>8</v>
      </c>
      <c r="Q1851">
        <v>6</v>
      </c>
      <c r="R1851">
        <v>1</v>
      </c>
      <c r="S1851">
        <v>9</v>
      </c>
      <c r="T1851">
        <f>marketing_campaign[[#This Row],[MntGoldProds]]+marketing_campaign[[#This Row],[MntSweetProducts]]+marketing_campaign[[#This Row],[MntFishProducts]]+marketing_campaign[[#This Row],[MntMeatProducts]]+marketing_campaign[[#This Row],[MntFruits]]+marketing_campaign[[#This Row],[MntWines]]</f>
        <v>34</v>
      </c>
      <c r="U1851">
        <v>2</v>
      </c>
      <c r="V1851">
        <v>1</v>
      </c>
      <c r="W1851">
        <v>0</v>
      </c>
      <c r="X1851">
        <v>3</v>
      </c>
      <c r="Y1851">
        <f t="shared" si="57"/>
        <v>6</v>
      </c>
      <c r="Z1851">
        <v>8</v>
      </c>
      <c r="AA1851">
        <v>0</v>
      </c>
      <c r="AB1851">
        <v>0</v>
      </c>
      <c r="AC1851">
        <v>0</v>
      </c>
      <c r="AD1851">
        <v>0</v>
      </c>
      <c r="AE1851">
        <v>0</v>
      </c>
      <c r="AF1851">
        <v>0</v>
      </c>
      <c r="AG1851">
        <v>3</v>
      </c>
      <c r="AH1851">
        <v>11</v>
      </c>
      <c r="AI1851">
        <v>0</v>
      </c>
      <c r="AJ1851">
        <f>marketing_campaign[[#This Row],[AcceptedCmp2]]+marketing_campaign[[#This Row],[AcceptedCmp1]]+marketing_campaign[[#This Row],[AcceptedCmp5]]+marketing_campaign[[#This Row],[AcceptedCmp4]]+marketing_campaign[[#This Row],[AcceptedCmp3]]</f>
        <v>0</v>
      </c>
    </row>
    <row r="1852" spans="1:36" x14ac:dyDescent="0.35">
      <c r="A1852">
        <v>4427</v>
      </c>
      <c r="B1852">
        <v>1995</v>
      </c>
      <c r="C1852">
        <f t="shared" ca="1" si="56"/>
        <v>31</v>
      </c>
      <c r="D1852" t="str" cm="1">
        <f t="array" aca="1" ref="D18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2" t="s">
        <v>37</v>
      </c>
      <c r="F1852" t="s">
        <v>30</v>
      </c>
      <c r="G1852" cm="1">
        <f t="array" ref="G1852">_xlfn.IFS(marketing_campaign[[#This Row],[Marital_Status]]="Single",I1852-J1852+1,marketing_campaign[[#This Row],[Marital_Status]]="Together",I1852+J1852+2,marketing_campaign[[#This Row],[Marital_Status]]="Alone",I1852-J1852+1,marketing_campaign[[#This Row],[Marital_Status]]="Married",I1852+J1852+2,marketing_campaign[[#This Row],[Marital_Status]]="Divorced",I1852+J1852+1,marketing_campaign[[#This Row],[Marital_Status]]="YOLO",I1852-J1852+1,marketing_campaign[[#This Row],[Marital_Status]]="Absurd",I1852-J1852+1,marketing_campaign[[#This Row],[Marital_Status]]="Widow",I1852+J1852+1)</f>
        <v>1</v>
      </c>
      <c r="H1852">
        <v>83257</v>
      </c>
      <c r="I1852">
        <v>0</v>
      </c>
      <c r="J1852">
        <v>0</v>
      </c>
      <c r="K1852" s="1">
        <v>41170</v>
      </c>
      <c r="L1852">
        <v>56</v>
      </c>
      <c r="M1852" t="str" cm="1">
        <f t="array" ref="M1852">_xlfn.IFS(AND(marketing_campaign[[#This Row],[Recency]]&gt;=0,marketing_campaign[[#This Row],[Recency]]&lt;=14),"Early Recency",AND(marketing_campaign[[#This Row],[Recency]]&gt;=15,marketing_campaign[[#This Row],[Recency]]&lt;=31),"Mid-Recency",marketing_campaign[[#This Row],[Recency]]&gt;=32,"Late Recency")</f>
        <v>Late Recency</v>
      </c>
      <c r="N1852">
        <v>536</v>
      </c>
      <c r="O1852">
        <v>27</v>
      </c>
      <c r="P1852">
        <v>590</v>
      </c>
      <c r="Q1852">
        <v>38</v>
      </c>
      <c r="R1852">
        <v>107</v>
      </c>
      <c r="S1852">
        <v>67</v>
      </c>
      <c r="T1852">
        <f>marketing_campaign[[#This Row],[MntGoldProds]]+marketing_campaign[[#This Row],[MntSweetProducts]]+marketing_campaign[[#This Row],[MntFishProducts]]+marketing_campaign[[#This Row],[MntMeatProducts]]+marketing_campaign[[#This Row],[MntFruits]]+marketing_campaign[[#This Row],[MntWines]]</f>
        <v>1365</v>
      </c>
      <c r="U1852">
        <v>1</v>
      </c>
      <c r="V1852">
        <v>5</v>
      </c>
      <c r="W1852">
        <v>10</v>
      </c>
      <c r="X1852">
        <v>12</v>
      </c>
      <c r="Y1852">
        <f t="shared" si="57"/>
        <v>28</v>
      </c>
      <c r="Z1852">
        <v>6</v>
      </c>
      <c r="AA1852">
        <v>1</v>
      </c>
      <c r="AB1852">
        <v>0</v>
      </c>
      <c r="AC1852">
        <v>1</v>
      </c>
      <c r="AD1852">
        <v>0</v>
      </c>
      <c r="AE1852">
        <v>0</v>
      </c>
      <c r="AF1852">
        <v>1</v>
      </c>
      <c r="AG1852">
        <v>3</v>
      </c>
      <c r="AH1852">
        <v>11</v>
      </c>
      <c r="AI1852">
        <v>1</v>
      </c>
      <c r="AJ1852">
        <f>marketing_campaign[[#This Row],[AcceptedCmp2]]+marketing_campaign[[#This Row],[AcceptedCmp1]]+marketing_campaign[[#This Row],[AcceptedCmp5]]+marketing_campaign[[#This Row],[AcceptedCmp4]]+marketing_campaign[[#This Row],[AcceptedCmp3]]</f>
        <v>2</v>
      </c>
    </row>
    <row r="1853" spans="1:36" x14ac:dyDescent="0.35">
      <c r="A1853">
        <v>11148</v>
      </c>
      <c r="B1853">
        <v>1975</v>
      </c>
      <c r="C1853">
        <f t="shared" ca="1" si="56"/>
        <v>51</v>
      </c>
      <c r="D1853" t="str" cm="1">
        <f t="array" aca="1" ref="D18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3" t="s">
        <v>29</v>
      </c>
      <c r="F1853" t="s">
        <v>31</v>
      </c>
      <c r="G1853" cm="1">
        <f t="array" ref="G1853">_xlfn.IFS(marketing_campaign[[#This Row],[Marital_Status]]="Single",I1853-J1853+1,marketing_campaign[[#This Row],[Marital_Status]]="Together",I1853+J1853+2,marketing_campaign[[#This Row],[Marital_Status]]="Alone",I1853-J1853+1,marketing_campaign[[#This Row],[Marital_Status]]="Married",I1853+J1853+2,marketing_campaign[[#This Row],[Marital_Status]]="Divorced",I1853+J1853+1,marketing_campaign[[#This Row],[Marital_Status]]="YOLO",I1853-J1853+1,marketing_campaign[[#This Row],[Marital_Status]]="Absurd",I1853-J1853+1,marketing_campaign[[#This Row],[Marital_Status]]="Widow",I1853+J1853+1)</f>
        <v>3</v>
      </c>
      <c r="H1853">
        <v>22280</v>
      </c>
      <c r="I1853">
        <v>1</v>
      </c>
      <c r="J1853">
        <v>0</v>
      </c>
      <c r="K1853" s="1">
        <v>41413</v>
      </c>
      <c r="L1853">
        <v>85</v>
      </c>
      <c r="M1853" t="str" cm="1">
        <f t="array" ref="M1853">_xlfn.IFS(AND(marketing_campaign[[#This Row],[Recency]]&gt;=0,marketing_campaign[[#This Row],[Recency]]&lt;=14),"Early Recency",AND(marketing_campaign[[#This Row],[Recency]]&gt;=15,marketing_campaign[[#This Row],[Recency]]&lt;=31),"Mid-Recency",marketing_campaign[[#This Row],[Recency]]&gt;=32,"Late Recency")</f>
        <v>Late Recency</v>
      </c>
      <c r="N1853">
        <v>2</v>
      </c>
      <c r="O1853">
        <v>1</v>
      </c>
      <c r="P1853">
        <v>4</v>
      </c>
      <c r="Q1853">
        <v>3</v>
      </c>
      <c r="R1853">
        <v>1</v>
      </c>
      <c r="S1853">
        <v>2</v>
      </c>
      <c r="T1853">
        <f>marketing_campaign[[#This Row],[MntGoldProds]]+marketing_campaign[[#This Row],[MntSweetProducts]]+marketing_campaign[[#This Row],[MntFishProducts]]+marketing_campaign[[#This Row],[MntMeatProducts]]+marketing_campaign[[#This Row],[MntFruits]]+marketing_campaign[[#This Row],[MntWines]]</f>
        <v>13</v>
      </c>
      <c r="U1853">
        <v>1</v>
      </c>
      <c r="V1853">
        <v>1</v>
      </c>
      <c r="W1853">
        <v>0</v>
      </c>
      <c r="X1853">
        <v>2</v>
      </c>
      <c r="Y1853">
        <f t="shared" si="57"/>
        <v>4</v>
      </c>
      <c r="Z1853">
        <v>8</v>
      </c>
      <c r="AA1853">
        <v>0</v>
      </c>
      <c r="AB1853">
        <v>0</v>
      </c>
      <c r="AC1853">
        <v>0</v>
      </c>
      <c r="AD1853">
        <v>0</v>
      </c>
      <c r="AE1853">
        <v>0</v>
      </c>
      <c r="AF1853">
        <v>0</v>
      </c>
      <c r="AG1853">
        <v>3</v>
      </c>
      <c r="AH1853">
        <v>11</v>
      </c>
      <c r="AI1853">
        <v>0</v>
      </c>
      <c r="AJ1853">
        <f>marketing_campaign[[#This Row],[AcceptedCmp2]]+marketing_campaign[[#This Row],[AcceptedCmp1]]+marketing_campaign[[#This Row],[AcceptedCmp5]]+marketing_campaign[[#This Row],[AcceptedCmp4]]+marketing_campaign[[#This Row],[AcceptedCmp3]]</f>
        <v>0</v>
      </c>
    </row>
    <row r="1854" spans="1:36" x14ac:dyDescent="0.35">
      <c r="A1854">
        <v>1168</v>
      </c>
      <c r="B1854">
        <v>1978</v>
      </c>
      <c r="C1854">
        <f t="shared" ca="1" si="56"/>
        <v>48</v>
      </c>
      <c r="D1854" t="str" cm="1">
        <f t="array" aca="1" ref="D18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4" t="s">
        <v>32</v>
      </c>
      <c r="F1854" t="s">
        <v>33</v>
      </c>
      <c r="G1854" cm="1">
        <f t="array" ref="G1854">_xlfn.IFS(marketing_campaign[[#This Row],[Marital_Status]]="Single",I1854-J1854+1,marketing_campaign[[#This Row],[Marital_Status]]="Together",I1854+J1854+2,marketing_campaign[[#This Row],[Marital_Status]]="Alone",I1854-J1854+1,marketing_campaign[[#This Row],[Marital_Status]]="Married",I1854+J1854+2,marketing_campaign[[#This Row],[Marital_Status]]="Divorced",I1854+J1854+1,marketing_campaign[[#This Row],[Marital_Status]]="YOLO",I1854-J1854+1,marketing_campaign[[#This Row],[Marital_Status]]="Absurd",I1854-J1854+1,marketing_campaign[[#This Row],[Marital_Status]]="Widow",I1854+J1854+1)</f>
        <v>2</v>
      </c>
      <c r="H1854">
        <v>72159</v>
      </c>
      <c r="I1854">
        <v>0</v>
      </c>
      <c r="J1854">
        <v>0</v>
      </c>
      <c r="K1854" s="1">
        <v>41211</v>
      </c>
      <c r="L1854">
        <v>62</v>
      </c>
      <c r="M1854" t="str" cm="1">
        <f t="array" ref="M1854">_xlfn.IFS(AND(marketing_campaign[[#This Row],[Recency]]&gt;=0,marketing_campaign[[#This Row],[Recency]]&lt;=14),"Early Recency",AND(marketing_campaign[[#This Row],[Recency]]&gt;=15,marketing_campaign[[#This Row],[Recency]]&lt;=31),"Mid-Recency",marketing_campaign[[#This Row],[Recency]]&gt;=32,"Late Recency")</f>
        <v>Late Recency</v>
      </c>
      <c r="N1854">
        <v>322</v>
      </c>
      <c r="O1854">
        <v>53</v>
      </c>
      <c r="P1854">
        <v>899</v>
      </c>
      <c r="Q1854">
        <v>34</v>
      </c>
      <c r="R1854">
        <v>40</v>
      </c>
      <c r="S1854">
        <v>53</v>
      </c>
      <c r="T1854">
        <f>marketing_campaign[[#This Row],[MntGoldProds]]+marketing_campaign[[#This Row],[MntSweetProducts]]+marketing_campaign[[#This Row],[MntFishProducts]]+marketing_campaign[[#This Row],[MntMeatProducts]]+marketing_campaign[[#This Row],[MntFruits]]+marketing_campaign[[#This Row],[MntWines]]</f>
        <v>1401</v>
      </c>
      <c r="U1854">
        <v>1</v>
      </c>
      <c r="V1854">
        <v>4</v>
      </c>
      <c r="W1854">
        <v>6</v>
      </c>
      <c r="X1854">
        <v>10</v>
      </c>
      <c r="Y1854">
        <f t="shared" si="57"/>
        <v>21</v>
      </c>
      <c r="Z1854">
        <v>2</v>
      </c>
      <c r="AA1854">
        <v>0</v>
      </c>
      <c r="AB1854">
        <v>0</v>
      </c>
      <c r="AC1854">
        <v>0</v>
      </c>
      <c r="AD1854">
        <v>0</v>
      </c>
      <c r="AE1854">
        <v>0</v>
      </c>
      <c r="AF1854">
        <v>0</v>
      </c>
      <c r="AG1854">
        <v>3</v>
      </c>
      <c r="AH1854">
        <v>11</v>
      </c>
      <c r="AI1854">
        <v>0</v>
      </c>
      <c r="AJ1854">
        <f>marketing_campaign[[#This Row],[AcceptedCmp2]]+marketing_campaign[[#This Row],[AcceptedCmp1]]+marketing_campaign[[#This Row],[AcceptedCmp5]]+marketing_campaign[[#This Row],[AcceptedCmp4]]+marketing_campaign[[#This Row],[AcceptedCmp3]]</f>
        <v>0</v>
      </c>
    </row>
    <row r="1855" spans="1:36" x14ac:dyDescent="0.35">
      <c r="A1855">
        <v>9595</v>
      </c>
      <c r="B1855">
        <v>1961</v>
      </c>
      <c r="C1855">
        <f t="shared" ca="1" si="56"/>
        <v>65</v>
      </c>
      <c r="D1855" t="str" cm="1">
        <f t="array" aca="1" ref="D18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55" t="s">
        <v>29</v>
      </c>
      <c r="F1855" t="s">
        <v>31</v>
      </c>
      <c r="G1855" cm="1">
        <f t="array" ref="G1855">_xlfn.IFS(marketing_campaign[[#This Row],[Marital_Status]]="Single",I1855-J1855+1,marketing_campaign[[#This Row],[Marital_Status]]="Together",I1855+J1855+2,marketing_campaign[[#This Row],[Marital_Status]]="Alone",I1855-J1855+1,marketing_campaign[[#This Row],[Marital_Status]]="Married",I1855+J1855+2,marketing_campaign[[#This Row],[Marital_Status]]="Divorced",I1855+J1855+1,marketing_campaign[[#This Row],[Marital_Status]]="YOLO",I1855-J1855+1,marketing_campaign[[#This Row],[Marital_Status]]="Absurd",I1855-J1855+1,marketing_campaign[[#This Row],[Marital_Status]]="Widow",I1855+J1855+1)</f>
        <v>2</v>
      </c>
      <c r="H1855">
        <v>64260</v>
      </c>
      <c r="I1855">
        <v>0</v>
      </c>
      <c r="J1855">
        <v>0</v>
      </c>
      <c r="K1855" s="1">
        <v>41285</v>
      </c>
      <c r="L1855">
        <v>1</v>
      </c>
      <c r="M1855" t="str" cm="1">
        <f t="array" ref="M1855">_xlfn.IFS(AND(marketing_campaign[[#This Row],[Recency]]&gt;=0,marketing_campaign[[#This Row],[Recency]]&lt;=14),"Early Recency",AND(marketing_campaign[[#This Row],[Recency]]&gt;=15,marketing_campaign[[#This Row],[Recency]]&lt;=31),"Mid-Recency",marketing_campaign[[#This Row],[Recency]]&gt;=32,"Late Recency")</f>
        <v>Early Recency</v>
      </c>
      <c r="N1855">
        <v>539</v>
      </c>
      <c r="O1855">
        <v>169</v>
      </c>
      <c r="P1855">
        <v>816</v>
      </c>
      <c r="Q1855">
        <v>20</v>
      </c>
      <c r="R1855">
        <v>0</v>
      </c>
      <c r="S1855">
        <v>30</v>
      </c>
      <c r="T1855">
        <f>marketing_campaign[[#This Row],[MntGoldProds]]+marketing_campaign[[#This Row],[MntSweetProducts]]+marketing_campaign[[#This Row],[MntFishProducts]]+marketing_campaign[[#This Row],[MntMeatProducts]]+marketing_campaign[[#This Row],[MntFruits]]+marketing_campaign[[#This Row],[MntWines]]</f>
        <v>1574</v>
      </c>
      <c r="U1855">
        <v>1</v>
      </c>
      <c r="V1855">
        <v>4</v>
      </c>
      <c r="W1855">
        <v>5</v>
      </c>
      <c r="X1855">
        <v>4</v>
      </c>
      <c r="Y1855">
        <f t="shared" si="57"/>
        <v>14</v>
      </c>
      <c r="Z1855">
        <v>3</v>
      </c>
      <c r="AA1855">
        <v>0</v>
      </c>
      <c r="AB1855">
        <v>0</v>
      </c>
      <c r="AC1855">
        <v>0</v>
      </c>
      <c r="AD1855">
        <v>0</v>
      </c>
      <c r="AE1855">
        <v>0</v>
      </c>
      <c r="AF1855">
        <v>0</v>
      </c>
      <c r="AG1855">
        <v>3</v>
      </c>
      <c r="AH1855">
        <v>11</v>
      </c>
      <c r="AI1855">
        <v>1</v>
      </c>
      <c r="AJ1855">
        <f>marketing_campaign[[#This Row],[AcceptedCmp2]]+marketing_campaign[[#This Row],[AcceptedCmp1]]+marketing_campaign[[#This Row],[AcceptedCmp5]]+marketing_campaign[[#This Row],[AcceptedCmp4]]+marketing_campaign[[#This Row],[AcceptedCmp3]]</f>
        <v>0</v>
      </c>
    </row>
    <row r="1856" spans="1:36" x14ac:dyDescent="0.35">
      <c r="A1856">
        <v>10163</v>
      </c>
      <c r="B1856">
        <v>1984</v>
      </c>
      <c r="C1856">
        <f t="shared" ca="1" si="56"/>
        <v>42</v>
      </c>
      <c r="D1856" t="str" cm="1">
        <f t="array" aca="1" ref="D18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56" t="s">
        <v>32</v>
      </c>
      <c r="F1856" t="s">
        <v>30</v>
      </c>
      <c r="G1856" cm="1">
        <f t="array" ref="G1856">_xlfn.IFS(marketing_campaign[[#This Row],[Marital_Status]]="Single",I1856-J1856+1,marketing_campaign[[#This Row],[Marital_Status]]="Together",I1856+J1856+2,marketing_campaign[[#This Row],[Marital_Status]]="Alone",I1856-J1856+1,marketing_campaign[[#This Row],[Marital_Status]]="Married",I1856+J1856+2,marketing_campaign[[#This Row],[Marital_Status]]="Divorced",I1856+J1856+1,marketing_campaign[[#This Row],[Marital_Status]]="YOLO",I1856-J1856+1,marketing_campaign[[#This Row],[Marital_Status]]="Absurd",I1856-J1856+1,marketing_campaign[[#This Row],[Marital_Status]]="Widow",I1856+J1856+1)</f>
        <v>1</v>
      </c>
      <c r="H1856">
        <v>82733</v>
      </c>
      <c r="I1856">
        <v>0</v>
      </c>
      <c r="J1856">
        <v>0</v>
      </c>
      <c r="K1856" s="1">
        <v>41527</v>
      </c>
      <c r="L1856">
        <v>28</v>
      </c>
      <c r="M1856" t="str" cm="1">
        <f t="array" ref="M1856">_xlfn.IFS(AND(marketing_campaign[[#This Row],[Recency]]&gt;=0,marketing_campaign[[#This Row],[Recency]]&lt;=14),"Early Recency",AND(marketing_campaign[[#This Row],[Recency]]&gt;=15,marketing_campaign[[#This Row],[Recency]]&lt;=31),"Mid-Recency",marketing_campaign[[#This Row],[Recency]]&gt;=32,"Late Recency")</f>
        <v>Mid-Recency</v>
      </c>
      <c r="N1856">
        <v>712</v>
      </c>
      <c r="O1856">
        <v>50</v>
      </c>
      <c r="P1856">
        <v>420</v>
      </c>
      <c r="Q1856">
        <v>65</v>
      </c>
      <c r="R1856">
        <v>38</v>
      </c>
      <c r="S1856">
        <v>38</v>
      </c>
      <c r="T1856">
        <f>marketing_campaign[[#This Row],[MntGoldProds]]+marketing_campaign[[#This Row],[MntSweetProducts]]+marketing_campaign[[#This Row],[MntFishProducts]]+marketing_campaign[[#This Row],[MntMeatProducts]]+marketing_campaign[[#This Row],[MntFruits]]+marketing_campaign[[#This Row],[MntWines]]</f>
        <v>1323</v>
      </c>
      <c r="U1856">
        <v>1</v>
      </c>
      <c r="V1856">
        <v>8</v>
      </c>
      <c r="W1856">
        <v>4</v>
      </c>
      <c r="X1856">
        <v>7</v>
      </c>
      <c r="Y1856">
        <f t="shared" si="57"/>
        <v>20</v>
      </c>
      <c r="Z1856">
        <v>4</v>
      </c>
      <c r="AA1856">
        <v>0</v>
      </c>
      <c r="AB1856">
        <v>0</v>
      </c>
      <c r="AC1856">
        <v>0</v>
      </c>
      <c r="AD1856">
        <v>0</v>
      </c>
      <c r="AE1856">
        <v>0</v>
      </c>
      <c r="AF1856">
        <v>0</v>
      </c>
      <c r="AG1856">
        <v>3</v>
      </c>
      <c r="AH1856">
        <v>11</v>
      </c>
      <c r="AI1856">
        <v>1</v>
      </c>
      <c r="AJ1856">
        <f>marketing_campaign[[#This Row],[AcceptedCmp2]]+marketing_campaign[[#This Row],[AcceptedCmp1]]+marketing_campaign[[#This Row],[AcceptedCmp5]]+marketing_campaign[[#This Row],[AcceptedCmp4]]+marketing_campaign[[#This Row],[AcceptedCmp3]]</f>
        <v>0</v>
      </c>
    </row>
    <row r="1857" spans="1:36" x14ac:dyDescent="0.35">
      <c r="A1857">
        <v>2886</v>
      </c>
      <c r="B1857">
        <v>1971</v>
      </c>
      <c r="C1857">
        <f t="shared" ca="1" si="56"/>
        <v>55</v>
      </c>
      <c r="D1857" t="str" cm="1">
        <f t="array" aca="1" ref="D18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7" t="s">
        <v>34</v>
      </c>
      <c r="F1857" t="s">
        <v>35</v>
      </c>
      <c r="G1857" cm="1">
        <f t="array" ref="G1857">_xlfn.IFS(marketing_campaign[[#This Row],[Marital_Status]]="Single",I1857-J1857+1,marketing_campaign[[#This Row],[Marital_Status]]="Together",I1857+J1857+2,marketing_campaign[[#This Row],[Marital_Status]]="Alone",I1857-J1857+1,marketing_campaign[[#This Row],[Marital_Status]]="Married",I1857+J1857+2,marketing_campaign[[#This Row],[Marital_Status]]="Divorced",I1857+J1857+1,marketing_campaign[[#This Row],[Marital_Status]]="YOLO",I1857-J1857+1,marketing_campaign[[#This Row],[Marital_Status]]="Absurd",I1857-J1857+1,marketing_campaign[[#This Row],[Marital_Status]]="Widow",I1857+J1857+1)</f>
        <v>2</v>
      </c>
      <c r="H1857">
        <v>74290</v>
      </c>
      <c r="I1857">
        <v>0</v>
      </c>
      <c r="J1857">
        <v>1</v>
      </c>
      <c r="K1857" s="1">
        <v>41498</v>
      </c>
      <c r="L1857">
        <v>70</v>
      </c>
      <c r="M1857" t="str" cm="1">
        <f t="array" ref="M1857">_xlfn.IFS(AND(marketing_campaign[[#This Row],[Recency]]&gt;=0,marketing_campaign[[#This Row],[Recency]]&lt;=14),"Early Recency",AND(marketing_campaign[[#This Row],[Recency]]&gt;=15,marketing_campaign[[#This Row],[Recency]]&lt;=31),"Mid-Recency",marketing_campaign[[#This Row],[Recency]]&gt;=32,"Late Recency")</f>
        <v>Late Recency</v>
      </c>
      <c r="N1857">
        <v>1121</v>
      </c>
      <c r="O1857">
        <v>0</v>
      </c>
      <c r="P1857">
        <v>72</v>
      </c>
      <c r="Q1857">
        <v>0</v>
      </c>
      <c r="R1857">
        <v>12</v>
      </c>
      <c r="S1857">
        <v>12</v>
      </c>
      <c r="T1857">
        <f>marketing_campaign[[#This Row],[MntGoldProds]]+marketing_campaign[[#This Row],[MntSweetProducts]]+marketing_campaign[[#This Row],[MntFishProducts]]+marketing_campaign[[#This Row],[MntMeatProducts]]+marketing_campaign[[#This Row],[MntFruits]]+marketing_campaign[[#This Row],[MntWines]]</f>
        <v>1217</v>
      </c>
      <c r="U1857">
        <v>4</v>
      </c>
      <c r="V1857">
        <v>10</v>
      </c>
      <c r="W1857">
        <v>8</v>
      </c>
      <c r="X1857">
        <v>10</v>
      </c>
      <c r="Y1857">
        <f t="shared" si="57"/>
        <v>32</v>
      </c>
      <c r="Z1857">
        <v>6</v>
      </c>
      <c r="AA1857">
        <v>0</v>
      </c>
      <c r="AB1857">
        <v>1</v>
      </c>
      <c r="AC1857">
        <v>0</v>
      </c>
      <c r="AD1857">
        <v>1</v>
      </c>
      <c r="AE1857">
        <v>0</v>
      </c>
      <c r="AF1857">
        <v>0</v>
      </c>
      <c r="AG1857">
        <v>3</v>
      </c>
      <c r="AH1857">
        <v>11</v>
      </c>
      <c r="AI1857">
        <v>0</v>
      </c>
      <c r="AJ1857">
        <f>marketing_campaign[[#This Row],[AcceptedCmp2]]+marketing_campaign[[#This Row],[AcceptedCmp1]]+marketing_campaign[[#This Row],[AcceptedCmp5]]+marketing_campaign[[#This Row],[AcceptedCmp4]]+marketing_campaign[[#This Row],[AcceptedCmp3]]</f>
        <v>2</v>
      </c>
    </row>
    <row r="1858" spans="1:36" x14ac:dyDescent="0.35">
      <c r="A1858">
        <v>6710</v>
      </c>
      <c r="B1858">
        <v>1951</v>
      </c>
      <c r="C1858">
        <f t="shared" ref="C1858:C1921" ca="1" si="58">YEAR(TODAY())-B1858</f>
        <v>75</v>
      </c>
      <c r="D1858" t="str" cm="1">
        <f t="array" aca="1" ref="D18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58" t="s">
        <v>34</v>
      </c>
      <c r="F1858" t="s">
        <v>30</v>
      </c>
      <c r="G1858" cm="1">
        <f t="array" ref="G1858">_xlfn.IFS(marketing_campaign[[#This Row],[Marital_Status]]="Single",I1858-J1858+1,marketing_campaign[[#This Row],[Marital_Status]]="Together",I1858+J1858+2,marketing_campaign[[#This Row],[Marital_Status]]="Alone",I1858-J1858+1,marketing_campaign[[#This Row],[Marital_Status]]="Married",I1858+J1858+2,marketing_campaign[[#This Row],[Marital_Status]]="Divorced",I1858+J1858+1,marketing_campaign[[#This Row],[Marital_Status]]="YOLO",I1858-J1858+1,marketing_campaign[[#This Row],[Marital_Status]]="Absurd",I1858-J1858+1,marketing_campaign[[#This Row],[Marital_Status]]="Widow",I1858+J1858+1)</f>
        <v>2</v>
      </c>
      <c r="H1858">
        <v>58217</v>
      </c>
      <c r="I1858">
        <v>2</v>
      </c>
      <c r="J1858">
        <v>1</v>
      </c>
      <c r="K1858" s="1">
        <v>41230</v>
      </c>
      <c r="L1858">
        <v>84</v>
      </c>
      <c r="M1858" t="str" cm="1">
        <f t="array" ref="M1858">_xlfn.IFS(AND(marketing_campaign[[#This Row],[Recency]]&gt;=0,marketing_campaign[[#This Row],[Recency]]&lt;=14),"Early Recency",AND(marketing_campaign[[#This Row],[Recency]]&gt;=15,marketing_campaign[[#This Row],[Recency]]&lt;=31),"Mid-Recency",marketing_campaign[[#This Row],[Recency]]&gt;=32,"Late Recency")</f>
        <v>Late Recency</v>
      </c>
      <c r="N1858">
        <v>68</v>
      </c>
      <c r="O1858">
        <v>1</v>
      </c>
      <c r="P1858">
        <v>13</v>
      </c>
      <c r="Q1858">
        <v>3</v>
      </c>
      <c r="R1858">
        <v>5</v>
      </c>
      <c r="S1858">
        <v>13</v>
      </c>
      <c r="T1858">
        <f>marketing_campaign[[#This Row],[MntGoldProds]]+marketing_campaign[[#This Row],[MntSweetProducts]]+marketing_campaign[[#This Row],[MntFishProducts]]+marketing_campaign[[#This Row],[MntMeatProducts]]+marketing_campaign[[#This Row],[MntFruits]]+marketing_campaign[[#This Row],[MntWines]]</f>
        <v>103</v>
      </c>
      <c r="U1858">
        <v>1</v>
      </c>
      <c r="V1858">
        <v>2</v>
      </c>
      <c r="W1858">
        <v>0</v>
      </c>
      <c r="X1858">
        <v>4</v>
      </c>
      <c r="Y1858">
        <f t="shared" ref="Y1858:Y1921" si="59">U1858+V1858+W1858+X1858</f>
        <v>7</v>
      </c>
      <c r="Z1858">
        <v>6</v>
      </c>
      <c r="AA1858">
        <v>0</v>
      </c>
      <c r="AB1858">
        <v>0</v>
      </c>
      <c r="AC1858">
        <v>0</v>
      </c>
      <c r="AD1858">
        <v>0</v>
      </c>
      <c r="AE1858">
        <v>0</v>
      </c>
      <c r="AF1858">
        <v>0</v>
      </c>
      <c r="AG1858">
        <v>3</v>
      </c>
      <c r="AH1858">
        <v>11</v>
      </c>
      <c r="AI1858">
        <v>0</v>
      </c>
      <c r="AJ1858">
        <f>marketing_campaign[[#This Row],[AcceptedCmp2]]+marketing_campaign[[#This Row],[AcceptedCmp1]]+marketing_campaign[[#This Row],[AcceptedCmp5]]+marketing_campaign[[#This Row],[AcceptedCmp4]]+marketing_campaign[[#This Row],[AcceptedCmp3]]</f>
        <v>0</v>
      </c>
    </row>
    <row r="1859" spans="1:36" x14ac:dyDescent="0.35">
      <c r="A1859">
        <v>5316</v>
      </c>
      <c r="B1859">
        <v>1976</v>
      </c>
      <c r="C1859">
        <f t="shared" ca="1" si="58"/>
        <v>50</v>
      </c>
      <c r="D1859" t="str" cm="1">
        <f t="array" aca="1" ref="D18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59" t="s">
        <v>34</v>
      </c>
      <c r="F1859" t="s">
        <v>31</v>
      </c>
      <c r="G1859" cm="1">
        <f t="array" ref="G1859">_xlfn.IFS(marketing_campaign[[#This Row],[Marital_Status]]="Single",I1859-J1859+1,marketing_campaign[[#This Row],[Marital_Status]]="Together",I1859+J1859+2,marketing_campaign[[#This Row],[Marital_Status]]="Alone",I1859-J1859+1,marketing_campaign[[#This Row],[Marital_Status]]="Married",I1859+J1859+2,marketing_campaign[[#This Row],[Marital_Status]]="Divorced",I1859+J1859+1,marketing_campaign[[#This Row],[Marital_Status]]="YOLO",I1859-J1859+1,marketing_campaign[[#This Row],[Marital_Status]]="Absurd",I1859-J1859+1,marketing_campaign[[#This Row],[Marital_Status]]="Widow",I1859+J1859+1)</f>
        <v>2</v>
      </c>
      <c r="H1859">
        <v>21024</v>
      </c>
      <c r="I1859">
        <v>0</v>
      </c>
      <c r="J1859">
        <v>0</v>
      </c>
      <c r="K1859" s="1">
        <v>41459</v>
      </c>
      <c r="L1859">
        <v>89</v>
      </c>
      <c r="M1859" t="str" cm="1">
        <f t="array" ref="M1859">_xlfn.IFS(AND(marketing_campaign[[#This Row],[Recency]]&gt;=0,marketing_campaign[[#This Row],[Recency]]&lt;=14),"Early Recency",AND(marketing_campaign[[#This Row],[Recency]]&gt;=15,marketing_campaign[[#This Row],[Recency]]&lt;=31),"Mid-Recency",marketing_campaign[[#This Row],[Recency]]&gt;=32,"Late Recency")</f>
        <v>Late Recency</v>
      </c>
      <c r="N1859">
        <v>36</v>
      </c>
      <c r="O1859">
        <v>4</v>
      </c>
      <c r="P1859">
        <v>18</v>
      </c>
      <c r="Q1859">
        <v>6</v>
      </c>
      <c r="R1859">
        <v>2</v>
      </c>
      <c r="S1859">
        <v>18</v>
      </c>
      <c r="T1859">
        <f>marketing_campaign[[#This Row],[MntGoldProds]]+marketing_campaign[[#This Row],[MntSweetProducts]]+marketing_campaign[[#This Row],[MntFishProducts]]+marketing_campaign[[#This Row],[MntMeatProducts]]+marketing_campaign[[#This Row],[MntFruits]]+marketing_campaign[[#This Row],[MntWines]]</f>
        <v>84</v>
      </c>
      <c r="U1859">
        <v>1</v>
      </c>
      <c r="V1859">
        <v>2</v>
      </c>
      <c r="W1859">
        <v>0</v>
      </c>
      <c r="X1859">
        <v>4</v>
      </c>
      <c r="Y1859">
        <f t="shared" si="59"/>
        <v>7</v>
      </c>
      <c r="Z1859">
        <v>7</v>
      </c>
      <c r="AA1859">
        <v>0</v>
      </c>
      <c r="AB1859">
        <v>0</v>
      </c>
      <c r="AC1859">
        <v>0</v>
      </c>
      <c r="AD1859">
        <v>0</v>
      </c>
      <c r="AE1859">
        <v>0</v>
      </c>
      <c r="AF1859">
        <v>0</v>
      </c>
      <c r="AG1859">
        <v>3</v>
      </c>
      <c r="AH1859">
        <v>11</v>
      </c>
      <c r="AI1859">
        <v>0</v>
      </c>
      <c r="AJ1859">
        <f>marketing_campaign[[#This Row],[AcceptedCmp2]]+marketing_campaign[[#This Row],[AcceptedCmp1]]+marketing_campaign[[#This Row],[AcceptedCmp5]]+marketing_campaign[[#This Row],[AcceptedCmp4]]+marketing_campaign[[#This Row],[AcceptedCmp3]]</f>
        <v>0</v>
      </c>
    </row>
    <row r="1860" spans="1:36" x14ac:dyDescent="0.35">
      <c r="A1860">
        <v>9029</v>
      </c>
      <c r="B1860">
        <v>1972</v>
      </c>
      <c r="C1860">
        <f t="shared" ca="1" si="58"/>
        <v>54</v>
      </c>
      <c r="D1860" t="str" cm="1">
        <f t="array" aca="1" ref="D18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0" t="s">
        <v>32</v>
      </c>
      <c r="F1860" t="s">
        <v>33</v>
      </c>
      <c r="G1860" cm="1">
        <f t="array" ref="G1860">_xlfn.IFS(marketing_campaign[[#This Row],[Marital_Status]]="Single",I1860-J1860+1,marketing_campaign[[#This Row],[Marital_Status]]="Together",I1860+J1860+2,marketing_campaign[[#This Row],[Marital_Status]]="Alone",I1860-J1860+1,marketing_campaign[[#This Row],[Marital_Status]]="Married",I1860+J1860+2,marketing_campaign[[#This Row],[Marital_Status]]="Divorced",I1860+J1860+1,marketing_campaign[[#This Row],[Marital_Status]]="YOLO",I1860-J1860+1,marketing_campaign[[#This Row],[Marital_Status]]="Absurd",I1860-J1860+1,marketing_campaign[[#This Row],[Marital_Status]]="Widow",I1860+J1860+1)</f>
        <v>2</v>
      </c>
      <c r="H1860">
        <v>70116</v>
      </c>
      <c r="I1860">
        <v>0</v>
      </c>
      <c r="J1860">
        <v>0</v>
      </c>
      <c r="K1860" s="1">
        <v>41300</v>
      </c>
      <c r="L1860">
        <v>73</v>
      </c>
      <c r="M1860" t="str" cm="1">
        <f t="array" ref="M1860">_xlfn.IFS(AND(marketing_campaign[[#This Row],[Recency]]&gt;=0,marketing_campaign[[#This Row],[Recency]]&lt;=14),"Early Recency",AND(marketing_campaign[[#This Row],[Recency]]&gt;=15,marketing_campaign[[#This Row],[Recency]]&lt;=31),"Mid-Recency",marketing_campaign[[#This Row],[Recency]]&gt;=32,"Late Recency")</f>
        <v>Late Recency</v>
      </c>
      <c r="N1860">
        <v>707</v>
      </c>
      <c r="O1860">
        <v>44</v>
      </c>
      <c r="P1860">
        <v>603</v>
      </c>
      <c r="Q1860">
        <v>95</v>
      </c>
      <c r="R1860">
        <v>58</v>
      </c>
      <c r="S1860">
        <v>29</v>
      </c>
      <c r="T1860">
        <f>marketing_campaign[[#This Row],[MntGoldProds]]+marketing_campaign[[#This Row],[MntSweetProducts]]+marketing_campaign[[#This Row],[MntFishProducts]]+marketing_campaign[[#This Row],[MntMeatProducts]]+marketing_campaign[[#This Row],[MntFruits]]+marketing_campaign[[#This Row],[MntWines]]</f>
        <v>1536</v>
      </c>
      <c r="U1860">
        <v>1</v>
      </c>
      <c r="V1860">
        <v>2</v>
      </c>
      <c r="W1860">
        <v>8</v>
      </c>
      <c r="X1860">
        <v>12</v>
      </c>
      <c r="Y1860">
        <f t="shared" si="59"/>
        <v>23</v>
      </c>
      <c r="Z1860">
        <v>1</v>
      </c>
      <c r="AA1860">
        <v>0</v>
      </c>
      <c r="AB1860">
        <v>0</v>
      </c>
      <c r="AC1860">
        <v>0</v>
      </c>
      <c r="AD1860">
        <v>0</v>
      </c>
      <c r="AE1860">
        <v>0</v>
      </c>
      <c r="AF1860">
        <v>0</v>
      </c>
      <c r="AG1860">
        <v>3</v>
      </c>
      <c r="AH1860">
        <v>11</v>
      </c>
      <c r="AI1860">
        <v>0</v>
      </c>
      <c r="AJ1860">
        <f>marketing_campaign[[#This Row],[AcceptedCmp2]]+marketing_campaign[[#This Row],[AcceptedCmp1]]+marketing_campaign[[#This Row],[AcceptedCmp5]]+marketing_campaign[[#This Row],[AcceptedCmp4]]+marketing_campaign[[#This Row],[AcceptedCmp3]]</f>
        <v>0</v>
      </c>
    </row>
    <row r="1861" spans="1:36" x14ac:dyDescent="0.35">
      <c r="A1861">
        <v>521</v>
      </c>
      <c r="B1861">
        <v>1985</v>
      </c>
      <c r="C1861">
        <f t="shared" ca="1" si="58"/>
        <v>41</v>
      </c>
      <c r="D1861" t="str" cm="1">
        <f t="array" aca="1" ref="D18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61" t="s">
        <v>29</v>
      </c>
      <c r="F1861" t="s">
        <v>31</v>
      </c>
      <c r="G1861" cm="1">
        <f t="array" ref="G1861">_xlfn.IFS(marketing_campaign[[#This Row],[Marital_Status]]="Single",I1861-J1861+1,marketing_campaign[[#This Row],[Marital_Status]]="Together",I1861+J1861+2,marketing_campaign[[#This Row],[Marital_Status]]="Alone",I1861-J1861+1,marketing_campaign[[#This Row],[Marital_Status]]="Married",I1861+J1861+2,marketing_campaign[[#This Row],[Marital_Status]]="Divorced",I1861+J1861+1,marketing_campaign[[#This Row],[Marital_Status]]="YOLO",I1861-J1861+1,marketing_campaign[[#This Row],[Marital_Status]]="Absurd",I1861-J1861+1,marketing_campaign[[#This Row],[Marital_Status]]="Widow",I1861+J1861+1)</f>
        <v>3</v>
      </c>
      <c r="H1861">
        <v>54006</v>
      </c>
      <c r="I1861">
        <v>1</v>
      </c>
      <c r="J1861">
        <v>0</v>
      </c>
      <c r="K1861" s="1">
        <v>41170</v>
      </c>
      <c r="L1861">
        <v>42</v>
      </c>
      <c r="M1861" t="str" cm="1">
        <f t="array" ref="M1861">_xlfn.IFS(AND(marketing_campaign[[#This Row],[Recency]]&gt;=0,marketing_campaign[[#This Row],[Recency]]&lt;=14),"Early Recency",AND(marketing_campaign[[#This Row],[Recency]]&gt;=15,marketing_campaign[[#This Row],[Recency]]&lt;=31),"Mid-Recency",marketing_campaign[[#This Row],[Recency]]&gt;=32,"Late Recency")</f>
        <v>Late Recency</v>
      </c>
      <c r="N1861">
        <v>174</v>
      </c>
      <c r="O1861">
        <v>77</v>
      </c>
      <c r="P1861">
        <v>203</v>
      </c>
      <c r="Q1861">
        <v>6</v>
      </c>
      <c r="R1861">
        <v>24</v>
      </c>
      <c r="S1861">
        <v>97</v>
      </c>
      <c r="T1861">
        <f>marketing_campaign[[#This Row],[MntGoldProds]]+marketing_campaign[[#This Row],[MntSweetProducts]]+marketing_campaign[[#This Row],[MntFishProducts]]+marketing_campaign[[#This Row],[MntMeatProducts]]+marketing_campaign[[#This Row],[MntFruits]]+marketing_campaign[[#This Row],[MntWines]]</f>
        <v>581</v>
      </c>
      <c r="U1861">
        <v>2</v>
      </c>
      <c r="V1861">
        <v>8</v>
      </c>
      <c r="W1861">
        <v>1</v>
      </c>
      <c r="X1861">
        <v>7</v>
      </c>
      <c r="Y1861">
        <f t="shared" si="59"/>
        <v>18</v>
      </c>
      <c r="Z1861">
        <v>7</v>
      </c>
      <c r="AA1861">
        <v>0</v>
      </c>
      <c r="AB1861">
        <v>0</v>
      </c>
      <c r="AC1861">
        <v>0</v>
      </c>
      <c r="AD1861">
        <v>0</v>
      </c>
      <c r="AE1861">
        <v>0</v>
      </c>
      <c r="AF1861">
        <v>0</v>
      </c>
      <c r="AG1861">
        <v>3</v>
      </c>
      <c r="AH1861">
        <v>11</v>
      </c>
      <c r="AI1861">
        <v>0</v>
      </c>
      <c r="AJ1861">
        <f>marketing_campaign[[#This Row],[AcceptedCmp2]]+marketing_campaign[[#This Row],[AcceptedCmp1]]+marketing_campaign[[#This Row],[AcceptedCmp5]]+marketing_campaign[[#This Row],[AcceptedCmp4]]+marketing_campaign[[#This Row],[AcceptedCmp3]]</f>
        <v>0</v>
      </c>
    </row>
    <row r="1862" spans="1:36" x14ac:dyDescent="0.35">
      <c r="A1862">
        <v>1459</v>
      </c>
      <c r="B1862">
        <v>1966</v>
      </c>
      <c r="C1862">
        <f t="shared" ca="1" si="58"/>
        <v>60</v>
      </c>
      <c r="D1862" t="str" cm="1">
        <f t="array" aca="1" ref="D18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2" t="s">
        <v>32</v>
      </c>
      <c r="F1862" t="s">
        <v>33</v>
      </c>
      <c r="G1862" cm="1">
        <f t="array" ref="G1862">_xlfn.IFS(marketing_campaign[[#This Row],[Marital_Status]]="Single",I1862-J1862+1,marketing_campaign[[#This Row],[Marital_Status]]="Together",I1862+J1862+2,marketing_campaign[[#This Row],[Marital_Status]]="Alone",I1862-J1862+1,marketing_campaign[[#This Row],[Marital_Status]]="Married",I1862+J1862+2,marketing_campaign[[#This Row],[Marital_Status]]="Divorced",I1862+J1862+1,marketing_campaign[[#This Row],[Marital_Status]]="YOLO",I1862-J1862+1,marketing_campaign[[#This Row],[Marital_Status]]="Absurd",I1862-J1862+1,marketing_campaign[[#This Row],[Marital_Status]]="Widow",I1862+J1862+1)</f>
        <v>3</v>
      </c>
      <c r="H1862">
        <v>69063</v>
      </c>
      <c r="I1862">
        <v>0</v>
      </c>
      <c r="J1862">
        <v>1</v>
      </c>
      <c r="K1862" s="1">
        <v>41220</v>
      </c>
      <c r="L1862">
        <v>16</v>
      </c>
      <c r="M1862" t="str" cm="1">
        <f t="array" ref="M1862">_xlfn.IFS(AND(marketing_campaign[[#This Row],[Recency]]&gt;=0,marketing_campaign[[#This Row],[Recency]]&lt;=14),"Early Recency",AND(marketing_campaign[[#This Row],[Recency]]&gt;=15,marketing_campaign[[#This Row],[Recency]]&lt;=31),"Mid-Recency",marketing_campaign[[#This Row],[Recency]]&gt;=32,"Late Recency")</f>
        <v>Mid-Recency</v>
      </c>
      <c r="N1862">
        <v>666</v>
      </c>
      <c r="O1862">
        <v>35</v>
      </c>
      <c r="P1862">
        <v>124</v>
      </c>
      <c r="Q1862">
        <v>69</v>
      </c>
      <c r="R1862">
        <v>8</v>
      </c>
      <c r="S1862">
        <v>26</v>
      </c>
      <c r="T1862">
        <f>marketing_campaign[[#This Row],[MntGoldProds]]+marketing_campaign[[#This Row],[MntSweetProducts]]+marketing_campaign[[#This Row],[MntFishProducts]]+marketing_campaign[[#This Row],[MntMeatProducts]]+marketing_campaign[[#This Row],[MntFruits]]+marketing_campaign[[#This Row],[MntWines]]</f>
        <v>928</v>
      </c>
      <c r="U1862">
        <v>1</v>
      </c>
      <c r="V1862">
        <v>5</v>
      </c>
      <c r="W1862">
        <v>3</v>
      </c>
      <c r="X1862">
        <v>5</v>
      </c>
      <c r="Y1862">
        <f t="shared" si="59"/>
        <v>14</v>
      </c>
      <c r="Z1862">
        <v>3</v>
      </c>
      <c r="AA1862">
        <v>0</v>
      </c>
      <c r="AB1862">
        <v>0</v>
      </c>
      <c r="AC1862">
        <v>0</v>
      </c>
      <c r="AD1862">
        <v>0</v>
      </c>
      <c r="AE1862">
        <v>0</v>
      </c>
      <c r="AF1862">
        <v>0</v>
      </c>
      <c r="AG1862">
        <v>3</v>
      </c>
      <c r="AH1862">
        <v>11</v>
      </c>
      <c r="AI1862">
        <v>0</v>
      </c>
      <c r="AJ1862">
        <f>marketing_campaign[[#This Row],[AcceptedCmp2]]+marketing_campaign[[#This Row],[AcceptedCmp1]]+marketing_campaign[[#This Row],[AcceptedCmp5]]+marketing_campaign[[#This Row],[AcceptedCmp4]]+marketing_campaign[[#This Row],[AcceptedCmp3]]</f>
        <v>0</v>
      </c>
    </row>
    <row r="1863" spans="1:36" x14ac:dyDescent="0.35">
      <c r="A1863">
        <v>10241</v>
      </c>
      <c r="B1863">
        <v>1975</v>
      </c>
      <c r="C1863">
        <f t="shared" ca="1" si="58"/>
        <v>51</v>
      </c>
      <c r="D1863" t="str" cm="1">
        <f t="array" aca="1" ref="D18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3" t="s">
        <v>37</v>
      </c>
      <c r="F1863" t="s">
        <v>35</v>
      </c>
      <c r="G1863" cm="1">
        <f t="array" ref="G1863">_xlfn.IFS(marketing_campaign[[#This Row],[Marital_Status]]="Single",I1863-J1863+1,marketing_campaign[[#This Row],[Marital_Status]]="Together",I1863+J1863+2,marketing_campaign[[#This Row],[Marital_Status]]="Alone",I1863-J1863+1,marketing_campaign[[#This Row],[Marital_Status]]="Married",I1863+J1863+2,marketing_campaign[[#This Row],[Marital_Status]]="Divorced",I1863+J1863+1,marketing_campaign[[#This Row],[Marital_Status]]="YOLO",I1863-J1863+1,marketing_campaign[[#This Row],[Marital_Status]]="Absurd",I1863-J1863+1,marketing_campaign[[#This Row],[Marital_Status]]="Widow",I1863+J1863+1)</f>
        <v>1</v>
      </c>
      <c r="H1863">
        <v>11448</v>
      </c>
      <c r="I1863">
        <v>0</v>
      </c>
      <c r="J1863">
        <v>0</v>
      </c>
      <c r="K1863" s="1">
        <v>41623</v>
      </c>
      <c r="L1863">
        <v>16</v>
      </c>
      <c r="M1863" t="str" cm="1">
        <f t="array" ref="M1863">_xlfn.IFS(AND(marketing_campaign[[#This Row],[Recency]]&gt;=0,marketing_campaign[[#This Row],[Recency]]&lt;=14),"Early Recency",AND(marketing_campaign[[#This Row],[Recency]]&gt;=15,marketing_campaign[[#This Row],[Recency]]&lt;=31),"Mid-Recency",marketing_campaign[[#This Row],[Recency]]&gt;=32,"Late Recency")</f>
        <v>Mid-Recency</v>
      </c>
      <c r="N1863">
        <v>0</v>
      </c>
      <c r="O1863">
        <v>0</v>
      </c>
      <c r="P1863">
        <v>0</v>
      </c>
      <c r="Q1863">
        <v>6</v>
      </c>
      <c r="R1863">
        <v>2</v>
      </c>
      <c r="S1863">
        <v>6</v>
      </c>
      <c r="T1863">
        <f>marketing_campaign[[#This Row],[MntGoldProds]]+marketing_campaign[[#This Row],[MntSweetProducts]]+marketing_campaign[[#This Row],[MntFishProducts]]+marketing_campaign[[#This Row],[MntMeatProducts]]+marketing_campaign[[#This Row],[MntFruits]]+marketing_campaign[[#This Row],[MntWines]]</f>
        <v>14</v>
      </c>
      <c r="U1863">
        <v>1</v>
      </c>
      <c r="V1863">
        <v>1</v>
      </c>
      <c r="W1863">
        <v>0</v>
      </c>
      <c r="X1863">
        <v>2</v>
      </c>
      <c r="Y1863">
        <f t="shared" si="59"/>
        <v>4</v>
      </c>
      <c r="Z1863">
        <v>6</v>
      </c>
      <c r="AA1863">
        <v>0</v>
      </c>
      <c r="AB1863">
        <v>0</v>
      </c>
      <c r="AC1863">
        <v>0</v>
      </c>
      <c r="AD1863">
        <v>0</v>
      </c>
      <c r="AE1863">
        <v>0</v>
      </c>
      <c r="AF1863">
        <v>0</v>
      </c>
      <c r="AG1863">
        <v>3</v>
      </c>
      <c r="AH1863">
        <v>11</v>
      </c>
      <c r="AI1863">
        <v>0</v>
      </c>
      <c r="AJ1863">
        <f>marketing_campaign[[#This Row],[AcceptedCmp2]]+marketing_campaign[[#This Row],[AcceptedCmp1]]+marketing_campaign[[#This Row],[AcceptedCmp5]]+marketing_campaign[[#This Row],[AcceptedCmp4]]+marketing_campaign[[#This Row],[AcceptedCmp3]]</f>
        <v>0</v>
      </c>
    </row>
    <row r="1864" spans="1:36" x14ac:dyDescent="0.35">
      <c r="A1864">
        <v>1630</v>
      </c>
      <c r="B1864">
        <v>1979</v>
      </c>
      <c r="C1864">
        <f t="shared" ca="1" si="58"/>
        <v>47</v>
      </c>
      <c r="D1864" t="str" cm="1">
        <f t="array" aca="1" ref="D18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4" t="s">
        <v>29</v>
      </c>
      <c r="F1864" t="s">
        <v>30</v>
      </c>
      <c r="G1864" cm="1">
        <f t="array" ref="G1864">_xlfn.IFS(marketing_campaign[[#This Row],[Marital_Status]]="Single",I1864-J1864+1,marketing_campaign[[#This Row],[Marital_Status]]="Together",I1864+J1864+2,marketing_campaign[[#This Row],[Marital_Status]]="Alone",I1864-J1864+1,marketing_campaign[[#This Row],[Marital_Status]]="Married",I1864+J1864+2,marketing_campaign[[#This Row],[Marital_Status]]="Divorced",I1864+J1864+1,marketing_campaign[[#This Row],[Marital_Status]]="YOLO",I1864-J1864+1,marketing_campaign[[#This Row],[Marital_Status]]="Absurd",I1864-J1864+1,marketing_campaign[[#This Row],[Marital_Status]]="Widow",I1864+J1864+1)</f>
        <v>0</v>
      </c>
      <c r="H1864">
        <v>61825</v>
      </c>
      <c r="I1864">
        <v>0</v>
      </c>
      <c r="J1864">
        <v>1</v>
      </c>
      <c r="K1864" s="1">
        <v>41493</v>
      </c>
      <c r="L1864">
        <v>56</v>
      </c>
      <c r="M1864" t="str" cm="1">
        <f t="array" ref="M1864">_xlfn.IFS(AND(marketing_campaign[[#This Row],[Recency]]&gt;=0,marketing_campaign[[#This Row],[Recency]]&lt;=14),"Early Recency",AND(marketing_campaign[[#This Row],[Recency]]&gt;=15,marketing_campaign[[#This Row],[Recency]]&lt;=31),"Mid-Recency",marketing_campaign[[#This Row],[Recency]]&gt;=32,"Late Recency")</f>
        <v>Late Recency</v>
      </c>
      <c r="N1864">
        <v>162</v>
      </c>
      <c r="O1864">
        <v>50</v>
      </c>
      <c r="P1864">
        <v>100</v>
      </c>
      <c r="Q1864">
        <v>55</v>
      </c>
      <c r="R1864">
        <v>30</v>
      </c>
      <c r="S1864">
        <v>27</v>
      </c>
      <c r="T1864">
        <f>marketing_campaign[[#This Row],[MntGoldProds]]+marketing_campaign[[#This Row],[MntSweetProducts]]+marketing_campaign[[#This Row],[MntFishProducts]]+marketing_campaign[[#This Row],[MntMeatProducts]]+marketing_campaign[[#This Row],[MntFruits]]+marketing_campaign[[#This Row],[MntWines]]</f>
        <v>424</v>
      </c>
      <c r="U1864">
        <v>1</v>
      </c>
      <c r="V1864">
        <v>4</v>
      </c>
      <c r="W1864">
        <v>2</v>
      </c>
      <c r="X1864">
        <v>8</v>
      </c>
      <c r="Y1864">
        <f t="shared" si="59"/>
        <v>15</v>
      </c>
      <c r="Z1864">
        <v>4</v>
      </c>
      <c r="AA1864">
        <v>0</v>
      </c>
      <c r="AB1864">
        <v>0</v>
      </c>
      <c r="AC1864">
        <v>0</v>
      </c>
      <c r="AD1864">
        <v>0</v>
      </c>
      <c r="AE1864">
        <v>0</v>
      </c>
      <c r="AF1864">
        <v>0</v>
      </c>
      <c r="AG1864">
        <v>3</v>
      </c>
      <c r="AH1864">
        <v>11</v>
      </c>
      <c r="AI1864">
        <v>0</v>
      </c>
      <c r="AJ1864">
        <f>marketing_campaign[[#This Row],[AcceptedCmp2]]+marketing_campaign[[#This Row],[AcceptedCmp1]]+marketing_campaign[[#This Row],[AcceptedCmp5]]+marketing_campaign[[#This Row],[AcceptedCmp4]]+marketing_campaign[[#This Row],[AcceptedCmp3]]</f>
        <v>0</v>
      </c>
    </row>
    <row r="1865" spans="1:36" x14ac:dyDescent="0.35">
      <c r="A1865">
        <v>3254</v>
      </c>
      <c r="B1865">
        <v>1971</v>
      </c>
      <c r="C1865">
        <f t="shared" ca="1" si="58"/>
        <v>55</v>
      </c>
      <c r="D1865" t="str" cm="1">
        <f t="array" aca="1" ref="D18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5" t="s">
        <v>29</v>
      </c>
      <c r="F1865" t="s">
        <v>33</v>
      </c>
      <c r="G1865" cm="1">
        <f t="array" ref="G1865">_xlfn.IFS(marketing_campaign[[#This Row],[Marital_Status]]="Single",I1865-J1865+1,marketing_campaign[[#This Row],[Marital_Status]]="Together",I1865+J1865+2,marketing_campaign[[#This Row],[Marital_Status]]="Alone",I1865-J1865+1,marketing_campaign[[#This Row],[Marital_Status]]="Married",I1865+J1865+2,marketing_campaign[[#This Row],[Marital_Status]]="Divorced",I1865+J1865+1,marketing_campaign[[#This Row],[Marital_Status]]="YOLO",I1865-J1865+1,marketing_campaign[[#This Row],[Marital_Status]]="Absurd",I1865-J1865+1,marketing_campaign[[#This Row],[Marital_Status]]="Widow",I1865+J1865+1)</f>
        <v>3</v>
      </c>
      <c r="H1865">
        <v>70886</v>
      </c>
      <c r="I1865">
        <v>1</v>
      </c>
      <c r="J1865">
        <v>0</v>
      </c>
      <c r="K1865" s="1">
        <v>41561</v>
      </c>
      <c r="L1865">
        <v>65</v>
      </c>
      <c r="M1865" t="str" cm="1">
        <f t="array" ref="M1865">_xlfn.IFS(AND(marketing_campaign[[#This Row],[Recency]]&gt;=0,marketing_campaign[[#This Row],[Recency]]&lt;=14),"Early Recency",AND(marketing_campaign[[#This Row],[Recency]]&gt;=15,marketing_campaign[[#This Row],[Recency]]&lt;=31),"Mid-Recency",marketing_campaign[[#This Row],[Recency]]&gt;=32,"Late Recency")</f>
        <v>Late Recency</v>
      </c>
      <c r="N1865">
        <v>407</v>
      </c>
      <c r="O1865">
        <v>70</v>
      </c>
      <c r="P1865">
        <v>239</v>
      </c>
      <c r="Q1865">
        <v>103</v>
      </c>
      <c r="R1865">
        <v>88</v>
      </c>
      <c r="S1865">
        <v>53</v>
      </c>
      <c r="T1865">
        <f>marketing_campaign[[#This Row],[MntGoldProds]]+marketing_campaign[[#This Row],[MntSweetProducts]]+marketing_campaign[[#This Row],[MntFishProducts]]+marketing_campaign[[#This Row],[MntMeatProducts]]+marketing_campaign[[#This Row],[MntFruits]]+marketing_campaign[[#This Row],[MntWines]]</f>
        <v>960</v>
      </c>
      <c r="U1865">
        <v>1</v>
      </c>
      <c r="V1865">
        <v>5</v>
      </c>
      <c r="W1865">
        <v>4</v>
      </c>
      <c r="X1865">
        <v>4</v>
      </c>
      <c r="Y1865">
        <f t="shared" si="59"/>
        <v>14</v>
      </c>
      <c r="Z1865">
        <v>2</v>
      </c>
      <c r="AA1865">
        <v>0</v>
      </c>
      <c r="AB1865">
        <v>0</v>
      </c>
      <c r="AC1865">
        <v>0</v>
      </c>
      <c r="AD1865">
        <v>0</v>
      </c>
      <c r="AE1865">
        <v>0</v>
      </c>
      <c r="AF1865">
        <v>0</v>
      </c>
      <c r="AG1865">
        <v>3</v>
      </c>
      <c r="AH1865">
        <v>11</v>
      </c>
      <c r="AI1865">
        <v>0</v>
      </c>
      <c r="AJ1865">
        <f>marketing_campaign[[#This Row],[AcceptedCmp2]]+marketing_campaign[[#This Row],[AcceptedCmp1]]+marketing_campaign[[#This Row],[AcceptedCmp5]]+marketing_campaign[[#This Row],[AcceptedCmp4]]+marketing_campaign[[#This Row],[AcceptedCmp3]]</f>
        <v>0</v>
      </c>
    </row>
    <row r="1866" spans="1:36" x14ac:dyDescent="0.35">
      <c r="A1866">
        <v>9064</v>
      </c>
      <c r="B1866">
        <v>1982</v>
      </c>
      <c r="C1866">
        <f t="shared" ca="1" si="58"/>
        <v>44</v>
      </c>
      <c r="D1866" t="str" cm="1">
        <f t="array" aca="1" ref="D18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66" t="s">
        <v>29</v>
      </c>
      <c r="F1866" t="s">
        <v>33</v>
      </c>
      <c r="G1866" cm="1">
        <f t="array" ref="G1866">_xlfn.IFS(marketing_campaign[[#This Row],[Marital_Status]]="Single",I1866-J1866+1,marketing_campaign[[#This Row],[Marital_Status]]="Together",I1866+J1866+2,marketing_campaign[[#This Row],[Marital_Status]]="Alone",I1866-J1866+1,marketing_campaign[[#This Row],[Marital_Status]]="Married",I1866+J1866+2,marketing_campaign[[#This Row],[Marital_Status]]="Divorced",I1866+J1866+1,marketing_campaign[[#This Row],[Marital_Status]]="YOLO",I1866-J1866+1,marketing_campaign[[#This Row],[Marital_Status]]="Absurd",I1866-J1866+1,marketing_campaign[[#This Row],[Marital_Status]]="Widow",I1866+J1866+1)</f>
        <v>2</v>
      </c>
      <c r="H1866">
        <v>69109</v>
      </c>
      <c r="I1866">
        <v>0</v>
      </c>
      <c r="J1866">
        <v>0</v>
      </c>
      <c r="K1866" s="1">
        <v>41222</v>
      </c>
      <c r="L1866">
        <v>10</v>
      </c>
      <c r="M1866" t="str" cm="1">
        <f t="array" ref="M1866">_xlfn.IFS(AND(marketing_campaign[[#This Row],[Recency]]&gt;=0,marketing_campaign[[#This Row],[Recency]]&lt;=14),"Early Recency",AND(marketing_campaign[[#This Row],[Recency]]&gt;=15,marketing_campaign[[#This Row],[Recency]]&lt;=31),"Mid-Recency",marketing_campaign[[#This Row],[Recency]]&gt;=32,"Late Recency")</f>
        <v>Early Recency</v>
      </c>
      <c r="N1866">
        <v>823</v>
      </c>
      <c r="O1866">
        <v>25</v>
      </c>
      <c r="P1866">
        <v>459</v>
      </c>
      <c r="Q1866">
        <v>124</v>
      </c>
      <c r="R1866">
        <v>29</v>
      </c>
      <c r="S1866">
        <v>95</v>
      </c>
      <c r="T1866">
        <f>marketing_campaign[[#This Row],[MntGoldProds]]+marketing_campaign[[#This Row],[MntSweetProducts]]+marketing_campaign[[#This Row],[MntFishProducts]]+marketing_campaign[[#This Row],[MntMeatProducts]]+marketing_campaign[[#This Row],[MntFruits]]+marketing_campaign[[#This Row],[MntWines]]</f>
        <v>1555</v>
      </c>
      <c r="U1866">
        <v>1</v>
      </c>
      <c r="V1866">
        <v>6</v>
      </c>
      <c r="W1866">
        <v>6</v>
      </c>
      <c r="X1866">
        <v>7</v>
      </c>
      <c r="Y1866">
        <f t="shared" si="59"/>
        <v>20</v>
      </c>
      <c r="Z1866">
        <v>4</v>
      </c>
      <c r="AA1866">
        <v>0</v>
      </c>
      <c r="AB1866">
        <v>0</v>
      </c>
      <c r="AC1866">
        <v>1</v>
      </c>
      <c r="AD1866">
        <v>0</v>
      </c>
      <c r="AE1866">
        <v>0</v>
      </c>
      <c r="AF1866">
        <v>0</v>
      </c>
      <c r="AG1866">
        <v>3</v>
      </c>
      <c r="AH1866">
        <v>11</v>
      </c>
      <c r="AI1866">
        <v>1</v>
      </c>
      <c r="AJ1866">
        <f>marketing_campaign[[#This Row],[AcceptedCmp2]]+marketing_campaign[[#This Row],[AcceptedCmp1]]+marketing_campaign[[#This Row],[AcceptedCmp5]]+marketing_campaign[[#This Row],[AcceptedCmp4]]+marketing_campaign[[#This Row],[AcceptedCmp3]]</f>
        <v>1</v>
      </c>
    </row>
    <row r="1867" spans="1:36" x14ac:dyDescent="0.35">
      <c r="A1867">
        <v>3678</v>
      </c>
      <c r="B1867">
        <v>1973</v>
      </c>
      <c r="C1867">
        <f t="shared" ca="1" si="58"/>
        <v>53</v>
      </c>
      <c r="D1867" t="str" cm="1">
        <f t="array" aca="1" ref="D18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7" t="s">
        <v>29</v>
      </c>
      <c r="F1867" t="s">
        <v>38</v>
      </c>
      <c r="G1867" cm="1">
        <f t="array" ref="G1867">_xlfn.IFS(marketing_campaign[[#This Row],[Marital_Status]]="Single",I1867-J1867+1,marketing_campaign[[#This Row],[Marital_Status]]="Together",I1867+J1867+2,marketing_campaign[[#This Row],[Marital_Status]]="Alone",I1867-J1867+1,marketing_campaign[[#This Row],[Marital_Status]]="Married",I1867+J1867+2,marketing_campaign[[#This Row],[Marital_Status]]="Divorced",I1867+J1867+1,marketing_campaign[[#This Row],[Marital_Status]]="YOLO",I1867-J1867+1,marketing_campaign[[#This Row],[Marital_Status]]="Absurd",I1867-J1867+1,marketing_campaign[[#This Row],[Marital_Status]]="Widow",I1867+J1867+1)</f>
        <v>3</v>
      </c>
      <c r="H1867">
        <v>60208</v>
      </c>
      <c r="I1867">
        <v>1</v>
      </c>
      <c r="J1867">
        <v>1</v>
      </c>
      <c r="K1867" s="1">
        <v>41189</v>
      </c>
      <c r="L1867">
        <v>13</v>
      </c>
      <c r="M1867" t="str" cm="1">
        <f t="array" ref="M1867">_xlfn.IFS(AND(marketing_campaign[[#This Row],[Recency]]&gt;=0,marketing_campaign[[#This Row],[Recency]]&lt;=14),"Early Recency",AND(marketing_campaign[[#This Row],[Recency]]&gt;=15,marketing_campaign[[#This Row],[Recency]]&lt;=31),"Mid-Recency",marketing_campaign[[#This Row],[Recency]]&gt;=32,"Late Recency")</f>
        <v>Early Recency</v>
      </c>
      <c r="N1867">
        <v>488</v>
      </c>
      <c r="O1867">
        <v>23</v>
      </c>
      <c r="P1867">
        <v>71</v>
      </c>
      <c r="Q1867">
        <v>15</v>
      </c>
      <c r="R1867">
        <v>0</v>
      </c>
      <c r="S1867">
        <v>59</v>
      </c>
      <c r="T1867">
        <f>marketing_campaign[[#This Row],[MntGoldProds]]+marketing_campaign[[#This Row],[MntSweetProducts]]+marketing_campaign[[#This Row],[MntFishProducts]]+marketing_campaign[[#This Row],[MntMeatProducts]]+marketing_campaign[[#This Row],[MntFruits]]+marketing_campaign[[#This Row],[MntWines]]</f>
        <v>656</v>
      </c>
      <c r="U1867">
        <v>11</v>
      </c>
      <c r="V1867">
        <v>8</v>
      </c>
      <c r="W1867">
        <v>3</v>
      </c>
      <c r="X1867">
        <v>7</v>
      </c>
      <c r="Y1867">
        <f t="shared" si="59"/>
        <v>29</v>
      </c>
      <c r="Z1867">
        <v>7</v>
      </c>
      <c r="AA1867">
        <v>0</v>
      </c>
      <c r="AB1867">
        <v>1</v>
      </c>
      <c r="AC1867">
        <v>0</v>
      </c>
      <c r="AD1867">
        <v>0</v>
      </c>
      <c r="AE1867">
        <v>0</v>
      </c>
      <c r="AF1867">
        <v>0</v>
      </c>
      <c r="AG1867">
        <v>3</v>
      </c>
      <c r="AH1867">
        <v>11</v>
      </c>
      <c r="AI1867">
        <v>1</v>
      </c>
      <c r="AJ1867">
        <f>marketing_campaign[[#This Row],[AcceptedCmp2]]+marketing_campaign[[#This Row],[AcceptedCmp1]]+marketing_campaign[[#This Row],[AcceptedCmp5]]+marketing_campaign[[#This Row],[AcceptedCmp4]]+marketing_campaign[[#This Row],[AcceptedCmp3]]</f>
        <v>1</v>
      </c>
    </row>
    <row r="1868" spans="1:36" x14ac:dyDescent="0.35">
      <c r="A1868">
        <v>4227</v>
      </c>
      <c r="B1868">
        <v>1968</v>
      </c>
      <c r="C1868">
        <f t="shared" ca="1" si="58"/>
        <v>58</v>
      </c>
      <c r="D1868" t="str" cm="1">
        <f t="array" aca="1" ref="D18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68" t="s">
        <v>34</v>
      </c>
      <c r="F1868" t="s">
        <v>31</v>
      </c>
      <c r="G1868" cm="1">
        <f t="array" ref="G1868">_xlfn.IFS(marketing_campaign[[#This Row],[Marital_Status]]="Single",I1868-J1868+1,marketing_campaign[[#This Row],[Marital_Status]]="Together",I1868+J1868+2,marketing_campaign[[#This Row],[Marital_Status]]="Alone",I1868-J1868+1,marketing_campaign[[#This Row],[Marital_Status]]="Married",I1868+J1868+2,marketing_campaign[[#This Row],[Marital_Status]]="Divorced",I1868+J1868+1,marketing_campaign[[#This Row],[Marital_Status]]="YOLO",I1868-J1868+1,marketing_campaign[[#This Row],[Marital_Status]]="Absurd",I1868-J1868+1,marketing_campaign[[#This Row],[Marital_Status]]="Widow",I1868+J1868+1)</f>
        <v>4</v>
      </c>
      <c r="H1868">
        <v>32889</v>
      </c>
      <c r="I1868">
        <v>1</v>
      </c>
      <c r="J1868">
        <v>1</v>
      </c>
      <c r="K1868" s="1">
        <v>41523</v>
      </c>
      <c r="L1868">
        <v>78</v>
      </c>
      <c r="M1868" t="str" cm="1">
        <f t="array" ref="M1868">_xlfn.IFS(AND(marketing_campaign[[#This Row],[Recency]]&gt;=0,marketing_campaign[[#This Row],[Recency]]&lt;=14),"Early Recency",AND(marketing_campaign[[#This Row],[Recency]]&gt;=15,marketing_campaign[[#This Row],[Recency]]&lt;=31),"Mid-Recency",marketing_campaign[[#This Row],[Recency]]&gt;=32,"Late Recency")</f>
        <v>Late Recency</v>
      </c>
      <c r="N1868">
        <v>28</v>
      </c>
      <c r="O1868">
        <v>0</v>
      </c>
      <c r="P1868">
        <v>13</v>
      </c>
      <c r="Q1868">
        <v>4</v>
      </c>
      <c r="R1868">
        <v>2</v>
      </c>
      <c r="S1868">
        <v>8</v>
      </c>
      <c r="T1868">
        <f>marketing_campaign[[#This Row],[MntGoldProds]]+marketing_campaign[[#This Row],[MntSweetProducts]]+marketing_campaign[[#This Row],[MntFishProducts]]+marketing_campaign[[#This Row],[MntMeatProducts]]+marketing_campaign[[#This Row],[MntFruits]]+marketing_campaign[[#This Row],[MntWines]]</f>
        <v>55</v>
      </c>
      <c r="U1868">
        <v>3</v>
      </c>
      <c r="V1868">
        <v>2</v>
      </c>
      <c r="W1868">
        <v>1</v>
      </c>
      <c r="X1868">
        <v>3</v>
      </c>
      <c r="Y1868">
        <f t="shared" si="59"/>
        <v>9</v>
      </c>
      <c r="Z1868">
        <v>5</v>
      </c>
      <c r="AA1868">
        <v>0</v>
      </c>
      <c r="AB1868">
        <v>0</v>
      </c>
      <c r="AC1868">
        <v>0</v>
      </c>
      <c r="AD1868">
        <v>0</v>
      </c>
      <c r="AE1868">
        <v>0</v>
      </c>
      <c r="AF1868">
        <v>0</v>
      </c>
      <c r="AG1868">
        <v>3</v>
      </c>
      <c r="AH1868">
        <v>11</v>
      </c>
      <c r="AI1868">
        <v>0</v>
      </c>
      <c r="AJ1868">
        <f>marketing_campaign[[#This Row],[AcceptedCmp2]]+marketing_campaign[[#This Row],[AcceptedCmp1]]+marketing_campaign[[#This Row],[AcceptedCmp5]]+marketing_campaign[[#This Row],[AcceptedCmp4]]+marketing_campaign[[#This Row],[AcceptedCmp3]]</f>
        <v>0</v>
      </c>
    </row>
    <row r="1869" spans="1:36" x14ac:dyDescent="0.35">
      <c r="A1869">
        <v>9467</v>
      </c>
      <c r="B1869">
        <v>1984</v>
      </c>
      <c r="C1869">
        <f t="shared" ca="1" si="58"/>
        <v>42</v>
      </c>
      <c r="D1869" t="str" cm="1">
        <f t="array" aca="1" ref="D18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69" t="s">
        <v>29</v>
      </c>
      <c r="F1869" t="s">
        <v>30</v>
      </c>
      <c r="G1869" cm="1">
        <f t="array" ref="G1869">_xlfn.IFS(marketing_campaign[[#This Row],[Marital_Status]]="Single",I1869-J1869+1,marketing_campaign[[#This Row],[Marital_Status]]="Together",I1869+J1869+2,marketing_campaign[[#This Row],[Marital_Status]]="Alone",I1869-J1869+1,marketing_campaign[[#This Row],[Marital_Status]]="Married",I1869+J1869+2,marketing_campaign[[#This Row],[Marital_Status]]="Divorced",I1869+J1869+1,marketing_campaign[[#This Row],[Marital_Status]]="YOLO",I1869-J1869+1,marketing_campaign[[#This Row],[Marital_Status]]="Absurd",I1869-J1869+1,marketing_campaign[[#This Row],[Marital_Status]]="Widow",I1869+J1869+1)</f>
        <v>2</v>
      </c>
      <c r="H1869">
        <v>34738</v>
      </c>
      <c r="I1869">
        <v>1</v>
      </c>
      <c r="J1869">
        <v>0</v>
      </c>
      <c r="K1869" s="1">
        <v>41770</v>
      </c>
      <c r="L1869">
        <v>51</v>
      </c>
      <c r="M1869" t="str" cm="1">
        <f t="array" ref="M1869">_xlfn.IFS(AND(marketing_campaign[[#This Row],[Recency]]&gt;=0,marketing_campaign[[#This Row],[Recency]]&lt;=14),"Early Recency",AND(marketing_campaign[[#This Row],[Recency]]&gt;=15,marketing_campaign[[#This Row],[Recency]]&lt;=31),"Mid-Recency",marketing_campaign[[#This Row],[Recency]]&gt;=32,"Late Recency")</f>
        <v>Late Recency</v>
      </c>
      <c r="N1869">
        <v>3</v>
      </c>
      <c r="O1869">
        <v>2</v>
      </c>
      <c r="P1869">
        <v>10</v>
      </c>
      <c r="Q1869">
        <v>3</v>
      </c>
      <c r="R1869">
        <v>0</v>
      </c>
      <c r="S1869">
        <v>2</v>
      </c>
      <c r="T1869">
        <f>marketing_campaign[[#This Row],[MntGoldProds]]+marketing_campaign[[#This Row],[MntSweetProducts]]+marketing_campaign[[#This Row],[MntFishProducts]]+marketing_campaign[[#This Row],[MntMeatProducts]]+marketing_campaign[[#This Row],[MntFruits]]+marketing_campaign[[#This Row],[MntWines]]</f>
        <v>20</v>
      </c>
      <c r="U1869">
        <v>1</v>
      </c>
      <c r="V1869">
        <v>1</v>
      </c>
      <c r="W1869">
        <v>0</v>
      </c>
      <c r="X1869">
        <v>3</v>
      </c>
      <c r="Y1869">
        <f t="shared" si="59"/>
        <v>5</v>
      </c>
      <c r="Z1869">
        <v>6</v>
      </c>
      <c r="AA1869">
        <v>0</v>
      </c>
      <c r="AB1869">
        <v>0</v>
      </c>
      <c r="AC1869">
        <v>0</v>
      </c>
      <c r="AD1869">
        <v>0</v>
      </c>
      <c r="AE1869">
        <v>0</v>
      </c>
      <c r="AF1869">
        <v>0</v>
      </c>
      <c r="AG1869">
        <v>3</v>
      </c>
      <c r="AH1869">
        <v>11</v>
      </c>
      <c r="AI1869">
        <v>0</v>
      </c>
      <c r="AJ1869">
        <f>marketing_campaign[[#This Row],[AcceptedCmp2]]+marketing_campaign[[#This Row],[AcceptedCmp1]]+marketing_campaign[[#This Row],[AcceptedCmp5]]+marketing_campaign[[#This Row],[AcceptedCmp4]]+marketing_campaign[[#This Row],[AcceptedCmp3]]</f>
        <v>0</v>
      </c>
    </row>
    <row r="1870" spans="1:36" x14ac:dyDescent="0.35">
      <c r="A1870">
        <v>8486</v>
      </c>
      <c r="B1870">
        <v>1971</v>
      </c>
      <c r="C1870">
        <f t="shared" ca="1" si="58"/>
        <v>55</v>
      </c>
      <c r="D1870" t="str" cm="1">
        <f t="array" aca="1" ref="D18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0" t="s">
        <v>34</v>
      </c>
      <c r="F1870" t="s">
        <v>31</v>
      </c>
      <c r="G1870" cm="1">
        <f t="array" ref="G1870">_xlfn.IFS(marketing_campaign[[#This Row],[Marital_Status]]="Single",I1870-J1870+1,marketing_campaign[[#This Row],[Marital_Status]]="Together",I1870+J1870+2,marketing_campaign[[#This Row],[Marital_Status]]="Alone",I1870-J1870+1,marketing_campaign[[#This Row],[Marital_Status]]="Married",I1870+J1870+2,marketing_campaign[[#This Row],[Marital_Status]]="Divorced",I1870+J1870+1,marketing_campaign[[#This Row],[Marital_Status]]="YOLO",I1870-J1870+1,marketing_campaign[[#This Row],[Marital_Status]]="Absurd",I1870-J1870+1,marketing_campaign[[#This Row],[Marital_Status]]="Widow",I1870+J1870+1)</f>
        <v>3</v>
      </c>
      <c r="H1870">
        <v>30538</v>
      </c>
      <c r="I1870">
        <v>1</v>
      </c>
      <c r="J1870">
        <v>0</v>
      </c>
      <c r="K1870" s="1">
        <v>41183</v>
      </c>
      <c r="L1870">
        <v>27</v>
      </c>
      <c r="M1870" t="str" cm="1">
        <f t="array" ref="M1870">_xlfn.IFS(AND(marketing_campaign[[#This Row],[Recency]]&gt;=0,marketing_campaign[[#This Row],[Recency]]&lt;=14),"Early Recency",AND(marketing_campaign[[#This Row],[Recency]]&gt;=15,marketing_campaign[[#This Row],[Recency]]&lt;=31),"Mid-Recency",marketing_campaign[[#This Row],[Recency]]&gt;=32,"Late Recency")</f>
        <v>Mid-Recency</v>
      </c>
      <c r="N1870">
        <v>284</v>
      </c>
      <c r="O1870">
        <v>0</v>
      </c>
      <c r="P1870">
        <v>52</v>
      </c>
      <c r="Q1870">
        <v>8</v>
      </c>
      <c r="R1870">
        <v>3</v>
      </c>
      <c r="S1870">
        <v>20</v>
      </c>
      <c r="T1870">
        <f>marketing_campaign[[#This Row],[MntGoldProds]]+marketing_campaign[[#This Row],[MntSweetProducts]]+marketing_campaign[[#This Row],[MntFishProducts]]+marketing_campaign[[#This Row],[MntMeatProducts]]+marketing_campaign[[#This Row],[MntFruits]]+marketing_campaign[[#This Row],[MntWines]]</f>
        <v>367</v>
      </c>
      <c r="U1870">
        <v>4</v>
      </c>
      <c r="V1870">
        <v>9</v>
      </c>
      <c r="W1870">
        <v>0</v>
      </c>
      <c r="X1870">
        <v>4</v>
      </c>
      <c r="Y1870">
        <f t="shared" si="59"/>
        <v>17</v>
      </c>
      <c r="Z1870">
        <v>10</v>
      </c>
      <c r="AA1870">
        <v>0</v>
      </c>
      <c r="AB1870">
        <v>0</v>
      </c>
      <c r="AC1870">
        <v>0</v>
      </c>
      <c r="AD1870">
        <v>0</v>
      </c>
      <c r="AE1870">
        <v>0</v>
      </c>
      <c r="AF1870">
        <v>0</v>
      </c>
      <c r="AG1870">
        <v>3</v>
      </c>
      <c r="AH1870">
        <v>11</v>
      </c>
      <c r="AI1870">
        <v>0</v>
      </c>
      <c r="AJ1870">
        <f>marketing_campaign[[#This Row],[AcceptedCmp2]]+marketing_campaign[[#This Row],[AcceptedCmp1]]+marketing_campaign[[#This Row],[AcceptedCmp5]]+marketing_campaign[[#This Row],[AcceptedCmp4]]+marketing_campaign[[#This Row],[AcceptedCmp3]]</f>
        <v>0</v>
      </c>
    </row>
    <row r="1871" spans="1:36" x14ac:dyDescent="0.35">
      <c r="A1871">
        <v>2186</v>
      </c>
      <c r="B1871">
        <v>1977</v>
      </c>
      <c r="C1871">
        <f t="shared" ca="1" si="58"/>
        <v>49</v>
      </c>
      <c r="D1871" t="str" cm="1">
        <f t="array" aca="1" ref="D18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1" t="s">
        <v>37</v>
      </c>
      <c r="F1871" t="s">
        <v>31</v>
      </c>
      <c r="G1871" cm="1">
        <f t="array" ref="G1871">_xlfn.IFS(marketing_campaign[[#This Row],[Marital_Status]]="Single",I1871-J1871+1,marketing_campaign[[#This Row],[Marital_Status]]="Together",I1871+J1871+2,marketing_campaign[[#This Row],[Marital_Status]]="Alone",I1871-J1871+1,marketing_campaign[[#This Row],[Marital_Status]]="Married",I1871+J1871+2,marketing_campaign[[#This Row],[Marital_Status]]="Divorced",I1871+J1871+1,marketing_campaign[[#This Row],[Marital_Status]]="YOLO",I1871-J1871+1,marketing_campaign[[#This Row],[Marital_Status]]="Absurd",I1871-J1871+1,marketing_campaign[[#This Row],[Marital_Status]]="Widow",I1871+J1871+1)</f>
        <v>2</v>
      </c>
      <c r="H1871">
        <v>82326</v>
      </c>
      <c r="I1871">
        <v>0</v>
      </c>
      <c r="J1871">
        <v>0</v>
      </c>
      <c r="K1871" s="1">
        <v>41708</v>
      </c>
      <c r="L1871">
        <v>30</v>
      </c>
      <c r="M1871" t="str" cm="1">
        <f t="array" ref="M1871">_xlfn.IFS(AND(marketing_campaign[[#This Row],[Recency]]&gt;=0,marketing_campaign[[#This Row],[Recency]]&lt;=14),"Early Recency",AND(marketing_campaign[[#This Row],[Recency]]&gt;=15,marketing_campaign[[#This Row],[Recency]]&lt;=31),"Mid-Recency",marketing_campaign[[#This Row],[Recency]]&gt;=32,"Late Recency")</f>
        <v>Mid-Recency</v>
      </c>
      <c r="N1871">
        <v>938</v>
      </c>
      <c r="O1871">
        <v>142</v>
      </c>
      <c r="P1871">
        <v>754</v>
      </c>
      <c r="Q1871">
        <v>159</v>
      </c>
      <c r="R1871">
        <v>81</v>
      </c>
      <c r="S1871">
        <v>183</v>
      </c>
      <c r="T1871">
        <f>marketing_campaign[[#This Row],[MntGoldProds]]+marketing_campaign[[#This Row],[MntSweetProducts]]+marketing_campaign[[#This Row],[MntFishProducts]]+marketing_campaign[[#This Row],[MntMeatProducts]]+marketing_campaign[[#This Row],[MntFruits]]+marketing_campaign[[#This Row],[MntWines]]</f>
        <v>2257</v>
      </c>
      <c r="U1871">
        <v>1</v>
      </c>
      <c r="V1871">
        <v>5</v>
      </c>
      <c r="W1871">
        <v>10</v>
      </c>
      <c r="X1871">
        <v>6</v>
      </c>
      <c r="Y1871">
        <f t="shared" si="59"/>
        <v>22</v>
      </c>
      <c r="Z1871">
        <v>2</v>
      </c>
      <c r="AA1871">
        <v>0</v>
      </c>
      <c r="AB1871">
        <v>1</v>
      </c>
      <c r="AC1871">
        <v>1</v>
      </c>
      <c r="AD1871">
        <v>1</v>
      </c>
      <c r="AE1871">
        <v>0</v>
      </c>
      <c r="AF1871">
        <v>0</v>
      </c>
      <c r="AG1871">
        <v>3</v>
      </c>
      <c r="AH1871">
        <v>11</v>
      </c>
      <c r="AI1871">
        <v>1</v>
      </c>
      <c r="AJ1871">
        <f>marketing_campaign[[#This Row],[AcceptedCmp2]]+marketing_campaign[[#This Row],[AcceptedCmp1]]+marketing_campaign[[#This Row],[AcceptedCmp5]]+marketing_campaign[[#This Row],[AcceptedCmp4]]+marketing_campaign[[#This Row],[AcceptedCmp3]]</f>
        <v>3</v>
      </c>
    </row>
    <row r="1872" spans="1:36" x14ac:dyDescent="0.35">
      <c r="A1872">
        <v>3286</v>
      </c>
      <c r="B1872">
        <v>1967</v>
      </c>
      <c r="C1872">
        <f t="shared" ca="1" si="58"/>
        <v>59</v>
      </c>
      <c r="D1872" t="str" cm="1">
        <f t="array" aca="1" ref="D18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2" t="s">
        <v>32</v>
      </c>
      <c r="F1872" t="s">
        <v>35</v>
      </c>
      <c r="G1872" cm="1">
        <f t="array" ref="G1872">_xlfn.IFS(marketing_campaign[[#This Row],[Marital_Status]]="Single",I1872-J1872+1,marketing_campaign[[#This Row],[Marital_Status]]="Together",I1872+J1872+2,marketing_campaign[[#This Row],[Marital_Status]]="Alone",I1872-J1872+1,marketing_campaign[[#This Row],[Marital_Status]]="Married",I1872+J1872+2,marketing_campaign[[#This Row],[Marital_Status]]="Divorced",I1872+J1872+1,marketing_campaign[[#This Row],[Marital_Status]]="YOLO",I1872-J1872+1,marketing_campaign[[#This Row],[Marital_Status]]="Absurd",I1872-J1872+1,marketing_campaign[[#This Row],[Marital_Status]]="Widow",I1872+J1872+1)</f>
        <v>2</v>
      </c>
      <c r="H1872">
        <v>26642</v>
      </c>
      <c r="I1872">
        <v>1</v>
      </c>
      <c r="J1872">
        <v>0</v>
      </c>
      <c r="K1872" s="1">
        <v>41699</v>
      </c>
      <c r="L1872">
        <v>71</v>
      </c>
      <c r="M1872" t="str" cm="1">
        <f t="array" ref="M1872">_xlfn.IFS(AND(marketing_campaign[[#This Row],[Recency]]&gt;=0,marketing_campaign[[#This Row],[Recency]]&lt;=14),"Early Recency",AND(marketing_campaign[[#This Row],[Recency]]&gt;=15,marketing_campaign[[#This Row],[Recency]]&lt;=31),"Mid-Recency",marketing_campaign[[#This Row],[Recency]]&gt;=32,"Late Recency")</f>
        <v>Late Recency</v>
      </c>
      <c r="N1872">
        <v>13</v>
      </c>
      <c r="O1872">
        <v>2</v>
      </c>
      <c r="P1872">
        <v>15</v>
      </c>
      <c r="Q1872">
        <v>2</v>
      </c>
      <c r="R1872">
        <v>2</v>
      </c>
      <c r="S1872">
        <v>8</v>
      </c>
      <c r="T1872">
        <f>marketing_campaign[[#This Row],[MntGoldProds]]+marketing_campaign[[#This Row],[MntSweetProducts]]+marketing_campaign[[#This Row],[MntFishProducts]]+marketing_campaign[[#This Row],[MntMeatProducts]]+marketing_campaign[[#This Row],[MntFruits]]+marketing_campaign[[#This Row],[MntWines]]</f>
        <v>42</v>
      </c>
      <c r="U1872">
        <v>2</v>
      </c>
      <c r="V1872">
        <v>2</v>
      </c>
      <c r="W1872">
        <v>0</v>
      </c>
      <c r="X1872">
        <v>3</v>
      </c>
      <c r="Y1872">
        <f t="shared" si="59"/>
        <v>7</v>
      </c>
      <c r="Z1872">
        <v>6</v>
      </c>
      <c r="AA1872">
        <v>0</v>
      </c>
      <c r="AB1872">
        <v>0</v>
      </c>
      <c r="AC1872">
        <v>0</v>
      </c>
      <c r="AD1872">
        <v>0</v>
      </c>
      <c r="AE1872">
        <v>0</v>
      </c>
      <c r="AF1872">
        <v>0</v>
      </c>
      <c r="AG1872">
        <v>3</v>
      </c>
      <c r="AH1872">
        <v>11</v>
      </c>
      <c r="AI1872">
        <v>0</v>
      </c>
      <c r="AJ1872">
        <f>marketing_campaign[[#This Row],[AcceptedCmp2]]+marketing_campaign[[#This Row],[AcceptedCmp1]]+marketing_campaign[[#This Row],[AcceptedCmp5]]+marketing_campaign[[#This Row],[AcceptedCmp4]]+marketing_campaign[[#This Row],[AcceptedCmp3]]</f>
        <v>0</v>
      </c>
    </row>
    <row r="1873" spans="1:36" x14ac:dyDescent="0.35">
      <c r="A1873">
        <v>8602</v>
      </c>
      <c r="B1873">
        <v>1964</v>
      </c>
      <c r="C1873">
        <f t="shared" ca="1" si="58"/>
        <v>62</v>
      </c>
      <c r="D1873" t="str" cm="1">
        <f t="array" aca="1" ref="D18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3" t="s">
        <v>29</v>
      </c>
      <c r="F1873" t="s">
        <v>35</v>
      </c>
      <c r="G1873" cm="1">
        <f t="array" ref="G1873">_xlfn.IFS(marketing_campaign[[#This Row],[Marital_Status]]="Single",I1873-J1873+1,marketing_campaign[[#This Row],[Marital_Status]]="Together",I1873+J1873+2,marketing_campaign[[#This Row],[Marital_Status]]="Alone",I1873-J1873+1,marketing_campaign[[#This Row],[Marital_Status]]="Married",I1873+J1873+2,marketing_campaign[[#This Row],[Marital_Status]]="Divorced",I1873+J1873+1,marketing_campaign[[#This Row],[Marital_Status]]="YOLO",I1873-J1873+1,marketing_campaign[[#This Row],[Marital_Status]]="Absurd",I1873-J1873+1,marketing_campaign[[#This Row],[Marital_Status]]="Widow",I1873+J1873+1)</f>
        <v>2</v>
      </c>
      <c r="H1873">
        <v>69932</v>
      </c>
      <c r="I1873">
        <v>0</v>
      </c>
      <c r="J1873">
        <v>1</v>
      </c>
      <c r="K1873" s="1">
        <v>41437</v>
      </c>
      <c r="L1873">
        <v>97</v>
      </c>
      <c r="M1873" t="str" cm="1">
        <f t="array" ref="M1873">_xlfn.IFS(AND(marketing_campaign[[#This Row],[Recency]]&gt;=0,marketing_campaign[[#This Row],[Recency]]&lt;=14),"Early Recency",AND(marketing_campaign[[#This Row],[Recency]]&gt;=15,marketing_campaign[[#This Row],[Recency]]&lt;=31),"Mid-Recency",marketing_campaign[[#This Row],[Recency]]&gt;=32,"Late Recency")</f>
        <v>Late Recency</v>
      </c>
      <c r="N1873">
        <v>412</v>
      </c>
      <c r="O1873">
        <v>172</v>
      </c>
      <c r="P1873">
        <v>153</v>
      </c>
      <c r="Q1873">
        <v>150</v>
      </c>
      <c r="R1873">
        <v>105</v>
      </c>
      <c r="S1873">
        <v>57</v>
      </c>
      <c r="T1873">
        <f>marketing_campaign[[#This Row],[MntGoldProds]]+marketing_campaign[[#This Row],[MntSweetProducts]]+marketing_campaign[[#This Row],[MntFishProducts]]+marketing_campaign[[#This Row],[MntMeatProducts]]+marketing_campaign[[#This Row],[MntFruits]]+marketing_campaign[[#This Row],[MntWines]]</f>
        <v>1049</v>
      </c>
      <c r="U1873">
        <v>2</v>
      </c>
      <c r="V1873">
        <v>7</v>
      </c>
      <c r="W1873">
        <v>6</v>
      </c>
      <c r="X1873">
        <v>11</v>
      </c>
      <c r="Y1873">
        <f t="shared" si="59"/>
        <v>26</v>
      </c>
      <c r="Z1873">
        <v>4</v>
      </c>
      <c r="AA1873">
        <v>0</v>
      </c>
      <c r="AB1873">
        <v>0</v>
      </c>
      <c r="AC1873">
        <v>0</v>
      </c>
      <c r="AD1873">
        <v>0</v>
      </c>
      <c r="AE1873">
        <v>0</v>
      </c>
      <c r="AF1873">
        <v>0</v>
      </c>
      <c r="AG1873">
        <v>3</v>
      </c>
      <c r="AH1873">
        <v>11</v>
      </c>
      <c r="AI1873">
        <v>0</v>
      </c>
      <c r="AJ1873">
        <f>marketing_campaign[[#This Row],[AcceptedCmp2]]+marketing_campaign[[#This Row],[AcceptedCmp1]]+marketing_campaign[[#This Row],[AcceptedCmp5]]+marketing_campaign[[#This Row],[AcceptedCmp4]]+marketing_campaign[[#This Row],[AcceptedCmp3]]</f>
        <v>0</v>
      </c>
    </row>
    <row r="1874" spans="1:36" x14ac:dyDescent="0.35">
      <c r="A1874">
        <v>3722</v>
      </c>
      <c r="B1874">
        <v>1972</v>
      </c>
      <c r="C1874">
        <f t="shared" ca="1" si="58"/>
        <v>54</v>
      </c>
      <c r="D1874" t="str" cm="1">
        <f t="array" aca="1" ref="D18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74" t="s">
        <v>29</v>
      </c>
      <c r="F1874" t="s">
        <v>30</v>
      </c>
      <c r="G1874" cm="1">
        <f t="array" ref="G1874">_xlfn.IFS(marketing_campaign[[#This Row],[Marital_Status]]="Single",I1874-J1874+1,marketing_campaign[[#This Row],[Marital_Status]]="Together",I1874+J1874+2,marketing_campaign[[#This Row],[Marital_Status]]="Alone",I1874-J1874+1,marketing_campaign[[#This Row],[Marital_Status]]="Married",I1874+J1874+2,marketing_campaign[[#This Row],[Marital_Status]]="Divorced",I1874+J1874+1,marketing_campaign[[#This Row],[Marital_Status]]="YOLO",I1874-J1874+1,marketing_campaign[[#This Row],[Marital_Status]]="Absurd",I1874-J1874+1,marketing_campaign[[#This Row],[Marital_Status]]="Widow",I1874+J1874+1)</f>
        <v>1</v>
      </c>
      <c r="H1874">
        <v>44503</v>
      </c>
      <c r="I1874">
        <v>1</v>
      </c>
      <c r="J1874">
        <v>1</v>
      </c>
      <c r="K1874" s="1">
        <v>41745</v>
      </c>
      <c r="L1874">
        <v>83</v>
      </c>
      <c r="M1874" t="str" cm="1">
        <f t="array" ref="M1874">_xlfn.IFS(AND(marketing_campaign[[#This Row],[Recency]]&gt;=0,marketing_campaign[[#This Row],[Recency]]&lt;=14),"Early Recency",AND(marketing_campaign[[#This Row],[Recency]]&gt;=15,marketing_campaign[[#This Row],[Recency]]&lt;=31),"Mid-Recency",marketing_campaign[[#This Row],[Recency]]&gt;=32,"Late Recency")</f>
        <v>Late Recency</v>
      </c>
      <c r="N1874">
        <v>31</v>
      </c>
      <c r="O1874">
        <v>1</v>
      </c>
      <c r="P1874">
        <v>8</v>
      </c>
      <c r="Q1874">
        <v>0</v>
      </c>
      <c r="R1874">
        <v>0</v>
      </c>
      <c r="S1874">
        <v>8</v>
      </c>
      <c r="T1874">
        <f>marketing_campaign[[#This Row],[MntGoldProds]]+marketing_campaign[[#This Row],[MntSweetProducts]]+marketing_campaign[[#This Row],[MntFishProducts]]+marketing_campaign[[#This Row],[MntMeatProducts]]+marketing_campaign[[#This Row],[MntFruits]]+marketing_campaign[[#This Row],[MntWines]]</f>
        <v>48</v>
      </c>
      <c r="U1874">
        <v>2</v>
      </c>
      <c r="V1874">
        <v>2</v>
      </c>
      <c r="W1874">
        <v>0</v>
      </c>
      <c r="X1874">
        <v>3</v>
      </c>
      <c r="Y1874">
        <f t="shared" si="59"/>
        <v>7</v>
      </c>
      <c r="Z1874">
        <v>6</v>
      </c>
      <c r="AA1874">
        <v>0</v>
      </c>
      <c r="AB1874">
        <v>0</v>
      </c>
      <c r="AC1874">
        <v>0</v>
      </c>
      <c r="AD1874">
        <v>0</v>
      </c>
      <c r="AE1874">
        <v>0</v>
      </c>
      <c r="AF1874">
        <v>0</v>
      </c>
      <c r="AG1874">
        <v>3</v>
      </c>
      <c r="AH1874">
        <v>11</v>
      </c>
      <c r="AI1874">
        <v>0</v>
      </c>
      <c r="AJ1874">
        <f>marketing_campaign[[#This Row],[AcceptedCmp2]]+marketing_campaign[[#This Row],[AcceptedCmp1]]+marketing_campaign[[#This Row],[AcceptedCmp5]]+marketing_campaign[[#This Row],[AcceptedCmp4]]+marketing_campaign[[#This Row],[AcceptedCmp3]]</f>
        <v>0</v>
      </c>
    </row>
    <row r="1875" spans="1:36" x14ac:dyDescent="0.35">
      <c r="A1875">
        <v>6715</v>
      </c>
      <c r="B1875">
        <v>1948</v>
      </c>
      <c r="C1875">
        <f t="shared" ca="1" si="58"/>
        <v>78</v>
      </c>
      <c r="D1875" t="str" cm="1">
        <f t="array" aca="1" ref="D18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875" t="s">
        <v>32</v>
      </c>
      <c r="F1875" t="s">
        <v>30</v>
      </c>
      <c r="G1875" cm="1">
        <f t="array" ref="G1875">_xlfn.IFS(marketing_campaign[[#This Row],[Marital_Status]]="Single",I1875-J1875+1,marketing_campaign[[#This Row],[Marital_Status]]="Together",I1875+J1875+2,marketing_campaign[[#This Row],[Marital_Status]]="Alone",I1875-J1875+1,marketing_campaign[[#This Row],[Marital_Status]]="Married",I1875+J1875+2,marketing_campaign[[#This Row],[Marital_Status]]="Divorced",I1875+J1875+1,marketing_campaign[[#This Row],[Marital_Status]]="YOLO",I1875-J1875+1,marketing_campaign[[#This Row],[Marital_Status]]="Absurd",I1875-J1875+1,marketing_campaign[[#This Row],[Marital_Status]]="Widow",I1875+J1875+1)</f>
        <v>0</v>
      </c>
      <c r="H1875">
        <v>60200</v>
      </c>
      <c r="I1875">
        <v>0</v>
      </c>
      <c r="J1875">
        <v>1</v>
      </c>
      <c r="K1875" s="1">
        <v>41276</v>
      </c>
      <c r="L1875">
        <v>3</v>
      </c>
      <c r="M1875" t="str" cm="1">
        <f t="array" ref="M1875">_xlfn.IFS(AND(marketing_campaign[[#This Row],[Recency]]&gt;=0,marketing_campaign[[#This Row],[Recency]]&lt;=14),"Early Recency",AND(marketing_campaign[[#This Row],[Recency]]&gt;=15,marketing_campaign[[#This Row],[Recency]]&lt;=31),"Mid-Recency",marketing_campaign[[#This Row],[Recency]]&gt;=32,"Late Recency")</f>
        <v>Early Recency</v>
      </c>
      <c r="N1875">
        <v>502</v>
      </c>
      <c r="O1875">
        <v>19</v>
      </c>
      <c r="P1875">
        <v>132</v>
      </c>
      <c r="Q1875">
        <v>0</v>
      </c>
      <c r="R1875">
        <v>6</v>
      </c>
      <c r="S1875">
        <v>26</v>
      </c>
      <c r="T1875">
        <f>marketing_campaign[[#This Row],[MntGoldProds]]+marketing_campaign[[#This Row],[MntSweetProducts]]+marketing_campaign[[#This Row],[MntFishProducts]]+marketing_campaign[[#This Row],[MntMeatProducts]]+marketing_campaign[[#This Row],[MntFruits]]+marketing_campaign[[#This Row],[MntWines]]</f>
        <v>685</v>
      </c>
      <c r="U1875">
        <v>6</v>
      </c>
      <c r="V1875">
        <v>6</v>
      </c>
      <c r="W1875">
        <v>2</v>
      </c>
      <c r="X1875">
        <v>11</v>
      </c>
      <c r="Y1875">
        <f t="shared" si="59"/>
        <v>25</v>
      </c>
      <c r="Z1875">
        <v>6</v>
      </c>
      <c r="AA1875">
        <v>0</v>
      </c>
      <c r="AB1875">
        <v>0</v>
      </c>
      <c r="AC1875">
        <v>0</v>
      </c>
      <c r="AD1875">
        <v>0</v>
      </c>
      <c r="AE1875">
        <v>0</v>
      </c>
      <c r="AF1875">
        <v>0</v>
      </c>
      <c r="AG1875">
        <v>3</v>
      </c>
      <c r="AH1875">
        <v>11</v>
      </c>
      <c r="AI1875">
        <v>0</v>
      </c>
      <c r="AJ1875">
        <f>marketing_campaign[[#This Row],[AcceptedCmp2]]+marketing_campaign[[#This Row],[AcceptedCmp1]]+marketing_campaign[[#This Row],[AcceptedCmp5]]+marketing_campaign[[#This Row],[AcceptedCmp4]]+marketing_campaign[[#This Row],[AcceptedCmp3]]</f>
        <v>0</v>
      </c>
    </row>
    <row r="1876" spans="1:36" x14ac:dyDescent="0.35">
      <c r="A1876">
        <v>4796</v>
      </c>
      <c r="B1876">
        <v>1952</v>
      </c>
      <c r="C1876">
        <f t="shared" ca="1" si="58"/>
        <v>74</v>
      </c>
      <c r="D1876" t="str" cm="1">
        <f t="array" aca="1" ref="D18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6" t="s">
        <v>29</v>
      </c>
      <c r="F1876" t="s">
        <v>35</v>
      </c>
      <c r="G1876" cm="1">
        <f t="array" ref="G1876">_xlfn.IFS(marketing_campaign[[#This Row],[Marital_Status]]="Single",I1876-J1876+1,marketing_campaign[[#This Row],[Marital_Status]]="Together",I1876+J1876+2,marketing_campaign[[#This Row],[Marital_Status]]="Alone",I1876-J1876+1,marketing_campaign[[#This Row],[Marital_Status]]="Married",I1876+J1876+2,marketing_campaign[[#This Row],[Marital_Status]]="Divorced",I1876+J1876+1,marketing_campaign[[#This Row],[Marital_Status]]="YOLO",I1876-J1876+1,marketing_campaign[[#This Row],[Marital_Status]]="Absurd",I1876-J1876+1,marketing_campaign[[#This Row],[Marital_Status]]="Widow",I1876+J1876+1)</f>
        <v>2</v>
      </c>
      <c r="H1876">
        <v>49638</v>
      </c>
      <c r="I1876">
        <v>0</v>
      </c>
      <c r="J1876">
        <v>1</v>
      </c>
      <c r="K1876" s="1">
        <v>41748</v>
      </c>
      <c r="L1876">
        <v>71</v>
      </c>
      <c r="M1876" t="str" cm="1">
        <f t="array" ref="M1876">_xlfn.IFS(AND(marketing_campaign[[#This Row],[Recency]]&gt;=0,marketing_campaign[[#This Row],[Recency]]&lt;=14),"Early Recency",AND(marketing_campaign[[#This Row],[Recency]]&gt;=15,marketing_campaign[[#This Row],[Recency]]&lt;=31),"Mid-Recency",marketing_campaign[[#This Row],[Recency]]&gt;=32,"Late Recency")</f>
        <v>Late Recency</v>
      </c>
      <c r="N1876">
        <v>18</v>
      </c>
      <c r="O1876">
        <v>10</v>
      </c>
      <c r="P1876">
        <v>3</v>
      </c>
      <c r="Q1876">
        <v>3</v>
      </c>
      <c r="R1876">
        <v>5</v>
      </c>
      <c r="S1876">
        <v>0</v>
      </c>
      <c r="T1876">
        <f>marketing_campaign[[#This Row],[MntGoldProds]]+marketing_campaign[[#This Row],[MntSweetProducts]]+marketing_campaign[[#This Row],[MntFishProducts]]+marketing_campaign[[#This Row],[MntMeatProducts]]+marketing_campaign[[#This Row],[MntFruits]]+marketing_campaign[[#This Row],[MntWines]]</f>
        <v>39</v>
      </c>
      <c r="U1876">
        <v>1</v>
      </c>
      <c r="V1876">
        <v>1</v>
      </c>
      <c r="W1876">
        <v>0</v>
      </c>
      <c r="X1876">
        <v>3</v>
      </c>
      <c r="Y1876">
        <f t="shared" si="59"/>
        <v>5</v>
      </c>
      <c r="Z1876">
        <v>2</v>
      </c>
      <c r="AA1876">
        <v>0</v>
      </c>
      <c r="AB1876">
        <v>0</v>
      </c>
      <c r="AC1876">
        <v>0</v>
      </c>
      <c r="AD1876">
        <v>0</v>
      </c>
      <c r="AE1876">
        <v>0</v>
      </c>
      <c r="AF1876">
        <v>0</v>
      </c>
      <c r="AG1876">
        <v>3</v>
      </c>
      <c r="AH1876">
        <v>11</v>
      </c>
      <c r="AI1876">
        <v>0</v>
      </c>
      <c r="AJ1876">
        <f>marketing_campaign[[#This Row],[AcceptedCmp2]]+marketing_campaign[[#This Row],[AcceptedCmp1]]+marketing_campaign[[#This Row],[AcceptedCmp5]]+marketing_campaign[[#This Row],[AcceptedCmp4]]+marketing_campaign[[#This Row],[AcceptedCmp3]]</f>
        <v>0</v>
      </c>
    </row>
    <row r="1877" spans="1:36" x14ac:dyDescent="0.35">
      <c r="A1877">
        <v>9612</v>
      </c>
      <c r="B1877">
        <v>1987</v>
      </c>
      <c r="C1877">
        <f t="shared" ca="1" si="58"/>
        <v>39</v>
      </c>
      <c r="D1877" t="str" cm="1">
        <f t="array" aca="1" ref="D18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77" t="s">
        <v>37</v>
      </c>
      <c r="F1877" t="s">
        <v>30</v>
      </c>
      <c r="G1877" cm="1">
        <f t="array" ref="G1877">_xlfn.IFS(marketing_campaign[[#This Row],[Marital_Status]]="Single",I1877-J1877+1,marketing_campaign[[#This Row],[Marital_Status]]="Together",I1877+J1877+2,marketing_campaign[[#This Row],[Marital_Status]]="Alone",I1877-J1877+1,marketing_campaign[[#This Row],[Marital_Status]]="Married",I1877+J1877+2,marketing_campaign[[#This Row],[Marital_Status]]="Divorced",I1877+J1877+1,marketing_campaign[[#This Row],[Marital_Status]]="YOLO",I1877-J1877+1,marketing_campaign[[#This Row],[Marital_Status]]="Absurd",I1877-J1877+1,marketing_campaign[[#This Row],[Marital_Status]]="Widow",I1877+J1877+1)</f>
        <v>1</v>
      </c>
      <c r="H1877">
        <v>23830</v>
      </c>
      <c r="I1877">
        <v>0</v>
      </c>
      <c r="J1877">
        <v>0</v>
      </c>
      <c r="K1877" s="1">
        <v>41677</v>
      </c>
      <c r="L1877">
        <v>3</v>
      </c>
      <c r="M1877" t="str" cm="1">
        <f t="array" ref="M1877">_xlfn.IFS(AND(marketing_campaign[[#This Row],[Recency]]&gt;=0,marketing_campaign[[#This Row],[Recency]]&lt;=14),"Early Recency",AND(marketing_campaign[[#This Row],[Recency]]&gt;=15,marketing_campaign[[#This Row],[Recency]]&lt;=31),"Mid-Recency",marketing_campaign[[#This Row],[Recency]]&gt;=32,"Late Recency")</f>
        <v>Early Recency</v>
      </c>
      <c r="N1877">
        <v>1</v>
      </c>
      <c r="O1877">
        <v>8</v>
      </c>
      <c r="P1877">
        <v>6</v>
      </c>
      <c r="Q1877">
        <v>4</v>
      </c>
      <c r="R1877">
        <v>8</v>
      </c>
      <c r="S1877">
        <v>16</v>
      </c>
      <c r="T1877">
        <f>marketing_campaign[[#This Row],[MntGoldProds]]+marketing_campaign[[#This Row],[MntSweetProducts]]+marketing_campaign[[#This Row],[MntFishProducts]]+marketing_campaign[[#This Row],[MntMeatProducts]]+marketing_campaign[[#This Row],[MntFruits]]+marketing_campaign[[#This Row],[MntWines]]</f>
        <v>43</v>
      </c>
      <c r="U1877">
        <v>1</v>
      </c>
      <c r="V1877">
        <v>1</v>
      </c>
      <c r="W1877">
        <v>0</v>
      </c>
      <c r="X1877">
        <v>3</v>
      </c>
      <c r="Y1877">
        <f t="shared" si="59"/>
        <v>5</v>
      </c>
      <c r="Z1877">
        <v>7</v>
      </c>
      <c r="AA1877">
        <v>0</v>
      </c>
      <c r="AB1877">
        <v>0</v>
      </c>
      <c r="AC1877">
        <v>0</v>
      </c>
      <c r="AD1877">
        <v>0</v>
      </c>
      <c r="AE1877">
        <v>0</v>
      </c>
      <c r="AF1877">
        <v>0</v>
      </c>
      <c r="AG1877">
        <v>3</v>
      </c>
      <c r="AH1877">
        <v>11</v>
      </c>
      <c r="AI1877">
        <v>0</v>
      </c>
      <c r="AJ1877">
        <f>marketing_campaign[[#This Row],[AcceptedCmp2]]+marketing_campaign[[#This Row],[AcceptedCmp1]]+marketing_campaign[[#This Row],[AcceptedCmp5]]+marketing_campaign[[#This Row],[AcceptedCmp4]]+marketing_campaign[[#This Row],[AcceptedCmp3]]</f>
        <v>0</v>
      </c>
    </row>
    <row r="1878" spans="1:36" x14ac:dyDescent="0.35">
      <c r="A1878">
        <v>3766</v>
      </c>
      <c r="B1878">
        <v>1959</v>
      </c>
      <c r="C1878">
        <f t="shared" ca="1" si="58"/>
        <v>67</v>
      </c>
      <c r="D1878" t="str" cm="1">
        <f t="array" aca="1" ref="D18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8" t="s">
        <v>34</v>
      </c>
      <c r="F1878" t="s">
        <v>38</v>
      </c>
      <c r="G1878" cm="1">
        <f t="array" ref="G1878">_xlfn.IFS(marketing_campaign[[#This Row],[Marital_Status]]="Single",I1878-J1878+1,marketing_campaign[[#This Row],[Marital_Status]]="Together",I1878+J1878+2,marketing_campaign[[#This Row],[Marital_Status]]="Alone",I1878-J1878+1,marketing_campaign[[#This Row],[Marital_Status]]="Married",I1878+J1878+2,marketing_campaign[[#This Row],[Marital_Status]]="Divorced",I1878+J1878+1,marketing_campaign[[#This Row],[Marital_Status]]="YOLO",I1878-J1878+1,marketing_campaign[[#This Row],[Marital_Status]]="Absurd",I1878-J1878+1,marketing_campaign[[#This Row],[Marital_Status]]="Widow",I1878+J1878+1)</f>
        <v>1</v>
      </c>
      <c r="H1878">
        <v>33051</v>
      </c>
      <c r="I1878">
        <v>0</v>
      </c>
      <c r="J1878">
        <v>0</v>
      </c>
      <c r="K1878" s="1">
        <v>41137</v>
      </c>
      <c r="L1878">
        <v>15</v>
      </c>
      <c r="M1878" t="str" cm="1">
        <f t="array" ref="M1878">_xlfn.IFS(AND(marketing_campaign[[#This Row],[Recency]]&gt;=0,marketing_campaign[[#This Row],[Recency]]&lt;=14),"Early Recency",AND(marketing_campaign[[#This Row],[Recency]]&gt;=15,marketing_campaign[[#This Row],[Recency]]&lt;=31),"Mid-Recency",marketing_campaign[[#This Row],[Recency]]&gt;=32,"Late Recency")</f>
        <v>Mid-Recency</v>
      </c>
      <c r="N1878">
        <v>100</v>
      </c>
      <c r="O1878">
        <v>71</v>
      </c>
      <c r="P1878">
        <v>243</v>
      </c>
      <c r="Q1878">
        <v>108</v>
      </c>
      <c r="R1878">
        <v>94</v>
      </c>
      <c r="S1878">
        <v>219</v>
      </c>
      <c r="T1878">
        <f>marketing_campaign[[#This Row],[MntGoldProds]]+marketing_campaign[[#This Row],[MntSweetProducts]]+marketing_campaign[[#This Row],[MntFishProducts]]+marketing_campaign[[#This Row],[MntMeatProducts]]+marketing_campaign[[#This Row],[MntFruits]]+marketing_campaign[[#This Row],[MntWines]]</f>
        <v>835</v>
      </c>
      <c r="U1878">
        <v>3</v>
      </c>
      <c r="V1878">
        <v>9</v>
      </c>
      <c r="W1878">
        <v>1</v>
      </c>
      <c r="X1878">
        <v>8</v>
      </c>
      <c r="Y1878">
        <f t="shared" si="59"/>
        <v>21</v>
      </c>
      <c r="Z1878">
        <v>9</v>
      </c>
      <c r="AA1878">
        <v>0</v>
      </c>
      <c r="AB1878">
        <v>0</v>
      </c>
      <c r="AC1878">
        <v>0</v>
      </c>
      <c r="AD1878">
        <v>0</v>
      </c>
      <c r="AE1878">
        <v>0</v>
      </c>
      <c r="AF1878">
        <v>0</v>
      </c>
      <c r="AG1878">
        <v>3</v>
      </c>
      <c r="AH1878">
        <v>11</v>
      </c>
      <c r="AI1878">
        <v>1</v>
      </c>
      <c r="AJ1878">
        <f>marketing_campaign[[#This Row],[AcceptedCmp2]]+marketing_campaign[[#This Row],[AcceptedCmp1]]+marketing_campaign[[#This Row],[AcceptedCmp5]]+marketing_campaign[[#This Row],[AcceptedCmp4]]+marketing_campaign[[#This Row],[AcceptedCmp3]]</f>
        <v>0</v>
      </c>
    </row>
    <row r="1879" spans="1:36" x14ac:dyDescent="0.35">
      <c r="A1879">
        <v>1399</v>
      </c>
      <c r="B1879">
        <v>1958</v>
      </c>
      <c r="C1879">
        <f t="shared" ca="1" si="58"/>
        <v>68</v>
      </c>
      <c r="D1879" t="str" cm="1">
        <f t="array" aca="1" ref="D18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79" t="s">
        <v>29</v>
      </c>
      <c r="F1879" t="s">
        <v>33</v>
      </c>
      <c r="G1879" cm="1">
        <f t="array" ref="G1879">_xlfn.IFS(marketing_campaign[[#This Row],[Marital_Status]]="Single",I1879-J1879+1,marketing_campaign[[#This Row],[Marital_Status]]="Together",I1879+J1879+2,marketing_campaign[[#This Row],[Marital_Status]]="Alone",I1879-J1879+1,marketing_campaign[[#This Row],[Marital_Status]]="Married",I1879+J1879+2,marketing_campaign[[#This Row],[Marital_Status]]="Divorced",I1879+J1879+1,marketing_campaign[[#This Row],[Marital_Status]]="YOLO",I1879-J1879+1,marketing_campaign[[#This Row],[Marital_Status]]="Absurd",I1879-J1879+1,marketing_campaign[[#This Row],[Marital_Status]]="Widow",I1879+J1879+1)</f>
        <v>2</v>
      </c>
      <c r="H1879">
        <v>72905</v>
      </c>
      <c r="I1879">
        <v>0</v>
      </c>
      <c r="J1879">
        <v>0</v>
      </c>
      <c r="K1879" s="1">
        <v>41660</v>
      </c>
      <c r="L1879">
        <v>52</v>
      </c>
      <c r="M1879" t="str" cm="1">
        <f t="array" ref="M1879">_xlfn.IFS(AND(marketing_campaign[[#This Row],[Recency]]&gt;=0,marketing_campaign[[#This Row],[Recency]]&lt;=14),"Early Recency",AND(marketing_campaign[[#This Row],[Recency]]&gt;=15,marketing_campaign[[#This Row],[Recency]]&lt;=31),"Mid-Recency",marketing_campaign[[#This Row],[Recency]]&gt;=32,"Late Recency")</f>
        <v>Late Recency</v>
      </c>
      <c r="N1879">
        <v>407</v>
      </c>
      <c r="O1879">
        <v>114</v>
      </c>
      <c r="P1879">
        <v>445</v>
      </c>
      <c r="Q1879">
        <v>181</v>
      </c>
      <c r="R1879">
        <v>165</v>
      </c>
      <c r="S1879">
        <v>203</v>
      </c>
      <c r="T1879">
        <f>marketing_campaign[[#This Row],[MntGoldProds]]+marketing_campaign[[#This Row],[MntSweetProducts]]+marketing_campaign[[#This Row],[MntFishProducts]]+marketing_campaign[[#This Row],[MntMeatProducts]]+marketing_campaign[[#This Row],[MntFruits]]+marketing_campaign[[#This Row],[MntWines]]</f>
        <v>1515</v>
      </c>
      <c r="U1879">
        <v>1</v>
      </c>
      <c r="V1879">
        <v>3</v>
      </c>
      <c r="W1879">
        <v>7</v>
      </c>
      <c r="X1879">
        <v>9</v>
      </c>
      <c r="Y1879">
        <f t="shared" si="59"/>
        <v>20</v>
      </c>
      <c r="Z1879">
        <v>1</v>
      </c>
      <c r="AA1879">
        <v>0</v>
      </c>
      <c r="AB1879">
        <v>0</v>
      </c>
      <c r="AC1879">
        <v>0</v>
      </c>
      <c r="AD1879">
        <v>1</v>
      </c>
      <c r="AE1879">
        <v>0</v>
      </c>
      <c r="AF1879">
        <v>0</v>
      </c>
      <c r="AG1879">
        <v>3</v>
      </c>
      <c r="AH1879">
        <v>11</v>
      </c>
      <c r="AI1879">
        <v>0</v>
      </c>
      <c r="AJ1879">
        <f>marketing_campaign[[#This Row],[AcceptedCmp2]]+marketing_campaign[[#This Row],[AcceptedCmp1]]+marketing_campaign[[#This Row],[AcceptedCmp5]]+marketing_campaign[[#This Row],[AcceptedCmp4]]+marketing_campaign[[#This Row],[AcceptedCmp3]]</f>
        <v>1</v>
      </c>
    </row>
    <row r="1880" spans="1:36" x14ac:dyDescent="0.35">
      <c r="A1880">
        <v>1570</v>
      </c>
      <c r="B1880">
        <v>1951</v>
      </c>
      <c r="C1880">
        <f t="shared" ca="1" si="58"/>
        <v>75</v>
      </c>
      <c r="D1880" t="str" cm="1">
        <f t="array" aca="1" ref="D18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80" t="s">
        <v>32</v>
      </c>
      <c r="F1880" t="s">
        <v>31</v>
      </c>
      <c r="G1880" cm="1">
        <f t="array" ref="G1880">_xlfn.IFS(marketing_campaign[[#This Row],[Marital_Status]]="Single",I1880-J1880+1,marketing_campaign[[#This Row],[Marital_Status]]="Together",I1880+J1880+2,marketing_campaign[[#This Row],[Marital_Status]]="Alone",I1880-J1880+1,marketing_campaign[[#This Row],[Marital_Status]]="Married",I1880+J1880+2,marketing_campaign[[#This Row],[Marital_Status]]="Divorced",I1880+J1880+1,marketing_campaign[[#This Row],[Marital_Status]]="YOLO",I1880-J1880+1,marketing_campaign[[#This Row],[Marital_Status]]="Absurd",I1880-J1880+1,marketing_campaign[[#This Row],[Marital_Status]]="Widow",I1880+J1880+1)</f>
        <v>3</v>
      </c>
      <c r="H1880">
        <v>69702</v>
      </c>
      <c r="I1880">
        <v>0</v>
      </c>
      <c r="J1880">
        <v>1</v>
      </c>
      <c r="K1880" s="1">
        <v>41324</v>
      </c>
      <c r="L1880">
        <v>8</v>
      </c>
      <c r="M1880" t="str" cm="1">
        <f t="array" ref="M1880">_xlfn.IFS(AND(marketing_campaign[[#This Row],[Recency]]&gt;=0,marketing_campaign[[#This Row],[Recency]]&lt;=14),"Early Recency",AND(marketing_campaign[[#This Row],[Recency]]&gt;=15,marketing_campaign[[#This Row],[Recency]]&lt;=31),"Mid-Recency",marketing_campaign[[#This Row],[Recency]]&gt;=32,"Late Recency")</f>
        <v>Early Recency</v>
      </c>
      <c r="N1880">
        <v>664</v>
      </c>
      <c r="O1880">
        <v>9</v>
      </c>
      <c r="P1880">
        <v>240</v>
      </c>
      <c r="Q1880">
        <v>50</v>
      </c>
      <c r="R1880">
        <v>19</v>
      </c>
      <c r="S1880">
        <v>57</v>
      </c>
      <c r="T1880">
        <f>marketing_campaign[[#This Row],[MntGoldProds]]+marketing_campaign[[#This Row],[MntSweetProducts]]+marketing_campaign[[#This Row],[MntFishProducts]]+marketing_campaign[[#This Row],[MntMeatProducts]]+marketing_campaign[[#This Row],[MntFruits]]+marketing_campaign[[#This Row],[MntWines]]</f>
        <v>1039</v>
      </c>
      <c r="U1880">
        <v>2</v>
      </c>
      <c r="V1880">
        <v>7</v>
      </c>
      <c r="W1880">
        <v>7</v>
      </c>
      <c r="X1880">
        <v>10</v>
      </c>
      <c r="Y1880">
        <f t="shared" si="59"/>
        <v>26</v>
      </c>
      <c r="Z1880">
        <v>4</v>
      </c>
      <c r="AA1880">
        <v>0</v>
      </c>
      <c r="AB1880">
        <v>0</v>
      </c>
      <c r="AC1880">
        <v>0</v>
      </c>
      <c r="AD1880">
        <v>0</v>
      </c>
      <c r="AE1880">
        <v>0</v>
      </c>
      <c r="AF1880">
        <v>0</v>
      </c>
      <c r="AG1880">
        <v>3</v>
      </c>
      <c r="AH1880">
        <v>11</v>
      </c>
      <c r="AI1880">
        <v>0</v>
      </c>
      <c r="AJ1880">
        <f>marketing_campaign[[#This Row],[AcceptedCmp2]]+marketing_campaign[[#This Row],[AcceptedCmp1]]+marketing_campaign[[#This Row],[AcceptedCmp5]]+marketing_campaign[[#This Row],[AcceptedCmp4]]+marketing_campaign[[#This Row],[AcceptedCmp3]]</f>
        <v>0</v>
      </c>
    </row>
    <row r="1881" spans="1:36" x14ac:dyDescent="0.35">
      <c r="A1881">
        <v>3426</v>
      </c>
      <c r="B1881">
        <v>1975</v>
      </c>
      <c r="C1881">
        <f t="shared" ca="1" si="58"/>
        <v>51</v>
      </c>
      <c r="D1881" t="str" cm="1">
        <f t="array" aca="1" ref="D18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1" t="s">
        <v>29</v>
      </c>
      <c r="F1881" t="s">
        <v>35</v>
      </c>
      <c r="G1881" cm="1">
        <f t="array" ref="G1881">_xlfn.IFS(marketing_campaign[[#This Row],[Marital_Status]]="Single",I1881-J1881+1,marketing_campaign[[#This Row],[Marital_Status]]="Together",I1881+J1881+2,marketing_campaign[[#This Row],[Marital_Status]]="Alone",I1881-J1881+1,marketing_campaign[[#This Row],[Marital_Status]]="Married",I1881+J1881+2,marketing_campaign[[#This Row],[Marital_Status]]="Divorced",I1881+J1881+1,marketing_campaign[[#This Row],[Marital_Status]]="YOLO",I1881-J1881+1,marketing_campaign[[#This Row],[Marital_Status]]="Absurd",I1881-J1881+1,marketing_campaign[[#This Row],[Marital_Status]]="Widow",I1881+J1881+1)</f>
        <v>2</v>
      </c>
      <c r="H1881">
        <v>70300</v>
      </c>
      <c r="I1881">
        <v>1</v>
      </c>
      <c r="J1881">
        <v>0</v>
      </c>
      <c r="K1881" s="1">
        <v>41470</v>
      </c>
      <c r="L1881">
        <v>89</v>
      </c>
      <c r="M1881" t="str" cm="1">
        <f t="array" ref="M1881">_xlfn.IFS(AND(marketing_campaign[[#This Row],[Recency]]&gt;=0,marketing_campaign[[#This Row],[Recency]]&lt;=14),"Early Recency",AND(marketing_campaign[[#This Row],[Recency]]&gt;=15,marketing_campaign[[#This Row],[Recency]]&lt;=31),"Mid-Recency",marketing_campaign[[#This Row],[Recency]]&gt;=32,"Late Recency")</f>
        <v>Late Recency</v>
      </c>
      <c r="N1881">
        <v>1045</v>
      </c>
      <c r="O1881">
        <v>61</v>
      </c>
      <c r="P1881">
        <v>338</v>
      </c>
      <c r="Q1881">
        <v>60</v>
      </c>
      <c r="R1881">
        <v>46</v>
      </c>
      <c r="S1881">
        <v>46</v>
      </c>
      <c r="T1881">
        <f>marketing_campaign[[#This Row],[MntGoldProds]]+marketing_campaign[[#This Row],[MntSweetProducts]]+marketing_campaign[[#This Row],[MntFishProducts]]+marketing_campaign[[#This Row],[MntMeatProducts]]+marketing_campaign[[#This Row],[MntFruits]]+marketing_campaign[[#This Row],[MntWines]]</f>
        <v>1596</v>
      </c>
      <c r="U1881">
        <v>3</v>
      </c>
      <c r="V1881">
        <v>5</v>
      </c>
      <c r="W1881">
        <v>5</v>
      </c>
      <c r="X1881">
        <v>13</v>
      </c>
      <c r="Y1881">
        <f t="shared" si="59"/>
        <v>26</v>
      </c>
      <c r="Z1881">
        <v>8</v>
      </c>
      <c r="AA1881">
        <v>0</v>
      </c>
      <c r="AB1881">
        <v>0</v>
      </c>
      <c r="AC1881">
        <v>0</v>
      </c>
      <c r="AD1881">
        <v>0</v>
      </c>
      <c r="AE1881">
        <v>0</v>
      </c>
      <c r="AF1881">
        <v>0</v>
      </c>
      <c r="AG1881">
        <v>3</v>
      </c>
      <c r="AH1881">
        <v>11</v>
      </c>
      <c r="AI1881">
        <v>0</v>
      </c>
      <c r="AJ1881">
        <f>marketing_campaign[[#This Row],[AcceptedCmp2]]+marketing_campaign[[#This Row],[AcceptedCmp1]]+marketing_campaign[[#This Row],[AcceptedCmp5]]+marketing_campaign[[#This Row],[AcceptedCmp4]]+marketing_campaign[[#This Row],[AcceptedCmp3]]</f>
        <v>0</v>
      </c>
    </row>
    <row r="1882" spans="1:36" x14ac:dyDescent="0.35">
      <c r="A1882">
        <v>3074</v>
      </c>
      <c r="B1882">
        <v>1984</v>
      </c>
      <c r="C1882">
        <f t="shared" ca="1" si="58"/>
        <v>42</v>
      </c>
      <c r="D1882" t="str" cm="1">
        <f t="array" aca="1" ref="D18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82" t="s">
        <v>32</v>
      </c>
      <c r="F1882" t="s">
        <v>33</v>
      </c>
      <c r="G1882" cm="1">
        <f t="array" ref="G1882">_xlfn.IFS(marketing_campaign[[#This Row],[Marital_Status]]="Single",I1882-J1882+1,marketing_campaign[[#This Row],[Marital_Status]]="Together",I1882+J1882+2,marketing_campaign[[#This Row],[Marital_Status]]="Alone",I1882-J1882+1,marketing_campaign[[#This Row],[Marital_Status]]="Married",I1882+J1882+2,marketing_campaign[[#This Row],[Marital_Status]]="Divorced",I1882+J1882+1,marketing_campaign[[#This Row],[Marital_Status]]="YOLO",I1882-J1882+1,marketing_campaign[[#This Row],[Marital_Status]]="Absurd",I1882-J1882+1,marketing_campaign[[#This Row],[Marital_Status]]="Widow",I1882+J1882+1)</f>
        <v>2</v>
      </c>
      <c r="H1882">
        <v>70643</v>
      </c>
      <c r="I1882">
        <v>0</v>
      </c>
      <c r="J1882">
        <v>0</v>
      </c>
      <c r="K1882" s="1">
        <v>41197</v>
      </c>
      <c r="L1882">
        <v>66</v>
      </c>
      <c r="M1882" t="str" cm="1">
        <f t="array" ref="M1882">_xlfn.IFS(AND(marketing_campaign[[#This Row],[Recency]]&gt;=0,marketing_campaign[[#This Row],[Recency]]&lt;=14),"Early Recency",AND(marketing_campaign[[#This Row],[Recency]]&gt;=15,marketing_campaign[[#This Row],[Recency]]&lt;=31),"Mid-Recency",marketing_campaign[[#This Row],[Recency]]&gt;=32,"Late Recency")</f>
        <v>Late Recency</v>
      </c>
      <c r="N1882">
        <v>1218</v>
      </c>
      <c r="O1882">
        <v>107</v>
      </c>
      <c r="P1882">
        <v>304</v>
      </c>
      <c r="Q1882">
        <v>23</v>
      </c>
      <c r="R1882">
        <v>143</v>
      </c>
      <c r="S1882">
        <v>33</v>
      </c>
      <c r="T1882">
        <f>marketing_campaign[[#This Row],[MntGoldProds]]+marketing_campaign[[#This Row],[MntSweetProducts]]+marketing_campaign[[#This Row],[MntFishProducts]]+marketing_campaign[[#This Row],[MntMeatProducts]]+marketing_campaign[[#This Row],[MntFruits]]+marketing_campaign[[#This Row],[MntWines]]</f>
        <v>1828</v>
      </c>
      <c r="U1882">
        <v>1</v>
      </c>
      <c r="V1882">
        <v>5</v>
      </c>
      <c r="W1882">
        <v>8</v>
      </c>
      <c r="X1882">
        <v>4</v>
      </c>
      <c r="Y1882">
        <f t="shared" si="59"/>
        <v>18</v>
      </c>
      <c r="Z1882">
        <v>6</v>
      </c>
      <c r="AA1882">
        <v>0</v>
      </c>
      <c r="AB1882">
        <v>0</v>
      </c>
      <c r="AC1882">
        <v>0</v>
      </c>
      <c r="AD1882">
        <v>0</v>
      </c>
      <c r="AE1882">
        <v>0</v>
      </c>
      <c r="AF1882">
        <v>0</v>
      </c>
      <c r="AG1882">
        <v>3</v>
      </c>
      <c r="AH1882">
        <v>11</v>
      </c>
      <c r="AI1882">
        <v>1</v>
      </c>
      <c r="AJ1882">
        <f>marketing_campaign[[#This Row],[AcceptedCmp2]]+marketing_campaign[[#This Row],[AcceptedCmp1]]+marketing_campaign[[#This Row],[AcceptedCmp5]]+marketing_campaign[[#This Row],[AcceptedCmp4]]+marketing_campaign[[#This Row],[AcceptedCmp3]]</f>
        <v>0</v>
      </c>
    </row>
    <row r="1883" spans="1:36" x14ac:dyDescent="0.35">
      <c r="A1883">
        <v>8341</v>
      </c>
      <c r="B1883">
        <v>1969</v>
      </c>
      <c r="C1883">
        <f t="shared" ca="1" si="58"/>
        <v>57</v>
      </c>
      <c r="D1883" t="str" cm="1">
        <f t="array" aca="1" ref="D18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3" t="s">
        <v>32</v>
      </c>
      <c r="F1883" t="s">
        <v>33</v>
      </c>
      <c r="G1883" cm="1">
        <f t="array" ref="G1883">_xlfn.IFS(marketing_campaign[[#This Row],[Marital_Status]]="Single",I1883-J1883+1,marketing_campaign[[#This Row],[Marital_Status]]="Together",I1883+J1883+2,marketing_campaign[[#This Row],[Marital_Status]]="Alone",I1883-J1883+1,marketing_campaign[[#This Row],[Marital_Status]]="Married",I1883+J1883+2,marketing_campaign[[#This Row],[Marital_Status]]="Divorced",I1883+J1883+1,marketing_campaign[[#This Row],[Marital_Status]]="YOLO",I1883-J1883+1,marketing_campaign[[#This Row],[Marital_Status]]="Absurd",I1883-J1883+1,marketing_campaign[[#This Row],[Marital_Status]]="Widow",I1883+J1883+1)</f>
        <v>3</v>
      </c>
      <c r="H1883">
        <v>30396</v>
      </c>
      <c r="I1883">
        <v>1</v>
      </c>
      <c r="J1883">
        <v>0</v>
      </c>
      <c r="K1883" s="1">
        <v>41759</v>
      </c>
      <c r="L1883">
        <v>22</v>
      </c>
      <c r="M1883" t="str" cm="1">
        <f t="array" ref="M1883">_xlfn.IFS(AND(marketing_campaign[[#This Row],[Recency]]&gt;=0,marketing_campaign[[#This Row],[Recency]]&lt;=14),"Early Recency",AND(marketing_campaign[[#This Row],[Recency]]&gt;=15,marketing_campaign[[#This Row],[Recency]]&lt;=31),"Mid-Recency",marketing_campaign[[#This Row],[Recency]]&gt;=32,"Late Recency")</f>
        <v>Mid-Recency</v>
      </c>
      <c r="N1883">
        <v>15</v>
      </c>
      <c r="O1883">
        <v>0</v>
      </c>
      <c r="P1883">
        <v>6</v>
      </c>
      <c r="Q1883">
        <v>0</v>
      </c>
      <c r="R1883">
        <v>1</v>
      </c>
      <c r="S1883">
        <v>12</v>
      </c>
      <c r="T1883">
        <f>marketing_campaign[[#This Row],[MntGoldProds]]+marketing_campaign[[#This Row],[MntSweetProducts]]+marketing_campaign[[#This Row],[MntFishProducts]]+marketing_campaign[[#This Row],[MntMeatProducts]]+marketing_campaign[[#This Row],[MntFruits]]+marketing_campaign[[#This Row],[MntWines]]</f>
        <v>34</v>
      </c>
      <c r="U1883">
        <v>2</v>
      </c>
      <c r="V1883">
        <v>1</v>
      </c>
      <c r="W1883">
        <v>1</v>
      </c>
      <c r="X1883">
        <v>2</v>
      </c>
      <c r="Y1883">
        <f t="shared" si="59"/>
        <v>6</v>
      </c>
      <c r="Z1883">
        <v>7</v>
      </c>
      <c r="AA1883">
        <v>1</v>
      </c>
      <c r="AB1883">
        <v>0</v>
      </c>
      <c r="AC1883">
        <v>0</v>
      </c>
      <c r="AD1883">
        <v>0</v>
      </c>
      <c r="AE1883">
        <v>0</v>
      </c>
      <c r="AF1883">
        <v>0</v>
      </c>
      <c r="AG1883">
        <v>3</v>
      </c>
      <c r="AH1883">
        <v>11</v>
      </c>
      <c r="AI1883">
        <v>1</v>
      </c>
      <c r="AJ1883">
        <f>marketing_campaign[[#This Row],[AcceptedCmp2]]+marketing_campaign[[#This Row],[AcceptedCmp1]]+marketing_campaign[[#This Row],[AcceptedCmp5]]+marketing_campaign[[#This Row],[AcceptedCmp4]]+marketing_campaign[[#This Row],[AcceptedCmp3]]</f>
        <v>1</v>
      </c>
    </row>
    <row r="1884" spans="1:36" x14ac:dyDescent="0.35">
      <c r="A1884">
        <v>5180</v>
      </c>
      <c r="B1884">
        <v>1968</v>
      </c>
      <c r="C1884">
        <f t="shared" ca="1" si="58"/>
        <v>58</v>
      </c>
      <c r="D1884" t="str" cm="1">
        <f t="array" aca="1" ref="D18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4" t="s">
        <v>32</v>
      </c>
      <c r="F1884" t="s">
        <v>35</v>
      </c>
      <c r="G1884" cm="1">
        <f t="array" ref="G1884">_xlfn.IFS(marketing_campaign[[#This Row],[Marital_Status]]="Single",I1884-J1884+1,marketing_campaign[[#This Row],[Marital_Status]]="Together",I1884+J1884+2,marketing_campaign[[#This Row],[Marital_Status]]="Alone",I1884-J1884+1,marketing_campaign[[#This Row],[Marital_Status]]="Married",I1884+J1884+2,marketing_campaign[[#This Row],[Marital_Status]]="Divorced",I1884+J1884+1,marketing_campaign[[#This Row],[Marital_Status]]="YOLO",I1884-J1884+1,marketing_campaign[[#This Row],[Marital_Status]]="Absurd",I1884-J1884+1,marketing_campaign[[#This Row],[Marital_Status]]="Widow",I1884+J1884+1)</f>
        <v>2</v>
      </c>
      <c r="H1884">
        <v>50616</v>
      </c>
      <c r="I1884">
        <v>0</v>
      </c>
      <c r="J1884">
        <v>1</v>
      </c>
      <c r="K1884" s="1">
        <v>41747</v>
      </c>
      <c r="L1884">
        <v>56</v>
      </c>
      <c r="M1884" t="str" cm="1">
        <f t="array" ref="M1884">_xlfn.IFS(AND(marketing_campaign[[#This Row],[Recency]]&gt;=0,marketing_campaign[[#This Row],[Recency]]&lt;=14),"Early Recency",AND(marketing_campaign[[#This Row],[Recency]]&gt;=15,marketing_campaign[[#This Row],[Recency]]&lt;=31),"Mid-Recency",marketing_campaign[[#This Row],[Recency]]&gt;=32,"Late Recency")</f>
        <v>Late Recency</v>
      </c>
      <c r="N1884">
        <v>128</v>
      </c>
      <c r="O1884">
        <v>0</v>
      </c>
      <c r="P1884">
        <v>16</v>
      </c>
      <c r="Q1884">
        <v>0</v>
      </c>
      <c r="R1884">
        <v>1</v>
      </c>
      <c r="S1884">
        <v>4</v>
      </c>
      <c r="T1884">
        <f>marketing_campaign[[#This Row],[MntGoldProds]]+marketing_campaign[[#This Row],[MntSweetProducts]]+marketing_campaign[[#This Row],[MntFishProducts]]+marketing_campaign[[#This Row],[MntMeatProducts]]+marketing_campaign[[#This Row],[MntFruits]]+marketing_campaign[[#This Row],[MntWines]]</f>
        <v>149</v>
      </c>
      <c r="U1884">
        <v>2</v>
      </c>
      <c r="V1884">
        <v>4</v>
      </c>
      <c r="W1884">
        <v>0</v>
      </c>
      <c r="X1884">
        <v>4</v>
      </c>
      <c r="Y1884">
        <f t="shared" si="59"/>
        <v>10</v>
      </c>
      <c r="Z1884">
        <v>7</v>
      </c>
      <c r="AA1884">
        <v>0</v>
      </c>
      <c r="AB1884">
        <v>0</v>
      </c>
      <c r="AC1884">
        <v>0</v>
      </c>
      <c r="AD1884">
        <v>0</v>
      </c>
      <c r="AE1884">
        <v>0</v>
      </c>
      <c r="AF1884">
        <v>0</v>
      </c>
      <c r="AG1884">
        <v>3</v>
      </c>
      <c r="AH1884">
        <v>11</v>
      </c>
      <c r="AI1884">
        <v>0</v>
      </c>
      <c r="AJ1884">
        <f>marketing_campaign[[#This Row],[AcceptedCmp2]]+marketing_campaign[[#This Row],[AcceptedCmp1]]+marketing_campaign[[#This Row],[AcceptedCmp5]]+marketing_campaign[[#This Row],[AcceptedCmp4]]+marketing_campaign[[#This Row],[AcceptedCmp3]]</f>
        <v>0</v>
      </c>
    </row>
    <row r="1885" spans="1:36" x14ac:dyDescent="0.35">
      <c r="A1885">
        <v>6461</v>
      </c>
      <c r="B1885">
        <v>1969</v>
      </c>
      <c r="C1885">
        <f t="shared" ca="1" si="58"/>
        <v>57</v>
      </c>
      <c r="D1885" t="str" cm="1">
        <f t="array" aca="1" ref="D18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5" t="s">
        <v>34</v>
      </c>
      <c r="F1885" t="s">
        <v>30</v>
      </c>
      <c r="G1885" cm="1">
        <f t="array" ref="G1885">_xlfn.IFS(marketing_campaign[[#This Row],[Marital_Status]]="Single",I1885-J1885+1,marketing_campaign[[#This Row],[Marital_Status]]="Together",I1885+J1885+2,marketing_campaign[[#This Row],[Marital_Status]]="Alone",I1885-J1885+1,marketing_campaign[[#This Row],[Marital_Status]]="Married",I1885+J1885+2,marketing_campaign[[#This Row],[Marital_Status]]="Divorced",I1885+J1885+1,marketing_campaign[[#This Row],[Marital_Status]]="YOLO",I1885-J1885+1,marketing_campaign[[#This Row],[Marital_Status]]="Absurd",I1885-J1885+1,marketing_campaign[[#This Row],[Marital_Status]]="Widow",I1885+J1885+1)</f>
        <v>0</v>
      </c>
      <c r="H1885">
        <v>62772</v>
      </c>
      <c r="I1885">
        <v>0</v>
      </c>
      <c r="J1885">
        <v>1</v>
      </c>
      <c r="K1885" s="1">
        <v>41413</v>
      </c>
      <c r="L1885">
        <v>74</v>
      </c>
      <c r="M1885" t="str" cm="1">
        <f t="array" ref="M1885">_xlfn.IFS(AND(marketing_campaign[[#This Row],[Recency]]&gt;=0,marketing_campaign[[#This Row],[Recency]]&lt;=14),"Early Recency",AND(marketing_campaign[[#This Row],[Recency]]&gt;=15,marketing_campaign[[#This Row],[Recency]]&lt;=31),"Mid-Recency",marketing_campaign[[#This Row],[Recency]]&gt;=32,"Late Recency")</f>
        <v>Late Recency</v>
      </c>
      <c r="N1885">
        <v>581</v>
      </c>
      <c r="O1885">
        <v>49</v>
      </c>
      <c r="P1885">
        <v>157</v>
      </c>
      <c r="Q1885">
        <v>43</v>
      </c>
      <c r="R1885">
        <v>8</v>
      </c>
      <c r="S1885">
        <v>108</v>
      </c>
      <c r="T1885">
        <f>marketing_campaign[[#This Row],[MntGoldProds]]+marketing_campaign[[#This Row],[MntSweetProducts]]+marketing_campaign[[#This Row],[MntFishProducts]]+marketing_campaign[[#This Row],[MntMeatProducts]]+marketing_campaign[[#This Row],[MntFruits]]+marketing_campaign[[#This Row],[MntWines]]</f>
        <v>946</v>
      </c>
      <c r="U1885">
        <v>1</v>
      </c>
      <c r="V1885">
        <v>5</v>
      </c>
      <c r="W1885">
        <v>6</v>
      </c>
      <c r="X1885">
        <v>11</v>
      </c>
      <c r="Y1885">
        <f t="shared" si="59"/>
        <v>23</v>
      </c>
      <c r="Z1885">
        <v>2</v>
      </c>
      <c r="AA1885">
        <v>0</v>
      </c>
      <c r="AB1885">
        <v>1</v>
      </c>
      <c r="AC1885">
        <v>0</v>
      </c>
      <c r="AD1885">
        <v>0</v>
      </c>
      <c r="AE1885">
        <v>0</v>
      </c>
      <c r="AF1885">
        <v>0</v>
      </c>
      <c r="AG1885">
        <v>3</v>
      </c>
      <c r="AH1885">
        <v>11</v>
      </c>
      <c r="AI1885">
        <v>0</v>
      </c>
      <c r="AJ1885">
        <f>marketing_campaign[[#This Row],[AcceptedCmp2]]+marketing_campaign[[#This Row],[AcceptedCmp1]]+marketing_campaign[[#This Row],[AcceptedCmp5]]+marketing_campaign[[#This Row],[AcceptedCmp4]]+marketing_campaign[[#This Row],[AcceptedCmp3]]</f>
        <v>1</v>
      </c>
    </row>
    <row r="1886" spans="1:36" x14ac:dyDescent="0.35">
      <c r="A1886">
        <v>7679</v>
      </c>
      <c r="B1886">
        <v>1985</v>
      </c>
      <c r="C1886">
        <f t="shared" ca="1" si="58"/>
        <v>41</v>
      </c>
      <c r="D1886" t="str" cm="1">
        <f t="array" aca="1" ref="D18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86" t="s">
        <v>32</v>
      </c>
      <c r="F1886" t="s">
        <v>30</v>
      </c>
      <c r="G1886" cm="1">
        <f t="array" ref="G1886">_xlfn.IFS(marketing_campaign[[#This Row],[Marital_Status]]="Single",I1886-J1886+1,marketing_campaign[[#This Row],[Marital_Status]]="Together",I1886+J1886+2,marketing_campaign[[#This Row],[Marital_Status]]="Alone",I1886-J1886+1,marketing_campaign[[#This Row],[Marital_Status]]="Married",I1886+J1886+2,marketing_campaign[[#This Row],[Marital_Status]]="Divorced",I1886+J1886+1,marketing_campaign[[#This Row],[Marital_Status]]="YOLO",I1886-J1886+1,marketing_campaign[[#This Row],[Marital_Status]]="Absurd",I1886-J1886+1,marketing_campaign[[#This Row],[Marital_Status]]="Widow",I1886+J1886+1)</f>
        <v>1</v>
      </c>
      <c r="H1886">
        <v>30298</v>
      </c>
      <c r="I1886">
        <v>0</v>
      </c>
      <c r="J1886">
        <v>0</v>
      </c>
      <c r="K1886" s="1">
        <v>41778</v>
      </c>
      <c r="L1886">
        <v>48</v>
      </c>
      <c r="M1886" t="str" cm="1">
        <f t="array" ref="M1886">_xlfn.IFS(AND(marketing_campaign[[#This Row],[Recency]]&gt;=0,marketing_campaign[[#This Row],[Recency]]&lt;=14),"Early Recency",AND(marketing_campaign[[#This Row],[Recency]]&gt;=15,marketing_campaign[[#This Row],[Recency]]&lt;=31),"Mid-Recency",marketing_campaign[[#This Row],[Recency]]&gt;=32,"Late Recency")</f>
        <v>Late Recency</v>
      </c>
      <c r="N1886">
        <v>6</v>
      </c>
      <c r="O1886">
        <v>3</v>
      </c>
      <c r="P1886">
        <v>12</v>
      </c>
      <c r="Q1886">
        <v>6</v>
      </c>
      <c r="R1886">
        <v>1</v>
      </c>
      <c r="S1886">
        <v>0</v>
      </c>
      <c r="T1886">
        <f>marketing_campaign[[#This Row],[MntGoldProds]]+marketing_campaign[[#This Row],[MntSweetProducts]]+marketing_campaign[[#This Row],[MntFishProducts]]+marketing_campaign[[#This Row],[MntMeatProducts]]+marketing_campaign[[#This Row],[MntFruits]]+marketing_campaign[[#This Row],[MntWines]]</f>
        <v>28</v>
      </c>
      <c r="U1886">
        <v>1</v>
      </c>
      <c r="V1886">
        <v>1</v>
      </c>
      <c r="W1886">
        <v>1</v>
      </c>
      <c r="X1886">
        <v>3</v>
      </c>
      <c r="Y1886">
        <f t="shared" si="59"/>
        <v>6</v>
      </c>
      <c r="Z1886">
        <v>3</v>
      </c>
      <c r="AA1886">
        <v>0</v>
      </c>
      <c r="AB1886">
        <v>0</v>
      </c>
      <c r="AC1886">
        <v>0</v>
      </c>
      <c r="AD1886">
        <v>0</v>
      </c>
      <c r="AE1886">
        <v>0</v>
      </c>
      <c r="AF1886">
        <v>0</v>
      </c>
      <c r="AG1886">
        <v>3</v>
      </c>
      <c r="AH1886">
        <v>11</v>
      </c>
      <c r="AI1886">
        <v>0</v>
      </c>
      <c r="AJ1886">
        <f>marketing_campaign[[#This Row],[AcceptedCmp2]]+marketing_campaign[[#This Row],[AcceptedCmp1]]+marketing_campaign[[#This Row],[AcceptedCmp5]]+marketing_campaign[[#This Row],[AcceptedCmp4]]+marketing_campaign[[#This Row],[AcceptedCmp3]]</f>
        <v>0</v>
      </c>
    </row>
    <row r="1887" spans="1:36" x14ac:dyDescent="0.35">
      <c r="A1887">
        <v>10702</v>
      </c>
      <c r="B1887">
        <v>1984</v>
      </c>
      <c r="C1887">
        <f t="shared" ca="1" si="58"/>
        <v>42</v>
      </c>
      <c r="D1887" t="str" cm="1">
        <f t="array" aca="1" ref="D18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87" t="s">
        <v>29</v>
      </c>
      <c r="F1887" t="s">
        <v>30</v>
      </c>
      <c r="G1887" cm="1">
        <f t="array" ref="G1887">_xlfn.IFS(marketing_campaign[[#This Row],[Marital_Status]]="Single",I1887-J1887+1,marketing_campaign[[#This Row],[Marital_Status]]="Together",I1887+J1887+2,marketing_campaign[[#This Row],[Marital_Status]]="Alone",I1887-J1887+1,marketing_campaign[[#This Row],[Marital_Status]]="Married",I1887+J1887+2,marketing_campaign[[#This Row],[Marital_Status]]="Divorced",I1887+J1887+1,marketing_campaign[[#This Row],[Marital_Status]]="YOLO",I1887-J1887+1,marketing_campaign[[#This Row],[Marital_Status]]="Absurd",I1887-J1887+1,marketing_campaign[[#This Row],[Marital_Status]]="Widow",I1887+J1887+1)</f>
        <v>2</v>
      </c>
      <c r="H1887">
        <v>52413</v>
      </c>
      <c r="I1887">
        <v>1</v>
      </c>
      <c r="J1887">
        <v>0</v>
      </c>
      <c r="K1887" s="1">
        <v>41216</v>
      </c>
      <c r="L1887">
        <v>67</v>
      </c>
      <c r="M1887" t="str" cm="1">
        <f t="array" ref="M1887">_xlfn.IFS(AND(marketing_campaign[[#This Row],[Recency]]&gt;=0,marketing_campaign[[#This Row],[Recency]]&lt;=14),"Early Recency",AND(marketing_campaign[[#This Row],[Recency]]&gt;=15,marketing_campaign[[#This Row],[Recency]]&lt;=31),"Mid-Recency",marketing_campaign[[#This Row],[Recency]]&gt;=32,"Late Recency")</f>
        <v>Late Recency</v>
      </c>
      <c r="N1887">
        <v>185</v>
      </c>
      <c r="O1887">
        <v>8</v>
      </c>
      <c r="P1887">
        <v>133</v>
      </c>
      <c r="Q1887">
        <v>56</v>
      </c>
      <c r="R1887">
        <v>56</v>
      </c>
      <c r="S1887">
        <v>12</v>
      </c>
      <c r="T1887">
        <f>marketing_campaign[[#This Row],[MntGoldProds]]+marketing_campaign[[#This Row],[MntSweetProducts]]+marketing_campaign[[#This Row],[MntFishProducts]]+marketing_campaign[[#This Row],[MntMeatProducts]]+marketing_campaign[[#This Row],[MntFruits]]+marketing_campaign[[#This Row],[MntWines]]</f>
        <v>450</v>
      </c>
      <c r="U1887">
        <v>2</v>
      </c>
      <c r="V1887">
        <v>7</v>
      </c>
      <c r="W1887">
        <v>1</v>
      </c>
      <c r="X1887">
        <v>7</v>
      </c>
      <c r="Y1887">
        <f t="shared" si="59"/>
        <v>17</v>
      </c>
      <c r="Z1887">
        <v>7</v>
      </c>
      <c r="AA1887">
        <v>0</v>
      </c>
      <c r="AB1887">
        <v>0</v>
      </c>
      <c r="AC1887">
        <v>0</v>
      </c>
      <c r="AD1887">
        <v>0</v>
      </c>
      <c r="AE1887">
        <v>0</v>
      </c>
      <c r="AF1887">
        <v>0</v>
      </c>
      <c r="AG1887">
        <v>3</v>
      </c>
      <c r="AH1887">
        <v>11</v>
      </c>
      <c r="AI1887">
        <v>0</v>
      </c>
      <c r="AJ1887">
        <f>marketing_campaign[[#This Row],[AcceptedCmp2]]+marketing_campaign[[#This Row],[AcceptedCmp1]]+marketing_campaign[[#This Row],[AcceptedCmp5]]+marketing_campaign[[#This Row],[AcceptedCmp4]]+marketing_campaign[[#This Row],[AcceptedCmp3]]</f>
        <v>0</v>
      </c>
    </row>
    <row r="1888" spans="1:36" x14ac:dyDescent="0.35">
      <c r="A1888">
        <v>7505</v>
      </c>
      <c r="B1888">
        <v>1957</v>
      </c>
      <c r="C1888">
        <f t="shared" ca="1" si="58"/>
        <v>69</v>
      </c>
      <c r="D1888" t="str" cm="1">
        <f t="array" aca="1" ref="D18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88" t="s">
        <v>32</v>
      </c>
      <c r="F1888" t="s">
        <v>33</v>
      </c>
      <c r="G1888" cm="1">
        <f t="array" ref="G1888">_xlfn.IFS(marketing_campaign[[#This Row],[Marital_Status]]="Single",I1888-J1888+1,marketing_campaign[[#This Row],[Marital_Status]]="Together",I1888+J1888+2,marketing_campaign[[#This Row],[Marital_Status]]="Alone",I1888-J1888+1,marketing_campaign[[#This Row],[Marital_Status]]="Married",I1888+J1888+2,marketing_campaign[[#This Row],[Marital_Status]]="Divorced",I1888+J1888+1,marketing_campaign[[#This Row],[Marital_Status]]="YOLO",I1888-J1888+1,marketing_campaign[[#This Row],[Marital_Status]]="Absurd",I1888-J1888+1,marketing_campaign[[#This Row],[Marital_Status]]="Widow",I1888+J1888+1)</f>
        <v>4</v>
      </c>
      <c r="H1888">
        <v>44155</v>
      </c>
      <c r="I1888">
        <v>1</v>
      </c>
      <c r="J1888">
        <v>1</v>
      </c>
      <c r="K1888" s="1">
        <v>41658</v>
      </c>
      <c r="L1888">
        <v>24</v>
      </c>
      <c r="M1888" t="str" cm="1">
        <f t="array" ref="M1888">_xlfn.IFS(AND(marketing_campaign[[#This Row],[Recency]]&gt;=0,marketing_campaign[[#This Row],[Recency]]&lt;=14),"Early Recency",AND(marketing_campaign[[#This Row],[Recency]]&gt;=15,marketing_campaign[[#This Row],[Recency]]&lt;=31),"Mid-Recency",marketing_campaign[[#This Row],[Recency]]&gt;=32,"Late Recency")</f>
        <v>Mid-Recency</v>
      </c>
      <c r="N1888">
        <v>22</v>
      </c>
      <c r="O1888">
        <v>1</v>
      </c>
      <c r="P1888">
        <v>9</v>
      </c>
      <c r="Q1888">
        <v>0</v>
      </c>
      <c r="R1888">
        <v>0</v>
      </c>
      <c r="S1888">
        <v>14</v>
      </c>
      <c r="T1888">
        <f>marketing_campaign[[#This Row],[MntGoldProds]]+marketing_campaign[[#This Row],[MntSweetProducts]]+marketing_campaign[[#This Row],[MntFishProducts]]+marketing_campaign[[#This Row],[MntMeatProducts]]+marketing_campaign[[#This Row],[MntFruits]]+marketing_campaign[[#This Row],[MntWines]]</f>
        <v>46</v>
      </c>
      <c r="U1888">
        <v>1</v>
      </c>
      <c r="V1888">
        <v>1</v>
      </c>
      <c r="W1888">
        <v>1</v>
      </c>
      <c r="X1888">
        <v>2</v>
      </c>
      <c r="Y1888">
        <f t="shared" si="59"/>
        <v>5</v>
      </c>
      <c r="Z1888">
        <v>4</v>
      </c>
      <c r="AA1888">
        <v>0</v>
      </c>
      <c r="AB1888">
        <v>0</v>
      </c>
      <c r="AC1888">
        <v>0</v>
      </c>
      <c r="AD1888">
        <v>0</v>
      </c>
      <c r="AE1888">
        <v>0</v>
      </c>
      <c r="AF1888">
        <v>0</v>
      </c>
      <c r="AG1888">
        <v>3</v>
      </c>
      <c r="AH1888">
        <v>11</v>
      </c>
      <c r="AI1888">
        <v>0</v>
      </c>
      <c r="AJ1888">
        <f>marketing_campaign[[#This Row],[AcceptedCmp2]]+marketing_campaign[[#This Row],[AcceptedCmp1]]+marketing_campaign[[#This Row],[AcceptedCmp5]]+marketing_campaign[[#This Row],[AcceptedCmp4]]+marketing_campaign[[#This Row],[AcceptedCmp3]]</f>
        <v>0</v>
      </c>
    </row>
    <row r="1889" spans="1:36" x14ac:dyDescent="0.35">
      <c r="A1889">
        <v>5113</v>
      </c>
      <c r="B1889">
        <v>1971</v>
      </c>
      <c r="C1889">
        <f t="shared" ca="1" si="58"/>
        <v>55</v>
      </c>
      <c r="D1889" t="str" cm="1">
        <f t="array" aca="1" ref="D18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89" t="s">
        <v>32</v>
      </c>
      <c r="F1889" t="s">
        <v>35</v>
      </c>
      <c r="G1889" cm="1">
        <f t="array" ref="G1889">_xlfn.IFS(marketing_campaign[[#This Row],[Marital_Status]]="Single",I1889-J1889+1,marketing_campaign[[#This Row],[Marital_Status]]="Together",I1889+J1889+2,marketing_campaign[[#This Row],[Marital_Status]]="Alone",I1889-J1889+1,marketing_campaign[[#This Row],[Marital_Status]]="Married",I1889+J1889+2,marketing_campaign[[#This Row],[Marital_Status]]="Divorced",I1889+J1889+1,marketing_campaign[[#This Row],[Marital_Status]]="YOLO",I1889-J1889+1,marketing_campaign[[#This Row],[Marital_Status]]="Absurd",I1889-J1889+1,marketing_campaign[[#This Row],[Marital_Status]]="Widow",I1889+J1889+1)</f>
        <v>1</v>
      </c>
      <c r="H1889">
        <v>86979</v>
      </c>
      <c r="I1889">
        <v>0</v>
      </c>
      <c r="J1889">
        <v>0</v>
      </c>
      <c r="K1889" s="1">
        <v>41585</v>
      </c>
      <c r="L1889">
        <v>67</v>
      </c>
      <c r="M1889" t="str" cm="1">
        <f t="array" ref="M1889">_xlfn.IFS(AND(marketing_campaign[[#This Row],[Recency]]&gt;=0,marketing_campaign[[#This Row],[Recency]]&lt;=14),"Early Recency",AND(marketing_campaign[[#This Row],[Recency]]&gt;=15,marketing_campaign[[#This Row],[Recency]]&lt;=31),"Mid-Recency",marketing_campaign[[#This Row],[Recency]]&gt;=32,"Late Recency")</f>
        <v>Late Recency</v>
      </c>
      <c r="N1889">
        <v>584</v>
      </c>
      <c r="O1889">
        <v>100</v>
      </c>
      <c r="P1889">
        <v>835</v>
      </c>
      <c r="Q1889">
        <v>65</v>
      </c>
      <c r="R1889">
        <v>83</v>
      </c>
      <c r="S1889">
        <v>35</v>
      </c>
      <c r="T1889">
        <f>marketing_campaign[[#This Row],[MntGoldProds]]+marketing_campaign[[#This Row],[MntSweetProducts]]+marketing_campaign[[#This Row],[MntFishProducts]]+marketing_campaign[[#This Row],[MntMeatProducts]]+marketing_campaign[[#This Row],[MntFruits]]+marketing_campaign[[#This Row],[MntWines]]</f>
        <v>1702</v>
      </c>
      <c r="U1889">
        <v>1</v>
      </c>
      <c r="V1889">
        <v>5</v>
      </c>
      <c r="W1889">
        <v>5</v>
      </c>
      <c r="X1889">
        <v>5</v>
      </c>
      <c r="Y1889">
        <f t="shared" si="59"/>
        <v>16</v>
      </c>
      <c r="Z1889">
        <v>2</v>
      </c>
      <c r="AA1889">
        <v>1</v>
      </c>
      <c r="AB1889">
        <v>0</v>
      </c>
      <c r="AC1889">
        <v>0</v>
      </c>
      <c r="AD1889">
        <v>0</v>
      </c>
      <c r="AE1889">
        <v>0</v>
      </c>
      <c r="AF1889">
        <v>0</v>
      </c>
      <c r="AG1889">
        <v>3</v>
      </c>
      <c r="AH1889">
        <v>11</v>
      </c>
      <c r="AI1889">
        <v>1</v>
      </c>
      <c r="AJ1889">
        <f>marketing_campaign[[#This Row],[AcceptedCmp2]]+marketing_campaign[[#This Row],[AcceptedCmp1]]+marketing_campaign[[#This Row],[AcceptedCmp5]]+marketing_campaign[[#This Row],[AcceptedCmp4]]+marketing_campaign[[#This Row],[AcceptedCmp3]]</f>
        <v>1</v>
      </c>
    </row>
    <row r="1890" spans="1:36" x14ac:dyDescent="0.35">
      <c r="A1890">
        <v>10858</v>
      </c>
      <c r="B1890">
        <v>1975</v>
      </c>
      <c r="C1890">
        <f t="shared" ca="1" si="58"/>
        <v>51</v>
      </c>
      <c r="D1890" t="str" cm="1">
        <f t="array" aca="1" ref="D18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0" t="s">
        <v>29</v>
      </c>
      <c r="F1890" t="s">
        <v>31</v>
      </c>
      <c r="G1890" cm="1">
        <f t="array" ref="G1890">_xlfn.IFS(marketing_campaign[[#This Row],[Marital_Status]]="Single",I1890-J1890+1,marketing_campaign[[#This Row],[Marital_Status]]="Together",I1890+J1890+2,marketing_campaign[[#This Row],[Marital_Status]]="Alone",I1890-J1890+1,marketing_campaign[[#This Row],[Marital_Status]]="Married",I1890+J1890+2,marketing_campaign[[#This Row],[Marital_Status]]="Divorced",I1890+J1890+1,marketing_campaign[[#This Row],[Marital_Status]]="YOLO",I1890-J1890+1,marketing_campaign[[#This Row],[Marital_Status]]="Absurd",I1890-J1890+1,marketing_campaign[[#This Row],[Marital_Status]]="Widow",I1890+J1890+1)</f>
        <v>4</v>
      </c>
      <c r="H1890">
        <v>76532</v>
      </c>
      <c r="I1890">
        <v>1</v>
      </c>
      <c r="J1890">
        <v>1</v>
      </c>
      <c r="K1890" s="1">
        <v>41526</v>
      </c>
      <c r="L1890">
        <v>38</v>
      </c>
      <c r="M1890" t="str" cm="1">
        <f t="array" ref="M1890">_xlfn.IFS(AND(marketing_campaign[[#This Row],[Recency]]&gt;=0,marketing_campaign[[#This Row],[Recency]]&lt;=14),"Early Recency",AND(marketing_campaign[[#This Row],[Recency]]&gt;=15,marketing_campaign[[#This Row],[Recency]]&lt;=31),"Mid-Recency",marketing_campaign[[#This Row],[Recency]]&gt;=32,"Late Recency")</f>
        <v>Late Recency</v>
      </c>
      <c r="N1890">
        <v>355</v>
      </c>
      <c r="O1890">
        <v>30</v>
      </c>
      <c r="P1890">
        <v>177</v>
      </c>
      <c r="Q1890">
        <v>90</v>
      </c>
      <c r="R1890">
        <v>138</v>
      </c>
      <c r="S1890">
        <v>30</v>
      </c>
      <c r="T1890">
        <f>marketing_campaign[[#This Row],[MntGoldProds]]+marketing_campaign[[#This Row],[MntSweetProducts]]+marketing_campaign[[#This Row],[MntFishProducts]]+marketing_campaign[[#This Row],[MntMeatProducts]]+marketing_campaign[[#This Row],[MntFruits]]+marketing_campaign[[#This Row],[MntWines]]</f>
        <v>820</v>
      </c>
      <c r="U1890">
        <v>4</v>
      </c>
      <c r="V1890">
        <v>9</v>
      </c>
      <c r="W1890">
        <v>5</v>
      </c>
      <c r="X1890">
        <v>7</v>
      </c>
      <c r="Y1890">
        <f t="shared" si="59"/>
        <v>25</v>
      </c>
      <c r="Z1890">
        <v>5</v>
      </c>
      <c r="AA1890">
        <v>0</v>
      </c>
      <c r="AB1890">
        <v>0</v>
      </c>
      <c r="AC1890">
        <v>0</v>
      </c>
      <c r="AD1890">
        <v>0</v>
      </c>
      <c r="AE1890">
        <v>0</v>
      </c>
      <c r="AF1890">
        <v>0</v>
      </c>
      <c r="AG1890">
        <v>3</v>
      </c>
      <c r="AH1890">
        <v>11</v>
      </c>
      <c r="AI1890">
        <v>0</v>
      </c>
      <c r="AJ1890">
        <f>marketing_campaign[[#This Row],[AcceptedCmp2]]+marketing_campaign[[#This Row],[AcceptedCmp1]]+marketing_campaign[[#This Row],[AcceptedCmp5]]+marketing_campaign[[#This Row],[AcceptedCmp4]]+marketing_campaign[[#This Row],[AcceptedCmp3]]</f>
        <v>0</v>
      </c>
    </row>
    <row r="1891" spans="1:36" x14ac:dyDescent="0.35">
      <c r="A1891">
        <v>2961</v>
      </c>
      <c r="B1891">
        <v>1982</v>
      </c>
      <c r="C1891">
        <f t="shared" ca="1" si="58"/>
        <v>44</v>
      </c>
      <c r="D1891" t="str" cm="1">
        <f t="array" aca="1" ref="D18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1" t="s">
        <v>29</v>
      </c>
      <c r="F1891" t="s">
        <v>33</v>
      </c>
      <c r="G1891" cm="1">
        <f t="array" ref="G1891">_xlfn.IFS(marketing_campaign[[#This Row],[Marital_Status]]="Single",I1891-J1891+1,marketing_campaign[[#This Row],[Marital_Status]]="Together",I1891+J1891+2,marketing_campaign[[#This Row],[Marital_Status]]="Alone",I1891-J1891+1,marketing_campaign[[#This Row],[Marital_Status]]="Married",I1891+J1891+2,marketing_campaign[[#This Row],[Marital_Status]]="Divorced",I1891+J1891+1,marketing_campaign[[#This Row],[Marital_Status]]="YOLO",I1891-J1891+1,marketing_campaign[[#This Row],[Marital_Status]]="Absurd",I1891-J1891+1,marketing_campaign[[#This Row],[Marital_Status]]="Widow",I1891+J1891+1)</f>
        <v>3</v>
      </c>
      <c r="H1891">
        <v>42081</v>
      </c>
      <c r="I1891">
        <v>1</v>
      </c>
      <c r="J1891">
        <v>0</v>
      </c>
      <c r="K1891" s="1">
        <v>41331</v>
      </c>
      <c r="L1891">
        <v>86</v>
      </c>
      <c r="M1891" t="str" cm="1">
        <f t="array" ref="M1891">_xlfn.IFS(AND(marketing_campaign[[#This Row],[Recency]]&gt;=0,marketing_campaign[[#This Row],[Recency]]&lt;=14),"Early Recency",AND(marketing_campaign[[#This Row],[Recency]]&gt;=15,marketing_campaign[[#This Row],[Recency]]&lt;=31),"Mid-Recency",marketing_campaign[[#This Row],[Recency]]&gt;=32,"Late Recency")</f>
        <v>Late Recency</v>
      </c>
      <c r="N1891">
        <v>175</v>
      </c>
      <c r="O1891">
        <v>10</v>
      </c>
      <c r="P1891">
        <v>110</v>
      </c>
      <c r="Q1891">
        <v>54</v>
      </c>
      <c r="R1891">
        <v>6</v>
      </c>
      <c r="S1891">
        <v>27</v>
      </c>
      <c r="T1891">
        <f>marketing_campaign[[#This Row],[MntGoldProds]]+marketing_campaign[[#This Row],[MntSweetProducts]]+marketing_campaign[[#This Row],[MntFishProducts]]+marketing_campaign[[#This Row],[MntMeatProducts]]+marketing_campaign[[#This Row],[MntFruits]]+marketing_campaign[[#This Row],[MntWines]]</f>
        <v>382</v>
      </c>
      <c r="U1891">
        <v>2</v>
      </c>
      <c r="V1891">
        <v>6</v>
      </c>
      <c r="W1891">
        <v>3</v>
      </c>
      <c r="X1891">
        <v>4</v>
      </c>
      <c r="Y1891">
        <f t="shared" si="59"/>
        <v>15</v>
      </c>
      <c r="Z1891">
        <v>6</v>
      </c>
      <c r="AA1891">
        <v>1</v>
      </c>
      <c r="AB1891">
        <v>0</v>
      </c>
      <c r="AC1891">
        <v>0</v>
      </c>
      <c r="AD1891">
        <v>0</v>
      </c>
      <c r="AE1891">
        <v>0</v>
      </c>
      <c r="AF1891">
        <v>0</v>
      </c>
      <c r="AG1891">
        <v>3</v>
      </c>
      <c r="AH1891">
        <v>11</v>
      </c>
      <c r="AI1891">
        <v>0</v>
      </c>
      <c r="AJ1891">
        <f>marketing_campaign[[#This Row],[AcceptedCmp2]]+marketing_campaign[[#This Row],[AcceptedCmp1]]+marketing_campaign[[#This Row],[AcceptedCmp5]]+marketing_campaign[[#This Row],[AcceptedCmp4]]+marketing_campaign[[#This Row],[AcceptedCmp3]]</f>
        <v>1</v>
      </c>
    </row>
    <row r="1892" spans="1:36" x14ac:dyDescent="0.35">
      <c r="A1892">
        <v>2747</v>
      </c>
      <c r="B1892">
        <v>1988</v>
      </c>
      <c r="C1892">
        <f t="shared" ca="1" si="58"/>
        <v>38</v>
      </c>
      <c r="D1892" t="str" cm="1">
        <f t="array" aca="1" ref="D18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2" t="s">
        <v>32</v>
      </c>
      <c r="F1892" t="s">
        <v>33</v>
      </c>
      <c r="G1892" cm="1">
        <f t="array" ref="G1892">_xlfn.IFS(marketing_campaign[[#This Row],[Marital_Status]]="Single",I1892-J1892+1,marketing_campaign[[#This Row],[Marital_Status]]="Together",I1892+J1892+2,marketing_campaign[[#This Row],[Marital_Status]]="Alone",I1892-J1892+1,marketing_campaign[[#This Row],[Marital_Status]]="Married",I1892+J1892+2,marketing_campaign[[#This Row],[Marital_Status]]="Divorced",I1892+J1892+1,marketing_campaign[[#This Row],[Marital_Status]]="YOLO",I1892-J1892+1,marketing_campaign[[#This Row],[Marital_Status]]="Absurd",I1892-J1892+1,marketing_campaign[[#This Row],[Marital_Status]]="Widow",I1892+J1892+1)</f>
        <v>2</v>
      </c>
      <c r="H1892">
        <v>67546</v>
      </c>
      <c r="I1892">
        <v>0</v>
      </c>
      <c r="J1892">
        <v>0</v>
      </c>
      <c r="K1892" s="1">
        <v>41152</v>
      </c>
      <c r="L1892">
        <v>90</v>
      </c>
      <c r="M1892" t="str" cm="1">
        <f t="array" ref="M1892">_xlfn.IFS(AND(marketing_campaign[[#This Row],[Recency]]&gt;=0,marketing_campaign[[#This Row],[Recency]]&lt;=14),"Early Recency",AND(marketing_campaign[[#This Row],[Recency]]&gt;=15,marketing_campaign[[#This Row],[Recency]]&lt;=31),"Mid-Recency",marketing_campaign[[#This Row],[Recency]]&gt;=32,"Late Recency")</f>
        <v>Late Recency</v>
      </c>
      <c r="N1892">
        <v>864</v>
      </c>
      <c r="O1892">
        <v>134</v>
      </c>
      <c r="P1892">
        <v>768</v>
      </c>
      <c r="Q1892">
        <v>150</v>
      </c>
      <c r="R1892">
        <v>38</v>
      </c>
      <c r="S1892">
        <v>172</v>
      </c>
      <c r="T1892">
        <f>marketing_campaign[[#This Row],[MntGoldProds]]+marketing_campaign[[#This Row],[MntSweetProducts]]+marketing_campaign[[#This Row],[MntFishProducts]]+marketing_campaign[[#This Row],[MntMeatProducts]]+marketing_campaign[[#This Row],[MntFruits]]+marketing_campaign[[#This Row],[MntWines]]</f>
        <v>2126</v>
      </c>
      <c r="U1892">
        <v>1</v>
      </c>
      <c r="V1892">
        <v>4</v>
      </c>
      <c r="W1892">
        <v>10</v>
      </c>
      <c r="X1892">
        <v>5</v>
      </c>
      <c r="Y1892">
        <f t="shared" si="59"/>
        <v>20</v>
      </c>
      <c r="Z1892">
        <v>3</v>
      </c>
      <c r="AA1892">
        <v>0</v>
      </c>
      <c r="AB1892">
        <v>0</v>
      </c>
      <c r="AC1892">
        <v>0</v>
      </c>
      <c r="AD1892">
        <v>0</v>
      </c>
      <c r="AE1892">
        <v>0</v>
      </c>
      <c r="AF1892">
        <v>0</v>
      </c>
      <c r="AG1892">
        <v>3</v>
      </c>
      <c r="AH1892">
        <v>11</v>
      </c>
      <c r="AI1892">
        <v>0</v>
      </c>
      <c r="AJ1892">
        <f>marketing_campaign[[#This Row],[AcceptedCmp2]]+marketing_campaign[[#This Row],[AcceptedCmp1]]+marketing_campaign[[#This Row],[AcceptedCmp5]]+marketing_campaign[[#This Row],[AcceptedCmp4]]+marketing_campaign[[#This Row],[AcceptedCmp3]]</f>
        <v>0</v>
      </c>
    </row>
    <row r="1893" spans="1:36" x14ac:dyDescent="0.35">
      <c r="A1893">
        <v>3010</v>
      </c>
      <c r="B1893">
        <v>1989</v>
      </c>
      <c r="C1893">
        <f t="shared" ca="1" si="58"/>
        <v>37</v>
      </c>
      <c r="D1893" t="str" cm="1">
        <f t="array" aca="1" ref="D18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3" t="s">
        <v>34</v>
      </c>
      <c r="F1893" t="s">
        <v>31</v>
      </c>
      <c r="G1893" cm="1">
        <f t="array" ref="G1893">_xlfn.IFS(marketing_campaign[[#This Row],[Marital_Status]]="Single",I1893-J1893+1,marketing_campaign[[#This Row],[Marital_Status]]="Together",I1893+J1893+2,marketing_campaign[[#This Row],[Marital_Status]]="Alone",I1893-J1893+1,marketing_campaign[[#This Row],[Marital_Status]]="Married",I1893+J1893+2,marketing_campaign[[#This Row],[Marital_Status]]="Divorced",I1893+J1893+1,marketing_campaign[[#This Row],[Marital_Status]]="YOLO",I1893-J1893+1,marketing_campaign[[#This Row],[Marital_Status]]="Absurd",I1893-J1893+1,marketing_campaign[[#This Row],[Marital_Status]]="Widow",I1893+J1893+1)</f>
        <v>2</v>
      </c>
      <c r="H1893">
        <v>88420</v>
      </c>
      <c r="I1893">
        <v>0</v>
      </c>
      <c r="J1893">
        <v>0</v>
      </c>
      <c r="K1893" s="1">
        <v>41761</v>
      </c>
      <c r="L1893">
        <v>87</v>
      </c>
      <c r="M1893" t="str" cm="1">
        <f t="array" ref="M1893">_xlfn.IFS(AND(marketing_campaign[[#This Row],[Recency]]&gt;=0,marketing_campaign[[#This Row],[Recency]]&lt;=14),"Early Recency",AND(marketing_campaign[[#This Row],[Recency]]&gt;=15,marketing_campaign[[#This Row],[Recency]]&lt;=31),"Mid-Recency",marketing_campaign[[#This Row],[Recency]]&gt;=32,"Late Recency")</f>
        <v>Late Recency</v>
      </c>
      <c r="N1893">
        <v>957</v>
      </c>
      <c r="O1893">
        <v>153</v>
      </c>
      <c r="P1893">
        <v>612</v>
      </c>
      <c r="Q1893">
        <v>99</v>
      </c>
      <c r="R1893">
        <v>95</v>
      </c>
      <c r="S1893">
        <v>153</v>
      </c>
      <c r="T1893">
        <f>marketing_campaign[[#This Row],[MntGoldProds]]+marketing_campaign[[#This Row],[MntSweetProducts]]+marketing_campaign[[#This Row],[MntFishProducts]]+marketing_campaign[[#This Row],[MntMeatProducts]]+marketing_campaign[[#This Row],[MntFruits]]+marketing_campaign[[#This Row],[MntWines]]</f>
        <v>2069</v>
      </c>
      <c r="U1893">
        <v>1</v>
      </c>
      <c r="V1893">
        <v>4</v>
      </c>
      <c r="W1893">
        <v>7</v>
      </c>
      <c r="X1893">
        <v>8</v>
      </c>
      <c r="Y1893">
        <f t="shared" si="59"/>
        <v>20</v>
      </c>
      <c r="Z1893">
        <v>1</v>
      </c>
      <c r="AA1893">
        <v>1</v>
      </c>
      <c r="AB1893">
        <v>0</v>
      </c>
      <c r="AC1893">
        <v>1</v>
      </c>
      <c r="AD1893">
        <v>1</v>
      </c>
      <c r="AE1893">
        <v>0</v>
      </c>
      <c r="AF1893">
        <v>0</v>
      </c>
      <c r="AG1893">
        <v>3</v>
      </c>
      <c r="AH1893">
        <v>11</v>
      </c>
      <c r="AI1893">
        <v>0</v>
      </c>
      <c r="AJ1893">
        <f>marketing_campaign[[#This Row],[AcceptedCmp2]]+marketing_campaign[[#This Row],[AcceptedCmp1]]+marketing_campaign[[#This Row],[AcceptedCmp5]]+marketing_campaign[[#This Row],[AcceptedCmp4]]+marketing_campaign[[#This Row],[AcceptedCmp3]]</f>
        <v>3</v>
      </c>
    </row>
    <row r="1894" spans="1:36" x14ac:dyDescent="0.35">
      <c r="A1894">
        <v>5790</v>
      </c>
      <c r="B1894">
        <v>1985</v>
      </c>
      <c r="C1894">
        <f t="shared" ca="1" si="58"/>
        <v>41</v>
      </c>
      <c r="D1894" t="str" cm="1">
        <f t="array" aca="1" ref="D18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894" t="s">
        <v>29</v>
      </c>
      <c r="F1894" t="s">
        <v>33</v>
      </c>
      <c r="G1894" cm="1">
        <f t="array" ref="G1894">_xlfn.IFS(marketing_campaign[[#This Row],[Marital_Status]]="Single",I1894-J1894+1,marketing_campaign[[#This Row],[Marital_Status]]="Together",I1894+J1894+2,marketing_campaign[[#This Row],[Marital_Status]]="Alone",I1894-J1894+1,marketing_campaign[[#This Row],[Marital_Status]]="Married",I1894+J1894+2,marketing_campaign[[#This Row],[Marital_Status]]="Divorced",I1894+J1894+1,marketing_campaign[[#This Row],[Marital_Status]]="YOLO",I1894-J1894+1,marketing_campaign[[#This Row],[Marital_Status]]="Absurd",I1894-J1894+1,marketing_campaign[[#This Row],[Marital_Status]]="Widow",I1894+J1894+1)</f>
        <v>3</v>
      </c>
      <c r="H1894">
        <v>31158</v>
      </c>
      <c r="I1894">
        <v>1</v>
      </c>
      <c r="J1894">
        <v>0</v>
      </c>
      <c r="K1894" s="1">
        <v>41301</v>
      </c>
      <c r="L1894">
        <v>62</v>
      </c>
      <c r="M1894" t="str" cm="1">
        <f t="array" ref="M1894">_xlfn.IFS(AND(marketing_campaign[[#This Row],[Recency]]&gt;=0,marketing_campaign[[#This Row],[Recency]]&lt;=14),"Early Recency",AND(marketing_campaign[[#This Row],[Recency]]&gt;=15,marketing_campaign[[#This Row],[Recency]]&lt;=31),"Mid-Recency",marketing_campaign[[#This Row],[Recency]]&gt;=32,"Late Recency")</f>
        <v>Late Recency</v>
      </c>
      <c r="N1894">
        <v>25</v>
      </c>
      <c r="O1894">
        <v>6</v>
      </c>
      <c r="P1894">
        <v>16</v>
      </c>
      <c r="Q1894">
        <v>20</v>
      </c>
      <c r="R1894">
        <v>0</v>
      </c>
      <c r="S1894">
        <v>5</v>
      </c>
      <c r="T1894">
        <f>marketing_campaign[[#This Row],[MntGoldProds]]+marketing_campaign[[#This Row],[MntSweetProducts]]+marketing_campaign[[#This Row],[MntFishProducts]]+marketing_campaign[[#This Row],[MntMeatProducts]]+marketing_campaign[[#This Row],[MntFruits]]+marketing_campaign[[#This Row],[MntWines]]</f>
        <v>72</v>
      </c>
      <c r="U1894">
        <v>2</v>
      </c>
      <c r="V1894">
        <v>2</v>
      </c>
      <c r="W1894">
        <v>0</v>
      </c>
      <c r="X1894">
        <v>3</v>
      </c>
      <c r="Y1894">
        <f t="shared" si="59"/>
        <v>7</v>
      </c>
      <c r="Z1894">
        <v>8</v>
      </c>
      <c r="AA1894">
        <v>0</v>
      </c>
      <c r="AB1894">
        <v>0</v>
      </c>
      <c r="AC1894">
        <v>0</v>
      </c>
      <c r="AD1894">
        <v>0</v>
      </c>
      <c r="AE1894">
        <v>0</v>
      </c>
      <c r="AF1894">
        <v>0</v>
      </c>
      <c r="AG1894">
        <v>3</v>
      </c>
      <c r="AH1894">
        <v>11</v>
      </c>
      <c r="AI1894">
        <v>0</v>
      </c>
      <c r="AJ1894">
        <f>marketing_campaign[[#This Row],[AcceptedCmp2]]+marketing_campaign[[#This Row],[AcceptedCmp1]]+marketing_campaign[[#This Row],[AcceptedCmp5]]+marketing_campaign[[#This Row],[AcceptedCmp4]]+marketing_campaign[[#This Row],[AcceptedCmp3]]</f>
        <v>0</v>
      </c>
    </row>
    <row r="1895" spans="1:36" x14ac:dyDescent="0.35">
      <c r="A1895">
        <v>6892</v>
      </c>
      <c r="B1895">
        <v>1968</v>
      </c>
      <c r="C1895">
        <f t="shared" ca="1" si="58"/>
        <v>58</v>
      </c>
      <c r="D1895" t="str" cm="1">
        <f t="array" aca="1" ref="D18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5" t="s">
        <v>29</v>
      </c>
      <c r="F1895" t="s">
        <v>35</v>
      </c>
      <c r="G1895" cm="1">
        <f t="array" ref="G1895">_xlfn.IFS(marketing_campaign[[#This Row],[Marital_Status]]="Single",I1895-J1895+1,marketing_campaign[[#This Row],[Marital_Status]]="Together",I1895+J1895+2,marketing_campaign[[#This Row],[Marital_Status]]="Alone",I1895-J1895+1,marketing_campaign[[#This Row],[Marital_Status]]="Married",I1895+J1895+2,marketing_campaign[[#This Row],[Marital_Status]]="Divorced",I1895+J1895+1,marketing_campaign[[#This Row],[Marital_Status]]="YOLO",I1895-J1895+1,marketing_campaign[[#This Row],[Marital_Status]]="Absurd",I1895-J1895+1,marketing_campaign[[#This Row],[Marital_Status]]="Widow",I1895+J1895+1)</f>
        <v>2</v>
      </c>
      <c r="H1895">
        <v>61671</v>
      </c>
      <c r="I1895">
        <v>0</v>
      </c>
      <c r="J1895">
        <v>1</v>
      </c>
      <c r="K1895" s="1">
        <v>41793</v>
      </c>
      <c r="L1895">
        <v>23</v>
      </c>
      <c r="M1895" t="str" cm="1">
        <f t="array" ref="M1895">_xlfn.IFS(AND(marketing_campaign[[#This Row],[Recency]]&gt;=0,marketing_campaign[[#This Row],[Recency]]&lt;=14),"Early Recency",AND(marketing_campaign[[#This Row],[Recency]]&gt;=15,marketing_campaign[[#This Row],[Recency]]&lt;=31),"Mid-Recency",marketing_campaign[[#This Row],[Recency]]&gt;=32,"Late Recency")</f>
        <v>Mid-Recency</v>
      </c>
      <c r="N1895">
        <v>641</v>
      </c>
      <c r="O1895">
        <v>7</v>
      </c>
      <c r="P1895">
        <v>56</v>
      </c>
      <c r="Q1895">
        <v>0</v>
      </c>
      <c r="R1895">
        <v>0</v>
      </c>
      <c r="S1895">
        <v>28</v>
      </c>
      <c r="T1895">
        <f>marketing_campaign[[#This Row],[MntGoldProds]]+marketing_campaign[[#This Row],[MntSweetProducts]]+marketing_campaign[[#This Row],[MntFishProducts]]+marketing_campaign[[#This Row],[MntMeatProducts]]+marketing_campaign[[#This Row],[MntFruits]]+marketing_campaign[[#This Row],[MntWines]]</f>
        <v>732</v>
      </c>
      <c r="U1895">
        <v>8</v>
      </c>
      <c r="V1895">
        <v>10</v>
      </c>
      <c r="W1895">
        <v>4</v>
      </c>
      <c r="X1895">
        <v>6</v>
      </c>
      <c r="Y1895">
        <f t="shared" si="59"/>
        <v>28</v>
      </c>
      <c r="Z1895">
        <v>8</v>
      </c>
      <c r="AA1895">
        <v>0</v>
      </c>
      <c r="AB1895">
        <v>1</v>
      </c>
      <c r="AC1895">
        <v>0</v>
      </c>
      <c r="AD1895">
        <v>1</v>
      </c>
      <c r="AE1895">
        <v>0</v>
      </c>
      <c r="AF1895">
        <v>0</v>
      </c>
      <c r="AG1895">
        <v>3</v>
      </c>
      <c r="AH1895">
        <v>11</v>
      </c>
      <c r="AI1895">
        <v>0</v>
      </c>
      <c r="AJ1895">
        <f>marketing_campaign[[#This Row],[AcceptedCmp2]]+marketing_campaign[[#This Row],[AcceptedCmp1]]+marketing_campaign[[#This Row],[AcceptedCmp5]]+marketing_campaign[[#This Row],[AcceptedCmp4]]+marketing_campaign[[#This Row],[AcceptedCmp3]]</f>
        <v>2</v>
      </c>
    </row>
    <row r="1896" spans="1:36" x14ac:dyDescent="0.35">
      <c r="A1896">
        <v>1743</v>
      </c>
      <c r="B1896">
        <v>1974</v>
      </c>
      <c r="C1896">
        <f t="shared" ca="1" si="58"/>
        <v>52</v>
      </c>
      <c r="D1896" t="str" cm="1">
        <f t="array" aca="1" ref="D18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6" t="s">
        <v>29</v>
      </c>
      <c r="F1896" t="s">
        <v>30</v>
      </c>
      <c r="G1896" cm="1">
        <f t="array" ref="G1896">_xlfn.IFS(marketing_campaign[[#This Row],[Marital_Status]]="Single",I1896-J1896+1,marketing_campaign[[#This Row],[Marital_Status]]="Together",I1896+J1896+2,marketing_campaign[[#This Row],[Marital_Status]]="Alone",I1896-J1896+1,marketing_campaign[[#This Row],[Marital_Status]]="Married",I1896+J1896+2,marketing_campaign[[#This Row],[Marital_Status]]="Divorced",I1896+J1896+1,marketing_campaign[[#This Row],[Marital_Status]]="YOLO",I1896-J1896+1,marketing_campaign[[#This Row],[Marital_Status]]="Absurd",I1896-J1896+1,marketing_campaign[[#This Row],[Marital_Status]]="Widow",I1896+J1896+1)</f>
        <v>1</v>
      </c>
      <c r="H1896">
        <v>69719</v>
      </c>
      <c r="I1896">
        <v>0</v>
      </c>
      <c r="J1896">
        <v>0</v>
      </c>
      <c r="K1896" s="1">
        <v>41785</v>
      </c>
      <c r="L1896">
        <v>99</v>
      </c>
      <c r="M1896" t="str" cm="1">
        <f t="array" ref="M1896">_xlfn.IFS(AND(marketing_campaign[[#This Row],[Recency]]&gt;=0,marketing_campaign[[#This Row],[Recency]]&lt;=14),"Early Recency",AND(marketing_campaign[[#This Row],[Recency]]&gt;=15,marketing_campaign[[#This Row],[Recency]]&lt;=31),"Mid-Recency",marketing_campaign[[#This Row],[Recency]]&gt;=32,"Late Recency")</f>
        <v>Late Recency</v>
      </c>
      <c r="N1896">
        <v>273</v>
      </c>
      <c r="O1896">
        <v>86</v>
      </c>
      <c r="P1896">
        <v>208</v>
      </c>
      <c r="Q1896">
        <v>177</v>
      </c>
      <c r="R1896">
        <v>14</v>
      </c>
      <c r="S1896">
        <v>43</v>
      </c>
      <c r="T1896">
        <f>marketing_campaign[[#This Row],[MntGoldProds]]+marketing_campaign[[#This Row],[MntSweetProducts]]+marketing_campaign[[#This Row],[MntFishProducts]]+marketing_campaign[[#This Row],[MntMeatProducts]]+marketing_campaign[[#This Row],[MntFruits]]+marketing_campaign[[#This Row],[MntWines]]</f>
        <v>801</v>
      </c>
      <c r="U1896">
        <v>1</v>
      </c>
      <c r="V1896">
        <v>2</v>
      </c>
      <c r="W1896">
        <v>3</v>
      </c>
      <c r="X1896">
        <v>5</v>
      </c>
      <c r="Y1896">
        <f t="shared" si="59"/>
        <v>11</v>
      </c>
      <c r="Z1896">
        <v>1</v>
      </c>
      <c r="AA1896">
        <v>0</v>
      </c>
      <c r="AB1896">
        <v>0</v>
      </c>
      <c r="AC1896">
        <v>0</v>
      </c>
      <c r="AD1896">
        <v>0</v>
      </c>
      <c r="AE1896">
        <v>0</v>
      </c>
      <c r="AF1896">
        <v>0</v>
      </c>
      <c r="AG1896">
        <v>3</v>
      </c>
      <c r="AH1896">
        <v>11</v>
      </c>
      <c r="AI1896">
        <v>0</v>
      </c>
      <c r="AJ1896">
        <f>marketing_campaign[[#This Row],[AcceptedCmp2]]+marketing_campaign[[#This Row],[AcceptedCmp1]]+marketing_campaign[[#This Row],[AcceptedCmp5]]+marketing_campaign[[#This Row],[AcceptedCmp4]]+marketing_campaign[[#This Row],[AcceptedCmp3]]</f>
        <v>0</v>
      </c>
    </row>
    <row r="1897" spans="1:36" x14ac:dyDescent="0.35">
      <c r="A1897">
        <v>3578</v>
      </c>
      <c r="B1897">
        <v>1949</v>
      </c>
      <c r="C1897">
        <f t="shared" ca="1" si="58"/>
        <v>77</v>
      </c>
      <c r="D1897" t="str" cm="1">
        <f t="array" aca="1" ref="D18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97" t="s">
        <v>29</v>
      </c>
      <c r="F1897" t="s">
        <v>35</v>
      </c>
      <c r="G1897" cm="1">
        <f t="array" ref="G1897">_xlfn.IFS(marketing_campaign[[#This Row],[Marital_Status]]="Single",I1897-J1897+1,marketing_campaign[[#This Row],[Marital_Status]]="Together",I1897+J1897+2,marketing_campaign[[#This Row],[Marital_Status]]="Alone",I1897-J1897+1,marketing_campaign[[#This Row],[Marital_Status]]="Married",I1897+J1897+2,marketing_campaign[[#This Row],[Marital_Status]]="Divorced",I1897+J1897+1,marketing_campaign[[#This Row],[Marital_Status]]="YOLO",I1897-J1897+1,marketing_campaign[[#This Row],[Marital_Status]]="Absurd",I1897-J1897+1,marketing_campaign[[#This Row],[Marital_Status]]="Widow",I1897+J1897+1)</f>
        <v>2</v>
      </c>
      <c r="H1897">
        <v>49160</v>
      </c>
      <c r="I1897">
        <v>0</v>
      </c>
      <c r="J1897">
        <v>1</v>
      </c>
      <c r="K1897" s="1">
        <v>41567</v>
      </c>
      <c r="L1897">
        <v>29</v>
      </c>
      <c r="M1897" t="str" cm="1">
        <f t="array" ref="M1897">_xlfn.IFS(AND(marketing_campaign[[#This Row],[Recency]]&gt;=0,marketing_campaign[[#This Row],[Recency]]&lt;=14),"Early Recency",AND(marketing_campaign[[#This Row],[Recency]]&gt;=15,marketing_campaign[[#This Row],[Recency]]&lt;=31),"Mid-Recency",marketing_campaign[[#This Row],[Recency]]&gt;=32,"Late Recency")</f>
        <v>Mid-Recency</v>
      </c>
      <c r="N1897">
        <v>122</v>
      </c>
      <c r="O1897">
        <v>21</v>
      </c>
      <c r="P1897">
        <v>43</v>
      </c>
      <c r="Q1897">
        <v>25</v>
      </c>
      <c r="R1897">
        <v>10</v>
      </c>
      <c r="S1897">
        <v>15</v>
      </c>
      <c r="T1897">
        <f>marketing_campaign[[#This Row],[MntGoldProds]]+marketing_campaign[[#This Row],[MntSweetProducts]]+marketing_campaign[[#This Row],[MntFishProducts]]+marketing_campaign[[#This Row],[MntMeatProducts]]+marketing_campaign[[#This Row],[MntFruits]]+marketing_campaign[[#This Row],[MntWines]]</f>
        <v>236</v>
      </c>
      <c r="U1897">
        <v>2</v>
      </c>
      <c r="V1897">
        <v>3</v>
      </c>
      <c r="W1897">
        <v>1</v>
      </c>
      <c r="X1897">
        <v>6</v>
      </c>
      <c r="Y1897">
        <f t="shared" si="59"/>
        <v>12</v>
      </c>
      <c r="Z1897">
        <v>6</v>
      </c>
      <c r="AA1897">
        <v>0</v>
      </c>
      <c r="AB1897">
        <v>0</v>
      </c>
      <c r="AC1897">
        <v>0</v>
      </c>
      <c r="AD1897">
        <v>0</v>
      </c>
      <c r="AE1897">
        <v>0</v>
      </c>
      <c r="AF1897">
        <v>0</v>
      </c>
      <c r="AG1897">
        <v>3</v>
      </c>
      <c r="AH1897">
        <v>11</v>
      </c>
      <c r="AI1897">
        <v>0</v>
      </c>
      <c r="AJ1897">
        <f>marketing_campaign[[#This Row],[AcceptedCmp2]]+marketing_campaign[[#This Row],[AcceptedCmp1]]+marketing_campaign[[#This Row],[AcceptedCmp5]]+marketing_campaign[[#This Row],[AcceptedCmp4]]+marketing_campaign[[#This Row],[AcceptedCmp3]]</f>
        <v>0</v>
      </c>
    </row>
    <row r="1898" spans="1:36" x14ac:dyDescent="0.35">
      <c r="A1898">
        <v>8462</v>
      </c>
      <c r="B1898">
        <v>1978</v>
      </c>
      <c r="C1898">
        <f t="shared" ca="1" si="58"/>
        <v>48</v>
      </c>
      <c r="D1898" t="str" cm="1">
        <f t="array" aca="1" ref="D18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898" t="s">
        <v>36</v>
      </c>
      <c r="F1898" t="s">
        <v>31</v>
      </c>
      <c r="G1898" cm="1">
        <f t="array" ref="G1898">_xlfn.IFS(marketing_campaign[[#This Row],[Marital_Status]]="Single",I1898-J1898+1,marketing_campaign[[#This Row],[Marital_Status]]="Together",I1898+J1898+2,marketing_campaign[[#This Row],[Marital_Status]]="Alone",I1898-J1898+1,marketing_campaign[[#This Row],[Marital_Status]]="Married",I1898+J1898+2,marketing_campaign[[#This Row],[Marital_Status]]="Divorced",I1898+J1898+1,marketing_campaign[[#This Row],[Marital_Status]]="YOLO",I1898-J1898+1,marketing_campaign[[#This Row],[Marital_Status]]="Absurd",I1898-J1898+1,marketing_campaign[[#This Row],[Marital_Status]]="Widow",I1898+J1898+1)</f>
        <v>3</v>
      </c>
      <c r="H1898">
        <v>24882</v>
      </c>
      <c r="I1898">
        <v>1</v>
      </c>
      <c r="J1898">
        <v>0</v>
      </c>
      <c r="K1898" s="1">
        <v>41161</v>
      </c>
      <c r="L1898">
        <v>52</v>
      </c>
      <c r="M1898" t="str" cm="1">
        <f t="array" ref="M1898">_xlfn.IFS(AND(marketing_campaign[[#This Row],[Recency]]&gt;=0,marketing_campaign[[#This Row],[Recency]]&lt;=14),"Early Recency",AND(marketing_campaign[[#This Row],[Recency]]&gt;=15,marketing_campaign[[#This Row],[Recency]]&lt;=31),"Mid-Recency",marketing_campaign[[#This Row],[Recency]]&gt;=32,"Late Recency")</f>
        <v>Late Recency</v>
      </c>
      <c r="N1898">
        <v>1</v>
      </c>
      <c r="O1898">
        <v>4</v>
      </c>
      <c r="P1898">
        <v>10</v>
      </c>
      <c r="Q1898">
        <v>29</v>
      </c>
      <c r="R1898">
        <v>0</v>
      </c>
      <c r="S1898">
        <v>36</v>
      </c>
      <c r="T1898">
        <f>marketing_campaign[[#This Row],[MntGoldProds]]+marketing_campaign[[#This Row],[MntSweetProducts]]+marketing_campaign[[#This Row],[MntFishProducts]]+marketing_campaign[[#This Row],[MntMeatProducts]]+marketing_campaign[[#This Row],[MntFruits]]+marketing_campaign[[#This Row],[MntWines]]</f>
        <v>80</v>
      </c>
      <c r="U1898">
        <v>1</v>
      </c>
      <c r="V1898">
        <v>1</v>
      </c>
      <c r="W1898">
        <v>1</v>
      </c>
      <c r="X1898">
        <v>2</v>
      </c>
      <c r="Y1898">
        <f t="shared" si="59"/>
        <v>5</v>
      </c>
      <c r="Z1898">
        <v>6</v>
      </c>
      <c r="AA1898">
        <v>1</v>
      </c>
      <c r="AB1898">
        <v>0</v>
      </c>
      <c r="AC1898">
        <v>0</v>
      </c>
      <c r="AD1898">
        <v>0</v>
      </c>
      <c r="AE1898">
        <v>0</v>
      </c>
      <c r="AF1898">
        <v>0</v>
      </c>
      <c r="AG1898">
        <v>3</v>
      </c>
      <c r="AH1898">
        <v>11</v>
      </c>
      <c r="AI1898">
        <v>0</v>
      </c>
      <c r="AJ1898">
        <f>marketing_campaign[[#This Row],[AcceptedCmp2]]+marketing_campaign[[#This Row],[AcceptedCmp1]]+marketing_campaign[[#This Row],[AcceptedCmp5]]+marketing_campaign[[#This Row],[AcceptedCmp4]]+marketing_campaign[[#This Row],[AcceptedCmp3]]</f>
        <v>1</v>
      </c>
    </row>
    <row r="1899" spans="1:36" x14ac:dyDescent="0.35">
      <c r="A1899">
        <v>5558</v>
      </c>
      <c r="B1899">
        <v>1954</v>
      </c>
      <c r="C1899">
        <f t="shared" ca="1" si="58"/>
        <v>72</v>
      </c>
      <c r="D1899" t="str" cm="1">
        <f t="array" aca="1" ref="D18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899" t="s">
        <v>32</v>
      </c>
      <c r="F1899" t="s">
        <v>30</v>
      </c>
      <c r="G1899" cm="1">
        <f t="array" ref="G1899">_xlfn.IFS(marketing_campaign[[#This Row],[Marital_Status]]="Single",I1899-J1899+1,marketing_campaign[[#This Row],[Marital_Status]]="Together",I1899+J1899+2,marketing_campaign[[#This Row],[Marital_Status]]="Alone",I1899-J1899+1,marketing_campaign[[#This Row],[Marital_Status]]="Married",I1899+J1899+2,marketing_campaign[[#This Row],[Marital_Status]]="Divorced",I1899+J1899+1,marketing_campaign[[#This Row],[Marital_Status]]="YOLO",I1899-J1899+1,marketing_campaign[[#This Row],[Marital_Status]]="Absurd",I1899-J1899+1,marketing_campaign[[#This Row],[Marital_Status]]="Widow",I1899+J1899+1)</f>
        <v>1</v>
      </c>
      <c r="H1899">
        <v>90933</v>
      </c>
      <c r="I1899">
        <v>0</v>
      </c>
      <c r="J1899">
        <v>0</v>
      </c>
      <c r="K1899" s="1">
        <v>41729</v>
      </c>
      <c r="L1899">
        <v>90</v>
      </c>
      <c r="M1899" t="str" cm="1">
        <f t="array" ref="M1899">_xlfn.IFS(AND(marketing_campaign[[#This Row],[Recency]]&gt;=0,marketing_campaign[[#This Row],[Recency]]&lt;=14),"Early Recency",AND(marketing_campaign[[#This Row],[Recency]]&gt;=15,marketing_campaign[[#This Row],[Recency]]&lt;=31),"Mid-Recency",marketing_campaign[[#This Row],[Recency]]&gt;=32,"Late Recency")</f>
        <v>Late Recency</v>
      </c>
      <c r="N1899">
        <v>1020</v>
      </c>
      <c r="O1899">
        <v>31</v>
      </c>
      <c r="P1899">
        <v>430</v>
      </c>
      <c r="Q1899">
        <v>62</v>
      </c>
      <c r="R1899">
        <v>63</v>
      </c>
      <c r="S1899">
        <v>79</v>
      </c>
      <c r="T1899">
        <f>marketing_campaign[[#This Row],[MntGoldProds]]+marketing_campaign[[#This Row],[MntSweetProducts]]+marketing_campaign[[#This Row],[MntFishProducts]]+marketing_campaign[[#This Row],[MntMeatProducts]]+marketing_campaign[[#This Row],[MntFruits]]+marketing_campaign[[#This Row],[MntWines]]</f>
        <v>1685</v>
      </c>
      <c r="U1899">
        <v>1</v>
      </c>
      <c r="V1899">
        <v>4</v>
      </c>
      <c r="W1899">
        <v>6</v>
      </c>
      <c r="X1899">
        <v>4</v>
      </c>
      <c r="Y1899">
        <f t="shared" si="59"/>
        <v>15</v>
      </c>
      <c r="Z1899">
        <v>1</v>
      </c>
      <c r="AA1899">
        <v>0</v>
      </c>
      <c r="AB1899">
        <v>0</v>
      </c>
      <c r="AC1899">
        <v>1</v>
      </c>
      <c r="AD1899">
        <v>0</v>
      </c>
      <c r="AE1899">
        <v>0</v>
      </c>
      <c r="AF1899">
        <v>0</v>
      </c>
      <c r="AG1899">
        <v>3</v>
      </c>
      <c r="AH1899">
        <v>11</v>
      </c>
      <c r="AI1899">
        <v>0</v>
      </c>
      <c r="AJ1899">
        <f>marketing_campaign[[#This Row],[AcceptedCmp2]]+marketing_campaign[[#This Row],[AcceptedCmp1]]+marketing_campaign[[#This Row],[AcceptedCmp5]]+marketing_campaign[[#This Row],[AcceptedCmp4]]+marketing_campaign[[#This Row],[AcceptedCmp3]]</f>
        <v>1</v>
      </c>
    </row>
    <row r="1900" spans="1:36" x14ac:dyDescent="0.35">
      <c r="A1900">
        <v>4619</v>
      </c>
      <c r="B1900">
        <v>1945</v>
      </c>
      <c r="C1900">
        <f t="shared" ca="1" si="58"/>
        <v>81</v>
      </c>
      <c r="D1900" t="str" cm="1">
        <f t="array" aca="1" ref="D19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00" t="s">
        <v>32</v>
      </c>
      <c r="F1900" t="s">
        <v>30</v>
      </c>
      <c r="G1900" cm="1">
        <f t="array" ref="G1900">_xlfn.IFS(marketing_campaign[[#This Row],[Marital_Status]]="Single",I1900-J1900+1,marketing_campaign[[#This Row],[Marital_Status]]="Together",I1900+J1900+2,marketing_campaign[[#This Row],[Marital_Status]]="Alone",I1900-J1900+1,marketing_campaign[[#This Row],[Marital_Status]]="Married",I1900+J1900+2,marketing_campaign[[#This Row],[Marital_Status]]="Divorced",I1900+J1900+1,marketing_campaign[[#This Row],[Marital_Status]]="YOLO",I1900-J1900+1,marketing_campaign[[#This Row],[Marital_Status]]="Absurd",I1900-J1900+1,marketing_campaign[[#This Row],[Marital_Status]]="Widow",I1900+J1900+1)</f>
        <v>1</v>
      </c>
      <c r="H1900">
        <v>113734</v>
      </c>
      <c r="I1900">
        <v>0</v>
      </c>
      <c r="J1900">
        <v>0</v>
      </c>
      <c r="K1900" s="1">
        <v>41787</v>
      </c>
      <c r="L1900">
        <v>9</v>
      </c>
      <c r="M1900" t="str" cm="1">
        <f t="array" ref="M1900">_xlfn.IFS(AND(marketing_campaign[[#This Row],[Recency]]&gt;=0,marketing_campaign[[#This Row],[Recency]]&lt;=14),"Early Recency",AND(marketing_campaign[[#This Row],[Recency]]&gt;=15,marketing_campaign[[#This Row],[Recency]]&lt;=31),"Mid-Recency",marketing_campaign[[#This Row],[Recency]]&gt;=32,"Late Recency")</f>
        <v>Early Recency</v>
      </c>
      <c r="N1900">
        <v>6</v>
      </c>
      <c r="O1900">
        <v>2</v>
      </c>
      <c r="P1900">
        <v>3</v>
      </c>
      <c r="Q1900">
        <v>1</v>
      </c>
      <c r="R1900">
        <v>262</v>
      </c>
      <c r="S1900">
        <v>3</v>
      </c>
      <c r="T1900">
        <f>marketing_campaign[[#This Row],[MntGoldProds]]+marketing_campaign[[#This Row],[MntSweetProducts]]+marketing_campaign[[#This Row],[MntFishProducts]]+marketing_campaign[[#This Row],[MntMeatProducts]]+marketing_campaign[[#This Row],[MntFruits]]+marketing_campaign[[#This Row],[MntWines]]</f>
        <v>277</v>
      </c>
      <c r="U1900">
        <v>0</v>
      </c>
      <c r="V1900">
        <v>27</v>
      </c>
      <c r="W1900">
        <v>0</v>
      </c>
      <c r="X1900">
        <v>0</v>
      </c>
      <c r="Y1900">
        <f t="shared" si="59"/>
        <v>27</v>
      </c>
      <c r="Z1900">
        <v>1</v>
      </c>
      <c r="AA1900">
        <v>0</v>
      </c>
      <c r="AB1900">
        <v>0</v>
      </c>
      <c r="AC1900">
        <v>0</v>
      </c>
      <c r="AD1900">
        <v>0</v>
      </c>
      <c r="AE1900">
        <v>0</v>
      </c>
      <c r="AF1900">
        <v>0</v>
      </c>
      <c r="AG1900">
        <v>3</v>
      </c>
      <c r="AH1900">
        <v>11</v>
      </c>
      <c r="AI1900">
        <v>0</v>
      </c>
      <c r="AJ1900">
        <f>marketing_campaign[[#This Row],[AcceptedCmp2]]+marketing_campaign[[#This Row],[AcceptedCmp1]]+marketing_campaign[[#This Row],[AcceptedCmp5]]+marketing_campaign[[#This Row],[AcceptedCmp4]]+marketing_campaign[[#This Row],[AcceptedCmp3]]</f>
        <v>0</v>
      </c>
    </row>
    <row r="1901" spans="1:36" x14ac:dyDescent="0.35">
      <c r="A1901">
        <v>8780</v>
      </c>
      <c r="B1901">
        <v>1950</v>
      </c>
      <c r="C1901">
        <f t="shared" ca="1" si="58"/>
        <v>76</v>
      </c>
      <c r="D1901" t="str" cm="1">
        <f t="array" aca="1" ref="D19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01" t="s">
        <v>32</v>
      </c>
      <c r="F1901" t="s">
        <v>31</v>
      </c>
      <c r="G1901" cm="1">
        <f t="array" ref="G1901">_xlfn.IFS(marketing_campaign[[#This Row],[Marital_Status]]="Single",I1901-J1901+1,marketing_campaign[[#This Row],[Marital_Status]]="Together",I1901+J1901+2,marketing_campaign[[#This Row],[Marital_Status]]="Alone",I1901-J1901+1,marketing_campaign[[#This Row],[Marital_Status]]="Married",I1901+J1901+2,marketing_campaign[[#This Row],[Marital_Status]]="Divorced",I1901+J1901+1,marketing_campaign[[#This Row],[Marital_Status]]="YOLO",I1901-J1901+1,marketing_campaign[[#This Row],[Marital_Status]]="Absurd",I1901-J1901+1,marketing_campaign[[#This Row],[Marital_Status]]="Widow",I1901+J1901+1)</f>
        <v>3</v>
      </c>
      <c r="H1901">
        <v>59292</v>
      </c>
      <c r="I1901">
        <v>0</v>
      </c>
      <c r="J1901">
        <v>1</v>
      </c>
      <c r="K1901" s="1">
        <v>41438</v>
      </c>
      <c r="L1901">
        <v>71</v>
      </c>
      <c r="M1901" t="str" cm="1">
        <f t="array" ref="M1901">_xlfn.IFS(AND(marketing_campaign[[#This Row],[Recency]]&gt;=0,marketing_campaign[[#This Row],[Recency]]&lt;=14),"Early Recency",AND(marketing_campaign[[#This Row],[Recency]]&gt;=15,marketing_campaign[[#This Row],[Recency]]&lt;=31),"Mid-Recency",marketing_campaign[[#This Row],[Recency]]&gt;=32,"Late Recency")</f>
        <v>Late Recency</v>
      </c>
      <c r="N1901">
        <v>378</v>
      </c>
      <c r="O1901">
        <v>14</v>
      </c>
      <c r="P1901">
        <v>68</v>
      </c>
      <c r="Q1901">
        <v>19</v>
      </c>
      <c r="R1901">
        <v>14</v>
      </c>
      <c r="S1901">
        <v>14</v>
      </c>
      <c r="T1901">
        <f>marketing_campaign[[#This Row],[MntGoldProds]]+marketing_campaign[[#This Row],[MntSweetProducts]]+marketing_campaign[[#This Row],[MntFishProducts]]+marketing_campaign[[#This Row],[MntMeatProducts]]+marketing_campaign[[#This Row],[MntFruits]]+marketing_campaign[[#This Row],[MntWines]]</f>
        <v>507</v>
      </c>
      <c r="U1901">
        <v>2</v>
      </c>
      <c r="V1901">
        <v>3</v>
      </c>
      <c r="W1901">
        <v>5</v>
      </c>
      <c r="X1901">
        <v>8</v>
      </c>
      <c r="Y1901">
        <f t="shared" si="59"/>
        <v>18</v>
      </c>
      <c r="Z1901">
        <v>3</v>
      </c>
      <c r="AA1901">
        <v>0</v>
      </c>
      <c r="AB1901">
        <v>0</v>
      </c>
      <c r="AC1901">
        <v>0</v>
      </c>
      <c r="AD1901">
        <v>0</v>
      </c>
      <c r="AE1901">
        <v>0</v>
      </c>
      <c r="AF1901">
        <v>0</v>
      </c>
      <c r="AG1901">
        <v>3</v>
      </c>
      <c r="AH1901">
        <v>11</v>
      </c>
      <c r="AI1901">
        <v>0</v>
      </c>
      <c r="AJ1901">
        <f>marketing_campaign[[#This Row],[AcceptedCmp2]]+marketing_campaign[[#This Row],[AcceptedCmp1]]+marketing_campaign[[#This Row],[AcceptedCmp5]]+marketing_campaign[[#This Row],[AcceptedCmp4]]+marketing_campaign[[#This Row],[AcceptedCmp3]]</f>
        <v>0</v>
      </c>
    </row>
    <row r="1902" spans="1:36" x14ac:dyDescent="0.35">
      <c r="A1902">
        <v>10789</v>
      </c>
      <c r="B1902">
        <v>1964</v>
      </c>
      <c r="C1902">
        <f t="shared" ca="1" si="58"/>
        <v>62</v>
      </c>
      <c r="D1902" t="str" cm="1">
        <f t="array" aca="1" ref="D19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02" t="s">
        <v>32</v>
      </c>
      <c r="F1902" t="s">
        <v>33</v>
      </c>
      <c r="G1902" cm="1">
        <f t="array" ref="G1902">_xlfn.IFS(marketing_campaign[[#This Row],[Marital_Status]]="Single",I1902-J1902+1,marketing_campaign[[#This Row],[Marital_Status]]="Together",I1902+J1902+2,marketing_campaign[[#This Row],[Marital_Status]]="Alone",I1902-J1902+1,marketing_campaign[[#This Row],[Marital_Status]]="Married",I1902+J1902+2,marketing_campaign[[#This Row],[Marital_Status]]="Divorced",I1902+J1902+1,marketing_campaign[[#This Row],[Marital_Status]]="YOLO",I1902-J1902+1,marketing_campaign[[#This Row],[Marital_Status]]="Absurd",I1902-J1902+1,marketing_campaign[[#This Row],[Marital_Status]]="Widow",I1902+J1902+1)</f>
        <v>4</v>
      </c>
      <c r="H1902">
        <v>45759</v>
      </c>
      <c r="I1902">
        <v>1</v>
      </c>
      <c r="J1902">
        <v>1</v>
      </c>
      <c r="K1902" s="1">
        <v>41328</v>
      </c>
      <c r="L1902">
        <v>13</v>
      </c>
      <c r="M1902" t="str" cm="1">
        <f t="array" ref="M1902">_xlfn.IFS(AND(marketing_campaign[[#This Row],[Recency]]&gt;=0,marketing_campaign[[#This Row],[Recency]]&lt;=14),"Early Recency",AND(marketing_campaign[[#This Row],[Recency]]&gt;=15,marketing_campaign[[#This Row],[Recency]]&lt;=31),"Mid-Recency",marketing_campaign[[#This Row],[Recency]]&gt;=32,"Late Recency")</f>
        <v>Early Recency</v>
      </c>
      <c r="N1902">
        <v>42</v>
      </c>
      <c r="O1902">
        <v>1</v>
      </c>
      <c r="P1902">
        <v>18</v>
      </c>
      <c r="Q1902">
        <v>3</v>
      </c>
      <c r="R1902">
        <v>0</v>
      </c>
      <c r="S1902">
        <v>4</v>
      </c>
      <c r="T1902">
        <f>marketing_campaign[[#This Row],[MntGoldProds]]+marketing_campaign[[#This Row],[MntSweetProducts]]+marketing_campaign[[#This Row],[MntFishProducts]]+marketing_campaign[[#This Row],[MntMeatProducts]]+marketing_campaign[[#This Row],[MntFruits]]+marketing_campaign[[#This Row],[MntWines]]</f>
        <v>68</v>
      </c>
      <c r="U1902">
        <v>2</v>
      </c>
      <c r="V1902">
        <v>2</v>
      </c>
      <c r="W1902">
        <v>0</v>
      </c>
      <c r="X1902">
        <v>3</v>
      </c>
      <c r="Y1902">
        <f t="shared" si="59"/>
        <v>7</v>
      </c>
      <c r="Z1902">
        <v>7</v>
      </c>
      <c r="AA1902">
        <v>0</v>
      </c>
      <c r="AB1902">
        <v>0</v>
      </c>
      <c r="AC1902">
        <v>0</v>
      </c>
      <c r="AD1902">
        <v>0</v>
      </c>
      <c r="AE1902">
        <v>0</v>
      </c>
      <c r="AF1902">
        <v>0</v>
      </c>
      <c r="AG1902">
        <v>3</v>
      </c>
      <c r="AH1902">
        <v>11</v>
      </c>
      <c r="AI1902">
        <v>0</v>
      </c>
      <c r="AJ1902">
        <f>marketing_campaign[[#This Row],[AcceptedCmp2]]+marketing_campaign[[#This Row],[AcceptedCmp1]]+marketing_campaign[[#This Row],[AcceptedCmp5]]+marketing_campaign[[#This Row],[AcceptedCmp4]]+marketing_campaign[[#This Row],[AcceptedCmp3]]</f>
        <v>0</v>
      </c>
    </row>
    <row r="1903" spans="1:36" x14ac:dyDescent="0.35">
      <c r="A1903">
        <v>10779</v>
      </c>
      <c r="B1903">
        <v>1983</v>
      </c>
      <c r="C1903">
        <f t="shared" ca="1" si="58"/>
        <v>43</v>
      </c>
      <c r="D1903" t="str" cm="1">
        <f t="array" aca="1" ref="D19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03" t="s">
        <v>29</v>
      </c>
      <c r="F1903" t="s">
        <v>30</v>
      </c>
      <c r="G1903" cm="1">
        <f t="array" ref="G1903">_xlfn.IFS(marketing_campaign[[#This Row],[Marital_Status]]="Single",I1903-J1903+1,marketing_campaign[[#This Row],[Marital_Status]]="Together",I1903+J1903+2,marketing_campaign[[#This Row],[Marital_Status]]="Alone",I1903-J1903+1,marketing_campaign[[#This Row],[Marital_Status]]="Married",I1903+J1903+2,marketing_campaign[[#This Row],[Marital_Status]]="Divorced",I1903+J1903+1,marketing_campaign[[#This Row],[Marital_Status]]="YOLO",I1903-J1903+1,marketing_campaign[[#This Row],[Marital_Status]]="Absurd",I1903-J1903+1,marketing_campaign[[#This Row],[Marital_Status]]="Widow",I1903+J1903+1)</f>
        <v>1</v>
      </c>
      <c r="H1903">
        <v>22148</v>
      </c>
      <c r="I1903">
        <v>0</v>
      </c>
      <c r="J1903">
        <v>0</v>
      </c>
      <c r="K1903" s="1">
        <v>41742</v>
      </c>
      <c r="L1903">
        <v>16</v>
      </c>
      <c r="M1903" t="str" cm="1">
        <f t="array" ref="M1903">_xlfn.IFS(AND(marketing_campaign[[#This Row],[Recency]]&gt;=0,marketing_campaign[[#This Row],[Recency]]&lt;=14),"Early Recency",AND(marketing_campaign[[#This Row],[Recency]]&gt;=15,marketing_campaign[[#This Row],[Recency]]&lt;=31),"Mid-Recency",marketing_campaign[[#This Row],[Recency]]&gt;=32,"Late Recency")</f>
        <v>Mid-Recency</v>
      </c>
      <c r="N1903">
        <v>15</v>
      </c>
      <c r="O1903">
        <v>5</v>
      </c>
      <c r="P1903">
        <v>14</v>
      </c>
      <c r="Q1903">
        <v>0</v>
      </c>
      <c r="R1903">
        <v>4</v>
      </c>
      <c r="S1903">
        <v>11</v>
      </c>
      <c r="T1903">
        <f>marketing_campaign[[#This Row],[MntGoldProds]]+marketing_campaign[[#This Row],[MntSweetProducts]]+marketing_campaign[[#This Row],[MntFishProducts]]+marketing_campaign[[#This Row],[MntMeatProducts]]+marketing_campaign[[#This Row],[MntFruits]]+marketing_campaign[[#This Row],[MntWines]]</f>
        <v>49</v>
      </c>
      <c r="U1903">
        <v>1</v>
      </c>
      <c r="V1903">
        <v>1</v>
      </c>
      <c r="W1903">
        <v>0</v>
      </c>
      <c r="X1903">
        <v>3</v>
      </c>
      <c r="Y1903">
        <f t="shared" si="59"/>
        <v>5</v>
      </c>
      <c r="Z1903">
        <v>7</v>
      </c>
      <c r="AA1903">
        <v>0</v>
      </c>
      <c r="AB1903">
        <v>0</v>
      </c>
      <c r="AC1903">
        <v>0</v>
      </c>
      <c r="AD1903">
        <v>0</v>
      </c>
      <c r="AE1903">
        <v>0</v>
      </c>
      <c r="AF1903">
        <v>0</v>
      </c>
      <c r="AG1903">
        <v>3</v>
      </c>
      <c r="AH1903">
        <v>11</v>
      </c>
      <c r="AI1903">
        <v>0</v>
      </c>
      <c r="AJ1903">
        <f>marketing_campaign[[#This Row],[AcceptedCmp2]]+marketing_campaign[[#This Row],[AcceptedCmp1]]+marketing_campaign[[#This Row],[AcceptedCmp5]]+marketing_campaign[[#This Row],[AcceptedCmp4]]+marketing_campaign[[#This Row],[AcceptedCmp3]]</f>
        <v>0</v>
      </c>
    </row>
    <row r="1904" spans="1:36" x14ac:dyDescent="0.35">
      <c r="A1904">
        <v>5896</v>
      </c>
      <c r="B1904">
        <v>1987</v>
      </c>
      <c r="C1904">
        <f t="shared" ca="1" si="58"/>
        <v>39</v>
      </c>
      <c r="D1904" t="str" cm="1">
        <f t="array" aca="1" ref="D19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04" t="s">
        <v>34</v>
      </c>
      <c r="F1904" t="s">
        <v>33</v>
      </c>
      <c r="G1904" cm="1">
        <f t="array" ref="G1904">_xlfn.IFS(marketing_campaign[[#This Row],[Marital_Status]]="Single",I1904-J1904+1,marketing_campaign[[#This Row],[Marital_Status]]="Together",I1904+J1904+2,marketing_campaign[[#This Row],[Marital_Status]]="Alone",I1904-J1904+1,marketing_campaign[[#This Row],[Marital_Status]]="Married",I1904+J1904+2,marketing_campaign[[#This Row],[Marital_Status]]="Divorced",I1904+J1904+1,marketing_campaign[[#This Row],[Marital_Status]]="YOLO",I1904-J1904+1,marketing_campaign[[#This Row],[Marital_Status]]="Absurd",I1904-J1904+1,marketing_campaign[[#This Row],[Marital_Status]]="Widow",I1904+J1904+1)</f>
        <v>2</v>
      </c>
      <c r="H1904">
        <v>73395</v>
      </c>
      <c r="I1904">
        <v>0</v>
      </c>
      <c r="J1904">
        <v>0</v>
      </c>
      <c r="K1904" s="1">
        <v>41716</v>
      </c>
      <c r="L1904">
        <v>94</v>
      </c>
      <c r="M1904" t="str" cm="1">
        <f t="array" ref="M1904">_xlfn.IFS(AND(marketing_campaign[[#This Row],[Recency]]&gt;=0,marketing_campaign[[#This Row],[Recency]]&lt;=14),"Early Recency",AND(marketing_campaign[[#This Row],[Recency]]&gt;=15,marketing_campaign[[#This Row],[Recency]]&lt;=31),"Mid-Recency",marketing_campaign[[#This Row],[Recency]]&gt;=32,"Late Recency")</f>
        <v>Late Recency</v>
      </c>
      <c r="N1904">
        <v>272</v>
      </c>
      <c r="O1904">
        <v>7</v>
      </c>
      <c r="P1904">
        <v>80</v>
      </c>
      <c r="Q1904">
        <v>20</v>
      </c>
      <c r="R1904">
        <v>7</v>
      </c>
      <c r="S1904">
        <v>11</v>
      </c>
      <c r="T1904">
        <f>marketing_campaign[[#This Row],[MntGoldProds]]+marketing_campaign[[#This Row],[MntSweetProducts]]+marketing_campaign[[#This Row],[MntFishProducts]]+marketing_campaign[[#This Row],[MntMeatProducts]]+marketing_campaign[[#This Row],[MntFruits]]+marketing_campaign[[#This Row],[MntWines]]</f>
        <v>397</v>
      </c>
      <c r="U1904">
        <v>1</v>
      </c>
      <c r="V1904">
        <v>4</v>
      </c>
      <c r="W1904">
        <v>4</v>
      </c>
      <c r="X1904">
        <v>6</v>
      </c>
      <c r="Y1904">
        <f t="shared" si="59"/>
        <v>15</v>
      </c>
      <c r="Z1904">
        <v>2</v>
      </c>
      <c r="AA1904">
        <v>0</v>
      </c>
      <c r="AB1904">
        <v>0</v>
      </c>
      <c r="AC1904">
        <v>0</v>
      </c>
      <c r="AD1904">
        <v>0</v>
      </c>
      <c r="AE1904">
        <v>0</v>
      </c>
      <c r="AF1904">
        <v>0</v>
      </c>
      <c r="AG1904">
        <v>3</v>
      </c>
      <c r="AH1904">
        <v>11</v>
      </c>
      <c r="AI1904">
        <v>0</v>
      </c>
      <c r="AJ1904">
        <f>marketing_campaign[[#This Row],[AcceptedCmp2]]+marketing_campaign[[#This Row],[AcceptedCmp1]]+marketing_campaign[[#This Row],[AcceptedCmp5]]+marketing_campaign[[#This Row],[AcceptedCmp4]]+marketing_campaign[[#This Row],[AcceptedCmp3]]</f>
        <v>0</v>
      </c>
    </row>
    <row r="1905" spans="1:36" x14ac:dyDescent="0.35">
      <c r="A1905">
        <v>2337</v>
      </c>
      <c r="B1905">
        <v>1971</v>
      </c>
      <c r="C1905">
        <f t="shared" ca="1" si="58"/>
        <v>55</v>
      </c>
      <c r="D1905" t="str" cm="1">
        <f t="array" aca="1" ref="D19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5" t="s">
        <v>29</v>
      </c>
      <c r="F1905" t="s">
        <v>35</v>
      </c>
      <c r="G1905" cm="1">
        <f t="array" ref="G1905">_xlfn.IFS(marketing_campaign[[#This Row],[Marital_Status]]="Single",I1905-J1905+1,marketing_campaign[[#This Row],[Marital_Status]]="Together",I1905+J1905+2,marketing_campaign[[#This Row],[Marital_Status]]="Alone",I1905-J1905+1,marketing_campaign[[#This Row],[Marital_Status]]="Married",I1905+J1905+2,marketing_campaign[[#This Row],[Marital_Status]]="Divorced",I1905+J1905+1,marketing_campaign[[#This Row],[Marital_Status]]="YOLO",I1905-J1905+1,marketing_campaign[[#This Row],[Marital_Status]]="Absurd",I1905-J1905+1,marketing_campaign[[#This Row],[Marital_Status]]="Widow",I1905+J1905+1)</f>
        <v>2</v>
      </c>
      <c r="H1905">
        <v>29819</v>
      </c>
      <c r="I1905">
        <v>1</v>
      </c>
      <c r="J1905">
        <v>0</v>
      </c>
      <c r="K1905" s="1">
        <v>41571</v>
      </c>
      <c r="L1905">
        <v>77</v>
      </c>
      <c r="M1905" t="str" cm="1">
        <f t="array" ref="M1905">_xlfn.IFS(AND(marketing_campaign[[#This Row],[Recency]]&gt;=0,marketing_campaign[[#This Row],[Recency]]&lt;=14),"Early Recency",AND(marketing_campaign[[#This Row],[Recency]]&gt;=15,marketing_campaign[[#This Row],[Recency]]&lt;=31),"Mid-Recency",marketing_campaign[[#This Row],[Recency]]&gt;=32,"Late Recency")</f>
        <v>Late Recency</v>
      </c>
      <c r="N1905">
        <v>9</v>
      </c>
      <c r="O1905">
        <v>1</v>
      </c>
      <c r="P1905">
        <v>24</v>
      </c>
      <c r="Q1905">
        <v>2</v>
      </c>
      <c r="R1905">
        <v>1</v>
      </c>
      <c r="S1905">
        <v>2</v>
      </c>
      <c r="T1905">
        <f>marketing_campaign[[#This Row],[MntGoldProds]]+marketing_campaign[[#This Row],[MntSweetProducts]]+marketing_campaign[[#This Row],[MntFishProducts]]+marketing_campaign[[#This Row],[MntMeatProducts]]+marketing_campaign[[#This Row],[MntFruits]]+marketing_campaign[[#This Row],[MntWines]]</f>
        <v>39</v>
      </c>
      <c r="U1905">
        <v>3</v>
      </c>
      <c r="V1905">
        <v>3</v>
      </c>
      <c r="W1905">
        <v>0</v>
      </c>
      <c r="X1905">
        <v>3</v>
      </c>
      <c r="Y1905">
        <f t="shared" si="59"/>
        <v>9</v>
      </c>
      <c r="Z1905">
        <v>6</v>
      </c>
      <c r="AA1905">
        <v>0</v>
      </c>
      <c r="AB1905">
        <v>0</v>
      </c>
      <c r="AC1905">
        <v>0</v>
      </c>
      <c r="AD1905">
        <v>0</v>
      </c>
      <c r="AE1905">
        <v>0</v>
      </c>
      <c r="AF1905">
        <v>0</v>
      </c>
      <c r="AG1905">
        <v>3</v>
      </c>
      <c r="AH1905">
        <v>11</v>
      </c>
      <c r="AI1905">
        <v>0</v>
      </c>
      <c r="AJ1905">
        <f>marketing_campaign[[#This Row],[AcceptedCmp2]]+marketing_campaign[[#This Row],[AcceptedCmp1]]+marketing_campaign[[#This Row],[AcceptedCmp5]]+marketing_campaign[[#This Row],[AcceptedCmp4]]+marketing_campaign[[#This Row],[AcceptedCmp3]]</f>
        <v>0</v>
      </c>
    </row>
    <row r="1906" spans="1:36" x14ac:dyDescent="0.35">
      <c r="A1906">
        <v>10951</v>
      </c>
      <c r="B1906">
        <v>1968</v>
      </c>
      <c r="C1906">
        <f t="shared" ca="1" si="58"/>
        <v>58</v>
      </c>
      <c r="D1906" t="str" cm="1">
        <f t="array" aca="1" ref="D19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6" t="s">
        <v>29</v>
      </c>
      <c r="F1906" t="s">
        <v>33</v>
      </c>
      <c r="G1906" cm="1">
        <f t="array" ref="G1906">_xlfn.IFS(marketing_campaign[[#This Row],[Marital_Status]]="Single",I1906-J1906+1,marketing_campaign[[#This Row],[Marital_Status]]="Together",I1906+J1906+2,marketing_campaign[[#This Row],[Marital_Status]]="Alone",I1906-J1906+1,marketing_campaign[[#This Row],[Marital_Status]]="Married",I1906+J1906+2,marketing_campaign[[#This Row],[Marital_Status]]="Divorced",I1906+J1906+1,marketing_campaign[[#This Row],[Marital_Status]]="YOLO",I1906-J1906+1,marketing_campaign[[#This Row],[Marital_Status]]="Absurd",I1906-J1906+1,marketing_campaign[[#This Row],[Marital_Status]]="Widow",I1906+J1906+1)</f>
        <v>3</v>
      </c>
      <c r="H1906">
        <v>45688</v>
      </c>
      <c r="I1906">
        <v>0</v>
      </c>
      <c r="J1906">
        <v>1</v>
      </c>
      <c r="K1906" s="1">
        <v>41664</v>
      </c>
      <c r="L1906">
        <v>20</v>
      </c>
      <c r="M1906" t="str" cm="1">
        <f t="array" ref="M1906">_xlfn.IFS(AND(marketing_campaign[[#This Row],[Recency]]&gt;=0,marketing_campaign[[#This Row],[Recency]]&lt;=14),"Early Recency",AND(marketing_campaign[[#This Row],[Recency]]&gt;=15,marketing_campaign[[#This Row],[Recency]]&lt;=31),"Mid-Recency",marketing_campaign[[#This Row],[Recency]]&gt;=32,"Late Recency")</f>
        <v>Mid-Recency</v>
      </c>
      <c r="N1906">
        <v>279</v>
      </c>
      <c r="O1906">
        <v>0</v>
      </c>
      <c r="P1906">
        <v>18</v>
      </c>
      <c r="Q1906">
        <v>0</v>
      </c>
      <c r="R1906">
        <v>0</v>
      </c>
      <c r="S1906">
        <v>9</v>
      </c>
      <c r="T1906">
        <f>marketing_campaign[[#This Row],[MntGoldProds]]+marketing_campaign[[#This Row],[MntSweetProducts]]+marketing_campaign[[#This Row],[MntFishProducts]]+marketing_campaign[[#This Row],[MntMeatProducts]]+marketing_campaign[[#This Row],[MntFruits]]+marketing_campaign[[#This Row],[MntWines]]</f>
        <v>306</v>
      </c>
      <c r="U1906">
        <v>2</v>
      </c>
      <c r="V1906">
        <v>3</v>
      </c>
      <c r="W1906">
        <v>1</v>
      </c>
      <c r="X1906">
        <v>8</v>
      </c>
      <c r="Y1906">
        <f t="shared" si="59"/>
        <v>14</v>
      </c>
      <c r="Z1906">
        <v>4</v>
      </c>
      <c r="AA1906">
        <v>0</v>
      </c>
      <c r="AB1906">
        <v>1</v>
      </c>
      <c r="AC1906">
        <v>0</v>
      </c>
      <c r="AD1906">
        <v>0</v>
      </c>
      <c r="AE1906">
        <v>0</v>
      </c>
      <c r="AF1906">
        <v>0</v>
      </c>
      <c r="AG1906">
        <v>3</v>
      </c>
      <c r="AH1906">
        <v>11</v>
      </c>
      <c r="AI1906">
        <v>0</v>
      </c>
      <c r="AJ1906">
        <f>marketing_campaign[[#This Row],[AcceptedCmp2]]+marketing_campaign[[#This Row],[AcceptedCmp1]]+marketing_campaign[[#This Row],[AcceptedCmp5]]+marketing_campaign[[#This Row],[AcceptedCmp4]]+marketing_campaign[[#This Row],[AcceptedCmp3]]</f>
        <v>1</v>
      </c>
    </row>
    <row r="1907" spans="1:36" x14ac:dyDescent="0.35">
      <c r="A1907">
        <v>544</v>
      </c>
      <c r="B1907">
        <v>1954</v>
      </c>
      <c r="C1907">
        <f t="shared" ca="1" si="58"/>
        <v>72</v>
      </c>
      <c r="D1907" t="str" cm="1">
        <f t="array" aca="1" ref="D19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07" t="s">
        <v>29</v>
      </c>
      <c r="F1907" t="s">
        <v>33</v>
      </c>
      <c r="G1907" cm="1">
        <f t="array" ref="G1907">_xlfn.IFS(marketing_campaign[[#This Row],[Marital_Status]]="Single",I1907-J1907+1,marketing_campaign[[#This Row],[Marital_Status]]="Together",I1907+J1907+2,marketing_campaign[[#This Row],[Marital_Status]]="Alone",I1907-J1907+1,marketing_campaign[[#This Row],[Marital_Status]]="Married",I1907+J1907+2,marketing_campaign[[#This Row],[Marital_Status]]="Divorced",I1907+J1907+1,marketing_campaign[[#This Row],[Marital_Status]]="YOLO",I1907-J1907+1,marketing_campaign[[#This Row],[Marital_Status]]="Absurd",I1907-J1907+1,marketing_campaign[[#This Row],[Marital_Status]]="Widow",I1907+J1907+1)</f>
        <v>2</v>
      </c>
      <c r="H1907">
        <v>62820</v>
      </c>
      <c r="I1907">
        <v>0</v>
      </c>
      <c r="J1907">
        <v>0</v>
      </c>
      <c r="K1907" s="1">
        <v>41405</v>
      </c>
      <c r="L1907">
        <v>51</v>
      </c>
      <c r="M1907" t="str" cm="1">
        <f t="array" ref="M1907">_xlfn.IFS(AND(marketing_campaign[[#This Row],[Recency]]&gt;=0,marketing_campaign[[#This Row],[Recency]]&lt;=14),"Early Recency",AND(marketing_campaign[[#This Row],[Recency]]&gt;=15,marketing_campaign[[#This Row],[Recency]]&lt;=31),"Mid-Recency",marketing_campaign[[#This Row],[Recency]]&gt;=32,"Late Recency")</f>
        <v>Late Recency</v>
      </c>
      <c r="N1907">
        <v>398</v>
      </c>
      <c r="O1907">
        <v>61</v>
      </c>
      <c r="P1907">
        <v>265</v>
      </c>
      <c r="Q1907">
        <v>138</v>
      </c>
      <c r="R1907">
        <v>61</v>
      </c>
      <c r="S1907">
        <v>53</v>
      </c>
      <c r="T1907">
        <f>marketing_campaign[[#This Row],[MntGoldProds]]+marketing_campaign[[#This Row],[MntSweetProducts]]+marketing_campaign[[#This Row],[MntFishProducts]]+marketing_campaign[[#This Row],[MntMeatProducts]]+marketing_campaign[[#This Row],[MntFruits]]+marketing_campaign[[#This Row],[MntWines]]</f>
        <v>976</v>
      </c>
      <c r="U1907">
        <v>1</v>
      </c>
      <c r="V1907">
        <v>3</v>
      </c>
      <c r="W1907">
        <v>4</v>
      </c>
      <c r="X1907">
        <v>6</v>
      </c>
      <c r="Y1907">
        <f t="shared" si="59"/>
        <v>14</v>
      </c>
      <c r="Z1907">
        <v>1</v>
      </c>
      <c r="AA1907">
        <v>0</v>
      </c>
      <c r="AB1907">
        <v>0</v>
      </c>
      <c r="AC1907">
        <v>0</v>
      </c>
      <c r="AD1907">
        <v>0</v>
      </c>
      <c r="AE1907">
        <v>0</v>
      </c>
      <c r="AF1907">
        <v>0</v>
      </c>
      <c r="AG1907">
        <v>3</v>
      </c>
      <c r="AH1907">
        <v>11</v>
      </c>
      <c r="AI1907">
        <v>0</v>
      </c>
      <c r="AJ1907">
        <f>marketing_campaign[[#This Row],[AcceptedCmp2]]+marketing_campaign[[#This Row],[AcceptedCmp1]]+marketing_campaign[[#This Row],[AcceptedCmp5]]+marketing_campaign[[#This Row],[AcceptedCmp4]]+marketing_campaign[[#This Row],[AcceptedCmp3]]</f>
        <v>0</v>
      </c>
    </row>
    <row r="1908" spans="1:36" x14ac:dyDescent="0.35">
      <c r="A1908">
        <v>17</v>
      </c>
      <c r="B1908">
        <v>1971</v>
      </c>
      <c r="C1908">
        <f t="shared" ca="1" si="58"/>
        <v>55</v>
      </c>
      <c r="D1908" t="str" cm="1">
        <f t="array" aca="1" ref="D19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08" t="s">
        <v>32</v>
      </c>
      <c r="F1908" t="s">
        <v>33</v>
      </c>
      <c r="G1908" cm="1">
        <f t="array" ref="G1908">_xlfn.IFS(marketing_campaign[[#This Row],[Marital_Status]]="Single",I1908-J1908+1,marketing_campaign[[#This Row],[Marital_Status]]="Together",I1908+J1908+2,marketing_campaign[[#This Row],[Marital_Status]]="Alone",I1908-J1908+1,marketing_campaign[[#This Row],[Marital_Status]]="Married",I1908+J1908+2,marketing_campaign[[#This Row],[Marital_Status]]="Divorced",I1908+J1908+1,marketing_campaign[[#This Row],[Marital_Status]]="YOLO",I1908-J1908+1,marketing_campaign[[#This Row],[Marital_Status]]="Absurd",I1908-J1908+1,marketing_campaign[[#This Row],[Marital_Status]]="Widow",I1908+J1908+1)</f>
        <v>3</v>
      </c>
      <c r="H1908">
        <v>60491</v>
      </c>
      <c r="I1908">
        <v>0</v>
      </c>
      <c r="J1908">
        <v>1</v>
      </c>
      <c r="K1908" s="1">
        <v>41523</v>
      </c>
      <c r="L1908">
        <v>81</v>
      </c>
      <c r="M1908" t="str" cm="1">
        <f t="array" ref="M1908">_xlfn.IFS(AND(marketing_campaign[[#This Row],[Recency]]&gt;=0,marketing_campaign[[#This Row],[Recency]]&lt;=14),"Early Recency",AND(marketing_campaign[[#This Row],[Recency]]&gt;=15,marketing_campaign[[#This Row],[Recency]]&lt;=31),"Mid-Recency",marketing_campaign[[#This Row],[Recency]]&gt;=32,"Late Recency")</f>
        <v>Late Recency</v>
      </c>
      <c r="N1908">
        <v>637</v>
      </c>
      <c r="O1908">
        <v>47</v>
      </c>
      <c r="P1908">
        <v>237</v>
      </c>
      <c r="Q1908">
        <v>12</v>
      </c>
      <c r="R1908">
        <v>19</v>
      </c>
      <c r="S1908">
        <v>76</v>
      </c>
      <c r="T1908">
        <f>marketing_campaign[[#This Row],[MntGoldProds]]+marketing_campaign[[#This Row],[MntSweetProducts]]+marketing_campaign[[#This Row],[MntFishProducts]]+marketing_campaign[[#This Row],[MntMeatProducts]]+marketing_campaign[[#This Row],[MntFruits]]+marketing_campaign[[#This Row],[MntWines]]</f>
        <v>1028</v>
      </c>
      <c r="U1908">
        <v>4</v>
      </c>
      <c r="V1908">
        <v>6</v>
      </c>
      <c r="W1908">
        <v>11</v>
      </c>
      <c r="X1908">
        <v>7</v>
      </c>
      <c r="Y1908">
        <f t="shared" si="59"/>
        <v>28</v>
      </c>
      <c r="Z1908">
        <v>5</v>
      </c>
      <c r="AA1908">
        <v>0</v>
      </c>
      <c r="AB1908">
        <v>0</v>
      </c>
      <c r="AC1908">
        <v>0</v>
      </c>
      <c r="AD1908">
        <v>0</v>
      </c>
      <c r="AE1908">
        <v>0</v>
      </c>
      <c r="AF1908">
        <v>0</v>
      </c>
      <c r="AG1908">
        <v>3</v>
      </c>
      <c r="AH1908">
        <v>11</v>
      </c>
      <c r="AI1908">
        <v>0</v>
      </c>
      <c r="AJ1908">
        <f>marketing_campaign[[#This Row],[AcceptedCmp2]]+marketing_campaign[[#This Row],[AcceptedCmp1]]+marketing_campaign[[#This Row],[AcceptedCmp5]]+marketing_campaign[[#This Row],[AcceptedCmp4]]+marketing_campaign[[#This Row],[AcceptedCmp3]]</f>
        <v>0</v>
      </c>
    </row>
    <row r="1909" spans="1:36" x14ac:dyDescent="0.35">
      <c r="A1909">
        <v>10680</v>
      </c>
      <c r="B1909">
        <v>1986</v>
      </c>
      <c r="C1909">
        <f t="shared" ca="1" si="58"/>
        <v>40</v>
      </c>
      <c r="D1909" t="str" cm="1">
        <f t="array" aca="1" ref="D19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09" t="s">
        <v>29</v>
      </c>
      <c r="F1909" t="s">
        <v>31</v>
      </c>
      <c r="G1909" cm="1">
        <f t="array" ref="G1909">_xlfn.IFS(marketing_campaign[[#This Row],[Marital_Status]]="Single",I1909-J1909+1,marketing_campaign[[#This Row],[Marital_Status]]="Together",I1909+J1909+2,marketing_campaign[[#This Row],[Marital_Status]]="Alone",I1909-J1909+1,marketing_campaign[[#This Row],[Marital_Status]]="Married",I1909+J1909+2,marketing_campaign[[#This Row],[Marital_Status]]="Divorced",I1909+J1909+1,marketing_campaign[[#This Row],[Marital_Status]]="YOLO",I1909-J1909+1,marketing_campaign[[#This Row],[Marital_Status]]="Absurd",I1909-J1909+1,marketing_campaign[[#This Row],[Marital_Status]]="Widow",I1909+J1909+1)</f>
        <v>3</v>
      </c>
      <c r="H1909">
        <v>33235</v>
      </c>
      <c r="I1909">
        <v>1</v>
      </c>
      <c r="J1909">
        <v>0</v>
      </c>
      <c r="K1909" s="1">
        <v>41675</v>
      </c>
      <c r="L1909">
        <v>71</v>
      </c>
      <c r="M1909" t="str" cm="1">
        <f t="array" ref="M1909">_xlfn.IFS(AND(marketing_campaign[[#This Row],[Recency]]&gt;=0,marketing_campaign[[#This Row],[Recency]]&lt;=14),"Early Recency",AND(marketing_campaign[[#This Row],[Recency]]&gt;=15,marketing_campaign[[#This Row],[Recency]]&lt;=31),"Mid-Recency",marketing_campaign[[#This Row],[Recency]]&gt;=32,"Late Recency")</f>
        <v>Late Recency</v>
      </c>
      <c r="N1909">
        <v>45</v>
      </c>
      <c r="O1909">
        <v>0</v>
      </c>
      <c r="P1909">
        <v>16</v>
      </c>
      <c r="Q1909">
        <v>2</v>
      </c>
      <c r="R1909">
        <v>1</v>
      </c>
      <c r="S1909">
        <v>6</v>
      </c>
      <c r="T1909">
        <f>marketing_campaign[[#This Row],[MntGoldProds]]+marketing_campaign[[#This Row],[MntSweetProducts]]+marketing_campaign[[#This Row],[MntFishProducts]]+marketing_campaign[[#This Row],[MntMeatProducts]]+marketing_campaign[[#This Row],[MntFruits]]+marketing_campaign[[#This Row],[MntWines]]</f>
        <v>70</v>
      </c>
      <c r="U1909">
        <v>1</v>
      </c>
      <c r="V1909">
        <v>3</v>
      </c>
      <c r="W1909">
        <v>0</v>
      </c>
      <c r="X1909">
        <v>3</v>
      </c>
      <c r="Y1909">
        <f t="shared" si="59"/>
        <v>7</v>
      </c>
      <c r="Z1909">
        <v>7</v>
      </c>
      <c r="AA1909">
        <v>0</v>
      </c>
      <c r="AB1909">
        <v>0</v>
      </c>
      <c r="AC1909">
        <v>0</v>
      </c>
      <c r="AD1909">
        <v>0</v>
      </c>
      <c r="AE1909">
        <v>0</v>
      </c>
      <c r="AF1909">
        <v>0</v>
      </c>
      <c r="AG1909">
        <v>3</v>
      </c>
      <c r="AH1909">
        <v>11</v>
      </c>
      <c r="AI1909">
        <v>0</v>
      </c>
      <c r="AJ1909">
        <f>marketing_campaign[[#This Row],[AcceptedCmp2]]+marketing_campaign[[#This Row],[AcceptedCmp1]]+marketing_campaign[[#This Row],[AcceptedCmp5]]+marketing_campaign[[#This Row],[AcceptedCmp4]]+marketing_campaign[[#This Row],[AcceptedCmp3]]</f>
        <v>0</v>
      </c>
    </row>
    <row r="1910" spans="1:36" x14ac:dyDescent="0.35">
      <c r="A1910">
        <v>3265</v>
      </c>
      <c r="B1910">
        <v>1959</v>
      </c>
      <c r="C1910">
        <f t="shared" ca="1" si="58"/>
        <v>67</v>
      </c>
      <c r="D1910" t="str" cm="1">
        <f t="array" aca="1" ref="D19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0" t="s">
        <v>29</v>
      </c>
      <c r="F1910" t="s">
        <v>33</v>
      </c>
      <c r="G1910" cm="1">
        <f t="array" ref="G1910">_xlfn.IFS(marketing_campaign[[#This Row],[Marital_Status]]="Single",I1910-J1910+1,marketing_campaign[[#This Row],[Marital_Status]]="Together",I1910+J1910+2,marketing_campaign[[#This Row],[Marital_Status]]="Alone",I1910-J1910+1,marketing_campaign[[#This Row],[Marital_Status]]="Married",I1910+J1910+2,marketing_campaign[[#This Row],[Marital_Status]]="Divorced",I1910+J1910+1,marketing_campaign[[#This Row],[Marital_Status]]="YOLO",I1910-J1910+1,marketing_campaign[[#This Row],[Marital_Status]]="Absurd",I1910-J1910+1,marketing_campaign[[#This Row],[Marital_Status]]="Widow",I1910+J1910+1)</f>
        <v>2</v>
      </c>
      <c r="H1910">
        <v>35701</v>
      </c>
      <c r="I1910">
        <v>0</v>
      </c>
      <c r="J1910">
        <v>0</v>
      </c>
      <c r="K1910" s="1">
        <v>41352</v>
      </c>
      <c r="L1910">
        <v>36</v>
      </c>
      <c r="M1910" t="str" cm="1">
        <f t="array" ref="M1910">_xlfn.IFS(AND(marketing_campaign[[#This Row],[Recency]]&gt;=0,marketing_campaign[[#This Row],[Recency]]&lt;=14),"Early Recency",AND(marketing_campaign[[#This Row],[Recency]]&gt;=15,marketing_campaign[[#This Row],[Recency]]&lt;=31),"Mid-Recency",marketing_campaign[[#This Row],[Recency]]&gt;=32,"Late Recency")</f>
        <v>Late Recency</v>
      </c>
      <c r="N1910">
        <v>21</v>
      </c>
      <c r="O1910">
        <v>1</v>
      </c>
      <c r="P1910">
        <v>9</v>
      </c>
      <c r="Q1910">
        <v>7</v>
      </c>
      <c r="R1910">
        <v>3</v>
      </c>
      <c r="S1910">
        <v>5</v>
      </c>
      <c r="T1910">
        <f>marketing_campaign[[#This Row],[MntGoldProds]]+marketing_campaign[[#This Row],[MntSweetProducts]]+marketing_campaign[[#This Row],[MntFishProducts]]+marketing_campaign[[#This Row],[MntMeatProducts]]+marketing_campaign[[#This Row],[MntFruits]]+marketing_campaign[[#This Row],[MntWines]]</f>
        <v>46</v>
      </c>
      <c r="U1910">
        <v>1</v>
      </c>
      <c r="V1910">
        <v>1</v>
      </c>
      <c r="W1910">
        <v>0</v>
      </c>
      <c r="X1910">
        <v>3</v>
      </c>
      <c r="Y1910">
        <f t="shared" si="59"/>
        <v>5</v>
      </c>
      <c r="Z1910">
        <v>6</v>
      </c>
      <c r="AA1910">
        <v>0</v>
      </c>
      <c r="AB1910">
        <v>0</v>
      </c>
      <c r="AC1910">
        <v>0</v>
      </c>
      <c r="AD1910">
        <v>0</v>
      </c>
      <c r="AE1910">
        <v>0</v>
      </c>
      <c r="AF1910">
        <v>0</v>
      </c>
      <c r="AG1910">
        <v>3</v>
      </c>
      <c r="AH1910">
        <v>11</v>
      </c>
      <c r="AI1910">
        <v>0</v>
      </c>
      <c r="AJ1910">
        <f>marketing_campaign[[#This Row],[AcceptedCmp2]]+marketing_campaign[[#This Row],[AcceptedCmp1]]+marketing_campaign[[#This Row],[AcceptedCmp5]]+marketing_campaign[[#This Row],[AcceptedCmp4]]+marketing_campaign[[#This Row],[AcceptedCmp3]]</f>
        <v>0</v>
      </c>
    </row>
    <row r="1911" spans="1:36" x14ac:dyDescent="0.35">
      <c r="A1911">
        <v>5623</v>
      </c>
      <c r="B1911">
        <v>1980</v>
      </c>
      <c r="C1911">
        <f t="shared" ca="1" si="58"/>
        <v>46</v>
      </c>
      <c r="D1911" t="str" cm="1">
        <f t="array" aca="1" ref="D19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1" t="s">
        <v>34</v>
      </c>
      <c r="F1911" t="s">
        <v>33</v>
      </c>
      <c r="G1911" cm="1">
        <f t="array" ref="G1911">_xlfn.IFS(marketing_campaign[[#This Row],[Marital_Status]]="Single",I1911-J1911+1,marketing_campaign[[#This Row],[Marital_Status]]="Together",I1911+J1911+2,marketing_campaign[[#This Row],[Marital_Status]]="Alone",I1911-J1911+1,marketing_campaign[[#This Row],[Marital_Status]]="Married",I1911+J1911+2,marketing_campaign[[#This Row],[Marital_Status]]="Divorced",I1911+J1911+1,marketing_campaign[[#This Row],[Marital_Status]]="YOLO",I1911-J1911+1,marketing_campaign[[#This Row],[Marital_Status]]="Absurd",I1911-J1911+1,marketing_campaign[[#This Row],[Marital_Status]]="Widow",I1911+J1911+1)</f>
        <v>3</v>
      </c>
      <c r="H1911">
        <v>31535</v>
      </c>
      <c r="I1911">
        <v>1</v>
      </c>
      <c r="J1911">
        <v>0</v>
      </c>
      <c r="K1911" s="1">
        <v>41543</v>
      </c>
      <c r="L1911">
        <v>95</v>
      </c>
      <c r="M1911" t="str" cm="1">
        <f t="array" ref="M1911">_xlfn.IFS(AND(marketing_campaign[[#This Row],[Recency]]&gt;=0,marketing_campaign[[#This Row],[Recency]]&lt;=14),"Early Recency",AND(marketing_campaign[[#This Row],[Recency]]&gt;=15,marketing_campaign[[#This Row],[Recency]]&lt;=31),"Mid-Recency",marketing_campaign[[#This Row],[Recency]]&gt;=32,"Late Recency")</f>
        <v>Late Recency</v>
      </c>
      <c r="N1911">
        <v>15</v>
      </c>
      <c r="O1911">
        <v>4</v>
      </c>
      <c r="P1911">
        <v>13</v>
      </c>
      <c r="Q1911">
        <v>0</v>
      </c>
      <c r="R1911">
        <v>0</v>
      </c>
      <c r="S1911">
        <v>19</v>
      </c>
      <c r="T1911">
        <f>marketing_campaign[[#This Row],[MntGoldProds]]+marketing_campaign[[#This Row],[MntSweetProducts]]+marketing_campaign[[#This Row],[MntFishProducts]]+marketing_campaign[[#This Row],[MntMeatProducts]]+marketing_campaign[[#This Row],[MntFruits]]+marketing_campaign[[#This Row],[MntWines]]</f>
        <v>51</v>
      </c>
      <c r="U1911">
        <v>1</v>
      </c>
      <c r="V1911">
        <v>1</v>
      </c>
      <c r="W1911">
        <v>1</v>
      </c>
      <c r="X1911">
        <v>2</v>
      </c>
      <c r="Y1911">
        <f t="shared" si="59"/>
        <v>5</v>
      </c>
      <c r="Z1911">
        <v>7</v>
      </c>
      <c r="AA1911">
        <v>1</v>
      </c>
      <c r="AB1911">
        <v>0</v>
      </c>
      <c r="AC1911">
        <v>0</v>
      </c>
      <c r="AD1911">
        <v>0</v>
      </c>
      <c r="AE1911">
        <v>0</v>
      </c>
      <c r="AF1911">
        <v>0</v>
      </c>
      <c r="AG1911">
        <v>3</v>
      </c>
      <c r="AH1911">
        <v>11</v>
      </c>
      <c r="AI1911">
        <v>0</v>
      </c>
      <c r="AJ1911">
        <f>marketing_campaign[[#This Row],[AcceptedCmp2]]+marketing_campaign[[#This Row],[AcceptedCmp1]]+marketing_campaign[[#This Row],[AcceptedCmp5]]+marketing_campaign[[#This Row],[AcceptedCmp4]]+marketing_campaign[[#This Row],[AcceptedCmp3]]</f>
        <v>1</v>
      </c>
    </row>
    <row r="1912" spans="1:36" x14ac:dyDescent="0.35">
      <c r="A1912">
        <v>5832</v>
      </c>
      <c r="B1912">
        <v>1960</v>
      </c>
      <c r="C1912">
        <f t="shared" ca="1" si="58"/>
        <v>66</v>
      </c>
      <c r="D1912" t="str" cm="1">
        <f t="array" aca="1" ref="D19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2" t="s">
        <v>37</v>
      </c>
      <c r="F1912" t="s">
        <v>31</v>
      </c>
      <c r="G1912" cm="1">
        <f t="array" ref="G1912">_xlfn.IFS(marketing_campaign[[#This Row],[Marital_Status]]="Single",I1912-J1912+1,marketing_campaign[[#This Row],[Marital_Status]]="Together",I1912+J1912+2,marketing_campaign[[#This Row],[Marital_Status]]="Alone",I1912-J1912+1,marketing_campaign[[#This Row],[Marital_Status]]="Married",I1912+J1912+2,marketing_campaign[[#This Row],[Marital_Status]]="Divorced",I1912+J1912+1,marketing_campaign[[#This Row],[Marital_Status]]="YOLO",I1912-J1912+1,marketing_campaign[[#This Row],[Marital_Status]]="Absurd",I1912-J1912+1,marketing_campaign[[#This Row],[Marital_Status]]="Widow",I1912+J1912+1)</f>
        <v>2</v>
      </c>
      <c r="H1912">
        <v>92556</v>
      </c>
      <c r="I1912">
        <v>0</v>
      </c>
      <c r="J1912">
        <v>0</v>
      </c>
      <c r="K1912" s="1">
        <v>41749</v>
      </c>
      <c r="L1912">
        <v>32</v>
      </c>
      <c r="M1912" t="str" cm="1">
        <f t="array" ref="M1912">_xlfn.IFS(AND(marketing_campaign[[#This Row],[Recency]]&gt;=0,marketing_campaign[[#This Row],[Recency]]&lt;=14),"Early Recency",AND(marketing_campaign[[#This Row],[Recency]]&gt;=15,marketing_campaign[[#This Row],[Recency]]&lt;=31),"Mid-Recency",marketing_campaign[[#This Row],[Recency]]&gt;=32,"Late Recency")</f>
        <v>Late Recency</v>
      </c>
      <c r="N1912">
        <v>493</v>
      </c>
      <c r="O1912">
        <v>183</v>
      </c>
      <c r="P1912">
        <v>352</v>
      </c>
      <c r="Q1912">
        <v>184</v>
      </c>
      <c r="R1912">
        <v>23</v>
      </c>
      <c r="S1912">
        <v>28</v>
      </c>
      <c r="T1912">
        <f>marketing_campaign[[#This Row],[MntGoldProds]]+marketing_campaign[[#This Row],[MntSweetProducts]]+marketing_campaign[[#This Row],[MntFishProducts]]+marketing_campaign[[#This Row],[MntMeatProducts]]+marketing_campaign[[#This Row],[MntFruits]]+marketing_campaign[[#This Row],[MntWines]]</f>
        <v>1263</v>
      </c>
      <c r="U1912">
        <v>0</v>
      </c>
      <c r="V1912">
        <v>3</v>
      </c>
      <c r="W1912">
        <v>5</v>
      </c>
      <c r="X1912">
        <v>13</v>
      </c>
      <c r="Y1912">
        <f t="shared" si="59"/>
        <v>21</v>
      </c>
      <c r="Z1912">
        <v>0</v>
      </c>
      <c r="AA1912">
        <v>0</v>
      </c>
      <c r="AB1912">
        <v>0</v>
      </c>
      <c r="AC1912">
        <v>0</v>
      </c>
      <c r="AD1912">
        <v>0</v>
      </c>
      <c r="AE1912">
        <v>0</v>
      </c>
      <c r="AF1912">
        <v>0</v>
      </c>
      <c r="AG1912">
        <v>3</v>
      </c>
      <c r="AH1912">
        <v>11</v>
      </c>
      <c r="AI1912">
        <v>0</v>
      </c>
      <c r="AJ1912">
        <f>marketing_campaign[[#This Row],[AcceptedCmp2]]+marketing_campaign[[#This Row],[AcceptedCmp1]]+marketing_campaign[[#This Row],[AcceptedCmp5]]+marketing_campaign[[#This Row],[AcceptedCmp4]]+marketing_campaign[[#This Row],[AcceptedCmp3]]</f>
        <v>0</v>
      </c>
    </row>
    <row r="1913" spans="1:36" x14ac:dyDescent="0.35">
      <c r="A1913">
        <v>5544</v>
      </c>
      <c r="B1913">
        <v>1970</v>
      </c>
      <c r="C1913">
        <f t="shared" ca="1" si="58"/>
        <v>56</v>
      </c>
      <c r="D1913" t="str" cm="1">
        <f t="array" aca="1" ref="D19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3" t="s">
        <v>29</v>
      </c>
      <c r="F1913" t="s">
        <v>30</v>
      </c>
      <c r="G1913" cm="1">
        <f t="array" ref="G1913">_xlfn.IFS(marketing_campaign[[#This Row],[Marital_Status]]="Single",I1913-J1913+1,marketing_campaign[[#This Row],[Marital_Status]]="Together",I1913+J1913+2,marketing_campaign[[#This Row],[Marital_Status]]="Alone",I1913-J1913+1,marketing_campaign[[#This Row],[Marital_Status]]="Married",I1913+J1913+2,marketing_campaign[[#This Row],[Marital_Status]]="Divorced",I1913+J1913+1,marketing_campaign[[#This Row],[Marital_Status]]="YOLO",I1913-J1913+1,marketing_campaign[[#This Row],[Marital_Status]]="Absurd",I1913-J1913+1,marketing_campaign[[#This Row],[Marital_Status]]="Widow",I1913+J1913+1)</f>
        <v>0</v>
      </c>
      <c r="H1913">
        <v>67384</v>
      </c>
      <c r="I1913">
        <v>0</v>
      </c>
      <c r="J1913">
        <v>1</v>
      </c>
      <c r="K1913" s="1">
        <v>41223</v>
      </c>
      <c r="L1913">
        <v>32</v>
      </c>
      <c r="M1913" t="str" cm="1">
        <f t="array" ref="M1913">_xlfn.IFS(AND(marketing_campaign[[#This Row],[Recency]]&gt;=0,marketing_campaign[[#This Row],[Recency]]&lt;=14),"Early Recency",AND(marketing_campaign[[#This Row],[Recency]]&gt;=15,marketing_campaign[[#This Row],[Recency]]&lt;=31),"Mid-Recency",marketing_campaign[[#This Row],[Recency]]&gt;=32,"Late Recency")</f>
        <v>Late Recency</v>
      </c>
      <c r="N1913">
        <v>957</v>
      </c>
      <c r="O1913">
        <v>40</v>
      </c>
      <c r="P1913">
        <v>175</v>
      </c>
      <c r="Q1913">
        <v>158</v>
      </c>
      <c r="R1913">
        <v>53</v>
      </c>
      <c r="S1913">
        <v>107</v>
      </c>
      <c r="T1913">
        <f>marketing_campaign[[#This Row],[MntGoldProds]]+marketing_campaign[[#This Row],[MntSweetProducts]]+marketing_campaign[[#This Row],[MntFishProducts]]+marketing_campaign[[#This Row],[MntMeatProducts]]+marketing_campaign[[#This Row],[MntFruits]]+marketing_campaign[[#This Row],[MntWines]]</f>
        <v>1490</v>
      </c>
      <c r="U1913">
        <v>2</v>
      </c>
      <c r="V1913">
        <v>7</v>
      </c>
      <c r="W1913">
        <v>8</v>
      </c>
      <c r="X1913">
        <v>5</v>
      </c>
      <c r="Y1913">
        <f t="shared" si="59"/>
        <v>22</v>
      </c>
      <c r="Z1913">
        <v>5</v>
      </c>
      <c r="AA1913">
        <v>0</v>
      </c>
      <c r="AB1913">
        <v>1</v>
      </c>
      <c r="AC1913">
        <v>0</v>
      </c>
      <c r="AD1913">
        <v>0</v>
      </c>
      <c r="AE1913">
        <v>0</v>
      </c>
      <c r="AF1913">
        <v>0</v>
      </c>
      <c r="AG1913">
        <v>3</v>
      </c>
      <c r="AH1913">
        <v>11</v>
      </c>
      <c r="AI1913">
        <v>0</v>
      </c>
      <c r="AJ1913">
        <f>marketing_campaign[[#This Row],[AcceptedCmp2]]+marketing_campaign[[#This Row],[AcceptedCmp1]]+marketing_campaign[[#This Row],[AcceptedCmp5]]+marketing_campaign[[#This Row],[AcceptedCmp4]]+marketing_campaign[[#This Row],[AcceptedCmp3]]</f>
        <v>1</v>
      </c>
    </row>
    <row r="1914" spans="1:36" x14ac:dyDescent="0.35">
      <c r="A1914">
        <v>6417</v>
      </c>
      <c r="B1914">
        <v>1971</v>
      </c>
      <c r="C1914">
        <f t="shared" ca="1" si="58"/>
        <v>55</v>
      </c>
      <c r="D1914" t="str" cm="1">
        <f t="array" aca="1" ref="D19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4" t="s">
        <v>34</v>
      </c>
      <c r="F1914" t="s">
        <v>31</v>
      </c>
      <c r="G1914" cm="1">
        <f t="array" ref="G1914">_xlfn.IFS(marketing_campaign[[#This Row],[Marital_Status]]="Single",I1914-J1914+1,marketing_campaign[[#This Row],[Marital_Status]]="Together",I1914+J1914+2,marketing_campaign[[#This Row],[Marital_Status]]="Alone",I1914-J1914+1,marketing_campaign[[#This Row],[Marital_Status]]="Married",I1914+J1914+2,marketing_campaign[[#This Row],[Marital_Status]]="Divorced",I1914+J1914+1,marketing_campaign[[#This Row],[Marital_Status]]="YOLO",I1914-J1914+1,marketing_campaign[[#This Row],[Marital_Status]]="Absurd",I1914-J1914+1,marketing_campaign[[#This Row],[Marital_Status]]="Widow",I1914+J1914+1)</f>
        <v>2</v>
      </c>
      <c r="H1914">
        <v>80573</v>
      </c>
      <c r="I1914">
        <v>0</v>
      </c>
      <c r="J1914">
        <v>0</v>
      </c>
      <c r="K1914" s="1">
        <v>41196</v>
      </c>
      <c r="L1914">
        <v>85</v>
      </c>
      <c r="M1914" t="str" cm="1">
        <f t="array" ref="M1914">_xlfn.IFS(AND(marketing_campaign[[#This Row],[Recency]]&gt;=0,marketing_campaign[[#This Row],[Recency]]&lt;=14),"Early Recency",AND(marketing_campaign[[#This Row],[Recency]]&gt;=15,marketing_campaign[[#This Row],[Recency]]&lt;=31),"Mid-Recency",marketing_campaign[[#This Row],[Recency]]&gt;=32,"Late Recency")</f>
        <v>Late Recency</v>
      </c>
      <c r="N1914">
        <v>829</v>
      </c>
      <c r="O1914">
        <v>138</v>
      </c>
      <c r="P1914">
        <v>430</v>
      </c>
      <c r="Q1914">
        <v>60</v>
      </c>
      <c r="R1914">
        <v>92</v>
      </c>
      <c r="S1914">
        <v>15</v>
      </c>
      <c r="T1914">
        <f>marketing_campaign[[#This Row],[MntGoldProds]]+marketing_campaign[[#This Row],[MntSweetProducts]]+marketing_campaign[[#This Row],[MntFishProducts]]+marketing_campaign[[#This Row],[MntMeatProducts]]+marketing_campaign[[#This Row],[MntFruits]]+marketing_campaign[[#This Row],[MntWines]]</f>
        <v>1564</v>
      </c>
      <c r="U1914">
        <v>1</v>
      </c>
      <c r="V1914">
        <v>4</v>
      </c>
      <c r="W1914">
        <v>6</v>
      </c>
      <c r="X1914">
        <v>13</v>
      </c>
      <c r="Y1914">
        <f t="shared" si="59"/>
        <v>24</v>
      </c>
      <c r="Z1914">
        <v>2</v>
      </c>
      <c r="AA1914">
        <v>0</v>
      </c>
      <c r="AB1914">
        <v>0</v>
      </c>
      <c r="AC1914">
        <v>0</v>
      </c>
      <c r="AD1914">
        <v>0</v>
      </c>
      <c r="AE1914">
        <v>0</v>
      </c>
      <c r="AF1914">
        <v>0</v>
      </c>
      <c r="AG1914">
        <v>3</v>
      </c>
      <c r="AH1914">
        <v>11</v>
      </c>
      <c r="AI1914">
        <v>0</v>
      </c>
      <c r="AJ1914">
        <f>marketing_campaign[[#This Row],[AcceptedCmp2]]+marketing_campaign[[#This Row],[AcceptedCmp1]]+marketing_campaign[[#This Row],[AcceptedCmp5]]+marketing_campaign[[#This Row],[AcceptedCmp4]]+marketing_campaign[[#This Row],[AcceptedCmp3]]</f>
        <v>0</v>
      </c>
    </row>
    <row r="1915" spans="1:36" x14ac:dyDescent="0.35">
      <c r="A1915">
        <v>5831</v>
      </c>
      <c r="B1915">
        <v>1967</v>
      </c>
      <c r="C1915">
        <f t="shared" ca="1" si="58"/>
        <v>59</v>
      </c>
      <c r="D1915" t="str" cm="1">
        <f t="array" aca="1" ref="D19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5" t="s">
        <v>29</v>
      </c>
      <c r="F1915" t="s">
        <v>33</v>
      </c>
      <c r="G1915" cm="1">
        <f t="array" ref="G1915">_xlfn.IFS(marketing_campaign[[#This Row],[Marital_Status]]="Single",I1915-J1915+1,marketing_campaign[[#This Row],[Marital_Status]]="Together",I1915+J1915+2,marketing_campaign[[#This Row],[Marital_Status]]="Alone",I1915-J1915+1,marketing_campaign[[#This Row],[Marital_Status]]="Married",I1915+J1915+2,marketing_campaign[[#This Row],[Marital_Status]]="Divorced",I1915+J1915+1,marketing_campaign[[#This Row],[Marital_Status]]="YOLO",I1915-J1915+1,marketing_campaign[[#This Row],[Marital_Status]]="Absurd",I1915-J1915+1,marketing_campaign[[#This Row],[Marital_Status]]="Widow",I1915+J1915+1)</f>
        <v>3</v>
      </c>
      <c r="H1915">
        <v>77870</v>
      </c>
      <c r="I1915">
        <v>0</v>
      </c>
      <c r="J1915">
        <v>1</v>
      </c>
      <c r="K1915" s="1">
        <v>41143</v>
      </c>
      <c r="L1915">
        <v>93</v>
      </c>
      <c r="M1915" t="str" cm="1">
        <f t="array" ref="M1915">_xlfn.IFS(AND(marketing_campaign[[#This Row],[Recency]]&gt;=0,marketing_campaign[[#This Row],[Recency]]&lt;=14),"Early Recency",AND(marketing_campaign[[#This Row],[Recency]]&gt;=15,marketing_campaign[[#This Row],[Recency]]&lt;=31),"Mid-Recency",marketing_campaign[[#This Row],[Recency]]&gt;=32,"Late Recency")</f>
        <v>Late Recency</v>
      </c>
      <c r="N1915">
        <v>1017</v>
      </c>
      <c r="O1915">
        <v>50</v>
      </c>
      <c r="P1915">
        <v>500</v>
      </c>
      <c r="Q1915">
        <v>65</v>
      </c>
      <c r="R1915">
        <v>50</v>
      </c>
      <c r="S1915">
        <v>133</v>
      </c>
      <c r="T1915">
        <f>marketing_campaign[[#This Row],[MntGoldProds]]+marketing_campaign[[#This Row],[MntSweetProducts]]+marketing_campaign[[#This Row],[MntFishProducts]]+marketing_campaign[[#This Row],[MntMeatProducts]]+marketing_campaign[[#This Row],[MntFruits]]+marketing_campaign[[#This Row],[MntWines]]</f>
        <v>1815</v>
      </c>
      <c r="U1915">
        <v>3</v>
      </c>
      <c r="V1915">
        <v>5</v>
      </c>
      <c r="W1915">
        <v>5</v>
      </c>
      <c r="X1915">
        <v>5</v>
      </c>
      <c r="Y1915">
        <f t="shared" si="59"/>
        <v>18</v>
      </c>
      <c r="Z1915">
        <v>8</v>
      </c>
      <c r="AA1915">
        <v>0</v>
      </c>
      <c r="AB1915">
        <v>1</v>
      </c>
      <c r="AC1915">
        <v>0</v>
      </c>
      <c r="AD1915">
        <v>1</v>
      </c>
      <c r="AE1915">
        <v>0</v>
      </c>
      <c r="AF1915">
        <v>0</v>
      </c>
      <c r="AG1915">
        <v>3</v>
      </c>
      <c r="AH1915">
        <v>11</v>
      </c>
      <c r="AI1915">
        <v>1</v>
      </c>
      <c r="AJ1915">
        <f>marketing_campaign[[#This Row],[AcceptedCmp2]]+marketing_campaign[[#This Row],[AcceptedCmp1]]+marketing_campaign[[#This Row],[AcceptedCmp5]]+marketing_campaign[[#This Row],[AcceptedCmp4]]+marketing_campaign[[#This Row],[AcceptedCmp3]]</f>
        <v>2</v>
      </c>
    </row>
    <row r="1916" spans="1:36" x14ac:dyDescent="0.35">
      <c r="A1916">
        <v>7101</v>
      </c>
      <c r="B1916">
        <v>1963</v>
      </c>
      <c r="C1916">
        <f t="shared" ca="1" si="58"/>
        <v>63</v>
      </c>
      <c r="D1916" t="str" cm="1">
        <f t="array" aca="1" ref="D19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16" t="s">
        <v>32</v>
      </c>
      <c r="F1916" t="s">
        <v>38</v>
      </c>
      <c r="G1916" cm="1">
        <f t="array" ref="G1916">_xlfn.IFS(marketing_campaign[[#This Row],[Marital_Status]]="Single",I1916-J1916+1,marketing_campaign[[#This Row],[Marital_Status]]="Together",I1916+J1916+2,marketing_campaign[[#This Row],[Marital_Status]]="Alone",I1916-J1916+1,marketing_campaign[[#This Row],[Marital_Status]]="Married",I1916+J1916+2,marketing_campaign[[#This Row],[Marital_Status]]="Divorced",I1916+J1916+1,marketing_campaign[[#This Row],[Marital_Status]]="YOLO",I1916-J1916+1,marketing_campaign[[#This Row],[Marital_Status]]="Absurd",I1916-J1916+1,marketing_campaign[[#This Row],[Marital_Status]]="Widow",I1916+J1916+1)</f>
        <v>2</v>
      </c>
      <c r="H1916">
        <v>52278</v>
      </c>
      <c r="I1916">
        <v>0</v>
      </c>
      <c r="J1916">
        <v>1</v>
      </c>
      <c r="K1916" s="1">
        <v>41299</v>
      </c>
      <c r="L1916">
        <v>24</v>
      </c>
      <c r="M1916" t="str" cm="1">
        <f t="array" ref="M1916">_xlfn.IFS(AND(marketing_campaign[[#This Row],[Recency]]&gt;=0,marketing_campaign[[#This Row],[Recency]]&lt;=14),"Early Recency",AND(marketing_campaign[[#This Row],[Recency]]&gt;=15,marketing_campaign[[#This Row],[Recency]]&lt;=31),"Mid-Recency",marketing_campaign[[#This Row],[Recency]]&gt;=32,"Late Recency")</f>
        <v>Mid-Recency</v>
      </c>
      <c r="N1916">
        <v>953</v>
      </c>
      <c r="O1916">
        <v>0</v>
      </c>
      <c r="P1916">
        <v>71</v>
      </c>
      <c r="Q1916">
        <v>0</v>
      </c>
      <c r="R1916">
        <v>0</v>
      </c>
      <c r="S1916">
        <v>174</v>
      </c>
      <c r="T1916">
        <f>marketing_campaign[[#This Row],[MntGoldProds]]+marketing_campaign[[#This Row],[MntSweetProducts]]+marketing_campaign[[#This Row],[MntFishProducts]]+marketing_campaign[[#This Row],[MntMeatProducts]]+marketing_campaign[[#This Row],[MntFruits]]+marketing_campaign[[#This Row],[MntWines]]</f>
        <v>1198</v>
      </c>
      <c r="U1916">
        <v>6</v>
      </c>
      <c r="V1916">
        <v>10</v>
      </c>
      <c r="W1916">
        <v>5</v>
      </c>
      <c r="X1916">
        <v>10</v>
      </c>
      <c r="Y1916">
        <f t="shared" si="59"/>
        <v>31</v>
      </c>
      <c r="Z1916">
        <v>8</v>
      </c>
      <c r="AA1916">
        <v>0</v>
      </c>
      <c r="AB1916">
        <v>0</v>
      </c>
      <c r="AC1916">
        <v>0</v>
      </c>
      <c r="AD1916">
        <v>0</v>
      </c>
      <c r="AE1916">
        <v>0</v>
      </c>
      <c r="AF1916">
        <v>0</v>
      </c>
      <c r="AG1916">
        <v>3</v>
      </c>
      <c r="AH1916">
        <v>11</v>
      </c>
      <c r="AI1916">
        <v>0</v>
      </c>
      <c r="AJ1916">
        <f>marketing_campaign[[#This Row],[AcceptedCmp2]]+marketing_campaign[[#This Row],[AcceptedCmp1]]+marketing_campaign[[#This Row],[AcceptedCmp5]]+marketing_campaign[[#This Row],[AcceptedCmp4]]+marketing_campaign[[#This Row],[AcceptedCmp3]]</f>
        <v>0</v>
      </c>
    </row>
    <row r="1917" spans="1:36" x14ac:dyDescent="0.35">
      <c r="A1917">
        <v>10176</v>
      </c>
      <c r="B1917">
        <v>1968</v>
      </c>
      <c r="C1917">
        <f t="shared" ca="1" si="58"/>
        <v>58</v>
      </c>
      <c r="D1917" t="str" cm="1">
        <f t="array" aca="1" ref="D19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17" t="s">
        <v>29</v>
      </c>
      <c r="F1917" t="s">
        <v>30</v>
      </c>
      <c r="G1917" cm="1">
        <f t="array" ref="G1917">_xlfn.IFS(marketing_campaign[[#This Row],[Marital_Status]]="Single",I1917-J1917+1,marketing_campaign[[#This Row],[Marital_Status]]="Together",I1917+J1917+2,marketing_campaign[[#This Row],[Marital_Status]]="Alone",I1917-J1917+1,marketing_campaign[[#This Row],[Marital_Status]]="Married",I1917+J1917+2,marketing_campaign[[#This Row],[Marital_Status]]="Divorced",I1917+J1917+1,marketing_campaign[[#This Row],[Marital_Status]]="YOLO",I1917-J1917+1,marketing_campaign[[#This Row],[Marital_Status]]="Absurd",I1917-J1917+1,marketing_campaign[[#This Row],[Marital_Status]]="Widow",I1917+J1917+1)</f>
        <v>0</v>
      </c>
      <c r="H1917">
        <v>57107</v>
      </c>
      <c r="I1917">
        <v>0</v>
      </c>
      <c r="J1917">
        <v>1</v>
      </c>
      <c r="K1917" s="1">
        <v>41145</v>
      </c>
      <c r="L1917">
        <v>44</v>
      </c>
      <c r="M1917" t="str" cm="1">
        <f t="array" ref="M1917">_xlfn.IFS(AND(marketing_campaign[[#This Row],[Recency]]&gt;=0,marketing_campaign[[#This Row],[Recency]]&lt;=14),"Early Recency",AND(marketing_campaign[[#This Row],[Recency]]&gt;=15,marketing_campaign[[#This Row],[Recency]]&lt;=31),"Mid-Recency",marketing_campaign[[#This Row],[Recency]]&gt;=32,"Late Recency")</f>
        <v>Late Recency</v>
      </c>
      <c r="N1917">
        <v>159</v>
      </c>
      <c r="O1917">
        <v>0</v>
      </c>
      <c r="P1917">
        <v>120</v>
      </c>
      <c r="Q1917">
        <v>0</v>
      </c>
      <c r="R1917">
        <v>0</v>
      </c>
      <c r="S1917">
        <v>137</v>
      </c>
      <c r="T1917">
        <f>marketing_campaign[[#This Row],[MntGoldProds]]+marketing_campaign[[#This Row],[MntSweetProducts]]+marketing_campaign[[#This Row],[MntFishProducts]]+marketing_campaign[[#This Row],[MntMeatProducts]]+marketing_campaign[[#This Row],[MntFruits]]+marketing_campaign[[#This Row],[MntWines]]</f>
        <v>416</v>
      </c>
      <c r="U1917">
        <v>7</v>
      </c>
      <c r="V1917">
        <v>4</v>
      </c>
      <c r="W1917">
        <v>4</v>
      </c>
      <c r="X1917">
        <v>8</v>
      </c>
      <c r="Y1917">
        <f t="shared" si="59"/>
        <v>23</v>
      </c>
      <c r="Z1917">
        <v>8</v>
      </c>
      <c r="AA1917">
        <v>0</v>
      </c>
      <c r="AB1917">
        <v>1</v>
      </c>
      <c r="AC1917">
        <v>0</v>
      </c>
      <c r="AD1917">
        <v>0</v>
      </c>
      <c r="AE1917">
        <v>1</v>
      </c>
      <c r="AF1917">
        <v>0</v>
      </c>
      <c r="AG1917">
        <v>3</v>
      </c>
      <c r="AH1917">
        <v>11</v>
      </c>
      <c r="AI1917">
        <v>1</v>
      </c>
      <c r="AJ1917">
        <f>marketing_campaign[[#This Row],[AcceptedCmp2]]+marketing_campaign[[#This Row],[AcceptedCmp1]]+marketing_campaign[[#This Row],[AcceptedCmp5]]+marketing_campaign[[#This Row],[AcceptedCmp4]]+marketing_campaign[[#This Row],[AcceptedCmp3]]</f>
        <v>2</v>
      </c>
    </row>
    <row r="1918" spans="1:36" x14ac:dyDescent="0.35">
      <c r="A1918">
        <v>2326</v>
      </c>
      <c r="B1918">
        <v>1990</v>
      </c>
      <c r="C1918">
        <f t="shared" ca="1" si="58"/>
        <v>36</v>
      </c>
      <c r="D1918" t="str" cm="1">
        <f t="array" aca="1" ref="D19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18" t="s">
        <v>29</v>
      </c>
      <c r="F1918" t="s">
        <v>33</v>
      </c>
      <c r="G1918" cm="1">
        <f t="array" ref="G1918">_xlfn.IFS(marketing_campaign[[#This Row],[Marital_Status]]="Single",I1918-J1918+1,marketing_campaign[[#This Row],[Marital_Status]]="Together",I1918+J1918+2,marketing_campaign[[#This Row],[Marital_Status]]="Alone",I1918-J1918+1,marketing_campaign[[#This Row],[Marital_Status]]="Married",I1918+J1918+2,marketing_campaign[[#This Row],[Marital_Status]]="Divorced",I1918+J1918+1,marketing_campaign[[#This Row],[Marital_Status]]="YOLO",I1918-J1918+1,marketing_campaign[[#This Row],[Marital_Status]]="Absurd",I1918-J1918+1,marketing_campaign[[#This Row],[Marital_Status]]="Widow",I1918+J1918+1)</f>
        <v>2</v>
      </c>
      <c r="H1918">
        <v>18929</v>
      </c>
      <c r="I1918">
        <v>0</v>
      </c>
      <c r="J1918">
        <v>0</v>
      </c>
      <c r="K1918" s="1">
        <v>41321</v>
      </c>
      <c r="L1918">
        <v>15</v>
      </c>
      <c r="M1918" t="str" cm="1">
        <f t="array" ref="M1918">_xlfn.IFS(AND(marketing_campaign[[#This Row],[Recency]]&gt;=0,marketing_campaign[[#This Row],[Recency]]&lt;=14),"Early Recency",AND(marketing_campaign[[#This Row],[Recency]]&gt;=15,marketing_campaign[[#This Row],[Recency]]&lt;=31),"Mid-Recency",marketing_campaign[[#This Row],[Recency]]&gt;=32,"Late Recency")</f>
        <v>Mid-Recency</v>
      </c>
      <c r="N1918">
        <v>32</v>
      </c>
      <c r="O1918">
        <v>0</v>
      </c>
      <c r="P1918">
        <v>8</v>
      </c>
      <c r="Q1918">
        <v>23</v>
      </c>
      <c r="R1918">
        <v>4</v>
      </c>
      <c r="S1918">
        <v>18</v>
      </c>
      <c r="T1918">
        <f>marketing_campaign[[#This Row],[MntGoldProds]]+marketing_campaign[[#This Row],[MntSweetProducts]]+marketing_campaign[[#This Row],[MntFishProducts]]+marketing_campaign[[#This Row],[MntMeatProducts]]+marketing_campaign[[#This Row],[MntFruits]]+marketing_campaign[[#This Row],[MntWines]]</f>
        <v>85</v>
      </c>
      <c r="U1918">
        <v>1</v>
      </c>
      <c r="V1918">
        <v>1</v>
      </c>
      <c r="W1918">
        <v>0</v>
      </c>
      <c r="X1918">
        <v>4</v>
      </c>
      <c r="Y1918">
        <f t="shared" si="59"/>
        <v>6</v>
      </c>
      <c r="Z1918">
        <v>6</v>
      </c>
      <c r="AA1918">
        <v>0</v>
      </c>
      <c r="AB1918">
        <v>0</v>
      </c>
      <c r="AC1918">
        <v>0</v>
      </c>
      <c r="AD1918">
        <v>0</v>
      </c>
      <c r="AE1918">
        <v>0</v>
      </c>
      <c r="AF1918">
        <v>0</v>
      </c>
      <c r="AG1918">
        <v>3</v>
      </c>
      <c r="AH1918">
        <v>11</v>
      </c>
      <c r="AI1918">
        <v>0</v>
      </c>
      <c r="AJ1918">
        <f>marketing_campaign[[#This Row],[AcceptedCmp2]]+marketing_campaign[[#This Row],[AcceptedCmp1]]+marketing_campaign[[#This Row],[AcceptedCmp5]]+marketing_campaign[[#This Row],[AcceptedCmp4]]+marketing_campaign[[#This Row],[AcceptedCmp3]]</f>
        <v>0</v>
      </c>
    </row>
    <row r="1919" spans="1:36" x14ac:dyDescent="0.35">
      <c r="A1919">
        <v>4385</v>
      </c>
      <c r="B1919">
        <v>1981</v>
      </c>
      <c r="C1919">
        <f t="shared" ca="1" si="58"/>
        <v>45</v>
      </c>
      <c r="D1919" t="str" cm="1">
        <f t="array" aca="1" ref="D19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19" t="s">
        <v>32</v>
      </c>
      <c r="F1919" t="s">
        <v>30</v>
      </c>
      <c r="G1919" cm="1">
        <f t="array" ref="G1919">_xlfn.IFS(marketing_campaign[[#This Row],[Marital_Status]]="Single",I1919-J1919+1,marketing_campaign[[#This Row],[Marital_Status]]="Together",I1919+J1919+2,marketing_campaign[[#This Row],[Marital_Status]]="Alone",I1919-J1919+1,marketing_campaign[[#This Row],[Marital_Status]]="Married",I1919+J1919+2,marketing_campaign[[#This Row],[Marital_Status]]="Divorced",I1919+J1919+1,marketing_campaign[[#This Row],[Marital_Status]]="YOLO",I1919-J1919+1,marketing_campaign[[#This Row],[Marital_Status]]="Absurd",I1919-J1919+1,marketing_campaign[[#This Row],[Marital_Status]]="Widow",I1919+J1919+1)</f>
        <v>2</v>
      </c>
      <c r="H1919">
        <v>36038</v>
      </c>
      <c r="I1919">
        <v>1</v>
      </c>
      <c r="J1919">
        <v>0</v>
      </c>
      <c r="K1919" s="1">
        <v>41425</v>
      </c>
      <c r="L1919">
        <v>82</v>
      </c>
      <c r="M1919" t="str" cm="1">
        <f t="array" ref="M1919">_xlfn.IFS(AND(marketing_campaign[[#This Row],[Recency]]&gt;=0,marketing_campaign[[#This Row],[Recency]]&lt;=14),"Early Recency",AND(marketing_campaign[[#This Row],[Recency]]&gt;=15,marketing_campaign[[#This Row],[Recency]]&lt;=31),"Mid-Recency",marketing_campaign[[#This Row],[Recency]]&gt;=32,"Late Recency")</f>
        <v>Late Recency</v>
      </c>
      <c r="N1919">
        <v>23</v>
      </c>
      <c r="O1919">
        <v>0</v>
      </c>
      <c r="P1919">
        <v>15</v>
      </c>
      <c r="Q1919">
        <v>0</v>
      </c>
      <c r="R1919">
        <v>2</v>
      </c>
      <c r="S1919">
        <v>7</v>
      </c>
      <c r="T1919">
        <f>marketing_campaign[[#This Row],[MntGoldProds]]+marketing_campaign[[#This Row],[MntSweetProducts]]+marketing_campaign[[#This Row],[MntFishProducts]]+marketing_campaign[[#This Row],[MntMeatProducts]]+marketing_campaign[[#This Row],[MntFruits]]+marketing_campaign[[#This Row],[MntWines]]</f>
        <v>47</v>
      </c>
      <c r="U1919">
        <v>2</v>
      </c>
      <c r="V1919">
        <v>3</v>
      </c>
      <c r="W1919">
        <v>0</v>
      </c>
      <c r="X1919">
        <v>3</v>
      </c>
      <c r="Y1919">
        <f t="shared" si="59"/>
        <v>8</v>
      </c>
      <c r="Z1919">
        <v>6</v>
      </c>
      <c r="AA1919">
        <v>0</v>
      </c>
      <c r="AB1919">
        <v>0</v>
      </c>
      <c r="AC1919">
        <v>0</v>
      </c>
      <c r="AD1919">
        <v>0</v>
      </c>
      <c r="AE1919">
        <v>0</v>
      </c>
      <c r="AF1919">
        <v>0</v>
      </c>
      <c r="AG1919">
        <v>3</v>
      </c>
      <c r="AH1919">
        <v>11</v>
      </c>
      <c r="AI1919">
        <v>0</v>
      </c>
      <c r="AJ1919">
        <f>marketing_campaign[[#This Row],[AcceptedCmp2]]+marketing_campaign[[#This Row],[AcceptedCmp1]]+marketing_campaign[[#This Row],[AcceptedCmp5]]+marketing_campaign[[#This Row],[AcceptedCmp4]]+marketing_campaign[[#This Row],[AcceptedCmp3]]</f>
        <v>0</v>
      </c>
    </row>
    <row r="1920" spans="1:36" x14ac:dyDescent="0.35">
      <c r="A1920">
        <v>2929</v>
      </c>
      <c r="B1920">
        <v>1976</v>
      </c>
      <c r="C1920">
        <f t="shared" ca="1" si="58"/>
        <v>50</v>
      </c>
      <c r="D1920" t="str" cm="1">
        <f t="array" aca="1" ref="D19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0" t="s">
        <v>29</v>
      </c>
      <c r="F1920" t="s">
        <v>30</v>
      </c>
      <c r="G1920" cm="1">
        <f t="array" ref="G1920">_xlfn.IFS(marketing_campaign[[#This Row],[Marital_Status]]="Single",I1920-J1920+1,marketing_campaign[[#This Row],[Marital_Status]]="Together",I1920+J1920+2,marketing_campaign[[#This Row],[Marital_Status]]="Alone",I1920-J1920+1,marketing_campaign[[#This Row],[Marital_Status]]="Married",I1920+J1920+2,marketing_campaign[[#This Row],[Marital_Status]]="Divorced",I1920+J1920+1,marketing_campaign[[#This Row],[Marital_Status]]="YOLO",I1920-J1920+1,marketing_campaign[[#This Row],[Marital_Status]]="Absurd",I1920-J1920+1,marketing_campaign[[#This Row],[Marital_Status]]="Widow",I1920+J1920+1)</f>
        <v>1</v>
      </c>
      <c r="H1920">
        <v>20180</v>
      </c>
      <c r="I1920">
        <v>0</v>
      </c>
      <c r="J1920">
        <v>0</v>
      </c>
      <c r="K1920" s="1">
        <v>41325</v>
      </c>
      <c r="L1920">
        <v>27</v>
      </c>
      <c r="M1920" t="str" cm="1">
        <f t="array" ref="M1920">_xlfn.IFS(AND(marketing_campaign[[#This Row],[Recency]]&gt;=0,marketing_campaign[[#This Row],[Recency]]&lt;=14),"Early Recency",AND(marketing_campaign[[#This Row],[Recency]]&gt;=15,marketing_campaign[[#This Row],[Recency]]&lt;=31),"Mid-Recency",marketing_campaign[[#This Row],[Recency]]&gt;=32,"Late Recency")</f>
        <v>Mid-Recency</v>
      </c>
      <c r="N1920">
        <v>18</v>
      </c>
      <c r="O1920">
        <v>42</v>
      </c>
      <c r="P1920">
        <v>24</v>
      </c>
      <c r="Q1920">
        <v>15</v>
      </c>
      <c r="R1920">
        <v>20</v>
      </c>
      <c r="S1920">
        <v>18</v>
      </c>
      <c r="T1920">
        <f>marketing_campaign[[#This Row],[MntGoldProds]]+marketing_campaign[[#This Row],[MntSweetProducts]]+marketing_campaign[[#This Row],[MntFishProducts]]+marketing_campaign[[#This Row],[MntMeatProducts]]+marketing_campaign[[#This Row],[MntFruits]]+marketing_campaign[[#This Row],[MntWines]]</f>
        <v>137</v>
      </c>
      <c r="U1920">
        <v>1</v>
      </c>
      <c r="V1920">
        <v>2</v>
      </c>
      <c r="W1920">
        <v>1</v>
      </c>
      <c r="X1920">
        <v>4</v>
      </c>
      <c r="Y1920">
        <f t="shared" si="59"/>
        <v>8</v>
      </c>
      <c r="Z1920">
        <v>7</v>
      </c>
      <c r="AA1920">
        <v>0</v>
      </c>
      <c r="AB1920">
        <v>0</v>
      </c>
      <c r="AC1920">
        <v>0</v>
      </c>
      <c r="AD1920">
        <v>0</v>
      </c>
      <c r="AE1920">
        <v>0</v>
      </c>
      <c r="AF1920">
        <v>0</v>
      </c>
      <c r="AG1920">
        <v>3</v>
      </c>
      <c r="AH1920">
        <v>11</v>
      </c>
      <c r="AI1920">
        <v>0</v>
      </c>
      <c r="AJ1920">
        <f>marketing_campaign[[#This Row],[AcceptedCmp2]]+marketing_campaign[[#This Row],[AcceptedCmp1]]+marketing_campaign[[#This Row],[AcceptedCmp5]]+marketing_campaign[[#This Row],[AcceptedCmp4]]+marketing_campaign[[#This Row],[AcceptedCmp3]]</f>
        <v>0</v>
      </c>
    </row>
    <row r="1921" spans="1:36" x14ac:dyDescent="0.35">
      <c r="A1921">
        <v>10686</v>
      </c>
      <c r="B1921">
        <v>1965</v>
      </c>
      <c r="C1921">
        <f t="shared" ca="1" si="58"/>
        <v>61</v>
      </c>
      <c r="D1921" t="str" cm="1">
        <f t="array" aca="1" ref="D19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1" t="s">
        <v>32</v>
      </c>
      <c r="F1921" t="s">
        <v>31</v>
      </c>
      <c r="G1921" cm="1">
        <f t="array" ref="G1921">_xlfn.IFS(marketing_campaign[[#This Row],[Marital_Status]]="Single",I1921-J1921+1,marketing_campaign[[#This Row],[Marital_Status]]="Together",I1921+J1921+2,marketing_campaign[[#This Row],[Marital_Status]]="Alone",I1921-J1921+1,marketing_campaign[[#This Row],[Marital_Status]]="Married",I1921+J1921+2,marketing_campaign[[#This Row],[Marital_Status]]="Divorced",I1921+J1921+1,marketing_campaign[[#This Row],[Marital_Status]]="YOLO",I1921-J1921+1,marketing_campaign[[#This Row],[Marital_Status]]="Absurd",I1921-J1921+1,marketing_campaign[[#This Row],[Marital_Status]]="Widow",I1921+J1921+1)</f>
        <v>4</v>
      </c>
      <c r="H1921">
        <v>34230</v>
      </c>
      <c r="I1921">
        <v>1</v>
      </c>
      <c r="J1921">
        <v>1</v>
      </c>
      <c r="K1921" s="1">
        <v>41269</v>
      </c>
      <c r="L1921">
        <v>72</v>
      </c>
      <c r="M1921" t="str" cm="1">
        <f t="array" ref="M1921">_xlfn.IFS(AND(marketing_campaign[[#This Row],[Recency]]&gt;=0,marketing_campaign[[#This Row],[Recency]]&lt;=14),"Early Recency",AND(marketing_campaign[[#This Row],[Recency]]&gt;=15,marketing_campaign[[#This Row],[Recency]]&lt;=31),"Mid-Recency",marketing_campaign[[#This Row],[Recency]]&gt;=32,"Late Recency")</f>
        <v>Late Recency</v>
      </c>
      <c r="N1921">
        <v>15</v>
      </c>
      <c r="O1921">
        <v>0</v>
      </c>
      <c r="P1921">
        <v>4</v>
      </c>
      <c r="Q1921">
        <v>0</v>
      </c>
      <c r="R1921">
        <v>0</v>
      </c>
      <c r="S1921">
        <v>2</v>
      </c>
      <c r="T1921">
        <f>marketing_campaign[[#This Row],[MntGoldProds]]+marketing_campaign[[#This Row],[MntSweetProducts]]+marketing_campaign[[#This Row],[MntFishProducts]]+marketing_campaign[[#This Row],[MntMeatProducts]]+marketing_campaign[[#This Row],[MntFruits]]+marketing_campaign[[#This Row],[MntWines]]</f>
        <v>21</v>
      </c>
      <c r="U1921">
        <v>1</v>
      </c>
      <c r="V1921">
        <v>1</v>
      </c>
      <c r="W1921">
        <v>0</v>
      </c>
      <c r="X1921">
        <v>2</v>
      </c>
      <c r="Y1921">
        <f t="shared" si="59"/>
        <v>4</v>
      </c>
      <c r="Z1921">
        <v>7</v>
      </c>
      <c r="AA1921">
        <v>0</v>
      </c>
      <c r="AB1921">
        <v>0</v>
      </c>
      <c r="AC1921">
        <v>0</v>
      </c>
      <c r="AD1921">
        <v>0</v>
      </c>
      <c r="AE1921">
        <v>0</v>
      </c>
      <c r="AF1921">
        <v>0</v>
      </c>
      <c r="AG1921">
        <v>3</v>
      </c>
      <c r="AH1921">
        <v>11</v>
      </c>
      <c r="AI1921">
        <v>0</v>
      </c>
      <c r="AJ1921">
        <f>marketing_campaign[[#This Row],[AcceptedCmp2]]+marketing_campaign[[#This Row],[AcceptedCmp1]]+marketing_campaign[[#This Row],[AcceptedCmp5]]+marketing_campaign[[#This Row],[AcceptedCmp4]]+marketing_campaign[[#This Row],[AcceptedCmp3]]</f>
        <v>0</v>
      </c>
    </row>
    <row r="1922" spans="1:36" x14ac:dyDescent="0.35">
      <c r="A1922">
        <v>2546</v>
      </c>
      <c r="B1922">
        <v>1977</v>
      </c>
      <c r="C1922">
        <f t="shared" ref="C1922:C1985" ca="1" si="60">YEAR(TODAY())-B1922</f>
        <v>49</v>
      </c>
      <c r="D1922" t="str" cm="1">
        <f t="array" aca="1" ref="D19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2" t="s">
        <v>37</v>
      </c>
      <c r="F1922" t="s">
        <v>30</v>
      </c>
      <c r="G1922" cm="1">
        <f t="array" ref="G1922">_xlfn.IFS(marketing_campaign[[#This Row],[Marital_Status]]="Single",I1922-J1922+1,marketing_campaign[[#This Row],[Marital_Status]]="Together",I1922+J1922+2,marketing_campaign[[#This Row],[Marital_Status]]="Alone",I1922-J1922+1,marketing_campaign[[#This Row],[Marital_Status]]="Married",I1922+J1922+2,marketing_campaign[[#This Row],[Marital_Status]]="Divorced",I1922+J1922+1,marketing_campaign[[#This Row],[Marital_Status]]="YOLO",I1922-J1922+1,marketing_campaign[[#This Row],[Marital_Status]]="Absurd",I1922-J1922+1,marketing_campaign[[#This Row],[Marital_Status]]="Widow",I1922+J1922+1)</f>
        <v>0</v>
      </c>
      <c r="H1922">
        <v>31878</v>
      </c>
      <c r="I1922">
        <v>0</v>
      </c>
      <c r="J1922">
        <v>1</v>
      </c>
      <c r="K1922" s="1">
        <v>41812</v>
      </c>
      <c r="L1922">
        <v>7</v>
      </c>
      <c r="M1922" t="str" cm="1">
        <f t="array" ref="M1922">_xlfn.IFS(AND(marketing_campaign[[#This Row],[Recency]]&gt;=0,marketing_campaign[[#This Row],[Recency]]&lt;=14),"Early Recency",AND(marketing_campaign[[#This Row],[Recency]]&gt;=15,marketing_campaign[[#This Row],[Recency]]&lt;=31),"Mid-Recency",marketing_campaign[[#This Row],[Recency]]&gt;=32,"Late Recency")</f>
        <v>Early Recency</v>
      </c>
      <c r="N1922">
        <v>23</v>
      </c>
      <c r="O1922">
        <v>4</v>
      </c>
      <c r="P1922">
        <v>5</v>
      </c>
      <c r="Q1922">
        <v>10</v>
      </c>
      <c r="R1922">
        <v>5</v>
      </c>
      <c r="S1922">
        <v>23</v>
      </c>
      <c r="T1922">
        <f>marketing_campaign[[#This Row],[MntGoldProds]]+marketing_campaign[[#This Row],[MntSweetProducts]]+marketing_campaign[[#This Row],[MntFishProducts]]+marketing_campaign[[#This Row],[MntMeatProducts]]+marketing_campaign[[#This Row],[MntFruits]]+marketing_campaign[[#This Row],[MntWines]]</f>
        <v>70</v>
      </c>
      <c r="U1922">
        <v>1</v>
      </c>
      <c r="V1922">
        <v>1</v>
      </c>
      <c r="W1922">
        <v>0</v>
      </c>
      <c r="X1922">
        <v>4</v>
      </c>
      <c r="Y1922">
        <f t="shared" ref="Y1922:Y1985" si="61">U1922+V1922+W1922+X1922</f>
        <v>6</v>
      </c>
      <c r="Z1922">
        <v>3</v>
      </c>
      <c r="AA1922">
        <v>0</v>
      </c>
      <c r="AB1922">
        <v>0</v>
      </c>
      <c r="AC1922">
        <v>0</v>
      </c>
      <c r="AD1922">
        <v>0</v>
      </c>
      <c r="AE1922">
        <v>0</v>
      </c>
      <c r="AF1922">
        <v>0</v>
      </c>
      <c r="AG1922">
        <v>3</v>
      </c>
      <c r="AH1922">
        <v>11</v>
      </c>
      <c r="AI1922">
        <v>0</v>
      </c>
      <c r="AJ1922">
        <f>marketing_campaign[[#This Row],[AcceptedCmp2]]+marketing_campaign[[#This Row],[AcceptedCmp1]]+marketing_campaign[[#This Row],[AcceptedCmp5]]+marketing_campaign[[#This Row],[AcceptedCmp4]]+marketing_campaign[[#This Row],[AcceptedCmp3]]</f>
        <v>0</v>
      </c>
    </row>
    <row r="1923" spans="1:36" x14ac:dyDescent="0.35">
      <c r="A1923">
        <v>3283</v>
      </c>
      <c r="B1923">
        <v>1972</v>
      </c>
      <c r="C1923">
        <f t="shared" ca="1" si="60"/>
        <v>54</v>
      </c>
      <c r="D1923" t="str" cm="1">
        <f t="array" aca="1" ref="D19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3" t="s">
        <v>37</v>
      </c>
      <c r="F1923" t="s">
        <v>33</v>
      </c>
      <c r="G1923" cm="1">
        <f t="array" ref="G1923">_xlfn.IFS(marketing_campaign[[#This Row],[Marital_Status]]="Single",I1923-J1923+1,marketing_campaign[[#This Row],[Marital_Status]]="Together",I1923+J1923+2,marketing_campaign[[#This Row],[Marital_Status]]="Alone",I1923-J1923+1,marketing_campaign[[#This Row],[Marital_Status]]="Married",I1923+J1923+2,marketing_campaign[[#This Row],[Marital_Status]]="Divorced",I1923+J1923+1,marketing_campaign[[#This Row],[Marital_Status]]="YOLO",I1923-J1923+1,marketing_campaign[[#This Row],[Marital_Status]]="Absurd",I1923-J1923+1,marketing_campaign[[#This Row],[Marital_Status]]="Widow",I1923+J1923+1)</f>
        <v>3</v>
      </c>
      <c r="H1923">
        <v>70932</v>
      </c>
      <c r="I1923">
        <v>0</v>
      </c>
      <c r="J1923">
        <v>1</v>
      </c>
      <c r="K1923" s="1">
        <v>41658</v>
      </c>
      <c r="L1923">
        <v>57</v>
      </c>
      <c r="M1923" t="str" cm="1">
        <f t="array" ref="M1923">_xlfn.IFS(AND(marketing_campaign[[#This Row],[Recency]]&gt;=0,marketing_campaign[[#This Row],[Recency]]&lt;=14),"Early Recency",AND(marketing_campaign[[#This Row],[Recency]]&gt;=15,marketing_campaign[[#This Row],[Recency]]&lt;=31),"Mid-Recency",marketing_campaign[[#This Row],[Recency]]&gt;=32,"Late Recency")</f>
        <v>Late Recency</v>
      </c>
      <c r="N1923">
        <v>200</v>
      </c>
      <c r="O1923">
        <v>193</v>
      </c>
      <c r="P1923">
        <v>100</v>
      </c>
      <c r="Q1923">
        <v>46</v>
      </c>
      <c r="R1923">
        <v>185</v>
      </c>
      <c r="S1923">
        <v>185</v>
      </c>
      <c r="T1923">
        <f>marketing_campaign[[#This Row],[MntGoldProds]]+marketing_campaign[[#This Row],[MntSweetProducts]]+marketing_campaign[[#This Row],[MntFishProducts]]+marketing_campaign[[#This Row],[MntMeatProducts]]+marketing_campaign[[#This Row],[MntFruits]]+marketing_campaign[[#This Row],[MntWines]]</f>
        <v>909</v>
      </c>
      <c r="U1923">
        <v>2</v>
      </c>
      <c r="V1923">
        <v>6</v>
      </c>
      <c r="W1923">
        <v>2</v>
      </c>
      <c r="X1923">
        <v>12</v>
      </c>
      <c r="Y1923">
        <f t="shared" si="61"/>
        <v>22</v>
      </c>
      <c r="Z1923">
        <v>3</v>
      </c>
      <c r="AA1923">
        <v>0</v>
      </c>
      <c r="AB1923">
        <v>0</v>
      </c>
      <c r="AC1923">
        <v>0</v>
      </c>
      <c r="AD1923">
        <v>0</v>
      </c>
      <c r="AE1923">
        <v>0</v>
      </c>
      <c r="AF1923">
        <v>0</v>
      </c>
      <c r="AG1923">
        <v>3</v>
      </c>
      <c r="AH1923">
        <v>11</v>
      </c>
      <c r="AI1923">
        <v>0</v>
      </c>
      <c r="AJ1923">
        <f>marketing_campaign[[#This Row],[AcceptedCmp2]]+marketing_campaign[[#This Row],[AcceptedCmp1]]+marketing_campaign[[#This Row],[AcceptedCmp5]]+marketing_campaign[[#This Row],[AcceptedCmp4]]+marketing_campaign[[#This Row],[AcceptedCmp3]]</f>
        <v>0</v>
      </c>
    </row>
    <row r="1924" spans="1:36" x14ac:dyDescent="0.35">
      <c r="A1924">
        <v>3138</v>
      </c>
      <c r="B1924">
        <v>1956</v>
      </c>
      <c r="C1924">
        <f t="shared" ca="1" si="60"/>
        <v>70</v>
      </c>
      <c r="D1924" t="str" cm="1">
        <f t="array" aca="1" ref="D19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24" t="s">
        <v>29</v>
      </c>
      <c r="F1924" t="s">
        <v>30</v>
      </c>
      <c r="G1924" cm="1">
        <f t="array" ref="G1924">_xlfn.IFS(marketing_campaign[[#This Row],[Marital_Status]]="Single",I1924-J1924+1,marketing_campaign[[#This Row],[Marital_Status]]="Together",I1924+J1924+2,marketing_campaign[[#This Row],[Marital_Status]]="Alone",I1924-J1924+1,marketing_campaign[[#This Row],[Marital_Status]]="Married",I1924+J1924+2,marketing_campaign[[#This Row],[Marital_Status]]="Divorced",I1924+J1924+1,marketing_campaign[[#This Row],[Marital_Status]]="YOLO",I1924-J1924+1,marketing_campaign[[#This Row],[Marital_Status]]="Absurd",I1924-J1924+1,marketing_campaign[[#This Row],[Marital_Status]]="Widow",I1924+J1924+1)</f>
        <v>1</v>
      </c>
      <c r="H1924">
        <v>91249</v>
      </c>
      <c r="I1924">
        <v>0</v>
      </c>
      <c r="J1924">
        <v>0</v>
      </c>
      <c r="K1924" s="1">
        <v>41202</v>
      </c>
      <c r="L1924">
        <v>84</v>
      </c>
      <c r="M1924" t="str" cm="1">
        <f t="array" ref="M1924">_xlfn.IFS(AND(marketing_campaign[[#This Row],[Recency]]&gt;=0,marketing_campaign[[#This Row],[Recency]]&lt;=14),"Early Recency",AND(marketing_campaign[[#This Row],[Recency]]&gt;=15,marketing_campaign[[#This Row],[Recency]]&lt;=31),"Mid-Recency",marketing_campaign[[#This Row],[Recency]]&gt;=32,"Late Recency")</f>
        <v>Late Recency</v>
      </c>
      <c r="N1924">
        <v>1324</v>
      </c>
      <c r="O1924">
        <v>27</v>
      </c>
      <c r="P1924">
        <v>119</v>
      </c>
      <c r="Q1924">
        <v>71</v>
      </c>
      <c r="R1924">
        <v>108</v>
      </c>
      <c r="S1924">
        <v>27</v>
      </c>
      <c r="T1924">
        <f>marketing_campaign[[#This Row],[MntGoldProds]]+marketing_campaign[[#This Row],[MntSweetProducts]]+marketing_campaign[[#This Row],[MntFishProducts]]+marketing_campaign[[#This Row],[MntMeatProducts]]+marketing_campaign[[#This Row],[MntFruits]]+marketing_campaign[[#This Row],[MntWines]]</f>
        <v>1676</v>
      </c>
      <c r="U1924">
        <v>0</v>
      </c>
      <c r="V1924">
        <v>7</v>
      </c>
      <c r="W1924">
        <v>9</v>
      </c>
      <c r="X1924">
        <v>6</v>
      </c>
      <c r="Y1924">
        <f t="shared" si="61"/>
        <v>22</v>
      </c>
      <c r="Z1924">
        <v>4</v>
      </c>
      <c r="AA1924">
        <v>0</v>
      </c>
      <c r="AB1924">
        <v>1</v>
      </c>
      <c r="AC1924">
        <v>1</v>
      </c>
      <c r="AD1924">
        <v>1</v>
      </c>
      <c r="AE1924">
        <v>1</v>
      </c>
      <c r="AF1924">
        <v>0</v>
      </c>
      <c r="AG1924">
        <v>3</v>
      </c>
      <c r="AH1924">
        <v>11</v>
      </c>
      <c r="AI1924">
        <v>1</v>
      </c>
      <c r="AJ1924">
        <f>marketing_campaign[[#This Row],[AcceptedCmp2]]+marketing_campaign[[#This Row],[AcceptedCmp1]]+marketing_campaign[[#This Row],[AcceptedCmp5]]+marketing_campaign[[#This Row],[AcceptedCmp4]]+marketing_campaign[[#This Row],[AcceptedCmp3]]</f>
        <v>4</v>
      </c>
    </row>
    <row r="1925" spans="1:36" x14ac:dyDescent="0.35">
      <c r="A1925">
        <v>4994</v>
      </c>
      <c r="B1925">
        <v>1943</v>
      </c>
      <c r="C1925">
        <f t="shared" ca="1" si="60"/>
        <v>83</v>
      </c>
      <c r="D1925" t="str" cm="1">
        <f t="array" aca="1" ref="D19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25" t="s">
        <v>34</v>
      </c>
      <c r="F1925" t="s">
        <v>30</v>
      </c>
      <c r="G1925" cm="1">
        <f t="array" ref="G1925">_xlfn.IFS(marketing_campaign[[#This Row],[Marital_Status]]="Single",I1925-J1925+1,marketing_campaign[[#This Row],[Marital_Status]]="Together",I1925+J1925+2,marketing_campaign[[#This Row],[Marital_Status]]="Alone",I1925-J1925+1,marketing_campaign[[#This Row],[Marital_Status]]="Married",I1925+J1925+2,marketing_campaign[[#This Row],[Marital_Status]]="Divorced",I1925+J1925+1,marketing_campaign[[#This Row],[Marital_Status]]="YOLO",I1925-J1925+1,marketing_campaign[[#This Row],[Marital_Status]]="Absurd",I1925-J1925+1,marketing_campaign[[#This Row],[Marital_Status]]="Widow",I1925+J1925+1)</f>
        <v>1</v>
      </c>
      <c r="H1925">
        <v>77598</v>
      </c>
      <c r="I1925">
        <v>0</v>
      </c>
      <c r="J1925">
        <v>0</v>
      </c>
      <c r="K1925" s="1">
        <v>41548</v>
      </c>
      <c r="L1925">
        <v>53</v>
      </c>
      <c r="M1925" t="str" cm="1">
        <f t="array" ref="M1925">_xlfn.IFS(AND(marketing_campaign[[#This Row],[Recency]]&gt;=0,marketing_campaign[[#This Row],[Recency]]&lt;=14),"Early Recency",AND(marketing_campaign[[#This Row],[Recency]]&gt;=15,marketing_campaign[[#This Row],[Recency]]&lt;=31),"Mid-Recency",marketing_campaign[[#This Row],[Recency]]&gt;=32,"Late Recency")</f>
        <v>Late Recency</v>
      </c>
      <c r="N1925">
        <v>1193</v>
      </c>
      <c r="O1925">
        <v>33</v>
      </c>
      <c r="P1925">
        <v>281</v>
      </c>
      <c r="Q1925">
        <v>129</v>
      </c>
      <c r="R1925">
        <v>66</v>
      </c>
      <c r="S1925">
        <v>33</v>
      </c>
      <c r="T1925">
        <f>marketing_campaign[[#This Row],[MntGoldProds]]+marketing_campaign[[#This Row],[MntSweetProducts]]+marketing_campaign[[#This Row],[MntFishProducts]]+marketing_campaign[[#This Row],[MntMeatProducts]]+marketing_campaign[[#This Row],[MntFruits]]+marketing_campaign[[#This Row],[MntWines]]</f>
        <v>1735</v>
      </c>
      <c r="U1925">
        <v>1</v>
      </c>
      <c r="V1925">
        <v>7</v>
      </c>
      <c r="W1925">
        <v>5</v>
      </c>
      <c r="X1925">
        <v>13</v>
      </c>
      <c r="Y1925">
        <f t="shared" si="61"/>
        <v>26</v>
      </c>
      <c r="Z1925">
        <v>3</v>
      </c>
      <c r="AA1925">
        <v>0</v>
      </c>
      <c r="AB1925">
        <v>0</v>
      </c>
      <c r="AC1925">
        <v>1</v>
      </c>
      <c r="AD1925">
        <v>0</v>
      </c>
      <c r="AE1925">
        <v>0</v>
      </c>
      <c r="AF1925">
        <v>0</v>
      </c>
      <c r="AG1925">
        <v>3</v>
      </c>
      <c r="AH1925">
        <v>11</v>
      </c>
      <c r="AI1925">
        <v>0</v>
      </c>
      <c r="AJ1925">
        <f>marketing_campaign[[#This Row],[AcceptedCmp2]]+marketing_campaign[[#This Row],[AcceptedCmp1]]+marketing_campaign[[#This Row],[AcceptedCmp5]]+marketing_campaign[[#This Row],[AcceptedCmp4]]+marketing_campaign[[#This Row],[AcceptedCmp3]]</f>
        <v>1</v>
      </c>
    </row>
    <row r="1926" spans="1:36" x14ac:dyDescent="0.35">
      <c r="A1926">
        <v>7966</v>
      </c>
      <c r="B1926">
        <v>1959</v>
      </c>
      <c r="C1926">
        <f t="shared" ca="1" si="60"/>
        <v>67</v>
      </c>
      <c r="D1926" t="str" cm="1">
        <f t="array" aca="1" ref="D19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26" t="s">
        <v>29</v>
      </c>
      <c r="F1926" t="s">
        <v>30</v>
      </c>
      <c r="G1926" cm="1">
        <f t="array" ref="G1926">_xlfn.IFS(marketing_campaign[[#This Row],[Marital_Status]]="Single",I1926-J1926+1,marketing_campaign[[#This Row],[Marital_Status]]="Together",I1926+J1926+2,marketing_campaign[[#This Row],[Marital_Status]]="Alone",I1926-J1926+1,marketing_campaign[[#This Row],[Marital_Status]]="Married",I1926+J1926+2,marketing_campaign[[#This Row],[Marital_Status]]="Divorced",I1926+J1926+1,marketing_campaign[[#This Row],[Marital_Status]]="YOLO",I1926-J1926+1,marketing_campaign[[#This Row],[Marital_Status]]="Absurd",I1926-J1926+1,marketing_campaign[[#This Row],[Marital_Status]]="Widow",I1926+J1926+1)</f>
        <v>1</v>
      </c>
      <c r="H1926">
        <v>80982</v>
      </c>
      <c r="I1926">
        <v>1</v>
      </c>
      <c r="J1926">
        <v>1</v>
      </c>
      <c r="K1926" s="1">
        <v>41282</v>
      </c>
      <c r="L1926">
        <v>48</v>
      </c>
      <c r="M1926" t="str" cm="1">
        <f t="array" ref="M1926">_xlfn.IFS(AND(marketing_campaign[[#This Row],[Recency]]&gt;=0,marketing_campaign[[#This Row],[Recency]]&lt;=14),"Early Recency",AND(marketing_campaign[[#This Row],[Recency]]&gt;=15,marketing_campaign[[#This Row],[Recency]]&lt;=31),"Mid-Recency",marketing_campaign[[#This Row],[Recency]]&gt;=32,"Late Recency")</f>
        <v>Late Recency</v>
      </c>
      <c r="N1926">
        <v>505</v>
      </c>
      <c r="O1926">
        <v>137</v>
      </c>
      <c r="P1926">
        <v>401</v>
      </c>
      <c r="Q1926">
        <v>104</v>
      </c>
      <c r="R1926">
        <v>22</v>
      </c>
      <c r="S1926">
        <v>22</v>
      </c>
      <c r="T1926">
        <f>marketing_campaign[[#This Row],[MntGoldProds]]+marketing_campaign[[#This Row],[MntSweetProducts]]+marketing_campaign[[#This Row],[MntFishProducts]]+marketing_campaign[[#This Row],[MntMeatProducts]]+marketing_campaign[[#This Row],[MntFruits]]+marketing_campaign[[#This Row],[MntWines]]</f>
        <v>1191</v>
      </c>
      <c r="U1926">
        <v>3</v>
      </c>
      <c r="V1926">
        <v>11</v>
      </c>
      <c r="W1926">
        <v>5</v>
      </c>
      <c r="X1926">
        <v>11</v>
      </c>
      <c r="Y1926">
        <f t="shared" si="61"/>
        <v>30</v>
      </c>
      <c r="Z1926">
        <v>5</v>
      </c>
      <c r="AA1926">
        <v>0</v>
      </c>
      <c r="AB1926">
        <v>0</v>
      </c>
      <c r="AC1926">
        <v>0</v>
      </c>
      <c r="AD1926">
        <v>0</v>
      </c>
      <c r="AE1926">
        <v>0</v>
      </c>
      <c r="AF1926">
        <v>1</v>
      </c>
      <c r="AG1926">
        <v>3</v>
      </c>
      <c r="AH1926">
        <v>11</v>
      </c>
      <c r="AI1926">
        <v>0</v>
      </c>
      <c r="AJ1926">
        <f>marketing_campaign[[#This Row],[AcceptedCmp2]]+marketing_campaign[[#This Row],[AcceptedCmp1]]+marketing_campaign[[#This Row],[AcceptedCmp5]]+marketing_campaign[[#This Row],[AcceptedCmp4]]+marketing_campaign[[#This Row],[AcceptedCmp3]]</f>
        <v>0</v>
      </c>
    </row>
    <row r="1927" spans="1:36" x14ac:dyDescent="0.35">
      <c r="A1927">
        <v>3112</v>
      </c>
      <c r="B1927">
        <v>1977</v>
      </c>
      <c r="C1927">
        <f t="shared" ca="1" si="60"/>
        <v>49</v>
      </c>
      <c r="D1927" t="str" cm="1">
        <f t="array" aca="1" ref="D19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7" t="s">
        <v>34</v>
      </c>
      <c r="F1927" t="s">
        <v>33</v>
      </c>
      <c r="G1927" cm="1">
        <f t="array" ref="G1927">_xlfn.IFS(marketing_campaign[[#This Row],[Marital_Status]]="Single",I1927-J1927+1,marketing_campaign[[#This Row],[Marital_Status]]="Together",I1927+J1927+2,marketing_campaign[[#This Row],[Marital_Status]]="Alone",I1927-J1927+1,marketing_campaign[[#This Row],[Marital_Status]]="Married",I1927+J1927+2,marketing_campaign[[#This Row],[Marital_Status]]="Divorced",I1927+J1927+1,marketing_campaign[[#This Row],[Marital_Status]]="YOLO",I1927-J1927+1,marketing_campaign[[#This Row],[Marital_Status]]="Absurd",I1927-J1927+1,marketing_campaign[[#This Row],[Marital_Status]]="Widow",I1927+J1927+1)</f>
        <v>3</v>
      </c>
      <c r="H1927">
        <v>22701</v>
      </c>
      <c r="I1927">
        <v>1</v>
      </c>
      <c r="J1927">
        <v>0</v>
      </c>
      <c r="K1927" s="1">
        <v>41522</v>
      </c>
      <c r="L1927">
        <v>2</v>
      </c>
      <c r="M1927" t="str" cm="1">
        <f t="array" ref="M1927">_xlfn.IFS(AND(marketing_campaign[[#This Row],[Recency]]&gt;=0,marketing_campaign[[#This Row],[Recency]]&lt;=14),"Early Recency",AND(marketing_campaign[[#This Row],[Recency]]&gt;=15,marketing_campaign[[#This Row],[Recency]]&lt;=31),"Mid-Recency",marketing_campaign[[#This Row],[Recency]]&gt;=32,"Late Recency")</f>
        <v>Early Recency</v>
      </c>
      <c r="N1927">
        <v>2</v>
      </c>
      <c r="O1927">
        <v>4</v>
      </c>
      <c r="P1927">
        <v>9</v>
      </c>
      <c r="Q1927">
        <v>0</v>
      </c>
      <c r="R1927">
        <v>4</v>
      </c>
      <c r="S1927">
        <v>5</v>
      </c>
      <c r="T1927">
        <f>marketing_campaign[[#This Row],[MntGoldProds]]+marketing_campaign[[#This Row],[MntSweetProducts]]+marketing_campaign[[#This Row],[MntFishProducts]]+marketing_campaign[[#This Row],[MntMeatProducts]]+marketing_campaign[[#This Row],[MntFruits]]+marketing_campaign[[#This Row],[MntWines]]</f>
        <v>24</v>
      </c>
      <c r="U1927">
        <v>1</v>
      </c>
      <c r="V1927">
        <v>1</v>
      </c>
      <c r="W1927">
        <v>0</v>
      </c>
      <c r="X1927">
        <v>3</v>
      </c>
      <c r="Y1927">
        <f t="shared" si="61"/>
        <v>5</v>
      </c>
      <c r="Z1927">
        <v>5</v>
      </c>
      <c r="AA1927">
        <v>0</v>
      </c>
      <c r="AB1927">
        <v>0</v>
      </c>
      <c r="AC1927">
        <v>0</v>
      </c>
      <c r="AD1927">
        <v>0</v>
      </c>
      <c r="AE1927">
        <v>0</v>
      </c>
      <c r="AF1927">
        <v>0</v>
      </c>
      <c r="AG1927">
        <v>3</v>
      </c>
      <c r="AH1927">
        <v>11</v>
      </c>
      <c r="AI1927">
        <v>0</v>
      </c>
      <c r="AJ1927">
        <f>marketing_campaign[[#This Row],[AcceptedCmp2]]+marketing_campaign[[#This Row],[AcceptedCmp1]]+marketing_campaign[[#This Row],[AcceptedCmp5]]+marketing_campaign[[#This Row],[AcceptedCmp4]]+marketing_campaign[[#This Row],[AcceptedCmp3]]</f>
        <v>0</v>
      </c>
    </row>
    <row r="1928" spans="1:36" x14ac:dyDescent="0.35">
      <c r="A1928">
        <v>10872</v>
      </c>
      <c r="B1928">
        <v>1969</v>
      </c>
      <c r="C1928">
        <f t="shared" ca="1" si="60"/>
        <v>57</v>
      </c>
      <c r="D1928" t="str" cm="1">
        <f t="array" aca="1" ref="D19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8" t="s">
        <v>32</v>
      </c>
      <c r="F1928" t="s">
        <v>33</v>
      </c>
      <c r="G1928" cm="1">
        <f t="array" ref="G1928">_xlfn.IFS(marketing_campaign[[#This Row],[Marital_Status]]="Single",I1928-J1928+1,marketing_campaign[[#This Row],[Marital_Status]]="Together",I1928+J1928+2,marketing_campaign[[#This Row],[Marital_Status]]="Alone",I1928-J1928+1,marketing_campaign[[#This Row],[Marital_Status]]="Married",I1928+J1928+2,marketing_campaign[[#This Row],[Marital_Status]]="Divorced",I1928+J1928+1,marketing_campaign[[#This Row],[Marital_Status]]="YOLO",I1928-J1928+1,marketing_campaign[[#This Row],[Marital_Status]]="Absurd",I1928-J1928+1,marketing_campaign[[#This Row],[Marital_Status]]="Widow",I1928+J1928+1)</f>
        <v>3</v>
      </c>
      <c r="H1928">
        <v>55212</v>
      </c>
      <c r="I1928">
        <v>0</v>
      </c>
      <c r="J1928">
        <v>1</v>
      </c>
      <c r="K1928" s="1">
        <v>41236</v>
      </c>
      <c r="L1928">
        <v>65</v>
      </c>
      <c r="M1928" t="str" cm="1">
        <f t="array" ref="M1928">_xlfn.IFS(AND(marketing_campaign[[#This Row],[Recency]]&gt;=0,marketing_campaign[[#This Row],[Recency]]&lt;=14),"Early Recency",AND(marketing_campaign[[#This Row],[Recency]]&gt;=15,marketing_campaign[[#This Row],[Recency]]&lt;=31),"Mid-Recency",marketing_campaign[[#This Row],[Recency]]&gt;=32,"Late Recency")</f>
        <v>Late Recency</v>
      </c>
      <c r="N1928">
        <v>1103</v>
      </c>
      <c r="O1928">
        <v>0</v>
      </c>
      <c r="P1928">
        <v>45</v>
      </c>
      <c r="Q1928">
        <v>0</v>
      </c>
      <c r="R1928">
        <v>0</v>
      </c>
      <c r="S1928">
        <v>34</v>
      </c>
      <c r="T1928">
        <f>marketing_campaign[[#This Row],[MntGoldProds]]+marketing_campaign[[#This Row],[MntSweetProducts]]+marketing_campaign[[#This Row],[MntFishProducts]]+marketing_campaign[[#This Row],[MntMeatProducts]]+marketing_campaign[[#This Row],[MntFruits]]+marketing_campaign[[#This Row],[MntWines]]</f>
        <v>1182</v>
      </c>
      <c r="U1928">
        <v>3</v>
      </c>
      <c r="V1928">
        <v>4</v>
      </c>
      <c r="W1928">
        <v>2</v>
      </c>
      <c r="X1928">
        <v>11</v>
      </c>
      <c r="Y1928">
        <f t="shared" si="61"/>
        <v>20</v>
      </c>
      <c r="Z1928">
        <v>8</v>
      </c>
      <c r="AA1928">
        <v>0</v>
      </c>
      <c r="AB1928">
        <v>1</v>
      </c>
      <c r="AC1928">
        <v>0</v>
      </c>
      <c r="AD1928">
        <v>0</v>
      </c>
      <c r="AE1928">
        <v>1</v>
      </c>
      <c r="AF1928">
        <v>0</v>
      </c>
      <c r="AG1928">
        <v>3</v>
      </c>
      <c r="AH1928">
        <v>11</v>
      </c>
      <c r="AI1928">
        <v>0</v>
      </c>
      <c r="AJ1928">
        <f>marketing_campaign[[#This Row],[AcceptedCmp2]]+marketing_campaign[[#This Row],[AcceptedCmp1]]+marketing_campaign[[#This Row],[AcceptedCmp5]]+marketing_campaign[[#This Row],[AcceptedCmp4]]+marketing_campaign[[#This Row],[AcceptedCmp3]]</f>
        <v>2</v>
      </c>
    </row>
    <row r="1929" spans="1:36" x14ac:dyDescent="0.35">
      <c r="A1929">
        <v>2181</v>
      </c>
      <c r="B1929">
        <v>1970</v>
      </c>
      <c r="C1929">
        <f t="shared" ca="1" si="60"/>
        <v>56</v>
      </c>
      <c r="D1929" t="str" cm="1">
        <f t="array" aca="1" ref="D19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29" t="s">
        <v>29</v>
      </c>
      <c r="F1929" t="s">
        <v>33</v>
      </c>
      <c r="G1929" cm="1">
        <f t="array" ref="G1929">_xlfn.IFS(marketing_campaign[[#This Row],[Marital_Status]]="Single",I1929-J1929+1,marketing_campaign[[#This Row],[Marital_Status]]="Together",I1929+J1929+2,marketing_campaign[[#This Row],[Marital_Status]]="Alone",I1929-J1929+1,marketing_campaign[[#This Row],[Marital_Status]]="Married",I1929+J1929+2,marketing_campaign[[#This Row],[Marital_Status]]="Divorced",I1929+J1929+1,marketing_campaign[[#This Row],[Marital_Status]]="YOLO",I1929-J1929+1,marketing_campaign[[#This Row],[Marital_Status]]="Absurd",I1929-J1929+1,marketing_campaign[[#This Row],[Marital_Status]]="Widow",I1929+J1929+1)</f>
        <v>2</v>
      </c>
      <c r="H1929">
        <v>70617</v>
      </c>
      <c r="I1929">
        <v>0</v>
      </c>
      <c r="J1929">
        <v>0</v>
      </c>
      <c r="K1929" s="1">
        <v>41448</v>
      </c>
      <c r="L1929">
        <v>45</v>
      </c>
      <c r="M1929" t="str" cm="1">
        <f t="array" ref="M1929">_xlfn.IFS(AND(marketing_campaign[[#This Row],[Recency]]&gt;=0,marketing_campaign[[#This Row],[Recency]]&lt;=14),"Early Recency",AND(marketing_campaign[[#This Row],[Recency]]&gt;=15,marketing_campaign[[#This Row],[Recency]]&lt;=31),"Mid-Recency",marketing_campaign[[#This Row],[Recency]]&gt;=32,"Late Recency")</f>
        <v>Late Recency</v>
      </c>
      <c r="N1929">
        <v>353</v>
      </c>
      <c r="O1929">
        <v>61</v>
      </c>
      <c r="P1929">
        <v>753</v>
      </c>
      <c r="Q1929">
        <v>40</v>
      </c>
      <c r="R1929">
        <v>46</v>
      </c>
      <c r="S1929">
        <v>27</v>
      </c>
      <c r="T1929">
        <f>marketing_campaign[[#This Row],[MntGoldProds]]+marketing_campaign[[#This Row],[MntSweetProducts]]+marketing_campaign[[#This Row],[MntFishProducts]]+marketing_campaign[[#This Row],[MntMeatProducts]]+marketing_campaign[[#This Row],[MntFruits]]+marketing_campaign[[#This Row],[MntWines]]</f>
        <v>1280</v>
      </c>
      <c r="U1929">
        <v>1</v>
      </c>
      <c r="V1929">
        <v>3</v>
      </c>
      <c r="W1929">
        <v>3</v>
      </c>
      <c r="X1929">
        <v>7</v>
      </c>
      <c r="Y1929">
        <f t="shared" si="61"/>
        <v>14</v>
      </c>
      <c r="Z1929">
        <v>2</v>
      </c>
      <c r="AA1929">
        <v>0</v>
      </c>
      <c r="AB1929">
        <v>0</v>
      </c>
      <c r="AC1929">
        <v>0</v>
      </c>
      <c r="AD1929">
        <v>0</v>
      </c>
      <c r="AE1929">
        <v>0</v>
      </c>
      <c r="AF1929">
        <v>0</v>
      </c>
      <c r="AG1929">
        <v>3</v>
      </c>
      <c r="AH1929">
        <v>11</v>
      </c>
      <c r="AI1929">
        <v>0</v>
      </c>
      <c r="AJ1929">
        <f>marketing_campaign[[#This Row],[AcceptedCmp2]]+marketing_campaign[[#This Row],[AcceptedCmp1]]+marketing_campaign[[#This Row],[AcceptedCmp5]]+marketing_campaign[[#This Row],[AcceptedCmp4]]+marketing_campaign[[#This Row],[AcceptedCmp3]]</f>
        <v>0</v>
      </c>
    </row>
    <row r="1930" spans="1:36" x14ac:dyDescent="0.35">
      <c r="A1930">
        <v>1867</v>
      </c>
      <c r="B1930">
        <v>1957</v>
      </c>
      <c r="C1930">
        <f t="shared" ca="1" si="60"/>
        <v>69</v>
      </c>
      <c r="D1930" t="str" cm="1">
        <f t="array" aca="1" ref="D19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0" t="s">
        <v>29</v>
      </c>
      <c r="F1930" t="s">
        <v>30</v>
      </c>
      <c r="G1930" cm="1">
        <f t="array" ref="G1930">_xlfn.IFS(marketing_campaign[[#This Row],[Marital_Status]]="Single",I1930-J1930+1,marketing_campaign[[#This Row],[Marital_Status]]="Together",I1930+J1930+2,marketing_campaign[[#This Row],[Marital_Status]]="Alone",I1930-J1930+1,marketing_campaign[[#This Row],[Marital_Status]]="Married",I1930+J1930+2,marketing_campaign[[#This Row],[Marital_Status]]="Divorced",I1930+J1930+1,marketing_campaign[[#This Row],[Marital_Status]]="YOLO",I1930-J1930+1,marketing_campaign[[#This Row],[Marital_Status]]="Absurd",I1930-J1930+1,marketing_campaign[[#This Row],[Marital_Status]]="Widow",I1930+J1930+1)</f>
        <v>1</v>
      </c>
      <c r="H1930">
        <v>64849</v>
      </c>
      <c r="I1930">
        <v>0</v>
      </c>
      <c r="J1930">
        <v>0</v>
      </c>
      <c r="K1930" s="1">
        <v>41226</v>
      </c>
      <c r="L1930">
        <v>42</v>
      </c>
      <c r="M1930" t="str" cm="1">
        <f t="array" ref="M1930">_xlfn.IFS(AND(marketing_campaign[[#This Row],[Recency]]&gt;=0,marketing_campaign[[#This Row],[Recency]]&lt;=14),"Early Recency",AND(marketing_campaign[[#This Row],[Recency]]&gt;=15,marketing_campaign[[#This Row],[Recency]]&lt;=31),"Mid-Recency",marketing_campaign[[#This Row],[Recency]]&gt;=32,"Late Recency")</f>
        <v>Late Recency</v>
      </c>
      <c r="N1930">
        <v>652</v>
      </c>
      <c r="O1930">
        <v>48</v>
      </c>
      <c r="P1930">
        <v>350</v>
      </c>
      <c r="Q1930">
        <v>94</v>
      </c>
      <c r="R1930">
        <v>84</v>
      </c>
      <c r="S1930">
        <v>108</v>
      </c>
      <c r="T1930">
        <f>marketing_campaign[[#This Row],[MntGoldProds]]+marketing_campaign[[#This Row],[MntSweetProducts]]+marketing_campaign[[#This Row],[MntFishProducts]]+marketing_campaign[[#This Row],[MntMeatProducts]]+marketing_campaign[[#This Row],[MntFruits]]+marketing_campaign[[#This Row],[MntWines]]</f>
        <v>1336</v>
      </c>
      <c r="U1930">
        <v>1</v>
      </c>
      <c r="V1930">
        <v>9</v>
      </c>
      <c r="W1930">
        <v>3</v>
      </c>
      <c r="X1930">
        <v>6</v>
      </c>
      <c r="Y1930">
        <f t="shared" si="61"/>
        <v>19</v>
      </c>
      <c r="Z1930">
        <v>5</v>
      </c>
      <c r="AA1930">
        <v>0</v>
      </c>
      <c r="AB1930">
        <v>0</v>
      </c>
      <c r="AC1930">
        <v>0</v>
      </c>
      <c r="AD1930">
        <v>0</v>
      </c>
      <c r="AE1930">
        <v>0</v>
      </c>
      <c r="AF1930">
        <v>0</v>
      </c>
      <c r="AG1930">
        <v>3</v>
      </c>
      <c r="AH1930">
        <v>11</v>
      </c>
      <c r="AI1930">
        <v>1</v>
      </c>
      <c r="AJ1930">
        <f>marketing_campaign[[#This Row],[AcceptedCmp2]]+marketing_campaign[[#This Row],[AcceptedCmp1]]+marketing_campaign[[#This Row],[AcceptedCmp5]]+marketing_campaign[[#This Row],[AcceptedCmp4]]+marketing_campaign[[#This Row],[AcceptedCmp3]]</f>
        <v>0</v>
      </c>
    </row>
    <row r="1931" spans="1:36" x14ac:dyDescent="0.35">
      <c r="A1931">
        <v>1518</v>
      </c>
      <c r="B1931">
        <v>1965</v>
      </c>
      <c r="C1931">
        <f t="shared" ca="1" si="60"/>
        <v>61</v>
      </c>
      <c r="D1931" t="str" cm="1">
        <f t="array" aca="1" ref="D19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1" t="s">
        <v>34</v>
      </c>
      <c r="F1931" t="s">
        <v>33</v>
      </c>
      <c r="G1931" cm="1">
        <f t="array" ref="G1931">_xlfn.IFS(marketing_campaign[[#This Row],[Marital_Status]]="Single",I1931-J1931+1,marketing_campaign[[#This Row],[Marital_Status]]="Together",I1931+J1931+2,marketing_campaign[[#This Row],[Marital_Status]]="Alone",I1931-J1931+1,marketing_campaign[[#This Row],[Marital_Status]]="Married",I1931+J1931+2,marketing_campaign[[#This Row],[Marital_Status]]="Divorced",I1931+J1931+1,marketing_campaign[[#This Row],[Marital_Status]]="YOLO",I1931-J1931+1,marketing_campaign[[#This Row],[Marital_Status]]="Absurd",I1931-J1931+1,marketing_campaign[[#This Row],[Marital_Status]]="Widow",I1931+J1931+1)</f>
        <v>4</v>
      </c>
      <c r="H1931">
        <v>62694</v>
      </c>
      <c r="I1931">
        <v>1</v>
      </c>
      <c r="J1931">
        <v>1</v>
      </c>
      <c r="K1931" s="1">
        <v>41442</v>
      </c>
      <c r="L1931">
        <v>29</v>
      </c>
      <c r="M1931" t="str" cm="1">
        <f t="array" ref="M1931">_xlfn.IFS(AND(marketing_campaign[[#This Row],[Recency]]&gt;=0,marketing_campaign[[#This Row],[Recency]]&lt;=14),"Early Recency",AND(marketing_campaign[[#This Row],[Recency]]&gt;=15,marketing_campaign[[#This Row],[Recency]]&lt;=31),"Mid-Recency",marketing_campaign[[#This Row],[Recency]]&gt;=32,"Late Recency")</f>
        <v>Mid-Recency</v>
      </c>
      <c r="N1931">
        <v>379</v>
      </c>
      <c r="O1931">
        <v>6</v>
      </c>
      <c r="P1931">
        <v>157</v>
      </c>
      <c r="Q1931">
        <v>25</v>
      </c>
      <c r="R1931">
        <v>91</v>
      </c>
      <c r="S1931">
        <v>91</v>
      </c>
      <c r="T1931">
        <f>marketing_campaign[[#This Row],[MntGoldProds]]+marketing_campaign[[#This Row],[MntSweetProducts]]+marketing_campaign[[#This Row],[MntFishProducts]]+marketing_campaign[[#This Row],[MntMeatProducts]]+marketing_campaign[[#This Row],[MntFruits]]+marketing_campaign[[#This Row],[MntWines]]</f>
        <v>749</v>
      </c>
      <c r="U1931">
        <v>5</v>
      </c>
      <c r="V1931">
        <v>9</v>
      </c>
      <c r="W1931">
        <v>3</v>
      </c>
      <c r="X1931">
        <v>7</v>
      </c>
      <c r="Y1931">
        <f t="shared" si="61"/>
        <v>24</v>
      </c>
      <c r="Z1931">
        <v>7</v>
      </c>
      <c r="AA1931">
        <v>0</v>
      </c>
      <c r="AB1931">
        <v>0</v>
      </c>
      <c r="AC1931">
        <v>0</v>
      </c>
      <c r="AD1931">
        <v>0</v>
      </c>
      <c r="AE1931">
        <v>0</v>
      </c>
      <c r="AF1931">
        <v>0</v>
      </c>
      <c r="AG1931">
        <v>3</v>
      </c>
      <c r="AH1931">
        <v>11</v>
      </c>
      <c r="AI1931">
        <v>0</v>
      </c>
      <c r="AJ1931">
        <f>marketing_campaign[[#This Row],[AcceptedCmp2]]+marketing_campaign[[#This Row],[AcceptedCmp1]]+marketing_campaign[[#This Row],[AcceptedCmp5]]+marketing_campaign[[#This Row],[AcceptedCmp4]]+marketing_campaign[[#This Row],[AcceptedCmp3]]</f>
        <v>0</v>
      </c>
    </row>
    <row r="1932" spans="1:36" x14ac:dyDescent="0.35">
      <c r="A1932">
        <v>5734</v>
      </c>
      <c r="B1932">
        <v>1974</v>
      </c>
      <c r="C1932">
        <f t="shared" ca="1" si="60"/>
        <v>52</v>
      </c>
      <c r="D1932" t="str" cm="1">
        <f t="array" aca="1" ref="D19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2" t="s">
        <v>32</v>
      </c>
      <c r="F1932" t="s">
        <v>33</v>
      </c>
      <c r="G1932" cm="1">
        <f t="array" ref="G1932">_xlfn.IFS(marketing_campaign[[#This Row],[Marital_Status]]="Single",I1932-J1932+1,marketing_campaign[[#This Row],[Marital_Status]]="Together",I1932+J1932+2,marketing_campaign[[#This Row],[Marital_Status]]="Alone",I1932-J1932+1,marketing_campaign[[#This Row],[Marital_Status]]="Married",I1932+J1932+2,marketing_campaign[[#This Row],[Marital_Status]]="Divorced",I1932+J1932+1,marketing_campaign[[#This Row],[Marital_Status]]="YOLO",I1932-J1932+1,marketing_campaign[[#This Row],[Marital_Status]]="Absurd",I1932-J1932+1,marketing_campaign[[#This Row],[Marital_Status]]="Widow",I1932+J1932+1)</f>
        <v>4</v>
      </c>
      <c r="H1932">
        <v>61917</v>
      </c>
      <c r="I1932">
        <v>1</v>
      </c>
      <c r="J1932">
        <v>1</v>
      </c>
      <c r="K1932" s="1">
        <v>41598</v>
      </c>
      <c r="L1932">
        <v>83</v>
      </c>
      <c r="M1932" t="str" cm="1">
        <f t="array" ref="M1932">_xlfn.IFS(AND(marketing_campaign[[#This Row],[Recency]]&gt;=0,marketing_campaign[[#This Row],[Recency]]&lt;=14),"Early Recency",AND(marketing_campaign[[#This Row],[Recency]]&gt;=15,marketing_campaign[[#This Row],[Recency]]&lt;=31),"Mid-Recency",marketing_campaign[[#This Row],[Recency]]&gt;=32,"Late Recency")</f>
        <v>Late Recency</v>
      </c>
      <c r="N1932">
        <v>46</v>
      </c>
      <c r="O1932">
        <v>4</v>
      </c>
      <c r="P1932">
        <v>36</v>
      </c>
      <c r="Q1932">
        <v>2</v>
      </c>
      <c r="R1932">
        <v>2</v>
      </c>
      <c r="S1932">
        <v>1</v>
      </c>
      <c r="T1932">
        <f>marketing_campaign[[#This Row],[MntGoldProds]]+marketing_campaign[[#This Row],[MntSweetProducts]]+marketing_campaign[[#This Row],[MntFishProducts]]+marketing_campaign[[#This Row],[MntMeatProducts]]+marketing_campaign[[#This Row],[MntFruits]]+marketing_campaign[[#This Row],[MntWines]]</f>
        <v>91</v>
      </c>
      <c r="U1932">
        <v>1</v>
      </c>
      <c r="V1932">
        <v>2</v>
      </c>
      <c r="W1932">
        <v>0</v>
      </c>
      <c r="X1932">
        <v>4</v>
      </c>
      <c r="Y1932">
        <f t="shared" si="61"/>
        <v>7</v>
      </c>
      <c r="Z1932">
        <v>5</v>
      </c>
      <c r="AA1932">
        <v>0</v>
      </c>
      <c r="AB1932">
        <v>0</v>
      </c>
      <c r="AC1932">
        <v>0</v>
      </c>
      <c r="AD1932">
        <v>0</v>
      </c>
      <c r="AE1932">
        <v>0</v>
      </c>
      <c r="AF1932">
        <v>0</v>
      </c>
      <c r="AG1932">
        <v>3</v>
      </c>
      <c r="AH1932">
        <v>11</v>
      </c>
      <c r="AI1932">
        <v>0</v>
      </c>
      <c r="AJ1932">
        <f>marketing_campaign[[#This Row],[AcceptedCmp2]]+marketing_campaign[[#This Row],[AcceptedCmp1]]+marketing_campaign[[#This Row],[AcceptedCmp5]]+marketing_campaign[[#This Row],[AcceptedCmp4]]+marketing_campaign[[#This Row],[AcceptedCmp3]]</f>
        <v>0</v>
      </c>
    </row>
    <row r="1933" spans="1:36" x14ac:dyDescent="0.35">
      <c r="A1933">
        <v>2878</v>
      </c>
      <c r="B1933">
        <v>1947</v>
      </c>
      <c r="C1933">
        <f t="shared" ca="1" si="60"/>
        <v>79</v>
      </c>
      <c r="D1933" t="str" cm="1">
        <f t="array" aca="1" ref="D19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33" t="s">
        <v>32</v>
      </c>
      <c r="F1933" t="s">
        <v>33</v>
      </c>
      <c r="G1933" cm="1">
        <f t="array" ref="G1933">_xlfn.IFS(marketing_campaign[[#This Row],[Marital_Status]]="Single",I1933-J1933+1,marketing_campaign[[#This Row],[Marital_Status]]="Together",I1933+J1933+2,marketing_campaign[[#This Row],[Marital_Status]]="Alone",I1933-J1933+1,marketing_campaign[[#This Row],[Marital_Status]]="Married",I1933+J1933+2,marketing_campaign[[#This Row],[Marital_Status]]="Divorced",I1933+J1933+1,marketing_campaign[[#This Row],[Marital_Status]]="YOLO",I1933-J1933+1,marketing_campaign[[#This Row],[Marital_Status]]="Absurd",I1933-J1933+1,marketing_campaign[[#This Row],[Marital_Status]]="Widow",I1933+J1933+1)</f>
        <v>3</v>
      </c>
      <c r="H1933">
        <v>67472</v>
      </c>
      <c r="I1933">
        <v>0</v>
      </c>
      <c r="J1933">
        <v>1</v>
      </c>
      <c r="K1933" s="1">
        <v>41545</v>
      </c>
      <c r="L1933">
        <v>93</v>
      </c>
      <c r="M1933" t="str" cm="1">
        <f t="array" ref="M1933">_xlfn.IFS(AND(marketing_campaign[[#This Row],[Recency]]&gt;=0,marketing_campaign[[#This Row],[Recency]]&lt;=14),"Early Recency",AND(marketing_campaign[[#This Row],[Recency]]&gt;=15,marketing_campaign[[#This Row],[Recency]]&lt;=31),"Mid-Recency",marketing_campaign[[#This Row],[Recency]]&gt;=32,"Late Recency")</f>
        <v>Late Recency</v>
      </c>
      <c r="N1933">
        <v>162</v>
      </c>
      <c r="O1933">
        <v>31</v>
      </c>
      <c r="P1933">
        <v>127</v>
      </c>
      <c r="Q1933">
        <v>8</v>
      </c>
      <c r="R1933">
        <v>17</v>
      </c>
      <c r="S1933">
        <v>69</v>
      </c>
      <c r="T1933">
        <f>marketing_campaign[[#This Row],[MntGoldProds]]+marketing_campaign[[#This Row],[MntSweetProducts]]+marketing_campaign[[#This Row],[MntFishProducts]]+marketing_campaign[[#This Row],[MntMeatProducts]]+marketing_campaign[[#This Row],[MntFruits]]+marketing_campaign[[#This Row],[MntWines]]</f>
        <v>414</v>
      </c>
      <c r="U1933">
        <v>2</v>
      </c>
      <c r="V1933">
        <v>4</v>
      </c>
      <c r="W1933">
        <v>2</v>
      </c>
      <c r="X1933">
        <v>7</v>
      </c>
      <c r="Y1933">
        <f t="shared" si="61"/>
        <v>15</v>
      </c>
      <c r="Z1933">
        <v>3</v>
      </c>
      <c r="AA1933">
        <v>0</v>
      </c>
      <c r="AB1933">
        <v>0</v>
      </c>
      <c r="AC1933">
        <v>0</v>
      </c>
      <c r="AD1933">
        <v>0</v>
      </c>
      <c r="AE1933">
        <v>0</v>
      </c>
      <c r="AF1933">
        <v>0</v>
      </c>
      <c r="AG1933">
        <v>3</v>
      </c>
      <c r="AH1933">
        <v>11</v>
      </c>
      <c r="AI1933">
        <v>0</v>
      </c>
      <c r="AJ1933">
        <f>marketing_campaign[[#This Row],[AcceptedCmp2]]+marketing_campaign[[#This Row],[AcceptedCmp1]]+marketing_campaign[[#This Row],[AcceptedCmp5]]+marketing_campaign[[#This Row],[AcceptedCmp4]]+marketing_campaign[[#This Row],[AcceptedCmp3]]</f>
        <v>0</v>
      </c>
    </row>
    <row r="1934" spans="1:36" x14ac:dyDescent="0.35">
      <c r="A1934">
        <v>1458</v>
      </c>
      <c r="B1934">
        <v>1982</v>
      </c>
      <c r="C1934">
        <f t="shared" ca="1" si="60"/>
        <v>44</v>
      </c>
      <c r="D1934" t="str" cm="1">
        <f t="array" aca="1" ref="D19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34" t="s">
        <v>34</v>
      </c>
      <c r="F1934" t="s">
        <v>33</v>
      </c>
      <c r="G1934" cm="1">
        <f t="array" ref="G1934">_xlfn.IFS(marketing_campaign[[#This Row],[Marital_Status]]="Single",I1934-J1934+1,marketing_campaign[[#This Row],[Marital_Status]]="Together",I1934+J1934+2,marketing_campaign[[#This Row],[Marital_Status]]="Alone",I1934-J1934+1,marketing_campaign[[#This Row],[Marital_Status]]="Married",I1934+J1934+2,marketing_campaign[[#This Row],[Marital_Status]]="Divorced",I1934+J1934+1,marketing_campaign[[#This Row],[Marital_Status]]="YOLO",I1934-J1934+1,marketing_campaign[[#This Row],[Marital_Status]]="Absurd",I1934-J1934+1,marketing_campaign[[#This Row],[Marital_Status]]="Widow",I1934+J1934+1)</f>
        <v>3</v>
      </c>
      <c r="H1934">
        <v>21059</v>
      </c>
      <c r="I1934">
        <v>1</v>
      </c>
      <c r="J1934">
        <v>0</v>
      </c>
      <c r="K1934" s="1">
        <v>41646</v>
      </c>
      <c r="L1934">
        <v>40</v>
      </c>
      <c r="M1934" t="str" cm="1">
        <f t="array" ref="M1934">_xlfn.IFS(AND(marketing_campaign[[#This Row],[Recency]]&gt;=0,marketing_campaign[[#This Row],[Recency]]&lt;=14),"Early Recency",AND(marketing_campaign[[#This Row],[Recency]]&gt;=15,marketing_campaign[[#This Row],[Recency]]&lt;=31),"Mid-Recency",marketing_campaign[[#This Row],[Recency]]&gt;=32,"Late Recency")</f>
        <v>Late Recency</v>
      </c>
      <c r="N1934">
        <v>8</v>
      </c>
      <c r="O1934">
        <v>3</v>
      </c>
      <c r="P1934">
        <v>19</v>
      </c>
      <c r="Q1934">
        <v>3</v>
      </c>
      <c r="R1934">
        <v>3</v>
      </c>
      <c r="S1934">
        <v>8</v>
      </c>
      <c r="T1934">
        <f>marketing_campaign[[#This Row],[MntGoldProds]]+marketing_campaign[[#This Row],[MntSweetProducts]]+marketing_campaign[[#This Row],[MntFishProducts]]+marketing_campaign[[#This Row],[MntMeatProducts]]+marketing_campaign[[#This Row],[MntFruits]]+marketing_campaign[[#This Row],[MntWines]]</f>
        <v>44</v>
      </c>
      <c r="U1934">
        <v>3</v>
      </c>
      <c r="V1934">
        <v>3</v>
      </c>
      <c r="W1934">
        <v>0</v>
      </c>
      <c r="X1934">
        <v>3</v>
      </c>
      <c r="Y1934">
        <f t="shared" si="61"/>
        <v>9</v>
      </c>
      <c r="Z1934">
        <v>6</v>
      </c>
      <c r="AA1934">
        <v>0</v>
      </c>
      <c r="AB1934">
        <v>0</v>
      </c>
      <c r="AC1934">
        <v>0</v>
      </c>
      <c r="AD1934">
        <v>0</v>
      </c>
      <c r="AE1934">
        <v>0</v>
      </c>
      <c r="AF1934">
        <v>0</v>
      </c>
      <c r="AG1934">
        <v>3</v>
      </c>
      <c r="AH1934">
        <v>11</v>
      </c>
      <c r="AI1934">
        <v>0</v>
      </c>
      <c r="AJ1934">
        <f>marketing_campaign[[#This Row],[AcceptedCmp2]]+marketing_campaign[[#This Row],[AcceptedCmp1]]+marketing_campaign[[#This Row],[AcceptedCmp5]]+marketing_campaign[[#This Row],[AcceptedCmp4]]+marketing_campaign[[#This Row],[AcceptedCmp3]]</f>
        <v>0</v>
      </c>
    </row>
    <row r="1935" spans="1:36" x14ac:dyDescent="0.35">
      <c r="A1935">
        <v>7007</v>
      </c>
      <c r="B1935">
        <v>1968</v>
      </c>
      <c r="C1935">
        <f t="shared" ca="1" si="60"/>
        <v>58</v>
      </c>
      <c r="D1935" t="str" cm="1">
        <f t="array" aca="1" ref="D19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5" t="s">
        <v>34</v>
      </c>
      <c r="F1935" t="s">
        <v>33</v>
      </c>
      <c r="G1935" cm="1">
        <f t="array" ref="G1935">_xlfn.IFS(marketing_campaign[[#This Row],[Marital_Status]]="Single",I1935-J1935+1,marketing_campaign[[#This Row],[Marital_Status]]="Together",I1935+J1935+2,marketing_campaign[[#This Row],[Marital_Status]]="Alone",I1935-J1935+1,marketing_campaign[[#This Row],[Marital_Status]]="Married",I1935+J1935+2,marketing_campaign[[#This Row],[Marital_Status]]="Divorced",I1935+J1935+1,marketing_campaign[[#This Row],[Marital_Status]]="YOLO",I1935-J1935+1,marketing_campaign[[#This Row],[Marital_Status]]="Absurd",I1935-J1935+1,marketing_campaign[[#This Row],[Marital_Status]]="Widow",I1935+J1935+1)</f>
        <v>4</v>
      </c>
      <c r="H1935">
        <v>29543</v>
      </c>
      <c r="I1935">
        <v>2</v>
      </c>
      <c r="J1935">
        <v>0</v>
      </c>
      <c r="K1935" s="1">
        <v>41730</v>
      </c>
      <c r="L1935">
        <v>47</v>
      </c>
      <c r="M1935" t="str" cm="1">
        <f t="array" ref="M1935">_xlfn.IFS(AND(marketing_campaign[[#This Row],[Recency]]&gt;=0,marketing_campaign[[#This Row],[Recency]]&lt;=14),"Early Recency",AND(marketing_campaign[[#This Row],[Recency]]&gt;=15,marketing_campaign[[#This Row],[Recency]]&lt;=31),"Mid-Recency",marketing_campaign[[#This Row],[Recency]]&gt;=32,"Late Recency")</f>
        <v>Late Recency</v>
      </c>
      <c r="N1935">
        <v>17</v>
      </c>
      <c r="O1935">
        <v>3</v>
      </c>
      <c r="P1935">
        <v>18</v>
      </c>
      <c r="Q1935">
        <v>3</v>
      </c>
      <c r="R1935">
        <v>4</v>
      </c>
      <c r="S1935">
        <v>18</v>
      </c>
      <c r="T1935">
        <f>marketing_campaign[[#This Row],[MntGoldProds]]+marketing_campaign[[#This Row],[MntSweetProducts]]+marketing_campaign[[#This Row],[MntFishProducts]]+marketing_campaign[[#This Row],[MntMeatProducts]]+marketing_campaign[[#This Row],[MntFruits]]+marketing_campaign[[#This Row],[MntWines]]</f>
        <v>63</v>
      </c>
      <c r="U1935">
        <v>2</v>
      </c>
      <c r="V1935">
        <v>3</v>
      </c>
      <c r="W1935">
        <v>1</v>
      </c>
      <c r="X1935">
        <v>2</v>
      </c>
      <c r="Y1935">
        <f t="shared" si="61"/>
        <v>8</v>
      </c>
      <c r="Z1935">
        <v>7</v>
      </c>
      <c r="AA1935">
        <v>0</v>
      </c>
      <c r="AB1935">
        <v>0</v>
      </c>
      <c r="AC1935">
        <v>0</v>
      </c>
      <c r="AD1935">
        <v>0</v>
      </c>
      <c r="AE1935">
        <v>0</v>
      </c>
      <c r="AF1935">
        <v>0</v>
      </c>
      <c r="AG1935">
        <v>3</v>
      </c>
      <c r="AH1935">
        <v>11</v>
      </c>
      <c r="AI1935">
        <v>0</v>
      </c>
      <c r="AJ1935">
        <f>marketing_campaign[[#This Row],[AcceptedCmp2]]+marketing_campaign[[#This Row],[AcceptedCmp1]]+marketing_campaign[[#This Row],[AcceptedCmp5]]+marketing_campaign[[#This Row],[AcceptedCmp4]]+marketing_campaign[[#This Row],[AcceptedCmp3]]</f>
        <v>0</v>
      </c>
    </row>
    <row r="1936" spans="1:36" x14ac:dyDescent="0.35">
      <c r="A1936">
        <v>6200</v>
      </c>
      <c r="B1936">
        <v>1951</v>
      </c>
      <c r="C1936">
        <f t="shared" ca="1" si="60"/>
        <v>75</v>
      </c>
      <c r="D1936" t="str" cm="1">
        <f t="array" aca="1" ref="D19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6" t="s">
        <v>29</v>
      </c>
      <c r="F1936" t="s">
        <v>33</v>
      </c>
      <c r="G1936" cm="1">
        <f t="array" ref="G1936">_xlfn.IFS(marketing_campaign[[#This Row],[Marital_Status]]="Single",I1936-J1936+1,marketing_campaign[[#This Row],[Marital_Status]]="Together",I1936+J1936+2,marketing_campaign[[#This Row],[Marital_Status]]="Alone",I1936-J1936+1,marketing_campaign[[#This Row],[Marital_Status]]="Married",I1936+J1936+2,marketing_campaign[[#This Row],[Marital_Status]]="Divorced",I1936+J1936+1,marketing_campaign[[#This Row],[Marital_Status]]="YOLO",I1936-J1936+1,marketing_campaign[[#This Row],[Marital_Status]]="Absurd",I1936-J1936+1,marketing_campaign[[#This Row],[Marital_Status]]="Widow",I1936+J1936+1)</f>
        <v>3</v>
      </c>
      <c r="H1936">
        <v>75903</v>
      </c>
      <c r="I1936">
        <v>0</v>
      </c>
      <c r="J1936">
        <v>1</v>
      </c>
      <c r="K1936" s="1">
        <v>41372</v>
      </c>
      <c r="L1936">
        <v>50</v>
      </c>
      <c r="M1936" t="str" cm="1">
        <f t="array" ref="M1936">_xlfn.IFS(AND(marketing_campaign[[#This Row],[Recency]]&gt;=0,marketing_campaign[[#This Row],[Recency]]&lt;=14),"Early Recency",AND(marketing_campaign[[#This Row],[Recency]]&gt;=15,marketing_campaign[[#This Row],[Recency]]&lt;=31),"Mid-Recency",marketing_campaign[[#This Row],[Recency]]&gt;=32,"Late Recency")</f>
        <v>Late Recency</v>
      </c>
      <c r="N1936">
        <v>340</v>
      </c>
      <c r="O1936">
        <v>108</v>
      </c>
      <c r="P1936">
        <v>185</v>
      </c>
      <c r="Q1936">
        <v>130</v>
      </c>
      <c r="R1936">
        <v>38</v>
      </c>
      <c r="S1936">
        <v>100</v>
      </c>
      <c r="T1936">
        <f>marketing_campaign[[#This Row],[MntGoldProds]]+marketing_campaign[[#This Row],[MntSweetProducts]]+marketing_campaign[[#This Row],[MntFishProducts]]+marketing_campaign[[#This Row],[MntMeatProducts]]+marketing_campaign[[#This Row],[MntFruits]]+marketing_campaign[[#This Row],[MntWines]]</f>
        <v>901</v>
      </c>
      <c r="U1936">
        <v>2</v>
      </c>
      <c r="V1936">
        <v>6</v>
      </c>
      <c r="W1936">
        <v>6</v>
      </c>
      <c r="X1936">
        <v>9</v>
      </c>
      <c r="Y1936">
        <f t="shared" si="61"/>
        <v>23</v>
      </c>
      <c r="Z1936">
        <v>3</v>
      </c>
      <c r="AA1936">
        <v>0</v>
      </c>
      <c r="AB1936">
        <v>0</v>
      </c>
      <c r="AC1936">
        <v>0</v>
      </c>
      <c r="AD1936">
        <v>0</v>
      </c>
      <c r="AE1936">
        <v>0</v>
      </c>
      <c r="AF1936">
        <v>0</v>
      </c>
      <c r="AG1936">
        <v>3</v>
      </c>
      <c r="AH1936">
        <v>11</v>
      </c>
      <c r="AI1936">
        <v>0</v>
      </c>
      <c r="AJ1936">
        <f>marketing_campaign[[#This Row],[AcceptedCmp2]]+marketing_campaign[[#This Row],[AcceptedCmp1]]+marketing_campaign[[#This Row],[AcceptedCmp5]]+marketing_campaign[[#This Row],[AcceptedCmp4]]+marketing_campaign[[#This Row],[AcceptedCmp3]]</f>
        <v>0</v>
      </c>
    </row>
    <row r="1937" spans="1:36" x14ac:dyDescent="0.35">
      <c r="A1937">
        <v>1403</v>
      </c>
      <c r="B1937">
        <v>1975</v>
      </c>
      <c r="C1937">
        <f t="shared" ca="1" si="60"/>
        <v>51</v>
      </c>
      <c r="D1937" t="str" cm="1">
        <f t="array" aca="1" ref="D19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37" t="s">
        <v>37</v>
      </c>
      <c r="F1937" t="s">
        <v>31</v>
      </c>
      <c r="G1937" cm="1">
        <f t="array" ref="G1937">_xlfn.IFS(marketing_campaign[[#This Row],[Marital_Status]]="Single",I1937-J1937+1,marketing_campaign[[#This Row],[Marital_Status]]="Together",I1937+J1937+2,marketing_campaign[[#This Row],[Marital_Status]]="Alone",I1937-J1937+1,marketing_campaign[[#This Row],[Marital_Status]]="Married",I1937+J1937+2,marketing_campaign[[#This Row],[Marital_Status]]="Divorced",I1937+J1937+1,marketing_campaign[[#This Row],[Marital_Status]]="YOLO",I1937-J1937+1,marketing_campaign[[#This Row],[Marital_Status]]="Absurd",I1937-J1937+1,marketing_campaign[[#This Row],[Marital_Status]]="Widow",I1937+J1937+1)</f>
        <v>4</v>
      </c>
      <c r="H1937">
        <v>34984</v>
      </c>
      <c r="I1937">
        <v>1</v>
      </c>
      <c r="J1937">
        <v>1</v>
      </c>
      <c r="K1937" s="1">
        <v>41158</v>
      </c>
      <c r="L1937">
        <v>40</v>
      </c>
      <c r="M1937" t="str" cm="1">
        <f t="array" ref="M1937">_xlfn.IFS(AND(marketing_campaign[[#This Row],[Recency]]&gt;=0,marketing_campaign[[#This Row],[Recency]]&lt;=14),"Early Recency",AND(marketing_campaign[[#This Row],[Recency]]&gt;=15,marketing_campaign[[#This Row],[Recency]]&lt;=31),"Mid-Recency",marketing_campaign[[#This Row],[Recency]]&gt;=32,"Late Recency")</f>
        <v>Late Recency</v>
      </c>
      <c r="N1937">
        <v>8</v>
      </c>
      <c r="O1937">
        <v>4</v>
      </c>
      <c r="P1937">
        <v>15</v>
      </c>
      <c r="Q1937">
        <v>3</v>
      </c>
      <c r="R1937">
        <v>5</v>
      </c>
      <c r="S1937">
        <v>3</v>
      </c>
      <c r="T1937">
        <f>marketing_campaign[[#This Row],[MntGoldProds]]+marketing_campaign[[#This Row],[MntSweetProducts]]+marketing_campaign[[#This Row],[MntFishProducts]]+marketing_campaign[[#This Row],[MntMeatProducts]]+marketing_campaign[[#This Row],[MntFruits]]+marketing_campaign[[#This Row],[MntWines]]</f>
        <v>38</v>
      </c>
      <c r="U1937">
        <v>2</v>
      </c>
      <c r="V1937">
        <v>1</v>
      </c>
      <c r="W1937">
        <v>0</v>
      </c>
      <c r="X1937">
        <v>3</v>
      </c>
      <c r="Y1937">
        <f t="shared" si="61"/>
        <v>6</v>
      </c>
      <c r="Z1937">
        <v>7</v>
      </c>
      <c r="AA1937">
        <v>0</v>
      </c>
      <c r="AB1937">
        <v>0</v>
      </c>
      <c r="AC1937">
        <v>0</v>
      </c>
      <c r="AD1937">
        <v>0</v>
      </c>
      <c r="AE1937">
        <v>0</v>
      </c>
      <c r="AF1937">
        <v>0</v>
      </c>
      <c r="AG1937">
        <v>3</v>
      </c>
      <c r="AH1937">
        <v>11</v>
      </c>
      <c r="AI1937">
        <v>0</v>
      </c>
      <c r="AJ1937">
        <f>marketing_campaign[[#This Row],[AcceptedCmp2]]+marketing_campaign[[#This Row],[AcceptedCmp1]]+marketing_campaign[[#This Row],[AcceptedCmp5]]+marketing_campaign[[#This Row],[AcceptedCmp4]]+marketing_campaign[[#This Row],[AcceptedCmp3]]</f>
        <v>0</v>
      </c>
    </row>
    <row r="1938" spans="1:36" x14ac:dyDescent="0.35">
      <c r="A1938">
        <v>4827</v>
      </c>
      <c r="B1938">
        <v>1956</v>
      </c>
      <c r="C1938">
        <f t="shared" ca="1" si="60"/>
        <v>70</v>
      </c>
      <c r="D1938" t="str" cm="1">
        <f t="array" aca="1" ref="D19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8" t="s">
        <v>32</v>
      </c>
      <c r="F1938" t="s">
        <v>30</v>
      </c>
      <c r="G1938" cm="1">
        <f t="array" ref="G1938">_xlfn.IFS(marketing_campaign[[#This Row],[Marital_Status]]="Single",I1938-J1938+1,marketing_campaign[[#This Row],[Marital_Status]]="Together",I1938+J1938+2,marketing_campaign[[#This Row],[Marital_Status]]="Alone",I1938-J1938+1,marketing_campaign[[#This Row],[Marital_Status]]="Married",I1938+J1938+2,marketing_campaign[[#This Row],[Marital_Status]]="Divorced",I1938+J1938+1,marketing_campaign[[#This Row],[Marital_Status]]="YOLO",I1938-J1938+1,marketing_campaign[[#This Row],[Marital_Status]]="Absurd",I1938-J1938+1,marketing_campaign[[#This Row],[Marital_Status]]="Widow",I1938+J1938+1)</f>
        <v>0</v>
      </c>
      <c r="H1938">
        <v>54998</v>
      </c>
      <c r="I1938">
        <v>0</v>
      </c>
      <c r="J1938">
        <v>1</v>
      </c>
      <c r="K1938" s="1">
        <v>41343</v>
      </c>
      <c r="L1938">
        <v>3</v>
      </c>
      <c r="M1938" t="str" cm="1">
        <f t="array" ref="M1938">_xlfn.IFS(AND(marketing_campaign[[#This Row],[Recency]]&gt;=0,marketing_campaign[[#This Row],[Recency]]&lt;=14),"Early Recency",AND(marketing_campaign[[#This Row],[Recency]]&gt;=15,marketing_campaign[[#This Row],[Recency]]&lt;=31),"Mid-Recency",marketing_campaign[[#This Row],[Recency]]&gt;=32,"Late Recency")</f>
        <v>Early Recency</v>
      </c>
      <c r="N1938">
        <v>154</v>
      </c>
      <c r="O1938">
        <v>22</v>
      </c>
      <c r="P1938">
        <v>202</v>
      </c>
      <c r="Q1938">
        <v>39</v>
      </c>
      <c r="R1938">
        <v>30</v>
      </c>
      <c r="S1938">
        <v>8</v>
      </c>
      <c r="T1938">
        <f>marketing_campaign[[#This Row],[MntGoldProds]]+marketing_campaign[[#This Row],[MntSweetProducts]]+marketing_campaign[[#This Row],[MntFishProducts]]+marketing_campaign[[#This Row],[MntMeatProducts]]+marketing_campaign[[#This Row],[MntFruits]]+marketing_campaign[[#This Row],[MntWines]]</f>
        <v>455</v>
      </c>
      <c r="U1938">
        <v>5</v>
      </c>
      <c r="V1938">
        <v>4</v>
      </c>
      <c r="W1938">
        <v>2</v>
      </c>
      <c r="X1938">
        <v>9</v>
      </c>
      <c r="Y1938">
        <f t="shared" si="61"/>
        <v>20</v>
      </c>
      <c r="Z1938">
        <v>4</v>
      </c>
      <c r="AA1938">
        <v>0</v>
      </c>
      <c r="AB1938">
        <v>0</v>
      </c>
      <c r="AC1938">
        <v>0</v>
      </c>
      <c r="AD1938">
        <v>0</v>
      </c>
      <c r="AE1938">
        <v>0</v>
      </c>
      <c r="AF1938">
        <v>0</v>
      </c>
      <c r="AG1938">
        <v>3</v>
      </c>
      <c r="AH1938">
        <v>11</v>
      </c>
      <c r="AI1938">
        <v>1</v>
      </c>
      <c r="AJ1938">
        <f>marketing_campaign[[#This Row],[AcceptedCmp2]]+marketing_campaign[[#This Row],[AcceptedCmp1]]+marketing_campaign[[#This Row],[AcceptedCmp5]]+marketing_campaign[[#This Row],[AcceptedCmp4]]+marketing_campaign[[#This Row],[AcceptedCmp3]]</f>
        <v>0</v>
      </c>
    </row>
    <row r="1939" spans="1:36" x14ac:dyDescent="0.35">
      <c r="A1939">
        <v>6250</v>
      </c>
      <c r="B1939">
        <v>1949</v>
      </c>
      <c r="C1939">
        <f t="shared" ca="1" si="60"/>
        <v>77</v>
      </c>
      <c r="D1939" t="str" cm="1">
        <f t="array" aca="1" ref="D19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39" t="s">
        <v>32</v>
      </c>
      <c r="F1939" t="s">
        <v>38</v>
      </c>
      <c r="G1939" cm="1">
        <f t="array" ref="G1939">_xlfn.IFS(marketing_campaign[[#This Row],[Marital_Status]]="Single",I1939-J1939+1,marketing_campaign[[#This Row],[Marital_Status]]="Together",I1939+J1939+2,marketing_campaign[[#This Row],[Marital_Status]]="Alone",I1939-J1939+1,marketing_campaign[[#This Row],[Marital_Status]]="Married",I1939+J1939+2,marketing_campaign[[#This Row],[Marital_Status]]="Divorced",I1939+J1939+1,marketing_campaign[[#This Row],[Marital_Status]]="YOLO",I1939-J1939+1,marketing_campaign[[#This Row],[Marital_Status]]="Absurd",I1939-J1939+1,marketing_campaign[[#This Row],[Marital_Status]]="Widow",I1939+J1939+1)</f>
        <v>2</v>
      </c>
      <c r="H1939">
        <v>54356</v>
      </c>
      <c r="I1939">
        <v>0</v>
      </c>
      <c r="J1939">
        <v>1</v>
      </c>
      <c r="K1939" s="1">
        <v>41232</v>
      </c>
      <c r="L1939">
        <v>62</v>
      </c>
      <c r="M1939" t="str" cm="1">
        <f t="array" ref="M1939">_xlfn.IFS(AND(marketing_campaign[[#This Row],[Recency]]&gt;=0,marketing_campaign[[#This Row],[Recency]]&lt;=14),"Early Recency",AND(marketing_campaign[[#This Row],[Recency]]&gt;=15,marketing_campaign[[#This Row],[Recency]]&lt;=31),"Mid-Recency",marketing_campaign[[#This Row],[Recency]]&gt;=32,"Late Recency")</f>
        <v>Late Recency</v>
      </c>
      <c r="N1939">
        <v>710</v>
      </c>
      <c r="O1939">
        <v>15</v>
      </c>
      <c r="P1939">
        <v>30</v>
      </c>
      <c r="Q1939">
        <v>20</v>
      </c>
      <c r="R1939">
        <v>0</v>
      </c>
      <c r="S1939">
        <v>0</v>
      </c>
      <c r="T1939">
        <f>marketing_campaign[[#This Row],[MntGoldProds]]+marketing_campaign[[#This Row],[MntSweetProducts]]+marketing_campaign[[#This Row],[MntFishProducts]]+marketing_campaign[[#This Row],[MntMeatProducts]]+marketing_campaign[[#This Row],[MntFruits]]+marketing_campaign[[#This Row],[MntWines]]</f>
        <v>775</v>
      </c>
      <c r="U1939">
        <v>3</v>
      </c>
      <c r="V1939">
        <v>11</v>
      </c>
      <c r="W1939">
        <v>2</v>
      </c>
      <c r="X1939">
        <v>8</v>
      </c>
      <c r="Y1939">
        <f t="shared" si="61"/>
        <v>24</v>
      </c>
      <c r="Z1939">
        <v>8</v>
      </c>
      <c r="AA1939">
        <v>0</v>
      </c>
      <c r="AB1939">
        <v>0</v>
      </c>
      <c r="AC1939">
        <v>0</v>
      </c>
      <c r="AD1939">
        <v>0</v>
      </c>
      <c r="AE1939">
        <v>0</v>
      </c>
      <c r="AF1939">
        <v>0</v>
      </c>
      <c r="AG1939">
        <v>3</v>
      </c>
      <c r="AH1939">
        <v>11</v>
      </c>
      <c r="AI1939">
        <v>1</v>
      </c>
      <c r="AJ1939">
        <f>marketing_campaign[[#This Row],[AcceptedCmp2]]+marketing_campaign[[#This Row],[AcceptedCmp1]]+marketing_campaign[[#This Row],[AcceptedCmp5]]+marketing_campaign[[#This Row],[AcceptedCmp4]]+marketing_campaign[[#This Row],[AcceptedCmp3]]</f>
        <v>0</v>
      </c>
    </row>
    <row r="1940" spans="1:36" x14ac:dyDescent="0.35">
      <c r="A1940">
        <v>9291</v>
      </c>
      <c r="B1940">
        <v>1959</v>
      </c>
      <c r="C1940">
        <f t="shared" ca="1" si="60"/>
        <v>67</v>
      </c>
      <c r="D1940" t="str" cm="1">
        <f t="array" aca="1" ref="D19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40" t="s">
        <v>34</v>
      </c>
      <c r="F1940" t="s">
        <v>33</v>
      </c>
      <c r="G1940" cm="1">
        <f t="array" ref="G1940">_xlfn.IFS(marketing_campaign[[#This Row],[Marital_Status]]="Single",I1940-J1940+1,marketing_campaign[[#This Row],[Marital_Status]]="Together",I1940+J1940+2,marketing_campaign[[#This Row],[Marital_Status]]="Alone",I1940-J1940+1,marketing_campaign[[#This Row],[Marital_Status]]="Married",I1940+J1940+2,marketing_campaign[[#This Row],[Marital_Status]]="Divorced",I1940+J1940+1,marketing_campaign[[#This Row],[Marital_Status]]="YOLO",I1940-J1940+1,marketing_campaign[[#This Row],[Marital_Status]]="Absurd",I1940-J1940+1,marketing_campaign[[#This Row],[Marital_Status]]="Widow",I1940+J1940+1)</f>
        <v>3</v>
      </c>
      <c r="H1940">
        <v>34242</v>
      </c>
      <c r="I1940">
        <v>0</v>
      </c>
      <c r="J1940">
        <v>1</v>
      </c>
      <c r="K1940" s="1">
        <v>41721</v>
      </c>
      <c r="L1940">
        <v>25</v>
      </c>
      <c r="M1940" t="str" cm="1">
        <f t="array" ref="M1940">_xlfn.IFS(AND(marketing_campaign[[#This Row],[Recency]]&gt;=0,marketing_campaign[[#This Row],[Recency]]&lt;=14),"Early Recency",AND(marketing_campaign[[#This Row],[Recency]]&gt;=15,marketing_campaign[[#This Row],[Recency]]&lt;=31),"Mid-Recency",marketing_campaign[[#This Row],[Recency]]&gt;=32,"Late Recency")</f>
        <v>Mid-Recency</v>
      </c>
      <c r="N1940">
        <v>8</v>
      </c>
      <c r="O1940">
        <v>2</v>
      </c>
      <c r="P1940">
        <v>4</v>
      </c>
      <c r="Q1940">
        <v>0</v>
      </c>
      <c r="R1940">
        <v>0</v>
      </c>
      <c r="S1940">
        <v>1</v>
      </c>
      <c r="T1940">
        <f>marketing_campaign[[#This Row],[MntGoldProds]]+marketing_campaign[[#This Row],[MntSweetProducts]]+marketing_campaign[[#This Row],[MntFishProducts]]+marketing_campaign[[#This Row],[MntMeatProducts]]+marketing_campaign[[#This Row],[MntFruits]]+marketing_campaign[[#This Row],[MntWines]]</f>
        <v>15</v>
      </c>
      <c r="U1940">
        <v>1</v>
      </c>
      <c r="V1940">
        <v>0</v>
      </c>
      <c r="W1940">
        <v>0</v>
      </c>
      <c r="X1940">
        <v>3</v>
      </c>
      <c r="Y1940">
        <f t="shared" si="61"/>
        <v>4</v>
      </c>
      <c r="Z1940">
        <v>5</v>
      </c>
      <c r="AA1940">
        <v>0</v>
      </c>
      <c r="AB1940">
        <v>0</v>
      </c>
      <c r="AC1940">
        <v>0</v>
      </c>
      <c r="AD1940">
        <v>0</v>
      </c>
      <c r="AE1940">
        <v>0</v>
      </c>
      <c r="AF1940">
        <v>0</v>
      </c>
      <c r="AG1940">
        <v>3</v>
      </c>
      <c r="AH1940">
        <v>11</v>
      </c>
      <c r="AI1940">
        <v>0</v>
      </c>
      <c r="AJ1940">
        <f>marketing_campaign[[#This Row],[AcceptedCmp2]]+marketing_campaign[[#This Row],[AcceptedCmp1]]+marketing_campaign[[#This Row],[AcceptedCmp5]]+marketing_campaign[[#This Row],[AcceptedCmp4]]+marketing_campaign[[#This Row],[AcceptedCmp3]]</f>
        <v>0</v>
      </c>
    </row>
    <row r="1941" spans="1:36" x14ac:dyDescent="0.35">
      <c r="A1941">
        <v>2478</v>
      </c>
      <c r="B1941">
        <v>1973</v>
      </c>
      <c r="C1941">
        <f t="shared" ca="1" si="60"/>
        <v>53</v>
      </c>
      <c r="D1941" t="str" cm="1">
        <f t="array" aca="1" ref="D19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1" t="s">
        <v>29</v>
      </c>
      <c r="F1941" t="s">
        <v>33</v>
      </c>
      <c r="G1941" cm="1">
        <f t="array" ref="G1941">_xlfn.IFS(marketing_campaign[[#This Row],[Marital_Status]]="Single",I1941-J1941+1,marketing_campaign[[#This Row],[Marital_Status]]="Together",I1941+J1941+2,marketing_campaign[[#This Row],[Marital_Status]]="Alone",I1941-J1941+1,marketing_campaign[[#This Row],[Marital_Status]]="Married",I1941+J1941+2,marketing_campaign[[#This Row],[Marital_Status]]="Divorced",I1941+J1941+1,marketing_campaign[[#This Row],[Marital_Status]]="YOLO",I1941-J1941+1,marketing_campaign[[#This Row],[Marital_Status]]="Absurd",I1941-J1941+1,marketing_campaign[[#This Row],[Marital_Status]]="Widow",I1941+J1941+1)</f>
        <v>3</v>
      </c>
      <c r="H1941">
        <v>25410</v>
      </c>
      <c r="I1941">
        <v>1</v>
      </c>
      <c r="J1941">
        <v>0</v>
      </c>
      <c r="K1941" s="1">
        <v>41517</v>
      </c>
      <c r="L1941">
        <v>48</v>
      </c>
      <c r="M1941" t="str" cm="1">
        <f t="array" ref="M1941">_xlfn.IFS(AND(marketing_campaign[[#This Row],[Recency]]&gt;=0,marketing_campaign[[#This Row],[Recency]]&lt;=14),"Early Recency",AND(marketing_campaign[[#This Row],[Recency]]&gt;=15,marketing_campaign[[#This Row],[Recency]]&lt;=31),"Mid-Recency",marketing_campaign[[#This Row],[Recency]]&gt;=32,"Late Recency")</f>
        <v>Late Recency</v>
      </c>
      <c r="N1941">
        <v>2</v>
      </c>
      <c r="O1941">
        <v>2</v>
      </c>
      <c r="P1941">
        <v>4</v>
      </c>
      <c r="Q1941">
        <v>13</v>
      </c>
      <c r="R1941">
        <v>13</v>
      </c>
      <c r="S1941">
        <v>4</v>
      </c>
      <c r="T1941">
        <f>marketing_campaign[[#This Row],[MntGoldProds]]+marketing_campaign[[#This Row],[MntSweetProducts]]+marketing_campaign[[#This Row],[MntFishProducts]]+marketing_campaign[[#This Row],[MntMeatProducts]]+marketing_campaign[[#This Row],[MntFruits]]+marketing_campaign[[#This Row],[MntWines]]</f>
        <v>38</v>
      </c>
      <c r="U1941">
        <v>1</v>
      </c>
      <c r="V1941">
        <v>1</v>
      </c>
      <c r="W1941">
        <v>0</v>
      </c>
      <c r="X1941">
        <v>4</v>
      </c>
      <c r="Y1941">
        <f t="shared" si="61"/>
        <v>6</v>
      </c>
      <c r="Z1941">
        <v>4</v>
      </c>
      <c r="AA1941">
        <v>0</v>
      </c>
      <c r="AB1941">
        <v>0</v>
      </c>
      <c r="AC1941">
        <v>0</v>
      </c>
      <c r="AD1941">
        <v>0</v>
      </c>
      <c r="AE1941">
        <v>0</v>
      </c>
      <c r="AF1941">
        <v>0</v>
      </c>
      <c r="AG1941">
        <v>3</v>
      </c>
      <c r="AH1941">
        <v>11</v>
      </c>
      <c r="AI1941">
        <v>0</v>
      </c>
      <c r="AJ1941">
        <f>marketing_campaign[[#This Row],[AcceptedCmp2]]+marketing_campaign[[#This Row],[AcceptedCmp1]]+marketing_campaign[[#This Row],[AcceptedCmp5]]+marketing_campaign[[#This Row],[AcceptedCmp4]]+marketing_campaign[[#This Row],[AcceptedCmp3]]</f>
        <v>0</v>
      </c>
    </row>
    <row r="1942" spans="1:36" x14ac:dyDescent="0.35">
      <c r="A1942">
        <v>1139</v>
      </c>
      <c r="B1942">
        <v>1984</v>
      </c>
      <c r="C1942">
        <f t="shared" ca="1" si="60"/>
        <v>42</v>
      </c>
      <c r="D1942" t="str" cm="1">
        <f t="array" aca="1" ref="D19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42" t="s">
        <v>32</v>
      </c>
      <c r="F1942" t="s">
        <v>33</v>
      </c>
      <c r="G1942" cm="1">
        <f t="array" ref="G1942">_xlfn.IFS(marketing_campaign[[#This Row],[Marital_Status]]="Single",I1942-J1942+1,marketing_campaign[[#This Row],[Marital_Status]]="Together",I1942+J1942+2,marketing_campaign[[#This Row],[Marital_Status]]="Alone",I1942-J1942+1,marketing_campaign[[#This Row],[Marital_Status]]="Married",I1942+J1942+2,marketing_campaign[[#This Row],[Marital_Status]]="Divorced",I1942+J1942+1,marketing_campaign[[#This Row],[Marital_Status]]="YOLO",I1942-J1942+1,marketing_campaign[[#This Row],[Marital_Status]]="Absurd",I1942-J1942+1,marketing_campaign[[#This Row],[Marital_Status]]="Widow",I1942+J1942+1)</f>
        <v>2</v>
      </c>
      <c r="H1942">
        <v>73356</v>
      </c>
      <c r="I1942">
        <v>0</v>
      </c>
      <c r="J1942">
        <v>0</v>
      </c>
      <c r="K1942" s="1">
        <v>41676</v>
      </c>
      <c r="L1942">
        <v>56</v>
      </c>
      <c r="M1942" t="str" cm="1">
        <f t="array" ref="M1942">_xlfn.IFS(AND(marketing_campaign[[#This Row],[Recency]]&gt;=0,marketing_campaign[[#This Row],[Recency]]&lt;=14),"Early Recency",AND(marketing_campaign[[#This Row],[Recency]]&gt;=15,marketing_campaign[[#This Row],[Recency]]&lt;=31),"Mid-Recency",marketing_campaign[[#This Row],[Recency]]&gt;=32,"Late Recency")</f>
        <v>Late Recency</v>
      </c>
      <c r="N1942">
        <v>1050</v>
      </c>
      <c r="O1942">
        <v>14</v>
      </c>
      <c r="P1942">
        <v>322</v>
      </c>
      <c r="Q1942">
        <v>0</v>
      </c>
      <c r="R1942">
        <v>14</v>
      </c>
      <c r="S1942">
        <v>112</v>
      </c>
      <c r="T1942">
        <f>marketing_campaign[[#This Row],[MntGoldProds]]+marketing_campaign[[#This Row],[MntSweetProducts]]+marketing_campaign[[#This Row],[MntFishProducts]]+marketing_campaign[[#This Row],[MntMeatProducts]]+marketing_campaign[[#This Row],[MntFruits]]+marketing_campaign[[#This Row],[MntWines]]</f>
        <v>1512</v>
      </c>
      <c r="U1942">
        <v>1</v>
      </c>
      <c r="V1942">
        <v>5</v>
      </c>
      <c r="W1942">
        <v>11</v>
      </c>
      <c r="X1942">
        <v>5</v>
      </c>
      <c r="Y1942">
        <f t="shared" si="61"/>
        <v>22</v>
      </c>
      <c r="Z1942">
        <v>2</v>
      </c>
      <c r="AA1942">
        <v>1</v>
      </c>
      <c r="AB1942">
        <v>0</v>
      </c>
      <c r="AC1942">
        <v>1</v>
      </c>
      <c r="AD1942">
        <v>1</v>
      </c>
      <c r="AE1942">
        <v>0</v>
      </c>
      <c r="AF1942">
        <v>0</v>
      </c>
      <c r="AG1942">
        <v>3</v>
      </c>
      <c r="AH1942">
        <v>11</v>
      </c>
      <c r="AI1942">
        <v>1</v>
      </c>
      <c r="AJ1942">
        <f>marketing_campaign[[#This Row],[AcceptedCmp2]]+marketing_campaign[[#This Row],[AcceptedCmp1]]+marketing_campaign[[#This Row],[AcceptedCmp5]]+marketing_campaign[[#This Row],[AcceptedCmp4]]+marketing_campaign[[#This Row],[AcceptedCmp3]]</f>
        <v>3</v>
      </c>
    </row>
    <row r="1943" spans="1:36" x14ac:dyDescent="0.35">
      <c r="A1943">
        <v>5138</v>
      </c>
      <c r="B1943">
        <v>1950</v>
      </c>
      <c r="C1943">
        <f t="shared" ca="1" si="60"/>
        <v>76</v>
      </c>
      <c r="D1943" t="str" cm="1">
        <f t="array" aca="1" ref="D19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43" t="s">
        <v>29</v>
      </c>
      <c r="F1943" t="s">
        <v>31</v>
      </c>
      <c r="G1943" cm="1">
        <f t="array" ref="G1943">_xlfn.IFS(marketing_campaign[[#This Row],[Marital_Status]]="Single",I1943-J1943+1,marketing_campaign[[#This Row],[Marital_Status]]="Together",I1943+J1943+2,marketing_campaign[[#This Row],[Marital_Status]]="Alone",I1943-J1943+1,marketing_campaign[[#This Row],[Marital_Status]]="Married",I1943+J1943+2,marketing_campaign[[#This Row],[Marital_Status]]="Divorced",I1943+J1943+1,marketing_campaign[[#This Row],[Marital_Status]]="YOLO",I1943-J1943+1,marketing_campaign[[#This Row],[Marital_Status]]="Absurd",I1943-J1943+1,marketing_campaign[[#This Row],[Marital_Status]]="Widow",I1943+J1943+1)</f>
        <v>3</v>
      </c>
      <c r="H1943">
        <v>28320</v>
      </c>
      <c r="I1943">
        <v>0</v>
      </c>
      <c r="J1943">
        <v>1</v>
      </c>
      <c r="K1943" s="1">
        <v>41288</v>
      </c>
      <c r="L1943">
        <v>68</v>
      </c>
      <c r="M1943" t="str" cm="1">
        <f t="array" ref="M1943">_xlfn.IFS(AND(marketing_campaign[[#This Row],[Recency]]&gt;=0,marketing_campaign[[#This Row],[Recency]]&lt;=14),"Early Recency",AND(marketing_campaign[[#This Row],[Recency]]&gt;=15,marketing_campaign[[#This Row],[Recency]]&lt;=31),"Mid-Recency",marketing_campaign[[#This Row],[Recency]]&gt;=32,"Late Recency")</f>
        <v>Late Recency</v>
      </c>
      <c r="N1943">
        <v>19</v>
      </c>
      <c r="O1943">
        <v>1</v>
      </c>
      <c r="P1943">
        <v>14</v>
      </c>
      <c r="Q1943">
        <v>3</v>
      </c>
      <c r="R1943">
        <v>2</v>
      </c>
      <c r="S1943">
        <v>4</v>
      </c>
      <c r="T1943">
        <f>marketing_campaign[[#This Row],[MntGoldProds]]+marketing_campaign[[#This Row],[MntSweetProducts]]+marketing_campaign[[#This Row],[MntFishProducts]]+marketing_campaign[[#This Row],[MntMeatProducts]]+marketing_campaign[[#This Row],[MntFruits]]+marketing_campaign[[#This Row],[MntWines]]</f>
        <v>43</v>
      </c>
      <c r="U1943">
        <v>1</v>
      </c>
      <c r="V1943">
        <v>1</v>
      </c>
      <c r="W1943">
        <v>0</v>
      </c>
      <c r="X1943">
        <v>3</v>
      </c>
      <c r="Y1943">
        <f t="shared" si="61"/>
        <v>5</v>
      </c>
      <c r="Z1943">
        <v>8</v>
      </c>
      <c r="AA1943">
        <v>0</v>
      </c>
      <c r="AB1943">
        <v>0</v>
      </c>
      <c r="AC1943">
        <v>0</v>
      </c>
      <c r="AD1943">
        <v>0</v>
      </c>
      <c r="AE1943">
        <v>0</v>
      </c>
      <c r="AF1943">
        <v>0</v>
      </c>
      <c r="AG1943">
        <v>3</v>
      </c>
      <c r="AH1943">
        <v>11</v>
      </c>
      <c r="AI1943">
        <v>0</v>
      </c>
      <c r="AJ1943">
        <f>marketing_campaign[[#This Row],[AcceptedCmp2]]+marketing_campaign[[#This Row],[AcceptedCmp1]]+marketing_campaign[[#This Row],[AcceptedCmp5]]+marketing_campaign[[#This Row],[AcceptedCmp4]]+marketing_campaign[[#This Row],[AcceptedCmp3]]</f>
        <v>0</v>
      </c>
    </row>
    <row r="1944" spans="1:36" x14ac:dyDescent="0.35">
      <c r="A1944">
        <v>5393</v>
      </c>
      <c r="B1944">
        <v>1977</v>
      </c>
      <c r="C1944">
        <f t="shared" ca="1" si="60"/>
        <v>49</v>
      </c>
      <c r="D1944" t="str" cm="1">
        <f t="array" aca="1" ref="D19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4" t="s">
        <v>29</v>
      </c>
      <c r="F1944" t="s">
        <v>30</v>
      </c>
      <c r="G1944" cm="1">
        <f t="array" ref="G1944">_xlfn.IFS(marketing_campaign[[#This Row],[Marital_Status]]="Single",I1944-J1944+1,marketing_campaign[[#This Row],[Marital_Status]]="Together",I1944+J1944+2,marketing_campaign[[#This Row],[Marital_Status]]="Alone",I1944-J1944+1,marketing_campaign[[#This Row],[Marital_Status]]="Married",I1944+J1944+2,marketing_campaign[[#This Row],[Marital_Status]]="Divorced",I1944+J1944+1,marketing_campaign[[#This Row],[Marital_Status]]="YOLO",I1944-J1944+1,marketing_campaign[[#This Row],[Marital_Status]]="Absurd",I1944-J1944+1,marketing_campaign[[#This Row],[Marital_Status]]="Widow",I1944+J1944+1)</f>
        <v>2</v>
      </c>
      <c r="H1944">
        <v>23763</v>
      </c>
      <c r="I1944">
        <v>1</v>
      </c>
      <c r="J1944">
        <v>0</v>
      </c>
      <c r="K1944" s="1">
        <v>41128</v>
      </c>
      <c r="L1944">
        <v>64</v>
      </c>
      <c r="M1944" t="str" cm="1">
        <f t="array" ref="M1944">_xlfn.IFS(AND(marketing_campaign[[#This Row],[Recency]]&gt;=0,marketing_campaign[[#This Row],[Recency]]&lt;=14),"Early Recency",AND(marketing_campaign[[#This Row],[Recency]]&gt;=15,marketing_campaign[[#This Row],[Recency]]&lt;=31),"Mid-Recency",marketing_campaign[[#This Row],[Recency]]&gt;=32,"Late Recency")</f>
        <v>Late Recency</v>
      </c>
      <c r="N1944">
        <v>22</v>
      </c>
      <c r="O1944">
        <v>0</v>
      </c>
      <c r="P1944">
        <v>6</v>
      </c>
      <c r="Q1944">
        <v>6</v>
      </c>
      <c r="R1944">
        <v>2</v>
      </c>
      <c r="S1944">
        <v>6</v>
      </c>
      <c r="T1944">
        <f>marketing_campaign[[#This Row],[MntGoldProds]]+marketing_campaign[[#This Row],[MntSweetProducts]]+marketing_campaign[[#This Row],[MntFishProducts]]+marketing_campaign[[#This Row],[MntMeatProducts]]+marketing_campaign[[#This Row],[MntFruits]]+marketing_campaign[[#This Row],[MntWines]]</f>
        <v>42</v>
      </c>
      <c r="U1944">
        <v>1</v>
      </c>
      <c r="V1944">
        <v>1</v>
      </c>
      <c r="W1944">
        <v>0</v>
      </c>
      <c r="X1944">
        <v>3</v>
      </c>
      <c r="Y1944">
        <f t="shared" si="61"/>
        <v>5</v>
      </c>
      <c r="Z1944">
        <v>7</v>
      </c>
      <c r="AA1944">
        <v>0</v>
      </c>
      <c r="AB1944">
        <v>0</v>
      </c>
      <c r="AC1944">
        <v>0</v>
      </c>
      <c r="AD1944">
        <v>0</v>
      </c>
      <c r="AE1944">
        <v>0</v>
      </c>
      <c r="AF1944">
        <v>0</v>
      </c>
      <c r="AG1944">
        <v>3</v>
      </c>
      <c r="AH1944">
        <v>11</v>
      </c>
      <c r="AI1944">
        <v>0</v>
      </c>
      <c r="AJ1944">
        <f>marketing_campaign[[#This Row],[AcceptedCmp2]]+marketing_campaign[[#This Row],[AcceptedCmp1]]+marketing_campaign[[#This Row],[AcceptedCmp5]]+marketing_campaign[[#This Row],[AcceptedCmp4]]+marketing_campaign[[#This Row],[AcceptedCmp3]]</f>
        <v>0</v>
      </c>
    </row>
    <row r="1945" spans="1:36" x14ac:dyDescent="0.35">
      <c r="A1945">
        <v>10413</v>
      </c>
      <c r="B1945">
        <v>1984</v>
      </c>
      <c r="C1945">
        <f t="shared" ca="1" si="60"/>
        <v>42</v>
      </c>
      <c r="D1945" t="str" cm="1">
        <f t="array" aca="1" ref="D19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45" t="s">
        <v>29</v>
      </c>
      <c r="F1945" t="s">
        <v>33</v>
      </c>
      <c r="G1945" cm="1">
        <f t="array" ref="G1945">_xlfn.IFS(marketing_campaign[[#This Row],[Marital_Status]]="Single",I1945-J1945+1,marketing_campaign[[#This Row],[Marital_Status]]="Together",I1945+J1945+2,marketing_campaign[[#This Row],[Marital_Status]]="Alone",I1945-J1945+1,marketing_campaign[[#This Row],[Marital_Status]]="Married",I1945+J1945+2,marketing_campaign[[#This Row],[Marital_Status]]="Divorced",I1945+J1945+1,marketing_campaign[[#This Row],[Marital_Status]]="YOLO",I1945-J1945+1,marketing_campaign[[#This Row],[Marital_Status]]="Absurd",I1945-J1945+1,marketing_campaign[[#This Row],[Marital_Status]]="Widow",I1945+J1945+1)</f>
        <v>2</v>
      </c>
      <c r="H1945">
        <v>72570</v>
      </c>
      <c r="I1945">
        <v>0</v>
      </c>
      <c r="J1945">
        <v>0</v>
      </c>
      <c r="K1945" s="1">
        <v>41754</v>
      </c>
      <c r="L1945">
        <v>67</v>
      </c>
      <c r="M1945" t="str" cm="1">
        <f t="array" ref="M1945">_xlfn.IFS(AND(marketing_campaign[[#This Row],[Recency]]&gt;=0,marketing_campaign[[#This Row],[Recency]]&lt;=14),"Early Recency",AND(marketing_campaign[[#This Row],[Recency]]&gt;=15,marketing_campaign[[#This Row],[Recency]]&lt;=31),"Mid-Recency",marketing_campaign[[#This Row],[Recency]]&gt;=32,"Late Recency")</f>
        <v>Late Recency</v>
      </c>
      <c r="N1945">
        <v>274</v>
      </c>
      <c r="O1945">
        <v>83</v>
      </c>
      <c r="P1945">
        <v>216</v>
      </c>
      <c r="Q1945">
        <v>151</v>
      </c>
      <c r="R1945">
        <v>141</v>
      </c>
      <c r="S1945">
        <v>224</v>
      </c>
      <c r="T1945">
        <f>marketing_campaign[[#This Row],[MntGoldProds]]+marketing_campaign[[#This Row],[MntSweetProducts]]+marketing_campaign[[#This Row],[MntFishProducts]]+marketing_campaign[[#This Row],[MntMeatProducts]]+marketing_campaign[[#This Row],[MntFruits]]+marketing_campaign[[#This Row],[MntWines]]</f>
        <v>1089</v>
      </c>
      <c r="U1945">
        <v>1</v>
      </c>
      <c r="V1945">
        <v>4</v>
      </c>
      <c r="W1945">
        <v>6</v>
      </c>
      <c r="X1945">
        <v>12</v>
      </c>
      <c r="Y1945">
        <f t="shared" si="61"/>
        <v>23</v>
      </c>
      <c r="Z1945">
        <v>1</v>
      </c>
      <c r="AA1945">
        <v>0</v>
      </c>
      <c r="AB1945">
        <v>0</v>
      </c>
      <c r="AC1945">
        <v>0</v>
      </c>
      <c r="AD1945">
        <v>0</v>
      </c>
      <c r="AE1945">
        <v>0</v>
      </c>
      <c r="AF1945">
        <v>0</v>
      </c>
      <c r="AG1945">
        <v>3</v>
      </c>
      <c r="AH1945">
        <v>11</v>
      </c>
      <c r="AI1945">
        <v>0</v>
      </c>
      <c r="AJ1945">
        <f>marketing_campaign[[#This Row],[AcceptedCmp2]]+marketing_campaign[[#This Row],[AcceptedCmp1]]+marketing_campaign[[#This Row],[AcceptedCmp5]]+marketing_campaign[[#This Row],[AcceptedCmp4]]+marketing_campaign[[#This Row],[AcceptedCmp3]]</f>
        <v>0</v>
      </c>
    </row>
    <row r="1946" spans="1:36" x14ac:dyDescent="0.35">
      <c r="A1946">
        <v>5015</v>
      </c>
      <c r="B1946">
        <v>1976</v>
      </c>
      <c r="C1946">
        <f t="shared" ca="1" si="60"/>
        <v>50</v>
      </c>
      <c r="D1946" t="str" cm="1">
        <f t="array" aca="1" ref="D19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6" t="s">
        <v>34</v>
      </c>
      <c r="F1946" t="s">
        <v>33</v>
      </c>
      <c r="G1946" cm="1">
        <f t="array" ref="G1946">_xlfn.IFS(marketing_campaign[[#This Row],[Marital_Status]]="Single",I1946-J1946+1,marketing_campaign[[#This Row],[Marital_Status]]="Together",I1946+J1946+2,marketing_campaign[[#This Row],[Marital_Status]]="Alone",I1946-J1946+1,marketing_campaign[[#This Row],[Marital_Status]]="Married",I1946+J1946+2,marketing_campaign[[#This Row],[Marital_Status]]="Divorced",I1946+J1946+1,marketing_campaign[[#This Row],[Marital_Status]]="YOLO",I1946-J1946+1,marketing_campaign[[#This Row],[Marital_Status]]="Absurd",I1946-J1946+1,marketing_campaign[[#This Row],[Marital_Status]]="Widow",I1946+J1946+1)</f>
        <v>3</v>
      </c>
      <c r="H1946">
        <v>34529</v>
      </c>
      <c r="I1946">
        <v>1</v>
      </c>
      <c r="J1946">
        <v>0</v>
      </c>
      <c r="K1946" s="1">
        <v>41166</v>
      </c>
      <c r="L1946">
        <v>94</v>
      </c>
      <c r="M1946" t="str" cm="1">
        <f t="array" ref="M1946">_xlfn.IFS(AND(marketing_campaign[[#This Row],[Recency]]&gt;=0,marketing_campaign[[#This Row],[Recency]]&lt;=14),"Early Recency",AND(marketing_campaign[[#This Row],[Recency]]&gt;=15,marketing_campaign[[#This Row],[Recency]]&lt;=31),"Mid-Recency",marketing_campaign[[#This Row],[Recency]]&gt;=32,"Late Recency")</f>
        <v>Late Recency</v>
      </c>
      <c r="N1946">
        <v>68</v>
      </c>
      <c r="O1946">
        <v>6</v>
      </c>
      <c r="P1946">
        <v>38</v>
      </c>
      <c r="Q1946">
        <v>3</v>
      </c>
      <c r="R1946">
        <v>6</v>
      </c>
      <c r="S1946">
        <v>41</v>
      </c>
      <c r="T1946">
        <f>marketing_campaign[[#This Row],[MntGoldProds]]+marketing_campaign[[#This Row],[MntSweetProducts]]+marketing_campaign[[#This Row],[MntFishProducts]]+marketing_campaign[[#This Row],[MntMeatProducts]]+marketing_campaign[[#This Row],[MntFruits]]+marketing_campaign[[#This Row],[MntWines]]</f>
        <v>162</v>
      </c>
      <c r="U1946">
        <v>2</v>
      </c>
      <c r="V1946">
        <v>2</v>
      </c>
      <c r="W1946">
        <v>2</v>
      </c>
      <c r="X1946">
        <v>3</v>
      </c>
      <c r="Y1946">
        <f t="shared" si="61"/>
        <v>9</v>
      </c>
      <c r="Z1946">
        <v>7</v>
      </c>
      <c r="AA1946">
        <v>0</v>
      </c>
      <c r="AB1946">
        <v>0</v>
      </c>
      <c r="AC1946">
        <v>0</v>
      </c>
      <c r="AD1946">
        <v>0</v>
      </c>
      <c r="AE1946">
        <v>0</v>
      </c>
      <c r="AF1946">
        <v>0</v>
      </c>
      <c r="AG1946">
        <v>3</v>
      </c>
      <c r="AH1946">
        <v>11</v>
      </c>
      <c r="AI1946">
        <v>0</v>
      </c>
      <c r="AJ1946">
        <f>marketing_campaign[[#This Row],[AcceptedCmp2]]+marketing_campaign[[#This Row],[AcceptedCmp1]]+marketing_campaign[[#This Row],[AcceptedCmp5]]+marketing_campaign[[#This Row],[AcceptedCmp4]]+marketing_campaign[[#This Row],[AcceptedCmp3]]</f>
        <v>0</v>
      </c>
    </row>
    <row r="1947" spans="1:36" x14ac:dyDescent="0.35">
      <c r="A1947">
        <v>10868</v>
      </c>
      <c r="B1947">
        <v>1951</v>
      </c>
      <c r="C1947">
        <f t="shared" ca="1" si="60"/>
        <v>75</v>
      </c>
      <c r="D1947" t="str" cm="1">
        <f t="array" aca="1" ref="D19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47" t="s">
        <v>29</v>
      </c>
      <c r="F1947" t="s">
        <v>38</v>
      </c>
      <c r="G1947" cm="1">
        <f t="array" ref="G1947">_xlfn.IFS(marketing_campaign[[#This Row],[Marital_Status]]="Single",I1947-J1947+1,marketing_campaign[[#This Row],[Marital_Status]]="Together",I1947+J1947+2,marketing_campaign[[#This Row],[Marital_Status]]="Alone",I1947-J1947+1,marketing_campaign[[#This Row],[Marital_Status]]="Married",I1947+J1947+2,marketing_campaign[[#This Row],[Marital_Status]]="Divorced",I1947+J1947+1,marketing_campaign[[#This Row],[Marital_Status]]="YOLO",I1947-J1947+1,marketing_campaign[[#This Row],[Marital_Status]]="Absurd",I1947-J1947+1,marketing_campaign[[#This Row],[Marital_Status]]="Widow",I1947+J1947+1)</f>
        <v>1</v>
      </c>
      <c r="H1947">
        <v>70792</v>
      </c>
      <c r="I1947">
        <v>0</v>
      </c>
      <c r="J1947">
        <v>0</v>
      </c>
      <c r="K1947" s="1">
        <v>41311</v>
      </c>
      <c r="L1947">
        <v>82</v>
      </c>
      <c r="M1947" t="str" cm="1">
        <f t="array" ref="M1947">_xlfn.IFS(AND(marketing_campaign[[#This Row],[Recency]]&gt;=0,marketing_campaign[[#This Row],[Recency]]&lt;=14),"Early Recency",AND(marketing_campaign[[#This Row],[Recency]]&gt;=15,marketing_campaign[[#This Row],[Recency]]&lt;=31),"Mid-Recency",marketing_campaign[[#This Row],[Recency]]&gt;=32,"Late Recency")</f>
        <v>Late Recency</v>
      </c>
      <c r="N1947">
        <v>344</v>
      </c>
      <c r="O1947">
        <v>45</v>
      </c>
      <c r="P1947">
        <v>654</v>
      </c>
      <c r="Q1947">
        <v>104</v>
      </c>
      <c r="R1947">
        <v>11</v>
      </c>
      <c r="S1947">
        <v>114</v>
      </c>
      <c r="T1947">
        <f>marketing_campaign[[#This Row],[MntGoldProds]]+marketing_campaign[[#This Row],[MntSweetProducts]]+marketing_campaign[[#This Row],[MntFishProducts]]+marketing_campaign[[#This Row],[MntMeatProducts]]+marketing_campaign[[#This Row],[MntFruits]]+marketing_campaign[[#This Row],[MntWines]]</f>
        <v>1272</v>
      </c>
      <c r="U1947">
        <v>2</v>
      </c>
      <c r="V1947">
        <v>3</v>
      </c>
      <c r="W1947">
        <v>4</v>
      </c>
      <c r="X1947">
        <v>10</v>
      </c>
      <c r="Y1947">
        <f t="shared" si="61"/>
        <v>19</v>
      </c>
      <c r="Z1947">
        <v>3</v>
      </c>
      <c r="AA1947">
        <v>0</v>
      </c>
      <c r="AB1947">
        <v>0</v>
      </c>
      <c r="AC1947">
        <v>0</v>
      </c>
      <c r="AD1947">
        <v>0</v>
      </c>
      <c r="AE1947">
        <v>0</v>
      </c>
      <c r="AF1947">
        <v>0</v>
      </c>
      <c r="AG1947">
        <v>3</v>
      </c>
      <c r="AH1947">
        <v>11</v>
      </c>
      <c r="AI1947">
        <v>0</v>
      </c>
      <c r="AJ1947">
        <f>marketing_campaign[[#This Row],[AcceptedCmp2]]+marketing_campaign[[#This Row],[AcceptedCmp1]]+marketing_campaign[[#This Row],[AcceptedCmp5]]+marketing_campaign[[#This Row],[AcceptedCmp4]]+marketing_campaign[[#This Row],[AcceptedCmp3]]</f>
        <v>0</v>
      </c>
    </row>
    <row r="1948" spans="1:36" x14ac:dyDescent="0.35">
      <c r="A1948">
        <v>10676</v>
      </c>
      <c r="B1948">
        <v>1982</v>
      </c>
      <c r="C1948">
        <f t="shared" ca="1" si="60"/>
        <v>44</v>
      </c>
      <c r="D1948" t="str" cm="1">
        <f t="array" aca="1" ref="D19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48" t="s">
        <v>29</v>
      </c>
      <c r="F1948" t="s">
        <v>33</v>
      </c>
      <c r="G1948" cm="1">
        <f t="array" ref="G1948">_xlfn.IFS(marketing_campaign[[#This Row],[Marital_Status]]="Single",I1948-J1948+1,marketing_campaign[[#This Row],[Marital_Status]]="Together",I1948+J1948+2,marketing_campaign[[#This Row],[Marital_Status]]="Alone",I1948-J1948+1,marketing_campaign[[#This Row],[Marital_Status]]="Married",I1948+J1948+2,marketing_campaign[[#This Row],[Marital_Status]]="Divorced",I1948+J1948+1,marketing_campaign[[#This Row],[Marital_Status]]="YOLO",I1948-J1948+1,marketing_campaign[[#This Row],[Marital_Status]]="Absurd",I1948-J1948+1,marketing_campaign[[#This Row],[Marital_Status]]="Widow",I1948+J1948+1)</f>
        <v>2</v>
      </c>
      <c r="H1948">
        <v>63211</v>
      </c>
      <c r="I1948">
        <v>0</v>
      </c>
      <c r="J1948">
        <v>0</v>
      </c>
      <c r="K1948" s="1">
        <v>41215</v>
      </c>
      <c r="L1948">
        <v>3</v>
      </c>
      <c r="M1948" t="str" cm="1">
        <f t="array" ref="M1948">_xlfn.IFS(AND(marketing_campaign[[#This Row],[Recency]]&gt;=0,marketing_campaign[[#This Row],[Recency]]&lt;=14),"Early Recency",AND(marketing_campaign[[#This Row],[Recency]]&gt;=15,marketing_campaign[[#This Row],[Recency]]&lt;=31),"Mid-Recency",marketing_campaign[[#This Row],[Recency]]&gt;=32,"Late Recency")</f>
        <v>Early Recency</v>
      </c>
      <c r="N1948">
        <v>145</v>
      </c>
      <c r="O1948">
        <v>193</v>
      </c>
      <c r="P1948">
        <v>459</v>
      </c>
      <c r="Q1948">
        <v>205</v>
      </c>
      <c r="R1948">
        <v>26</v>
      </c>
      <c r="S1948">
        <v>145</v>
      </c>
      <c r="T1948">
        <f>marketing_campaign[[#This Row],[MntGoldProds]]+marketing_campaign[[#This Row],[MntSweetProducts]]+marketing_campaign[[#This Row],[MntFishProducts]]+marketing_campaign[[#This Row],[MntMeatProducts]]+marketing_campaign[[#This Row],[MntFruits]]+marketing_campaign[[#This Row],[MntWines]]</f>
        <v>1173</v>
      </c>
      <c r="U1948">
        <v>2</v>
      </c>
      <c r="V1948">
        <v>3</v>
      </c>
      <c r="W1948">
        <v>8</v>
      </c>
      <c r="X1948">
        <v>7</v>
      </c>
      <c r="Y1948">
        <f t="shared" si="61"/>
        <v>20</v>
      </c>
      <c r="Z1948">
        <v>2</v>
      </c>
      <c r="AA1948">
        <v>0</v>
      </c>
      <c r="AB1948">
        <v>0</v>
      </c>
      <c r="AC1948">
        <v>0</v>
      </c>
      <c r="AD1948">
        <v>0</v>
      </c>
      <c r="AE1948">
        <v>0</v>
      </c>
      <c r="AF1948">
        <v>0</v>
      </c>
      <c r="AG1948">
        <v>3</v>
      </c>
      <c r="AH1948">
        <v>11</v>
      </c>
      <c r="AI1948">
        <v>1</v>
      </c>
      <c r="AJ1948">
        <f>marketing_campaign[[#This Row],[AcceptedCmp2]]+marketing_campaign[[#This Row],[AcceptedCmp1]]+marketing_campaign[[#This Row],[AcceptedCmp5]]+marketing_campaign[[#This Row],[AcceptedCmp4]]+marketing_campaign[[#This Row],[AcceptedCmp3]]</f>
        <v>0</v>
      </c>
    </row>
    <row r="1949" spans="1:36" x14ac:dyDescent="0.35">
      <c r="A1949">
        <v>2495</v>
      </c>
      <c r="B1949">
        <v>1974</v>
      </c>
      <c r="C1949">
        <f t="shared" ca="1" si="60"/>
        <v>52</v>
      </c>
      <c r="D1949" t="str" cm="1">
        <f t="array" aca="1" ref="D19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49" t="s">
        <v>34</v>
      </c>
      <c r="F1949" t="s">
        <v>33</v>
      </c>
      <c r="G1949" cm="1">
        <f t="array" ref="G1949">_xlfn.IFS(marketing_campaign[[#This Row],[Marital_Status]]="Single",I1949-J1949+1,marketing_campaign[[#This Row],[Marital_Status]]="Together",I1949+J1949+2,marketing_campaign[[#This Row],[Marital_Status]]="Alone",I1949-J1949+1,marketing_campaign[[#This Row],[Marital_Status]]="Married",I1949+J1949+2,marketing_campaign[[#This Row],[Marital_Status]]="Divorced",I1949+J1949+1,marketing_campaign[[#This Row],[Marital_Status]]="YOLO",I1949-J1949+1,marketing_campaign[[#This Row],[Marital_Status]]="Absurd",I1949-J1949+1,marketing_campaign[[#This Row],[Marital_Status]]="Widow",I1949+J1949+1)</f>
        <v>3</v>
      </c>
      <c r="H1949">
        <v>83891</v>
      </c>
      <c r="I1949">
        <v>0</v>
      </c>
      <c r="J1949">
        <v>1</v>
      </c>
      <c r="K1949" s="1">
        <v>41810</v>
      </c>
      <c r="L1949">
        <v>24</v>
      </c>
      <c r="M1949" t="str" cm="1">
        <f t="array" ref="M1949">_xlfn.IFS(AND(marketing_campaign[[#This Row],[Recency]]&gt;=0,marketing_campaign[[#This Row],[Recency]]&lt;=14),"Early Recency",AND(marketing_campaign[[#This Row],[Recency]]&gt;=15,marketing_campaign[[#This Row],[Recency]]&lt;=31),"Mid-Recency",marketing_campaign[[#This Row],[Recency]]&gt;=32,"Late Recency")</f>
        <v>Mid-Recency</v>
      </c>
      <c r="N1949">
        <v>217</v>
      </c>
      <c r="O1949">
        <v>38</v>
      </c>
      <c r="P1949">
        <v>350</v>
      </c>
      <c r="Q1949">
        <v>111</v>
      </c>
      <c r="R1949">
        <v>85</v>
      </c>
      <c r="S1949">
        <v>15</v>
      </c>
      <c r="T1949">
        <f>marketing_campaign[[#This Row],[MntGoldProds]]+marketing_campaign[[#This Row],[MntSweetProducts]]+marketing_campaign[[#This Row],[MntFishProducts]]+marketing_campaign[[#This Row],[MntMeatProducts]]+marketing_campaign[[#This Row],[MntFruits]]+marketing_campaign[[#This Row],[MntWines]]</f>
        <v>816</v>
      </c>
      <c r="U1949">
        <v>1</v>
      </c>
      <c r="V1949">
        <v>4</v>
      </c>
      <c r="W1949">
        <v>7</v>
      </c>
      <c r="X1949">
        <v>10</v>
      </c>
      <c r="Y1949">
        <f t="shared" si="61"/>
        <v>22</v>
      </c>
      <c r="Z1949">
        <v>1</v>
      </c>
      <c r="AA1949">
        <v>0</v>
      </c>
      <c r="AB1949">
        <v>0</v>
      </c>
      <c r="AC1949">
        <v>0</v>
      </c>
      <c r="AD1949">
        <v>0</v>
      </c>
      <c r="AE1949">
        <v>0</v>
      </c>
      <c r="AF1949">
        <v>0</v>
      </c>
      <c r="AG1949">
        <v>3</v>
      </c>
      <c r="AH1949">
        <v>11</v>
      </c>
      <c r="AI1949">
        <v>0</v>
      </c>
      <c r="AJ1949">
        <f>marketing_campaign[[#This Row],[AcceptedCmp2]]+marketing_campaign[[#This Row],[AcceptedCmp1]]+marketing_campaign[[#This Row],[AcceptedCmp5]]+marketing_campaign[[#This Row],[AcceptedCmp4]]+marketing_campaign[[#This Row],[AcceptedCmp3]]</f>
        <v>0</v>
      </c>
    </row>
    <row r="1950" spans="1:36" x14ac:dyDescent="0.35">
      <c r="A1950">
        <v>7842</v>
      </c>
      <c r="B1950">
        <v>1968</v>
      </c>
      <c r="C1950">
        <f t="shared" ca="1" si="60"/>
        <v>58</v>
      </c>
      <c r="D1950" t="str" cm="1">
        <f t="array" aca="1" ref="D19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0" t="s">
        <v>29</v>
      </c>
      <c r="F1950" t="s">
        <v>30</v>
      </c>
      <c r="G1950" cm="1">
        <f t="array" ref="G1950">_xlfn.IFS(marketing_campaign[[#This Row],[Marital_Status]]="Single",I1950-J1950+1,marketing_campaign[[#This Row],[Marital_Status]]="Together",I1950+J1950+2,marketing_campaign[[#This Row],[Marital_Status]]="Alone",I1950-J1950+1,marketing_campaign[[#This Row],[Marital_Status]]="Married",I1950+J1950+2,marketing_campaign[[#This Row],[Marital_Status]]="Divorced",I1950+J1950+1,marketing_campaign[[#This Row],[Marital_Status]]="YOLO",I1950-J1950+1,marketing_campaign[[#This Row],[Marital_Status]]="Absurd",I1950-J1950+1,marketing_campaign[[#This Row],[Marital_Status]]="Widow",I1950+J1950+1)</f>
        <v>1</v>
      </c>
      <c r="H1950">
        <v>36065</v>
      </c>
      <c r="I1950">
        <v>1</v>
      </c>
      <c r="J1950">
        <v>1</v>
      </c>
      <c r="K1950" s="1">
        <v>41364</v>
      </c>
      <c r="L1950">
        <v>54</v>
      </c>
      <c r="M1950" t="str" cm="1">
        <f t="array" ref="M1950">_xlfn.IFS(AND(marketing_campaign[[#This Row],[Recency]]&gt;=0,marketing_campaign[[#This Row],[Recency]]&lt;=14),"Early Recency",AND(marketing_campaign[[#This Row],[Recency]]&gt;=15,marketing_campaign[[#This Row],[Recency]]&lt;=31),"Mid-Recency",marketing_campaign[[#This Row],[Recency]]&gt;=32,"Late Recency")</f>
        <v>Late Recency</v>
      </c>
      <c r="N1950">
        <v>18</v>
      </c>
      <c r="O1950">
        <v>7</v>
      </c>
      <c r="P1950">
        <v>34</v>
      </c>
      <c r="Q1950">
        <v>10</v>
      </c>
      <c r="R1950">
        <v>2</v>
      </c>
      <c r="S1950">
        <v>3</v>
      </c>
      <c r="T1950">
        <f>marketing_campaign[[#This Row],[MntGoldProds]]+marketing_campaign[[#This Row],[MntSweetProducts]]+marketing_campaign[[#This Row],[MntFishProducts]]+marketing_campaign[[#This Row],[MntMeatProducts]]+marketing_campaign[[#This Row],[MntFruits]]+marketing_campaign[[#This Row],[MntWines]]</f>
        <v>74</v>
      </c>
      <c r="U1950">
        <v>3</v>
      </c>
      <c r="V1950">
        <v>3</v>
      </c>
      <c r="W1950">
        <v>0</v>
      </c>
      <c r="X1950">
        <v>3</v>
      </c>
      <c r="Y1950">
        <f t="shared" si="61"/>
        <v>9</v>
      </c>
      <c r="Z1950">
        <v>8</v>
      </c>
      <c r="AA1950">
        <v>0</v>
      </c>
      <c r="AB1950">
        <v>0</v>
      </c>
      <c r="AC1950">
        <v>0</v>
      </c>
      <c r="AD1950">
        <v>0</v>
      </c>
      <c r="AE1950">
        <v>0</v>
      </c>
      <c r="AF1950">
        <v>0</v>
      </c>
      <c r="AG1950">
        <v>3</v>
      </c>
      <c r="AH1950">
        <v>11</v>
      </c>
      <c r="AI1950">
        <v>0</v>
      </c>
      <c r="AJ1950">
        <f>marketing_campaign[[#This Row],[AcceptedCmp2]]+marketing_campaign[[#This Row],[AcceptedCmp1]]+marketing_campaign[[#This Row],[AcceptedCmp5]]+marketing_campaign[[#This Row],[AcceptedCmp4]]+marketing_campaign[[#This Row],[AcceptedCmp3]]</f>
        <v>0</v>
      </c>
    </row>
    <row r="1951" spans="1:36" x14ac:dyDescent="0.35">
      <c r="A1951">
        <v>9955</v>
      </c>
      <c r="B1951">
        <v>1954</v>
      </c>
      <c r="C1951">
        <f t="shared" ca="1" si="60"/>
        <v>72</v>
      </c>
      <c r="D1951" t="str" cm="1">
        <f t="array" aca="1" ref="D19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1" t="s">
        <v>29</v>
      </c>
      <c r="F1951" t="s">
        <v>31</v>
      </c>
      <c r="G1951" cm="1">
        <f t="array" ref="G1951">_xlfn.IFS(marketing_campaign[[#This Row],[Marital_Status]]="Single",I1951-J1951+1,marketing_campaign[[#This Row],[Marital_Status]]="Together",I1951+J1951+2,marketing_campaign[[#This Row],[Marital_Status]]="Alone",I1951-J1951+1,marketing_campaign[[#This Row],[Marital_Status]]="Married",I1951+J1951+2,marketing_campaign[[#This Row],[Marital_Status]]="Divorced",I1951+J1951+1,marketing_campaign[[#This Row],[Marital_Status]]="YOLO",I1951-J1951+1,marketing_campaign[[#This Row],[Marital_Status]]="Absurd",I1951-J1951+1,marketing_campaign[[#This Row],[Marital_Status]]="Widow",I1951+J1951+1)</f>
        <v>3</v>
      </c>
      <c r="H1951">
        <v>39898</v>
      </c>
      <c r="I1951">
        <v>0</v>
      </c>
      <c r="J1951">
        <v>1</v>
      </c>
      <c r="K1951" s="1">
        <v>41317</v>
      </c>
      <c r="L1951">
        <v>20</v>
      </c>
      <c r="M1951" t="str" cm="1">
        <f t="array" ref="M1951">_xlfn.IFS(AND(marketing_campaign[[#This Row],[Recency]]&gt;=0,marketing_campaign[[#This Row],[Recency]]&lt;=14),"Early Recency",AND(marketing_campaign[[#This Row],[Recency]]&gt;=15,marketing_campaign[[#This Row],[Recency]]&lt;=31),"Mid-Recency",marketing_campaign[[#This Row],[Recency]]&gt;=32,"Late Recency")</f>
        <v>Mid-Recency</v>
      </c>
      <c r="N1951">
        <v>69</v>
      </c>
      <c r="O1951">
        <v>8</v>
      </c>
      <c r="P1951">
        <v>26</v>
      </c>
      <c r="Q1951">
        <v>12</v>
      </c>
      <c r="R1951">
        <v>7</v>
      </c>
      <c r="S1951">
        <v>12</v>
      </c>
      <c r="T1951">
        <f>marketing_campaign[[#This Row],[MntGoldProds]]+marketing_campaign[[#This Row],[MntSweetProducts]]+marketing_campaign[[#This Row],[MntFishProducts]]+marketing_campaign[[#This Row],[MntMeatProducts]]+marketing_campaign[[#This Row],[MntFruits]]+marketing_campaign[[#This Row],[MntWines]]</f>
        <v>134</v>
      </c>
      <c r="U1951">
        <v>2</v>
      </c>
      <c r="V1951">
        <v>3</v>
      </c>
      <c r="W1951">
        <v>0</v>
      </c>
      <c r="X1951">
        <v>4</v>
      </c>
      <c r="Y1951">
        <f t="shared" si="61"/>
        <v>9</v>
      </c>
      <c r="Z1951">
        <v>7</v>
      </c>
      <c r="AA1951">
        <v>0</v>
      </c>
      <c r="AB1951">
        <v>0</v>
      </c>
      <c r="AC1951">
        <v>0</v>
      </c>
      <c r="AD1951">
        <v>0</v>
      </c>
      <c r="AE1951">
        <v>0</v>
      </c>
      <c r="AF1951">
        <v>0</v>
      </c>
      <c r="AG1951">
        <v>3</v>
      </c>
      <c r="AH1951">
        <v>11</v>
      </c>
      <c r="AI1951">
        <v>0</v>
      </c>
      <c r="AJ1951">
        <f>marketing_campaign[[#This Row],[AcceptedCmp2]]+marketing_campaign[[#This Row],[AcceptedCmp1]]+marketing_campaign[[#This Row],[AcceptedCmp5]]+marketing_campaign[[#This Row],[AcceptedCmp4]]+marketing_campaign[[#This Row],[AcceptedCmp3]]</f>
        <v>0</v>
      </c>
    </row>
    <row r="1952" spans="1:36" x14ac:dyDescent="0.35">
      <c r="A1952">
        <v>6663</v>
      </c>
      <c r="B1952">
        <v>1940</v>
      </c>
      <c r="C1952">
        <f t="shared" ca="1" si="60"/>
        <v>86</v>
      </c>
      <c r="D1952" t="str" cm="1">
        <f t="array" aca="1" ref="D19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52" t="s">
        <v>32</v>
      </c>
      <c r="F1952" t="s">
        <v>30</v>
      </c>
      <c r="G1952" cm="1">
        <f t="array" ref="G1952">_xlfn.IFS(marketing_campaign[[#This Row],[Marital_Status]]="Single",I1952-J1952+1,marketing_campaign[[#This Row],[Marital_Status]]="Together",I1952+J1952+2,marketing_campaign[[#This Row],[Marital_Status]]="Alone",I1952-J1952+1,marketing_campaign[[#This Row],[Marital_Status]]="Married",I1952+J1952+2,marketing_campaign[[#This Row],[Marital_Status]]="Divorced",I1952+J1952+1,marketing_campaign[[#This Row],[Marital_Status]]="YOLO",I1952-J1952+1,marketing_campaign[[#This Row],[Marital_Status]]="Absurd",I1952-J1952+1,marketing_campaign[[#This Row],[Marital_Status]]="Widow",I1952+J1952+1)</f>
        <v>1</v>
      </c>
      <c r="H1952">
        <v>51141</v>
      </c>
      <c r="I1952">
        <v>0</v>
      </c>
      <c r="J1952">
        <v>0</v>
      </c>
      <c r="K1952" s="1">
        <v>41463</v>
      </c>
      <c r="L1952">
        <v>96</v>
      </c>
      <c r="M1952" t="str" cm="1">
        <f t="array" ref="M1952">_xlfn.IFS(AND(marketing_campaign[[#This Row],[Recency]]&gt;=0,marketing_campaign[[#This Row],[Recency]]&lt;=14),"Early Recency",AND(marketing_campaign[[#This Row],[Recency]]&gt;=15,marketing_campaign[[#This Row],[Recency]]&lt;=31),"Mid-Recency",marketing_campaign[[#This Row],[Recency]]&gt;=32,"Late Recency")</f>
        <v>Late Recency</v>
      </c>
      <c r="N1952">
        <v>144</v>
      </c>
      <c r="O1952">
        <v>0</v>
      </c>
      <c r="P1952">
        <v>7</v>
      </c>
      <c r="Q1952">
        <v>0</v>
      </c>
      <c r="R1952">
        <v>0</v>
      </c>
      <c r="S1952">
        <v>6</v>
      </c>
      <c r="T1952">
        <f>marketing_campaign[[#This Row],[MntGoldProds]]+marketing_campaign[[#This Row],[MntSweetProducts]]+marketing_campaign[[#This Row],[MntFishProducts]]+marketing_campaign[[#This Row],[MntMeatProducts]]+marketing_campaign[[#This Row],[MntFruits]]+marketing_campaign[[#This Row],[MntWines]]</f>
        <v>157</v>
      </c>
      <c r="U1952">
        <v>1</v>
      </c>
      <c r="V1952">
        <v>3</v>
      </c>
      <c r="W1952">
        <v>1</v>
      </c>
      <c r="X1952">
        <v>4</v>
      </c>
      <c r="Y1952">
        <f t="shared" si="61"/>
        <v>9</v>
      </c>
      <c r="Z1952">
        <v>5</v>
      </c>
      <c r="AA1952">
        <v>0</v>
      </c>
      <c r="AB1952">
        <v>0</v>
      </c>
      <c r="AC1952">
        <v>0</v>
      </c>
      <c r="AD1952">
        <v>0</v>
      </c>
      <c r="AE1952">
        <v>0</v>
      </c>
      <c r="AF1952">
        <v>0</v>
      </c>
      <c r="AG1952">
        <v>3</v>
      </c>
      <c r="AH1952">
        <v>11</v>
      </c>
      <c r="AI1952">
        <v>0</v>
      </c>
      <c r="AJ1952">
        <f>marketing_campaign[[#This Row],[AcceptedCmp2]]+marketing_campaign[[#This Row],[AcceptedCmp1]]+marketing_campaign[[#This Row],[AcceptedCmp5]]+marketing_campaign[[#This Row],[AcceptedCmp4]]+marketing_campaign[[#This Row],[AcceptedCmp3]]</f>
        <v>0</v>
      </c>
    </row>
    <row r="1953" spans="1:36" x14ac:dyDescent="0.35">
      <c r="A1953">
        <v>2162</v>
      </c>
      <c r="B1953">
        <v>1976</v>
      </c>
      <c r="C1953">
        <f t="shared" ca="1" si="60"/>
        <v>50</v>
      </c>
      <c r="D1953" t="str" cm="1">
        <f t="array" aca="1" ref="D19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3" t="s">
        <v>29</v>
      </c>
      <c r="F1953" t="s">
        <v>33</v>
      </c>
      <c r="G1953" cm="1">
        <f t="array" ref="G1953">_xlfn.IFS(marketing_campaign[[#This Row],[Marital_Status]]="Single",I1953-J1953+1,marketing_campaign[[#This Row],[Marital_Status]]="Together",I1953+J1953+2,marketing_campaign[[#This Row],[Marital_Status]]="Alone",I1953-J1953+1,marketing_campaign[[#This Row],[Marital_Status]]="Married",I1953+J1953+2,marketing_campaign[[#This Row],[Marital_Status]]="Divorced",I1953+J1953+1,marketing_campaign[[#This Row],[Marital_Status]]="YOLO",I1953-J1953+1,marketing_campaign[[#This Row],[Marital_Status]]="Absurd",I1953-J1953+1,marketing_campaign[[#This Row],[Marital_Status]]="Widow",I1953+J1953+1)</f>
        <v>3</v>
      </c>
      <c r="H1953">
        <v>56939</v>
      </c>
      <c r="I1953">
        <v>0</v>
      </c>
      <c r="J1953">
        <v>1</v>
      </c>
      <c r="K1953" s="1">
        <v>41535</v>
      </c>
      <c r="L1953">
        <v>19</v>
      </c>
      <c r="M1953" t="str" cm="1">
        <f t="array" ref="M1953">_xlfn.IFS(AND(marketing_campaign[[#This Row],[Recency]]&gt;=0,marketing_campaign[[#This Row],[Recency]]&lt;=14),"Early Recency",AND(marketing_campaign[[#This Row],[Recency]]&gt;=15,marketing_campaign[[#This Row],[Recency]]&lt;=31),"Mid-Recency",marketing_campaign[[#This Row],[Recency]]&gt;=32,"Late Recency")</f>
        <v>Mid-Recency</v>
      </c>
      <c r="N1953">
        <v>256</v>
      </c>
      <c r="O1953">
        <v>34</v>
      </c>
      <c r="P1953">
        <v>103</v>
      </c>
      <c r="Q1953">
        <v>90</v>
      </c>
      <c r="R1953">
        <v>29</v>
      </c>
      <c r="S1953">
        <v>49</v>
      </c>
      <c r="T1953">
        <f>marketing_campaign[[#This Row],[MntGoldProds]]+marketing_campaign[[#This Row],[MntSweetProducts]]+marketing_campaign[[#This Row],[MntFishProducts]]+marketing_campaign[[#This Row],[MntMeatProducts]]+marketing_campaign[[#This Row],[MntFruits]]+marketing_campaign[[#This Row],[MntWines]]</f>
        <v>561</v>
      </c>
      <c r="U1953">
        <v>2</v>
      </c>
      <c r="V1953">
        <v>3</v>
      </c>
      <c r="W1953">
        <v>3</v>
      </c>
      <c r="X1953">
        <v>10</v>
      </c>
      <c r="Y1953">
        <f t="shared" si="61"/>
        <v>18</v>
      </c>
      <c r="Z1953">
        <v>3</v>
      </c>
      <c r="AA1953">
        <v>0</v>
      </c>
      <c r="AB1953">
        <v>0</v>
      </c>
      <c r="AC1953">
        <v>0</v>
      </c>
      <c r="AD1953">
        <v>0</v>
      </c>
      <c r="AE1953">
        <v>0</v>
      </c>
      <c r="AF1953">
        <v>0</v>
      </c>
      <c r="AG1953">
        <v>3</v>
      </c>
      <c r="AH1953">
        <v>11</v>
      </c>
      <c r="AI1953">
        <v>0</v>
      </c>
      <c r="AJ1953">
        <f>marketing_campaign[[#This Row],[AcceptedCmp2]]+marketing_campaign[[#This Row],[AcceptedCmp1]]+marketing_campaign[[#This Row],[AcceptedCmp5]]+marketing_campaign[[#This Row],[AcceptedCmp4]]+marketing_campaign[[#This Row],[AcceptedCmp3]]</f>
        <v>0</v>
      </c>
    </row>
    <row r="1954" spans="1:36" x14ac:dyDescent="0.35">
      <c r="A1954">
        <v>3434</v>
      </c>
      <c r="B1954">
        <v>1951</v>
      </c>
      <c r="C1954">
        <f t="shared" ca="1" si="60"/>
        <v>75</v>
      </c>
      <c r="D1954" t="str" cm="1">
        <f t="array" aca="1" ref="D19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4" t="s">
        <v>29</v>
      </c>
      <c r="F1954" t="s">
        <v>30</v>
      </c>
      <c r="G1954" cm="1">
        <f t="array" ref="G1954">_xlfn.IFS(marketing_campaign[[#This Row],[Marital_Status]]="Single",I1954-J1954+1,marketing_campaign[[#This Row],[Marital_Status]]="Together",I1954+J1954+2,marketing_campaign[[#This Row],[Marital_Status]]="Alone",I1954-J1954+1,marketing_campaign[[#This Row],[Marital_Status]]="Married",I1954+J1954+2,marketing_campaign[[#This Row],[Marital_Status]]="Divorced",I1954+J1954+1,marketing_campaign[[#This Row],[Marital_Status]]="YOLO",I1954-J1954+1,marketing_campaign[[#This Row],[Marital_Status]]="Absurd",I1954-J1954+1,marketing_campaign[[#This Row],[Marital_Status]]="Widow",I1954+J1954+1)</f>
        <v>1</v>
      </c>
      <c r="H1954">
        <v>80872</v>
      </c>
      <c r="I1954">
        <v>0</v>
      </c>
      <c r="J1954">
        <v>0</v>
      </c>
      <c r="K1954" s="1">
        <v>41771</v>
      </c>
      <c r="L1954">
        <v>60</v>
      </c>
      <c r="M1954" t="str" cm="1">
        <f t="array" ref="M1954">_xlfn.IFS(AND(marketing_campaign[[#This Row],[Recency]]&gt;=0,marketing_campaign[[#This Row],[Recency]]&lt;=14),"Early Recency",AND(marketing_campaign[[#This Row],[Recency]]&gt;=15,marketing_campaign[[#This Row],[Recency]]&lt;=31),"Mid-Recency",marketing_campaign[[#This Row],[Recency]]&gt;=32,"Late Recency")</f>
        <v>Late Recency</v>
      </c>
      <c r="N1954">
        <v>483</v>
      </c>
      <c r="O1954">
        <v>72</v>
      </c>
      <c r="P1954">
        <v>567</v>
      </c>
      <c r="Q1954">
        <v>94</v>
      </c>
      <c r="R1954">
        <v>12</v>
      </c>
      <c r="S1954">
        <v>108</v>
      </c>
      <c r="T1954">
        <f>marketing_campaign[[#This Row],[MntGoldProds]]+marketing_campaign[[#This Row],[MntSweetProducts]]+marketing_campaign[[#This Row],[MntFishProducts]]+marketing_campaign[[#This Row],[MntMeatProducts]]+marketing_campaign[[#This Row],[MntFruits]]+marketing_campaign[[#This Row],[MntWines]]</f>
        <v>1336</v>
      </c>
      <c r="U1954">
        <v>1</v>
      </c>
      <c r="V1954">
        <v>4</v>
      </c>
      <c r="W1954">
        <v>4</v>
      </c>
      <c r="X1954">
        <v>10</v>
      </c>
      <c r="Y1954">
        <f t="shared" si="61"/>
        <v>19</v>
      </c>
      <c r="Z1954">
        <v>1</v>
      </c>
      <c r="AA1954">
        <v>0</v>
      </c>
      <c r="AB1954">
        <v>0</v>
      </c>
      <c r="AC1954">
        <v>0</v>
      </c>
      <c r="AD1954">
        <v>0</v>
      </c>
      <c r="AE1954">
        <v>0</v>
      </c>
      <c r="AF1954">
        <v>0</v>
      </c>
      <c r="AG1954">
        <v>3</v>
      </c>
      <c r="AH1954">
        <v>11</v>
      </c>
      <c r="AI1954">
        <v>0</v>
      </c>
      <c r="AJ1954">
        <f>marketing_campaign[[#This Row],[AcceptedCmp2]]+marketing_campaign[[#This Row],[AcceptedCmp1]]+marketing_campaign[[#This Row],[AcceptedCmp5]]+marketing_campaign[[#This Row],[AcceptedCmp4]]+marketing_campaign[[#This Row],[AcceptedCmp3]]</f>
        <v>0</v>
      </c>
    </row>
    <row r="1955" spans="1:36" x14ac:dyDescent="0.35">
      <c r="A1955">
        <v>7919</v>
      </c>
      <c r="B1955">
        <v>1976</v>
      </c>
      <c r="C1955">
        <f t="shared" ca="1" si="60"/>
        <v>50</v>
      </c>
      <c r="D1955" t="str" cm="1">
        <f t="array" aca="1" ref="D19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5" t="s">
        <v>32</v>
      </c>
      <c r="F1955" t="s">
        <v>31</v>
      </c>
      <c r="G1955" cm="1">
        <f t="array" ref="G1955">_xlfn.IFS(marketing_campaign[[#This Row],[Marital_Status]]="Single",I1955-J1955+1,marketing_campaign[[#This Row],[Marital_Status]]="Together",I1955+J1955+2,marketing_campaign[[#This Row],[Marital_Status]]="Alone",I1955-J1955+1,marketing_campaign[[#This Row],[Marital_Status]]="Married",I1955+J1955+2,marketing_campaign[[#This Row],[Marital_Status]]="Divorced",I1955+J1955+1,marketing_campaign[[#This Row],[Marital_Status]]="YOLO",I1955-J1955+1,marketing_campaign[[#This Row],[Marital_Status]]="Absurd",I1955-J1955+1,marketing_campaign[[#This Row],[Marital_Status]]="Widow",I1955+J1955+1)</f>
        <v>2</v>
      </c>
      <c r="H1955">
        <v>72335</v>
      </c>
      <c r="I1955">
        <v>0</v>
      </c>
      <c r="J1955">
        <v>0</v>
      </c>
      <c r="K1955" s="1">
        <v>41134</v>
      </c>
      <c r="L1955">
        <v>2</v>
      </c>
      <c r="M1955" t="str" cm="1">
        <f t="array" ref="M1955">_xlfn.IFS(AND(marketing_campaign[[#This Row],[Recency]]&gt;=0,marketing_campaign[[#This Row],[Recency]]&lt;=14),"Early Recency",AND(marketing_campaign[[#This Row],[Recency]]&gt;=15,marketing_campaign[[#This Row],[Recency]]&lt;=31),"Mid-Recency",marketing_campaign[[#This Row],[Recency]]&gt;=32,"Late Recency")</f>
        <v>Early Recency</v>
      </c>
      <c r="N1955">
        <v>1285</v>
      </c>
      <c r="O1955">
        <v>105</v>
      </c>
      <c r="P1955">
        <v>653</v>
      </c>
      <c r="Q1955">
        <v>28</v>
      </c>
      <c r="R1955">
        <v>21</v>
      </c>
      <c r="S1955">
        <v>0</v>
      </c>
      <c r="T1955">
        <f>marketing_campaign[[#This Row],[MntGoldProds]]+marketing_campaign[[#This Row],[MntSweetProducts]]+marketing_campaign[[#This Row],[MntFishProducts]]+marketing_campaign[[#This Row],[MntMeatProducts]]+marketing_campaign[[#This Row],[MntFruits]]+marketing_campaign[[#This Row],[MntWines]]</f>
        <v>2092</v>
      </c>
      <c r="U1955">
        <v>1</v>
      </c>
      <c r="V1955">
        <v>10</v>
      </c>
      <c r="W1955">
        <v>4</v>
      </c>
      <c r="X1955">
        <v>8</v>
      </c>
      <c r="Y1955">
        <f t="shared" si="61"/>
        <v>23</v>
      </c>
      <c r="Z1955">
        <v>8</v>
      </c>
      <c r="AA1955">
        <v>0</v>
      </c>
      <c r="AB1955">
        <v>0</v>
      </c>
      <c r="AC1955">
        <v>0</v>
      </c>
      <c r="AD1955">
        <v>0</v>
      </c>
      <c r="AE1955">
        <v>0</v>
      </c>
      <c r="AF1955">
        <v>0</v>
      </c>
      <c r="AG1955">
        <v>3</v>
      </c>
      <c r="AH1955">
        <v>11</v>
      </c>
      <c r="AI1955">
        <v>1</v>
      </c>
      <c r="AJ1955">
        <f>marketing_campaign[[#This Row],[AcceptedCmp2]]+marketing_campaign[[#This Row],[AcceptedCmp1]]+marketing_campaign[[#This Row],[AcceptedCmp5]]+marketing_campaign[[#This Row],[AcceptedCmp4]]+marketing_campaign[[#This Row],[AcceptedCmp3]]</f>
        <v>0</v>
      </c>
    </row>
    <row r="1956" spans="1:36" x14ac:dyDescent="0.35">
      <c r="A1956">
        <v>5626</v>
      </c>
      <c r="B1956">
        <v>1964</v>
      </c>
      <c r="C1956">
        <f t="shared" ca="1" si="60"/>
        <v>62</v>
      </c>
      <c r="D1956" t="str" cm="1">
        <f t="array" aca="1" ref="D19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6" t="s">
        <v>32</v>
      </c>
      <c r="F1956" t="s">
        <v>30</v>
      </c>
      <c r="G1956" cm="1">
        <f t="array" ref="G1956">_xlfn.IFS(marketing_campaign[[#This Row],[Marital_Status]]="Single",I1956-J1956+1,marketing_campaign[[#This Row],[Marital_Status]]="Together",I1956+J1956+2,marketing_campaign[[#This Row],[Marital_Status]]="Alone",I1956-J1956+1,marketing_campaign[[#This Row],[Marital_Status]]="Married",I1956+J1956+2,marketing_campaign[[#This Row],[Marital_Status]]="Divorced",I1956+J1956+1,marketing_campaign[[#This Row],[Marital_Status]]="YOLO",I1956-J1956+1,marketing_campaign[[#This Row],[Marital_Status]]="Absurd",I1956-J1956+1,marketing_campaign[[#This Row],[Marital_Status]]="Widow",I1956+J1956+1)</f>
        <v>1</v>
      </c>
      <c r="H1956">
        <v>61798</v>
      </c>
      <c r="I1956">
        <v>0</v>
      </c>
      <c r="J1956">
        <v>0</v>
      </c>
      <c r="K1956" s="1">
        <v>41601</v>
      </c>
      <c r="L1956">
        <v>13</v>
      </c>
      <c r="M1956" t="str" cm="1">
        <f t="array" ref="M1956">_xlfn.IFS(AND(marketing_campaign[[#This Row],[Recency]]&gt;=0,marketing_campaign[[#This Row],[Recency]]&lt;=14),"Early Recency",AND(marketing_campaign[[#This Row],[Recency]]&gt;=15,marketing_campaign[[#This Row],[Recency]]&lt;=31),"Mid-Recency",marketing_campaign[[#This Row],[Recency]]&gt;=32,"Late Recency")</f>
        <v>Early Recency</v>
      </c>
      <c r="N1956">
        <v>338</v>
      </c>
      <c r="O1956">
        <v>4</v>
      </c>
      <c r="P1956">
        <v>89</v>
      </c>
      <c r="Q1956">
        <v>11</v>
      </c>
      <c r="R1956">
        <v>8</v>
      </c>
      <c r="S1956">
        <v>13</v>
      </c>
      <c r="T1956">
        <f>marketing_campaign[[#This Row],[MntGoldProds]]+marketing_campaign[[#This Row],[MntSweetProducts]]+marketing_campaign[[#This Row],[MntFishProducts]]+marketing_campaign[[#This Row],[MntMeatProducts]]+marketing_campaign[[#This Row],[MntFruits]]+marketing_campaign[[#This Row],[MntWines]]</f>
        <v>463</v>
      </c>
      <c r="U1956">
        <v>1</v>
      </c>
      <c r="V1956">
        <v>4</v>
      </c>
      <c r="W1956">
        <v>2</v>
      </c>
      <c r="X1956">
        <v>9</v>
      </c>
      <c r="Y1956">
        <f t="shared" si="61"/>
        <v>16</v>
      </c>
      <c r="Z1956">
        <v>4</v>
      </c>
      <c r="AA1956">
        <v>0</v>
      </c>
      <c r="AB1956">
        <v>0</v>
      </c>
      <c r="AC1956">
        <v>0</v>
      </c>
      <c r="AD1956">
        <v>0</v>
      </c>
      <c r="AE1956">
        <v>0</v>
      </c>
      <c r="AF1956">
        <v>0</v>
      </c>
      <c r="AG1956">
        <v>3</v>
      </c>
      <c r="AH1956">
        <v>11</v>
      </c>
      <c r="AI1956">
        <v>0</v>
      </c>
      <c r="AJ1956">
        <f>marketing_campaign[[#This Row],[AcceptedCmp2]]+marketing_campaign[[#This Row],[AcceptedCmp1]]+marketing_campaign[[#This Row],[AcceptedCmp5]]+marketing_campaign[[#This Row],[AcceptedCmp4]]+marketing_campaign[[#This Row],[AcceptedCmp3]]</f>
        <v>0</v>
      </c>
    </row>
    <row r="1957" spans="1:36" x14ac:dyDescent="0.35">
      <c r="A1957">
        <v>6428</v>
      </c>
      <c r="B1957">
        <v>1950</v>
      </c>
      <c r="C1957">
        <f t="shared" ca="1" si="60"/>
        <v>76</v>
      </c>
      <c r="D1957" t="str" cm="1">
        <f t="array" aca="1" ref="D19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7" t="s">
        <v>32</v>
      </c>
      <c r="F1957" t="s">
        <v>38</v>
      </c>
      <c r="G1957" cm="1">
        <f t="array" ref="G1957">_xlfn.IFS(marketing_campaign[[#This Row],[Marital_Status]]="Single",I1957-J1957+1,marketing_campaign[[#This Row],[Marital_Status]]="Together",I1957+J1957+2,marketing_campaign[[#This Row],[Marital_Status]]="Alone",I1957-J1957+1,marketing_campaign[[#This Row],[Marital_Status]]="Married",I1957+J1957+2,marketing_campaign[[#This Row],[Marital_Status]]="Divorced",I1957+J1957+1,marketing_campaign[[#This Row],[Marital_Status]]="YOLO",I1957-J1957+1,marketing_campaign[[#This Row],[Marital_Status]]="Absurd",I1957-J1957+1,marketing_campaign[[#This Row],[Marital_Status]]="Widow",I1957+J1957+1)</f>
        <v>1</v>
      </c>
      <c r="H1957">
        <v>76842</v>
      </c>
      <c r="I1957">
        <v>0</v>
      </c>
      <c r="J1957">
        <v>0</v>
      </c>
      <c r="K1957" s="1">
        <v>41762</v>
      </c>
      <c r="L1957">
        <v>37</v>
      </c>
      <c r="M1957" t="str" cm="1">
        <f t="array" ref="M1957">_xlfn.IFS(AND(marketing_campaign[[#This Row],[Recency]]&gt;=0,marketing_campaign[[#This Row],[Recency]]&lt;=14),"Early Recency",AND(marketing_campaign[[#This Row],[Recency]]&gt;=15,marketing_campaign[[#This Row],[Recency]]&lt;=31),"Mid-Recency",marketing_campaign[[#This Row],[Recency]]&gt;=32,"Late Recency")</f>
        <v>Late Recency</v>
      </c>
      <c r="N1957">
        <v>605</v>
      </c>
      <c r="O1957">
        <v>10</v>
      </c>
      <c r="P1957">
        <v>345</v>
      </c>
      <c r="Q1957">
        <v>84</v>
      </c>
      <c r="R1957">
        <v>54</v>
      </c>
      <c r="S1957">
        <v>32</v>
      </c>
      <c r="T1957">
        <f>marketing_campaign[[#This Row],[MntGoldProds]]+marketing_campaign[[#This Row],[MntSweetProducts]]+marketing_campaign[[#This Row],[MntFishProducts]]+marketing_campaign[[#This Row],[MntMeatProducts]]+marketing_campaign[[#This Row],[MntFruits]]+marketing_campaign[[#This Row],[MntWines]]</f>
        <v>1130</v>
      </c>
      <c r="U1957">
        <v>1</v>
      </c>
      <c r="V1957">
        <v>1</v>
      </c>
      <c r="W1957">
        <v>8</v>
      </c>
      <c r="X1957">
        <v>7</v>
      </c>
      <c r="Y1957">
        <f t="shared" si="61"/>
        <v>17</v>
      </c>
      <c r="Z1957">
        <v>0</v>
      </c>
      <c r="AA1957">
        <v>0</v>
      </c>
      <c r="AB1957">
        <v>0</v>
      </c>
      <c r="AC1957">
        <v>0</v>
      </c>
      <c r="AD1957">
        <v>0</v>
      </c>
      <c r="AE1957">
        <v>0</v>
      </c>
      <c r="AF1957">
        <v>0</v>
      </c>
      <c r="AG1957">
        <v>3</v>
      </c>
      <c r="AH1957">
        <v>11</v>
      </c>
      <c r="AI1957">
        <v>0</v>
      </c>
      <c r="AJ1957">
        <f>marketing_campaign[[#This Row],[AcceptedCmp2]]+marketing_campaign[[#This Row],[AcceptedCmp1]]+marketing_campaign[[#This Row],[AcceptedCmp5]]+marketing_campaign[[#This Row],[AcceptedCmp4]]+marketing_campaign[[#This Row],[AcceptedCmp3]]</f>
        <v>0</v>
      </c>
    </row>
    <row r="1958" spans="1:36" x14ac:dyDescent="0.35">
      <c r="A1958">
        <v>8514</v>
      </c>
      <c r="B1958">
        <v>1976</v>
      </c>
      <c r="C1958">
        <f t="shared" ca="1" si="60"/>
        <v>50</v>
      </c>
      <c r="D1958" t="str" cm="1">
        <f t="array" aca="1" ref="D19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58" t="s">
        <v>29</v>
      </c>
      <c r="F1958" t="s">
        <v>31</v>
      </c>
      <c r="G1958" cm="1">
        <f t="array" ref="G1958">_xlfn.IFS(marketing_campaign[[#This Row],[Marital_Status]]="Single",I1958-J1958+1,marketing_campaign[[#This Row],[Marital_Status]]="Together",I1958+J1958+2,marketing_campaign[[#This Row],[Marital_Status]]="Alone",I1958-J1958+1,marketing_campaign[[#This Row],[Marital_Status]]="Married",I1958+J1958+2,marketing_campaign[[#This Row],[Marital_Status]]="Divorced",I1958+J1958+1,marketing_campaign[[#This Row],[Marital_Status]]="YOLO",I1958-J1958+1,marketing_campaign[[#This Row],[Marital_Status]]="Absurd",I1958-J1958+1,marketing_campaign[[#This Row],[Marital_Status]]="Widow",I1958+J1958+1)</f>
        <v>3</v>
      </c>
      <c r="H1958">
        <v>29478</v>
      </c>
      <c r="I1958">
        <v>1</v>
      </c>
      <c r="J1958">
        <v>0</v>
      </c>
      <c r="K1958" s="1">
        <v>41656</v>
      </c>
      <c r="L1958">
        <v>59</v>
      </c>
      <c r="M1958" t="str" cm="1">
        <f t="array" ref="M1958">_xlfn.IFS(AND(marketing_campaign[[#This Row],[Recency]]&gt;=0,marketing_campaign[[#This Row],[Recency]]&lt;=14),"Early Recency",AND(marketing_campaign[[#This Row],[Recency]]&gt;=15,marketing_campaign[[#This Row],[Recency]]&lt;=31),"Mid-Recency",marketing_campaign[[#This Row],[Recency]]&gt;=32,"Late Recency")</f>
        <v>Late Recency</v>
      </c>
      <c r="N1958">
        <v>8</v>
      </c>
      <c r="O1958">
        <v>0</v>
      </c>
      <c r="P1958">
        <v>7</v>
      </c>
      <c r="Q1958">
        <v>3</v>
      </c>
      <c r="R1958">
        <v>1</v>
      </c>
      <c r="S1958">
        <v>1</v>
      </c>
      <c r="T1958">
        <f>marketing_campaign[[#This Row],[MntGoldProds]]+marketing_campaign[[#This Row],[MntSweetProducts]]+marketing_campaign[[#This Row],[MntFishProducts]]+marketing_campaign[[#This Row],[MntMeatProducts]]+marketing_campaign[[#This Row],[MntFruits]]+marketing_campaign[[#This Row],[MntWines]]</f>
        <v>20</v>
      </c>
      <c r="U1958">
        <v>1</v>
      </c>
      <c r="V1958">
        <v>1</v>
      </c>
      <c r="W1958">
        <v>0</v>
      </c>
      <c r="X1958">
        <v>3</v>
      </c>
      <c r="Y1958">
        <f t="shared" si="61"/>
        <v>5</v>
      </c>
      <c r="Z1958">
        <v>6</v>
      </c>
      <c r="AA1958">
        <v>0</v>
      </c>
      <c r="AB1958">
        <v>0</v>
      </c>
      <c r="AC1958">
        <v>0</v>
      </c>
      <c r="AD1958">
        <v>0</v>
      </c>
      <c r="AE1958">
        <v>0</v>
      </c>
      <c r="AF1958">
        <v>0</v>
      </c>
      <c r="AG1958">
        <v>3</v>
      </c>
      <c r="AH1958">
        <v>11</v>
      </c>
      <c r="AI1958">
        <v>0</v>
      </c>
      <c r="AJ1958">
        <f>marketing_campaign[[#This Row],[AcceptedCmp2]]+marketing_campaign[[#This Row],[AcceptedCmp1]]+marketing_campaign[[#This Row],[AcceptedCmp5]]+marketing_campaign[[#This Row],[AcceptedCmp4]]+marketing_campaign[[#This Row],[AcceptedCmp3]]</f>
        <v>0</v>
      </c>
    </row>
    <row r="1959" spans="1:36" x14ac:dyDescent="0.35">
      <c r="A1959">
        <v>10448</v>
      </c>
      <c r="B1959">
        <v>1956</v>
      </c>
      <c r="C1959">
        <f t="shared" ca="1" si="60"/>
        <v>70</v>
      </c>
      <c r="D1959" t="str" cm="1">
        <f t="array" aca="1" ref="D19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59" t="s">
        <v>29</v>
      </c>
      <c r="F1959" t="s">
        <v>30</v>
      </c>
      <c r="G1959" cm="1">
        <f t="array" ref="G1959">_xlfn.IFS(marketing_campaign[[#This Row],[Marital_Status]]="Single",I1959-J1959+1,marketing_campaign[[#This Row],[Marital_Status]]="Together",I1959+J1959+2,marketing_campaign[[#This Row],[Marital_Status]]="Alone",I1959-J1959+1,marketing_campaign[[#This Row],[Marital_Status]]="Married",I1959+J1959+2,marketing_campaign[[#This Row],[Marital_Status]]="Divorced",I1959+J1959+1,marketing_campaign[[#This Row],[Marital_Status]]="YOLO",I1959-J1959+1,marketing_campaign[[#This Row],[Marital_Status]]="Absurd",I1959-J1959+1,marketing_campaign[[#This Row],[Marital_Status]]="Widow",I1959+J1959+1)</f>
        <v>0</v>
      </c>
      <c r="H1959">
        <v>46998</v>
      </c>
      <c r="I1959">
        <v>0</v>
      </c>
      <c r="J1959">
        <v>1</v>
      </c>
      <c r="K1959" s="1">
        <v>41204</v>
      </c>
      <c r="L1959">
        <v>55</v>
      </c>
      <c r="M1959" t="str" cm="1">
        <f t="array" ref="M1959">_xlfn.IFS(AND(marketing_campaign[[#This Row],[Recency]]&gt;=0,marketing_campaign[[#This Row],[Recency]]&lt;=14),"Early Recency",AND(marketing_campaign[[#This Row],[Recency]]&gt;=15,marketing_campaign[[#This Row],[Recency]]&lt;=31),"Mid-Recency",marketing_campaign[[#This Row],[Recency]]&gt;=32,"Late Recency")</f>
        <v>Late Recency</v>
      </c>
      <c r="N1959">
        <v>172</v>
      </c>
      <c r="O1959">
        <v>41</v>
      </c>
      <c r="P1959">
        <v>86</v>
      </c>
      <c r="Q1959">
        <v>45</v>
      </c>
      <c r="R1959">
        <v>6</v>
      </c>
      <c r="S1959">
        <v>27</v>
      </c>
      <c r="T1959">
        <f>marketing_campaign[[#This Row],[MntGoldProds]]+marketing_campaign[[#This Row],[MntSweetProducts]]+marketing_campaign[[#This Row],[MntFishProducts]]+marketing_campaign[[#This Row],[MntMeatProducts]]+marketing_campaign[[#This Row],[MntFruits]]+marketing_campaign[[#This Row],[MntWines]]</f>
        <v>377</v>
      </c>
      <c r="U1959">
        <v>5</v>
      </c>
      <c r="V1959">
        <v>5</v>
      </c>
      <c r="W1959">
        <v>3</v>
      </c>
      <c r="X1959">
        <v>5</v>
      </c>
      <c r="Y1959">
        <f t="shared" si="61"/>
        <v>18</v>
      </c>
      <c r="Z1959">
        <v>7</v>
      </c>
      <c r="AA1959">
        <v>1</v>
      </c>
      <c r="AB1959">
        <v>0</v>
      </c>
      <c r="AC1959">
        <v>0</v>
      </c>
      <c r="AD1959">
        <v>0</v>
      </c>
      <c r="AE1959">
        <v>0</v>
      </c>
      <c r="AF1959">
        <v>0</v>
      </c>
      <c r="AG1959">
        <v>3</v>
      </c>
      <c r="AH1959">
        <v>11</v>
      </c>
      <c r="AI1959">
        <v>0</v>
      </c>
      <c r="AJ1959">
        <f>marketing_campaign[[#This Row],[AcceptedCmp2]]+marketing_campaign[[#This Row],[AcceptedCmp1]]+marketing_campaign[[#This Row],[AcceptedCmp5]]+marketing_campaign[[#This Row],[AcceptedCmp4]]+marketing_campaign[[#This Row],[AcceptedCmp3]]</f>
        <v>1</v>
      </c>
    </row>
    <row r="1960" spans="1:36" x14ac:dyDescent="0.35">
      <c r="A1960">
        <v>2109</v>
      </c>
      <c r="B1960">
        <v>1990</v>
      </c>
      <c r="C1960">
        <f t="shared" ca="1" si="60"/>
        <v>36</v>
      </c>
      <c r="D1960" t="str" cm="1">
        <f t="array" aca="1" ref="D19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60" t="s">
        <v>29</v>
      </c>
      <c r="F1960" t="s">
        <v>30</v>
      </c>
      <c r="G1960" cm="1">
        <f t="array" ref="G1960">_xlfn.IFS(marketing_campaign[[#This Row],[Marital_Status]]="Single",I1960-J1960+1,marketing_campaign[[#This Row],[Marital_Status]]="Together",I1960+J1960+2,marketing_campaign[[#This Row],[Marital_Status]]="Alone",I1960-J1960+1,marketing_campaign[[#This Row],[Marital_Status]]="Married",I1960+J1960+2,marketing_campaign[[#This Row],[Marital_Status]]="Divorced",I1960+J1960+1,marketing_campaign[[#This Row],[Marital_Status]]="YOLO",I1960-J1960+1,marketing_campaign[[#This Row],[Marital_Status]]="Absurd",I1960-J1960+1,marketing_campaign[[#This Row],[Marital_Status]]="Widow",I1960+J1960+1)</f>
        <v>1</v>
      </c>
      <c r="H1960">
        <v>96843</v>
      </c>
      <c r="I1960">
        <v>0</v>
      </c>
      <c r="J1960">
        <v>0</v>
      </c>
      <c r="K1960" s="1">
        <v>41387</v>
      </c>
      <c r="L1960">
        <v>60</v>
      </c>
      <c r="M1960" t="str" cm="1">
        <f t="array" ref="M1960">_xlfn.IFS(AND(marketing_campaign[[#This Row],[Recency]]&gt;=0,marketing_campaign[[#This Row],[Recency]]&lt;=14),"Early Recency",AND(marketing_campaign[[#This Row],[Recency]]&gt;=15,marketing_campaign[[#This Row],[Recency]]&lt;=31),"Mid-Recency",marketing_campaign[[#This Row],[Recency]]&gt;=32,"Late Recency")</f>
        <v>Late Recency</v>
      </c>
      <c r="N1960">
        <v>448</v>
      </c>
      <c r="O1960">
        <v>71</v>
      </c>
      <c r="P1960">
        <v>951</v>
      </c>
      <c r="Q1960">
        <v>40</v>
      </c>
      <c r="R1960">
        <v>17</v>
      </c>
      <c r="S1960">
        <v>17</v>
      </c>
      <c r="T1960">
        <f>marketing_campaign[[#This Row],[MntGoldProds]]+marketing_campaign[[#This Row],[MntSweetProducts]]+marketing_campaign[[#This Row],[MntFishProducts]]+marketing_campaign[[#This Row],[MntMeatProducts]]+marketing_campaign[[#This Row],[MntFruits]]+marketing_campaign[[#This Row],[MntWines]]</f>
        <v>1544</v>
      </c>
      <c r="U1960">
        <v>1</v>
      </c>
      <c r="V1960">
        <v>6</v>
      </c>
      <c r="W1960">
        <v>11</v>
      </c>
      <c r="X1960">
        <v>10</v>
      </c>
      <c r="Y1960">
        <f t="shared" si="61"/>
        <v>28</v>
      </c>
      <c r="Z1960">
        <v>2</v>
      </c>
      <c r="AA1960">
        <v>0</v>
      </c>
      <c r="AB1960">
        <v>0</v>
      </c>
      <c r="AC1960">
        <v>1</v>
      </c>
      <c r="AD1960">
        <v>0</v>
      </c>
      <c r="AE1960">
        <v>0</v>
      </c>
      <c r="AF1960">
        <v>0</v>
      </c>
      <c r="AG1960">
        <v>3</v>
      </c>
      <c r="AH1960">
        <v>11</v>
      </c>
      <c r="AI1960">
        <v>1</v>
      </c>
      <c r="AJ1960">
        <f>marketing_campaign[[#This Row],[AcceptedCmp2]]+marketing_campaign[[#This Row],[AcceptedCmp1]]+marketing_campaign[[#This Row],[AcceptedCmp5]]+marketing_campaign[[#This Row],[AcceptedCmp4]]+marketing_campaign[[#This Row],[AcceptedCmp3]]</f>
        <v>1</v>
      </c>
    </row>
    <row r="1961" spans="1:36" x14ac:dyDescent="0.35">
      <c r="A1961">
        <v>7530</v>
      </c>
      <c r="B1961">
        <v>1950</v>
      </c>
      <c r="C1961">
        <f t="shared" ca="1" si="60"/>
        <v>76</v>
      </c>
      <c r="D1961" t="str" cm="1">
        <f t="array" aca="1" ref="D19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1" t="s">
        <v>32</v>
      </c>
      <c r="F1961" t="s">
        <v>38</v>
      </c>
      <c r="G1961" cm="1">
        <f t="array" ref="G1961">_xlfn.IFS(marketing_campaign[[#This Row],[Marital_Status]]="Single",I1961-J1961+1,marketing_campaign[[#This Row],[Marital_Status]]="Together",I1961+J1961+2,marketing_campaign[[#This Row],[Marital_Status]]="Alone",I1961-J1961+1,marketing_campaign[[#This Row],[Marital_Status]]="Married",I1961+J1961+2,marketing_campaign[[#This Row],[Marital_Status]]="Divorced",I1961+J1961+1,marketing_campaign[[#This Row],[Marital_Status]]="YOLO",I1961-J1961+1,marketing_campaign[[#This Row],[Marital_Status]]="Absurd",I1961-J1961+1,marketing_campaign[[#This Row],[Marital_Status]]="Widow",I1961+J1961+1)</f>
        <v>3</v>
      </c>
      <c r="H1961">
        <v>56551</v>
      </c>
      <c r="I1961">
        <v>1</v>
      </c>
      <c r="J1961">
        <v>1</v>
      </c>
      <c r="K1961" s="1">
        <v>41766</v>
      </c>
      <c r="L1961">
        <v>48</v>
      </c>
      <c r="M1961" t="str" cm="1">
        <f t="array" ref="M1961">_xlfn.IFS(AND(marketing_campaign[[#This Row],[Recency]]&gt;=0,marketing_campaign[[#This Row],[Recency]]&lt;=14),"Early Recency",AND(marketing_campaign[[#This Row],[Recency]]&gt;=15,marketing_campaign[[#This Row],[Recency]]&lt;=31),"Mid-Recency",marketing_campaign[[#This Row],[Recency]]&gt;=32,"Late Recency")</f>
        <v>Late Recency</v>
      </c>
      <c r="N1961">
        <v>67</v>
      </c>
      <c r="O1961">
        <v>4</v>
      </c>
      <c r="P1961">
        <v>32</v>
      </c>
      <c r="Q1961">
        <v>17</v>
      </c>
      <c r="R1961">
        <v>2</v>
      </c>
      <c r="S1961">
        <v>16</v>
      </c>
      <c r="T1961">
        <f>marketing_campaign[[#This Row],[MntGoldProds]]+marketing_campaign[[#This Row],[MntSweetProducts]]+marketing_campaign[[#This Row],[MntFishProducts]]+marketing_campaign[[#This Row],[MntMeatProducts]]+marketing_campaign[[#This Row],[MntFruits]]+marketing_campaign[[#This Row],[MntWines]]</f>
        <v>138</v>
      </c>
      <c r="U1961">
        <v>3</v>
      </c>
      <c r="V1961">
        <v>2</v>
      </c>
      <c r="W1961">
        <v>1</v>
      </c>
      <c r="X1961">
        <v>4</v>
      </c>
      <c r="Y1961">
        <f t="shared" si="61"/>
        <v>10</v>
      </c>
      <c r="Z1961">
        <v>4</v>
      </c>
      <c r="AA1961">
        <v>0</v>
      </c>
      <c r="AB1961">
        <v>0</v>
      </c>
      <c r="AC1961">
        <v>0</v>
      </c>
      <c r="AD1961">
        <v>0</v>
      </c>
      <c r="AE1961">
        <v>0</v>
      </c>
      <c r="AF1961">
        <v>0</v>
      </c>
      <c r="AG1961">
        <v>3</v>
      </c>
      <c r="AH1961">
        <v>11</v>
      </c>
      <c r="AI1961">
        <v>0</v>
      </c>
      <c r="AJ1961">
        <f>marketing_campaign[[#This Row],[AcceptedCmp2]]+marketing_campaign[[#This Row],[AcceptedCmp1]]+marketing_campaign[[#This Row],[AcceptedCmp5]]+marketing_campaign[[#This Row],[AcceptedCmp4]]+marketing_campaign[[#This Row],[AcceptedCmp3]]</f>
        <v>0</v>
      </c>
    </row>
    <row r="1962" spans="1:36" x14ac:dyDescent="0.35">
      <c r="A1962">
        <v>8925</v>
      </c>
      <c r="B1962">
        <v>1965</v>
      </c>
      <c r="C1962">
        <f t="shared" ca="1" si="60"/>
        <v>61</v>
      </c>
      <c r="D1962" t="str" cm="1">
        <f t="array" aca="1" ref="D19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2" t="s">
        <v>34</v>
      </c>
      <c r="F1962" t="s">
        <v>33</v>
      </c>
      <c r="G1962" cm="1">
        <f t="array" ref="G1962">_xlfn.IFS(marketing_campaign[[#This Row],[Marital_Status]]="Single",I1962-J1962+1,marketing_campaign[[#This Row],[Marital_Status]]="Together",I1962+J1962+2,marketing_campaign[[#This Row],[Marital_Status]]="Alone",I1962-J1962+1,marketing_campaign[[#This Row],[Marital_Status]]="Married",I1962+J1962+2,marketing_campaign[[#This Row],[Marital_Status]]="Divorced",I1962+J1962+1,marketing_campaign[[#This Row],[Marital_Status]]="YOLO",I1962-J1962+1,marketing_campaign[[#This Row],[Marital_Status]]="Absurd",I1962-J1962+1,marketing_campaign[[#This Row],[Marital_Status]]="Widow",I1962+J1962+1)</f>
        <v>3</v>
      </c>
      <c r="H1962">
        <v>70053</v>
      </c>
      <c r="I1962">
        <v>0</v>
      </c>
      <c r="J1962">
        <v>1</v>
      </c>
      <c r="K1962" s="1">
        <v>41458</v>
      </c>
      <c r="L1962">
        <v>38</v>
      </c>
      <c r="M1962" t="str" cm="1">
        <f t="array" ref="M1962">_xlfn.IFS(AND(marketing_campaign[[#This Row],[Recency]]&gt;=0,marketing_campaign[[#This Row],[Recency]]&lt;=14),"Early Recency",AND(marketing_campaign[[#This Row],[Recency]]&gt;=15,marketing_campaign[[#This Row],[Recency]]&lt;=31),"Mid-Recency",marketing_campaign[[#This Row],[Recency]]&gt;=32,"Late Recency")</f>
        <v>Late Recency</v>
      </c>
      <c r="N1962">
        <v>512</v>
      </c>
      <c r="O1962">
        <v>53</v>
      </c>
      <c r="P1962">
        <v>98</v>
      </c>
      <c r="Q1962">
        <v>81</v>
      </c>
      <c r="R1962">
        <v>179</v>
      </c>
      <c r="S1962">
        <v>89</v>
      </c>
      <c r="T1962">
        <f>marketing_campaign[[#This Row],[MntGoldProds]]+marketing_campaign[[#This Row],[MntSweetProducts]]+marketing_campaign[[#This Row],[MntFishProducts]]+marketing_campaign[[#This Row],[MntMeatProducts]]+marketing_campaign[[#This Row],[MntFruits]]+marketing_campaign[[#This Row],[MntWines]]</f>
        <v>1012</v>
      </c>
      <c r="U1962">
        <v>3</v>
      </c>
      <c r="V1962">
        <v>8</v>
      </c>
      <c r="W1962">
        <v>5</v>
      </c>
      <c r="X1962">
        <v>10</v>
      </c>
      <c r="Y1962">
        <f t="shared" si="61"/>
        <v>26</v>
      </c>
      <c r="Z1962">
        <v>5</v>
      </c>
      <c r="AA1962">
        <v>0</v>
      </c>
      <c r="AB1962">
        <v>0</v>
      </c>
      <c r="AC1962">
        <v>0</v>
      </c>
      <c r="AD1962">
        <v>0</v>
      </c>
      <c r="AE1962">
        <v>0</v>
      </c>
      <c r="AF1962">
        <v>0</v>
      </c>
      <c r="AG1962">
        <v>3</v>
      </c>
      <c r="AH1962">
        <v>11</v>
      </c>
      <c r="AI1962">
        <v>0</v>
      </c>
      <c r="AJ1962">
        <f>marketing_campaign[[#This Row],[AcceptedCmp2]]+marketing_campaign[[#This Row],[AcceptedCmp1]]+marketing_campaign[[#This Row],[AcceptedCmp5]]+marketing_campaign[[#This Row],[AcceptedCmp4]]+marketing_campaign[[#This Row],[AcceptedCmp3]]</f>
        <v>0</v>
      </c>
    </row>
    <row r="1963" spans="1:36" x14ac:dyDescent="0.35">
      <c r="A1963">
        <v>3009</v>
      </c>
      <c r="B1963">
        <v>1962</v>
      </c>
      <c r="C1963">
        <f t="shared" ca="1" si="60"/>
        <v>64</v>
      </c>
      <c r="D1963" t="str" cm="1">
        <f t="array" aca="1" ref="D19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3" t="s">
        <v>32</v>
      </c>
      <c r="F1963" t="s">
        <v>38</v>
      </c>
      <c r="G1963" cm="1">
        <f t="array" ref="G1963">_xlfn.IFS(marketing_campaign[[#This Row],[Marital_Status]]="Single",I1963-J1963+1,marketing_campaign[[#This Row],[Marital_Status]]="Together",I1963+J1963+2,marketing_campaign[[#This Row],[Marital_Status]]="Alone",I1963-J1963+1,marketing_campaign[[#This Row],[Marital_Status]]="Married",I1963+J1963+2,marketing_campaign[[#This Row],[Marital_Status]]="Divorced",I1963+J1963+1,marketing_campaign[[#This Row],[Marital_Status]]="YOLO",I1963-J1963+1,marketing_campaign[[#This Row],[Marital_Status]]="Absurd",I1963-J1963+1,marketing_campaign[[#This Row],[Marital_Status]]="Widow",I1963+J1963+1)</f>
        <v>1</v>
      </c>
      <c r="H1963">
        <v>71670</v>
      </c>
      <c r="I1963">
        <v>0</v>
      </c>
      <c r="J1963">
        <v>0</v>
      </c>
      <c r="K1963" s="1">
        <v>41464</v>
      </c>
      <c r="L1963">
        <v>8</v>
      </c>
      <c r="M1963" t="str" cm="1">
        <f t="array" ref="M1963">_xlfn.IFS(AND(marketing_campaign[[#This Row],[Recency]]&gt;=0,marketing_campaign[[#This Row],[Recency]]&lt;=14),"Early Recency",AND(marketing_campaign[[#This Row],[Recency]]&gt;=15,marketing_campaign[[#This Row],[Recency]]&lt;=31),"Mid-Recency",marketing_campaign[[#This Row],[Recency]]&gt;=32,"Late Recency")</f>
        <v>Early Recency</v>
      </c>
      <c r="N1963">
        <v>1462</v>
      </c>
      <c r="O1963">
        <v>16</v>
      </c>
      <c r="P1963">
        <v>128</v>
      </c>
      <c r="Q1963">
        <v>0</v>
      </c>
      <c r="R1963">
        <v>0</v>
      </c>
      <c r="S1963">
        <v>160</v>
      </c>
      <c r="T1963">
        <f>marketing_campaign[[#This Row],[MntGoldProds]]+marketing_campaign[[#This Row],[MntSweetProducts]]+marketing_campaign[[#This Row],[MntFishProducts]]+marketing_campaign[[#This Row],[MntMeatProducts]]+marketing_campaign[[#This Row],[MntFruits]]+marketing_campaign[[#This Row],[MntWines]]</f>
        <v>1766</v>
      </c>
      <c r="U1963">
        <v>1</v>
      </c>
      <c r="V1963">
        <v>5</v>
      </c>
      <c r="W1963">
        <v>3</v>
      </c>
      <c r="X1963">
        <v>6</v>
      </c>
      <c r="Y1963">
        <f t="shared" si="61"/>
        <v>15</v>
      </c>
      <c r="Z1963">
        <v>6</v>
      </c>
      <c r="AA1963">
        <v>0</v>
      </c>
      <c r="AB1963">
        <v>1</v>
      </c>
      <c r="AC1963">
        <v>1</v>
      </c>
      <c r="AD1963">
        <v>0</v>
      </c>
      <c r="AE1963">
        <v>1</v>
      </c>
      <c r="AF1963">
        <v>0</v>
      </c>
      <c r="AG1963">
        <v>3</v>
      </c>
      <c r="AH1963">
        <v>11</v>
      </c>
      <c r="AI1963">
        <v>1</v>
      </c>
      <c r="AJ1963">
        <f>marketing_campaign[[#This Row],[AcceptedCmp2]]+marketing_campaign[[#This Row],[AcceptedCmp1]]+marketing_campaign[[#This Row],[AcceptedCmp5]]+marketing_campaign[[#This Row],[AcceptedCmp4]]+marketing_campaign[[#This Row],[AcceptedCmp3]]</f>
        <v>3</v>
      </c>
    </row>
    <row r="1964" spans="1:36" x14ac:dyDescent="0.35">
      <c r="A1964">
        <v>6355</v>
      </c>
      <c r="B1964">
        <v>1978</v>
      </c>
      <c r="C1964">
        <f t="shared" ca="1" si="60"/>
        <v>48</v>
      </c>
      <c r="D1964" t="str" cm="1">
        <f t="array" aca="1" ref="D19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4" t="s">
        <v>29</v>
      </c>
      <c r="F1964" t="s">
        <v>33</v>
      </c>
      <c r="G1964" cm="1">
        <f t="array" ref="G1964">_xlfn.IFS(marketing_campaign[[#This Row],[Marital_Status]]="Single",I1964-J1964+1,marketing_campaign[[#This Row],[Marital_Status]]="Together",I1964+J1964+2,marketing_campaign[[#This Row],[Marital_Status]]="Alone",I1964-J1964+1,marketing_campaign[[#This Row],[Marital_Status]]="Married",I1964+J1964+2,marketing_campaign[[#This Row],[Marital_Status]]="Divorced",I1964+J1964+1,marketing_campaign[[#This Row],[Marital_Status]]="YOLO",I1964-J1964+1,marketing_campaign[[#This Row],[Marital_Status]]="Absurd",I1964-J1964+1,marketing_campaign[[#This Row],[Marital_Status]]="Widow",I1964+J1964+1)</f>
        <v>4</v>
      </c>
      <c r="H1964">
        <v>44359</v>
      </c>
      <c r="I1964">
        <v>1</v>
      </c>
      <c r="J1964">
        <v>1</v>
      </c>
      <c r="K1964" s="1">
        <v>41807</v>
      </c>
      <c r="L1964">
        <v>19</v>
      </c>
      <c r="M1964" t="str" cm="1">
        <f t="array" ref="M1964">_xlfn.IFS(AND(marketing_campaign[[#This Row],[Recency]]&gt;=0,marketing_campaign[[#This Row],[Recency]]&lt;=14),"Early Recency",AND(marketing_campaign[[#This Row],[Recency]]&gt;=15,marketing_campaign[[#This Row],[Recency]]&lt;=31),"Mid-Recency",marketing_campaign[[#This Row],[Recency]]&gt;=32,"Late Recency")</f>
        <v>Mid-Recency</v>
      </c>
      <c r="N1964">
        <v>20</v>
      </c>
      <c r="O1964">
        <v>0</v>
      </c>
      <c r="P1964">
        <v>14</v>
      </c>
      <c r="Q1964">
        <v>7</v>
      </c>
      <c r="R1964">
        <v>3</v>
      </c>
      <c r="S1964">
        <v>1</v>
      </c>
      <c r="T1964">
        <f>marketing_campaign[[#This Row],[MntGoldProds]]+marketing_campaign[[#This Row],[MntSweetProducts]]+marketing_campaign[[#This Row],[MntFishProducts]]+marketing_campaign[[#This Row],[MntMeatProducts]]+marketing_campaign[[#This Row],[MntFruits]]+marketing_campaign[[#This Row],[MntWines]]</f>
        <v>45</v>
      </c>
      <c r="U1964">
        <v>3</v>
      </c>
      <c r="V1964">
        <v>2</v>
      </c>
      <c r="W1964">
        <v>0</v>
      </c>
      <c r="X1964">
        <v>4</v>
      </c>
      <c r="Y1964">
        <f t="shared" si="61"/>
        <v>9</v>
      </c>
      <c r="Z1964">
        <v>3</v>
      </c>
      <c r="AA1964">
        <v>0</v>
      </c>
      <c r="AB1964">
        <v>0</v>
      </c>
      <c r="AC1964">
        <v>0</v>
      </c>
      <c r="AD1964">
        <v>0</v>
      </c>
      <c r="AE1964">
        <v>0</v>
      </c>
      <c r="AF1964">
        <v>0</v>
      </c>
      <c r="AG1964">
        <v>3</v>
      </c>
      <c r="AH1964">
        <v>11</v>
      </c>
      <c r="AI1964">
        <v>0</v>
      </c>
      <c r="AJ1964">
        <f>marketing_campaign[[#This Row],[AcceptedCmp2]]+marketing_campaign[[#This Row],[AcceptedCmp1]]+marketing_campaign[[#This Row],[AcceptedCmp5]]+marketing_campaign[[#This Row],[AcceptedCmp4]]+marketing_campaign[[#This Row],[AcceptedCmp3]]</f>
        <v>0</v>
      </c>
    </row>
    <row r="1965" spans="1:36" x14ac:dyDescent="0.35">
      <c r="A1965">
        <v>3517</v>
      </c>
      <c r="B1965">
        <v>1952</v>
      </c>
      <c r="C1965">
        <f t="shared" ca="1" si="60"/>
        <v>74</v>
      </c>
      <c r="D1965" t="str" cm="1">
        <f t="array" aca="1" ref="D19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5" t="s">
        <v>29</v>
      </c>
      <c r="F1965" t="s">
        <v>30</v>
      </c>
      <c r="G1965" cm="1">
        <f t="array" ref="G1965">_xlfn.IFS(marketing_campaign[[#This Row],[Marital_Status]]="Single",I1965-J1965+1,marketing_campaign[[#This Row],[Marital_Status]]="Together",I1965+J1965+2,marketing_campaign[[#This Row],[Marital_Status]]="Alone",I1965-J1965+1,marketing_campaign[[#This Row],[Marital_Status]]="Married",I1965+J1965+2,marketing_campaign[[#This Row],[Marital_Status]]="Divorced",I1965+J1965+1,marketing_campaign[[#This Row],[Marital_Status]]="YOLO",I1965-J1965+1,marketing_campaign[[#This Row],[Marital_Status]]="Absurd",I1965-J1965+1,marketing_campaign[[#This Row],[Marital_Status]]="Widow",I1965+J1965+1)</f>
        <v>1</v>
      </c>
      <c r="H1965">
        <v>40887</v>
      </c>
      <c r="I1965">
        <v>1</v>
      </c>
      <c r="J1965">
        <v>1</v>
      </c>
      <c r="K1965" s="1">
        <v>41400</v>
      </c>
      <c r="L1965">
        <v>32</v>
      </c>
      <c r="M1965" t="str" cm="1">
        <f t="array" ref="M1965">_xlfn.IFS(AND(marketing_campaign[[#This Row],[Recency]]&gt;=0,marketing_campaign[[#This Row],[Recency]]&lt;=14),"Early Recency",AND(marketing_campaign[[#This Row],[Recency]]&gt;=15,marketing_campaign[[#This Row],[Recency]]&lt;=31),"Mid-Recency",marketing_campaign[[#This Row],[Recency]]&gt;=32,"Late Recency")</f>
        <v>Late Recency</v>
      </c>
      <c r="N1965">
        <v>50</v>
      </c>
      <c r="O1965">
        <v>4</v>
      </c>
      <c r="P1965">
        <v>44</v>
      </c>
      <c r="Q1965">
        <v>10</v>
      </c>
      <c r="R1965">
        <v>10</v>
      </c>
      <c r="S1965">
        <v>43</v>
      </c>
      <c r="T1965">
        <f>marketing_campaign[[#This Row],[MntGoldProds]]+marketing_campaign[[#This Row],[MntSweetProducts]]+marketing_campaign[[#This Row],[MntFishProducts]]+marketing_campaign[[#This Row],[MntMeatProducts]]+marketing_campaign[[#This Row],[MntFruits]]+marketing_campaign[[#This Row],[MntWines]]</f>
        <v>161</v>
      </c>
      <c r="U1965">
        <v>3</v>
      </c>
      <c r="V1965">
        <v>3</v>
      </c>
      <c r="W1965">
        <v>1</v>
      </c>
      <c r="X1965">
        <v>3</v>
      </c>
      <c r="Y1965">
        <f t="shared" si="61"/>
        <v>10</v>
      </c>
      <c r="Z1965">
        <v>9</v>
      </c>
      <c r="AA1965">
        <v>0</v>
      </c>
      <c r="AB1965">
        <v>0</v>
      </c>
      <c r="AC1965">
        <v>0</v>
      </c>
      <c r="AD1965">
        <v>0</v>
      </c>
      <c r="AE1965">
        <v>0</v>
      </c>
      <c r="AF1965">
        <v>0</v>
      </c>
      <c r="AG1965">
        <v>3</v>
      </c>
      <c r="AH1965">
        <v>11</v>
      </c>
      <c r="AI1965">
        <v>1</v>
      </c>
      <c r="AJ1965">
        <f>marketing_campaign[[#This Row],[AcceptedCmp2]]+marketing_campaign[[#This Row],[AcceptedCmp1]]+marketing_campaign[[#This Row],[AcceptedCmp5]]+marketing_campaign[[#This Row],[AcceptedCmp4]]+marketing_campaign[[#This Row],[AcceptedCmp3]]</f>
        <v>0</v>
      </c>
    </row>
    <row r="1966" spans="1:36" x14ac:dyDescent="0.35">
      <c r="A1966">
        <v>1158</v>
      </c>
      <c r="B1966">
        <v>1966</v>
      </c>
      <c r="C1966">
        <f t="shared" ca="1" si="60"/>
        <v>60</v>
      </c>
      <c r="D1966" t="str" cm="1">
        <f t="array" aca="1" ref="D19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6" t="s">
        <v>29</v>
      </c>
      <c r="F1966" t="s">
        <v>35</v>
      </c>
      <c r="G1966" cm="1">
        <f t="array" ref="G1966">_xlfn.IFS(marketing_campaign[[#This Row],[Marital_Status]]="Single",I1966-J1966+1,marketing_campaign[[#This Row],[Marital_Status]]="Together",I1966+J1966+2,marketing_campaign[[#This Row],[Marital_Status]]="Alone",I1966-J1966+1,marketing_campaign[[#This Row],[Marital_Status]]="Married",I1966+J1966+2,marketing_campaign[[#This Row],[Marital_Status]]="Divorced",I1966+J1966+1,marketing_campaign[[#This Row],[Marital_Status]]="YOLO",I1966-J1966+1,marketing_campaign[[#This Row],[Marital_Status]]="Absurd",I1966-J1966+1,marketing_campaign[[#This Row],[Marital_Status]]="Widow",I1966+J1966+1)</f>
        <v>2</v>
      </c>
      <c r="H1966">
        <v>48877</v>
      </c>
      <c r="I1966">
        <v>0</v>
      </c>
      <c r="J1966">
        <v>1</v>
      </c>
      <c r="K1966" s="1">
        <v>41644</v>
      </c>
      <c r="L1966">
        <v>27</v>
      </c>
      <c r="M1966" t="str" cm="1">
        <f t="array" ref="M1966">_xlfn.IFS(AND(marketing_campaign[[#This Row],[Recency]]&gt;=0,marketing_campaign[[#This Row],[Recency]]&lt;=14),"Early Recency",AND(marketing_campaign[[#This Row],[Recency]]&gt;=15,marketing_campaign[[#This Row],[Recency]]&lt;=31),"Mid-Recency",marketing_campaign[[#This Row],[Recency]]&gt;=32,"Late Recency")</f>
        <v>Mid-Recency</v>
      </c>
      <c r="N1966">
        <v>102</v>
      </c>
      <c r="O1966">
        <v>1</v>
      </c>
      <c r="P1966">
        <v>15</v>
      </c>
      <c r="Q1966">
        <v>2</v>
      </c>
      <c r="R1966">
        <v>0</v>
      </c>
      <c r="S1966">
        <v>24</v>
      </c>
      <c r="T1966">
        <f>marketing_campaign[[#This Row],[MntGoldProds]]+marketing_campaign[[#This Row],[MntSweetProducts]]+marketing_campaign[[#This Row],[MntFishProducts]]+marketing_campaign[[#This Row],[MntMeatProducts]]+marketing_campaign[[#This Row],[MntFruits]]+marketing_campaign[[#This Row],[MntWines]]</f>
        <v>144</v>
      </c>
      <c r="U1966">
        <v>1</v>
      </c>
      <c r="V1966">
        <v>3</v>
      </c>
      <c r="W1966">
        <v>0</v>
      </c>
      <c r="X1966">
        <v>4</v>
      </c>
      <c r="Y1966">
        <f t="shared" si="61"/>
        <v>8</v>
      </c>
      <c r="Z1966">
        <v>7</v>
      </c>
      <c r="AA1966">
        <v>0</v>
      </c>
      <c r="AB1966">
        <v>0</v>
      </c>
      <c r="AC1966">
        <v>0</v>
      </c>
      <c r="AD1966">
        <v>0</v>
      </c>
      <c r="AE1966">
        <v>0</v>
      </c>
      <c r="AF1966">
        <v>0</v>
      </c>
      <c r="AG1966">
        <v>3</v>
      </c>
      <c r="AH1966">
        <v>11</v>
      </c>
      <c r="AI1966">
        <v>0</v>
      </c>
      <c r="AJ1966">
        <f>marketing_campaign[[#This Row],[AcceptedCmp2]]+marketing_campaign[[#This Row],[AcceptedCmp1]]+marketing_campaign[[#This Row],[AcceptedCmp5]]+marketing_campaign[[#This Row],[AcceptedCmp4]]+marketing_campaign[[#This Row],[AcceptedCmp3]]</f>
        <v>0</v>
      </c>
    </row>
    <row r="1967" spans="1:36" x14ac:dyDescent="0.35">
      <c r="A1967">
        <v>6203</v>
      </c>
      <c r="B1967">
        <v>1947</v>
      </c>
      <c r="C1967">
        <f t="shared" ca="1" si="60"/>
        <v>79</v>
      </c>
      <c r="D1967" t="str" cm="1">
        <f t="array" aca="1" ref="D19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67" t="s">
        <v>29</v>
      </c>
      <c r="F1967" t="s">
        <v>31</v>
      </c>
      <c r="G1967" cm="1">
        <f t="array" ref="G1967">_xlfn.IFS(marketing_campaign[[#This Row],[Marital_Status]]="Single",I1967-J1967+1,marketing_campaign[[#This Row],[Marital_Status]]="Together",I1967+J1967+2,marketing_campaign[[#This Row],[Marital_Status]]="Alone",I1967-J1967+1,marketing_campaign[[#This Row],[Marital_Status]]="Married",I1967+J1967+2,marketing_campaign[[#This Row],[Marital_Status]]="Divorced",I1967+J1967+1,marketing_campaign[[#This Row],[Marital_Status]]="YOLO",I1967-J1967+1,marketing_campaign[[#This Row],[Marital_Status]]="Absurd",I1967-J1967+1,marketing_campaign[[#This Row],[Marital_Status]]="Widow",I1967+J1967+1)</f>
        <v>2</v>
      </c>
      <c r="H1967">
        <v>74485</v>
      </c>
      <c r="I1967">
        <v>0</v>
      </c>
      <c r="J1967">
        <v>0</v>
      </c>
      <c r="K1967" s="1">
        <v>41510</v>
      </c>
      <c r="L1967">
        <v>58</v>
      </c>
      <c r="M1967" t="str" cm="1">
        <f t="array" ref="M1967">_xlfn.IFS(AND(marketing_campaign[[#This Row],[Recency]]&gt;=0,marketing_campaign[[#This Row],[Recency]]&lt;=14),"Early Recency",AND(marketing_campaign[[#This Row],[Recency]]&gt;=15,marketing_campaign[[#This Row],[Recency]]&lt;=31),"Mid-Recency",marketing_campaign[[#This Row],[Recency]]&gt;=32,"Late Recency")</f>
        <v>Late Recency</v>
      </c>
      <c r="N1967">
        <v>499</v>
      </c>
      <c r="O1967">
        <v>149</v>
      </c>
      <c r="P1967">
        <v>815</v>
      </c>
      <c r="Q1967">
        <v>173</v>
      </c>
      <c r="R1967">
        <v>49</v>
      </c>
      <c r="S1967">
        <v>49</v>
      </c>
      <c r="T1967">
        <f>marketing_campaign[[#This Row],[MntGoldProds]]+marketing_campaign[[#This Row],[MntSweetProducts]]+marketing_campaign[[#This Row],[MntFishProducts]]+marketing_campaign[[#This Row],[MntMeatProducts]]+marketing_campaign[[#This Row],[MntFruits]]+marketing_campaign[[#This Row],[MntWines]]</f>
        <v>1734</v>
      </c>
      <c r="U1967">
        <v>1</v>
      </c>
      <c r="V1967">
        <v>6</v>
      </c>
      <c r="W1967">
        <v>7</v>
      </c>
      <c r="X1967">
        <v>12</v>
      </c>
      <c r="Y1967">
        <f t="shared" si="61"/>
        <v>26</v>
      </c>
      <c r="Z1967">
        <v>3</v>
      </c>
      <c r="AA1967">
        <v>0</v>
      </c>
      <c r="AB1967">
        <v>0</v>
      </c>
      <c r="AC1967">
        <v>0</v>
      </c>
      <c r="AD1967">
        <v>0</v>
      </c>
      <c r="AE1967">
        <v>0</v>
      </c>
      <c r="AF1967">
        <v>0</v>
      </c>
      <c r="AG1967">
        <v>3</v>
      </c>
      <c r="AH1967">
        <v>11</v>
      </c>
      <c r="AI1967">
        <v>0</v>
      </c>
      <c r="AJ1967">
        <f>marketing_campaign[[#This Row],[AcceptedCmp2]]+marketing_campaign[[#This Row],[AcceptedCmp1]]+marketing_campaign[[#This Row],[AcceptedCmp5]]+marketing_campaign[[#This Row],[AcceptedCmp4]]+marketing_campaign[[#This Row],[AcceptedCmp3]]</f>
        <v>0</v>
      </c>
    </row>
    <row r="1968" spans="1:36" x14ac:dyDescent="0.35">
      <c r="A1968">
        <v>7165</v>
      </c>
      <c r="B1968">
        <v>1972</v>
      </c>
      <c r="C1968">
        <f t="shared" ca="1" si="60"/>
        <v>54</v>
      </c>
      <c r="D1968" t="str" cm="1">
        <f t="array" aca="1" ref="D19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68" t="s">
        <v>29</v>
      </c>
      <c r="F1968" t="s">
        <v>31</v>
      </c>
      <c r="G1968" cm="1">
        <f t="array" ref="G1968">_xlfn.IFS(marketing_campaign[[#This Row],[Marital_Status]]="Single",I1968-J1968+1,marketing_campaign[[#This Row],[Marital_Status]]="Together",I1968+J1968+2,marketing_campaign[[#This Row],[Marital_Status]]="Alone",I1968-J1968+1,marketing_campaign[[#This Row],[Marital_Status]]="Married",I1968+J1968+2,marketing_campaign[[#This Row],[Marital_Status]]="Divorced",I1968+J1968+1,marketing_campaign[[#This Row],[Marital_Status]]="YOLO",I1968-J1968+1,marketing_campaign[[#This Row],[Marital_Status]]="Absurd",I1968-J1968+1,marketing_campaign[[#This Row],[Marital_Status]]="Widow",I1968+J1968+1)</f>
        <v>3</v>
      </c>
      <c r="H1968">
        <v>64474</v>
      </c>
      <c r="I1968">
        <v>0</v>
      </c>
      <c r="J1968">
        <v>1</v>
      </c>
      <c r="K1968" s="1">
        <v>41569</v>
      </c>
      <c r="L1968">
        <v>59</v>
      </c>
      <c r="M1968" t="str" cm="1">
        <f t="array" ref="M1968">_xlfn.IFS(AND(marketing_campaign[[#This Row],[Recency]]&gt;=0,marketing_campaign[[#This Row],[Recency]]&lt;=14),"Early Recency",AND(marketing_campaign[[#This Row],[Recency]]&gt;=15,marketing_campaign[[#This Row],[Recency]]&lt;=31),"Mid-Recency",marketing_campaign[[#This Row],[Recency]]&gt;=32,"Late Recency")</f>
        <v>Late Recency</v>
      </c>
      <c r="N1968">
        <v>381</v>
      </c>
      <c r="O1968">
        <v>35</v>
      </c>
      <c r="P1968">
        <v>172</v>
      </c>
      <c r="Q1968">
        <v>56</v>
      </c>
      <c r="R1968">
        <v>86</v>
      </c>
      <c r="S1968">
        <v>93</v>
      </c>
      <c r="T1968">
        <f>marketing_campaign[[#This Row],[MntGoldProds]]+marketing_campaign[[#This Row],[MntSweetProducts]]+marketing_campaign[[#This Row],[MntFishProducts]]+marketing_campaign[[#This Row],[MntMeatProducts]]+marketing_campaign[[#This Row],[MntFruits]]+marketing_campaign[[#This Row],[MntWines]]</f>
        <v>823</v>
      </c>
      <c r="U1968">
        <v>2</v>
      </c>
      <c r="V1968">
        <v>8</v>
      </c>
      <c r="W1968">
        <v>2</v>
      </c>
      <c r="X1968">
        <v>10</v>
      </c>
      <c r="Y1968">
        <f t="shared" si="61"/>
        <v>22</v>
      </c>
      <c r="Z1968">
        <v>5</v>
      </c>
      <c r="AA1968">
        <v>0</v>
      </c>
      <c r="AB1968">
        <v>0</v>
      </c>
      <c r="AC1968">
        <v>0</v>
      </c>
      <c r="AD1968">
        <v>0</v>
      </c>
      <c r="AE1968">
        <v>0</v>
      </c>
      <c r="AF1968">
        <v>0</v>
      </c>
      <c r="AG1968">
        <v>3</v>
      </c>
      <c r="AH1968">
        <v>11</v>
      </c>
      <c r="AI1968">
        <v>0</v>
      </c>
      <c r="AJ1968">
        <f>marketing_campaign[[#This Row],[AcceptedCmp2]]+marketing_campaign[[#This Row],[AcceptedCmp1]]+marketing_campaign[[#This Row],[AcceptedCmp5]]+marketing_campaign[[#This Row],[AcceptedCmp4]]+marketing_campaign[[#This Row],[AcceptedCmp3]]</f>
        <v>0</v>
      </c>
    </row>
    <row r="1969" spans="1:36" x14ac:dyDescent="0.35">
      <c r="A1969">
        <v>3595</v>
      </c>
      <c r="B1969">
        <v>1963</v>
      </c>
      <c r="C1969">
        <f t="shared" ca="1" si="60"/>
        <v>63</v>
      </c>
      <c r="D1969" t="str" cm="1">
        <f t="array" aca="1" ref="D19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69" t="s">
        <v>29</v>
      </c>
      <c r="F1969" t="s">
        <v>31</v>
      </c>
      <c r="G1969" cm="1">
        <f t="array" ref="G1969">_xlfn.IFS(marketing_campaign[[#This Row],[Marital_Status]]="Single",I1969-J1969+1,marketing_campaign[[#This Row],[Marital_Status]]="Together",I1969+J1969+2,marketing_campaign[[#This Row],[Marital_Status]]="Alone",I1969-J1969+1,marketing_campaign[[#This Row],[Marital_Status]]="Married",I1969+J1969+2,marketing_campaign[[#This Row],[Marital_Status]]="Divorced",I1969+J1969+1,marketing_campaign[[#This Row],[Marital_Status]]="YOLO",I1969-J1969+1,marketing_campaign[[#This Row],[Marital_Status]]="Absurd",I1969-J1969+1,marketing_campaign[[#This Row],[Marital_Status]]="Widow",I1969+J1969+1)</f>
        <v>3</v>
      </c>
      <c r="H1969">
        <v>77226</v>
      </c>
      <c r="I1969">
        <v>0</v>
      </c>
      <c r="J1969">
        <v>1</v>
      </c>
      <c r="K1969" s="1">
        <v>41698</v>
      </c>
      <c r="L1969">
        <v>29</v>
      </c>
      <c r="M1969" t="str" cm="1">
        <f t="array" ref="M1969">_xlfn.IFS(AND(marketing_campaign[[#This Row],[Recency]]&gt;=0,marketing_campaign[[#This Row],[Recency]]&lt;=14),"Early Recency",AND(marketing_campaign[[#This Row],[Recency]]&gt;=15,marketing_campaign[[#This Row],[Recency]]&lt;=31),"Mid-Recency",marketing_campaign[[#This Row],[Recency]]&gt;=32,"Late Recency")</f>
        <v>Mid-Recency</v>
      </c>
      <c r="N1969">
        <v>631</v>
      </c>
      <c r="O1969">
        <v>43</v>
      </c>
      <c r="P1969">
        <v>239</v>
      </c>
      <c r="Q1969">
        <v>128</v>
      </c>
      <c r="R1969">
        <v>76</v>
      </c>
      <c r="S1969">
        <v>21</v>
      </c>
      <c r="T1969">
        <f>marketing_campaign[[#This Row],[MntGoldProds]]+marketing_campaign[[#This Row],[MntSweetProducts]]+marketing_campaign[[#This Row],[MntFishProducts]]+marketing_campaign[[#This Row],[MntMeatProducts]]+marketing_campaign[[#This Row],[MntFruits]]+marketing_campaign[[#This Row],[MntWines]]</f>
        <v>1138</v>
      </c>
      <c r="U1969">
        <v>2</v>
      </c>
      <c r="V1969">
        <v>6</v>
      </c>
      <c r="W1969">
        <v>8</v>
      </c>
      <c r="X1969">
        <v>12</v>
      </c>
      <c r="Y1969">
        <f t="shared" si="61"/>
        <v>28</v>
      </c>
      <c r="Z1969">
        <v>3</v>
      </c>
      <c r="AA1969">
        <v>0</v>
      </c>
      <c r="AB1969">
        <v>0</v>
      </c>
      <c r="AC1969">
        <v>0</v>
      </c>
      <c r="AD1969">
        <v>0</v>
      </c>
      <c r="AE1969">
        <v>0</v>
      </c>
      <c r="AF1969">
        <v>0</v>
      </c>
      <c r="AG1969">
        <v>3</v>
      </c>
      <c r="AH1969">
        <v>11</v>
      </c>
      <c r="AI1969">
        <v>0</v>
      </c>
      <c r="AJ1969">
        <f>marketing_campaign[[#This Row],[AcceptedCmp2]]+marketing_campaign[[#This Row],[AcceptedCmp1]]+marketing_campaign[[#This Row],[AcceptedCmp5]]+marketing_campaign[[#This Row],[AcceptedCmp4]]+marketing_campaign[[#This Row],[AcceptedCmp3]]</f>
        <v>0</v>
      </c>
    </row>
    <row r="1970" spans="1:36" x14ac:dyDescent="0.35">
      <c r="A1970">
        <v>8537</v>
      </c>
      <c r="B1970">
        <v>1949</v>
      </c>
      <c r="C1970">
        <f t="shared" ca="1" si="60"/>
        <v>77</v>
      </c>
      <c r="D1970" t="str" cm="1">
        <f t="array" aca="1" ref="D19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70" t="s">
        <v>29</v>
      </c>
      <c r="F1970" t="s">
        <v>38</v>
      </c>
      <c r="G1970" cm="1">
        <f t="array" ref="G1970">_xlfn.IFS(marketing_campaign[[#This Row],[Marital_Status]]="Single",I1970-J1970+1,marketing_campaign[[#This Row],[Marital_Status]]="Together",I1970+J1970+2,marketing_campaign[[#This Row],[Marital_Status]]="Alone",I1970-J1970+1,marketing_campaign[[#This Row],[Marital_Status]]="Married",I1970+J1970+2,marketing_campaign[[#This Row],[Marital_Status]]="Divorced",I1970+J1970+1,marketing_campaign[[#This Row],[Marital_Status]]="YOLO",I1970-J1970+1,marketing_campaign[[#This Row],[Marital_Status]]="Absurd",I1970-J1970+1,marketing_campaign[[#This Row],[Marital_Status]]="Widow",I1970+J1970+1)</f>
        <v>1</v>
      </c>
      <c r="H1970">
        <v>72643</v>
      </c>
      <c r="I1970">
        <v>0</v>
      </c>
      <c r="J1970">
        <v>0</v>
      </c>
      <c r="K1970" s="1">
        <v>41332</v>
      </c>
      <c r="L1970">
        <v>60</v>
      </c>
      <c r="M1970" t="str" cm="1">
        <f t="array" ref="M1970">_xlfn.IFS(AND(marketing_campaign[[#This Row],[Recency]]&gt;=0,marketing_campaign[[#This Row],[Recency]]&lt;=14),"Early Recency",AND(marketing_campaign[[#This Row],[Recency]]&gt;=15,marketing_campaign[[#This Row],[Recency]]&lt;=31),"Mid-Recency",marketing_campaign[[#This Row],[Recency]]&gt;=32,"Late Recency")</f>
        <v>Late Recency</v>
      </c>
      <c r="N1970">
        <v>526</v>
      </c>
      <c r="O1970">
        <v>80</v>
      </c>
      <c r="P1970">
        <v>553</v>
      </c>
      <c r="Q1970">
        <v>123</v>
      </c>
      <c r="R1970">
        <v>94</v>
      </c>
      <c r="S1970">
        <v>53</v>
      </c>
      <c r="T1970">
        <f>marketing_campaign[[#This Row],[MntGoldProds]]+marketing_campaign[[#This Row],[MntSweetProducts]]+marketing_campaign[[#This Row],[MntFishProducts]]+marketing_campaign[[#This Row],[MntMeatProducts]]+marketing_campaign[[#This Row],[MntFruits]]+marketing_campaign[[#This Row],[MntWines]]</f>
        <v>1429</v>
      </c>
      <c r="U1970">
        <v>1</v>
      </c>
      <c r="V1970">
        <v>3</v>
      </c>
      <c r="W1970">
        <v>10</v>
      </c>
      <c r="X1970">
        <v>7</v>
      </c>
      <c r="Y1970">
        <f t="shared" si="61"/>
        <v>21</v>
      </c>
      <c r="Z1970">
        <v>2</v>
      </c>
      <c r="AA1970">
        <v>0</v>
      </c>
      <c r="AB1970">
        <v>0</v>
      </c>
      <c r="AC1970">
        <v>0</v>
      </c>
      <c r="AD1970">
        <v>1</v>
      </c>
      <c r="AE1970">
        <v>0</v>
      </c>
      <c r="AF1970">
        <v>0</v>
      </c>
      <c r="AG1970">
        <v>3</v>
      </c>
      <c r="AH1970">
        <v>11</v>
      </c>
      <c r="AI1970">
        <v>1</v>
      </c>
      <c r="AJ1970">
        <f>marketing_campaign[[#This Row],[AcceptedCmp2]]+marketing_campaign[[#This Row],[AcceptedCmp1]]+marketing_campaign[[#This Row],[AcceptedCmp5]]+marketing_campaign[[#This Row],[AcceptedCmp4]]+marketing_campaign[[#This Row],[AcceptedCmp3]]</f>
        <v>1</v>
      </c>
    </row>
    <row r="1971" spans="1:36" x14ac:dyDescent="0.35">
      <c r="A1971">
        <v>4331</v>
      </c>
      <c r="B1971">
        <v>1978</v>
      </c>
      <c r="C1971">
        <f t="shared" ca="1" si="60"/>
        <v>48</v>
      </c>
      <c r="D1971" t="str" cm="1">
        <f t="array" aca="1" ref="D19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1" t="s">
        <v>34</v>
      </c>
      <c r="F1971" t="s">
        <v>31</v>
      </c>
      <c r="G1971" cm="1">
        <f t="array" ref="G1971">_xlfn.IFS(marketing_campaign[[#This Row],[Marital_Status]]="Single",I1971-J1971+1,marketing_campaign[[#This Row],[Marital_Status]]="Together",I1971+J1971+2,marketing_campaign[[#This Row],[Marital_Status]]="Alone",I1971-J1971+1,marketing_campaign[[#This Row],[Marital_Status]]="Married",I1971+J1971+2,marketing_campaign[[#This Row],[Marital_Status]]="Divorced",I1971+J1971+1,marketing_campaign[[#This Row],[Marital_Status]]="YOLO",I1971-J1971+1,marketing_campaign[[#This Row],[Marital_Status]]="Absurd",I1971-J1971+1,marketing_campaign[[#This Row],[Marital_Status]]="Widow",I1971+J1971+1)</f>
        <v>2</v>
      </c>
      <c r="H1971">
        <v>85738</v>
      </c>
      <c r="I1971">
        <v>0</v>
      </c>
      <c r="J1971">
        <v>0</v>
      </c>
      <c r="K1971" s="1">
        <v>41662</v>
      </c>
      <c r="L1971">
        <v>41</v>
      </c>
      <c r="M1971" t="str" cm="1">
        <f t="array" ref="M1971">_xlfn.IFS(AND(marketing_campaign[[#This Row],[Recency]]&gt;=0,marketing_campaign[[#This Row],[Recency]]&lt;=14),"Early Recency",AND(marketing_campaign[[#This Row],[Recency]]&gt;=15,marketing_campaign[[#This Row],[Recency]]&lt;=31),"Mid-Recency",marketing_campaign[[#This Row],[Recency]]&gt;=32,"Late Recency")</f>
        <v>Late Recency</v>
      </c>
      <c r="N1971">
        <v>913</v>
      </c>
      <c r="O1971">
        <v>26</v>
      </c>
      <c r="P1971">
        <v>376</v>
      </c>
      <c r="Q1971">
        <v>17</v>
      </c>
      <c r="R1971">
        <v>26</v>
      </c>
      <c r="S1971">
        <v>13</v>
      </c>
      <c r="T1971">
        <f>marketing_campaign[[#This Row],[MntGoldProds]]+marketing_campaign[[#This Row],[MntSweetProducts]]+marketing_campaign[[#This Row],[MntFishProducts]]+marketing_campaign[[#This Row],[MntMeatProducts]]+marketing_campaign[[#This Row],[MntFruits]]+marketing_campaign[[#This Row],[MntWines]]</f>
        <v>1371</v>
      </c>
      <c r="U1971">
        <v>1</v>
      </c>
      <c r="V1971">
        <v>3</v>
      </c>
      <c r="W1971">
        <v>6</v>
      </c>
      <c r="X1971">
        <v>11</v>
      </c>
      <c r="Y1971">
        <f t="shared" si="61"/>
        <v>21</v>
      </c>
      <c r="Z1971">
        <v>1</v>
      </c>
      <c r="AA1971">
        <v>0</v>
      </c>
      <c r="AB1971">
        <v>1</v>
      </c>
      <c r="AC1971">
        <v>1</v>
      </c>
      <c r="AD1971">
        <v>0</v>
      </c>
      <c r="AE1971">
        <v>0</v>
      </c>
      <c r="AF1971">
        <v>0</v>
      </c>
      <c r="AG1971">
        <v>3</v>
      </c>
      <c r="AH1971">
        <v>11</v>
      </c>
      <c r="AI1971">
        <v>0</v>
      </c>
      <c r="AJ1971">
        <f>marketing_campaign[[#This Row],[AcceptedCmp2]]+marketing_campaign[[#This Row],[AcceptedCmp1]]+marketing_campaign[[#This Row],[AcceptedCmp5]]+marketing_campaign[[#This Row],[AcceptedCmp4]]+marketing_campaign[[#This Row],[AcceptedCmp3]]</f>
        <v>2</v>
      </c>
    </row>
    <row r="1972" spans="1:36" x14ac:dyDescent="0.35">
      <c r="A1972">
        <v>6281</v>
      </c>
      <c r="B1972">
        <v>1966</v>
      </c>
      <c r="C1972">
        <f t="shared" ca="1" si="60"/>
        <v>60</v>
      </c>
      <c r="D1972" t="str" cm="1">
        <f t="array" aca="1" ref="D19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2" t="s">
        <v>29</v>
      </c>
      <c r="F1972" t="s">
        <v>35</v>
      </c>
      <c r="G1972" cm="1">
        <f t="array" ref="G1972">_xlfn.IFS(marketing_campaign[[#This Row],[Marital_Status]]="Single",I1972-J1972+1,marketing_campaign[[#This Row],[Marital_Status]]="Together",I1972+J1972+2,marketing_campaign[[#This Row],[Marital_Status]]="Alone",I1972-J1972+1,marketing_campaign[[#This Row],[Marital_Status]]="Married",I1972+J1972+2,marketing_campaign[[#This Row],[Marital_Status]]="Divorced",I1972+J1972+1,marketing_campaign[[#This Row],[Marital_Status]]="YOLO",I1972-J1972+1,marketing_campaign[[#This Row],[Marital_Status]]="Absurd",I1972-J1972+1,marketing_campaign[[#This Row],[Marital_Status]]="Widow",I1972+J1972+1)</f>
        <v>2</v>
      </c>
      <c r="H1972">
        <v>55686</v>
      </c>
      <c r="I1972">
        <v>0</v>
      </c>
      <c r="J1972">
        <v>1</v>
      </c>
      <c r="K1972" s="1">
        <v>41319</v>
      </c>
      <c r="L1972">
        <v>27</v>
      </c>
      <c r="M1972" t="str" cm="1">
        <f t="array" ref="M1972">_xlfn.IFS(AND(marketing_campaign[[#This Row],[Recency]]&gt;=0,marketing_campaign[[#This Row],[Recency]]&lt;=14),"Early Recency",AND(marketing_campaign[[#This Row],[Recency]]&gt;=15,marketing_campaign[[#This Row],[Recency]]&lt;=31),"Mid-Recency",marketing_campaign[[#This Row],[Recency]]&gt;=32,"Late Recency")</f>
        <v>Mid-Recency</v>
      </c>
      <c r="N1972">
        <v>673</v>
      </c>
      <c r="O1972">
        <v>0</v>
      </c>
      <c r="P1972">
        <v>199</v>
      </c>
      <c r="Q1972">
        <v>37</v>
      </c>
      <c r="R1972">
        <v>47</v>
      </c>
      <c r="S1972">
        <v>26</v>
      </c>
      <c r="T1972">
        <f>marketing_campaign[[#This Row],[MntGoldProds]]+marketing_campaign[[#This Row],[MntSweetProducts]]+marketing_campaign[[#This Row],[MntFishProducts]]+marketing_campaign[[#This Row],[MntMeatProducts]]+marketing_campaign[[#This Row],[MntFruits]]+marketing_campaign[[#This Row],[MntWines]]</f>
        <v>982</v>
      </c>
      <c r="U1972">
        <v>2</v>
      </c>
      <c r="V1972">
        <v>6</v>
      </c>
      <c r="W1972">
        <v>3</v>
      </c>
      <c r="X1972">
        <v>5</v>
      </c>
      <c r="Y1972">
        <f t="shared" si="61"/>
        <v>16</v>
      </c>
      <c r="Z1972">
        <v>4</v>
      </c>
      <c r="AA1972">
        <v>1</v>
      </c>
      <c r="AB1972">
        <v>0</v>
      </c>
      <c r="AC1972">
        <v>0</v>
      </c>
      <c r="AD1972">
        <v>0</v>
      </c>
      <c r="AE1972">
        <v>0</v>
      </c>
      <c r="AF1972">
        <v>0</v>
      </c>
      <c r="AG1972">
        <v>3</v>
      </c>
      <c r="AH1972">
        <v>11</v>
      </c>
      <c r="AI1972">
        <v>0</v>
      </c>
      <c r="AJ1972">
        <f>marketing_campaign[[#This Row],[AcceptedCmp2]]+marketing_campaign[[#This Row],[AcceptedCmp1]]+marketing_campaign[[#This Row],[AcceptedCmp5]]+marketing_campaign[[#This Row],[AcceptedCmp4]]+marketing_campaign[[#This Row],[AcceptedCmp3]]</f>
        <v>1</v>
      </c>
    </row>
    <row r="1973" spans="1:36" x14ac:dyDescent="0.35">
      <c r="A1973">
        <v>4338</v>
      </c>
      <c r="B1973">
        <v>1983</v>
      </c>
      <c r="C1973">
        <f t="shared" ca="1" si="60"/>
        <v>43</v>
      </c>
      <c r="D1973" t="str" cm="1">
        <f t="array" aca="1" ref="D19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73" t="s">
        <v>29</v>
      </c>
      <c r="F1973" t="s">
        <v>30</v>
      </c>
      <c r="G1973" cm="1">
        <f t="array" ref="G1973">_xlfn.IFS(marketing_campaign[[#This Row],[Marital_Status]]="Single",I1973-J1973+1,marketing_campaign[[#This Row],[Marital_Status]]="Together",I1973+J1973+2,marketing_campaign[[#This Row],[Marital_Status]]="Alone",I1973-J1973+1,marketing_campaign[[#This Row],[Marital_Status]]="Married",I1973+J1973+2,marketing_campaign[[#This Row],[Marital_Status]]="Divorced",I1973+J1973+1,marketing_campaign[[#This Row],[Marital_Status]]="YOLO",I1973-J1973+1,marketing_campaign[[#This Row],[Marital_Status]]="Absurd",I1973-J1973+1,marketing_campaign[[#This Row],[Marital_Status]]="Widow",I1973+J1973+1)</f>
        <v>2</v>
      </c>
      <c r="H1973">
        <v>39062</v>
      </c>
      <c r="I1973">
        <v>1</v>
      </c>
      <c r="J1973">
        <v>0</v>
      </c>
      <c r="K1973" s="1">
        <v>41723</v>
      </c>
      <c r="L1973">
        <v>28</v>
      </c>
      <c r="M1973" t="str" cm="1">
        <f t="array" ref="M1973">_xlfn.IFS(AND(marketing_campaign[[#This Row],[Recency]]&gt;=0,marketing_campaign[[#This Row],[Recency]]&lt;=14),"Early Recency",AND(marketing_campaign[[#This Row],[Recency]]&gt;=15,marketing_campaign[[#This Row],[Recency]]&lt;=31),"Mid-Recency",marketing_campaign[[#This Row],[Recency]]&gt;=32,"Late Recency")</f>
        <v>Mid-Recency</v>
      </c>
      <c r="N1973">
        <v>23</v>
      </c>
      <c r="O1973">
        <v>0</v>
      </c>
      <c r="P1973">
        <v>9</v>
      </c>
      <c r="Q1973">
        <v>0</v>
      </c>
      <c r="R1973">
        <v>0</v>
      </c>
      <c r="S1973">
        <v>12</v>
      </c>
      <c r="T1973">
        <f>marketing_campaign[[#This Row],[MntGoldProds]]+marketing_campaign[[#This Row],[MntSweetProducts]]+marketing_campaign[[#This Row],[MntFishProducts]]+marketing_campaign[[#This Row],[MntMeatProducts]]+marketing_campaign[[#This Row],[MntFruits]]+marketing_campaign[[#This Row],[MntWines]]</f>
        <v>44</v>
      </c>
      <c r="U1973">
        <v>1</v>
      </c>
      <c r="V1973">
        <v>1</v>
      </c>
      <c r="W1973">
        <v>0</v>
      </c>
      <c r="X1973">
        <v>3</v>
      </c>
      <c r="Y1973">
        <f t="shared" si="61"/>
        <v>5</v>
      </c>
      <c r="Z1973">
        <v>4</v>
      </c>
      <c r="AA1973">
        <v>1</v>
      </c>
      <c r="AB1973">
        <v>0</v>
      </c>
      <c r="AC1973">
        <v>0</v>
      </c>
      <c r="AD1973">
        <v>0</v>
      </c>
      <c r="AE1973">
        <v>0</v>
      </c>
      <c r="AF1973">
        <v>0</v>
      </c>
      <c r="AG1973">
        <v>3</v>
      </c>
      <c r="AH1973">
        <v>11</v>
      </c>
      <c r="AI1973">
        <v>0</v>
      </c>
      <c r="AJ1973">
        <f>marketing_campaign[[#This Row],[AcceptedCmp2]]+marketing_campaign[[#This Row],[AcceptedCmp1]]+marketing_campaign[[#This Row],[AcceptedCmp5]]+marketing_campaign[[#This Row],[AcceptedCmp4]]+marketing_campaign[[#This Row],[AcceptedCmp3]]</f>
        <v>1</v>
      </c>
    </row>
    <row r="1974" spans="1:36" x14ac:dyDescent="0.35">
      <c r="A1974">
        <v>2452</v>
      </c>
      <c r="B1974">
        <v>1971</v>
      </c>
      <c r="C1974">
        <f t="shared" ca="1" si="60"/>
        <v>55</v>
      </c>
      <c r="D1974" t="str" cm="1">
        <f t="array" aca="1" ref="D19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4" t="s">
        <v>29</v>
      </c>
      <c r="F1974" t="s">
        <v>31</v>
      </c>
      <c r="G1974" cm="1">
        <f t="array" ref="G1974">_xlfn.IFS(marketing_campaign[[#This Row],[Marital_Status]]="Single",I1974-J1974+1,marketing_campaign[[#This Row],[Marital_Status]]="Together",I1974+J1974+2,marketing_campaign[[#This Row],[Marital_Status]]="Alone",I1974-J1974+1,marketing_campaign[[#This Row],[Marital_Status]]="Married",I1974+J1974+2,marketing_campaign[[#This Row],[Marital_Status]]="Divorced",I1974+J1974+1,marketing_campaign[[#This Row],[Marital_Status]]="YOLO",I1974-J1974+1,marketing_campaign[[#This Row],[Marital_Status]]="Absurd",I1974-J1974+1,marketing_campaign[[#This Row],[Marital_Status]]="Widow",I1974+J1974+1)</f>
        <v>4</v>
      </c>
      <c r="H1974">
        <v>34600</v>
      </c>
      <c r="I1974">
        <v>1</v>
      </c>
      <c r="J1974">
        <v>1</v>
      </c>
      <c r="K1974" s="1">
        <v>41275</v>
      </c>
      <c r="L1974">
        <v>8</v>
      </c>
      <c r="M1974" t="str" cm="1">
        <f t="array" ref="M1974">_xlfn.IFS(AND(marketing_campaign[[#This Row],[Recency]]&gt;=0,marketing_campaign[[#This Row],[Recency]]&lt;=14),"Early Recency",AND(marketing_campaign[[#This Row],[Recency]]&gt;=15,marketing_campaign[[#This Row],[Recency]]&lt;=31),"Mid-Recency",marketing_campaign[[#This Row],[Recency]]&gt;=32,"Late Recency")</f>
        <v>Early Recency</v>
      </c>
      <c r="N1974">
        <v>199</v>
      </c>
      <c r="O1974">
        <v>33</v>
      </c>
      <c r="P1974">
        <v>60</v>
      </c>
      <c r="Q1974">
        <v>8</v>
      </c>
      <c r="R1974">
        <v>3</v>
      </c>
      <c r="S1974">
        <v>15</v>
      </c>
      <c r="T1974">
        <f>marketing_campaign[[#This Row],[MntGoldProds]]+marketing_campaign[[#This Row],[MntSweetProducts]]+marketing_campaign[[#This Row],[MntFishProducts]]+marketing_campaign[[#This Row],[MntMeatProducts]]+marketing_campaign[[#This Row],[MntFruits]]+marketing_campaign[[#This Row],[MntWines]]</f>
        <v>318</v>
      </c>
      <c r="U1974">
        <v>5</v>
      </c>
      <c r="V1974">
        <v>5</v>
      </c>
      <c r="W1974">
        <v>2</v>
      </c>
      <c r="X1974">
        <v>5</v>
      </c>
      <c r="Y1974">
        <f t="shared" si="61"/>
        <v>17</v>
      </c>
      <c r="Z1974">
        <v>8</v>
      </c>
      <c r="AA1974">
        <v>0</v>
      </c>
      <c r="AB1974">
        <v>0</v>
      </c>
      <c r="AC1974">
        <v>0</v>
      </c>
      <c r="AD1974">
        <v>0</v>
      </c>
      <c r="AE1974">
        <v>0</v>
      </c>
      <c r="AF1974">
        <v>0</v>
      </c>
      <c r="AG1974">
        <v>3</v>
      </c>
      <c r="AH1974">
        <v>11</v>
      </c>
      <c r="AI1974">
        <v>1</v>
      </c>
      <c r="AJ1974">
        <f>marketing_campaign[[#This Row],[AcceptedCmp2]]+marketing_campaign[[#This Row],[AcceptedCmp1]]+marketing_campaign[[#This Row],[AcceptedCmp5]]+marketing_campaign[[#This Row],[AcceptedCmp4]]+marketing_campaign[[#This Row],[AcceptedCmp3]]</f>
        <v>0</v>
      </c>
    </row>
    <row r="1975" spans="1:36" x14ac:dyDescent="0.35">
      <c r="A1975">
        <v>9507</v>
      </c>
      <c r="B1975">
        <v>1975</v>
      </c>
      <c r="C1975">
        <f t="shared" ca="1" si="60"/>
        <v>51</v>
      </c>
      <c r="D1975" t="str" cm="1">
        <f t="array" aca="1" ref="D19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5" t="s">
        <v>29</v>
      </c>
      <c r="F1975" t="s">
        <v>33</v>
      </c>
      <c r="G1975" cm="1">
        <f t="array" ref="G1975">_xlfn.IFS(marketing_campaign[[#This Row],[Marital_Status]]="Single",I1975-J1975+1,marketing_campaign[[#This Row],[Marital_Status]]="Together",I1975+J1975+2,marketing_campaign[[#This Row],[Marital_Status]]="Alone",I1975-J1975+1,marketing_campaign[[#This Row],[Marital_Status]]="Married",I1975+J1975+2,marketing_campaign[[#This Row],[Marital_Status]]="Divorced",I1975+J1975+1,marketing_campaign[[#This Row],[Marital_Status]]="YOLO",I1975-J1975+1,marketing_campaign[[#This Row],[Marital_Status]]="Absurd",I1975-J1975+1,marketing_campaign[[#This Row],[Marital_Status]]="Widow",I1975+J1975+1)</f>
        <v>3</v>
      </c>
      <c r="H1975">
        <v>40794</v>
      </c>
      <c r="I1975">
        <v>0</v>
      </c>
      <c r="J1975">
        <v>1</v>
      </c>
      <c r="K1975" s="1">
        <v>41371</v>
      </c>
      <c r="L1975">
        <v>18</v>
      </c>
      <c r="M1975" t="str" cm="1">
        <f t="array" ref="M1975">_xlfn.IFS(AND(marketing_campaign[[#This Row],[Recency]]&gt;=0,marketing_campaign[[#This Row],[Recency]]&lt;=14),"Early Recency",AND(marketing_campaign[[#This Row],[Recency]]&gt;=15,marketing_campaign[[#This Row],[Recency]]&lt;=31),"Mid-Recency",marketing_campaign[[#This Row],[Recency]]&gt;=32,"Late Recency")</f>
        <v>Mid-Recency</v>
      </c>
      <c r="N1975">
        <v>261</v>
      </c>
      <c r="O1975">
        <v>23</v>
      </c>
      <c r="P1975">
        <v>73</v>
      </c>
      <c r="Q1975">
        <v>4</v>
      </c>
      <c r="R1975">
        <v>23</v>
      </c>
      <c r="S1975">
        <v>50</v>
      </c>
      <c r="T1975">
        <f>marketing_campaign[[#This Row],[MntGoldProds]]+marketing_campaign[[#This Row],[MntSweetProducts]]+marketing_campaign[[#This Row],[MntFishProducts]]+marketing_campaign[[#This Row],[MntMeatProducts]]+marketing_campaign[[#This Row],[MntFruits]]+marketing_campaign[[#This Row],[MntWines]]</f>
        <v>434</v>
      </c>
      <c r="U1975">
        <v>2</v>
      </c>
      <c r="V1975">
        <v>6</v>
      </c>
      <c r="W1975">
        <v>3</v>
      </c>
      <c r="X1975">
        <v>5</v>
      </c>
      <c r="Y1975">
        <f t="shared" si="61"/>
        <v>16</v>
      </c>
      <c r="Z1975">
        <v>7</v>
      </c>
      <c r="AA1975">
        <v>0</v>
      </c>
      <c r="AB1975">
        <v>0</v>
      </c>
      <c r="AC1975">
        <v>0</v>
      </c>
      <c r="AD1975">
        <v>0</v>
      </c>
      <c r="AE1975">
        <v>0</v>
      </c>
      <c r="AF1975">
        <v>0</v>
      </c>
      <c r="AG1975">
        <v>3</v>
      </c>
      <c r="AH1975">
        <v>11</v>
      </c>
      <c r="AI1975">
        <v>0</v>
      </c>
      <c r="AJ1975">
        <f>marketing_campaign[[#This Row],[AcceptedCmp2]]+marketing_campaign[[#This Row],[AcceptedCmp1]]+marketing_campaign[[#This Row],[AcceptedCmp5]]+marketing_campaign[[#This Row],[AcceptedCmp4]]+marketing_campaign[[#This Row],[AcceptedCmp3]]</f>
        <v>0</v>
      </c>
    </row>
    <row r="1976" spans="1:36" x14ac:dyDescent="0.35">
      <c r="A1976">
        <v>8360</v>
      </c>
      <c r="B1976">
        <v>1971</v>
      </c>
      <c r="C1976">
        <f t="shared" ca="1" si="60"/>
        <v>55</v>
      </c>
      <c r="D1976" t="str" cm="1">
        <f t="array" aca="1" ref="D19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6" t="s">
        <v>37</v>
      </c>
      <c r="F1976" t="s">
        <v>33</v>
      </c>
      <c r="G1976" cm="1">
        <f t="array" ref="G1976">_xlfn.IFS(marketing_campaign[[#This Row],[Marital_Status]]="Single",I1976-J1976+1,marketing_campaign[[#This Row],[Marital_Status]]="Together",I1976+J1976+2,marketing_campaign[[#This Row],[Marital_Status]]="Alone",I1976-J1976+1,marketing_campaign[[#This Row],[Marital_Status]]="Married",I1976+J1976+2,marketing_campaign[[#This Row],[Marital_Status]]="Divorced",I1976+J1976+1,marketing_campaign[[#This Row],[Marital_Status]]="YOLO",I1976-J1976+1,marketing_campaign[[#This Row],[Marital_Status]]="Absurd",I1976-J1976+1,marketing_campaign[[#This Row],[Marital_Status]]="Widow",I1976+J1976+1)</f>
        <v>4</v>
      </c>
      <c r="H1976">
        <v>54690</v>
      </c>
      <c r="I1976">
        <v>1</v>
      </c>
      <c r="J1976">
        <v>1</v>
      </c>
      <c r="K1976" s="1">
        <v>41585</v>
      </c>
      <c r="L1976">
        <v>76</v>
      </c>
      <c r="M1976" t="str" cm="1">
        <f t="array" ref="M1976">_xlfn.IFS(AND(marketing_campaign[[#This Row],[Recency]]&gt;=0,marketing_campaign[[#This Row],[Recency]]&lt;=14),"Early Recency",AND(marketing_campaign[[#This Row],[Recency]]&gt;=15,marketing_campaign[[#This Row],[Recency]]&lt;=31),"Mid-Recency",marketing_campaign[[#This Row],[Recency]]&gt;=32,"Late Recency")</f>
        <v>Late Recency</v>
      </c>
      <c r="N1976">
        <v>111</v>
      </c>
      <c r="O1976">
        <v>16</v>
      </c>
      <c r="P1976">
        <v>37</v>
      </c>
      <c r="Q1976">
        <v>7</v>
      </c>
      <c r="R1976">
        <v>9</v>
      </c>
      <c r="S1976">
        <v>18</v>
      </c>
      <c r="T1976">
        <f>marketing_campaign[[#This Row],[MntGoldProds]]+marketing_campaign[[#This Row],[MntSweetProducts]]+marketing_campaign[[#This Row],[MntFishProducts]]+marketing_campaign[[#This Row],[MntMeatProducts]]+marketing_campaign[[#This Row],[MntFruits]]+marketing_campaign[[#This Row],[MntWines]]</f>
        <v>198</v>
      </c>
      <c r="U1976">
        <v>3</v>
      </c>
      <c r="V1976">
        <v>3</v>
      </c>
      <c r="W1976">
        <v>1</v>
      </c>
      <c r="X1976">
        <v>5</v>
      </c>
      <c r="Y1976">
        <f t="shared" si="61"/>
        <v>12</v>
      </c>
      <c r="Z1976">
        <v>3</v>
      </c>
      <c r="AA1976">
        <v>0</v>
      </c>
      <c r="AB1976">
        <v>0</v>
      </c>
      <c r="AC1976">
        <v>0</v>
      </c>
      <c r="AD1976">
        <v>0</v>
      </c>
      <c r="AE1976">
        <v>0</v>
      </c>
      <c r="AF1976">
        <v>0</v>
      </c>
      <c r="AG1976">
        <v>3</v>
      </c>
      <c r="AH1976">
        <v>11</v>
      </c>
      <c r="AI1976">
        <v>0</v>
      </c>
      <c r="AJ1976">
        <f>marketing_campaign[[#This Row],[AcceptedCmp2]]+marketing_campaign[[#This Row],[AcceptedCmp1]]+marketing_campaign[[#This Row],[AcceptedCmp5]]+marketing_campaign[[#This Row],[AcceptedCmp4]]+marketing_campaign[[#This Row],[AcceptedCmp3]]</f>
        <v>0</v>
      </c>
    </row>
    <row r="1977" spans="1:36" x14ac:dyDescent="0.35">
      <c r="A1977">
        <v>10311</v>
      </c>
      <c r="B1977">
        <v>1969</v>
      </c>
      <c r="C1977">
        <f t="shared" ca="1" si="60"/>
        <v>57</v>
      </c>
      <c r="D1977" t="str" cm="1">
        <f t="array" aca="1" ref="D19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7" t="s">
        <v>29</v>
      </c>
      <c r="F1977" t="s">
        <v>33</v>
      </c>
      <c r="G1977" cm="1">
        <f t="array" ref="G1977">_xlfn.IFS(marketing_campaign[[#This Row],[Marital_Status]]="Single",I1977-J1977+1,marketing_campaign[[#This Row],[Marital_Status]]="Together",I1977+J1977+2,marketing_campaign[[#This Row],[Marital_Status]]="Alone",I1977-J1977+1,marketing_campaign[[#This Row],[Marital_Status]]="Married",I1977+J1977+2,marketing_campaign[[#This Row],[Marital_Status]]="Divorced",I1977+J1977+1,marketing_campaign[[#This Row],[Marital_Status]]="YOLO",I1977-J1977+1,marketing_campaign[[#This Row],[Marital_Status]]="Absurd",I1977-J1977+1,marketing_campaign[[#This Row],[Marital_Status]]="Widow",I1977+J1977+1)</f>
        <v>3</v>
      </c>
      <c r="H1977">
        <v>4428</v>
      </c>
      <c r="I1977">
        <v>0</v>
      </c>
      <c r="J1977">
        <v>1</v>
      </c>
      <c r="K1977" s="1">
        <v>41552</v>
      </c>
      <c r="L1977">
        <v>0</v>
      </c>
      <c r="M1977" t="str" cm="1">
        <f t="array" ref="M1977">_xlfn.IFS(AND(marketing_campaign[[#This Row],[Recency]]&gt;=0,marketing_campaign[[#This Row],[Recency]]&lt;=14),"Early Recency",AND(marketing_campaign[[#This Row],[Recency]]&gt;=15,marketing_campaign[[#This Row],[Recency]]&lt;=31),"Mid-Recency",marketing_campaign[[#This Row],[Recency]]&gt;=32,"Late Recency")</f>
        <v>Early Recency</v>
      </c>
      <c r="N1977">
        <v>16</v>
      </c>
      <c r="O1977">
        <v>4</v>
      </c>
      <c r="P1977">
        <v>12</v>
      </c>
      <c r="Q1977">
        <v>2</v>
      </c>
      <c r="R1977">
        <v>4</v>
      </c>
      <c r="S1977">
        <v>321</v>
      </c>
      <c r="T1977">
        <f>marketing_campaign[[#This Row],[MntGoldProds]]+marketing_campaign[[#This Row],[MntSweetProducts]]+marketing_campaign[[#This Row],[MntFishProducts]]+marketing_campaign[[#This Row],[MntMeatProducts]]+marketing_campaign[[#This Row],[MntFruits]]+marketing_campaign[[#This Row],[MntWines]]</f>
        <v>359</v>
      </c>
      <c r="U1977">
        <v>0</v>
      </c>
      <c r="V1977">
        <v>25</v>
      </c>
      <c r="W1977">
        <v>0</v>
      </c>
      <c r="X1977">
        <v>0</v>
      </c>
      <c r="Y1977">
        <f t="shared" si="61"/>
        <v>25</v>
      </c>
      <c r="Z1977">
        <v>1</v>
      </c>
      <c r="AA1977">
        <v>0</v>
      </c>
      <c r="AB1977">
        <v>0</v>
      </c>
      <c r="AC1977">
        <v>0</v>
      </c>
      <c r="AD1977">
        <v>0</v>
      </c>
      <c r="AE1977">
        <v>0</v>
      </c>
      <c r="AF1977">
        <v>0</v>
      </c>
      <c r="AG1977">
        <v>3</v>
      </c>
      <c r="AH1977">
        <v>11</v>
      </c>
      <c r="AI1977">
        <v>0</v>
      </c>
      <c r="AJ1977">
        <f>marketing_campaign[[#This Row],[AcceptedCmp2]]+marketing_campaign[[#This Row],[AcceptedCmp1]]+marketing_campaign[[#This Row],[AcceptedCmp5]]+marketing_campaign[[#This Row],[AcceptedCmp4]]+marketing_campaign[[#This Row],[AcceptedCmp3]]</f>
        <v>0</v>
      </c>
    </row>
    <row r="1978" spans="1:36" x14ac:dyDescent="0.35">
      <c r="A1978">
        <v>5117</v>
      </c>
      <c r="B1978">
        <v>1963</v>
      </c>
      <c r="C1978">
        <f t="shared" ca="1" si="60"/>
        <v>63</v>
      </c>
      <c r="D1978" t="str" cm="1">
        <f t="array" aca="1" ref="D19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78" t="s">
        <v>37</v>
      </c>
      <c r="F1978" t="s">
        <v>33</v>
      </c>
      <c r="G1978" cm="1">
        <f t="array" ref="G1978">_xlfn.IFS(marketing_campaign[[#This Row],[Marital_Status]]="Single",I1978-J1978+1,marketing_campaign[[#This Row],[Marital_Status]]="Together",I1978+J1978+2,marketing_campaign[[#This Row],[Marital_Status]]="Alone",I1978-J1978+1,marketing_campaign[[#This Row],[Marital_Status]]="Married",I1978+J1978+2,marketing_campaign[[#This Row],[Marital_Status]]="Divorced",I1978+J1978+1,marketing_campaign[[#This Row],[Marital_Status]]="YOLO",I1978-J1978+1,marketing_campaign[[#This Row],[Marital_Status]]="Absurd",I1978-J1978+1,marketing_campaign[[#This Row],[Marital_Status]]="Widow",I1978+J1978+1)</f>
        <v>2</v>
      </c>
      <c r="H1978">
        <v>32632</v>
      </c>
      <c r="I1978">
        <v>0</v>
      </c>
      <c r="J1978">
        <v>0</v>
      </c>
      <c r="K1978" s="1">
        <v>41123</v>
      </c>
      <c r="L1978">
        <v>32</v>
      </c>
      <c r="M1978" t="str" cm="1">
        <f t="array" ref="M1978">_xlfn.IFS(AND(marketing_campaign[[#This Row],[Recency]]&gt;=0,marketing_campaign[[#This Row],[Recency]]&lt;=14),"Early Recency",AND(marketing_campaign[[#This Row],[Recency]]&gt;=15,marketing_campaign[[#This Row],[Recency]]&lt;=31),"Mid-Recency",marketing_campaign[[#This Row],[Recency]]&gt;=32,"Late Recency")</f>
        <v>Late Recency</v>
      </c>
      <c r="N1978">
        <v>63</v>
      </c>
      <c r="O1978">
        <v>151</v>
      </c>
      <c r="P1978">
        <v>137</v>
      </c>
      <c r="Q1978">
        <v>153</v>
      </c>
      <c r="R1978">
        <v>19</v>
      </c>
      <c r="S1978">
        <v>53</v>
      </c>
      <c r="T1978">
        <f>marketing_campaign[[#This Row],[MntGoldProds]]+marketing_campaign[[#This Row],[MntSweetProducts]]+marketing_campaign[[#This Row],[MntFishProducts]]+marketing_campaign[[#This Row],[MntMeatProducts]]+marketing_campaign[[#This Row],[MntFruits]]+marketing_campaign[[#This Row],[MntWines]]</f>
        <v>576</v>
      </c>
      <c r="U1978">
        <v>2</v>
      </c>
      <c r="V1978">
        <v>4</v>
      </c>
      <c r="W1978">
        <v>4</v>
      </c>
      <c r="X1978">
        <v>8</v>
      </c>
      <c r="Y1978">
        <f t="shared" si="61"/>
        <v>18</v>
      </c>
      <c r="Z1978">
        <v>5</v>
      </c>
      <c r="AA1978">
        <v>0</v>
      </c>
      <c r="AB1978">
        <v>0</v>
      </c>
      <c r="AC1978">
        <v>0</v>
      </c>
      <c r="AD1978">
        <v>0</v>
      </c>
      <c r="AE1978">
        <v>0</v>
      </c>
      <c r="AF1978">
        <v>0</v>
      </c>
      <c r="AG1978">
        <v>3</v>
      </c>
      <c r="AH1978">
        <v>11</v>
      </c>
      <c r="AI1978">
        <v>0</v>
      </c>
      <c r="AJ1978">
        <f>marketing_campaign[[#This Row],[AcceptedCmp2]]+marketing_campaign[[#This Row],[AcceptedCmp1]]+marketing_campaign[[#This Row],[AcceptedCmp5]]+marketing_campaign[[#This Row],[AcceptedCmp4]]+marketing_campaign[[#This Row],[AcceptedCmp3]]</f>
        <v>0</v>
      </c>
    </row>
    <row r="1979" spans="1:36" x14ac:dyDescent="0.35">
      <c r="A1979">
        <v>4867</v>
      </c>
      <c r="B1979">
        <v>1968</v>
      </c>
      <c r="C1979">
        <f t="shared" ca="1" si="60"/>
        <v>58</v>
      </c>
      <c r="D1979" t="str" cm="1">
        <f t="array" aca="1" ref="D19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79" t="s">
        <v>32</v>
      </c>
      <c r="F1979" t="s">
        <v>30</v>
      </c>
      <c r="G1979" cm="1">
        <f t="array" ref="G1979">_xlfn.IFS(marketing_campaign[[#This Row],[Marital_Status]]="Single",I1979-J1979+1,marketing_campaign[[#This Row],[Marital_Status]]="Together",I1979+J1979+2,marketing_campaign[[#This Row],[Marital_Status]]="Alone",I1979-J1979+1,marketing_campaign[[#This Row],[Marital_Status]]="Married",I1979+J1979+2,marketing_campaign[[#This Row],[Marital_Status]]="Divorced",I1979+J1979+1,marketing_campaign[[#This Row],[Marital_Status]]="YOLO",I1979-J1979+1,marketing_campaign[[#This Row],[Marital_Status]]="Absurd",I1979-J1979+1,marketing_campaign[[#This Row],[Marital_Status]]="Widow",I1979+J1979+1)</f>
        <v>1</v>
      </c>
      <c r="H1979">
        <v>38236</v>
      </c>
      <c r="I1979">
        <v>1</v>
      </c>
      <c r="J1979">
        <v>1</v>
      </c>
      <c r="K1979" s="1">
        <v>41537</v>
      </c>
      <c r="L1979">
        <v>2</v>
      </c>
      <c r="M1979" t="str" cm="1">
        <f t="array" ref="M1979">_xlfn.IFS(AND(marketing_campaign[[#This Row],[Recency]]&gt;=0,marketing_campaign[[#This Row],[Recency]]&lt;=14),"Early Recency",AND(marketing_campaign[[#This Row],[Recency]]&gt;=15,marketing_campaign[[#This Row],[Recency]]&lt;=31),"Mid-Recency",marketing_campaign[[#This Row],[Recency]]&gt;=32,"Late Recency")</f>
        <v>Early Recency</v>
      </c>
      <c r="N1979">
        <v>58</v>
      </c>
      <c r="O1979">
        <v>0</v>
      </c>
      <c r="P1979">
        <v>18</v>
      </c>
      <c r="Q1979">
        <v>2</v>
      </c>
      <c r="R1979">
        <v>0</v>
      </c>
      <c r="S1979">
        <v>10</v>
      </c>
      <c r="T1979">
        <f>marketing_campaign[[#This Row],[MntGoldProds]]+marketing_campaign[[#This Row],[MntSweetProducts]]+marketing_campaign[[#This Row],[MntFishProducts]]+marketing_campaign[[#This Row],[MntMeatProducts]]+marketing_campaign[[#This Row],[MntFruits]]+marketing_campaign[[#This Row],[MntWines]]</f>
        <v>88</v>
      </c>
      <c r="U1979">
        <v>4</v>
      </c>
      <c r="V1979">
        <v>3</v>
      </c>
      <c r="W1979">
        <v>0</v>
      </c>
      <c r="X1979">
        <v>4</v>
      </c>
      <c r="Y1979">
        <f t="shared" si="61"/>
        <v>11</v>
      </c>
      <c r="Z1979">
        <v>7</v>
      </c>
      <c r="AA1979">
        <v>0</v>
      </c>
      <c r="AB1979">
        <v>0</v>
      </c>
      <c r="AC1979">
        <v>0</v>
      </c>
      <c r="AD1979">
        <v>0</v>
      </c>
      <c r="AE1979">
        <v>0</v>
      </c>
      <c r="AF1979">
        <v>0</v>
      </c>
      <c r="AG1979">
        <v>3</v>
      </c>
      <c r="AH1979">
        <v>11</v>
      </c>
      <c r="AI1979">
        <v>0</v>
      </c>
      <c r="AJ1979">
        <f>marketing_campaign[[#This Row],[AcceptedCmp2]]+marketing_campaign[[#This Row],[AcceptedCmp1]]+marketing_campaign[[#This Row],[AcceptedCmp5]]+marketing_campaign[[#This Row],[AcceptedCmp4]]+marketing_campaign[[#This Row],[AcceptedCmp3]]</f>
        <v>0</v>
      </c>
    </row>
    <row r="1980" spans="1:36" x14ac:dyDescent="0.35">
      <c r="A1980">
        <v>9289</v>
      </c>
      <c r="B1980">
        <v>1979</v>
      </c>
      <c r="C1980">
        <f t="shared" ca="1" si="60"/>
        <v>47</v>
      </c>
      <c r="D1980" t="str" cm="1">
        <f t="array" aca="1" ref="D19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0" t="s">
        <v>29</v>
      </c>
      <c r="F1980" t="s">
        <v>33</v>
      </c>
      <c r="G1980" cm="1">
        <f t="array" ref="G1980">_xlfn.IFS(marketing_campaign[[#This Row],[Marital_Status]]="Single",I1980-J1980+1,marketing_campaign[[#This Row],[Marital_Status]]="Together",I1980+J1980+2,marketing_campaign[[#This Row],[Marital_Status]]="Alone",I1980-J1980+1,marketing_campaign[[#This Row],[Marital_Status]]="Married",I1980+J1980+2,marketing_campaign[[#This Row],[Marital_Status]]="Divorced",I1980+J1980+1,marketing_campaign[[#This Row],[Marital_Status]]="YOLO",I1980-J1980+1,marketing_campaign[[#This Row],[Marital_Status]]="Absurd",I1980-J1980+1,marketing_campaign[[#This Row],[Marital_Status]]="Widow",I1980+J1980+1)</f>
        <v>3</v>
      </c>
      <c r="H1980">
        <v>36781</v>
      </c>
      <c r="I1980">
        <v>1</v>
      </c>
      <c r="J1980">
        <v>0</v>
      </c>
      <c r="K1980" s="1">
        <v>41739</v>
      </c>
      <c r="L1980">
        <v>16</v>
      </c>
      <c r="M1980" t="str" cm="1">
        <f t="array" ref="M1980">_xlfn.IFS(AND(marketing_campaign[[#This Row],[Recency]]&gt;=0,marketing_campaign[[#This Row],[Recency]]&lt;=14),"Early Recency",AND(marketing_campaign[[#This Row],[Recency]]&gt;=15,marketing_campaign[[#This Row],[Recency]]&lt;=31),"Mid-Recency",marketing_campaign[[#This Row],[Recency]]&gt;=32,"Late Recency")</f>
        <v>Mid-Recency</v>
      </c>
      <c r="N1980">
        <v>29</v>
      </c>
      <c r="O1980">
        <v>1</v>
      </c>
      <c r="P1980">
        <v>17</v>
      </c>
      <c r="Q1980">
        <v>0</v>
      </c>
      <c r="R1980">
        <v>3</v>
      </c>
      <c r="S1980">
        <v>13</v>
      </c>
      <c r="T1980">
        <f>marketing_campaign[[#This Row],[MntGoldProds]]+marketing_campaign[[#This Row],[MntSweetProducts]]+marketing_campaign[[#This Row],[MntFishProducts]]+marketing_campaign[[#This Row],[MntMeatProducts]]+marketing_campaign[[#This Row],[MntFruits]]+marketing_campaign[[#This Row],[MntWines]]</f>
        <v>63</v>
      </c>
      <c r="U1980">
        <v>1</v>
      </c>
      <c r="V1980">
        <v>2</v>
      </c>
      <c r="W1980">
        <v>1</v>
      </c>
      <c r="X1980">
        <v>2</v>
      </c>
      <c r="Y1980">
        <f t="shared" si="61"/>
        <v>6</v>
      </c>
      <c r="Z1980">
        <v>8</v>
      </c>
      <c r="AA1980">
        <v>0</v>
      </c>
      <c r="AB1980">
        <v>0</v>
      </c>
      <c r="AC1980">
        <v>0</v>
      </c>
      <c r="AD1980">
        <v>0</v>
      </c>
      <c r="AE1980">
        <v>0</v>
      </c>
      <c r="AF1980">
        <v>0</v>
      </c>
      <c r="AG1980">
        <v>3</v>
      </c>
      <c r="AH1980">
        <v>11</v>
      </c>
      <c r="AI1980">
        <v>1</v>
      </c>
      <c r="AJ1980">
        <f>marketing_campaign[[#This Row],[AcceptedCmp2]]+marketing_campaign[[#This Row],[AcceptedCmp1]]+marketing_campaign[[#This Row],[AcceptedCmp5]]+marketing_campaign[[#This Row],[AcceptedCmp4]]+marketing_campaign[[#This Row],[AcceptedCmp3]]</f>
        <v>0</v>
      </c>
    </row>
    <row r="1981" spans="1:36" x14ac:dyDescent="0.35">
      <c r="A1981">
        <v>10913</v>
      </c>
      <c r="B1981">
        <v>1984</v>
      </c>
      <c r="C1981">
        <f t="shared" ca="1" si="60"/>
        <v>42</v>
      </c>
      <c r="D1981" t="str" cm="1">
        <f t="array" aca="1" ref="D19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81" t="s">
        <v>34</v>
      </c>
      <c r="F1981" t="s">
        <v>30</v>
      </c>
      <c r="G1981" cm="1">
        <f t="array" ref="G1981">_xlfn.IFS(marketing_campaign[[#This Row],[Marital_Status]]="Single",I1981-J1981+1,marketing_campaign[[#This Row],[Marital_Status]]="Together",I1981+J1981+2,marketing_campaign[[#This Row],[Marital_Status]]="Alone",I1981-J1981+1,marketing_campaign[[#This Row],[Marital_Status]]="Married",I1981+J1981+2,marketing_campaign[[#This Row],[Marital_Status]]="Divorced",I1981+J1981+1,marketing_campaign[[#This Row],[Marital_Status]]="YOLO",I1981-J1981+1,marketing_campaign[[#This Row],[Marital_Status]]="Absurd",I1981-J1981+1,marketing_campaign[[#This Row],[Marital_Status]]="Widow",I1981+J1981+1)</f>
        <v>2</v>
      </c>
      <c r="H1981">
        <v>31385</v>
      </c>
      <c r="I1981">
        <v>1</v>
      </c>
      <c r="J1981">
        <v>0</v>
      </c>
      <c r="K1981" s="1">
        <v>41248</v>
      </c>
      <c r="L1981">
        <v>56</v>
      </c>
      <c r="M1981" t="str" cm="1">
        <f t="array" ref="M1981">_xlfn.IFS(AND(marketing_campaign[[#This Row],[Recency]]&gt;=0,marketing_campaign[[#This Row],[Recency]]&lt;=14),"Early Recency",AND(marketing_campaign[[#This Row],[Recency]]&gt;=15,marketing_campaign[[#This Row],[Recency]]&lt;=31),"Mid-Recency",marketing_campaign[[#This Row],[Recency]]&gt;=32,"Late Recency")</f>
        <v>Late Recency</v>
      </c>
      <c r="N1981">
        <v>3</v>
      </c>
      <c r="O1981">
        <v>2</v>
      </c>
      <c r="P1981">
        <v>12</v>
      </c>
      <c r="Q1981">
        <v>0</v>
      </c>
      <c r="R1981">
        <v>1</v>
      </c>
      <c r="S1981">
        <v>9</v>
      </c>
      <c r="T1981">
        <f>marketing_campaign[[#This Row],[MntGoldProds]]+marketing_campaign[[#This Row],[MntSweetProducts]]+marketing_campaign[[#This Row],[MntFishProducts]]+marketing_campaign[[#This Row],[MntMeatProducts]]+marketing_campaign[[#This Row],[MntFruits]]+marketing_campaign[[#This Row],[MntWines]]</f>
        <v>27</v>
      </c>
      <c r="U1981">
        <v>1</v>
      </c>
      <c r="V1981">
        <v>1</v>
      </c>
      <c r="W1981">
        <v>0</v>
      </c>
      <c r="X1981">
        <v>2</v>
      </c>
      <c r="Y1981">
        <f t="shared" si="61"/>
        <v>4</v>
      </c>
      <c r="Z1981">
        <v>8</v>
      </c>
      <c r="AA1981">
        <v>1</v>
      </c>
      <c r="AB1981">
        <v>0</v>
      </c>
      <c r="AC1981">
        <v>0</v>
      </c>
      <c r="AD1981">
        <v>0</v>
      </c>
      <c r="AE1981">
        <v>0</v>
      </c>
      <c r="AF1981">
        <v>0</v>
      </c>
      <c r="AG1981">
        <v>3</v>
      </c>
      <c r="AH1981">
        <v>11</v>
      </c>
      <c r="AI1981">
        <v>1</v>
      </c>
      <c r="AJ1981">
        <f>marketing_campaign[[#This Row],[AcceptedCmp2]]+marketing_campaign[[#This Row],[AcceptedCmp1]]+marketing_campaign[[#This Row],[AcceptedCmp5]]+marketing_campaign[[#This Row],[AcceptedCmp4]]+marketing_campaign[[#This Row],[AcceptedCmp3]]</f>
        <v>1</v>
      </c>
    </row>
    <row r="1982" spans="1:36" x14ac:dyDescent="0.35">
      <c r="A1982">
        <v>3032</v>
      </c>
      <c r="B1982">
        <v>1984</v>
      </c>
      <c r="C1982">
        <f t="shared" ca="1" si="60"/>
        <v>42</v>
      </c>
      <c r="D1982" t="str" cm="1">
        <f t="array" aca="1" ref="D19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82" t="s">
        <v>29</v>
      </c>
      <c r="F1982" t="s">
        <v>33</v>
      </c>
      <c r="G1982" cm="1">
        <f t="array" ref="G1982">_xlfn.IFS(marketing_campaign[[#This Row],[Marital_Status]]="Single",I1982-J1982+1,marketing_campaign[[#This Row],[Marital_Status]]="Together",I1982+J1982+2,marketing_campaign[[#This Row],[Marital_Status]]="Alone",I1982-J1982+1,marketing_campaign[[#This Row],[Marital_Status]]="Married",I1982+J1982+2,marketing_campaign[[#This Row],[Marital_Status]]="Divorced",I1982+J1982+1,marketing_campaign[[#This Row],[Marital_Status]]="YOLO",I1982-J1982+1,marketing_campaign[[#This Row],[Marital_Status]]="Absurd",I1982-J1982+1,marketing_campaign[[#This Row],[Marital_Status]]="Widow",I1982+J1982+1)</f>
        <v>3</v>
      </c>
      <c r="H1982">
        <v>24570</v>
      </c>
      <c r="I1982">
        <v>1</v>
      </c>
      <c r="J1982">
        <v>0</v>
      </c>
      <c r="K1982" s="1">
        <v>41332</v>
      </c>
      <c r="L1982">
        <v>97</v>
      </c>
      <c r="M1982" t="str" cm="1">
        <f t="array" ref="M1982">_xlfn.IFS(AND(marketing_campaign[[#This Row],[Recency]]&gt;=0,marketing_campaign[[#This Row],[Recency]]&lt;=14),"Early Recency",AND(marketing_campaign[[#This Row],[Recency]]&gt;=15,marketing_campaign[[#This Row],[Recency]]&lt;=31),"Mid-Recency",marketing_campaign[[#This Row],[Recency]]&gt;=32,"Late Recency")</f>
        <v>Late Recency</v>
      </c>
      <c r="N1982">
        <v>28</v>
      </c>
      <c r="O1982">
        <v>34</v>
      </c>
      <c r="P1982">
        <v>62</v>
      </c>
      <c r="Q1982">
        <v>11</v>
      </c>
      <c r="R1982">
        <v>14</v>
      </c>
      <c r="S1982">
        <v>44</v>
      </c>
      <c r="T1982">
        <f>marketing_campaign[[#This Row],[MntGoldProds]]+marketing_campaign[[#This Row],[MntSweetProducts]]+marketing_campaign[[#This Row],[MntFishProducts]]+marketing_campaign[[#This Row],[MntMeatProducts]]+marketing_campaign[[#This Row],[MntFruits]]+marketing_campaign[[#This Row],[MntWines]]</f>
        <v>193</v>
      </c>
      <c r="U1982">
        <v>3</v>
      </c>
      <c r="V1982">
        <v>4</v>
      </c>
      <c r="W1982">
        <v>0</v>
      </c>
      <c r="X1982">
        <v>4</v>
      </c>
      <c r="Y1982">
        <f t="shared" si="61"/>
        <v>11</v>
      </c>
      <c r="Z1982">
        <v>9</v>
      </c>
      <c r="AA1982">
        <v>0</v>
      </c>
      <c r="AB1982">
        <v>0</v>
      </c>
      <c r="AC1982">
        <v>0</v>
      </c>
      <c r="AD1982">
        <v>0</v>
      </c>
      <c r="AE1982">
        <v>0</v>
      </c>
      <c r="AF1982">
        <v>0</v>
      </c>
      <c r="AG1982">
        <v>3</v>
      </c>
      <c r="AH1982">
        <v>11</v>
      </c>
      <c r="AI1982">
        <v>0</v>
      </c>
      <c r="AJ1982">
        <f>marketing_campaign[[#This Row],[AcceptedCmp2]]+marketing_campaign[[#This Row],[AcceptedCmp1]]+marketing_campaign[[#This Row],[AcceptedCmp5]]+marketing_campaign[[#This Row],[AcceptedCmp4]]+marketing_campaign[[#This Row],[AcceptedCmp3]]</f>
        <v>0</v>
      </c>
    </row>
    <row r="1983" spans="1:36" x14ac:dyDescent="0.35">
      <c r="A1983">
        <v>8524</v>
      </c>
      <c r="B1983">
        <v>1974</v>
      </c>
      <c r="C1983">
        <f t="shared" ca="1" si="60"/>
        <v>52</v>
      </c>
      <c r="D1983" t="str" cm="1">
        <f t="array" aca="1" ref="D19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3" t="s">
        <v>32</v>
      </c>
      <c r="F1983" t="s">
        <v>35</v>
      </c>
      <c r="G1983" cm="1">
        <f t="array" ref="G1983">_xlfn.IFS(marketing_campaign[[#This Row],[Marital_Status]]="Single",I1983-J1983+1,marketing_campaign[[#This Row],[Marital_Status]]="Together",I1983+J1983+2,marketing_campaign[[#This Row],[Marital_Status]]="Alone",I1983-J1983+1,marketing_campaign[[#This Row],[Marital_Status]]="Married",I1983+J1983+2,marketing_campaign[[#This Row],[Marital_Status]]="Divorced",I1983+J1983+1,marketing_campaign[[#This Row],[Marital_Status]]="YOLO",I1983-J1983+1,marketing_campaign[[#This Row],[Marital_Status]]="Absurd",I1983-J1983+1,marketing_campaign[[#This Row],[Marital_Status]]="Widow",I1983+J1983+1)</f>
        <v>2</v>
      </c>
      <c r="H1983">
        <v>25509</v>
      </c>
      <c r="I1983">
        <v>1</v>
      </c>
      <c r="J1983">
        <v>0</v>
      </c>
      <c r="K1983" s="1">
        <v>41170</v>
      </c>
      <c r="L1983">
        <v>15</v>
      </c>
      <c r="M1983" t="str" cm="1">
        <f t="array" ref="M1983">_xlfn.IFS(AND(marketing_campaign[[#This Row],[Recency]]&gt;=0,marketing_campaign[[#This Row],[Recency]]&lt;=14),"Early Recency",AND(marketing_campaign[[#This Row],[Recency]]&gt;=15,marketing_campaign[[#This Row],[Recency]]&lt;=31),"Mid-Recency",marketing_campaign[[#This Row],[Recency]]&gt;=32,"Late Recency")</f>
        <v>Mid-Recency</v>
      </c>
      <c r="N1983">
        <v>40</v>
      </c>
      <c r="O1983">
        <v>3</v>
      </c>
      <c r="P1983">
        <v>30</v>
      </c>
      <c r="Q1983">
        <v>10</v>
      </c>
      <c r="R1983">
        <v>7</v>
      </c>
      <c r="S1983">
        <v>11</v>
      </c>
      <c r="T1983">
        <f>marketing_campaign[[#This Row],[MntGoldProds]]+marketing_campaign[[#This Row],[MntSweetProducts]]+marketing_campaign[[#This Row],[MntFishProducts]]+marketing_campaign[[#This Row],[MntMeatProducts]]+marketing_campaign[[#This Row],[MntFruits]]+marketing_campaign[[#This Row],[MntWines]]</f>
        <v>101</v>
      </c>
      <c r="U1983">
        <v>3</v>
      </c>
      <c r="V1983">
        <v>3</v>
      </c>
      <c r="W1983">
        <v>0</v>
      </c>
      <c r="X1983">
        <v>3</v>
      </c>
      <c r="Y1983">
        <f t="shared" si="61"/>
        <v>9</v>
      </c>
      <c r="Z1983">
        <v>9</v>
      </c>
      <c r="AA1983">
        <v>0</v>
      </c>
      <c r="AB1983">
        <v>0</v>
      </c>
      <c r="AC1983">
        <v>0</v>
      </c>
      <c r="AD1983">
        <v>0</v>
      </c>
      <c r="AE1983">
        <v>0</v>
      </c>
      <c r="AF1983">
        <v>0</v>
      </c>
      <c r="AG1983">
        <v>3</v>
      </c>
      <c r="AH1983">
        <v>11</v>
      </c>
      <c r="AI1983">
        <v>1</v>
      </c>
      <c r="AJ1983">
        <f>marketing_campaign[[#This Row],[AcceptedCmp2]]+marketing_campaign[[#This Row],[AcceptedCmp1]]+marketing_campaign[[#This Row],[AcceptedCmp5]]+marketing_campaign[[#This Row],[AcceptedCmp4]]+marketing_campaign[[#This Row],[AcceptedCmp3]]</f>
        <v>0</v>
      </c>
    </row>
    <row r="1984" spans="1:36" x14ac:dyDescent="0.35">
      <c r="A1984">
        <v>3334</v>
      </c>
      <c r="B1984">
        <v>1951</v>
      </c>
      <c r="C1984">
        <f t="shared" ca="1" si="60"/>
        <v>75</v>
      </c>
      <c r="D1984" t="str" cm="1">
        <f t="array" aca="1" ref="D19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84" t="s">
        <v>29</v>
      </c>
      <c r="F1984" t="s">
        <v>33</v>
      </c>
      <c r="G1984" cm="1">
        <f t="array" ref="G1984">_xlfn.IFS(marketing_campaign[[#This Row],[Marital_Status]]="Single",I1984-J1984+1,marketing_campaign[[#This Row],[Marital_Status]]="Together",I1984+J1984+2,marketing_campaign[[#This Row],[Marital_Status]]="Alone",I1984-J1984+1,marketing_campaign[[#This Row],[Marital_Status]]="Married",I1984+J1984+2,marketing_campaign[[#This Row],[Marital_Status]]="Divorced",I1984+J1984+1,marketing_campaign[[#This Row],[Marital_Status]]="YOLO",I1984-J1984+1,marketing_campaign[[#This Row],[Marital_Status]]="Absurd",I1984-J1984+1,marketing_campaign[[#This Row],[Marital_Status]]="Widow",I1984+J1984+1)</f>
        <v>2</v>
      </c>
      <c r="H1984">
        <v>94642</v>
      </c>
      <c r="I1984">
        <v>0</v>
      </c>
      <c r="J1984">
        <v>0</v>
      </c>
      <c r="K1984" s="1">
        <v>41682</v>
      </c>
      <c r="L1984">
        <v>35</v>
      </c>
      <c r="M1984" t="str" cm="1">
        <f t="array" ref="M1984">_xlfn.IFS(AND(marketing_campaign[[#This Row],[Recency]]&gt;=0,marketing_campaign[[#This Row],[Recency]]&lt;=14),"Early Recency",AND(marketing_campaign[[#This Row],[Recency]]&gt;=15,marketing_campaign[[#This Row],[Recency]]&lt;=31),"Mid-Recency",marketing_campaign[[#This Row],[Recency]]&gt;=32,"Late Recency")</f>
        <v>Late Recency</v>
      </c>
      <c r="N1984">
        <v>879</v>
      </c>
      <c r="O1984">
        <v>143</v>
      </c>
      <c r="P1984">
        <v>797</v>
      </c>
      <c r="Q1984">
        <v>106</v>
      </c>
      <c r="R1984">
        <v>143</v>
      </c>
      <c r="S1984">
        <v>143</v>
      </c>
      <c r="T1984">
        <f>marketing_campaign[[#This Row],[MntGoldProds]]+marketing_campaign[[#This Row],[MntSweetProducts]]+marketing_campaign[[#This Row],[MntFishProducts]]+marketing_campaign[[#This Row],[MntMeatProducts]]+marketing_campaign[[#This Row],[MntFruits]]+marketing_campaign[[#This Row],[MntWines]]</f>
        <v>2211</v>
      </c>
      <c r="U1984">
        <v>0</v>
      </c>
      <c r="V1984">
        <v>5</v>
      </c>
      <c r="W1984">
        <v>7</v>
      </c>
      <c r="X1984">
        <v>9</v>
      </c>
      <c r="Y1984">
        <f t="shared" si="61"/>
        <v>21</v>
      </c>
      <c r="Z1984">
        <v>1</v>
      </c>
      <c r="AA1984">
        <v>0</v>
      </c>
      <c r="AB1984">
        <v>0</v>
      </c>
      <c r="AC1984">
        <v>1</v>
      </c>
      <c r="AD1984">
        <v>1</v>
      </c>
      <c r="AE1984">
        <v>0</v>
      </c>
      <c r="AF1984">
        <v>0</v>
      </c>
      <c r="AG1984">
        <v>3</v>
      </c>
      <c r="AH1984">
        <v>11</v>
      </c>
      <c r="AI1984">
        <v>0</v>
      </c>
      <c r="AJ1984">
        <f>marketing_campaign[[#This Row],[AcceptedCmp2]]+marketing_campaign[[#This Row],[AcceptedCmp1]]+marketing_campaign[[#This Row],[AcceptedCmp5]]+marketing_campaign[[#This Row],[AcceptedCmp4]]+marketing_campaign[[#This Row],[AcceptedCmp3]]</f>
        <v>2</v>
      </c>
    </row>
    <row r="1985" spans="1:36" x14ac:dyDescent="0.35">
      <c r="A1985">
        <v>4470</v>
      </c>
      <c r="B1985">
        <v>1962</v>
      </c>
      <c r="C1985">
        <f t="shared" ca="1" si="60"/>
        <v>64</v>
      </c>
      <c r="D1985" t="str" cm="1">
        <f t="array" aca="1" ref="D19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85" t="s">
        <v>34</v>
      </c>
      <c r="F1985" t="s">
        <v>33</v>
      </c>
      <c r="G1985" cm="1">
        <f t="array" ref="G1985">_xlfn.IFS(marketing_campaign[[#This Row],[Marital_Status]]="Single",I1985-J1985+1,marketing_campaign[[#This Row],[Marital_Status]]="Together",I1985+J1985+2,marketing_campaign[[#This Row],[Marital_Status]]="Alone",I1985-J1985+1,marketing_campaign[[#This Row],[Marital_Status]]="Married",I1985+J1985+2,marketing_campaign[[#This Row],[Marital_Status]]="Divorced",I1985+J1985+1,marketing_campaign[[#This Row],[Marital_Status]]="YOLO",I1985-J1985+1,marketing_campaign[[#This Row],[Marital_Status]]="Absurd",I1985-J1985+1,marketing_campaign[[#This Row],[Marital_Status]]="Widow",I1985+J1985+1)</f>
        <v>3</v>
      </c>
      <c r="H1985">
        <v>58646</v>
      </c>
      <c r="I1985">
        <v>0</v>
      </c>
      <c r="J1985">
        <v>1</v>
      </c>
      <c r="K1985" s="1">
        <v>41435</v>
      </c>
      <c r="L1985">
        <v>3</v>
      </c>
      <c r="M1985" t="str" cm="1">
        <f t="array" ref="M1985">_xlfn.IFS(AND(marketing_campaign[[#This Row],[Recency]]&gt;=0,marketing_campaign[[#This Row],[Recency]]&lt;=14),"Early Recency",AND(marketing_campaign[[#This Row],[Recency]]&gt;=15,marketing_campaign[[#This Row],[Recency]]&lt;=31),"Mid-Recency",marketing_campaign[[#This Row],[Recency]]&gt;=32,"Late Recency")</f>
        <v>Early Recency</v>
      </c>
      <c r="N1985">
        <v>62</v>
      </c>
      <c r="O1985">
        <v>1</v>
      </c>
      <c r="P1985">
        <v>44</v>
      </c>
      <c r="Q1985">
        <v>6</v>
      </c>
      <c r="R1985">
        <v>5</v>
      </c>
      <c r="S1985">
        <v>22</v>
      </c>
      <c r="T1985">
        <f>marketing_campaign[[#This Row],[MntGoldProds]]+marketing_campaign[[#This Row],[MntSweetProducts]]+marketing_campaign[[#This Row],[MntFishProducts]]+marketing_campaign[[#This Row],[MntMeatProducts]]+marketing_campaign[[#This Row],[MntFruits]]+marketing_campaign[[#This Row],[MntWines]]</f>
        <v>140</v>
      </c>
      <c r="U1985">
        <v>1</v>
      </c>
      <c r="V1985">
        <v>2</v>
      </c>
      <c r="W1985">
        <v>1</v>
      </c>
      <c r="X1985">
        <v>4</v>
      </c>
      <c r="Y1985">
        <f t="shared" si="61"/>
        <v>8</v>
      </c>
      <c r="Z1985">
        <v>4</v>
      </c>
      <c r="AA1985">
        <v>0</v>
      </c>
      <c r="AB1985">
        <v>0</v>
      </c>
      <c r="AC1985">
        <v>0</v>
      </c>
      <c r="AD1985">
        <v>0</v>
      </c>
      <c r="AE1985">
        <v>0</v>
      </c>
      <c r="AF1985">
        <v>0</v>
      </c>
      <c r="AG1985">
        <v>3</v>
      </c>
      <c r="AH1985">
        <v>11</v>
      </c>
      <c r="AI1985">
        <v>0</v>
      </c>
      <c r="AJ1985">
        <f>marketing_campaign[[#This Row],[AcceptedCmp2]]+marketing_campaign[[#This Row],[AcceptedCmp1]]+marketing_campaign[[#This Row],[AcceptedCmp5]]+marketing_campaign[[#This Row],[AcceptedCmp4]]+marketing_campaign[[#This Row],[AcceptedCmp3]]</f>
        <v>0</v>
      </c>
    </row>
    <row r="1986" spans="1:36" x14ac:dyDescent="0.35">
      <c r="A1986">
        <v>1406</v>
      </c>
      <c r="B1986">
        <v>1975</v>
      </c>
      <c r="C1986">
        <f t="shared" ref="C1986:C2049" ca="1" si="62">YEAR(TODAY())-B1986</f>
        <v>51</v>
      </c>
      <c r="D1986" t="str" cm="1">
        <f t="array" aca="1" ref="D19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6" t="s">
        <v>29</v>
      </c>
      <c r="F1986" t="s">
        <v>30</v>
      </c>
      <c r="G1986" cm="1">
        <f t="array" ref="G1986">_xlfn.IFS(marketing_campaign[[#This Row],[Marital_Status]]="Single",I1986-J1986+1,marketing_campaign[[#This Row],[Marital_Status]]="Together",I1986+J1986+2,marketing_campaign[[#This Row],[Marital_Status]]="Alone",I1986-J1986+1,marketing_campaign[[#This Row],[Marital_Status]]="Married",I1986+J1986+2,marketing_campaign[[#This Row],[Marital_Status]]="Divorced",I1986+J1986+1,marketing_campaign[[#This Row],[Marital_Status]]="YOLO",I1986-J1986+1,marketing_campaign[[#This Row],[Marital_Status]]="Absurd",I1986-J1986+1,marketing_campaign[[#This Row],[Marital_Status]]="Widow",I1986+J1986+1)</f>
        <v>1</v>
      </c>
      <c r="H1986">
        <v>53201</v>
      </c>
      <c r="I1986">
        <v>1</v>
      </c>
      <c r="J1986">
        <v>1</v>
      </c>
      <c r="K1986" s="1">
        <v>41317</v>
      </c>
      <c r="L1986">
        <v>49</v>
      </c>
      <c r="M1986" t="str" cm="1">
        <f t="array" ref="M1986">_xlfn.IFS(AND(marketing_campaign[[#This Row],[Recency]]&gt;=0,marketing_campaign[[#This Row],[Recency]]&lt;=14),"Early Recency",AND(marketing_campaign[[#This Row],[Recency]]&gt;=15,marketing_campaign[[#This Row],[Recency]]&lt;=31),"Mid-Recency",marketing_campaign[[#This Row],[Recency]]&gt;=32,"Late Recency")</f>
        <v>Late Recency</v>
      </c>
      <c r="N1986">
        <v>280</v>
      </c>
      <c r="O1986">
        <v>7</v>
      </c>
      <c r="P1986">
        <v>81</v>
      </c>
      <c r="Q1986">
        <v>20</v>
      </c>
      <c r="R1986">
        <v>0</v>
      </c>
      <c r="S1986">
        <v>27</v>
      </c>
      <c r="T1986">
        <f>marketing_campaign[[#This Row],[MntGoldProds]]+marketing_campaign[[#This Row],[MntSweetProducts]]+marketing_campaign[[#This Row],[MntFishProducts]]+marketing_campaign[[#This Row],[MntMeatProducts]]+marketing_campaign[[#This Row],[MntFruits]]+marketing_campaign[[#This Row],[MntWines]]</f>
        <v>415</v>
      </c>
      <c r="U1986">
        <v>8</v>
      </c>
      <c r="V1986">
        <v>6</v>
      </c>
      <c r="W1986">
        <v>3</v>
      </c>
      <c r="X1986">
        <v>5</v>
      </c>
      <c r="Y1986">
        <f t="shared" ref="Y1986:Y2049" si="63">U1986+V1986+W1986+X1986</f>
        <v>22</v>
      </c>
      <c r="Z1986">
        <v>7</v>
      </c>
      <c r="AA1986">
        <v>0</v>
      </c>
      <c r="AB1986">
        <v>0</v>
      </c>
      <c r="AC1986">
        <v>0</v>
      </c>
      <c r="AD1986">
        <v>0</v>
      </c>
      <c r="AE1986">
        <v>0</v>
      </c>
      <c r="AF1986">
        <v>0</v>
      </c>
      <c r="AG1986">
        <v>3</v>
      </c>
      <c r="AH1986">
        <v>11</v>
      </c>
      <c r="AI1986">
        <v>0</v>
      </c>
      <c r="AJ1986">
        <f>marketing_campaign[[#This Row],[AcceptedCmp2]]+marketing_campaign[[#This Row],[AcceptedCmp1]]+marketing_campaign[[#This Row],[AcceptedCmp5]]+marketing_campaign[[#This Row],[AcceptedCmp4]]+marketing_campaign[[#This Row],[AcceptedCmp3]]</f>
        <v>0</v>
      </c>
    </row>
    <row r="1987" spans="1:36" x14ac:dyDescent="0.35">
      <c r="A1987">
        <v>8619</v>
      </c>
      <c r="B1987">
        <v>1957</v>
      </c>
      <c r="C1987">
        <f t="shared" ca="1" si="62"/>
        <v>69</v>
      </c>
      <c r="D1987" t="str" cm="1">
        <f t="array" aca="1" ref="D19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87" t="s">
        <v>29</v>
      </c>
      <c r="F1987" t="s">
        <v>31</v>
      </c>
      <c r="G1987" cm="1">
        <f t="array" ref="G1987">_xlfn.IFS(marketing_campaign[[#This Row],[Marital_Status]]="Single",I1987-J1987+1,marketing_campaign[[#This Row],[Marital_Status]]="Together",I1987+J1987+2,marketing_campaign[[#This Row],[Marital_Status]]="Alone",I1987-J1987+1,marketing_campaign[[#This Row],[Marital_Status]]="Married",I1987+J1987+2,marketing_campaign[[#This Row],[Marital_Status]]="Divorced",I1987+J1987+1,marketing_campaign[[#This Row],[Marital_Status]]="YOLO",I1987-J1987+1,marketing_campaign[[#This Row],[Marital_Status]]="Absurd",I1987-J1987+1,marketing_campaign[[#This Row],[Marital_Status]]="Widow",I1987+J1987+1)</f>
        <v>3</v>
      </c>
      <c r="H1987">
        <v>21994</v>
      </c>
      <c r="I1987">
        <v>0</v>
      </c>
      <c r="J1987">
        <v>1</v>
      </c>
      <c r="K1987" s="1">
        <v>41267</v>
      </c>
      <c r="L1987">
        <v>4</v>
      </c>
      <c r="M1987" t="str" cm="1">
        <f t="array" ref="M1987">_xlfn.IFS(AND(marketing_campaign[[#This Row],[Recency]]&gt;=0,marketing_campaign[[#This Row],[Recency]]&lt;=14),"Early Recency",AND(marketing_campaign[[#This Row],[Recency]]&gt;=15,marketing_campaign[[#This Row],[Recency]]&lt;=31),"Mid-Recency",marketing_campaign[[#This Row],[Recency]]&gt;=32,"Late Recency")</f>
        <v>Early Recency</v>
      </c>
      <c r="N1987">
        <v>9</v>
      </c>
      <c r="O1987">
        <v>0</v>
      </c>
      <c r="P1987">
        <v>6</v>
      </c>
      <c r="Q1987">
        <v>3</v>
      </c>
      <c r="R1987">
        <v>1</v>
      </c>
      <c r="S1987">
        <v>3</v>
      </c>
      <c r="T1987">
        <f>marketing_campaign[[#This Row],[MntGoldProds]]+marketing_campaign[[#This Row],[MntSweetProducts]]+marketing_campaign[[#This Row],[MntFishProducts]]+marketing_campaign[[#This Row],[MntMeatProducts]]+marketing_campaign[[#This Row],[MntFruits]]+marketing_campaign[[#This Row],[MntWines]]</f>
        <v>22</v>
      </c>
      <c r="U1987">
        <v>1</v>
      </c>
      <c r="V1987">
        <v>0</v>
      </c>
      <c r="W1987">
        <v>0</v>
      </c>
      <c r="X1987">
        <v>3</v>
      </c>
      <c r="Y1987">
        <f t="shared" si="63"/>
        <v>4</v>
      </c>
      <c r="Z1987">
        <v>5</v>
      </c>
      <c r="AA1987">
        <v>0</v>
      </c>
      <c r="AB1987">
        <v>0</v>
      </c>
      <c r="AC1987">
        <v>0</v>
      </c>
      <c r="AD1987">
        <v>0</v>
      </c>
      <c r="AE1987">
        <v>0</v>
      </c>
      <c r="AF1987">
        <v>0</v>
      </c>
      <c r="AG1987">
        <v>3</v>
      </c>
      <c r="AH1987">
        <v>11</v>
      </c>
      <c r="AI1987">
        <v>0</v>
      </c>
      <c r="AJ1987">
        <f>marketing_campaign[[#This Row],[AcceptedCmp2]]+marketing_campaign[[#This Row],[AcceptedCmp1]]+marketing_campaign[[#This Row],[AcceptedCmp5]]+marketing_campaign[[#This Row],[AcceptedCmp4]]+marketing_campaign[[#This Row],[AcceptedCmp3]]</f>
        <v>0</v>
      </c>
    </row>
    <row r="1988" spans="1:36" x14ac:dyDescent="0.35">
      <c r="A1988">
        <v>10821</v>
      </c>
      <c r="B1988">
        <v>1978</v>
      </c>
      <c r="C1988">
        <f t="shared" ca="1" si="62"/>
        <v>48</v>
      </c>
      <c r="D1988" t="str" cm="1">
        <f t="array" aca="1" ref="D19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88" t="s">
        <v>29</v>
      </c>
      <c r="F1988" t="s">
        <v>33</v>
      </c>
      <c r="G1988" cm="1">
        <f t="array" ref="G1988">_xlfn.IFS(marketing_campaign[[#This Row],[Marital_Status]]="Single",I1988-J1988+1,marketing_campaign[[#This Row],[Marital_Status]]="Together",I1988+J1988+2,marketing_campaign[[#This Row],[Marital_Status]]="Alone",I1988-J1988+1,marketing_campaign[[#This Row],[Marital_Status]]="Married",I1988+J1988+2,marketing_campaign[[#This Row],[Marital_Status]]="Divorced",I1988+J1988+1,marketing_campaign[[#This Row],[Marital_Status]]="YOLO",I1988-J1988+1,marketing_campaign[[#This Row],[Marital_Status]]="Absurd",I1988-J1988+1,marketing_campaign[[#This Row],[Marital_Status]]="Widow",I1988+J1988+1)</f>
        <v>4</v>
      </c>
      <c r="H1988">
        <v>57113</v>
      </c>
      <c r="I1988">
        <v>1</v>
      </c>
      <c r="J1988">
        <v>1</v>
      </c>
      <c r="K1988" s="1">
        <v>41311</v>
      </c>
      <c r="L1988">
        <v>45</v>
      </c>
      <c r="M1988" t="str" cm="1">
        <f t="array" ref="M1988">_xlfn.IFS(AND(marketing_campaign[[#This Row],[Recency]]&gt;=0,marketing_campaign[[#This Row],[Recency]]&lt;=14),"Early Recency",AND(marketing_campaign[[#This Row],[Recency]]&gt;=15,marketing_campaign[[#This Row],[Recency]]&lt;=31),"Mid-Recency",marketing_campaign[[#This Row],[Recency]]&gt;=32,"Late Recency")</f>
        <v>Late Recency</v>
      </c>
      <c r="N1988">
        <v>182</v>
      </c>
      <c r="O1988">
        <v>4</v>
      </c>
      <c r="P1988">
        <v>33</v>
      </c>
      <c r="Q1988">
        <v>0</v>
      </c>
      <c r="R1988">
        <v>2</v>
      </c>
      <c r="S1988">
        <v>42</v>
      </c>
      <c r="T1988">
        <f>marketing_campaign[[#This Row],[MntGoldProds]]+marketing_campaign[[#This Row],[MntSweetProducts]]+marketing_campaign[[#This Row],[MntFishProducts]]+marketing_campaign[[#This Row],[MntMeatProducts]]+marketing_campaign[[#This Row],[MntFruits]]+marketing_campaign[[#This Row],[MntWines]]</f>
        <v>263</v>
      </c>
      <c r="U1988">
        <v>6</v>
      </c>
      <c r="V1988">
        <v>4</v>
      </c>
      <c r="W1988">
        <v>1</v>
      </c>
      <c r="X1988">
        <v>5</v>
      </c>
      <c r="Y1988">
        <f t="shared" si="63"/>
        <v>16</v>
      </c>
      <c r="Z1988">
        <v>7</v>
      </c>
      <c r="AA1988">
        <v>0</v>
      </c>
      <c r="AB1988">
        <v>0</v>
      </c>
      <c r="AC1988">
        <v>0</v>
      </c>
      <c r="AD1988">
        <v>0</v>
      </c>
      <c r="AE1988">
        <v>0</v>
      </c>
      <c r="AF1988">
        <v>0</v>
      </c>
      <c r="AG1988">
        <v>3</v>
      </c>
      <c r="AH1988">
        <v>11</v>
      </c>
      <c r="AI1988">
        <v>0</v>
      </c>
      <c r="AJ1988">
        <f>marketing_campaign[[#This Row],[AcceptedCmp2]]+marketing_campaign[[#This Row],[AcceptedCmp1]]+marketing_campaign[[#This Row],[AcceptedCmp5]]+marketing_campaign[[#This Row],[AcceptedCmp4]]+marketing_campaign[[#This Row],[AcceptedCmp3]]</f>
        <v>0</v>
      </c>
    </row>
    <row r="1989" spans="1:36" x14ac:dyDescent="0.35">
      <c r="A1989">
        <v>4552</v>
      </c>
      <c r="B1989">
        <v>1991</v>
      </c>
      <c r="C1989">
        <f t="shared" ca="1" si="62"/>
        <v>35</v>
      </c>
      <c r="D1989" t="str" cm="1">
        <f t="array" aca="1" ref="D19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89" t="s">
        <v>29</v>
      </c>
      <c r="F1989" t="s">
        <v>33</v>
      </c>
      <c r="G1989" cm="1">
        <f t="array" ref="G1989">_xlfn.IFS(marketing_campaign[[#This Row],[Marital_Status]]="Single",I1989-J1989+1,marketing_campaign[[#This Row],[Marital_Status]]="Together",I1989+J1989+2,marketing_campaign[[#This Row],[Marital_Status]]="Alone",I1989-J1989+1,marketing_campaign[[#This Row],[Marital_Status]]="Married",I1989+J1989+2,marketing_campaign[[#This Row],[Marital_Status]]="Divorced",I1989+J1989+1,marketing_campaign[[#This Row],[Marital_Status]]="YOLO",I1989-J1989+1,marketing_campaign[[#This Row],[Marital_Status]]="Absurd",I1989-J1989+1,marketing_campaign[[#This Row],[Marital_Status]]="Widow",I1989+J1989+1)</f>
        <v>2</v>
      </c>
      <c r="H1989">
        <v>51373</v>
      </c>
      <c r="I1989">
        <v>0</v>
      </c>
      <c r="J1989">
        <v>0</v>
      </c>
      <c r="K1989" s="1">
        <v>41447</v>
      </c>
      <c r="L1989">
        <v>37</v>
      </c>
      <c r="M1989" t="str" cm="1">
        <f t="array" ref="M1989">_xlfn.IFS(AND(marketing_campaign[[#This Row],[Recency]]&gt;=0,marketing_campaign[[#This Row],[Recency]]&lt;=14),"Early Recency",AND(marketing_campaign[[#This Row],[Recency]]&gt;=15,marketing_campaign[[#This Row],[Recency]]&lt;=31),"Mid-Recency",marketing_campaign[[#This Row],[Recency]]&gt;=32,"Late Recency")</f>
        <v>Late Recency</v>
      </c>
      <c r="N1989">
        <v>83</v>
      </c>
      <c r="O1989">
        <v>2</v>
      </c>
      <c r="P1989">
        <v>101</v>
      </c>
      <c r="Q1989">
        <v>64</v>
      </c>
      <c r="R1989">
        <v>26</v>
      </c>
      <c r="S1989">
        <v>117</v>
      </c>
      <c r="T1989">
        <f>marketing_campaign[[#This Row],[MntGoldProds]]+marketing_campaign[[#This Row],[MntSweetProducts]]+marketing_campaign[[#This Row],[MntFishProducts]]+marketing_campaign[[#This Row],[MntMeatProducts]]+marketing_campaign[[#This Row],[MntFruits]]+marketing_campaign[[#This Row],[MntWines]]</f>
        <v>393</v>
      </c>
      <c r="U1989">
        <v>1</v>
      </c>
      <c r="V1989">
        <v>3</v>
      </c>
      <c r="W1989">
        <v>5</v>
      </c>
      <c r="X1989">
        <v>3</v>
      </c>
      <c r="Y1989">
        <f t="shared" si="63"/>
        <v>12</v>
      </c>
      <c r="Z1989">
        <v>4</v>
      </c>
      <c r="AA1989">
        <v>0</v>
      </c>
      <c r="AB1989">
        <v>0</v>
      </c>
      <c r="AC1989">
        <v>0</v>
      </c>
      <c r="AD1989">
        <v>0</v>
      </c>
      <c r="AE1989">
        <v>0</v>
      </c>
      <c r="AF1989">
        <v>0</v>
      </c>
      <c r="AG1989">
        <v>3</v>
      </c>
      <c r="AH1989">
        <v>11</v>
      </c>
      <c r="AI1989">
        <v>0</v>
      </c>
      <c r="AJ1989">
        <f>marketing_campaign[[#This Row],[AcceptedCmp2]]+marketing_campaign[[#This Row],[AcceptedCmp1]]+marketing_campaign[[#This Row],[AcceptedCmp5]]+marketing_campaign[[#This Row],[AcceptedCmp4]]+marketing_campaign[[#This Row],[AcceptedCmp3]]</f>
        <v>0</v>
      </c>
    </row>
    <row r="1990" spans="1:36" x14ac:dyDescent="0.35">
      <c r="A1990">
        <v>898</v>
      </c>
      <c r="B1990">
        <v>1986</v>
      </c>
      <c r="C1990">
        <f t="shared" ca="1" si="62"/>
        <v>40</v>
      </c>
      <c r="D1990" t="str" cm="1">
        <f t="array" aca="1" ref="D19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1990" t="s">
        <v>29</v>
      </c>
      <c r="F1990" t="s">
        <v>33</v>
      </c>
      <c r="G1990" cm="1">
        <f t="array" ref="G1990">_xlfn.IFS(marketing_campaign[[#This Row],[Marital_Status]]="Single",I1990-J1990+1,marketing_campaign[[#This Row],[Marital_Status]]="Together",I1990+J1990+2,marketing_campaign[[#This Row],[Marital_Status]]="Alone",I1990-J1990+1,marketing_campaign[[#This Row],[Marital_Status]]="Married",I1990+J1990+2,marketing_campaign[[#This Row],[Marital_Status]]="Divorced",I1990+J1990+1,marketing_campaign[[#This Row],[Marital_Status]]="YOLO",I1990-J1990+1,marketing_campaign[[#This Row],[Marital_Status]]="Absurd",I1990-J1990+1,marketing_campaign[[#This Row],[Marital_Status]]="Widow",I1990+J1990+1)</f>
        <v>3</v>
      </c>
      <c r="H1990">
        <v>23477</v>
      </c>
      <c r="I1990">
        <v>1</v>
      </c>
      <c r="J1990">
        <v>0</v>
      </c>
      <c r="K1990" s="1">
        <v>41568</v>
      </c>
      <c r="L1990">
        <v>39</v>
      </c>
      <c r="M1990" t="str" cm="1">
        <f t="array" ref="M1990">_xlfn.IFS(AND(marketing_campaign[[#This Row],[Recency]]&gt;=0,marketing_campaign[[#This Row],[Recency]]&lt;=14),"Early Recency",AND(marketing_campaign[[#This Row],[Recency]]&gt;=15,marketing_campaign[[#This Row],[Recency]]&lt;=31),"Mid-Recency",marketing_campaign[[#This Row],[Recency]]&gt;=32,"Late Recency")</f>
        <v>Late Recency</v>
      </c>
      <c r="N1990">
        <v>38</v>
      </c>
      <c r="O1990">
        <v>15</v>
      </c>
      <c r="P1990">
        <v>54</v>
      </c>
      <c r="Q1990">
        <v>3</v>
      </c>
      <c r="R1990">
        <v>8</v>
      </c>
      <c r="S1990">
        <v>29</v>
      </c>
      <c r="T1990">
        <f>marketing_campaign[[#This Row],[MntGoldProds]]+marketing_campaign[[#This Row],[MntSweetProducts]]+marketing_campaign[[#This Row],[MntFishProducts]]+marketing_campaign[[#This Row],[MntMeatProducts]]+marketing_campaign[[#This Row],[MntFruits]]+marketing_campaign[[#This Row],[MntWines]]</f>
        <v>147</v>
      </c>
      <c r="U1990">
        <v>3</v>
      </c>
      <c r="V1990">
        <v>3</v>
      </c>
      <c r="W1990">
        <v>0</v>
      </c>
      <c r="X1990">
        <v>4</v>
      </c>
      <c r="Y1990">
        <f t="shared" si="63"/>
        <v>10</v>
      </c>
      <c r="Z1990">
        <v>8</v>
      </c>
      <c r="AA1990">
        <v>0</v>
      </c>
      <c r="AB1990">
        <v>0</v>
      </c>
      <c r="AC1990">
        <v>0</v>
      </c>
      <c r="AD1990">
        <v>0</v>
      </c>
      <c r="AE1990">
        <v>0</v>
      </c>
      <c r="AF1990">
        <v>0</v>
      </c>
      <c r="AG1990">
        <v>3</v>
      </c>
      <c r="AH1990">
        <v>11</v>
      </c>
      <c r="AI1990">
        <v>0</v>
      </c>
      <c r="AJ1990">
        <f>marketing_campaign[[#This Row],[AcceptedCmp2]]+marketing_campaign[[#This Row],[AcceptedCmp1]]+marketing_campaign[[#This Row],[AcceptedCmp5]]+marketing_campaign[[#This Row],[AcceptedCmp4]]+marketing_campaign[[#This Row],[AcceptedCmp3]]</f>
        <v>0</v>
      </c>
    </row>
    <row r="1991" spans="1:36" x14ac:dyDescent="0.35">
      <c r="A1991">
        <v>9797</v>
      </c>
      <c r="B1991">
        <v>1956</v>
      </c>
      <c r="C1991">
        <f t="shared" ca="1" si="62"/>
        <v>70</v>
      </c>
      <c r="D1991" t="str" cm="1">
        <f t="array" aca="1" ref="D19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1" t="s">
        <v>29</v>
      </c>
      <c r="F1991" t="s">
        <v>33</v>
      </c>
      <c r="G1991" cm="1">
        <f t="array" ref="G1991">_xlfn.IFS(marketing_campaign[[#This Row],[Marital_Status]]="Single",I1991-J1991+1,marketing_campaign[[#This Row],[Marital_Status]]="Together",I1991+J1991+2,marketing_campaign[[#This Row],[Marital_Status]]="Alone",I1991-J1991+1,marketing_campaign[[#This Row],[Marital_Status]]="Married",I1991+J1991+2,marketing_campaign[[#This Row],[Marital_Status]]="Divorced",I1991+J1991+1,marketing_campaign[[#This Row],[Marital_Status]]="YOLO",I1991-J1991+1,marketing_campaign[[#This Row],[Marital_Status]]="Absurd",I1991-J1991+1,marketing_campaign[[#This Row],[Marital_Status]]="Widow",I1991+J1991+1)</f>
        <v>3</v>
      </c>
      <c r="H1991">
        <v>58116</v>
      </c>
      <c r="I1991">
        <v>0</v>
      </c>
      <c r="J1991">
        <v>1</v>
      </c>
      <c r="K1991" s="1">
        <v>41742</v>
      </c>
      <c r="L1991">
        <v>38</v>
      </c>
      <c r="M1991" t="str" cm="1">
        <f t="array" ref="M1991">_xlfn.IFS(AND(marketing_campaign[[#This Row],[Recency]]&gt;=0,marketing_campaign[[#This Row],[Recency]]&lt;=14),"Early Recency",AND(marketing_campaign[[#This Row],[Recency]]&gt;=15,marketing_campaign[[#This Row],[Recency]]&lt;=31),"Mid-Recency",marketing_campaign[[#This Row],[Recency]]&gt;=32,"Late Recency")</f>
        <v>Late Recency</v>
      </c>
      <c r="N1991">
        <v>228</v>
      </c>
      <c r="O1991">
        <v>19</v>
      </c>
      <c r="P1991">
        <v>130</v>
      </c>
      <c r="Q1991">
        <v>4</v>
      </c>
      <c r="R1991">
        <v>11</v>
      </c>
      <c r="S1991">
        <v>51</v>
      </c>
      <c r="T1991">
        <f>marketing_campaign[[#This Row],[MntGoldProds]]+marketing_campaign[[#This Row],[MntSweetProducts]]+marketing_campaign[[#This Row],[MntFishProducts]]+marketing_campaign[[#This Row],[MntMeatProducts]]+marketing_campaign[[#This Row],[MntFruits]]+marketing_campaign[[#This Row],[MntWines]]</f>
        <v>443</v>
      </c>
      <c r="U1991">
        <v>2</v>
      </c>
      <c r="V1991">
        <v>3</v>
      </c>
      <c r="W1991">
        <v>3</v>
      </c>
      <c r="X1991">
        <v>8</v>
      </c>
      <c r="Y1991">
        <f t="shared" si="63"/>
        <v>16</v>
      </c>
      <c r="Z1991">
        <v>2</v>
      </c>
      <c r="AA1991">
        <v>0</v>
      </c>
      <c r="AB1991">
        <v>0</v>
      </c>
      <c r="AC1991">
        <v>0</v>
      </c>
      <c r="AD1991">
        <v>0</v>
      </c>
      <c r="AE1991">
        <v>0</v>
      </c>
      <c r="AF1991">
        <v>0</v>
      </c>
      <c r="AG1991">
        <v>3</v>
      </c>
      <c r="AH1991">
        <v>11</v>
      </c>
      <c r="AI1991">
        <v>0</v>
      </c>
      <c r="AJ1991">
        <f>marketing_campaign[[#This Row],[AcceptedCmp2]]+marketing_campaign[[#This Row],[AcceptedCmp1]]+marketing_campaign[[#This Row],[AcceptedCmp5]]+marketing_campaign[[#This Row],[AcceptedCmp4]]+marketing_campaign[[#This Row],[AcceptedCmp3]]</f>
        <v>0</v>
      </c>
    </row>
    <row r="1992" spans="1:36" x14ac:dyDescent="0.35">
      <c r="A1992">
        <v>10949</v>
      </c>
      <c r="B1992">
        <v>1963</v>
      </c>
      <c r="C1992">
        <f t="shared" ca="1" si="62"/>
        <v>63</v>
      </c>
      <c r="D1992" t="str" cm="1">
        <f t="array" aca="1" ref="D19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2" t="s">
        <v>32</v>
      </c>
      <c r="F1992" t="s">
        <v>35</v>
      </c>
      <c r="G1992" cm="1">
        <f t="array" ref="G1992">_xlfn.IFS(marketing_campaign[[#This Row],[Marital_Status]]="Single",I1992-J1992+1,marketing_campaign[[#This Row],[Marital_Status]]="Together",I1992+J1992+2,marketing_campaign[[#This Row],[Marital_Status]]="Alone",I1992-J1992+1,marketing_campaign[[#This Row],[Marital_Status]]="Married",I1992+J1992+2,marketing_campaign[[#This Row],[Marital_Status]]="Divorced",I1992+J1992+1,marketing_campaign[[#This Row],[Marital_Status]]="YOLO",I1992-J1992+1,marketing_campaign[[#This Row],[Marital_Status]]="Absurd",I1992-J1992+1,marketing_campaign[[#This Row],[Marital_Status]]="Widow",I1992+J1992+1)</f>
        <v>1</v>
      </c>
      <c r="H1992">
        <v>72968</v>
      </c>
      <c r="I1992">
        <v>0</v>
      </c>
      <c r="J1992">
        <v>0</v>
      </c>
      <c r="K1992" s="1">
        <v>41624</v>
      </c>
      <c r="L1992">
        <v>8</v>
      </c>
      <c r="M1992" t="str" cm="1">
        <f t="array" ref="M1992">_xlfn.IFS(AND(marketing_campaign[[#This Row],[Recency]]&gt;=0,marketing_campaign[[#This Row],[Recency]]&lt;=14),"Early Recency",AND(marketing_campaign[[#This Row],[Recency]]&gt;=15,marketing_campaign[[#This Row],[Recency]]&lt;=31),"Mid-Recency",marketing_campaign[[#This Row],[Recency]]&gt;=32,"Late Recency")</f>
        <v>Early Recency</v>
      </c>
      <c r="N1992">
        <v>1092</v>
      </c>
      <c r="O1992">
        <v>37</v>
      </c>
      <c r="P1992">
        <v>592</v>
      </c>
      <c r="Q1992">
        <v>145</v>
      </c>
      <c r="R1992">
        <v>37</v>
      </c>
      <c r="S1992">
        <v>55</v>
      </c>
      <c r="T1992">
        <f>marketing_campaign[[#This Row],[MntGoldProds]]+marketing_campaign[[#This Row],[MntSweetProducts]]+marketing_campaign[[#This Row],[MntFishProducts]]+marketing_campaign[[#This Row],[MntMeatProducts]]+marketing_campaign[[#This Row],[MntFruits]]+marketing_campaign[[#This Row],[MntWines]]</f>
        <v>1958</v>
      </c>
      <c r="U1992">
        <v>1</v>
      </c>
      <c r="V1992">
        <v>5</v>
      </c>
      <c r="W1992">
        <v>5</v>
      </c>
      <c r="X1992">
        <v>8</v>
      </c>
      <c r="Y1992">
        <f t="shared" si="63"/>
        <v>19</v>
      </c>
      <c r="Z1992">
        <v>3</v>
      </c>
      <c r="AA1992">
        <v>0</v>
      </c>
      <c r="AB1992">
        <v>0</v>
      </c>
      <c r="AC1992">
        <v>0</v>
      </c>
      <c r="AD1992">
        <v>1</v>
      </c>
      <c r="AE1992">
        <v>0</v>
      </c>
      <c r="AF1992">
        <v>0</v>
      </c>
      <c r="AG1992">
        <v>3</v>
      </c>
      <c r="AH1992">
        <v>11</v>
      </c>
      <c r="AI1992">
        <v>1</v>
      </c>
      <c r="AJ1992">
        <f>marketing_campaign[[#This Row],[AcceptedCmp2]]+marketing_campaign[[#This Row],[AcceptedCmp1]]+marketing_campaign[[#This Row],[AcceptedCmp5]]+marketing_campaign[[#This Row],[AcceptedCmp4]]+marketing_campaign[[#This Row],[AcceptedCmp3]]</f>
        <v>1</v>
      </c>
    </row>
    <row r="1993" spans="1:36" x14ac:dyDescent="0.35">
      <c r="A1993">
        <v>8212</v>
      </c>
      <c r="B1993">
        <v>1971</v>
      </c>
      <c r="C1993">
        <f t="shared" ca="1" si="62"/>
        <v>55</v>
      </c>
      <c r="D1993" t="str" cm="1">
        <f t="array" aca="1" ref="D19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3" t="s">
        <v>34</v>
      </c>
      <c r="F1993" t="s">
        <v>33</v>
      </c>
      <c r="G1993" cm="1">
        <f t="array" ref="G1993">_xlfn.IFS(marketing_campaign[[#This Row],[Marital_Status]]="Single",I1993-J1993+1,marketing_campaign[[#This Row],[Marital_Status]]="Together",I1993+J1993+2,marketing_campaign[[#This Row],[Marital_Status]]="Alone",I1993-J1993+1,marketing_campaign[[#This Row],[Marital_Status]]="Married",I1993+J1993+2,marketing_campaign[[#This Row],[Marital_Status]]="Divorced",I1993+J1993+1,marketing_campaign[[#This Row],[Marital_Status]]="YOLO",I1993-J1993+1,marketing_campaign[[#This Row],[Marital_Status]]="Absurd",I1993-J1993+1,marketing_campaign[[#This Row],[Marital_Status]]="Widow",I1993+J1993+1)</f>
        <v>3</v>
      </c>
      <c r="H1993">
        <v>39791</v>
      </c>
      <c r="I1993">
        <v>0</v>
      </c>
      <c r="J1993">
        <v>1</v>
      </c>
      <c r="K1993" s="1">
        <v>41361</v>
      </c>
      <c r="L1993">
        <v>89</v>
      </c>
      <c r="M1993" t="str" cm="1">
        <f t="array" ref="M1993">_xlfn.IFS(AND(marketing_campaign[[#This Row],[Recency]]&gt;=0,marketing_campaign[[#This Row],[Recency]]&lt;=14),"Early Recency",AND(marketing_campaign[[#This Row],[Recency]]&gt;=15,marketing_campaign[[#This Row],[Recency]]&lt;=31),"Mid-Recency",marketing_campaign[[#This Row],[Recency]]&gt;=32,"Late Recency")</f>
        <v>Late Recency</v>
      </c>
      <c r="N1993">
        <v>85</v>
      </c>
      <c r="O1993">
        <v>15</v>
      </c>
      <c r="P1993">
        <v>27</v>
      </c>
      <c r="Q1993">
        <v>13</v>
      </c>
      <c r="R1993">
        <v>13</v>
      </c>
      <c r="S1993">
        <v>21</v>
      </c>
      <c r="T1993">
        <f>marketing_campaign[[#This Row],[MntGoldProds]]+marketing_campaign[[#This Row],[MntSweetProducts]]+marketing_campaign[[#This Row],[MntFishProducts]]+marketing_campaign[[#This Row],[MntMeatProducts]]+marketing_campaign[[#This Row],[MntFruits]]+marketing_campaign[[#This Row],[MntWines]]</f>
        <v>174</v>
      </c>
      <c r="U1993">
        <v>2</v>
      </c>
      <c r="V1993">
        <v>3</v>
      </c>
      <c r="W1993">
        <v>1</v>
      </c>
      <c r="X1993">
        <v>4</v>
      </c>
      <c r="Y1993">
        <f t="shared" si="63"/>
        <v>10</v>
      </c>
      <c r="Z1993">
        <v>7</v>
      </c>
      <c r="AA1993">
        <v>0</v>
      </c>
      <c r="AB1993">
        <v>0</v>
      </c>
      <c r="AC1993">
        <v>0</v>
      </c>
      <c r="AD1993">
        <v>0</v>
      </c>
      <c r="AE1993">
        <v>0</v>
      </c>
      <c r="AF1993">
        <v>0</v>
      </c>
      <c r="AG1993">
        <v>3</v>
      </c>
      <c r="AH1993">
        <v>11</v>
      </c>
      <c r="AI1993">
        <v>0</v>
      </c>
      <c r="AJ1993">
        <f>marketing_campaign[[#This Row],[AcceptedCmp2]]+marketing_campaign[[#This Row],[AcceptedCmp1]]+marketing_campaign[[#This Row],[AcceptedCmp5]]+marketing_campaign[[#This Row],[AcceptedCmp4]]+marketing_campaign[[#This Row],[AcceptedCmp3]]</f>
        <v>0</v>
      </c>
    </row>
    <row r="1994" spans="1:36" x14ac:dyDescent="0.35">
      <c r="A1994">
        <v>6248</v>
      </c>
      <c r="B1994">
        <v>1947</v>
      </c>
      <c r="C1994">
        <f t="shared" ca="1" si="62"/>
        <v>79</v>
      </c>
      <c r="D1994" t="str" cm="1">
        <f t="array" aca="1" ref="D19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1994" t="s">
        <v>34</v>
      </c>
      <c r="F1994" t="s">
        <v>30</v>
      </c>
      <c r="G1994" cm="1">
        <f t="array" ref="G1994">_xlfn.IFS(marketing_campaign[[#This Row],[Marital_Status]]="Single",I1994-J1994+1,marketing_campaign[[#This Row],[Marital_Status]]="Together",I1994+J1994+2,marketing_campaign[[#This Row],[Marital_Status]]="Alone",I1994-J1994+1,marketing_campaign[[#This Row],[Marital_Status]]="Married",I1994+J1994+2,marketing_campaign[[#This Row],[Marital_Status]]="Divorced",I1994+J1994+1,marketing_campaign[[#This Row],[Marital_Status]]="YOLO",I1994-J1994+1,marketing_campaign[[#This Row],[Marital_Status]]="Absurd",I1994-J1994+1,marketing_campaign[[#This Row],[Marital_Status]]="Widow",I1994+J1994+1)</f>
        <v>1</v>
      </c>
      <c r="H1994">
        <v>91712</v>
      </c>
      <c r="I1994">
        <v>0</v>
      </c>
      <c r="J1994">
        <v>0</v>
      </c>
      <c r="K1994" s="1">
        <v>41564</v>
      </c>
      <c r="L1994">
        <v>47</v>
      </c>
      <c r="M1994" t="str" cm="1">
        <f t="array" ref="M1994">_xlfn.IFS(AND(marketing_campaign[[#This Row],[Recency]]&gt;=0,marketing_campaign[[#This Row],[Recency]]&lt;=14),"Early Recency",AND(marketing_campaign[[#This Row],[Recency]]&gt;=15,marketing_campaign[[#This Row],[Recency]]&lt;=31),"Mid-Recency",marketing_campaign[[#This Row],[Recency]]&gt;=32,"Late Recency")</f>
        <v>Late Recency</v>
      </c>
      <c r="N1994">
        <v>1276</v>
      </c>
      <c r="O1994">
        <v>24</v>
      </c>
      <c r="P1994">
        <v>746</v>
      </c>
      <c r="Q1994">
        <v>94</v>
      </c>
      <c r="R1994">
        <v>29</v>
      </c>
      <c r="S1994">
        <v>48</v>
      </c>
      <c r="T1994">
        <f>marketing_campaign[[#This Row],[MntGoldProds]]+marketing_campaign[[#This Row],[MntSweetProducts]]+marketing_campaign[[#This Row],[MntFishProducts]]+marketing_campaign[[#This Row],[MntMeatProducts]]+marketing_campaign[[#This Row],[MntFruits]]+marketing_campaign[[#This Row],[MntWines]]</f>
        <v>2217</v>
      </c>
      <c r="U1994">
        <v>0</v>
      </c>
      <c r="V1994">
        <v>9</v>
      </c>
      <c r="W1994">
        <v>7</v>
      </c>
      <c r="X1994">
        <v>11</v>
      </c>
      <c r="Y1994">
        <f t="shared" si="63"/>
        <v>27</v>
      </c>
      <c r="Z1994">
        <v>3</v>
      </c>
      <c r="AA1994">
        <v>0</v>
      </c>
      <c r="AB1994">
        <v>0</v>
      </c>
      <c r="AC1994">
        <v>1</v>
      </c>
      <c r="AD1994">
        <v>0</v>
      </c>
      <c r="AE1994">
        <v>0</v>
      </c>
      <c r="AF1994">
        <v>0</v>
      </c>
      <c r="AG1994">
        <v>3</v>
      </c>
      <c r="AH1994">
        <v>11</v>
      </c>
      <c r="AI1994">
        <v>1</v>
      </c>
      <c r="AJ1994">
        <f>marketing_campaign[[#This Row],[AcceptedCmp2]]+marketing_campaign[[#This Row],[AcceptedCmp1]]+marketing_campaign[[#This Row],[AcceptedCmp5]]+marketing_campaign[[#This Row],[AcceptedCmp4]]+marketing_campaign[[#This Row],[AcceptedCmp3]]</f>
        <v>1</v>
      </c>
    </row>
    <row r="1995" spans="1:36" x14ac:dyDescent="0.35">
      <c r="A1995">
        <v>10164</v>
      </c>
      <c r="B1995">
        <v>1958</v>
      </c>
      <c r="C1995">
        <f t="shared" ca="1" si="62"/>
        <v>68</v>
      </c>
      <c r="D1995" t="str" cm="1">
        <f t="array" aca="1" ref="D19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5" t="s">
        <v>29</v>
      </c>
      <c r="F1995" t="s">
        <v>30</v>
      </c>
      <c r="G1995" cm="1">
        <f t="array" ref="G1995">_xlfn.IFS(marketing_campaign[[#This Row],[Marital_Status]]="Single",I1995-J1995+1,marketing_campaign[[#This Row],[Marital_Status]]="Together",I1995+J1995+2,marketing_campaign[[#This Row],[Marital_Status]]="Alone",I1995-J1995+1,marketing_campaign[[#This Row],[Marital_Status]]="Married",I1995+J1995+2,marketing_campaign[[#This Row],[Marital_Status]]="Divorced",I1995+J1995+1,marketing_campaign[[#This Row],[Marital_Status]]="YOLO",I1995-J1995+1,marketing_campaign[[#This Row],[Marital_Status]]="Absurd",I1995-J1995+1,marketing_campaign[[#This Row],[Marital_Status]]="Widow",I1995+J1995+1)</f>
        <v>0</v>
      </c>
      <c r="H1995">
        <v>94472</v>
      </c>
      <c r="I1995">
        <v>0</v>
      </c>
      <c r="J1995">
        <v>1</v>
      </c>
      <c r="K1995" s="1">
        <v>41732</v>
      </c>
      <c r="L1995">
        <v>75</v>
      </c>
      <c r="M1995" t="str" cm="1">
        <f t="array" ref="M1995">_xlfn.IFS(AND(marketing_campaign[[#This Row],[Recency]]&gt;=0,marketing_campaign[[#This Row],[Recency]]&lt;=14),"Early Recency",AND(marketing_campaign[[#This Row],[Recency]]&gt;=15,marketing_campaign[[#This Row],[Recency]]&lt;=31),"Mid-Recency",marketing_campaign[[#This Row],[Recency]]&gt;=32,"Late Recency")</f>
        <v>Late Recency</v>
      </c>
      <c r="N1995">
        <v>1017</v>
      </c>
      <c r="O1995">
        <v>33</v>
      </c>
      <c r="P1995">
        <v>417</v>
      </c>
      <c r="Q1995">
        <v>108</v>
      </c>
      <c r="R1995">
        <v>100</v>
      </c>
      <c r="S1995">
        <v>16</v>
      </c>
      <c r="T1995">
        <f>marketing_campaign[[#This Row],[MntGoldProds]]+marketing_campaign[[#This Row],[MntSweetProducts]]+marketing_campaign[[#This Row],[MntFishProducts]]+marketing_campaign[[#This Row],[MntMeatProducts]]+marketing_campaign[[#This Row],[MntFruits]]+marketing_campaign[[#This Row],[MntWines]]</f>
        <v>1691</v>
      </c>
      <c r="U1995">
        <v>1</v>
      </c>
      <c r="V1995">
        <v>5</v>
      </c>
      <c r="W1995">
        <v>5</v>
      </c>
      <c r="X1995">
        <v>5</v>
      </c>
      <c r="Y1995">
        <f t="shared" si="63"/>
        <v>16</v>
      </c>
      <c r="Z1995">
        <v>5</v>
      </c>
      <c r="AA1995">
        <v>0</v>
      </c>
      <c r="AB1995">
        <v>1</v>
      </c>
      <c r="AC1995">
        <v>1</v>
      </c>
      <c r="AD1995">
        <v>0</v>
      </c>
      <c r="AE1995">
        <v>0</v>
      </c>
      <c r="AF1995">
        <v>0</v>
      </c>
      <c r="AG1995">
        <v>3</v>
      </c>
      <c r="AH1995">
        <v>11</v>
      </c>
      <c r="AI1995">
        <v>0</v>
      </c>
      <c r="AJ1995">
        <f>marketing_campaign[[#This Row],[AcceptedCmp2]]+marketing_campaign[[#This Row],[AcceptedCmp1]]+marketing_campaign[[#This Row],[AcceptedCmp5]]+marketing_campaign[[#This Row],[AcceptedCmp4]]+marketing_campaign[[#This Row],[AcceptedCmp3]]</f>
        <v>2</v>
      </c>
    </row>
    <row r="1996" spans="1:36" x14ac:dyDescent="0.35">
      <c r="A1996">
        <v>4547</v>
      </c>
      <c r="B1996">
        <v>1960</v>
      </c>
      <c r="C1996">
        <f t="shared" ca="1" si="62"/>
        <v>66</v>
      </c>
      <c r="D1996" t="str" cm="1">
        <f t="array" aca="1" ref="D19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1996" t="s">
        <v>29</v>
      </c>
      <c r="F1996" t="s">
        <v>31</v>
      </c>
      <c r="G1996" cm="1">
        <f t="array" ref="G1996">_xlfn.IFS(marketing_campaign[[#This Row],[Marital_Status]]="Single",I1996-J1996+1,marketing_campaign[[#This Row],[Marital_Status]]="Together",I1996+J1996+2,marketing_campaign[[#This Row],[Marital_Status]]="Alone",I1996-J1996+1,marketing_campaign[[#This Row],[Marital_Status]]="Married",I1996+J1996+2,marketing_campaign[[#This Row],[Marital_Status]]="Divorced",I1996+J1996+1,marketing_campaign[[#This Row],[Marital_Status]]="YOLO",I1996-J1996+1,marketing_campaign[[#This Row],[Marital_Status]]="Absurd",I1996-J1996+1,marketing_campaign[[#This Row],[Marital_Status]]="Widow",I1996+J1996+1)</f>
        <v>4</v>
      </c>
      <c r="H1996">
        <v>13672</v>
      </c>
      <c r="I1996">
        <v>1</v>
      </c>
      <c r="J1996">
        <v>1</v>
      </c>
      <c r="K1996" s="1">
        <v>41381</v>
      </c>
      <c r="L1996">
        <v>86</v>
      </c>
      <c r="M1996" t="str" cm="1">
        <f t="array" ref="M1996">_xlfn.IFS(AND(marketing_campaign[[#This Row],[Recency]]&gt;=0,marketing_campaign[[#This Row],[Recency]]&lt;=14),"Early Recency",AND(marketing_campaign[[#This Row],[Recency]]&gt;=15,marketing_campaign[[#This Row],[Recency]]&lt;=31),"Mid-Recency",marketing_campaign[[#This Row],[Recency]]&gt;=32,"Late Recency")</f>
        <v>Late Recency</v>
      </c>
      <c r="N1996">
        <v>6</v>
      </c>
      <c r="O1996">
        <v>2</v>
      </c>
      <c r="P1996">
        <v>9</v>
      </c>
      <c r="Q1996">
        <v>2</v>
      </c>
      <c r="R1996">
        <v>1</v>
      </c>
      <c r="S1996">
        <v>5</v>
      </c>
      <c r="T1996">
        <f>marketing_campaign[[#This Row],[MntGoldProds]]+marketing_campaign[[#This Row],[MntSweetProducts]]+marketing_campaign[[#This Row],[MntFishProducts]]+marketing_campaign[[#This Row],[MntMeatProducts]]+marketing_campaign[[#This Row],[MntFruits]]+marketing_campaign[[#This Row],[MntWines]]</f>
        <v>25</v>
      </c>
      <c r="U1996">
        <v>2</v>
      </c>
      <c r="V1996">
        <v>1</v>
      </c>
      <c r="W1996">
        <v>0</v>
      </c>
      <c r="X1996">
        <v>3</v>
      </c>
      <c r="Y1996">
        <f t="shared" si="63"/>
        <v>6</v>
      </c>
      <c r="Z1996">
        <v>8</v>
      </c>
      <c r="AA1996">
        <v>0</v>
      </c>
      <c r="AB1996">
        <v>0</v>
      </c>
      <c r="AC1996">
        <v>0</v>
      </c>
      <c r="AD1996">
        <v>0</v>
      </c>
      <c r="AE1996">
        <v>0</v>
      </c>
      <c r="AF1996">
        <v>0</v>
      </c>
      <c r="AG1996">
        <v>3</v>
      </c>
      <c r="AH1996">
        <v>11</v>
      </c>
      <c r="AI1996">
        <v>0</v>
      </c>
      <c r="AJ1996">
        <f>marketing_campaign[[#This Row],[AcceptedCmp2]]+marketing_campaign[[#This Row],[AcceptedCmp1]]+marketing_campaign[[#This Row],[AcceptedCmp5]]+marketing_campaign[[#This Row],[AcceptedCmp4]]+marketing_campaign[[#This Row],[AcceptedCmp3]]</f>
        <v>0</v>
      </c>
    </row>
    <row r="1997" spans="1:36" x14ac:dyDescent="0.35">
      <c r="A1997">
        <v>6815</v>
      </c>
      <c r="B1997">
        <v>1980</v>
      </c>
      <c r="C1997">
        <f t="shared" ca="1" si="62"/>
        <v>46</v>
      </c>
      <c r="D1997" t="str" cm="1">
        <f t="array" aca="1" ref="D19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7" t="s">
        <v>37</v>
      </c>
      <c r="F1997" t="s">
        <v>33</v>
      </c>
      <c r="G1997" cm="1">
        <f t="array" ref="G1997">_xlfn.IFS(marketing_campaign[[#This Row],[Marital_Status]]="Single",I1997-J1997+1,marketing_campaign[[#This Row],[Marital_Status]]="Together",I1997+J1997+2,marketing_campaign[[#This Row],[Marital_Status]]="Alone",I1997-J1997+1,marketing_campaign[[#This Row],[Marital_Status]]="Married",I1997+J1997+2,marketing_campaign[[#This Row],[Marital_Status]]="Divorced",I1997+J1997+1,marketing_campaign[[#This Row],[Marital_Status]]="YOLO",I1997-J1997+1,marketing_campaign[[#This Row],[Marital_Status]]="Absurd",I1997-J1997+1,marketing_campaign[[#This Row],[Marital_Status]]="Widow",I1997+J1997+1)</f>
        <v>2</v>
      </c>
      <c r="H1997">
        <v>96547</v>
      </c>
      <c r="I1997">
        <v>0</v>
      </c>
      <c r="J1997">
        <v>0</v>
      </c>
      <c r="K1997" s="1">
        <v>41782</v>
      </c>
      <c r="L1997">
        <v>4</v>
      </c>
      <c r="M1997" t="str" cm="1">
        <f t="array" ref="M1997">_xlfn.IFS(AND(marketing_campaign[[#This Row],[Recency]]&gt;=0,marketing_campaign[[#This Row],[Recency]]&lt;=14),"Early Recency",AND(marketing_campaign[[#This Row],[Recency]]&gt;=15,marketing_campaign[[#This Row],[Recency]]&lt;=31),"Mid-Recency",marketing_campaign[[#This Row],[Recency]]&gt;=32,"Late Recency")</f>
        <v>Early Recency</v>
      </c>
      <c r="N1997">
        <v>448</v>
      </c>
      <c r="O1997">
        <v>21</v>
      </c>
      <c r="P1997">
        <v>125</v>
      </c>
      <c r="Q1997">
        <v>52</v>
      </c>
      <c r="R1997">
        <v>101</v>
      </c>
      <c r="S1997">
        <v>62</v>
      </c>
      <c r="T1997">
        <f>marketing_campaign[[#This Row],[MntGoldProds]]+marketing_campaign[[#This Row],[MntSweetProducts]]+marketing_campaign[[#This Row],[MntFishProducts]]+marketing_campaign[[#This Row],[MntMeatProducts]]+marketing_campaign[[#This Row],[MntFruits]]+marketing_campaign[[#This Row],[MntWines]]</f>
        <v>809</v>
      </c>
      <c r="U1997">
        <v>0</v>
      </c>
      <c r="V1997">
        <v>7</v>
      </c>
      <c r="W1997">
        <v>6</v>
      </c>
      <c r="X1997">
        <v>8</v>
      </c>
      <c r="Y1997">
        <f t="shared" si="63"/>
        <v>21</v>
      </c>
      <c r="Z1997">
        <v>2</v>
      </c>
      <c r="AA1997">
        <v>1</v>
      </c>
      <c r="AB1997">
        <v>0</v>
      </c>
      <c r="AC1997">
        <v>1</v>
      </c>
      <c r="AD1997">
        <v>1</v>
      </c>
      <c r="AE1997">
        <v>0</v>
      </c>
      <c r="AF1997">
        <v>0</v>
      </c>
      <c r="AG1997">
        <v>3</v>
      </c>
      <c r="AH1997">
        <v>11</v>
      </c>
      <c r="AI1997">
        <v>1</v>
      </c>
      <c r="AJ1997">
        <f>marketing_campaign[[#This Row],[AcceptedCmp2]]+marketing_campaign[[#This Row],[AcceptedCmp1]]+marketing_campaign[[#This Row],[AcceptedCmp5]]+marketing_campaign[[#This Row],[AcceptedCmp4]]+marketing_campaign[[#This Row],[AcceptedCmp3]]</f>
        <v>3</v>
      </c>
    </row>
    <row r="1998" spans="1:36" x14ac:dyDescent="0.35">
      <c r="A1998">
        <v>4122</v>
      </c>
      <c r="B1998">
        <v>1975</v>
      </c>
      <c r="C1998">
        <f t="shared" ca="1" si="62"/>
        <v>51</v>
      </c>
      <c r="D1998" t="str" cm="1">
        <f t="array" aca="1" ref="D19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8" t="s">
        <v>29</v>
      </c>
      <c r="F1998" t="s">
        <v>33</v>
      </c>
      <c r="G1998" cm="1">
        <f t="array" ref="G1998">_xlfn.IFS(marketing_campaign[[#This Row],[Marital_Status]]="Single",I1998-J1998+1,marketing_campaign[[#This Row],[Marital_Status]]="Together",I1998+J1998+2,marketing_campaign[[#This Row],[Marital_Status]]="Alone",I1998-J1998+1,marketing_campaign[[#This Row],[Marital_Status]]="Married",I1998+J1998+2,marketing_campaign[[#This Row],[Marital_Status]]="Divorced",I1998+J1998+1,marketing_campaign[[#This Row],[Marital_Status]]="YOLO",I1998-J1998+1,marketing_campaign[[#This Row],[Marital_Status]]="Absurd",I1998-J1998+1,marketing_campaign[[#This Row],[Marital_Status]]="Widow",I1998+J1998+1)</f>
        <v>2</v>
      </c>
      <c r="H1998">
        <v>79205</v>
      </c>
      <c r="I1998">
        <v>0</v>
      </c>
      <c r="J1998">
        <v>0</v>
      </c>
      <c r="K1998" s="1">
        <v>41150</v>
      </c>
      <c r="L1998">
        <v>73</v>
      </c>
      <c r="M1998" t="str" cm="1">
        <f t="array" ref="M1998">_xlfn.IFS(AND(marketing_campaign[[#This Row],[Recency]]&gt;=0,marketing_campaign[[#This Row],[Recency]]&lt;=14),"Early Recency",AND(marketing_campaign[[#This Row],[Recency]]&gt;=15,marketing_campaign[[#This Row],[Recency]]&lt;=31),"Mid-Recency",marketing_campaign[[#This Row],[Recency]]&gt;=32,"Late Recency")</f>
        <v>Late Recency</v>
      </c>
      <c r="N1998">
        <v>504</v>
      </c>
      <c r="O1998">
        <v>23</v>
      </c>
      <c r="P1998">
        <v>117</v>
      </c>
      <c r="Q1998">
        <v>179</v>
      </c>
      <c r="R1998">
        <v>28</v>
      </c>
      <c r="S1998">
        <v>44</v>
      </c>
      <c r="T1998">
        <f>marketing_campaign[[#This Row],[MntGoldProds]]+marketing_campaign[[#This Row],[MntSweetProducts]]+marketing_campaign[[#This Row],[MntFishProducts]]+marketing_campaign[[#This Row],[MntMeatProducts]]+marketing_campaign[[#This Row],[MntFruits]]+marketing_campaign[[#This Row],[MntWines]]</f>
        <v>895</v>
      </c>
      <c r="U1998">
        <v>1</v>
      </c>
      <c r="V1998">
        <v>6</v>
      </c>
      <c r="W1998">
        <v>5</v>
      </c>
      <c r="X1998">
        <v>4</v>
      </c>
      <c r="Y1998">
        <f t="shared" si="63"/>
        <v>16</v>
      </c>
      <c r="Z1998">
        <v>4</v>
      </c>
      <c r="AA1998">
        <v>0</v>
      </c>
      <c r="AB1998">
        <v>0</v>
      </c>
      <c r="AC1998">
        <v>0</v>
      </c>
      <c r="AD1998">
        <v>1</v>
      </c>
      <c r="AE1998">
        <v>0</v>
      </c>
      <c r="AF1998">
        <v>0</v>
      </c>
      <c r="AG1998">
        <v>3</v>
      </c>
      <c r="AH1998">
        <v>11</v>
      </c>
      <c r="AI1998">
        <v>1</v>
      </c>
      <c r="AJ1998">
        <f>marketing_campaign[[#This Row],[AcceptedCmp2]]+marketing_campaign[[#This Row],[AcceptedCmp1]]+marketing_campaign[[#This Row],[AcceptedCmp5]]+marketing_campaign[[#This Row],[AcceptedCmp4]]+marketing_campaign[[#This Row],[AcceptedCmp3]]</f>
        <v>1</v>
      </c>
    </row>
    <row r="1999" spans="1:36" x14ac:dyDescent="0.35">
      <c r="A1999">
        <v>10841</v>
      </c>
      <c r="B1999">
        <v>1975</v>
      </c>
      <c r="C1999">
        <f t="shared" ca="1" si="62"/>
        <v>51</v>
      </c>
      <c r="D1999" t="str" cm="1">
        <f t="array" aca="1" ref="D19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1999" t="s">
        <v>32</v>
      </c>
      <c r="F1999" t="s">
        <v>31</v>
      </c>
      <c r="G1999" cm="1">
        <f t="array" ref="G1999">_xlfn.IFS(marketing_campaign[[#This Row],[Marital_Status]]="Single",I1999-J1999+1,marketing_campaign[[#This Row],[Marital_Status]]="Together",I1999+J1999+2,marketing_campaign[[#This Row],[Marital_Status]]="Alone",I1999-J1999+1,marketing_campaign[[#This Row],[Marital_Status]]="Married",I1999+J1999+2,marketing_campaign[[#This Row],[Marital_Status]]="Divorced",I1999+J1999+1,marketing_campaign[[#This Row],[Marital_Status]]="YOLO",I1999-J1999+1,marketing_campaign[[#This Row],[Marital_Status]]="Absurd",I1999-J1999+1,marketing_campaign[[#This Row],[Marital_Status]]="Widow",I1999+J1999+1)</f>
        <v>3</v>
      </c>
      <c r="H1999">
        <v>56559</v>
      </c>
      <c r="I1999">
        <v>0</v>
      </c>
      <c r="J1999">
        <v>1</v>
      </c>
      <c r="K1999" s="1">
        <v>41268</v>
      </c>
      <c r="L1999">
        <v>46</v>
      </c>
      <c r="M1999" t="str" cm="1">
        <f t="array" ref="M1999">_xlfn.IFS(AND(marketing_campaign[[#This Row],[Recency]]&gt;=0,marketing_campaign[[#This Row],[Recency]]&lt;=14),"Early Recency",AND(marketing_campaign[[#This Row],[Recency]]&gt;=15,marketing_campaign[[#This Row],[Recency]]&lt;=31),"Mid-Recency",marketing_campaign[[#This Row],[Recency]]&gt;=32,"Late Recency")</f>
        <v>Late Recency</v>
      </c>
      <c r="N1999">
        <v>226</v>
      </c>
      <c r="O1999">
        <v>22</v>
      </c>
      <c r="P1999">
        <v>133</v>
      </c>
      <c r="Q1999">
        <v>41</v>
      </c>
      <c r="R1999">
        <v>31</v>
      </c>
      <c r="S1999">
        <v>31</v>
      </c>
      <c r="T1999">
        <f>marketing_campaign[[#This Row],[MntGoldProds]]+marketing_campaign[[#This Row],[MntSweetProducts]]+marketing_campaign[[#This Row],[MntFishProducts]]+marketing_campaign[[#This Row],[MntMeatProducts]]+marketing_campaign[[#This Row],[MntFruits]]+marketing_campaign[[#This Row],[MntWines]]</f>
        <v>484</v>
      </c>
      <c r="U1999">
        <v>3</v>
      </c>
      <c r="V1999">
        <v>4</v>
      </c>
      <c r="W1999">
        <v>3</v>
      </c>
      <c r="X1999">
        <v>8</v>
      </c>
      <c r="Y1999">
        <f t="shared" si="63"/>
        <v>18</v>
      </c>
      <c r="Z1999">
        <v>4</v>
      </c>
      <c r="AA1999">
        <v>0</v>
      </c>
      <c r="AB1999">
        <v>0</v>
      </c>
      <c r="AC1999">
        <v>0</v>
      </c>
      <c r="AD1999">
        <v>0</v>
      </c>
      <c r="AE1999">
        <v>0</v>
      </c>
      <c r="AF1999">
        <v>0</v>
      </c>
      <c r="AG1999">
        <v>3</v>
      </c>
      <c r="AH1999">
        <v>11</v>
      </c>
      <c r="AI1999">
        <v>0</v>
      </c>
      <c r="AJ1999">
        <f>marketing_campaign[[#This Row],[AcceptedCmp2]]+marketing_campaign[[#This Row],[AcceptedCmp1]]+marketing_campaign[[#This Row],[AcceptedCmp5]]+marketing_campaign[[#This Row],[AcceptedCmp4]]+marketing_campaign[[#This Row],[AcceptedCmp3]]</f>
        <v>0</v>
      </c>
    </row>
    <row r="2000" spans="1:36" x14ac:dyDescent="0.35">
      <c r="A2000">
        <v>5370</v>
      </c>
      <c r="B2000">
        <v>1973</v>
      </c>
      <c r="C2000">
        <f t="shared" ca="1" si="62"/>
        <v>53</v>
      </c>
      <c r="D2000" t="str" cm="1">
        <f t="array" aca="1" ref="D20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0" t="s">
        <v>32</v>
      </c>
      <c r="F2000" t="s">
        <v>33</v>
      </c>
      <c r="G2000" cm="1">
        <f t="array" ref="G2000">_xlfn.IFS(marketing_campaign[[#This Row],[Marital_Status]]="Single",I2000-J2000+1,marketing_campaign[[#This Row],[Marital_Status]]="Together",I2000+J2000+2,marketing_campaign[[#This Row],[Marital_Status]]="Alone",I2000-J2000+1,marketing_campaign[[#This Row],[Marital_Status]]="Married",I2000+J2000+2,marketing_campaign[[#This Row],[Marital_Status]]="Divorced",I2000+J2000+1,marketing_campaign[[#This Row],[Marital_Status]]="YOLO",I2000-J2000+1,marketing_campaign[[#This Row],[Marital_Status]]="Absurd",I2000-J2000+1,marketing_campaign[[#This Row],[Marital_Status]]="Widow",I2000+J2000+1)</f>
        <v>3</v>
      </c>
      <c r="H2000">
        <v>32644</v>
      </c>
      <c r="I2000">
        <v>1</v>
      </c>
      <c r="J2000">
        <v>0</v>
      </c>
      <c r="K2000" s="1">
        <v>41290</v>
      </c>
      <c r="L2000">
        <v>38</v>
      </c>
      <c r="M2000" t="str" cm="1">
        <f t="array" ref="M2000">_xlfn.IFS(AND(marketing_campaign[[#This Row],[Recency]]&gt;=0,marketing_campaign[[#This Row],[Recency]]&lt;=14),"Early Recency",AND(marketing_campaign[[#This Row],[Recency]]&gt;=15,marketing_campaign[[#This Row],[Recency]]&lt;=31),"Mid-Recency",marketing_campaign[[#This Row],[Recency]]&gt;=32,"Late Recency")</f>
        <v>Late Recency</v>
      </c>
      <c r="N2000">
        <v>239</v>
      </c>
      <c r="O2000">
        <v>3</v>
      </c>
      <c r="P2000">
        <v>141</v>
      </c>
      <c r="Q2000">
        <v>0</v>
      </c>
      <c r="R2000">
        <v>7</v>
      </c>
      <c r="S2000">
        <v>23</v>
      </c>
      <c r="T2000">
        <f>marketing_campaign[[#This Row],[MntGoldProds]]+marketing_campaign[[#This Row],[MntSweetProducts]]+marketing_campaign[[#This Row],[MntFishProducts]]+marketing_campaign[[#This Row],[MntMeatProducts]]+marketing_campaign[[#This Row],[MntFruits]]+marketing_campaign[[#This Row],[MntWines]]</f>
        <v>413</v>
      </c>
      <c r="U2000">
        <v>4</v>
      </c>
      <c r="V2000">
        <v>7</v>
      </c>
      <c r="W2000">
        <v>1</v>
      </c>
      <c r="X2000">
        <v>6</v>
      </c>
      <c r="Y2000">
        <f t="shared" si="63"/>
        <v>18</v>
      </c>
      <c r="Z2000">
        <v>8</v>
      </c>
      <c r="AA2000">
        <v>1</v>
      </c>
      <c r="AB2000">
        <v>0</v>
      </c>
      <c r="AC2000">
        <v>0</v>
      </c>
      <c r="AD2000">
        <v>0</v>
      </c>
      <c r="AE2000">
        <v>0</v>
      </c>
      <c r="AF2000">
        <v>0</v>
      </c>
      <c r="AG2000">
        <v>3</v>
      </c>
      <c r="AH2000">
        <v>11</v>
      </c>
      <c r="AI2000">
        <v>0</v>
      </c>
      <c r="AJ2000">
        <f>marketing_campaign[[#This Row],[AcceptedCmp2]]+marketing_campaign[[#This Row],[AcceptedCmp1]]+marketing_campaign[[#This Row],[AcceptedCmp5]]+marketing_campaign[[#This Row],[AcceptedCmp4]]+marketing_campaign[[#This Row],[AcceptedCmp3]]</f>
        <v>1</v>
      </c>
    </row>
    <row r="2001" spans="1:36" x14ac:dyDescent="0.35">
      <c r="A2001">
        <v>176</v>
      </c>
      <c r="B2001">
        <v>1980</v>
      </c>
      <c r="C2001">
        <f t="shared" ca="1" si="62"/>
        <v>46</v>
      </c>
      <c r="D2001" t="str" cm="1">
        <f t="array" aca="1" ref="D20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1" t="s">
        <v>37</v>
      </c>
      <c r="F2001" t="s">
        <v>30</v>
      </c>
      <c r="G2001" cm="1">
        <f t="array" ref="G2001">_xlfn.IFS(marketing_campaign[[#This Row],[Marital_Status]]="Single",I2001-J2001+1,marketing_campaign[[#This Row],[Marital_Status]]="Together",I2001+J2001+2,marketing_campaign[[#This Row],[Marital_Status]]="Alone",I2001-J2001+1,marketing_campaign[[#This Row],[Marital_Status]]="Married",I2001+J2001+2,marketing_campaign[[#This Row],[Marital_Status]]="Divorced",I2001+J2001+1,marketing_campaign[[#This Row],[Marital_Status]]="YOLO",I2001-J2001+1,marketing_campaign[[#This Row],[Marital_Status]]="Absurd",I2001-J2001+1,marketing_campaign[[#This Row],[Marital_Status]]="Widow",I2001+J2001+1)</f>
        <v>0</v>
      </c>
      <c r="H2001">
        <v>67506</v>
      </c>
      <c r="I2001">
        <v>0</v>
      </c>
      <c r="J2001">
        <v>1</v>
      </c>
      <c r="K2001" s="1">
        <v>41641</v>
      </c>
      <c r="L2001">
        <v>73</v>
      </c>
      <c r="M2001" t="str" cm="1">
        <f t="array" ref="M2001">_xlfn.IFS(AND(marketing_campaign[[#This Row],[Recency]]&gt;=0,marketing_campaign[[#This Row],[Recency]]&lt;=14),"Early Recency",AND(marketing_campaign[[#This Row],[Recency]]&gt;=15,marketing_campaign[[#This Row],[Recency]]&lt;=31),"Mid-Recency",marketing_campaign[[#This Row],[Recency]]&gt;=32,"Late Recency")</f>
        <v>Late Recency</v>
      </c>
      <c r="N2001">
        <v>90</v>
      </c>
      <c r="O2001">
        <v>38</v>
      </c>
      <c r="P2001">
        <v>67</v>
      </c>
      <c r="Q2001">
        <v>33</v>
      </c>
      <c r="R2001">
        <v>36</v>
      </c>
      <c r="S2001">
        <v>67</v>
      </c>
      <c r="T2001">
        <f>marketing_campaign[[#This Row],[MntGoldProds]]+marketing_campaign[[#This Row],[MntSweetProducts]]+marketing_campaign[[#This Row],[MntFishProducts]]+marketing_campaign[[#This Row],[MntMeatProducts]]+marketing_campaign[[#This Row],[MntFruits]]+marketing_campaign[[#This Row],[MntWines]]</f>
        <v>331</v>
      </c>
      <c r="U2001">
        <v>1</v>
      </c>
      <c r="V2001">
        <v>4</v>
      </c>
      <c r="W2001">
        <v>1</v>
      </c>
      <c r="X2001">
        <v>6</v>
      </c>
      <c r="Y2001">
        <f t="shared" si="63"/>
        <v>12</v>
      </c>
      <c r="Z2001">
        <v>3</v>
      </c>
      <c r="AA2001">
        <v>0</v>
      </c>
      <c r="AB2001">
        <v>0</v>
      </c>
      <c r="AC2001">
        <v>0</v>
      </c>
      <c r="AD2001">
        <v>0</v>
      </c>
      <c r="AE2001">
        <v>0</v>
      </c>
      <c r="AF2001">
        <v>0</v>
      </c>
      <c r="AG2001">
        <v>3</v>
      </c>
      <c r="AH2001">
        <v>11</v>
      </c>
      <c r="AI2001">
        <v>0</v>
      </c>
      <c r="AJ2001">
        <f>marketing_campaign[[#This Row],[AcceptedCmp2]]+marketing_campaign[[#This Row],[AcceptedCmp1]]+marketing_campaign[[#This Row],[AcceptedCmp5]]+marketing_campaign[[#This Row],[AcceptedCmp4]]+marketing_campaign[[#This Row],[AcceptedCmp3]]</f>
        <v>0</v>
      </c>
    </row>
    <row r="2002" spans="1:36" x14ac:dyDescent="0.35">
      <c r="A2002">
        <v>4860</v>
      </c>
      <c r="B2002">
        <v>1970</v>
      </c>
      <c r="C2002">
        <f t="shared" ca="1" si="62"/>
        <v>56</v>
      </c>
      <c r="D2002" t="str" cm="1">
        <f t="array" aca="1" ref="D20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2" t="s">
        <v>29</v>
      </c>
      <c r="F2002" t="s">
        <v>30</v>
      </c>
      <c r="G2002" cm="1">
        <f t="array" ref="G2002">_xlfn.IFS(marketing_campaign[[#This Row],[Marital_Status]]="Single",I2002-J2002+1,marketing_campaign[[#This Row],[Marital_Status]]="Together",I2002+J2002+2,marketing_campaign[[#This Row],[Marital_Status]]="Alone",I2002-J2002+1,marketing_campaign[[#This Row],[Marital_Status]]="Married",I2002+J2002+2,marketing_campaign[[#This Row],[Marital_Status]]="Divorced",I2002+J2002+1,marketing_campaign[[#This Row],[Marital_Status]]="YOLO",I2002-J2002+1,marketing_campaign[[#This Row],[Marital_Status]]="Absurd",I2002-J2002+1,marketing_campaign[[#This Row],[Marital_Status]]="Widow",I2002+J2002+1)</f>
        <v>2</v>
      </c>
      <c r="H2002">
        <v>24206</v>
      </c>
      <c r="I2002">
        <v>1</v>
      </c>
      <c r="J2002">
        <v>0</v>
      </c>
      <c r="K2002" s="1">
        <v>41341</v>
      </c>
      <c r="L2002">
        <v>66</v>
      </c>
      <c r="M2002" t="str" cm="1">
        <f t="array" ref="M2002">_xlfn.IFS(AND(marketing_campaign[[#This Row],[Recency]]&gt;=0,marketing_campaign[[#This Row],[Recency]]&lt;=14),"Early Recency",AND(marketing_campaign[[#This Row],[Recency]]&gt;=15,marketing_campaign[[#This Row],[Recency]]&lt;=31),"Mid-Recency",marketing_campaign[[#This Row],[Recency]]&gt;=32,"Late Recency")</f>
        <v>Late Recency</v>
      </c>
      <c r="N2002">
        <v>7</v>
      </c>
      <c r="O2002">
        <v>2</v>
      </c>
      <c r="P2002">
        <v>8</v>
      </c>
      <c r="Q2002">
        <v>3</v>
      </c>
      <c r="R2002">
        <v>2</v>
      </c>
      <c r="S2002">
        <v>3</v>
      </c>
      <c r="T2002">
        <f>marketing_campaign[[#This Row],[MntGoldProds]]+marketing_campaign[[#This Row],[MntSweetProducts]]+marketing_campaign[[#This Row],[MntFishProducts]]+marketing_campaign[[#This Row],[MntMeatProducts]]+marketing_campaign[[#This Row],[MntFruits]]+marketing_campaign[[#This Row],[MntWines]]</f>
        <v>25</v>
      </c>
      <c r="U2002">
        <v>1</v>
      </c>
      <c r="V2002">
        <v>1</v>
      </c>
      <c r="W2002">
        <v>0</v>
      </c>
      <c r="X2002">
        <v>3</v>
      </c>
      <c r="Y2002">
        <f t="shared" si="63"/>
        <v>5</v>
      </c>
      <c r="Z2002">
        <v>6</v>
      </c>
      <c r="AA2002">
        <v>0</v>
      </c>
      <c r="AB2002">
        <v>0</v>
      </c>
      <c r="AC2002">
        <v>0</v>
      </c>
      <c r="AD2002">
        <v>0</v>
      </c>
      <c r="AE2002">
        <v>0</v>
      </c>
      <c r="AF2002">
        <v>0</v>
      </c>
      <c r="AG2002">
        <v>3</v>
      </c>
      <c r="AH2002">
        <v>11</v>
      </c>
      <c r="AI2002">
        <v>0</v>
      </c>
      <c r="AJ2002">
        <f>marketing_campaign[[#This Row],[AcceptedCmp2]]+marketing_campaign[[#This Row],[AcceptedCmp1]]+marketing_campaign[[#This Row],[AcceptedCmp5]]+marketing_campaign[[#This Row],[AcceptedCmp4]]+marketing_campaign[[#This Row],[AcceptedCmp3]]</f>
        <v>0</v>
      </c>
    </row>
    <row r="2003" spans="1:36" x14ac:dyDescent="0.35">
      <c r="A2003">
        <v>10757</v>
      </c>
      <c r="B2003">
        <v>1967</v>
      </c>
      <c r="C2003">
        <f t="shared" ca="1" si="62"/>
        <v>59</v>
      </c>
      <c r="D2003" t="str" cm="1">
        <f t="array" aca="1" ref="D20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3" t="s">
        <v>32</v>
      </c>
      <c r="F2003" t="s">
        <v>35</v>
      </c>
      <c r="G2003" cm="1">
        <f t="array" ref="G2003">_xlfn.IFS(marketing_campaign[[#This Row],[Marital_Status]]="Single",I2003-J2003+1,marketing_campaign[[#This Row],[Marital_Status]]="Together",I2003+J2003+2,marketing_campaign[[#This Row],[Marital_Status]]="Alone",I2003-J2003+1,marketing_campaign[[#This Row],[Marital_Status]]="Married",I2003+J2003+2,marketing_campaign[[#This Row],[Marital_Status]]="Divorced",I2003+J2003+1,marketing_campaign[[#This Row],[Marital_Status]]="YOLO",I2003-J2003+1,marketing_campaign[[#This Row],[Marital_Status]]="Absurd",I2003-J2003+1,marketing_campaign[[#This Row],[Marital_Status]]="Widow",I2003+J2003+1)</f>
        <v>2</v>
      </c>
      <c r="H2003">
        <v>28420</v>
      </c>
      <c r="I2003">
        <v>1</v>
      </c>
      <c r="J2003">
        <v>0</v>
      </c>
      <c r="K2003" s="1">
        <v>41632</v>
      </c>
      <c r="L2003">
        <v>36</v>
      </c>
      <c r="M2003" t="str" cm="1">
        <f t="array" ref="M2003">_xlfn.IFS(AND(marketing_campaign[[#This Row],[Recency]]&gt;=0,marketing_campaign[[#This Row],[Recency]]&lt;=14),"Early Recency",AND(marketing_campaign[[#This Row],[Recency]]&gt;=15,marketing_campaign[[#This Row],[Recency]]&lt;=31),"Mid-Recency",marketing_campaign[[#This Row],[Recency]]&gt;=32,"Late Recency")</f>
        <v>Late Recency</v>
      </c>
      <c r="N2003">
        <v>4</v>
      </c>
      <c r="O2003">
        <v>2</v>
      </c>
      <c r="P2003">
        <v>5</v>
      </c>
      <c r="Q2003">
        <v>2</v>
      </c>
      <c r="R2003">
        <v>0</v>
      </c>
      <c r="S2003">
        <v>0</v>
      </c>
      <c r="T2003">
        <f>marketing_campaign[[#This Row],[MntGoldProds]]+marketing_campaign[[#This Row],[MntSweetProducts]]+marketing_campaign[[#This Row],[MntFishProducts]]+marketing_campaign[[#This Row],[MntMeatProducts]]+marketing_campaign[[#This Row],[MntFruits]]+marketing_campaign[[#This Row],[MntWines]]</f>
        <v>13</v>
      </c>
      <c r="U2003">
        <v>1</v>
      </c>
      <c r="V2003">
        <v>1</v>
      </c>
      <c r="W2003">
        <v>0</v>
      </c>
      <c r="X2003">
        <v>2</v>
      </c>
      <c r="Y2003">
        <f t="shared" si="63"/>
        <v>4</v>
      </c>
      <c r="Z2003">
        <v>6</v>
      </c>
      <c r="AA2003">
        <v>0</v>
      </c>
      <c r="AB2003">
        <v>0</v>
      </c>
      <c r="AC2003">
        <v>0</v>
      </c>
      <c r="AD2003">
        <v>0</v>
      </c>
      <c r="AE2003">
        <v>0</v>
      </c>
      <c r="AF2003">
        <v>0</v>
      </c>
      <c r="AG2003">
        <v>3</v>
      </c>
      <c r="AH2003">
        <v>11</v>
      </c>
      <c r="AI2003">
        <v>0</v>
      </c>
      <c r="AJ2003">
        <f>marketing_campaign[[#This Row],[AcceptedCmp2]]+marketing_campaign[[#This Row],[AcceptedCmp1]]+marketing_campaign[[#This Row],[AcceptedCmp5]]+marketing_campaign[[#This Row],[AcceptedCmp4]]+marketing_campaign[[#This Row],[AcceptedCmp3]]</f>
        <v>0</v>
      </c>
    </row>
    <row r="2004" spans="1:36" x14ac:dyDescent="0.35">
      <c r="A2004">
        <v>4023</v>
      </c>
      <c r="B2004">
        <v>1970</v>
      </c>
      <c r="C2004">
        <f t="shared" ca="1" si="62"/>
        <v>56</v>
      </c>
      <c r="D2004" t="str" cm="1">
        <f t="array" aca="1" ref="D20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4" t="s">
        <v>29</v>
      </c>
      <c r="F2004" t="s">
        <v>33</v>
      </c>
      <c r="G2004" cm="1">
        <f t="array" ref="G2004">_xlfn.IFS(marketing_campaign[[#This Row],[Marital_Status]]="Single",I2004-J2004+1,marketing_campaign[[#This Row],[Marital_Status]]="Together",I2004+J2004+2,marketing_campaign[[#This Row],[Marital_Status]]="Alone",I2004-J2004+1,marketing_campaign[[#This Row],[Marital_Status]]="Married",I2004+J2004+2,marketing_campaign[[#This Row],[Marital_Status]]="Divorced",I2004+J2004+1,marketing_campaign[[#This Row],[Marital_Status]]="YOLO",I2004-J2004+1,marketing_campaign[[#This Row],[Marital_Status]]="Absurd",I2004-J2004+1,marketing_campaign[[#This Row],[Marital_Status]]="Widow",I2004+J2004+1)</f>
        <v>3</v>
      </c>
      <c r="H2004">
        <v>22979</v>
      </c>
      <c r="I2004">
        <v>1</v>
      </c>
      <c r="J2004">
        <v>0</v>
      </c>
      <c r="K2004" s="1">
        <v>41158</v>
      </c>
      <c r="L2004">
        <v>29</v>
      </c>
      <c r="M2004" t="str" cm="1">
        <f t="array" ref="M2004">_xlfn.IFS(AND(marketing_campaign[[#This Row],[Recency]]&gt;=0,marketing_campaign[[#This Row],[Recency]]&lt;=14),"Early Recency",AND(marketing_campaign[[#This Row],[Recency]]&gt;=15,marketing_campaign[[#This Row],[Recency]]&lt;=31),"Mid-Recency",marketing_campaign[[#This Row],[Recency]]&gt;=32,"Late Recency")</f>
        <v>Mid-Recency</v>
      </c>
      <c r="N2004">
        <v>16</v>
      </c>
      <c r="O2004">
        <v>17</v>
      </c>
      <c r="P2004">
        <v>19</v>
      </c>
      <c r="Q2004">
        <v>20</v>
      </c>
      <c r="R2004">
        <v>21</v>
      </c>
      <c r="S2004">
        <v>22</v>
      </c>
      <c r="T2004">
        <f>marketing_campaign[[#This Row],[MntGoldProds]]+marketing_campaign[[#This Row],[MntSweetProducts]]+marketing_campaign[[#This Row],[MntFishProducts]]+marketing_campaign[[#This Row],[MntMeatProducts]]+marketing_campaign[[#This Row],[MntFruits]]+marketing_campaign[[#This Row],[MntWines]]</f>
        <v>115</v>
      </c>
      <c r="U2004">
        <v>3</v>
      </c>
      <c r="V2004">
        <v>3</v>
      </c>
      <c r="W2004">
        <v>2</v>
      </c>
      <c r="X2004">
        <v>2</v>
      </c>
      <c r="Y2004">
        <f t="shared" si="63"/>
        <v>10</v>
      </c>
      <c r="Z2004">
        <v>8</v>
      </c>
      <c r="AA2004">
        <v>0</v>
      </c>
      <c r="AB2004">
        <v>0</v>
      </c>
      <c r="AC2004">
        <v>0</v>
      </c>
      <c r="AD2004">
        <v>0</v>
      </c>
      <c r="AE2004">
        <v>0</v>
      </c>
      <c r="AF2004">
        <v>0</v>
      </c>
      <c r="AG2004">
        <v>3</v>
      </c>
      <c r="AH2004">
        <v>11</v>
      </c>
      <c r="AI2004">
        <v>1</v>
      </c>
      <c r="AJ2004">
        <f>marketing_campaign[[#This Row],[AcceptedCmp2]]+marketing_campaign[[#This Row],[AcceptedCmp1]]+marketing_campaign[[#This Row],[AcceptedCmp5]]+marketing_campaign[[#This Row],[AcceptedCmp4]]+marketing_campaign[[#This Row],[AcceptedCmp3]]</f>
        <v>0</v>
      </c>
    </row>
    <row r="2005" spans="1:36" x14ac:dyDescent="0.35">
      <c r="A2005">
        <v>6679</v>
      </c>
      <c r="B2005">
        <v>1966</v>
      </c>
      <c r="C2005">
        <f t="shared" ca="1" si="62"/>
        <v>60</v>
      </c>
      <c r="D2005" t="str" cm="1">
        <f t="array" aca="1" ref="D20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5" t="s">
        <v>29</v>
      </c>
      <c r="F2005" t="s">
        <v>30</v>
      </c>
      <c r="G2005" cm="1">
        <f t="array" ref="G2005">_xlfn.IFS(marketing_campaign[[#This Row],[Marital_Status]]="Single",I2005-J2005+1,marketing_campaign[[#This Row],[Marital_Status]]="Together",I2005+J2005+2,marketing_campaign[[#This Row],[Marital_Status]]="Alone",I2005-J2005+1,marketing_campaign[[#This Row],[Marital_Status]]="Married",I2005+J2005+2,marketing_campaign[[#This Row],[Marital_Status]]="Divorced",I2005+J2005+1,marketing_campaign[[#This Row],[Marital_Status]]="YOLO",I2005-J2005+1,marketing_campaign[[#This Row],[Marital_Status]]="Absurd",I2005-J2005+1,marketing_campaign[[#This Row],[Marital_Status]]="Widow",I2005+J2005+1)</f>
        <v>1</v>
      </c>
      <c r="H2005">
        <v>33279</v>
      </c>
      <c r="I2005">
        <v>0</v>
      </c>
      <c r="J2005">
        <v>0</v>
      </c>
      <c r="K2005" s="1">
        <v>41802</v>
      </c>
      <c r="L2005">
        <v>29</v>
      </c>
      <c r="M2005" t="str" cm="1">
        <f t="array" ref="M2005">_xlfn.IFS(AND(marketing_campaign[[#This Row],[Recency]]&gt;=0,marketing_campaign[[#This Row],[Recency]]&lt;=14),"Early Recency",AND(marketing_campaign[[#This Row],[Recency]]&gt;=15,marketing_campaign[[#This Row],[Recency]]&lt;=31),"Mid-Recency",marketing_campaign[[#This Row],[Recency]]&gt;=32,"Late Recency")</f>
        <v>Mid-Recency</v>
      </c>
      <c r="N2005">
        <v>10</v>
      </c>
      <c r="O2005">
        <v>3</v>
      </c>
      <c r="P2005">
        <v>3</v>
      </c>
      <c r="Q2005">
        <v>0</v>
      </c>
      <c r="R2005">
        <v>0</v>
      </c>
      <c r="S2005">
        <v>0</v>
      </c>
      <c r="T2005">
        <f>marketing_campaign[[#This Row],[MntGoldProds]]+marketing_campaign[[#This Row],[MntSweetProducts]]+marketing_campaign[[#This Row],[MntFishProducts]]+marketing_campaign[[#This Row],[MntMeatProducts]]+marketing_campaign[[#This Row],[MntFruits]]+marketing_campaign[[#This Row],[MntWines]]</f>
        <v>16</v>
      </c>
      <c r="U2005">
        <v>1</v>
      </c>
      <c r="V2005">
        <v>0</v>
      </c>
      <c r="W2005">
        <v>0</v>
      </c>
      <c r="X2005">
        <v>3</v>
      </c>
      <c r="Y2005">
        <f t="shared" si="63"/>
        <v>4</v>
      </c>
      <c r="Z2005">
        <v>3</v>
      </c>
      <c r="AA2005">
        <v>0</v>
      </c>
      <c r="AB2005">
        <v>0</v>
      </c>
      <c r="AC2005">
        <v>0</v>
      </c>
      <c r="AD2005">
        <v>0</v>
      </c>
      <c r="AE2005">
        <v>0</v>
      </c>
      <c r="AF2005">
        <v>0</v>
      </c>
      <c r="AG2005">
        <v>3</v>
      </c>
      <c r="AH2005">
        <v>11</v>
      </c>
      <c r="AI2005">
        <v>0</v>
      </c>
      <c r="AJ2005">
        <f>marketing_campaign[[#This Row],[AcceptedCmp2]]+marketing_campaign[[#This Row],[AcceptedCmp1]]+marketing_campaign[[#This Row],[AcceptedCmp5]]+marketing_campaign[[#This Row],[AcceptedCmp4]]+marketing_campaign[[#This Row],[AcceptedCmp3]]</f>
        <v>0</v>
      </c>
    </row>
    <row r="2006" spans="1:36" x14ac:dyDescent="0.35">
      <c r="A2006">
        <v>9923</v>
      </c>
      <c r="B2006">
        <v>1972</v>
      </c>
      <c r="C2006">
        <f t="shared" ca="1" si="62"/>
        <v>54</v>
      </c>
      <c r="D2006" t="str" cm="1">
        <f t="array" aca="1" ref="D20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6" t="s">
        <v>34</v>
      </c>
      <c r="F2006" t="s">
        <v>30</v>
      </c>
      <c r="G2006" cm="1">
        <f t="array" ref="G2006">_xlfn.IFS(marketing_campaign[[#This Row],[Marital_Status]]="Single",I2006-J2006+1,marketing_campaign[[#This Row],[Marital_Status]]="Together",I2006+J2006+2,marketing_campaign[[#This Row],[Marital_Status]]="Alone",I2006-J2006+1,marketing_campaign[[#This Row],[Marital_Status]]="Married",I2006+J2006+2,marketing_campaign[[#This Row],[Marital_Status]]="Divorced",I2006+J2006+1,marketing_campaign[[#This Row],[Marital_Status]]="YOLO",I2006-J2006+1,marketing_campaign[[#This Row],[Marital_Status]]="Absurd",I2006-J2006+1,marketing_campaign[[#This Row],[Marital_Status]]="Widow",I2006+J2006+1)</f>
        <v>1</v>
      </c>
      <c r="H2006">
        <v>46423</v>
      </c>
      <c r="I2006">
        <v>1</v>
      </c>
      <c r="J2006">
        <v>1</v>
      </c>
      <c r="K2006" s="1">
        <v>41535</v>
      </c>
      <c r="L2006">
        <v>6</v>
      </c>
      <c r="M2006" t="str" cm="1">
        <f t="array" ref="M2006">_xlfn.IFS(AND(marketing_campaign[[#This Row],[Recency]]&gt;=0,marketing_campaign[[#This Row],[Recency]]&lt;=14),"Early Recency",AND(marketing_campaign[[#This Row],[Recency]]&gt;=15,marketing_campaign[[#This Row],[Recency]]&lt;=31),"Mid-Recency",marketing_campaign[[#This Row],[Recency]]&gt;=32,"Late Recency")</f>
        <v>Early Recency</v>
      </c>
      <c r="N2006">
        <v>68</v>
      </c>
      <c r="O2006">
        <v>0</v>
      </c>
      <c r="P2006">
        <v>16</v>
      </c>
      <c r="Q2006">
        <v>0</v>
      </c>
      <c r="R2006">
        <v>0</v>
      </c>
      <c r="S2006">
        <v>8</v>
      </c>
      <c r="T2006">
        <f>marketing_campaign[[#This Row],[MntGoldProds]]+marketing_campaign[[#This Row],[MntSweetProducts]]+marketing_campaign[[#This Row],[MntFishProducts]]+marketing_campaign[[#This Row],[MntMeatProducts]]+marketing_campaign[[#This Row],[MntFruits]]+marketing_campaign[[#This Row],[MntWines]]</f>
        <v>92</v>
      </c>
      <c r="U2006">
        <v>3</v>
      </c>
      <c r="V2006">
        <v>2</v>
      </c>
      <c r="W2006">
        <v>0</v>
      </c>
      <c r="X2006">
        <v>4</v>
      </c>
      <c r="Y2006">
        <f t="shared" si="63"/>
        <v>9</v>
      </c>
      <c r="Z2006">
        <v>7</v>
      </c>
      <c r="AA2006">
        <v>0</v>
      </c>
      <c r="AB2006">
        <v>0</v>
      </c>
      <c r="AC2006">
        <v>0</v>
      </c>
      <c r="AD2006">
        <v>0</v>
      </c>
      <c r="AE2006">
        <v>0</v>
      </c>
      <c r="AF2006">
        <v>0</v>
      </c>
      <c r="AG2006">
        <v>3</v>
      </c>
      <c r="AH2006">
        <v>11</v>
      </c>
      <c r="AI2006">
        <v>0</v>
      </c>
      <c r="AJ2006">
        <f>marketing_campaign[[#This Row],[AcceptedCmp2]]+marketing_campaign[[#This Row],[AcceptedCmp1]]+marketing_campaign[[#This Row],[AcceptedCmp5]]+marketing_campaign[[#This Row],[AcceptedCmp4]]+marketing_campaign[[#This Row],[AcceptedCmp3]]</f>
        <v>0</v>
      </c>
    </row>
    <row r="2007" spans="1:36" x14ac:dyDescent="0.35">
      <c r="A2007">
        <v>7181</v>
      </c>
      <c r="B2007">
        <v>1977</v>
      </c>
      <c r="C2007">
        <f t="shared" ca="1" si="62"/>
        <v>49</v>
      </c>
      <c r="D2007" t="str" cm="1">
        <f t="array" aca="1" ref="D20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7" t="s">
        <v>29</v>
      </c>
      <c r="F2007" t="s">
        <v>33</v>
      </c>
      <c r="G2007" cm="1">
        <f t="array" ref="G2007">_xlfn.IFS(marketing_campaign[[#This Row],[Marital_Status]]="Single",I2007-J2007+1,marketing_campaign[[#This Row],[Marital_Status]]="Together",I2007+J2007+2,marketing_campaign[[#This Row],[Marital_Status]]="Alone",I2007-J2007+1,marketing_campaign[[#This Row],[Marital_Status]]="Married",I2007+J2007+2,marketing_campaign[[#This Row],[Marital_Status]]="Divorced",I2007+J2007+1,marketing_campaign[[#This Row],[Marital_Status]]="YOLO",I2007-J2007+1,marketing_campaign[[#This Row],[Marital_Status]]="Absurd",I2007-J2007+1,marketing_campaign[[#This Row],[Marital_Status]]="Widow",I2007+J2007+1)</f>
        <v>3</v>
      </c>
      <c r="H2007">
        <v>30368</v>
      </c>
      <c r="I2007">
        <v>0</v>
      </c>
      <c r="J2007">
        <v>1</v>
      </c>
      <c r="K2007" s="1">
        <v>41585</v>
      </c>
      <c r="L2007">
        <v>97</v>
      </c>
      <c r="M2007" t="str" cm="1">
        <f t="array" ref="M2007">_xlfn.IFS(AND(marketing_campaign[[#This Row],[Recency]]&gt;=0,marketing_campaign[[#This Row],[Recency]]&lt;=14),"Early Recency",AND(marketing_campaign[[#This Row],[Recency]]&gt;=15,marketing_campaign[[#This Row],[Recency]]&lt;=31),"Mid-Recency",marketing_campaign[[#This Row],[Recency]]&gt;=32,"Late Recency")</f>
        <v>Late Recency</v>
      </c>
      <c r="N2007">
        <v>35</v>
      </c>
      <c r="O2007">
        <v>0</v>
      </c>
      <c r="P2007">
        <v>13</v>
      </c>
      <c r="Q2007">
        <v>2</v>
      </c>
      <c r="R2007">
        <v>0</v>
      </c>
      <c r="S2007">
        <v>2</v>
      </c>
      <c r="T2007">
        <f>marketing_campaign[[#This Row],[MntGoldProds]]+marketing_campaign[[#This Row],[MntSweetProducts]]+marketing_campaign[[#This Row],[MntFishProducts]]+marketing_campaign[[#This Row],[MntMeatProducts]]+marketing_campaign[[#This Row],[MntFruits]]+marketing_campaign[[#This Row],[MntWines]]</f>
        <v>52</v>
      </c>
      <c r="U2007">
        <v>2</v>
      </c>
      <c r="V2007">
        <v>2</v>
      </c>
      <c r="W2007">
        <v>0</v>
      </c>
      <c r="X2007">
        <v>3</v>
      </c>
      <c r="Y2007">
        <f t="shared" si="63"/>
        <v>7</v>
      </c>
      <c r="Z2007">
        <v>8</v>
      </c>
      <c r="AA2007">
        <v>0</v>
      </c>
      <c r="AB2007">
        <v>0</v>
      </c>
      <c r="AC2007">
        <v>0</v>
      </c>
      <c r="AD2007">
        <v>0</v>
      </c>
      <c r="AE2007">
        <v>0</v>
      </c>
      <c r="AF2007">
        <v>0</v>
      </c>
      <c r="AG2007">
        <v>3</v>
      </c>
      <c r="AH2007">
        <v>11</v>
      </c>
      <c r="AI2007">
        <v>0</v>
      </c>
      <c r="AJ2007">
        <f>marketing_campaign[[#This Row],[AcceptedCmp2]]+marketing_campaign[[#This Row],[AcceptedCmp1]]+marketing_campaign[[#This Row],[AcceptedCmp5]]+marketing_campaign[[#This Row],[AcceptedCmp4]]+marketing_campaign[[#This Row],[AcceptedCmp3]]</f>
        <v>0</v>
      </c>
    </row>
    <row r="2008" spans="1:36" x14ac:dyDescent="0.35">
      <c r="A2008">
        <v>3599</v>
      </c>
      <c r="B2008">
        <v>1970</v>
      </c>
      <c r="C2008">
        <f t="shared" ca="1" si="62"/>
        <v>56</v>
      </c>
      <c r="D2008" t="str" cm="1">
        <f t="array" aca="1" ref="D20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08" t="s">
        <v>29</v>
      </c>
      <c r="F2008" t="s">
        <v>33</v>
      </c>
      <c r="G2008" cm="1">
        <f t="array" ref="G2008">_xlfn.IFS(marketing_campaign[[#This Row],[Marital_Status]]="Single",I2008-J2008+1,marketing_campaign[[#This Row],[Marital_Status]]="Together",I2008+J2008+2,marketing_campaign[[#This Row],[Marital_Status]]="Alone",I2008-J2008+1,marketing_campaign[[#This Row],[Marital_Status]]="Married",I2008+J2008+2,marketing_campaign[[#This Row],[Marital_Status]]="Divorced",I2008+J2008+1,marketing_campaign[[#This Row],[Marital_Status]]="YOLO",I2008-J2008+1,marketing_campaign[[#This Row],[Marital_Status]]="Absurd",I2008-J2008+1,marketing_campaign[[#This Row],[Marital_Status]]="Widow",I2008+J2008+1)</f>
        <v>3</v>
      </c>
      <c r="H2008">
        <v>63684</v>
      </c>
      <c r="I2008">
        <v>0</v>
      </c>
      <c r="J2008">
        <v>1</v>
      </c>
      <c r="K2008" s="1">
        <v>41239</v>
      </c>
      <c r="L2008">
        <v>61</v>
      </c>
      <c r="M2008" t="str" cm="1">
        <f t="array" ref="M2008">_xlfn.IFS(AND(marketing_campaign[[#This Row],[Recency]]&gt;=0,marketing_campaign[[#This Row],[Recency]]&lt;=14),"Early Recency",AND(marketing_campaign[[#This Row],[Recency]]&gt;=15,marketing_campaign[[#This Row],[Recency]]&lt;=31),"Mid-Recency",marketing_campaign[[#This Row],[Recency]]&gt;=32,"Late Recency")</f>
        <v>Late Recency</v>
      </c>
      <c r="N2008">
        <v>575</v>
      </c>
      <c r="O2008">
        <v>80</v>
      </c>
      <c r="P2008">
        <v>428</v>
      </c>
      <c r="Q2008">
        <v>208</v>
      </c>
      <c r="R2008">
        <v>93</v>
      </c>
      <c r="S2008">
        <v>80</v>
      </c>
      <c r="T2008">
        <f>marketing_campaign[[#This Row],[MntGoldProds]]+marketing_campaign[[#This Row],[MntSweetProducts]]+marketing_campaign[[#This Row],[MntFishProducts]]+marketing_campaign[[#This Row],[MntMeatProducts]]+marketing_campaign[[#This Row],[MntFruits]]+marketing_campaign[[#This Row],[MntWines]]</f>
        <v>1464</v>
      </c>
      <c r="U2008">
        <v>3</v>
      </c>
      <c r="V2008">
        <v>8</v>
      </c>
      <c r="W2008">
        <v>4</v>
      </c>
      <c r="X2008">
        <v>8</v>
      </c>
      <c r="Y2008">
        <f t="shared" si="63"/>
        <v>23</v>
      </c>
      <c r="Z2008">
        <v>5</v>
      </c>
      <c r="AA2008">
        <v>0</v>
      </c>
      <c r="AB2008">
        <v>0</v>
      </c>
      <c r="AC2008">
        <v>0</v>
      </c>
      <c r="AD2008">
        <v>0</v>
      </c>
      <c r="AE2008">
        <v>0</v>
      </c>
      <c r="AF2008">
        <v>0</v>
      </c>
      <c r="AG2008">
        <v>3</v>
      </c>
      <c r="AH2008">
        <v>11</v>
      </c>
      <c r="AI2008">
        <v>0</v>
      </c>
      <c r="AJ2008">
        <f>marketing_campaign[[#This Row],[AcceptedCmp2]]+marketing_campaign[[#This Row],[AcceptedCmp1]]+marketing_campaign[[#This Row],[AcceptedCmp5]]+marketing_campaign[[#This Row],[AcceptedCmp4]]+marketing_campaign[[#This Row],[AcceptedCmp3]]</f>
        <v>0</v>
      </c>
    </row>
    <row r="2009" spans="1:36" x14ac:dyDescent="0.35">
      <c r="A2009">
        <v>405</v>
      </c>
      <c r="B2009">
        <v>1964</v>
      </c>
      <c r="C2009">
        <f t="shared" ca="1" si="62"/>
        <v>62</v>
      </c>
      <c r="D2009" t="str" cm="1">
        <f t="array" aca="1" ref="D20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09" t="s">
        <v>29</v>
      </c>
      <c r="F2009" t="s">
        <v>35</v>
      </c>
      <c r="G2009" cm="1">
        <f t="array" ref="G2009">_xlfn.IFS(marketing_campaign[[#This Row],[Marital_Status]]="Single",I2009-J2009+1,marketing_campaign[[#This Row],[Marital_Status]]="Together",I2009+J2009+2,marketing_campaign[[#This Row],[Marital_Status]]="Alone",I2009-J2009+1,marketing_campaign[[#This Row],[Marital_Status]]="Married",I2009+J2009+2,marketing_campaign[[#This Row],[Marital_Status]]="Divorced",I2009+J2009+1,marketing_campaign[[#This Row],[Marital_Status]]="YOLO",I2009-J2009+1,marketing_campaign[[#This Row],[Marital_Status]]="Absurd",I2009-J2009+1,marketing_campaign[[#This Row],[Marital_Status]]="Widow",I2009+J2009+1)</f>
        <v>2</v>
      </c>
      <c r="H2009">
        <v>41638</v>
      </c>
      <c r="I2009">
        <v>0</v>
      </c>
      <c r="J2009">
        <v>1</v>
      </c>
      <c r="K2009" s="1">
        <v>41318</v>
      </c>
      <c r="L2009">
        <v>68</v>
      </c>
      <c r="M2009" t="str" cm="1">
        <f t="array" ref="M2009">_xlfn.IFS(AND(marketing_campaign[[#This Row],[Recency]]&gt;=0,marketing_campaign[[#This Row],[Recency]]&lt;=14),"Early Recency",AND(marketing_campaign[[#This Row],[Recency]]&gt;=15,marketing_campaign[[#This Row],[Recency]]&lt;=31),"Mid-Recency",marketing_campaign[[#This Row],[Recency]]&gt;=32,"Late Recency")</f>
        <v>Late Recency</v>
      </c>
      <c r="N2009">
        <v>315</v>
      </c>
      <c r="O2009">
        <v>0</v>
      </c>
      <c r="P2009">
        <v>31</v>
      </c>
      <c r="Q2009">
        <v>4</v>
      </c>
      <c r="R2009">
        <v>0</v>
      </c>
      <c r="S2009">
        <v>91</v>
      </c>
      <c r="T2009">
        <f>marketing_campaign[[#This Row],[MntGoldProds]]+marketing_campaign[[#This Row],[MntSweetProducts]]+marketing_campaign[[#This Row],[MntFishProducts]]+marketing_campaign[[#This Row],[MntMeatProducts]]+marketing_campaign[[#This Row],[MntFruits]]+marketing_campaign[[#This Row],[MntWines]]</f>
        <v>441</v>
      </c>
      <c r="U2009">
        <v>4</v>
      </c>
      <c r="V2009">
        <v>5</v>
      </c>
      <c r="W2009">
        <v>5</v>
      </c>
      <c r="X2009">
        <v>3</v>
      </c>
      <c r="Y2009">
        <f t="shared" si="63"/>
        <v>17</v>
      </c>
      <c r="Z2009">
        <v>8</v>
      </c>
      <c r="AA2009">
        <v>1</v>
      </c>
      <c r="AB2009">
        <v>0</v>
      </c>
      <c r="AC2009">
        <v>0</v>
      </c>
      <c r="AD2009">
        <v>0</v>
      </c>
      <c r="AE2009">
        <v>0</v>
      </c>
      <c r="AF2009">
        <v>0</v>
      </c>
      <c r="AG2009">
        <v>3</v>
      </c>
      <c r="AH2009">
        <v>11</v>
      </c>
      <c r="AI2009">
        <v>0</v>
      </c>
      <c r="AJ2009">
        <f>marketing_campaign[[#This Row],[AcceptedCmp2]]+marketing_campaign[[#This Row],[AcceptedCmp1]]+marketing_campaign[[#This Row],[AcceptedCmp5]]+marketing_campaign[[#This Row],[AcceptedCmp4]]+marketing_campaign[[#This Row],[AcceptedCmp3]]</f>
        <v>1</v>
      </c>
    </row>
    <row r="2010" spans="1:36" x14ac:dyDescent="0.35">
      <c r="A2010">
        <v>6870</v>
      </c>
      <c r="B2010">
        <v>1959</v>
      </c>
      <c r="C2010">
        <f t="shared" ca="1" si="62"/>
        <v>67</v>
      </c>
      <c r="D2010" t="str" cm="1">
        <f t="array" aca="1" ref="D20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10" t="s">
        <v>32</v>
      </c>
      <c r="F2010" t="s">
        <v>35</v>
      </c>
      <c r="G2010" cm="1">
        <f t="array" ref="G2010">_xlfn.IFS(marketing_campaign[[#This Row],[Marital_Status]]="Single",I2010-J2010+1,marketing_campaign[[#This Row],[Marital_Status]]="Together",I2010+J2010+2,marketing_campaign[[#This Row],[Marital_Status]]="Alone",I2010-J2010+1,marketing_campaign[[#This Row],[Marital_Status]]="Married",I2010+J2010+2,marketing_campaign[[#This Row],[Marital_Status]]="Divorced",I2010+J2010+1,marketing_campaign[[#This Row],[Marital_Status]]="YOLO",I2010-J2010+1,marketing_campaign[[#This Row],[Marital_Status]]="Absurd",I2010-J2010+1,marketing_campaign[[#This Row],[Marital_Status]]="Widow",I2010+J2010+1)</f>
        <v>2</v>
      </c>
      <c r="H2010">
        <v>68805</v>
      </c>
      <c r="I2010">
        <v>0</v>
      </c>
      <c r="J2010">
        <v>1</v>
      </c>
      <c r="K2010" s="1">
        <v>41534</v>
      </c>
      <c r="L2010">
        <v>73</v>
      </c>
      <c r="M2010" t="str" cm="1">
        <f t="array" ref="M2010">_xlfn.IFS(AND(marketing_campaign[[#This Row],[Recency]]&gt;=0,marketing_campaign[[#This Row],[Recency]]&lt;=14),"Early Recency",AND(marketing_campaign[[#This Row],[Recency]]&gt;=15,marketing_campaign[[#This Row],[Recency]]&lt;=31),"Mid-Recency",marketing_campaign[[#This Row],[Recency]]&gt;=32,"Late Recency")</f>
        <v>Late Recency</v>
      </c>
      <c r="N2010">
        <v>182</v>
      </c>
      <c r="O2010">
        <v>2</v>
      </c>
      <c r="P2010">
        <v>49</v>
      </c>
      <c r="Q2010">
        <v>17</v>
      </c>
      <c r="R2010">
        <v>13</v>
      </c>
      <c r="S2010">
        <v>20</v>
      </c>
      <c r="T2010">
        <f>marketing_campaign[[#This Row],[MntGoldProds]]+marketing_campaign[[#This Row],[MntSweetProducts]]+marketing_campaign[[#This Row],[MntFishProducts]]+marketing_campaign[[#This Row],[MntMeatProducts]]+marketing_campaign[[#This Row],[MntFruits]]+marketing_campaign[[#This Row],[MntWines]]</f>
        <v>283</v>
      </c>
      <c r="U2010">
        <v>1</v>
      </c>
      <c r="V2010">
        <v>3</v>
      </c>
      <c r="W2010">
        <v>1</v>
      </c>
      <c r="X2010">
        <v>7</v>
      </c>
      <c r="Y2010">
        <f t="shared" si="63"/>
        <v>12</v>
      </c>
      <c r="Z2010">
        <v>2</v>
      </c>
      <c r="AA2010">
        <v>0</v>
      </c>
      <c r="AB2010">
        <v>0</v>
      </c>
      <c r="AC2010">
        <v>0</v>
      </c>
      <c r="AD2010">
        <v>0</v>
      </c>
      <c r="AE2010">
        <v>0</v>
      </c>
      <c r="AF2010">
        <v>0</v>
      </c>
      <c r="AG2010">
        <v>3</v>
      </c>
      <c r="AH2010">
        <v>11</v>
      </c>
      <c r="AI2010">
        <v>0</v>
      </c>
      <c r="AJ2010">
        <f>marketing_campaign[[#This Row],[AcceptedCmp2]]+marketing_campaign[[#This Row],[AcceptedCmp1]]+marketing_campaign[[#This Row],[AcceptedCmp5]]+marketing_campaign[[#This Row],[AcceptedCmp4]]+marketing_campaign[[#This Row],[AcceptedCmp3]]</f>
        <v>0</v>
      </c>
    </row>
    <row r="2011" spans="1:36" x14ac:dyDescent="0.35">
      <c r="A2011">
        <v>832</v>
      </c>
      <c r="B2011">
        <v>1966</v>
      </c>
      <c r="C2011">
        <f t="shared" ca="1" si="62"/>
        <v>60</v>
      </c>
      <c r="D2011" t="str" cm="1">
        <f t="array" aca="1" ref="D20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1" t="s">
        <v>32</v>
      </c>
      <c r="F2011" t="s">
        <v>31</v>
      </c>
      <c r="G2011" cm="1">
        <f t="array" ref="G2011">_xlfn.IFS(marketing_campaign[[#This Row],[Marital_Status]]="Single",I2011-J2011+1,marketing_campaign[[#This Row],[Marital_Status]]="Together",I2011+J2011+2,marketing_campaign[[#This Row],[Marital_Status]]="Alone",I2011-J2011+1,marketing_campaign[[#This Row],[Marital_Status]]="Married",I2011+J2011+2,marketing_campaign[[#This Row],[Marital_Status]]="Divorced",I2011+J2011+1,marketing_campaign[[#This Row],[Marital_Status]]="YOLO",I2011-J2011+1,marketing_campaign[[#This Row],[Marital_Status]]="Absurd",I2011-J2011+1,marketing_campaign[[#This Row],[Marital_Status]]="Widow",I2011+J2011+1)</f>
        <v>3</v>
      </c>
      <c r="H2011">
        <v>65814</v>
      </c>
      <c r="I2011">
        <v>0</v>
      </c>
      <c r="J2011">
        <v>1</v>
      </c>
      <c r="K2011" s="1">
        <v>41700</v>
      </c>
      <c r="L2011">
        <v>90</v>
      </c>
      <c r="M2011" t="str" cm="1">
        <f t="array" ref="M2011">_xlfn.IFS(AND(marketing_campaign[[#This Row],[Recency]]&gt;=0,marketing_campaign[[#This Row],[Recency]]&lt;=14),"Early Recency",AND(marketing_campaign[[#This Row],[Recency]]&gt;=15,marketing_campaign[[#This Row],[Recency]]&lt;=31),"Mid-Recency",marketing_campaign[[#This Row],[Recency]]&gt;=32,"Late Recency")</f>
        <v>Late Recency</v>
      </c>
      <c r="N2011">
        <v>561</v>
      </c>
      <c r="O2011">
        <v>14</v>
      </c>
      <c r="P2011">
        <v>113</v>
      </c>
      <c r="Q2011">
        <v>10</v>
      </c>
      <c r="R2011">
        <v>14</v>
      </c>
      <c r="S2011">
        <v>35</v>
      </c>
      <c r="T2011">
        <f>marketing_campaign[[#This Row],[MntGoldProds]]+marketing_campaign[[#This Row],[MntSweetProducts]]+marketing_campaign[[#This Row],[MntFishProducts]]+marketing_campaign[[#This Row],[MntMeatProducts]]+marketing_campaign[[#This Row],[MntFruits]]+marketing_campaign[[#This Row],[MntWines]]</f>
        <v>747</v>
      </c>
      <c r="U2011">
        <v>3</v>
      </c>
      <c r="V2011">
        <v>8</v>
      </c>
      <c r="W2011">
        <v>2</v>
      </c>
      <c r="X2011">
        <v>10</v>
      </c>
      <c r="Y2011">
        <f t="shared" si="63"/>
        <v>23</v>
      </c>
      <c r="Z2011">
        <v>5</v>
      </c>
      <c r="AA2011">
        <v>0</v>
      </c>
      <c r="AB2011">
        <v>0</v>
      </c>
      <c r="AC2011">
        <v>0</v>
      </c>
      <c r="AD2011">
        <v>0</v>
      </c>
      <c r="AE2011">
        <v>0</v>
      </c>
      <c r="AF2011">
        <v>0</v>
      </c>
      <c r="AG2011">
        <v>3</v>
      </c>
      <c r="AH2011">
        <v>11</v>
      </c>
      <c r="AI2011">
        <v>0</v>
      </c>
      <c r="AJ2011">
        <f>marketing_campaign[[#This Row],[AcceptedCmp2]]+marketing_campaign[[#This Row],[AcceptedCmp1]]+marketing_campaign[[#This Row],[AcceptedCmp5]]+marketing_campaign[[#This Row],[AcceptedCmp4]]+marketing_campaign[[#This Row],[AcceptedCmp3]]</f>
        <v>0</v>
      </c>
    </row>
    <row r="2012" spans="1:36" x14ac:dyDescent="0.35">
      <c r="A2012">
        <v>2002</v>
      </c>
      <c r="B2012">
        <v>1958</v>
      </c>
      <c r="C2012">
        <f t="shared" ca="1" si="62"/>
        <v>68</v>
      </c>
      <c r="D2012" t="str" cm="1">
        <f t="array" aca="1" ref="D20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12" t="s">
        <v>29</v>
      </c>
      <c r="F2012" t="s">
        <v>35</v>
      </c>
      <c r="G2012" cm="1">
        <f t="array" ref="G2012">_xlfn.IFS(marketing_campaign[[#This Row],[Marital_Status]]="Single",I2012-J2012+1,marketing_campaign[[#This Row],[Marital_Status]]="Together",I2012+J2012+2,marketing_campaign[[#This Row],[Marital_Status]]="Alone",I2012-J2012+1,marketing_campaign[[#This Row],[Marital_Status]]="Married",I2012+J2012+2,marketing_campaign[[#This Row],[Marital_Status]]="Divorced",I2012+J2012+1,marketing_campaign[[#This Row],[Marital_Status]]="YOLO",I2012-J2012+1,marketing_campaign[[#This Row],[Marital_Status]]="Absurd",I2012-J2012+1,marketing_campaign[[#This Row],[Marital_Status]]="Widow",I2012+J2012+1)</f>
        <v>1</v>
      </c>
      <c r="H2012">
        <v>71964</v>
      </c>
      <c r="I2012">
        <v>0</v>
      </c>
      <c r="J2012">
        <v>0</v>
      </c>
      <c r="K2012" s="1">
        <v>41414</v>
      </c>
      <c r="L2012">
        <v>81</v>
      </c>
      <c r="M2012" t="str" cm="1">
        <f t="array" ref="M2012">_xlfn.IFS(AND(marketing_campaign[[#This Row],[Recency]]&gt;=0,marketing_campaign[[#This Row],[Recency]]&lt;=14),"Early Recency",AND(marketing_campaign[[#This Row],[Recency]]&gt;=15,marketing_campaign[[#This Row],[Recency]]&lt;=31),"Mid-Recency",marketing_campaign[[#This Row],[Recency]]&gt;=32,"Late Recency")</f>
        <v>Late Recency</v>
      </c>
      <c r="N2012">
        <v>587</v>
      </c>
      <c r="O2012">
        <v>51</v>
      </c>
      <c r="P2012">
        <v>932</v>
      </c>
      <c r="Q2012">
        <v>180</v>
      </c>
      <c r="R2012">
        <v>34</v>
      </c>
      <c r="S2012">
        <v>86</v>
      </c>
      <c r="T2012">
        <f>marketing_campaign[[#This Row],[MntGoldProds]]+marketing_campaign[[#This Row],[MntSweetProducts]]+marketing_campaign[[#This Row],[MntFishProducts]]+marketing_campaign[[#This Row],[MntMeatProducts]]+marketing_campaign[[#This Row],[MntFruits]]+marketing_campaign[[#This Row],[MntWines]]</f>
        <v>1870</v>
      </c>
      <c r="U2012">
        <v>1</v>
      </c>
      <c r="V2012">
        <v>5</v>
      </c>
      <c r="W2012">
        <v>6</v>
      </c>
      <c r="X2012">
        <v>5</v>
      </c>
      <c r="Y2012">
        <f t="shared" si="63"/>
        <v>17</v>
      </c>
      <c r="Z2012">
        <v>3</v>
      </c>
      <c r="AA2012">
        <v>0</v>
      </c>
      <c r="AB2012">
        <v>0</v>
      </c>
      <c r="AC2012">
        <v>0</v>
      </c>
      <c r="AD2012">
        <v>0</v>
      </c>
      <c r="AE2012">
        <v>0</v>
      </c>
      <c r="AF2012">
        <v>0</v>
      </c>
      <c r="AG2012">
        <v>3</v>
      </c>
      <c r="AH2012">
        <v>11</v>
      </c>
      <c r="AI2012">
        <v>0</v>
      </c>
      <c r="AJ2012">
        <f>marketing_campaign[[#This Row],[AcceptedCmp2]]+marketing_campaign[[#This Row],[AcceptedCmp1]]+marketing_campaign[[#This Row],[AcceptedCmp5]]+marketing_campaign[[#This Row],[AcceptedCmp4]]+marketing_campaign[[#This Row],[AcceptedCmp3]]</f>
        <v>0</v>
      </c>
    </row>
    <row r="2013" spans="1:36" x14ac:dyDescent="0.35">
      <c r="A2013">
        <v>3657</v>
      </c>
      <c r="B2013">
        <v>1986</v>
      </c>
      <c r="C2013">
        <f t="shared" ca="1" si="62"/>
        <v>40</v>
      </c>
      <c r="D2013" t="str" cm="1">
        <f t="array" aca="1" ref="D20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13" t="s">
        <v>29</v>
      </c>
      <c r="F2013" t="s">
        <v>30</v>
      </c>
      <c r="G2013" cm="1">
        <f t="array" ref="G2013">_xlfn.IFS(marketing_campaign[[#This Row],[Marital_Status]]="Single",I2013-J2013+1,marketing_campaign[[#This Row],[Marital_Status]]="Together",I2013+J2013+2,marketing_campaign[[#This Row],[Marital_Status]]="Alone",I2013-J2013+1,marketing_campaign[[#This Row],[Marital_Status]]="Married",I2013+J2013+2,marketing_campaign[[#This Row],[Marital_Status]]="Divorced",I2013+J2013+1,marketing_campaign[[#This Row],[Marital_Status]]="YOLO",I2013-J2013+1,marketing_campaign[[#This Row],[Marital_Status]]="Absurd",I2013-J2013+1,marketing_campaign[[#This Row],[Marital_Status]]="Widow",I2013+J2013+1)</f>
        <v>2</v>
      </c>
      <c r="H2013">
        <v>39146</v>
      </c>
      <c r="I2013">
        <v>1</v>
      </c>
      <c r="J2013">
        <v>0</v>
      </c>
      <c r="K2013" s="1">
        <v>41319</v>
      </c>
      <c r="L2013">
        <v>1</v>
      </c>
      <c r="M2013" t="str" cm="1">
        <f t="array" ref="M2013">_xlfn.IFS(AND(marketing_campaign[[#This Row],[Recency]]&gt;=0,marketing_campaign[[#This Row],[Recency]]&lt;=14),"Early Recency",AND(marketing_campaign[[#This Row],[Recency]]&gt;=15,marketing_campaign[[#This Row],[Recency]]&lt;=31),"Mid-Recency",marketing_campaign[[#This Row],[Recency]]&gt;=32,"Late Recency")</f>
        <v>Early Recency</v>
      </c>
      <c r="N2013">
        <v>94</v>
      </c>
      <c r="O2013">
        <v>1</v>
      </c>
      <c r="P2013">
        <v>33</v>
      </c>
      <c r="Q2013">
        <v>13</v>
      </c>
      <c r="R2013">
        <v>12</v>
      </c>
      <c r="S2013">
        <v>12</v>
      </c>
      <c r="T2013">
        <f>marketing_campaign[[#This Row],[MntGoldProds]]+marketing_campaign[[#This Row],[MntSweetProducts]]+marketing_campaign[[#This Row],[MntFishProducts]]+marketing_campaign[[#This Row],[MntMeatProducts]]+marketing_campaign[[#This Row],[MntFruits]]+marketing_campaign[[#This Row],[MntWines]]</f>
        <v>165</v>
      </c>
      <c r="U2013">
        <v>3</v>
      </c>
      <c r="V2013">
        <v>4</v>
      </c>
      <c r="W2013">
        <v>0</v>
      </c>
      <c r="X2013">
        <v>4</v>
      </c>
      <c r="Y2013">
        <f t="shared" si="63"/>
        <v>11</v>
      </c>
      <c r="Z2013">
        <v>8</v>
      </c>
      <c r="AA2013">
        <v>0</v>
      </c>
      <c r="AB2013">
        <v>0</v>
      </c>
      <c r="AC2013">
        <v>0</v>
      </c>
      <c r="AD2013">
        <v>0</v>
      </c>
      <c r="AE2013">
        <v>0</v>
      </c>
      <c r="AF2013">
        <v>0</v>
      </c>
      <c r="AG2013">
        <v>3</v>
      </c>
      <c r="AH2013">
        <v>11</v>
      </c>
      <c r="AI2013">
        <v>0</v>
      </c>
      <c r="AJ2013">
        <f>marketing_campaign[[#This Row],[AcceptedCmp2]]+marketing_campaign[[#This Row],[AcceptedCmp1]]+marketing_campaign[[#This Row],[AcceptedCmp5]]+marketing_campaign[[#This Row],[AcceptedCmp4]]+marketing_campaign[[#This Row],[AcceptedCmp3]]</f>
        <v>0</v>
      </c>
    </row>
    <row r="2014" spans="1:36" x14ac:dyDescent="0.35">
      <c r="A2014">
        <v>500</v>
      </c>
      <c r="B2014">
        <v>1977</v>
      </c>
      <c r="C2014">
        <f t="shared" ca="1" si="62"/>
        <v>49</v>
      </c>
      <c r="D2014" t="str" cm="1">
        <f t="array" aca="1" ref="D20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4" t="s">
        <v>29</v>
      </c>
      <c r="F2014" t="s">
        <v>31</v>
      </c>
      <c r="G2014" cm="1">
        <f t="array" ref="G2014">_xlfn.IFS(marketing_campaign[[#This Row],[Marital_Status]]="Single",I2014-J2014+1,marketing_campaign[[#This Row],[Marital_Status]]="Together",I2014+J2014+2,marketing_campaign[[#This Row],[Marital_Status]]="Alone",I2014-J2014+1,marketing_campaign[[#This Row],[Marital_Status]]="Married",I2014+J2014+2,marketing_campaign[[#This Row],[Marital_Status]]="Divorced",I2014+J2014+1,marketing_campaign[[#This Row],[Marital_Status]]="YOLO",I2014-J2014+1,marketing_campaign[[#This Row],[Marital_Status]]="Absurd",I2014-J2014+1,marketing_campaign[[#This Row],[Marital_Status]]="Widow",I2014+J2014+1)</f>
        <v>2</v>
      </c>
      <c r="H2014">
        <v>96876</v>
      </c>
      <c r="I2014">
        <v>0</v>
      </c>
      <c r="J2014">
        <v>0</v>
      </c>
      <c r="K2014" s="1">
        <v>41492</v>
      </c>
      <c r="L2014">
        <v>79</v>
      </c>
      <c r="M2014" t="str" cm="1">
        <f t="array" ref="M2014">_xlfn.IFS(AND(marketing_campaign[[#This Row],[Recency]]&gt;=0,marketing_campaign[[#This Row],[Recency]]&lt;=14),"Early Recency",AND(marketing_campaign[[#This Row],[Recency]]&gt;=15,marketing_campaign[[#This Row],[Recency]]&lt;=31),"Mid-Recency",marketing_campaign[[#This Row],[Recency]]&gt;=32,"Late Recency")</f>
        <v>Late Recency</v>
      </c>
      <c r="N2014">
        <v>908</v>
      </c>
      <c r="O2014">
        <v>43</v>
      </c>
      <c r="P2014">
        <v>735</v>
      </c>
      <c r="Q2014">
        <v>40</v>
      </c>
      <c r="R2014">
        <v>194</v>
      </c>
      <c r="S2014">
        <v>21</v>
      </c>
      <c r="T2014">
        <f>marketing_campaign[[#This Row],[MntGoldProds]]+marketing_campaign[[#This Row],[MntSweetProducts]]+marketing_campaign[[#This Row],[MntFishProducts]]+marketing_campaign[[#This Row],[MntMeatProducts]]+marketing_campaign[[#This Row],[MntFruits]]+marketing_campaign[[#This Row],[MntWines]]</f>
        <v>1941</v>
      </c>
      <c r="U2014">
        <v>1</v>
      </c>
      <c r="V2014">
        <v>7</v>
      </c>
      <c r="W2014">
        <v>7</v>
      </c>
      <c r="X2014">
        <v>9</v>
      </c>
      <c r="Y2014">
        <f t="shared" si="63"/>
        <v>24</v>
      </c>
      <c r="Z2014">
        <v>2</v>
      </c>
      <c r="AA2014">
        <v>0</v>
      </c>
      <c r="AB2014">
        <v>1</v>
      </c>
      <c r="AC2014">
        <v>1</v>
      </c>
      <c r="AD2014">
        <v>1</v>
      </c>
      <c r="AE2014">
        <v>0</v>
      </c>
      <c r="AF2014">
        <v>0</v>
      </c>
      <c r="AG2014">
        <v>3</v>
      </c>
      <c r="AH2014">
        <v>11</v>
      </c>
      <c r="AI2014">
        <v>1</v>
      </c>
      <c r="AJ2014">
        <f>marketing_campaign[[#This Row],[AcceptedCmp2]]+marketing_campaign[[#This Row],[AcceptedCmp1]]+marketing_campaign[[#This Row],[AcceptedCmp5]]+marketing_campaign[[#This Row],[AcceptedCmp4]]+marketing_campaign[[#This Row],[AcceptedCmp3]]</f>
        <v>3</v>
      </c>
    </row>
    <row r="2015" spans="1:36" x14ac:dyDescent="0.35">
      <c r="A2015">
        <v>1951</v>
      </c>
      <c r="B2015">
        <v>1981</v>
      </c>
      <c r="C2015">
        <f t="shared" ca="1" si="62"/>
        <v>45</v>
      </c>
      <c r="D2015" t="str" cm="1">
        <f t="array" aca="1" ref="D20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15" t="s">
        <v>36</v>
      </c>
      <c r="F2015" t="s">
        <v>33</v>
      </c>
      <c r="G2015" cm="1">
        <f t="array" ref="G2015">_xlfn.IFS(marketing_campaign[[#This Row],[Marital_Status]]="Single",I2015-J2015+1,marketing_campaign[[#This Row],[Marital_Status]]="Together",I2015+J2015+2,marketing_campaign[[#This Row],[Marital_Status]]="Alone",I2015-J2015+1,marketing_campaign[[#This Row],[Marital_Status]]="Married",I2015+J2015+2,marketing_campaign[[#This Row],[Marital_Status]]="Divorced",I2015+J2015+1,marketing_campaign[[#This Row],[Marital_Status]]="YOLO",I2015-J2015+1,marketing_campaign[[#This Row],[Marital_Status]]="Absurd",I2015-J2015+1,marketing_campaign[[#This Row],[Marital_Status]]="Widow",I2015+J2015+1)</f>
        <v>2</v>
      </c>
      <c r="H2015">
        <v>34445</v>
      </c>
      <c r="I2015">
        <v>0</v>
      </c>
      <c r="J2015">
        <v>0</v>
      </c>
      <c r="K2015" s="1">
        <v>41301</v>
      </c>
      <c r="L2015">
        <v>92</v>
      </c>
      <c r="M2015" t="str" cm="1">
        <f t="array" ref="M2015">_xlfn.IFS(AND(marketing_campaign[[#This Row],[Recency]]&gt;=0,marketing_campaign[[#This Row],[Recency]]&lt;=14),"Early Recency",AND(marketing_campaign[[#This Row],[Recency]]&gt;=15,marketing_campaign[[#This Row],[Recency]]&lt;=31),"Mid-Recency",marketing_campaign[[#This Row],[Recency]]&gt;=32,"Late Recency")</f>
        <v>Late Recency</v>
      </c>
      <c r="N2015">
        <v>228</v>
      </c>
      <c r="O2015">
        <v>122</v>
      </c>
      <c r="P2015">
        <v>122</v>
      </c>
      <c r="Q2015">
        <v>208</v>
      </c>
      <c r="R2015">
        <v>129</v>
      </c>
      <c r="S2015">
        <v>30</v>
      </c>
      <c r="T2015">
        <f>marketing_campaign[[#This Row],[MntGoldProds]]+marketing_campaign[[#This Row],[MntSweetProducts]]+marketing_campaign[[#This Row],[MntFishProducts]]+marketing_campaign[[#This Row],[MntMeatProducts]]+marketing_campaign[[#This Row],[MntFruits]]+marketing_campaign[[#This Row],[MntWines]]</f>
        <v>839</v>
      </c>
      <c r="U2015">
        <v>6</v>
      </c>
      <c r="V2015">
        <v>11</v>
      </c>
      <c r="W2015">
        <v>2</v>
      </c>
      <c r="X2015">
        <v>8</v>
      </c>
      <c r="Y2015">
        <f t="shared" si="63"/>
        <v>27</v>
      </c>
      <c r="Z2015">
        <v>9</v>
      </c>
      <c r="AA2015">
        <v>0</v>
      </c>
      <c r="AB2015">
        <v>0</v>
      </c>
      <c r="AC2015">
        <v>0</v>
      </c>
      <c r="AD2015">
        <v>0</v>
      </c>
      <c r="AE2015">
        <v>0</v>
      </c>
      <c r="AF2015">
        <v>0</v>
      </c>
      <c r="AG2015">
        <v>3</v>
      </c>
      <c r="AH2015">
        <v>11</v>
      </c>
      <c r="AI2015">
        <v>0</v>
      </c>
      <c r="AJ2015">
        <f>marketing_campaign[[#This Row],[AcceptedCmp2]]+marketing_campaign[[#This Row],[AcceptedCmp1]]+marketing_campaign[[#This Row],[AcceptedCmp5]]+marketing_campaign[[#This Row],[AcceptedCmp4]]+marketing_campaign[[#This Row],[AcceptedCmp3]]</f>
        <v>0</v>
      </c>
    </row>
    <row r="2016" spans="1:36" x14ac:dyDescent="0.35">
      <c r="A2016">
        <v>3262</v>
      </c>
      <c r="B2016">
        <v>1958</v>
      </c>
      <c r="C2016">
        <f t="shared" ca="1" si="62"/>
        <v>68</v>
      </c>
      <c r="D2016" t="str" cm="1">
        <f t="array" aca="1" ref="D20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16" t="s">
        <v>29</v>
      </c>
      <c r="F2016" t="s">
        <v>30</v>
      </c>
      <c r="G2016" cm="1">
        <f t="array" ref="G2016">_xlfn.IFS(marketing_campaign[[#This Row],[Marital_Status]]="Single",I2016-J2016+1,marketing_campaign[[#This Row],[Marital_Status]]="Together",I2016+J2016+2,marketing_campaign[[#This Row],[Marital_Status]]="Alone",I2016-J2016+1,marketing_campaign[[#This Row],[Marital_Status]]="Married",I2016+J2016+2,marketing_campaign[[#This Row],[Marital_Status]]="Divorced",I2016+J2016+1,marketing_campaign[[#This Row],[Marital_Status]]="YOLO",I2016-J2016+1,marketing_campaign[[#This Row],[Marital_Status]]="Absurd",I2016-J2016+1,marketing_campaign[[#This Row],[Marital_Status]]="Widow",I2016+J2016+1)</f>
        <v>1</v>
      </c>
      <c r="H2016">
        <v>68281</v>
      </c>
      <c r="I2016">
        <v>0</v>
      </c>
      <c r="J2016">
        <v>0</v>
      </c>
      <c r="K2016" s="1">
        <v>41128</v>
      </c>
      <c r="L2016">
        <v>31</v>
      </c>
      <c r="M2016" t="str" cm="1">
        <f t="array" ref="M2016">_xlfn.IFS(AND(marketing_campaign[[#This Row],[Recency]]&gt;=0,marketing_campaign[[#This Row],[Recency]]&lt;=14),"Early Recency",AND(marketing_campaign[[#This Row],[Recency]]&gt;=15,marketing_campaign[[#This Row],[Recency]]&lt;=31),"Mid-Recency",marketing_campaign[[#This Row],[Recency]]&gt;=32,"Late Recency")</f>
        <v>Mid-Recency</v>
      </c>
      <c r="N2016">
        <v>995</v>
      </c>
      <c r="O2016">
        <v>112</v>
      </c>
      <c r="P2016">
        <v>417</v>
      </c>
      <c r="Q2016">
        <v>42</v>
      </c>
      <c r="R2016">
        <v>48</v>
      </c>
      <c r="S2016">
        <v>41</v>
      </c>
      <c r="T2016">
        <f>marketing_campaign[[#This Row],[MntGoldProds]]+marketing_campaign[[#This Row],[MntSweetProducts]]+marketing_campaign[[#This Row],[MntFishProducts]]+marketing_campaign[[#This Row],[MntMeatProducts]]+marketing_campaign[[#This Row],[MntFruits]]+marketing_campaign[[#This Row],[MntWines]]</f>
        <v>1655</v>
      </c>
      <c r="U2016">
        <v>1</v>
      </c>
      <c r="V2016">
        <v>2</v>
      </c>
      <c r="W2016">
        <v>9</v>
      </c>
      <c r="X2016">
        <v>13</v>
      </c>
      <c r="Y2016">
        <f t="shared" si="63"/>
        <v>25</v>
      </c>
      <c r="Z2016">
        <v>5</v>
      </c>
      <c r="AA2016">
        <v>0</v>
      </c>
      <c r="AB2016">
        <v>0</v>
      </c>
      <c r="AC2016">
        <v>0</v>
      </c>
      <c r="AD2016">
        <v>0</v>
      </c>
      <c r="AE2016">
        <v>0</v>
      </c>
      <c r="AF2016">
        <v>0</v>
      </c>
      <c r="AG2016">
        <v>3</v>
      </c>
      <c r="AH2016">
        <v>11</v>
      </c>
      <c r="AI2016">
        <v>1</v>
      </c>
      <c r="AJ2016">
        <f>marketing_campaign[[#This Row],[AcceptedCmp2]]+marketing_campaign[[#This Row],[AcceptedCmp1]]+marketing_campaign[[#This Row],[AcceptedCmp5]]+marketing_campaign[[#This Row],[AcceptedCmp4]]+marketing_campaign[[#This Row],[AcceptedCmp3]]</f>
        <v>0</v>
      </c>
    </row>
    <row r="2017" spans="1:36" x14ac:dyDescent="0.35">
      <c r="A2017">
        <v>4102</v>
      </c>
      <c r="B2017">
        <v>1975</v>
      </c>
      <c r="C2017">
        <f t="shared" ca="1" si="62"/>
        <v>51</v>
      </c>
      <c r="D2017" t="str" cm="1">
        <f t="array" aca="1" ref="D20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7" t="s">
        <v>37</v>
      </c>
      <c r="F2017" t="s">
        <v>33</v>
      </c>
      <c r="G2017" cm="1">
        <f t="array" ref="G2017">_xlfn.IFS(marketing_campaign[[#This Row],[Marital_Status]]="Single",I2017-J2017+1,marketing_campaign[[#This Row],[Marital_Status]]="Together",I2017+J2017+2,marketing_campaign[[#This Row],[Marital_Status]]="Alone",I2017-J2017+1,marketing_campaign[[#This Row],[Marital_Status]]="Married",I2017+J2017+2,marketing_campaign[[#This Row],[Marital_Status]]="Divorced",I2017+J2017+1,marketing_campaign[[#This Row],[Marital_Status]]="YOLO",I2017-J2017+1,marketing_campaign[[#This Row],[Marital_Status]]="Absurd",I2017-J2017+1,marketing_campaign[[#This Row],[Marital_Status]]="Widow",I2017+J2017+1)</f>
        <v>4</v>
      </c>
      <c r="H2017">
        <v>37284</v>
      </c>
      <c r="I2017">
        <v>1</v>
      </c>
      <c r="J2017">
        <v>1</v>
      </c>
      <c r="K2017" s="1">
        <v>41362</v>
      </c>
      <c r="L2017">
        <v>46</v>
      </c>
      <c r="M2017" t="str" cm="1">
        <f t="array" ref="M2017">_xlfn.IFS(AND(marketing_campaign[[#This Row],[Recency]]&gt;=0,marketing_campaign[[#This Row],[Recency]]&lt;=14),"Early Recency",AND(marketing_campaign[[#This Row],[Recency]]&gt;=15,marketing_campaign[[#This Row],[Recency]]&lt;=31),"Mid-Recency",marketing_campaign[[#This Row],[Recency]]&gt;=32,"Late Recency")</f>
        <v>Late Recency</v>
      </c>
      <c r="N2017">
        <v>11</v>
      </c>
      <c r="O2017">
        <v>1</v>
      </c>
      <c r="P2017">
        <v>2</v>
      </c>
      <c r="Q2017">
        <v>2</v>
      </c>
      <c r="R2017">
        <v>1</v>
      </c>
      <c r="S2017">
        <v>6</v>
      </c>
      <c r="T2017">
        <f>marketing_campaign[[#This Row],[MntGoldProds]]+marketing_campaign[[#This Row],[MntSweetProducts]]+marketing_campaign[[#This Row],[MntFishProducts]]+marketing_campaign[[#This Row],[MntMeatProducts]]+marketing_campaign[[#This Row],[MntFruits]]+marketing_campaign[[#This Row],[MntWines]]</f>
        <v>23</v>
      </c>
      <c r="U2017">
        <v>1</v>
      </c>
      <c r="V2017">
        <v>0</v>
      </c>
      <c r="W2017">
        <v>0</v>
      </c>
      <c r="X2017">
        <v>3</v>
      </c>
      <c r="Y2017">
        <f t="shared" si="63"/>
        <v>4</v>
      </c>
      <c r="Z2017">
        <v>6</v>
      </c>
      <c r="AA2017">
        <v>0</v>
      </c>
      <c r="AB2017">
        <v>0</v>
      </c>
      <c r="AC2017">
        <v>0</v>
      </c>
      <c r="AD2017">
        <v>0</v>
      </c>
      <c r="AE2017">
        <v>0</v>
      </c>
      <c r="AF2017">
        <v>0</v>
      </c>
      <c r="AG2017">
        <v>3</v>
      </c>
      <c r="AH2017">
        <v>11</v>
      </c>
      <c r="AI2017">
        <v>0</v>
      </c>
      <c r="AJ2017">
        <f>marketing_campaign[[#This Row],[AcceptedCmp2]]+marketing_campaign[[#This Row],[AcceptedCmp1]]+marketing_campaign[[#This Row],[AcceptedCmp5]]+marketing_campaign[[#This Row],[AcceptedCmp4]]+marketing_campaign[[#This Row],[AcceptedCmp3]]</f>
        <v>0</v>
      </c>
    </row>
    <row r="2018" spans="1:36" x14ac:dyDescent="0.35">
      <c r="A2018">
        <v>7042</v>
      </c>
      <c r="B2018">
        <v>1983</v>
      </c>
      <c r="C2018">
        <f t="shared" ca="1" si="62"/>
        <v>43</v>
      </c>
      <c r="D2018" t="str" cm="1">
        <f t="array" aca="1" ref="D20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18" t="s">
        <v>29</v>
      </c>
      <c r="F2018" t="s">
        <v>33</v>
      </c>
      <c r="G2018" cm="1">
        <f t="array" ref="G2018">_xlfn.IFS(marketing_campaign[[#This Row],[Marital_Status]]="Single",I2018-J2018+1,marketing_campaign[[#This Row],[Marital_Status]]="Together",I2018+J2018+2,marketing_campaign[[#This Row],[Marital_Status]]="Alone",I2018-J2018+1,marketing_campaign[[#This Row],[Marital_Status]]="Married",I2018+J2018+2,marketing_campaign[[#This Row],[Marital_Status]]="Divorced",I2018+J2018+1,marketing_campaign[[#This Row],[Marital_Status]]="YOLO",I2018-J2018+1,marketing_campaign[[#This Row],[Marital_Status]]="Absurd",I2018-J2018+1,marketing_campaign[[#This Row],[Marital_Status]]="Widow",I2018+J2018+1)</f>
        <v>2</v>
      </c>
      <c r="H2018">
        <v>36790</v>
      </c>
      <c r="I2018">
        <v>0</v>
      </c>
      <c r="J2018">
        <v>0</v>
      </c>
      <c r="K2018" s="1">
        <v>41334</v>
      </c>
      <c r="L2018">
        <v>14</v>
      </c>
      <c r="M2018" t="str" cm="1">
        <f t="array" ref="M2018">_xlfn.IFS(AND(marketing_campaign[[#This Row],[Recency]]&gt;=0,marketing_campaign[[#This Row],[Recency]]&lt;=14),"Early Recency",AND(marketing_campaign[[#This Row],[Recency]]&gt;=15,marketing_campaign[[#This Row],[Recency]]&lt;=31),"Mid-Recency",marketing_campaign[[#This Row],[Recency]]&gt;=32,"Late Recency")</f>
        <v>Early Recency</v>
      </c>
      <c r="N2018">
        <v>3</v>
      </c>
      <c r="O2018">
        <v>3</v>
      </c>
      <c r="P2018">
        <v>14</v>
      </c>
      <c r="Q2018">
        <v>15</v>
      </c>
      <c r="R2018">
        <v>21</v>
      </c>
      <c r="S2018">
        <v>10</v>
      </c>
      <c r="T2018">
        <f>marketing_campaign[[#This Row],[MntGoldProds]]+marketing_campaign[[#This Row],[MntSweetProducts]]+marketing_campaign[[#This Row],[MntFishProducts]]+marketing_campaign[[#This Row],[MntMeatProducts]]+marketing_campaign[[#This Row],[MntFruits]]+marketing_campaign[[#This Row],[MntWines]]</f>
        <v>66</v>
      </c>
      <c r="U2018">
        <v>1</v>
      </c>
      <c r="V2018">
        <v>2</v>
      </c>
      <c r="W2018">
        <v>1</v>
      </c>
      <c r="X2018">
        <v>2</v>
      </c>
      <c r="Y2018">
        <f t="shared" si="63"/>
        <v>6</v>
      </c>
      <c r="Z2018">
        <v>9</v>
      </c>
      <c r="AA2018">
        <v>0</v>
      </c>
      <c r="AB2018">
        <v>0</v>
      </c>
      <c r="AC2018">
        <v>0</v>
      </c>
      <c r="AD2018">
        <v>0</v>
      </c>
      <c r="AE2018">
        <v>0</v>
      </c>
      <c r="AF2018">
        <v>0</v>
      </c>
      <c r="AG2018">
        <v>3</v>
      </c>
      <c r="AH2018">
        <v>11</v>
      </c>
      <c r="AI2018">
        <v>1</v>
      </c>
      <c r="AJ2018">
        <f>marketing_campaign[[#This Row],[AcceptedCmp2]]+marketing_campaign[[#This Row],[AcceptedCmp1]]+marketing_campaign[[#This Row],[AcceptedCmp5]]+marketing_campaign[[#This Row],[AcceptedCmp4]]+marketing_campaign[[#This Row],[AcceptedCmp3]]</f>
        <v>0</v>
      </c>
    </row>
    <row r="2019" spans="1:36" x14ac:dyDescent="0.35">
      <c r="A2019">
        <v>10598</v>
      </c>
      <c r="B2019">
        <v>1967</v>
      </c>
      <c r="C2019">
        <f t="shared" ca="1" si="62"/>
        <v>59</v>
      </c>
      <c r="D2019" t="str" cm="1">
        <f t="array" aca="1" ref="D20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19" t="s">
        <v>29</v>
      </c>
      <c r="F2019" t="s">
        <v>31</v>
      </c>
      <c r="G2019" cm="1">
        <f t="array" ref="G2019">_xlfn.IFS(marketing_campaign[[#This Row],[Marital_Status]]="Single",I2019-J2019+1,marketing_campaign[[#This Row],[Marital_Status]]="Together",I2019+J2019+2,marketing_campaign[[#This Row],[Marital_Status]]="Alone",I2019-J2019+1,marketing_campaign[[#This Row],[Marital_Status]]="Married",I2019+J2019+2,marketing_campaign[[#This Row],[Marital_Status]]="Divorced",I2019+J2019+1,marketing_campaign[[#This Row],[Marital_Status]]="YOLO",I2019-J2019+1,marketing_campaign[[#This Row],[Marital_Status]]="Absurd",I2019-J2019+1,marketing_campaign[[#This Row],[Marital_Status]]="Widow",I2019+J2019+1)</f>
        <v>4</v>
      </c>
      <c r="H2019">
        <v>27943</v>
      </c>
      <c r="I2019">
        <v>1</v>
      </c>
      <c r="J2019">
        <v>1</v>
      </c>
      <c r="K2019" s="1">
        <v>41379</v>
      </c>
      <c r="L2019">
        <v>89</v>
      </c>
      <c r="M2019" t="str" cm="1">
        <f t="array" ref="M2019">_xlfn.IFS(AND(marketing_campaign[[#This Row],[Recency]]&gt;=0,marketing_campaign[[#This Row],[Recency]]&lt;=14),"Early Recency",AND(marketing_campaign[[#This Row],[Recency]]&gt;=15,marketing_campaign[[#This Row],[Recency]]&lt;=31),"Mid-Recency",marketing_campaign[[#This Row],[Recency]]&gt;=32,"Late Recency")</f>
        <v>Late Recency</v>
      </c>
      <c r="N2019">
        <v>12</v>
      </c>
      <c r="O2019">
        <v>1</v>
      </c>
      <c r="P2019">
        <v>16</v>
      </c>
      <c r="Q2019">
        <v>4</v>
      </c>
      <c r="R2019">
        <v>1</v>
      </c>
      <c r="S2019">
        <v>3</v>
      </c>
      <c r="T2019">
        <f>marketing_campaign[[#This Row],[MntGoldProds]]+marketing_campaign[[#This Row],[MntSweetProducts]]+marketing_campaign[[#This Row],[MntFishProducts]]+marketing_campaign[[#This Row],[MntMeatProducts]]+marketing_campaign[[#This Row],[MntFruits]]+marketing_campaign[[#This Row],[MntWines]]</f>
        <v>37</v>
      </c>
      <c r="U2019">
        <v>3</v>
      </c>
      <c r="V2019">
        <v>2</v>
      </c>
      <c r="W2019">
        <v>0</v>
      </c>
      <c r="X2019">
        <v>3</v>
      </c>
      <c r="Y2019">
        <f t="shared" si="63"/>
        <v>8</v>
      </c>
      <c r="Z2019">
        <v>8</v>
      </c>
      <c r="AA2019">
        <v>0</v>
      </c>
      <c r="AB2019">
        <v>0</v>
      </c>
      <c r="AC2019">
        <v>0</v>
      </c>
      <c r="AD2019">
        <v>0</v>
      </c>
      <c r="AE2019">
        <v>0</v>
      </c>
      <c r="AF2019">
        <v>0</v>
      </c>
      <c r="AG2019">
        <v>3</v>
      </c>
      <c r="AH2019">
        <v>11</v>
      </c>
      <c r="AI2019">
        <v>0</v>
      </c>
      <c r="AJ2019">
        <f>marketing_campaign[[#This Row],[AcceptedCmp2]]+marketing_campaign[[#This Row],[AcceptedCmp1]]+marketing_campaign[[#This Row],[AcceptedCmp5]]+marketing_campaign[[#This Row],[AcceptedCmp4]]+marketing_campaign[[#This Row],[AcceptedCmp3]]</f>
        <v>0</v>
      </c>
    </row>
    <row r="2020" spans="1:36" x14ac:dyDescent="0.35">
      <c r="A2020">
        <v>255</v>
      </c>
      <c r="B2020">
        <v>1951</v>
      </c>
      <c r="C2020">
        <f t="shared" ca="1" si="62"/>
        <v>75</v>
      </c>
      <c r="D2020" t="str" cm="1">
        <f t="array" aca="1" ref="D20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0" t="s">
        <v>29</v>
      </c>
      <c r="F2020" t="s">
        <v>35</v>
      </c>
      <c r="G2020" cm="1">
        <f t="array" ref="G2020">_xlfn.IFS(marketing_campaign[[#This Row],[Marital_Status]]="Single",I2020-J2020+1,marketing_campaign[[#This Row],[Marital_Status]]="Together",I2020+J2020+2,marketing_campaign[[#This Row],[Marital_Status]]="Alone",I2020-J2020+1,marketing_campaign[[#This Row],[Marital_Status]]="Married",I2020+J2020+2,marketing_campaign[[#This Row],[Marital_Status]]="Divorced",I2020+J2020+1,marketing_campaign[[#This Row],[Marital_Status]]="YOLO",I2020-J2020+1,marketing_campaign[[#This Row],[Marital_Status]]="Absurd",I2020-J2020+1,marketing_campaign[[#This Row],[Marital_Status]]="Widow",I2020+J2020+1)</f>
        <v>3</v>
      </c>
      <c r="H2020">
        <v>22263</v>
      </c>
      <c r="I2020">
        <v>1</v>
      </c>
      <c r="J2020">
        <v>1</v>
      </c>
      <c r="K2020" s="1">
        <v>41728</v>
      </c>
      <c r="L2020">
        <v>31</v>
      </c>
      <c r="M2020" t="str" cm="1">
        <f t="array" ref="M2020">_xlfn.IFS(AND(marketing_campaign[[#This Row],[Recency]]&gt;=0,marketing_campaign[[#This Row],[Recency]]&lt;=14),"Early Recency",AND(marketing_campaign[[#This Row],[Recency]]&gt;=15,marketing_campaign[[#This Row],[Recency]]&lt;=31),"Mid-Recency",marketing_campaign[[#This Row],[Recency]]&gt;=32,"Late Recency")</f>
        <v>Mid-Recency</v>
      </c>
      <c r="N2020">
        <v>17</v>
      </c>
      <c r="O2020">
        <v>0</v>
      </c>
      <c r="P2020">
        <v>2</v>
      </c>
      <c r="Q2020">
        <v>0</v>
      </c>
      <c r="R2020">
        <v>0</v>
      </c>
      <c r="S2020">
        <v>2</v>
      </c>
      <c r="T2020">
        <f>marketing_campaign[[#This Row],[MntGoldProds]]+marketing_campaign[[#This Row],[MntSweetProducts]]+marketing_campaign[[#This Row],[MntFishProducts]]+marketing_campaign[[#This Row],[MntMeatProducts]]+marketing_campaign[[#This Row],[MntFruits]]+marketing_campaign[[#This Row],[MntWines]]</f>
        <v>21</v>
      </c>
      <c r="U2020">
        <v>2</v>
      </c>
      <c r="V2020">
        <v>1</v>
      </c>
      <c r="W2020">
        <v>0</v>
      </c>
      <c r="X2020">
        <v>3</v>
      </c>
      <c r="Y2020">
        <f t="shared" si="63"/>
        <v>6</v>
      </c>
      <c r="Z2020">
        <v>6</v>
      </c>
      <c r="AA2020">
        <v>0</v>
      </c>
      <c r="AB2020">
        <v>0</v>
      </c>
      <c r="AC2020">
        <v>0</v>
      </c>
      <c r="AD2020">
        <v>0</v>
      </c>
      <c r="AE2020">
        <v>0</v>
      </c>
      <c r="AF2020">
        <v>1</v>
      </c>
      <c r="AG2020">
        <v>3</v>
      </c>
      <c r="AH2020">
        <v>11</v>
      </c>
      <c r="AI2020">
        <v>0</v>
      </c>
      <c r="AJ2020">
        <f>marketing_campaign[[#This Row],[AcceptedCmp2]]+marketing_campaign[[#This Row],[AcceptedCmp1]]+marketing_campaign[[#This Row],[AcceptedCmp5]]+marketing_campaign[[#This Row],[AcceptedCmp4]]+marketing_campaign[[#This Row],[AcceptedCmp3]]</f>
        <v>0</v>
      </c>
    </row>
    <row r="2021" spans="1:36" x14ac:dyDescent="0.35">
      <c r="A2021">
        <v>2375</v>
      </c>
      <c r="B2021">
        <v>1972</v>
      </c>
      <c r="C2021">
        <f t="shared" ca="1" si="62"/>
        <v>54</v>
      </c>
      <c r="D2021" t="str" cm="1">
        <f t="array" aca="1" ref="D20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1" t="s">
        <v>29</v>
      </c>
      <c r="F2021" t="s">
        <v>31</v>
      </c>
      <c r="G2021" cm="1">
        <f t="array" ref="G2021">_xlfn.IFS(marketing_campaign[[#This Row],[Marital_Status]]="Single",I2021-J2021+1,marketing_campaign[[#This Row],[Marital_Status]]="Together",I2021+J2021+2,marketing_campaign[[#This Row],[Marital_Status]]="Alone",I2021-J2021+1,marketing_campaign[[#This Row],[Marital_Status]]="Married",I2021+J2021+2,marketing_campaign[[#This Row],[Marital_Status]]="Divorced",I2021+J2021+1,marketing_campaign[[#This Row],[Marital_Status]]="YOLO",I2021-J2021+1,marketing_campaign[[#This Row],[Marital_Status]]="Absurd",I2021-J2021+1,marketing_campaign[[#This Row],[Marital_Status]]="Widow",I2021+J2021+1)</f>
        <v>5</v>
      </c>
      <c r="H2021">
        <v>30261</v>
      </c>
      <c r="I2021">
        <v>1</v>
      </c>
      <c r="J2021">
        <v>2</v>
      </c>
      <c r="K2021" s="1">
        <v>41177</v>
      </c>
      <c r="L2021">
        <v>75</v>
      </c>
      <c r="M2021" t="str" cm="1">
        <f t="array" ref="M2021">_xlfn.IFS(AND(marketing_campaign[[#This Row],[Recency]]&gt;=0,marketing_campaign[[#This Row],[Recency]]&lt;=14),"Early Recency",AND(marketing_campaign[[#This Row],[Recency]]&gt;=15,marketing_campaign[[#This Row],[Recency]]&lt;=31),"Mid-Recency",marketing_campaign[[#This Row],[Recency]]&gt;=32,"Late Recency")</f>
        <v>Late Recency</v>
      </c>
      <c r="N2021">
        <v>8</v>
      </c>
      <c r="O2021">
        <v>0</v>
      </c>
      <c r="P2021">
        <v>5</v>
      </c>
      <c r="Q2021">
        <v>0</v>
      </c>
      <c r="R2021">
        <v>3</v>
      </c>
      <c r="S2021">
        <v>6</v>
      </c>
      <c r="T2021">
        <f>marketing_campaign[[#This Row],[MntGoldProds]]+marketing_campaign[[#This Row],[MntSweetProducts]]+marketing_campaign[[#This Row],[MntFishProducts]]+marketing_campaign[[#This Row],[MntMeatProducts]]+marketing_campaign[[#This Row],[MntFruits]]+marketing_campaign[[#This Row],[MntWines]]</f>
        <v>22</v>
      </c>
      <c r="U2021">
        <v>1</v>
      </c>
      <c r="V2021">
        <v>0</v>
      </c>
      <c r="W2021">
        <v>0</v>
      </c>
      <c r="X2021">
        <v>3</v>
      </c>
      <c r="Y2021">
        <f t="shared" si="63"/>
        <v>4</v>
      </c>
      <c r="Z2021">
        <v>8</v>
      </c>
      <c r="AA2021">
        <v>0</v>
      </c>
      <c r="AB2021">
        <v>0</v>
      </c>
      <c r="AC2021">
        <v>0</v>
      </c>
      <c r="AD2021">
        <v>0</v>
      </c>
      <c r="AE2021">
        <v>0</v>
      </c>
      <c r="AF2021">
        <v>0</v>
      </c>
      <c r="AG2021">
        <v>3</v>
      </c>
      <c r="AH2021">
        <v>11</v>
      </c>
      <c r="AI2021">
        <v>0</v>
      </c>
      <c r="AJ2021">
        <f>marketing_campaign[[#This Row],[AcceptedCmp2]]+marketing_campaign[[#This Row],[AcceptedCmp1]]+marketing_campaign[[#This Row],[AcceptedCmp5]]+marketing_campaign[[#This Row],[AcceptedCmp4]]+marketing_campaign[[#This Row],[AcceptedCmp3]]</f>
        <v>0</v>
      </c>
    </row>
    <row r="2022" spans="1:36" x14ac:dyDescent="0.35">
      <c r="A2022">
        <v>9829</v>
      </c>
      <c r="B2022">
        <v>1978</v>
      </c>
      <c r="C2022">
        <f t="shared" ca="1" si="62"/>
        <v>48</v>
      </c>
      <c r="D2022" t="str" cm="1">
        <f t="array" aca="1" ref="D20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2" t="s">
        <v>29</v>
      </c>
      <c r="F2022" t="s">
        <v>31</v>
      </c>
      <c r="G2022" cm="1">
        <f t="array" ref="G2022">_xlfn.IFS(marketing_campaign[[#This Row],[Marital_Status]]="Single",I2022-J2022+1,marketing_campaign[[#This Row],[Marital_Status]]="Together",I2022+J2022+2,marketing_campaign[[#This Row],[Marital_Status]]="Alone",I2022-J2022+1,marketing_campaign[[#This Row],[Marital_Status]]="Married",I2022+J2022+2,marketing_campaign[[#This Row],[Marital_Status]]="Divorced",I2022+J2022+1,marketing_campaign[[#This Row],[Marital_Status]]="YOLO",I2022-J2022+1,marketing_campaign[[#This Row],[Marital_Status]]="Absurd",I2022-J2022+1,marketing_campaign[[#This Row],[Marital_Status]]="Widow",I2022+J2022+1)</f>
        <v>3</v>
      </c>
      <c r="H2022">
        <v>28587</v>
      </c>
      <c r="I2022">
        <v>1</v>
      </c>
      <c r="J2022">
        <v>0</v>
      </c>
      <c r="K2022" s="1">
        <v>41682</v>
      </c>
      <c r="L2022">
        <v>42</v>
      </c>
      <c r="M2022" t="str" cm="1">
        <f t="array" ref="M2022">_xlfn.IFS(AND(marketing_campaign[[#This Row],[Recency]]&gt;=0,marketing_campaign[[#This Row],[Recency]]&lt;=14),"Early Recency",AND(marketing_campaign[[#This Row],[Recency]]&gt;=15,marketing_campaign[[#This Row],[Recency]]&lt;=31),"Mid-Recency",marketing_campaign[[#This Row],[Recency]]&gt;=32,"Late Recency")</f>
        <v>Late Recency</v>
      </c>
      <c r="N2022">
        <v>22</v>
      </c>
      <c r="O2022">
        <v>4</v>
      </c>
      <c r="P2022">
        <v>17</v>
      </c>
      <c r="Q2022">
        <v>12</v>
      </c>
      <c r="R2022">
        <v>10</v>
      </c>
      <c r="S2022">
        <v>13</v>
      </c>
      <c r="T2022">
        <f>marketing_campaign[[#This Row],[MntGoldProds]]+marketing_campaign[[#This Row],[MntSweetProducts]]+marketing_campaign[[#This Row],[MntFishProducts]]+marketing_campaign[[#This Row],[MntMeatProducts]]+marketing_campaign[[#This Row],[MntFruits]]+marketing_campaign[[#This Row],[MntWines]]</f>
        <v>78</v>
      </c>
      <c r="U2022">
        <v>3</v>
      </c>
      <c r="V2022">
        <v>2</v>
      </c>
      <c r="W2022">
        <v>0</v>
      </c>
      <c r="X2022">
        <v>4</v>
      </c>
      <c r="Y2022">
        <f t="shared" si="63"/>
        <v>9</v>
      </c>
      <c r="Z2022">
        <v>6</v>
      </c>
      <c r="AA2022">
        <v>0</v>
      </c>
      <c r="AB2022">
        <v>0</v>
      </c>
      <c r="AC2022">
        <v>0</v>
      </c>
      <c r="AD2022">
        <v>0</v>
      </c>
      <c r="AE2022">
        <v>0</v>
      </c>
      <c r="AF2022">
        <v>0</v>
      </c>
      <c r="AG2022">
        <v>3</v>
      </c>
      <c r="AH2022">
        <v>11</v>
      </c>
      <c r="AI2022">
        <v>0</v>
      </c>
      <c r="AJ2022">
        <f>marketing_campaign[[#This Row],[AcceptedCmp2]]+marketing_campaign[[#This Row],[AcceptedCmp1]]+marketing_campaign[[#This Row],[AcceptedCmp5]]+marketing_campaign[[#This Row],[AcceptedCmp4]]+marketing_campaign[[#This Row],[AcceptedCmp3]]</f>
        <v>0</v>
      </c>
    </row>
    <row r="2023" spans="1:36" x14ac:dyDescent="0.35">
      <c r="A2023">
        <v>6214</v>
      </c>
      <c r="B2023">
        <v>1982</v>
      </c>
      <c r="C2023">
        <f t="shared" ca="1" si="62"/>
        <v>44</v>
      </c>
      <c r="D2023" t="str" cm="1">
        <f t="array" aca="1" ref="D20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23" t="s">
        <v>34</v>
      </c>
      <c r="F2023" t="s">
        <v>33</v>
      </c>
      <c r="G2023" cm="1">
        <f t="array" ref="G2023">_xlfn.IFS(marketing_campaign[[#This Row],[Marital_Status]]="Single",I2023-J2023+1,marketing_campaign[[#This Row],[Marital_Status]]="Together",I2023+J2023+2,marketing_campaign[[#This Row],[Marital_Status]]="Alone",I2023-J2023+1,marketing_campaign[[#This Row],[Marital_Status]]="Married",I2023+J2023+2,marketing_campaign[[#This Row],[Marital_Status]]="Divorced",I2023+J2023+1,marketing_campaign[[#This Row],[Marital_Status]]="YOLO",I2023-J2023+1,marketing_campaign[[#This Row],[Marital_Status]]="Absurd",I2023-J2023+1,marketing_campaign[[#This Row],[Marital_Status]]="Widow",I2023+J2023+1)</f>
        <v>3</v>
      </c>
      <c r="H2023">
        <v>43815</v>
      </c>
      <c r="I2023">
        <v>1</v>
      </c>
      <c r="J2023">
        <v>0</v>
      </c>
      <c r="K2023" s="1">
        <v>41369</v>
      </c>
      <c r="L2023">
        <v>53</v>
      </c>
      <c r="M2023" t="str" cm="1">
        <f t="array" ref="M2023">_xlfn.IFS(AND(marketing_campaign[[#This Row],[Recency]]&gt;=0,marketing_campaign[[#This Row],[Recency]]&lt;=14),"Early Recency",AND(marketing_campaign[[#This Row],[Recency]]&gt;=15,marketing_campaign[[#This Row],[Recency]]&lt;=31),"Mid-Recency",marketing_campaign[[#This Row],[Recency]]&gt;=32,"Late Recency")</f>
        <v>Late Recency</v>
      </c>
      <c r="N2023">
        <v>14</v>
      </c>
      <c r="O2023">
        <v>10</v>
      </c>
      <c r="P2023">
        <v>29</v>
      </c>
      <c r="Q2023">
        <v>4</v>
      </c>
      <c r="R2023">
        <v>7</v>
      </c>
      <c r="S2023">
        <v>15</v>
      </c>
      <c r="T2023">
        <f>marketing_campaign[[#This Row],[MntGoldProds]]+marketing_campaign[[#This Row],[MntSweetProducts]]+marketing_campaign[[#This Row],[MntFishProducts]]+marketing_campaign[[#This Row],[MntMeatProducts]]+marketing_campaign[[#This Row],[MntFruits]]+marketing_campaign[[#This Row],[MntWines]]</f>
        <v>79</v>
      </c>
      <c r="U2023">
        <v>1</v>
      </c>
      <c r="V2023">
        <v>2</v>
      </c>
      <c r="W2023">
        <v>0</v>
      </c>
      <c r="X2023">
        <v>3</v>
      </c>
      <c r="Y2023">
        <f t="shared" si="63"/>
        <v>6</v>
      </c>
      <c r="Z2023">
        <v>6</v>
      </c>
      <c r="AA2023">
        <v>0</v>
      </c>
      <c r="AB2023">
        <v>0</v>
      </c>
      <c r="AC2023">
        <v>0</v>
      </c>
      <c r="AD2023">
        <v>0</v>
      </c>
      <c r="AE2023">
        <v>0</v>
      </c>
      <c r="AF2023">
        <v>0</v>
      </c>
      <c r="AG2023">
        <v>3</v>
      </c>
      <c r="AH2023">
        <v>11</v>
      </c>
      <c r="AI2023">
        <v>0</v>
      </c>
      <c r="AJ2023">
        <f>marketing_campaign[[#This Row],[AcceptedCmp2]]+marketing_campaign[[#This Row],[AcceptedCmp1]]+marketing_campaign[[#This Row],[AcceptedCmp5]]+marketing_campaign[[#This Row],[AcceptedCmp4]]+marketing_campaign[[#This Row],[AcceptedCmp3]]</f>
        <v>0</v>
      </c>
    </row>
    <row r="2024" spans="1:36" x14ac:dyDescent="0.35">
      <c r="A2024">
        <v>4954</v>
      </c>
      <c r="B2024">
        <v>1956</v>
      </c>
      <c r="C2024">
        <f t="shared" ca="1" si="62"/>
        <v>70</v>
      </c>
      <c r="D2024" t="str" cm="1">
        <f t="array" aca="1" ref="D20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4" t="s">
        <v>29</v>
      </c>
      <c r="F2024" t="s">
        <v>33</v>
      </c>
      <c r="G2024" cm="1">
        <f t="array" ref="G2024">_xlfn.IFS(marketing_campaign[[#This Row],[Marital_Status]]="Single",I2024-J2024+1,marketing_campaign[[#This Row],[Marital_Status]]="Together",I2024+J2024+2,marketing_campaign[[#This Row],[Marital_Status]]="Alone",I2024-J2024+1,marketing_campaign[[#This Row],[Marital_Status]]="Married",I2024+J2024+2,marketing_campaign[[#This Row],[Marital_Status]]="Divorced",I2024+J2024+1,marketing_campaign[[#This Row],[Marital_Status]]="YOLO",I2024-J2024+1,marketing_campaign[[#This Row],[Marital_Status]]="Absurd",I2024-J2024+1,marketing_campaign[[#This Row],[Marital_Status]]="Widow",I2024+J2024+1)</f>
        <v>4</v>
      </c>
      <c r="H2024">
        <v>48195</v>
      </c>
      <c r="I2024">
        <v>1</v>
      </c>
      <c r="J2024">
        <v>1</v>
      </c>
      <c r="K2024" s="1">
        <v>41660</v>
      </c>
      <c r="L2024">
        <v>53</v>
      </c>
      <c r="M2024" t="str" cm="1">
        <f t="array" ref="M2024">_xlfn.IFS(AND(marketing_campaign[[#This Row],[Recency]]&gt;=0,marketing_campaign[[#This Row],[Recency]]&lt;=14),"Early Recency",AND(marketing_campaign[[#This Row],[Recency]]&gt;=15,marketing_campaign[[#This Row],[Recency]]&lt;=31),"Mid-Recency",marketing_campaign[[#This Row],[Recency]]&gt;=32,"Late Recency")</f>
        <v>Late Recency</v>
      </c>
      <c r="N2024">
        <v>106</v>
      </c>
      <c r="O2024">
        <v>27</v>
      </c>
      <c r="P2024">
        <v>68</v>
      </c>
      <c r="Q2024">
        <v>52</v>
      </c>
      <c r="R2024">
        <v>7</v>
      </c>
      <c r="S2024">
        <v>5</v>
      </c>
      <c r="T2024">
        <f>marketing_campaign[[#This Row],[MntGoldProds]]+marketing_campaign[[#This Row],[MntSweetProducts]]+marketing_campaign[[#This Row],[MntFishProducts]]+marketing_campaign[[#This Row],[MntMeatProducts]]+marketing_campaign[[#This Row],[MntFruits]]+marketing_campaign[[#This Row],[MntWines]]</f>
        <v>265</v>
      </c>
      <c r="U2024">
        <v>6</v>
      </c>
      <c r="V2024">
        <v>4</v>
      </c>
      <c r="W2024">
        <v>2</v>
      </c>
      <c r="X2024">
        <v>5</v>
      </c>
      <c r="Y2024">
        <f t="shared" si="63"/>
        <v>17</v>
      </c>
      <c r="Z2024">
        <v>6</v>
      </c>
      <c r="AA2024">
        <v>0</v>
      </c>
      <c r="AB2024">
        <v>0</v>
      </c>
      <c r="AC2024">
        <v>0</v>
      </c>
      <c r="AD2024">
        <v>0</v>
      </c>
      <c r="AE2024">
        <v>0</v>
      </c>
      <c r="AF2024">
        <v>0</v>
      </c>
      <c r="AG2024">
        <v>3</v>
      </c>
      <c r="AH2024">
        <v>11</v>
      </c>
      <c r="AI2024">
        <v>0</v>
      </c>
      <c r="AJ2024">
        <f>marketing_campaign[[#This Row],[AcceptedCmp2]]+marketing_campaign[[#This Row],[AcceptedCmp1]]+marketing_campaign[[#This Row],[AcceptedCmp5]]+marketing_campaign[[#This Row],[AcceptedCmp4]]+marketing_campaign[[#This Row],[AcceptedCmp3]]</f>
        <v>0</v>
      </c>
    </row>
    <row r="2025" spans="1:36" x14ac:dyDescent="0.35">
      <c r="A2025">
        <v>7861</v>
      </c>
      <c r="B2025">
        <v>1952</v>
      </c>
      <c r="C2025">
        <f t="shared" ca="1" si="62"/>
        <v>74</v>
      </c>
      <c r="D2025" t="str" cm="1">
        <f t="array" aca="1" ref="D20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5" t="s">
        <v>34</v>
      </c>
      <c r="F2025" t="s">
        <v>33</v>
      </c>
      <c r="G2025" cm="1">
        <f t="array" ref="G2025">_xlfn.IFS(marketing_campaign[[#This Row],[Marital_Status]]="Single",I2025-J2025+1,marketing_campaign[[#This Row],[Marital_Status]]="Together",I2025+J2025+2,marketing_campaign[[#This Row],[Marital_Status]]="Alone",I2025-J2025+1,marketing_campaign[[#This Row],[Marital_Status]]="Married",I2025+J2025+2,marketing_campaign[[#This Row],[Marital_Status]]="Divorced",I2025+J2025+1,marketing_campaign[[#This Row],[Marital_Status]]="YOLO",I2025-J2025+1,marketing_campaign[[#This Row],[Marital_Status]]="Absurd",I2025-J2025+1,marketing_campaign[[#This Row],[Marital_Status]]="Widow",I2025+J2025+1)</f>
        <v>3</v>
      </c>
      <c r="H2025">
        <v>77027</v>
      </c>
      <c r="I2025">
        <v>0</v>
      </c>
      <c r="J2025">
        <v>1</v>
      </c>
      <c r="K2025" s="1">
        <v>41675</v>
      </c>
      <c r="L2025">
        <v>23</v>
      </c>
      <c r="M2025" t="str" cm="1">
        <f t="array" ref="M2025">_xlfn.IFS(AND(marketing_campaign[[#This Row],[Recency]]&gt;=0,marketing_campaign[[#This Row],[Recency]]&lt;=14),"Early Recency",AND(marketing_campaign[[#This Row],[Recency]]&gt;=15,marketing_campaign[[#This Row],[Recency]]&lt;=31),"Mid-Recency",marketing_campaign[[#This Row],[Recency]]&gt;=32,"Late Recency")</f>
        <v>Mid-Recency</v>
      </c>
      <c r="N2025">
        <v>820</v>
      </c>
      <c r="O2025">
        <v>57</v>
      </c>
      <c r="P2025">
        <v>242</v>
      </c>
      <c r="Q2025">
        <v>45</v>
      </c>
      <c r="R2025">
        <v>0</v>
      </c>
      <c r="S2025">
        <v>11</v>
      </c>
      <c r="T2025">
        <f>marketing_campaign[[#This Row],[MntGoldProds]]+marketing_campaign[[#This Row],[MntSweetProducts]]+marketing_campaign[[#This Row],[MntFishProducts]]+marketing_campaign[[#This Row],[MntMeatProducts]]+marketing_campaign[[#This Row],[MntFruits]]+marketing_campaign[[#This Row],[MntWines]]</f>
        <v>1175</v>
      </c>
      <c r="U2025">
        <v>2</v>
      </c>
      <c r="V2025">
        <v>8</v>
      </c>
      <c r="W2025">
        <v>3</v>
      </c>
      <c r="X2025">
        <v>6</v>
      </c>
      <c r="Y2025">
        <f t="shared" si="63"/>
        <v>19</v>
      </c>
      <c r="Z2025">
        <v>4</v>
      </c>
      <c r="AA2025">
        <v>0</v>
      </c>
      <c r="AB2025">
        <v>0</v>
      </c>
      <c r="AC2025">
        <v>0</v>
      </c>
      <c r="AD2025">
        <v>0</v>
      </c>
      <c r="AE2025">
        <v>0</v>
      </c>
      <c r="AF2025">
        <v>0</v>
      </c>
      <c r="AG2025">
        <v>3</v>
      </c>
      <c r="AH2025">
        <v>11</v>
      </c>
      <c r="AI2025">
        <v>0</v>
      </c>
      <c r="AJ2025">
        <f>marketing_campaign[[#This Row],[AcceptedCmp2]]+marketing_campaign[[#This Row],[AcceptedCmp1]]+marketing_campaign[[#This Row],[AcceptedCmp5]]+marketing_campaign[[#This Row],[AcceptedCmp4]]+marketing_campaign[[#This Row],[AcceptedCmp3]]</f>
        <v>0</v>
      </c>
    </row>
    <row r="2026" spans="1:36" x14ac:dyDescent="0.35">
      <c r="A2026">
        <v>4837</v>
      </c>
      <c r="B2026">
        <v>1965</v>
      </c>
      <c r="C2026">
        <f t="shared" ca="1" si="62"/>
        <v>61</v>
      </c>
      <c r="D2026" t="str" cm="1">
        <f t="array" aca="1" ref="D20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6" t="s">
        <v>32</v>
      </c>
      <c r="F2026" t="s">
        <v>33</v>
      </c>
      <c r="G2026" cm="1">
        <f t="array" ref="G2026">_xlfn.IFS(marketing_campaign[[#This Row],[Marital_Status]]="Single",I2026-J2026+1,marketing_campaign[[#This Row],[Marital_Status]]="Together",I2026+J2026+2,marketing_campaign[[#This Row],[Marital_Status]]="Alone",I2026-J2026+1,marketing_campaign[[#This Row],[Marital_Status]]="Married",I2026+J2026+2,marketing_campaign[[#This Row],[Marital_Status]]="Divorced",I2026+J2026+1,marketing_campaign[[#This Row],[Marital_Status]]="YOLO",I2026-J2026+1,marketing_campaign[[#This Row],[Marital_Status]]="Absurd",I2026-J2026+1,marketing_campaign[[#This Row],[Marital_Status]]="Widow",I2026+J2026+1)</f>
        <v>3</v>
      </c>
      <c r="H2026">
        <v>71322</v>
      </c>
      <c r="I2026">
        <v>0</v>
      </c>
      <c r="J2026">
        <v>1</v>
      </c>
      <c r="K2026" s="1">
        <v>41321</v>
      </c>
      <c r="L2026">
        <v>57</v>
      </c>
      <c r="M2026" t="str" cm="1">
        <f t="array" ref="M2026">_xlfn.IFS(AND(marketing_campaign[[#This Row],[Recency]]&gt;=0,marketing_campaign[[#This Row],[Recency]]&lt;=14),"Early Recency",AND(marketing_campaign[[#This Row],[Recency]]&gt;=15,marketing_campaign[[#This Row],[Recency]]&lt;=31),"Mid-Recency",marketing_campaign[[#This Row],[Recency]]&gt;=32,"Late Recency")</f>
        <v>Late Recency</v>
      </c>
      <c r="N2026">
        <v>753</v>
      </c>
      <c r="O2026">
        <v>43</v>
      </c>
      <c r="P2026">
        <v>226</v>
      </c>
      <c r="Q2026">
        <v>69</v>
      </c>
      <c r="R2026">
        <v>10</v>
      </c>
      <c r="S2026">
        <v>204</v>
      </c>
      <c r="T2026">
        <f>marketing_campaign[[#This Row],[MntGoldProds]]+marketing_campaign[[#This Row],[MntSweetProducts]]+marketing_campaign[[#This Row],[MntFishProducts]]+marketing_campaign[[#This Row],[MntMeatProducts]]+marketing_campaign[[#This Row],[MntFruits]]+marketing_campaign[[#This Row],[MntWines]]</f>
        <v>1305</v>
      </c>
      <c r="U2026">
        <v>2</v>
      </c>
      <c r="V2026">
        <v>8</v>
      </c>
      <c r="W2026">
        <v>5</v>
      </c>
      <c r="X2026">
        <v>13</v>
      </c>
      <c r="Y2026">
        <f t="shared" si="63"/>
        <v>28</v>
      </c>
      <c r="Z2026">
        <v>4</v>
      </c>
      <c r="AA2026">
        <v>0</v>
      </c>
      <c r="AB2026">
        <v>0</v>
      </c>
      <c r="AC2026">
        <v>0</v>
      </c>
      <c r="AD2026">
        <v>0</v>
      </c>
      <c r="AE2026">
        <v>0</v>
      </c>
      <c r="AF2026">
        <v>0</v>
      </c>
      <c r="AG2026">
        <v>3</v>
      </c>
      <c r="AH2026">
        <v>11</v>
      </c>
      <c r="AI2026">
        <v>0</v>
      </c>
      <c r="AJ2026">
        <f>marketing_campaign[[#This Row],[AcceptedCmp2]]+marketing_campaign[[#This Row],[AcceptedCmp1]]+marketing_campaign[[#This Row],[AcceptedCmp5]]+marketing_campaign[[#This Row],[AcceptedCmp4]]+marketing_campaign[[#This Row],[AcceptedCmp3]]</f>
        <v>0</v>
      </c>
    </row>
    <row r="2027" spans="1:36" x14ac:dyDescent="0.35">
      <c r="A2027">
        <v>9423</v>
      </c>
      <c r="B2027">
        <v>1979</v>
      </c>
      <c r="C2027">
        <f t="shared" ca="1" si="62"/>
        <v>47</v>
      </c>
      <c r="D2027" t="str" cm="1">
        <f t="array" aca="1" ref="D20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7" t="s">
        <v>34</v>
      </c>
      <c r="F2027" t="s">
        <v>33</v>
      </c>
      <c r="G2027" cm="1">
        <f t="array" ref="G2027">_xlfn.IFS(marketing_campaign[[#This Row],[Marital_Status]]="Single",I2027-J2027+1,marketing_campaign[[#This Row],[Marital_Status]]="Together",I2027+J2027+2,marketing_campaign[[#This Row],[Marital_Status]]="Alone",I2027-J2027+1,marketing_campaign[[#This Row],[Marital_Status]]="Married",I2027+J2027+2,marketing_campaign[[#This Row],[Marital_Status]]="Divorced",I2027+J2027+1,marketing_campaign[[#This Row],[Marital_Status]]="YOLO",I2027-J2027+1,marketing_campaign[[#This Row],[Marital_Status]]="Absurd",I2027-J2027+1,marketing_campaign[[#This Row],[Marital_Status]]="Widow",I2027+J2027+1)</f>
        <v>3</v>
      </c>
      <c r="H2027">
        <v>32765</v>
      </c>
      <c r="I2027">
        <v>1</v>
      </c>
      <c r="J2027">
        <v>0</v>
      </c>
      <c r="K2027" s="1">
        <v>41693</v>
      </c>
      <c r="L2027">
        <v>49</v>
      </c>
      <c r="M2027" t="str" cm="1">
        <f t="array" ref="M2027">_xlfn.IFS(AND(marketing_campaign[[#This Row],[Recency]]&gt;=0,marketing_campaign[[#This Row],[Recency]]&lt;=14),"Early Recency",AND(marketing_campaign[[#This Row],[Recency]]&gt;=15,marketing_campaign[[#This Row],[Recency]]&lt;=31),"Mid-Recency",marketing_campaign[[#This Row],[Recency]]&gt;=32,"Late Recency")</f>
        <v>Late Recency</v>
      </c>
      <c r="N2027">
        <v>13</v>
      </c>
      <c r="O2027">
        <v>3</v>
      </c>
      <c r="P2027">
        <v>17</v>
      </c>
      <c r="Q2027">
        <v>7</v>
      </c>
      <c r="R2027">
        <v>3</v>
      </c>
      <c r="S2027">
        <v>3</v>
      </c>
      <c r="T2027">
        <f>marketing_campaign[[#This Row],[MntGoldProds]]+marketing_campaign[[#This Row],[MntSweetProducts]]+marketing_campaign[[#This Row],[MntFishProducts]]+marketing_campaign[[#This Row],[MntMeatProducts]]+marketing_campaign[[#This Row],[MntFruits]]+marketing_campaign[[#This Row],[MntWines]]</f>
        <v>46</v>
      </c>
      <c r="U2027">
        <v>2</v>
      </c>
      <c r="V2027">
        <v>2</v>
      </c>
      <c r="W2027">
        <v>0</v>
      </c>
      <c r="X2027">
        <v>4</v>
      </c>
      <c r="Y2027">
        <f t="shared" si="63"/>
        <v>8</v>
      </c>
      <c r="Z2027">
        <v>5</v>
      </c>
      <c r="AA2027">
        <v>0</v>
      </c>
      <c r="AB2027">
        <v>0</v>
      </c>
      <c r="AC2027">
        <v>0</v>
      </c>
      <c r="AD2027">
        <v>0</v>
      </c>
      <c r="AE2027">
        <v>0</v>
      </c>
      <c r="AF2027">
        <v>0</v>
      </c>
      <c r="AG2027">
        <v>3</v>
      </c>
      <c r="AH2027">
        <v>11</v>
      </c>
      <c r="AI2027">
        <v>0</v>
      </c>
      <c r="AJ2027">
        <f>marketing_campaign[[#This Row],[AcceptedCmp2]]+marketing_campaign[[#This Row],[AcceptedCmp1]]+marketing_campaign[[#This Row],[AcceptedCmp5]]+marketing_campaign[[#This Row],[AcceptedCmp4]]+marketing_campaign[[#This Row],[AcceptedCmp3]]</f>
        <v>0</v>
      </c>
    </row>
    <row r="2028" spans="1:36" x14ac:dyDescent="0.35">
      <c r="A2028">
        <v>4198</v>
      </c>
      <c r="B2028">
        <v>1965</v>
      </c>
      <c r="C2028">
        <f t="shared" ca="1" si="62"/>
        <v>61</v>
      </c>
      <c r="D2028" t="str" cm="1">
        <f t="array" aca="1" ref="D20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28" t="s">
        <v>29</v>
      </c>
      <c r="F2028" t="s">
        <v>31</v>
      </c>
      <c r="G2028" cm="1">
        <f t="array" ref="G2028">_xlfn.IFS(marketing_campaign[[#This Row],[Marital_Status]]="Single",I2028-J2028+1,marketing_campaign[[#This Row],[Marital_Status]]="Together",I2028+J2028+2,marketing_campaign[[#This Row],[Marital_Status]]="Alone",I2028-J2028+1,marketing_campaign[[#This Row],[Marital_Status]]="Married",I2028+J2028+2,marketing_campaign[[#This Row],[Marital_Status]]="Divorced",I2028+J2028+1,marketing_campaign[[#This Row],[Marital_Status]]="YOLO",I2028-J2028+1,marketing_campaign[[#This Row],[Marital_Status]]="Absurd",I2028-J2028+1,marketing_campaign[[#This Row],[Marital_Status]]="Widow",I2028+J2028+1)</f>
        <v>4</v>
      </c>
      <c r="H2028">
        <v>29672</v>
      </c>
      <c r="I2028">
        <v>1</v>
      </c>
      <c r="J2028">
        <v>1</v>
      </c>
      <c r="K2028" s="1">
        <v>41345</v>
      </c>
      <c r="L2028">
        <v>6</v>
      </c>
      <c r="M2028" t="str" cm="1">
        <f t="array" ref="M2028">_xlfn.IFS(AND(marketing_campaign[[#This Row],[Recency]]&gt;=0,marketing_campaign[[#This Row],[Recency]]&lt;=14),"Early Recency",AND(marketing_campaign[[#This Row],[Recency]]&gt;=15,marketing_campaign[[#This Row],[Recency]]&lt;=31),"Mid-Recency",marketing_campaign[[#This Row],[Recency]]&gt;=32,"Late Recency")</f>
        <v>Early Recency</v>
      </c>
      <c r="N2028">
        <v>9</v>
      </c>
      <c r="O2028">
        <v>1</v>
      </c>
      <c r="P2028">
        <v>3</v>
      </c>
      <c r="Q2028">
        <v>0</v>
      </c>
      <c r="R2028">
        <v>4</v>
      </c>
      <c r="S2028">
        <v>8</v>
      </c>
      <c r="T2028">
        <f>marketing_campaign[[#This Row],[MntGoldProds]]+marketing_campaign[[#This Row],[MntSweetProducts]]+marketing_campaign[[#This Row],[MntFishProducts]]+marketing_campaign[[#This Row],[MntMeatProducts]]+marketing_campaign[[#This Row],[MntFruits]]+marketing_campaign[[#This Row],[MntWines]]</f>
        <v>25</v>
      </c>
      <c r="U2028">
        <v>1</v>
      </c>
      <c r="V2028">
        <v>0</v>
      </c>
      <c r="W2028">
        <v>0</v>
      </c>
      <c r="X2028">
        <v>3</v>
      </c>
      <c r="Y2028">
        <f t="shared" si="63"/>
        <v>4</v>
      </c>
      <c r="Z2028">
        <v>6</v>
      </c>
      <c r="AA2028">
        <v>0</v>
      </c>
      <c r="AB2028">
        <v>0</v>
      </c>
      <c r="AC2028">
        <v>0</v>
      </c>
      <c r="AD2028">
        <v>0</v>
      </c>
      <c r="AE2028">
        <v>0</v>
      </c>
      <c r="AF2028">
        <v>0</v>
      </c>
      <c r="AG2028">
        <v>3</v>
      </c>
      <c r="AH2028">
        <v>11</v>
      </c>
      <c r="AI2028">
        <v>0</v>
      </c>
      <c r="AJ2028">
        <f>marketing_campaign[[#This Row],[AcceptedCmp2]]+marketing_campaign[[#This Row],[AcceptedCmp1]]+marketing_campaign[[#This Row],[AcceptedCmp5]]+marketing_campaign[[#This Row],[AcceptedCmp4]]+marketing_campaign[[#This Row],[AcceptedCmp3]]</f>
        <v>0</v>
      </c>
    </row>
    <row r="2029" spans="1:36" x14ac:dyDescent="0.35">
      <c r="A2029">
        <v>153</v>
      </c>
      <c r="B2029">
        <v>1953</v>
      </c>
      <c r="C2029">
        <f t="shared" ca="1" si="62"/>
        <v>73</v>
      </c>
      <c r="D2029" t="str" cm="1">
        <f t="array" aca="1" ref="D20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29" t="s">
        <v>29</v>
      </c>
      <c r="F2029" t="s">
        <v>35</v>
      </c>
      <c r="G2029" cm="1">
        <f t="array" ref="G2029">_xlfn.IFS(marketing_campaign[[#This Row],[Marital_Status]]="Single",I2029-J2029+1,marketing_campaign[[#This Row],[Marital_Status]]="Together",I2029+J2029+2,marketing_campaign[[#This Row],[Marital_Status]]="Alone",I2029-J2029+1,marketing_campaign[[#This Row],[Marital_Status]]="Married",I2029+J2029+2,marketing_campaign[[#This Row],[Marital_Status]]="Divorced",I2029+J2029+1,marketing_campaign[[#This Row],[Marital_Status]]="YOLO",I2029-J2029+1,marketing_campaign[[#This Row],[Marital_Status]]="Absurd",I2029-J2029+1,marketing_campaign[[#This Row],[Marital_Status]]="Widow",I2029+J2029+1)</f>
        <v>1</v>
      </c>
      <c r="H2029">
        <v>23272</v>
      </c>
      <c r="I2029">
        <v>0</v>
      </c>
      <c r="J2029">
        <v>0</v>
      </c>
      <c r="K2029" s="1">
        <v>41564</v>
      </c>
      <c r="L2029">
        <v>29</v>
      </c>
      <c r="M2029" t="str" cm="1">
        <f t="array" ref="M2029">_xlfn.IFS(AND(marketing_campaign[[#This Row],[Recency]]&gt;=0,marketing_campaign[[#This Row],[Recency]]&lt;=14),"Early Recency",AND(marketing_campaign[[#This Row],[Recency]]&gt;=15,marketing_campaign[[#This Row],[Recency]]&lt;=31),"Mid-Recency",marketing_campaign[[#This Row],[Recency]]&gt;=32,"Late Recency")</f>
        <v>Mid-Recency</v>
      </c>
      <c r="N2029">
        <v>19</v>
      </c>
      <c r="O2029">
        <v>3</v>
      </c>
      <c r="P2029">
        <v>6</v>
      </c>
      <c r="Q2029">
        <v>4</v>
      </c>
      <c r="R2029">
        <v>2</v>
      </c>
      <c r="S2029">
        <v>12</v>
      </c>
      <c r="T2029">
        <f>marketing_campaign[[#This Row],[MntGoldProds]]+marketing_campaign[[#This Row],[MntSweetProducts]]+marketing_campaign[[#This Row],[MntFishProducts]]+marketing_campaign[[#This Row],[MntMeatProducts]]+marketing_campaign[[#This Row],[MntFruits]]+marketing_campaign[[#This Row],[MntWines]]</f>
        <v>46</v>
      </c>
      <c r="U2029">
        <v>1</v>
      </c>
      <c r="V2029">
        <v>1</v>
      </c>
      <c r="W2029">
        <v>0</v>
      </c>
      <c r="X2029">
        <v>3</v>
      </c>
      <c r="Y2029">
        <f t="shared" si="63"/>
        <v>5</v>
      </c>
      <c r="Z2029">
        <v>4</v>
      </c>
      <c r="AA2029">
        <v>0</v>
      </c>
      <c r="AB2029">
        <v>0</v>
      </c>
      <c r="AC2029">
        <v>0</v>
      </c>
      <c r="AD2029">
        <v>0</v>
      </c>
      <c r="AE2029">
        <v>0</v>
      </c>
      <c r="AF2029">
        <v>0</v>
      </c>
      <c r="AG2029">
        <v>3</v>
      </c>
      <c r="AH2029">
        <v>11</v>
      </c>
      <c r="AI2029">
        <v>0</v>
      </c>
      <c r="AJ2029">
        <f>marketing_campaign[[#This Row],[AcceptedCmp2]]+marketing_campaign[[#This Row],[AcceptedCmp1]]+marketing_campaign[[#This Row],[AcceptedCmp5]]+marketing_campaign[[#This Row],[AcceptedCmp4]]+marketing_campaign[[#This Row],[AcceptedCmp3]]</f>
        <v>0</v>
      </c>
    </row>
    <row r="2030" spans="1:36" x14ac:dyDescent="0.35">
      <c r="A2030">
        <v>9323</v>
      </c>
      <c r="B2030">
        <v>1949</v>
      </c>
      <c r="C2030">
        <f t="shared" ca="1" si="62"/>
        <v>77</v>
      </c>
      <c r="D2030" t="str" cm="1">
        <f t="array" aca="1" ref="D20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0" t="s">
        <v>34</v>
      </c>
      <c r="F2030" t="s">
        <v>31</v>
      </c>
      <c r="G2030" cm="1">
        <f t="array" ref="G2030">_xlfn.IFS(marketing_campaign[[#This Row],[Marital_Status]]="Single",I2030-J2030+1,marketing_campaign[[#This Row],[Marital_Status]]="Together",I2030+J2030+2,marketing_campaign[[#This Row],[Marital_Status]]="Alone",I2030-J2030+1,marketing_campaign[[#This Row],[Marital_Status]]="Married",I2030+J2030+2,marketing_campaign[[#This Row],[Marital_Status]]="Divorced",I2030+J2030+1,marketing_campaign[[#This Row],[Marital_Status]]="YOLO",I2030-J2030+1,marketing_campaign[[#This Row],[Marital_Status]]="Absurd",I2030-J2030+1,marketing_campaign[[#This Row],[Marital_Status]]="Widow",I2030+J2030+1)</f>
        <v>3</v>
      </c>
      <c r="H2030">
        <v>49912</v>
      </c>
      <c r="I2030">
        <v>0</v>
      </c>
      <c r="J2030">
        <v>1</v>
      </c>
      <c r="K2030" s="1">
        <v>41159</v>
      </c>
      <c r="L2030">
        <v>5</v>
      </c>
      <c r="M2030" t="str" cm="1">
        <f t="array" ref="M2030">_xlfn.IFS(AND(marketing_campaign[[#This Row],[Recency]]&gt;=0,marketing_campaign[[#This Row],[Recency]]&lt;=14),"Early Recency",AND(marketing_campaign[[#This Row],[Recency]]&gt;=15,marketing_campaign[[#This Row],[Recency]]&lt;=31),"Mid-Recency",marketing_campaign[[#This Row],[Recency]]&gt;=32,"Late Recency")</f>
        <v>Early Recency</v>
      </c>
      <c r="N2030">
        <v>520</v>
      </c>
      <c r="O2030">
        <v>8</v>
      </c>
      <c r="P2030">
        <v>223</v>
      </c>
      <c r="Q2030">
        <v>32</v>
      </c>
      <c r="R2030">
        <v>49</v>
      </c>
      <c r="S2030">
        <v>42</v>
      </c>
      <c r="T2030">
        <f>marketing_campaign[[#This Row],[MntGoldProds]]+marketing_campaign[[#This Row],[MntSweetProducts]]+marketing_campaign[[#This Row],[MntFishProducts]]+marketing_campaign[[#This Row],[MntMeatProducts]]+marketing_campaign[[#This Row],[MntFruits]]+marketing_campaign[[#This Row],[MntWines]]</f>
        <v>874</v>
      </c>
      <c r="U2030">
        <v>4</v>
      </c>
      <c r="V2030">
        <v>10</v>
      </c>
      <c r="W2030">
        <v>5</v>
      </c>
      <c r="X2030">
        <v>7</v>
      </c>
      <c r="Y2030">
        <f t="shared" si="63"/>
        <v>26</v>
      </c>
      <c r="Z2030">
        <v>8</v>
      </c>
      <c r="AA2030">
        <v>1</v>
      </c>
      <c r="AB2030">
        <v>0</v>
      </c>
      <c r="AC2030">
        <v>0</v>
      </c>
      <c r="AD2030">
        <v>0</v>
      </c>
      <c r="AE2030">
        <v>0</v>
      </c>
      <c r="AF2030">
        <v>0</v>
      </c>
      <c r="AG2030">
        <v>3</v>
      </c>
      <c r="AH2030">
        <v>11</v>
      </c>
      <c r="AI2030">
        <v>1</v>
      </c>
      <c r="AJ2030">
        <f>marketing_campaign[[#This Row],[AcceptedCmp2]]+marketing_campaign[[#This Row],[AcceptedCmp1]]+marketing_campaign[[#This Row],[AcceptedCmp5]]+marketing_campaign[[#This Row],[AcceptedCmp4]]+marketing_campaign[[#This Row],[AcceptedCmp3]]</f>
        <v>1</v>
      </c>
    </row>
    <row r="2031" spans="1:36" x14ac:dyDescent="0.35">
      <c r="A2031">
        <v>10001</v>
      </c>
      <c r="B2031">
        <v>1985</v>
      </c>
      <c r="C2031">
        <f t="shared" ca="1" si="62"/>
        <v>41</v>
      </c>
      <c r="D2031" t="str" cm="1">
        <f t="array" aca="1" ref="D20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31" t="s">
        <v>37</v>
      </c>
      <c r="F2031" t="s">
        <v>31</v>
      </c>
      <c r="G2031" cm="1">
        <f t="array" ref="G2031">_xlfn.IFS(marketing_campaign[[#This Row],[Marital_Status]]="Single",I2031-J2031+1,marketing_campaign[[#This Row],[Marital_Status]]="Together",I2031+J2031+2,marketing_campaign[[#This Row],[Marital_Status]]="Alone",I2031-J2031+1,marketing_campaign[[#This Row],[Marital_Status]]="Married",I2031+J2031+2,marketing_campaign[[#This Row],[Marital_Status]]="Divorced",I2031+J2031+1,marketing_campaign[[#This Row],[Marital_Status]]="YOLO",I2031-J2031+1,marketing_campaign[[#This Row],[Marital_Status]]="Absurd",I2031-J2031+1,marketing_campaign[[#This Row],[Marital_Status]]="Widow",I2031+J2031+1)</f>
        <v>3</v>
      </c>
      <c r="H2031">
        <v>7500</v>
      </c>
      <c r="I2031">
        <v>1</v>
      </c>
      <c r="J2031">
        <v>0</v>
      </c>
      <c r="K2031" s="1">
        <v>41122</v>
      </c>
      <c r="L2031">
        <v>98</v>
      </c>
      <c r="M2031" t="str" cm="1">
        <f t="array" ref="M2031">_xlfn.IFS(AND(marketing_campaign[[#This Row],[Recency]]&gt;=0,marketing_campaign[[#This Row],[Recency]]&lt;=14),"Early Recency",AND(marketing_campaign[[#This Row],[Recency]]&gt;=15,marketing_campaign[[#This Row],[Recency]]&lt;=31),"Mid-Recency",marketing_campaign[[#This Row],[Recency]]&gt;=32,"Late Recency")</f>
        <v>Late Recency</v>
      </c>
      <c r="N2031">
        <v>5</v>
      </c>
      <c r="O2031">
        <v>17</v>
      </c>
      <c r="P2031">
        <v>17</v>
      </c>
      <c r="Q2031">
        <v>13</v>
      </c>
      <c r="R2031">
        <v>14</v>
      </c>
      <c r="S2031">
        <v>34</v>
      </c>
      <c r="T2031">
        <f>marketing_campaign[[#This Row],[MntGoldProds]]+marketing_campaign[[#This Row],[MntSweetProducts]]+marketing_campaign[[#This Row],[MntFishProducts]]+marketing_campaign[[#This Row],[MntMeatProducts]]+marketing_campaign[[#This Row],[MntFruits]]+marketing_campaign[[#This Row],[MntWines]]</f>
        <v>100</v>
      </c>
      <c r="U2031">
        <v>4</v>
      </c>
      <c r="V2031">
        <v>2</v>
      </c>
      <c r="W2031">
        <v>1</v>
      </c>
      <c r="X2031">
        <v>3</v>
      </c>
      <c r="Y2031">
        <f t="shared" si="63"/>
        <v>10</v>
      </c>
      <c r="Z2031">
        <v>9</v>
      </c>
      <c r="AA2031">
        <v>0</v>
      </c>
      <c r="AB2031">
        <v>0</v>
      </c>
      <c r="AC2031">
        <v>0</v>
      </c>
      <c r="AD2031">
        <v>0</v>
      </c>
      <c r="AE2031">
        <v>0</v>
      </c>
      <c r="AF2031">
        <v>0</v>
      </c>
      <c r="AG2031">
        <v>3</v>
      </c>
      <c r="AH2031">
        <v>11</v>
      </c>
      <c r="AI2031">
        <v>0</v>
      </c>
      <c r="AJ2031">
        <f>marketing_campaign[[#This Row],[AcceptedCmp2]]+marketing_campaign[[#This Row],[AcceptedCmp1]]+marketing_campaign[[#This Row],[AcceptedCmp5]]+marketing_campaign[[#This Row],[AcceptedCmp4]]+marketing_campaign[[#This Row],[AcceptedCmp3]]</f>
        <v>0</v>
      </c>
    </row>
    <row r="2032" spans="1:36" x14ac:dyDescent="0.35">
      <c r="A2032">
        <v>3945</v>
      </c>
      <c r="B2032">
        <v>1947</v>
      </c>
      <c r="C2032">
        <f t="shared" ca="1" si="62"/>
        <v>79</v>
      </c>
      <c r="D2032" t="str" cm="1">
        <f t="array" aca="1" ref="D20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32" t="s">
        <v>32</v>
      </c>
      <c r="F2032" t="s">
        <v>38</v>
      </c>
      <c r="G2032" cm="1">
        <f t="array" ref="G2032">_xlfn.IFS(marketing_campaign[[#This Row],[Marital_Status]]="Single",I2032-J2032+1,marketing_campaign[[#This Row],[Marital_Status]]="Together",I2032+J2032+2,marketing_campaign[[#This Row],[Marital_Status]]="Alone",I2032-J2032+1,marketing_campaign[[#This Row],[Marital_Status]]="Married",I2032+J2032+2,marketing_campaign[[#This Row],[Marital_Status]]="Divorced",I2032+J2032+1,marketing_campaign[[#This Row],[Marital_Status]]="YOLO",I2032-J2032+1,marketing_campaign[[#This Row],[Marital_Status]]="Absurd",I2032-J2032+1,marketing_campaign[[#This Row],[Marital_Status]]="Widow",I2032+J2032+1)</f>
        <v>2</v>
      </c>
      <c r="H2032">
        <v>68117</v>
      </c>
      <c r="I2032">
        <v>0</v>
      </c>
      <c r="J2032">
        <v>1</v>
      </c>
      <c r="K2032" s="1">
        <v>41343</v>
      </c>
      <c r="L2032">
        <v>80</v>
      </c>
      <c r="M2032" t="str" cm="1">
        <f t="array" ref="M2032">_xlfn.IFS(AND(marketing_campaign[[#This Row],[Recency]]&gt;=0,marketing_campaign[[#This Row],[Recency]]&lt;=14),"Early Recency",AND(marketing_campaign[[#This Row],[Recency]]&gt;=15,marketing_campaign[[#This Row],[Recency]]&lt;=31),"Mid-Recency",marketing_campaign[[#This Row],[Recency]]&gt;=32,"Late Recency")</f>
        <v>Late Recency</v>
      </c>
      <c r="N2032">
        <v>618</v>
      </c>
      <c r="O2032">
        <v>44</v>
      </c>
      <c r="P2032">
        <v>215</v>
      </c>
      <c r="Q2032">
        <v>0</v>
      </c>
      <c r="R2032">
        <v>17</v>
      </c>
      <c r="S2032">
        <v>36</v>
      </c>
      <c r="T2032">
        <f>marketing_campaign[[#This Row],[MntGoldProds]]+marketing_campaign[[#This Row],[MntSweetProducts]]+marketing_campaign[[#This Row],[MntFishProducts]]+marketing_campaign[[#This Row],[MntMeatProducts]]+marketing_campaign[[#This Row],[MntFruits]]+marketing_campaign[[#This Row],[MntWines]]</f>
        <v>930</v>
      </c>
      <c r="U2032">
        <v>2</v>
      </c>
      <c r="V2032">
        <v>11</v>
      </c>
      <c r="W2032">
        <v>8</v>
      </c>
      <c r="X2032">
        <v>4</v>
      </c>
      <c r="Y2032">
        <f t="shared" si="63"/>
        <v>25</v>
      </c>
      <c r="Z2032">
        <v>6</v>
      </c>
      <c r="AA2032">
        <v>1</v>
      </c>
      <c r="AB2032">
        <v>0</v>
      </c>
      <c r="AC2032">
        <v>0</v>
      </c>
      <c r="AD2032">
        <v>0</v>
      </c>
      <c r="AE2032">
        <v>0</v>
      </c>
      <c r="AF2032">
        <v>0</v>
      </c>
      <c r="AG2032">
        <v>3</v>
      </c>
      <c r="AH2032">
        <v>11</v>
      </c>
      <c r="AI2032">
        <v>1</v>
      </c>
      <c r="AJ2032">
        <f>marketing_campaign[[#This Row],[AcceptedCmp2]]+marketing_campaign[[#This Row],[AcceptedCmp1]]+marketing_campaign[[#This Row],[AcceptedCmp5]]+marketing_campaign[[#This Row],[AcceptedCmp4]]+marketing_campaign[[#This Row],[AcceptedCmp3]]</f>
        <v>1</v>
      </c>
    </row>
    <row r="2033" spans="1:36" x14ac:dyDescent="0.35">
      <c r="A2033">
        <v>3799</v>
      </c>
      <c r="B2033">
        <v>1955</v>
      </c>
      <c r="C2033">
        <f t="shared" ca="1" si="62"/>
        <v>71</v>
      </c>
      <c r="D2033" t="str" cm="1">
        <f t="array" aca="1" ref="D20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3" t="s">
        <v>29</v>
      </c>
      <c r="F2033" t="s">
        <v>33</v>
      </c>
      <c r="G2033" cm="1">
        <f t="array" ref="G2033">_xlfn.IFS(marketing_campaign[[#This Row],[Marital_Status]]="Single",I2033-J2033+1,marketing_campaign[[#This Row],[Marital_Status]]="Together",I2033+J2033+2,marketing_campaign[[#This Row],[Marital_Status]]="Alone",I2033-J2033+1,marketing_campaign[[#This Row],[Marital_Status]]="Married",I2033+J2033+2,marketing_campaign[[#This Row],[Marital_Status]]="Divorced",I2033+J2033+1,marketing_campaign[[#This Row],[Marital_Status]]="YOLO",I2033-J2033+1,marketing_campaign[[#This Row],[Marital_Status]]="Absurd",I2033-J2033+1,marketing_campaign[[#This Row],[Marital_Status]]="Widow",I2033+J2033+1)</f>
        <v>3</v>
      </c>
      <c r="H2033">
        <v>67225</v>
      </c>
      <c r="I2033">
        <v>0</v>
      </c>
      <c r="J2033">
        <v>1</v>
      </c>
      <c r="K2033" s="1">
        <v>41604</v>
      </c>
      <c r="L2033">
        <v>4</v>
      </c>
      <c r="M2033" t="str" cm="1">
        <f t="array" ref="M2033">_xlfn.IFS(AND(marketing_campaign[[#This Row],[Recency]]&gt;=0,marketing_campaign[[#This Row],[Recency]]&lt;=14),"Early Recency",AND(marketing_campaign[[#This Row],[Recency]]&gt;=15,marketing_campaign[[#This Row],[Recency]]&lt;=31),"Mid-Recency",marketing_campaign[[#This Row],[Recency]]&gt;=32,"Late Recency")</f>
        <v>Early Recency</v>
      </c>
      <c r="N2033">
        <v>315</v>
      </c>
      <c r="O2033">
        <v>35</v>
      </c>
      <c r="P2033">
        <v>322</v>
      </c>
      <c r="Q2033">
        <v>46</v>
      </c>
      <c r="R2033">
        <v>7</v>
      </c>
      <c r="S2033">
        <v>143</v>
      </c>
      <c r="T2033">
        <f>marketing_campaign[[#This Row],[MntGoldProds]]+marketing_campaign[[#This Row],[MntSweetProducts]]+marketing_campaign[[#This Row],[MntFishProducts]]+marketing_campaign[[#This Row],[MntMeatProducts]]+marketing_campaign[[#This Row],[MntFruits]]+marketing_campaign[[#This Row],[MntWines]]</f>
        <v>868</v>
      </c>
      <c r="U2033">
        <v>3</v>
      </c>
      <c r="V2033">
        <v>7</v>
      </c>
      <c r="W2033">
        <v>2</v>
      </c>
      <c r="X2033">
        <v>11</v>
      </c>
      <c r="Y2033">
        <f t="shared" si="63"/>
        <v>23</v>
      </c>
      <c r="Z2033">
        <v>5</v>
      </c>
      <c r="AA2033">
        <v>0</v>
      </c>
      <c r="AB2033">
        <v>0</v>
      </c>
      <c r="AC2033">
        <v>0</v>
      </c>
      <c r="AD2033">
        <v>0</v>
      </c>
      <c r="AE2033">
        <v>0</v>
      </c>
      <c r="AF2033">
        <v>0</v>
      </c>
      <c r="AG2033">
        <v>3</v>
      </c>
      <c r="AH2033">
        <v>11</v>
      </c>
      <c r="AI2033">
        <v>0</v>
      </c>
      <c r="AJ2033">
        <f>marketing_campaign[[#This Row],[AcceptedCmp2]]+marketing_campaign[[#This Row],[AcceptedCmp1]]+marketing_campaign[[#This Row],[AcceptedCmp5]]+marketing_campaign[[#This Row],[AcceptedCmp4]]+marketing_campaign[[#This Row],[AcceptedCmp3]]</f>
        <v>0</v>
      </c>
    </row>
    <row r="2034" spans="1:36" x14ac:dyDescent="0.35">
      <c r="A2034">
        <v>8625</v>
      </c>
      <c r="B2034">
        <v>1976</v>
      </c>
      <c r="C2034">
        <f t="shared" ca="1" si="62"/>
        <v>50</v>
      </c>
      <c r="D2034" t="str" cm="1">
        <f t="array" aca="1" ref="D20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4" t="s">
        <v>29</v>
      </c>
      <c r="F2034" t="s">
        <v>33</v>
      </c>
      <c r="G2034" cm="1">
        <f t="array" ref="G2034">_xlfn.IFS(marketing_campaign[[#This Row],[Marital_Status]]="Single",I2034-J2034+1,marketing_campaign[[#This Row],[Marital_Status]]="Together",I2034+J2034+2,marketing_campaign[[#This Row],[Marital_Status]]="Alone",I2034-J2034+1,marketing_campaign[[#This Row],[Marital_Status]]="Married",I2034+J2034+2,marketing_campaign[[#This Row],[Marital_Status]]="Divorced",I2034+J2034+1,marketing_campaign[[#This Row],[Marital_Status]]="YOLO",I2034-J2034+1,marketing_campaign[[#This Row],[Marital_Status]]="Absurd",I2034-J2034+1,marketing_campaign[[#This Row],[Marital_Status]]="Widow",I2034+J2034+1)</f>
        <v>3</v>
      </c>
      <c r="H2034">
        <v>17649</v>
      </c>
      <c r="I2034">
        <v>1</v>
      </c>
      <c r="J2034">
        <v>0</v>
      </c>
      <c r="K2034" s="1">
        <v>41590</v>
      </c>
      <c r="L2034">
        <v>70</v>
      </c>
      <c r="M2034" t="str" cm="1">
        <f t="array" ref="M2034">_xlfn.IFS(AND(marketing_campaign[[#This Row],[Recency]]&gt;=0,marketing_campaign[[#This Row],[Recency]]&lt;=14),"Early Recency",AND(marketing_campaign[[#This Row],[Recency]]&gt;=15,marketing_campaign[[#This Row],[Recency]]&lt;=31),"Mid-Recency",marketing_campaign[[#This Row],[Recency]]&gt;=32,"Late Recency")</f>
        <v>Late Recency</v>
      </c>
      <c r="N2034">
        <v>15</v>
      </c>
      <c r="O2034">
        <v>1</v>
      </c>
      <c r="P2034">
        <v>23</v>
      </c>
      <c r="Q2034">
        <v>0</v>
      </c>
      <c r="R2034">
        <v>5</v>
      </c>
      <c r="S2034">
        <v>1</v>
      </c>
      <c r="T2034">
        <f>marketing_campaign[[#This Row],[MntGoldProds]]+marketing_campaign[[#This Row],[MntSweetProducts]]+marketing_campaign[[#This Row],[MntFishProducts]]+marketing_campaign[[#This Row],[MntMeatProducts]]+marketing_campaign[[#This Row],[MntFruits]]+marketing_campaign[[#This Row],[MntWines]]</f>
        <v>45</v>
      </c>
      <c r="U2034">
        <v>3</v>
      </c>
      <c r="V2034">
        <v>3</v>
      </c>
      <c r="W2034">
        <v>0</v>
      </c>
      <c r="X2034">
        <v>3</v>
      </c>
      <c r="Y2034">
        <f t="shared" si="63"/>
        <v>9</v>
      </c>
      <c r="Z2034">
        <v>8</v>
      </c>
      <c r="AA2034">
        <v>0</v>
      </c>
      <c r="AB2034">
        <v>0</v>
      </c>
      <c r="AC2034">
        <v>0</v>
      </c>
      <c r="AD2034">
        <v>0</v>
      </c>
      <c r="AE2034">
        <v>0</v>
      </c>
      <c r="AF2034">
        <v>0</v>
      </c>
      <c r="AG2034">
        <v>3</v>
      </c>
      <c r="AH2034">
        <v>11</v>
      </c>
      <c r="AI2034">
        <v>0</v>
      </c>
      <c r="AJ2034">
        <f>marketing_campaign[[#This Row],[AcceptedCmp2]]+marketing_campaign[[#This Row],[AcceptedCmp1]]+marketing_campaign[[#This Row],[AcceptedCmp5]]+marketing_campaign[[#This Row],[AcceptedCmp4]]+marketing_campaign[[#This Row],[AcceptedCmp3]]</f>
        <v>0</v>
      </c>
    </row>
    <row r="2035" spans="1:36" x14ac:dyDescent="0.35">
      <c r="A2035">
        <v>3491</v>
      </c>
      <c r="B2035">
        <v>1975</v>
      </c>
      <c r="C2035">
        <f t="shared" ca="1" si="62"/>
        <v>51</v>
      </c>
      <c r="D2035" t="str" cm="1">
        <f t="array" aca="1" ref="D20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5" t="s">
        <v>29</v>
      </c>
      <c r="F2035" t="s">
        <v>31</v>
      </c>
      <c r="G2035" cm="1">
        <f t="array" ref="G2035">_xlfn.IFS(marketing_campaign[[#This Row],[Marital_Status]]="Single",I2035-J2035+1,marketing_campaign[[#This Row],[Marital_Status]]="Together",I2035+J2035+2,marketing_campaign[[#This Row],[Marital_Status]]="Alone",I2035-J2035+1,marketing_campaign[[#This Row],[Marital_Status]]="Married",I2035+J2035+2,marketing_campaign[[#This Row],[Marital_Status]]="Divorced",I2035+J2035+1,marketing_campaign[[#This Row],[Marital_Status]]="YOLO",I2035-J2035+1,marketing_campaign[[#This Row],[Marital_Status]]="Absurd",I2035-J2035+1,marketing_campaign[[#This Row],[Marital_Status]]="Widow",I2035+J2035+1)</f>
        <v>3</v>
      </c>
      <c r="H2035">
        <v>55914</v>
      </c>
      <c r="I2035">
        <v>0</v>
      </c>
      <c r="J2035">
        <v>1</v>
      </c>
      <c r="K2035" s="1">
        <v>41393</v>
      </c>
      <c r="L2035">
        <v>32</v>
      </c>
      <c r="M2035" t="str" cm="1">
        <f t="array" ref="M2035">_xlfn.IFS(AND(marketing_campaign[[#This Row],[Recency]]&gt;=0,marketing_campaign[[#This Row],[Recency]]&lt;=14),"Early Recency",AND(marketing_campaign[[#This Row],[Recency]]&gt;=15,marketing_campaign[[#This Row],[Recency]]&lt;=31),"Mid-Recency",marketing_campaign[[#This Row],[Recency]]&gt;=32,"Late Recency")</f>
        <v>Late Recency</v>
      </c>
      <c r="N2035">
        <v>384</v>
      </c>
      <c r="O2035">
        <v>60</v>
      </c>
      <c r="P2035">
        <v>364</v>
      </c>
      <c r="Q2035">
        <v>119</v>
      </c>
      <c r="R2035">
        <v>101</v>
      </c>
      <c r="S2035">
        <v>232</v>
      </c>
      <c r="T2035">
        <f>marketing_campaign[[#This Row],[MntGoldProds]]+marketing_campaign[[#This Row],[MntSweetProducts]]+marketing_campaign[[#This Row],[MntFishProducts]]+marketing_campaign[[#This Row],[MntMeatProducts]]+marketing_campaign[[#This Row],[MntFruits]]+marketing_campaign[[#This Row],[MntWines]]</f>
        <v>1260</v>
      </c>
      <c r="U2035">
        <v>4</v>
      </c>
      <c r="V2035">
        <v>11</v>
      </c>
      <c r="W2035">
        <v>6</v>
      </c>
      <c r="X2035">
        <v>8</v>
      </c>
      <c r="Y2035">
        <f t="shared" si="63"/>
        <v>29</v>
      </c>
      <c r="Z2035">
        <v>7</v>
      </c>
      <c r="AA2035">
        <v>0</v>
      </c>
      <c r="AB2035">
        <v>0</v>
      </c>
      <c r="AC2035">
        <v>0</v>
      </c>
      <c r="AD2035">
        <v>0</v>
      </c>
      <c r="AE2035">
        <v>0</v>
      </c>
      <c r="AF2035">
        <v>0</v>
      </c>
      <c r="AG2035">
        <v>3</v>
      </c>
      <c r="AH2035">
        <v>11</v>
      </c>
      <c r="AI2035">
        <v>0</v>
      </c>
      <c r="AJ2035">
        <f>marketing_campaign[[#This Row],[AcceptedCmp2]]+marketing_campaign[[#This Row],[AcceptedCmp1]]+marketing_campaign[[#This Row],[AcceptedCmp5]]+marketing_campaign[[#This Row],[AcceptedCmp4]]+marketing_campaign[[#This Row],[AcceptedCmp3]]</f>
        <v>0</v>
      </c>
    </row>
    <row r="2036" spans="1:36" x14ac:dyDescent="0.35">
      <c r="A2036">
        <v>983</v>
      </c>
      <c r="B2036">
        <v>1984</v>
      </c>
      <c r="C2036">
        <f t="shared" ca="1" si="62"/>
        <v>42</v>
      </c>
      <c r="D2036" t="str" cm="1">
        <f t="array" aca="1" ref="D20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36" t="s">
        <v>29</v>
      </c>
      <c r="F2036" t="s">
        <v>33</v>
      </c>
      <c r="G2036" cm="1">
        <f t="array" ref="G2036">_xlfn.IFS(marketing_campaign[[#This Row],[Marital_Status]]="Single",I2036-J2036+1,marketing_campaign[[#This Row],[Marital_Status]]="Together",I2036+J2036+2,marketing_campaign[[#This Row],[Marital_Status]]="Alone",I2036-J2036+1,marketing_campaign[[#This Row],[Marital_Status]]="Married",I2036+J2036+2,marketing_campaign[[#This Row],[Marital_Status]]="Divorced",I2036+J2036+1,marketing_campaign[[#This Row],[Marital_Status]]="YOLO",I2036-J2036+1,marketing_campaign[[#This Row],[Marital_Status]]="Absurd",I2036-J2036+1,marketing_campaign[[#This Row],[Marital_Status]]="Widow",I2036+J2036+1)</f>
        <v>3</v>
      </c>
      <c r="H2036">
        <v>40059</v>
      </c>
      <c r="I2036">
        <v>1</v>
      </c>
      <c r="J2036">
        <v>0</v>
      </c>
      <c r="K2036" s="1">
        <v>41545</v>
      </c>
      <c r="L2036">
        <v>82</v>
      </c>
      <c r="M2036" t="str" cm="1">
        <f t="array" ref="M2036">_xlfn.IFS(AND(marketing_campaign[[#This Row],[Recency]]&gt;=0,marketing_campaign[[#This Row],[Recency]]&lt;=14),"Early Recency",AND(marketing_campaign[[#This Row],[Recency]]&gt;=15,marketing_campaign[[#This Row],[Recency]]&lt;=31),"Mid-Recency",marketing_campaign[[#This Row],[Recency]]&gt;=32,"Late Recency")</f>
        <v>Late Recency</v>
      </c>
      <c r="N2036">
        <v>110</v>
      </c>
      <c r="O2036">
        <v>29</v>
      </c>
      <c r="P2036">
        <v>92</v>
      </c>
      <c r="Q2036">
        <v>28</v>
      </c>
      <c r="R2036">
        <v>10</v>
      </c>
      <c r="S2036">
        <v>145</v>
      </c>
      <c r="T2036">
        <f>marketing_campaign[[#This Row],[MntGoldProds]]+marketing_campaign[[#This Row],[MntSweetProducts]]+marketing_campaign[[#This Row],[MntFishProducts]]+marketing_campaign[[#This Row],[MntMeatProducts]]+marketing_campaign[[#This Row],[MntFruits]]+marketing_campaign[[#This Row],[MntWines]]</f>
        <v>414</v>
      </c>
      <c r="U2036">
        <v>1</v>
      </c>
      <c r="V2036">
        <v>6</v>
      </c>
      <c r="W2036">
        <v>2</v>
      </c>
      <c r="X2036">
        <v>3</v>
      </c>
      <c r="Y2036">
        <f t="shared" si="63"/>
        <v>12</v>
      </c>
      <c r="Z2036">
        <v>8</v>
      </c>
      <c r="AA2036">
        <v>1</v>
      </c>
      <c r="AB2036">
        <v>0</v>
      </c>
      <c r="AC2036">
        <v>0</v>
      </c>
      <c r="AD2036">
        <v>0</v>
      </c>
      <c r="AE2036">
        <v>0</v>
      </c>
      <c r="AF2036">
        <v>0</v>
      </c>
      <c r="AG2036">
        <v>3</v>
      </c>
      <c r="AH2036">
        <v>11</v>
      </c>
      <c r="AI2036">
        <v>0</v>
      </c>
      <c r="AJ2036">
        <f>marketing_campaign[[#This Row],[AcceptedCmp2]]+marketing_campaign[[#This Row],[AcceptedCmp1]]+marketing_campaign[[#This Row],[AcceptedCmp5]]+marketing_campaign[[#This Row],[AcceptedCmp4]]+marketing_campaign[[#This Row],[AcceptedCmp3]]</f>
        <v>1</v>
      </c>
    </row>
    <row r="2037" spans="1:36" x14ac:dyDescent="0.35">
      <c r="A2037">
        <v>9119</v>
      </c>
      <c r="B2037">
        <v>1950</v>
      </c>
      <c r="C2037">
        <f t="shared" ca="1" si="62"/>
        <v>76</v>
      </c>
      <c r="D2037" t="str" cm="1">
        <f t="array" aca="1" ref="D20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7" t="s">
        <v>29</v>
      </c>
      <c r="F2037" t="s">
        <v>31</v>
      </c>
      <c r="G2037" cm="1">
        <f t="array" ref="G2037">_xlfn.IFS(marketing_campaign[[#This Row],[Marital_Status]]="Single",I2037-J2037+1,marketing_campaign[[#This Row],[Marital_Status]]="Together",I2037+J2037+2,marketing_campaign[[#This Row],[Marital_Status]]="Alone",I2037-J2037+1,marketing_campaign[[#This Row],[Marital_Status]]="Married",I2037+J2037+2,marketing_campaign[[#This Row],[Marital_Status]]="Divorced",I2037+J2037+1,marketing_campaign[[#This Row],[Marital_Status]]="YOLO",I2037-J2037+1,marketing_campaign[[#This Row],[Marital_Status]]="Absurd",I2037-J2037+1,marketing_campaign[[#This Row],[Marital_Status]]="Widow",I2037+J2037+1)</f>
        <v>3</v>
      </c>
      <c r="H2037">
        <v>60905</v>
      </c>
      <c r="I2037">
        <v>0</v>
      </c>
      <c r="J2037">
        <v>1</v>
      </c>
      <c r="K2037" s="1">
        <v>41613</v>
      </c>
      <c r="L2037">
        <v>27</v>
      </c>
      <c r="M2037" t="str" cm="1">
        <f t="array" ref="M2037">_xlfn.IFS(AND(marketing_campaign[[#This Row],[Recency]]&gt;=0,marketing_campaign[[#This Row],[Recency]]&lt;=14),"Early Recency",AND(marketing_campaign[[#This Row],[Recency]]&gt;=15,marketing_campaign[[#This Row],[Recency]]&lt;=31),"Mid-Recency",marketing_campaign[[#This Row],[Recency]]&gt;=32,"Late Recency")</f>
        <v>Mid-Recency</v>
      </c>
      <c r="N2037">
        <v>208</v>
      </c>
      <c r="O2037">
        <v>17</v>
      </c>
      <c r="P2037">
        <v>76</v>
      </c>
      <c r="Q2037">
        <v>36</v>
      </c>
      <c r="R2037">
        <v>17</v>
      </c>
      <c r="S2037">
        <v>38</v>
      </c>
      <c r="T2037">
        <f>marketing_campaign[[#This Row],[MntGoldProds]]+marketing_campaign[[#This Row],[MntSweetProducts]]+marketing_campaign[[#This Row],[MntFishProducts]]+marketing_campaign[[#This Row],[MntMeatProducts]]+marketing_campaign[[#This Row],[MntFruits]]+marketing_campaign[[#This Row],[MntWines]]</f>
        <v>392</v>
      </c>
      <c r="U2037">
        <v>2</v>
      </c>
      <c r="V2037">
        <v>3</v>
      </c>
      <c r="W2037">
        <v>3</v>
      </c>
      <c r="X2037">
        <v>7</v>
      </c>
      <c r="Y2037">
        <f t="shared" si="63"/>
        <v>15</v>
      </c>
      <c r="Z2037">
        <v>2</v>
      </c>
      <c r="AA2037">
        <v>0</v>
      </c>
      <c r="AB2037">
        <v>0</v>
      </c>
      <c r="AC2037">
        <v>0</v>
      </c>
      <c r="AD2037">
        <v>0</v>
      </c>
      <c r="AE2037">
        <v>0</v>
      </c>
      <c r="AF2037">
        <v>0</v>
      </c>
      <c r="AG2037">
        <v>3</v>
      </c>
      <c r="AH2037">
        <v>11</v>
      </c>
      <c r="AI2037">
        <v>0</v>
      </c>
      <c r="AJ2037">
        <f>marketing_campaign[[#This Row],[AcceptedCmp2]]+marketing_campaign[[#This Row],[AcceptedCmp1]]+marketing_campaign[[#This Row],[AcceptedCmp5]]+marketing_campaign[[#This Row],[AcceptedCmp4]]+marketing_campaign[[#This Row],[AcceptedCmp3]]</f>
        <v>0</v>
      </c>
    </row>
    <row r="2038" spans="1:36" x14ac:dyDescent="0.35">
      <c r="A2038">
        <v>4786</v>
      </c>
      <c r="B2038">
        <v>1977</v>
      </c>
      <c r="C2038">
        <f t="shared" ca="1" si="62"/>
        <v>49</v>
      </c>
      <c r="D2038" t="str" cm="1">
        <f t="array" aca="1" ref="D20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38" t="s">
        <v>29</v>
      </c>
      <c r="F2038" t="s">
        <v>33</v>
      </c>
      <c r="G2038" cm="1">
        <f t="array" ref="G2038">_xlfn.IFS(marketing_campaign[[#This Row],[Marital_Status]]="Single",I2038-J2038+1,marketing_campaign[[#This Row],[Marital_Status]]="Together",I2038+J2038+2,marketing_campaign[[#This Row],[Marital_Status]]="Alone",I2038-J2038+1,marketing_campaign[[#This Row],[Marital_Status]]="Married",I2038+J2038+2,marketing_campaign[[#This Row],[Marital_Status]]="Divorced",I2038+J2038+1,marketing_campaign[[#This Row],[Marital_Status]]="YOLO",I2038-J2038+1,marketing_campaign[[#This Row],[Marital_Status]]="Absurd",I2038-J2038+1,marketing_campaign[[#This Row],[Marital_Status]]="Widow",I2038+J2038+1)</f>
        <v>4</v>
      </c>
      <c r="H2038">
        <v>75330</v>
      </c>
      <c r="I2038">
        <v>1</v>
      </c>
      <c r="J2038">
        <v>1</v>
      </c>
      <c r="K2038" s="1">
        <v>41186</v>
      </c>
      <c r="L2038">
        <v>94</v>
      </c>
      <c r="M2038" t="str" cm="1">
        <f t="array" ref="M2038">_xlfn.IFS(AND(marketing_campaign[[#This Row],[Recency]]&gt;=0,marketing_campaign[[#This Row],[Recency]]&lt;=14),"Early Recency",AND(marketing_campaign[[#This Row],[Recency]]&gt;=15,marketing_campaign[[#This Row],[Recency]]&lt;=31),"Mid-Recency",marketing_campaign[[#This Row],[Recency]]&gt;=32,"Late Recency")</f>
        <v>Late Recency</v>
      </c>
      <c r="N2038">
        <v>555</v>
      </c>
      <c r="O2038">
        <v>82</v>
      </c>
      <c r="P2038">
        <v>257</v>
      </c>
      <c r="Q2038">
        <v>93</v>
      </c>
      <c r="R2038">
        <v>61</v>
      </c>
      <c r="S2038">
        <v>61</v>
      </c>
      <c r="T2038">
        <f>marketing_campaign[[#This Row],[MntGoldProds]]+marketing_campaign[[#This Row],[MntSweetProducts]]+marketing_campaign[[#This Row],[MntFishProducts]]+marketing_campaign[[#This Row],[MntMeatProducts]]+marketing_campaign[[#This Row],[MntFruits]]+marketing_campaign[[#This Row],[MntWines]]</f>
        <v>1109</v>
      </c>
      <c r="U2038">
        <v>4</v>
      </c>
      <c r="V2038">
        <v>10</v>
      </c>
      <c r="W2038">
        <v>3</v>
      </c>
      <c r="X2038">
        <v>12</v>
      </c>
      <c r="Y2038">
        <f t="shared" si="63"/>
        <v>29</v>
      </c>
      <c r="Z2038">
        <v>6</v>
      </c>
      <c r="AA2038">
        <v>0</v>
      </c>
      <c r="AB2038">
        <v>0</v>
      </c>
      <c r="AC2038">
        <v>0</v>
      </c>
      <c r="AD2038">
        <v>0</v>
      </c>
      <c r="AE2038">
        <v>0</v>
      </c>
      <c r="AF2038">
        <v>0</v>
      </c>
      <c r="AG2038">
        <v>3</v>
      </c>
      <c r="AH2038">
        <v>11</v>
      </c>
      <c r="AI2038">
        <v>0</v>
      </c>
      <c r="AJ2038">
        <f>marketing_campaign[[#This Row],[AcceptedCmp2]]+marketing_campaign[[#This Row],[AcceptedCmp1]]+marketing_campaign[[#This Row],[AcceptedCmp5]]+marketing_campaign[[#This Row],[AcceptedCmp4]]+marketing_campaign[[#This Row],[AcceptedCmp3]]</f>
        <v>0</v>
      </c>
    </row>
    <row r="2039" spans="1:36" x14ac:dyDescent="0.35">
      <c r="A2039">
        <v>5872</v>
      </c>
      <c r="B2039">
        <v>1951</v>
      </c>
      <c r="C2039">
        <f t="shared" ca="1" si="62"/>
        <v>75</v>
      </c>
      <c r="D2039" t="str" cm="1">
        <f t="array" aca="1" ref="D20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39" t="s">
        <v>29</v>
      </c>
      <c r="F2039" t="s">
        <v>30</v>
      </c>
      <c r="G2039" cm="1">
        <f t="array" ref="G2039">_xlfn.IFS(marketing_campaign[[#This Row],[Marital_Status]]="Single",I2039-J2039+1,marketing_campaign[[#This Row],[Marital_Status]]="Together",I2039+J2039+2,marketing_campaign[[#This Row],[Marital_Status]]="Alone",I2039-J2039+1,marketing_campaign[[#This Row],[Marital_Status]]="Married",I2039+J2039+2,marketing_campaign[[#This Row],[Marital_Status]]="Divorced",I2039+J2039+1,marketing_campaign[[#This Row],[Marital_Status]]="YOLO",I2039-J2039+1,marketing_campaign[[#This Row],[Marital_Status]]="Absurd",I2039-J2039+1,marketing_campaign[[#This Row],[Marital_Status]]="Widow",I2039+J2039+1)</f>
        <v>0</v>
      </c>
      <c r="H2039">
        <v>60689</v>
      </c>
      <c r="I2039">
        <v>0</v>
      </c>
      <c r="J2039">
        <v>1</v>
      </c>
      <c r="K2039" s="1">
        <v>41426</v>
      </c>
      <c r="L2039">
        <v>23</v>
      </c>
      <c r="M2039" t="str" cm="1">
        <f t="array" ref="M2039">_xlfn.IFS(AND(marketing_campaign[[#This Row],[Recency]]&gt;=0,marketing_campaign[[#This Row],[Recency]]&lt;=14),"Early Recency",AND(marketing_campaign[[#This Row],[Recency]]&gt;=15,marketing_campaign[[#This Row],[Recency]]&lt;=31),"Mid-Recency",marketing_campaign[[#This Row],[Recency]]&gt;=32,"Late Recency")</f>
        <v>Mid-Recency</v>
      </c>
      <c r="N2039">
        <v>240</v>
      </c>
      <c r="O2039">
        <v>90</v>
      </c>
      <c r="P2039">
        <v>216</v>
      </c>
      <c r="Q2039">
        <v>63</v>
      </c>
      <c r="R2039">
        <v>6</v>
      </c>
      <c r="S2039">
        <v>24</v>
      </c>
      <c r="T2039">
        <f>marketing_campaign[[#This Row],[MntGoldProds]]+marketing_campaign[[#This Row],[MntSweetProducts]]+marketing_campaign[[#This Row],[MntFishProducts]]+marketing_campaign[[#This Row],[MntMeatProducts]]+marketing_campaign[[#This Row],[MntFruits]]+marketing_campaign[[#This Row],[MntWines]]</f>
        <v>639</v>
      </c>
      <c r="U2039">
        <v>4</v>
      </c>
      <c r="V2039">
        <v>4</v>
      </c>
      <c r="W2039">
        <v>4</v>
      </c>
      <c r="X2039">
        <v>10</v>
      </c>
      <c r="Y2039">
        <f t="shared" si="63"/>
        <v>22</v>
      </c>
      <c r="Z2039">
        <v>3</v>
      </c>
      <c r="AA2039">
        <v>0</v>
      </c>
      <c r="AB2039">
        <v>0</v>
      </c>
      <c r="AC2039">
        <v>0</v>
      </c>
      <c r="AD2039">
        <v>0</v>
      </c>
      <c r="AE2039">
        <v>0</v>
      </c>
      <c r="AF2039">
        <v>0</v>
      </c>
      <c r="AG2039">
        <v>3</v>
      </c>
      <c r="AH2039">
        <v>11</v>
      </c>
      <c r="AI2039">
        <v>0</v>
      </c>
      <c r="AJ2039">
        <f>marketing_campaign[[#This Row],[AcceptedCmp2]]+marketing_campaign[[#This Row],[AcceptedCmp1]]+marketing_campaign[[#This Row],[AcceptedCmp5]]+marketing_campaign[[#This Row],[AcceptedCmp4]]+marketing_campaign[[#This Row],[AcceptedCmp3]]</f>
        <v>0</v>
      </c>
    </row>
    <row r="2040" spans="1:36" x14ac:dyDescent="0.35">
      <c r="A2040">
        <v>6568</v>
      </c>
      <c r="B2040">
        <v>1984</v>
      </c>
      <c r="C2040">
        <f t="shared" ca="1" si="62"/>
        <v>42</v>
      </c>
      <c r="D2040" t="str" cm="1">
        <f t="array" aca="1" ref="D20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0" t="s">
        <v>29</v>
      </c>
      <c r="F2040" t="s">
        <v>33</v>
      </c>
      <c r="G2040" cm="1">
        <f t="array" ref="G2040">_xlfn.IFS(marketing_campaign[[#This Row],[Marital_Status]]="Single",I2040-J2040+1,marketing_campaign[[#This Row],[Marital_Status]]="Together",I2040+J2040+2,marketing_campaign[[#This Row],[Marital_Status]]="Alone",I2040-J2040+1,marketing_campaign[[#This Row],[Marital_Status]]="Married",I2040+J2040+2,marketing_campaign[[#This Row],[Marital_Status]]="Divorced",I2040+J2040+1,marketing_campaign[[#This Row],[Marital_Status]]="YOLO",I2040-J2040+1,marketing_campaign[[#This Row],[Marital_Status]]="Absurd",I2040-J2040+1,marketing_campaign[[#This Row],[Marital_Status]]="Widow",I2040+J2040+1)</f>
        <v>3</v>
      </c>
      <c r="H2040">
        <v>38680</v>
      </c>
      <c r="I2040">
        <v>1</v>
      </c>
      <c r="J2040">
        <v>0</v>
      </c>
      <c r="K2040" s="1">
        <v>41361</v>
      </c>
      <c r="L2040">
        <v>97</v>
      </c>
      <c r="M2040" t="str" cm="1">
        <f t="array" ref="M2040">_xlfn.IFS(AND(marketing_campaign[[#This Row],[Recency]]&gt;=0,marketing_campaign[[#This Row],[Recency]]&lt;=14),"Early Recency",AND(marketing_campaign[[#This Row],[Recency]]&gt;=15,marketing_campaign[[#This Row],[Recency]]&lt;=31),"Mid-Recency",marketing_campaign[[#This Row],[Recency]]&gt;=32,"Late Recency")</f>
        <v>Late Recency</v>
      </c>
      <c r="N2040">
        <v>11</v>
      </c>
      <c r="O2040">
        <v>0</v>
      </c>
      <c r="P2040">
        <v>36</v>
      </c>
      <c r="Q2040">
        <v>15</v>
      </c>
      <c r="R2040">
        <v>5</v>
      </c>
      <c r="S2040">
        <v>12</v>
      </c>
      <c r="T2040">
        <f>marketing_campaign[[#This Row],[MntGoldProds]]+marketing_campaign[[#This Row],[MntSweetProducts]]+marketing_campaign[[#This Row],[MntFishProducts]]+marketing_campaign[[#This Row],[MntMeatProducts]]+marketing_campaign[[#This Row],[MntFruits]]+marketing_campaign[[#This Row],[MntWines]]</f>
        <v>79</v>
      </c>
      <c r="U2040">
        <v>1</v>
      </c>
      <c r="V2040">
        <v>2</v>
      </c>
      <c r="W2040">
        <v>0</v>
      </c>
      <c r="X2040">
        <v>3</v>
      </c>
      <c r="Y2040">
        <f t="shared" si="63"/>
        <v>6</v>
      </c>
      <c r="Z2040">
        <v>7</v>
      </c>
      <c r="AA2040">
        <v>0</v>
      </c>
      <c r="AB2040">
        <v>0</v>
      </c>
      <c r="AC2040">
        <v>0</v>
      </c>
      <c r="AD2040">
        <v>0</v>
      </c>
      <c r="AE2040">
        <v>0</v>
      </c>
      <c r="AF2040">
        <v>0</v>
      </c>
      <c r="AG2040">
        <v>3</v>
      </c>
      <c r="AH2040">
        <v>11</v>
      </c>
      <c r="AI2040">
        <v>0</v>
      </c>
      <c r="AJ2040">
        <f>marketing_campaign[[#This Row],[AcceptedCmp2]]+marketing_campaign[[#This Row],[AcceptedCmp1]]+marketing_campaign[[#This Row],[AcceptedCmp5]]+marketing_campaign[[#This Row],[AcceptedCmp4]]+marketing_campaign[[#This Row],[AcceptedCmp3]]</f>
        <v>0</v>
      </c>
    </row>
    <row r="2041" spans="1:36" x14ac:dyDescent="0.35">
      <c r="A2041">
        <v>5628</v>
      </c>
      <c r="B2041">
        <v>1982</v>
      </c>
      <c r="C2041">
        <f t="shared" ca="1" si="62"/>
        <v>44</v>
      </c>
      <c r="D2041" t="str" cm="1">
        <f t="array" aca="1" ref="D20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1" t="s">
        <v>29</v>
      </c>
      <c r="F2041" t="s">
        <v>31</v>
      </c>
      <c r="G2041" cm="1">
        <f t="array" ref="G2041">_xlfn.IFS(marketing_campaign[[#This Row],[Marital_Status]]="Single",I2041-J2041+1,marketing_campaign[[#This Row],[Marital_Status]]="Together",I2041+J2041+2,marketing_campaign[[#This Row],[Marital_Status]]="Alone",I2041-J2041+1,marketing_campaign[[#This Row],[Marital_Status]]="Married",I2041+J2041+2,marketing_campaign[[#This Row],[Marital_Status]]="Divorced",I2041+J2041+1,marketing_campaign[[#This Row],[Marital_Status]]="YOLO",I2041-J2041+1,marketing_campaign[[#This Row],[Marital_Status]]="Absurd",I2041-J2041+1,marketing_campaign[[#This Row],[Marital_Status]]="Widow",I2041+J2041+1)</f>
        <v>2</v>
      </c>
      <c r="H2041">
        <v>61416</v>
      </c>
      <c r="I2041">
        <v>0</v>
      </c>
      <c r="J2041">
        <v>0</v>
      </c>
      <c r="K2041" s="1">
        <v>41313</v>
      </c>
      <c r="L2041">
        <v>25</v>
      </c>
      <c r="M2041" t="str" cm="1">
        <f t="array" ref="M2041">_xlfn.IFS(AND(marketing_campaign[[#This Row],[Recency]]&gt;=0,marketing_campaign[[#This Row],[Recency]]&lt;=14),"Early Recency",AND(marketing_campaign[[#This Row],[Recency]]&gt;=15,marketing_campaign[[#This Row],[Recency]]&lt;=31),"Mid-Recency",marketing_campaign[[#This Row],[Recency]]&gt;=32,"Late Recency")</f>
        <v>Mid-Recency</v>
      </c>
      <c r="N2041">
        <v>848</v>
      </c>
      <c r="O2041">
        <v>154</v>
      </c>
      <c r="P2041">
        <v>323</v>
      </c>
      <c r="Q2041">
        <v>201</v>
      </c>
      <c r="R2041">
        <v>61</v>
      </c>
      <c r="S2041">
        <v>78</v>
      </c>
      <c r="T2041">
        <f>marketing_campaign[[#This Row],[MntGoldProds]]+marketing_campaign[[#This Row],[MntSweetProducts]]+marketing_campaign[[#This Row],[MntFishProducts]]+marketing_campaign[[#This Row],[MntMeatProducts]]+marketing_campaign[[#This Row],[MntFruits]]+marketing_campaign[[#This Row],[MntWines]]</f>
        <v>1665</v>
      </c>
      <c r="U2041">
        <v>1</v>
      </c>
      <c r="V2041">
        <v>10</v>
      </c>
      <c r="W2041">
        <v>3</v>
      </c>
      <c r="X2041">
        <v>10</v>
      </c>
      <c r="Y2041">
        <f t="shared" si="63"/>
        <v>24</v>
      </c>
      <c r="Z2041">
        <v>6</v>
      </c>
      <c r="AA2041">
        <v>1</v>
      </c>
      <c r="AB2041">
        <v>0</v>
      </c>
      <c r="AC2041">
        <v>0</v>
      </c>
      <c r="AD2041">
        <v>0</v>
      </c>
      <c r="AE2041">
        <v>0</v>
      </c>
      <c r="AF2041">
        <v>0</v>
      </c>
      <c r="AG2041">
        <v>3</v>
      </c>
      <c r="AH2041">
        <v>11</v>
      </c>
      <c r="AI2041">
        <v>0</v>
      </c>
      <c r="AJ2041">
        <f>marketing_campaign[[#This Row],[AcceptedCmp2]]+marketing_campaign[[#This Row],[AcceptedCmp1]]+marketing_campaign[[#This Row],[AcceptedCmp5]]+marketing_campaign[[#This Row],[AcceptedCmp4]]+marketing_campaign[[#This Row],[AcceptedCmp3]]</f>
        <v>1</v>
      </c>
    </row>
    <row r="2042" spans="1:36" x14ac:dyDescent="0.35">
      <c r="A2042">
        <v>5631</v>
      </c>
      <c r="B2042">
        <v>1991</v>
      </c>
      <c r="C2042">
        <f t="shared" ca="1" si="62"/>
        <v>35</v>
      </c>
      <c r="D2042" t="str" cm="1">
        <f t="array" aca="1" ref="D20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2" t="s">
        <v>29</v>
      </c>
      <c r="F2042" t="s">
        <v>30</v>
      </c>
      <c r="G2042" cm="1">
        <f t="array" ref="G2042">_xlfn.IFS(marketing_campaign[[#This Row],[Marital_Status]]="Single",I2042-J2042+1,marketing_campaign[[#This Row],[Marital_Status]]="Together",I2042+J2042+2,marketing_campaign[[#This Row],[Marital_Status]]="Alone",I2042-J2042+1,marketing_campaign[[#This Row],[Marital_Status]]="Married",I2042+J2042+2,marketing_campaign[[#This Row],[Marital_Status]]="Divorced",I2042+J2042+1,marketing_campaign[[#This Row],[Marital_Status]]="YOLO",I2042-J2042+1,marketing_campaign[[#This Row],[Marital_Status]]="Absurd",I2042-J2042+1,marketing_campaign[[#This Row],[Marital_Status]]="Widow",I2042+J2042+1)</f>
        <v>1</v>
      </c>
      <c r="H2042">
        <v>49767</v>
      </c>
      <c r="I2042">
        <v>0</v>
      </c>
      <c r="J2042">
        <v>0</v>
      </c>
      <c r="K2042" s="1">
        <v>41396</v>
      </c>
      <c r="L2042">
        <v>92</v>
      </c>
      <c r="M2042" t="str" cm="1">
        <f t="array" ref="M2042">_xlfn.IFS(AND(marketing_campaign[[#This Row],[Recency]]&gt;=0,marketing_campaign[[#This Row],[Recency]]&lt;=14),"Early Recency",AND(marketing_campaign[[#This Row],[Recency]]&gt;=15,marketing_campaign[[#This Row],[Recency]]&lt;=31),"Mid-Recency",marketing_campaign[[#This Row],[Recency]]&gt;=32,"Late Recency")</f>
        <v>Late Recency</v>
      </c>
      <c r="N2042">
        <v>202</v>
      </c>
      <c r="O2042">
        <v>47</v>
      </c>
      <c r="P2042">
        <v>197</v>
      </c>
      <c r="Q2042">
        <v>55</v>
      </c>
      <c r="R2042">
        <v>42</v>
      </c>
      <c r="S2042">
        <v>149</v>
      </c>
      <c r="T2042">
        <f>marketing_campaign[[#This Row],[MntGoldProds]]+marketing_campaign[[#This Row],[MntSweetProducts]]+marketing_campaign[[#This Row],[MntFishProducts]]+marketing_campaign[[#This Row],[MntMeatProducts]]+marketing_campaign[[#This Row],[MntFruits]]+marketing_campaign[[#This Row],[MntWines]]</f>
        <v>692</v>
      </c>
      <c r="U2042">
        <v>1</v>
      </c>
      <c r="V2042">
        <v>5</v>
      </c>
      <c r="W2042">
        <v>4</v>
      </c>
      <c r="X2042">
        <v>8</v>
      </c>
      <c r="Y2042">
        <f t="shared" si="63"/>
        <v>18</v>
      </c>
      <c r="Z2042">
        <v>4</v>
      </c>
      <c r="AA2042">
        <v>0</v>
      </c>
      <c r="AB2042">
        <v>0</v>
      </c>
      <c r="AC2042">
        <v>0</v>
      </c>
      <c r="AD2042">
        <v>0</v>
      </c>
      <c r="AE2042">
        <v>0</v>
      </c>
      <c r="AF2042">
        <v>0</v>
      </c>
      <c r="AG2042">
        <v>3</v>
      </c>
      <c r="AH2042">
        <v>11</v>
      </c>
      <c r="AI2042">
        <v>0</v>
      </c>
      <c r="AJ2042">
        <f>marketing_campaign[[#This Row],[AcceptedCmp2]]+marketing_campaign[[#This Row],[AcceptedCmp1]]+marketing_campaign[[#This Row],[AcceptedCmp5]]+marketing_campaign[[#This Row],[AcceptedCmp4]]+marketing_campaign[[#This Row],[AcceptedCmp3]]</f>
        <v>0</v>
      </c>
    </row>
    <row r="2043" spans="1:36" x14ac:dyDescent="0.35">
      <c r="A2043">
        <v>4974</v>
      </c>
      <c r="B2043">
        <v>1970</v>
      </c>
      <c r="C2043">
        <f t="shared" ca="1" si="62"/>
        <v>56</v>
      </c>
      <c r="D2043" t="str" cm="1">
        <f t="array" aca="1" ref="D20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3" t="s">
        <v>29</v>
      </c>
      <c r="F2043" t="s">
        <v>30</v>
      </c>
      <c r="G2043" cm="1">
        <f t="array" ref="G2043">_xlfn.IFS(marketing_campaign[[#This Row],[Marital_Status]]="Single",I2043-J2043+1,marketing_campaign[[#This Row],[Marital_Status]]="Together",I2043+J2043+2,marketing_campaign[[#This Row],[Marital_Status]]="Alone",I2043-J2043+1,marketing_campaign[[#This Row],[Marital_Status]]="Married",I2043+J2043+2,marketing_campaign[[#This Row],[Marital_Status]]="Divorced",I2043+J2043+1,marketing_campaign[[#This Row],[Marital_Status]]="YOLO",I2043-J2043+1,marketing_campaign[[#This Row],[Marital_Status]]="Absurd",I2043-J2043+1,marketing_campaign[[#This Row],[Marital_Status]]="Widow",I2043+J2043+1)</f>
        <v>0</v>
      </c>
      <c r="H2043">
        <v>83273</v>
      </c>
      <c r="I2043">
        <v>1</v>
      </c>
      <c r="J2043">
        <v>2</v>
      </c>
      <c r="K2043" s="1">
        <v>41177</v>
      </c>
      <c r="L2043">
        <v>98</v>
      </c>
      <c r="M2043" t="str" cm="1">
        <f t="array" ref="M2043">_xlfn.IFS(AND(marketing_campaign[[#This Row],[Recency]]&gt;=0,marketing_campaign[[#This Row],[Recency]]&lt;=14),"Early Recency",AND(marketing_campaign[[#This Row],[Recency]]&gt;=15,marketing_campaign[[#This Row],[Recency]]&lt;=31),"Mid-Recency",marketing_campaign[[#This Row],[Recency]]&gt;=32,"Late Recency")</f>
        <v>Late Recency</v>
      </c>
      <c r="N2043">
        <v>433</v>
      </c>
      <c r="O2043">
        <v>89</v>
      </c>
      <c r="P2043">
        <v>650</v>
      </c>
      <c r="Q2043">
        <v>16</v>
      </c>
      <c r="R2043">
        <v>102</v>
      </c>
      <c r="S2043">
        <v>102</v>
      </c>
      <c r="T2043">
        <f>marketing_campaign[[#This Row],[MntGoldProds]]+marketing_campaign[[#This Row],[MntSweetProducts]]+marketing_campaign[[#This Row],[MntFishProducts]]+marketing_campaign[[#This Row],[MntMeatProducts]]+marketing_campaign[[#This Row],[MntFruits]]+marketing_campaign[[#This Row],[MntWines]]</f>
        <v>1392</v>
      </c>
      <c r="U2043">
        <v>10</v>
      </c>
      <c r="V2043">
        <v>4</v>
      </c>
      <c r="W2043">
        <v>6</v>
      </c>
      <c r="X2043">
        <v>9</v>
      </c>
      <c r="Y2043">
        <f t="shared" si="63"/>
        <v>29</v>
      </c>
      <c r="Z2043">
        <v>7</v>
      </c>
      <c r="AA2043">
        <v>0</v>
      </c>
      <c r="AB2043">
        <v>0</v>
      </c>
      <c r="AC2043">
        <v>0</v>
      </c>
      <c r="AD2043">
        <v>0</v>
      </c>
      <c r="AE2043">
        <v>0</v>
      </c>
      <c r="AF2043">
        <v>0</v>
      </c>
      <c r="AG2043">
        <v>3</v>
      </c>
      <c r="AH2043">
        <v>11</v>
      </c>
      <c r="AI2043">
        <v>0</v>
      </c>
      <c r="AJ2043">
        <f>marketing_campaign[[#This Row],[AcceptedCmp2]]+marketing_campaign[[#This Row],[AcceptedCmp1]]+marketing_campaign[[#This Row],[AcceptedCmp5]]+marketing_campaign[[#This Row],[AcceptedCmp4]]+marketing_campaign[[#This Row],[AcceptedCmp3]]</f>
        <v>0</v>
      </c>
    </row>
    <row r="2044" spans="1:36" x14ac:dyDescent="0.35">
      <c r="A2044">
        <v>8416</v>
      </c>
      <c r="B2044">
        <v>1981</v>
      </c>
      <c r="C2044">
        <f t="shared" ca="1" si="62"/>
        <v>45</v>
      </c>
      <c r="D2044" t="str" cm="1">
        <f t="array" aca="1" ref="D20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44" t="s">
        <v>29</v>
      </c>
      <c r="F2044" t="s">
        <v>33</v>
      </c>
      <c r="G2044" cm="1">
        <f t="array" ref="G2044">_xlfn.IFS(marketing_campaign[[#This Row],[Marital_Status]]="Single",I2044-J2044+1,marketing_campaign[[#This Row],[Marital_Status]]="Together",I2044+J2044+2,marketing_campaign[[#This Row],[Marital_Status]]="Alone",I2044-J2044+1,marketing_campaign[[#This Row],[Marital_Status]]="Married",I2044+J2044+2,marketing_campaign[[#This Row],[Marital_Status]]="Divorced",I2044+J2044+1,marketing_campaign[[#This Row],[Marital_Status]]="YOLO",I2044-J2044+1,marketing_campaign[[#This Row],[Marital_Status]]="Absurd",I2044-J2044+1,marketing_campaign[[#This Row],[Marital_Status]]="Widow",I2044+J2044+1)</f>
        <v>3</v>
      </c>
      <c r="H2044">
        <v>29009</v>
      </c>
      <c r="I2044">
        <v>1</v>
      </c>
      <c r="J2044">
        <v>0</v>
      </c>
      <c r="K2044" s="1">
        <v>41607</v>
      </c>
      <c r="L2044">
        <v>19</v>
      </c>
      <c r="M2044" t="str" cm="1">
        <f t="array" ref="M2044">_xlfn.IFS(AND(marketing_campaign[[#This Row],[Recency]]&gt;=0,marketing_campaign[[#This Row],[Recency]]&lt;=14),"Early Recency",AND(marketing_campaign[[#This Row],[Recency]]&gt;=15,marketing_campaign[[#This Row],[Recency]]&lt;=31),"Mid-Recency",marketing_campaign[[#This Row],[Recency]]&gt;=32,"Late Recency")</f>
        <v>Mid-Recency</v>
      </c>
      <c r="N2044">
        <v>6</v>
      </c>
      <c r="O2044">
        <v>6</v>
      </c>
      <c r="P2044">
        <v>15</v>
      </c>
      <c r="Q2044">
        <v>10</v>
      </c>
      <c r="R2044">
        <v>5</v>
      </c>
      <c r="S2044">
        <v>2</v>
      </c>
      <c r="T2044">
        <f>marketing_campaign[[#This Row],[MntGoldProds]]+marketing_campaign[[#This Row],[MntSweetProducts]]+marketing_campaign[[#This Row],[MntFishProducts]]+marketing_campaign[[#This Row],[MntMeatProducts]]+marketing_campaign[[#This Row],[MntFruits]]+marketing_campaign[[#This Row],[MntWines]]</f>
        <v>44</v>
      </c>
      <c r="U2044">
        <v>2</v>
      </c>
      <c r="V2044">
        <v>2</v>
      </c>
      <c r="W2044">
        <v>0</v>
      </c>
      <c r="X2044">
        <v>3</v>
      </c>
      <c r="Y2044">
        <f t="shared" si="63"/>
        <v>7</v>
      </c>
      <c r="Z2044">
        <v>6</v>
      </c>
      <c r="AA2044">
        <v>0</v>
      </c>
      <c r="AB2044">
        <v>0</v>
      </c>
      <c r="AC2044">
        <v>0</v>
      </c>
      <c r="AD2044">
        <v>0</v>
      </c>
      <c r="AE2044">
        <v>0</v>
      </c>
      <c r="AF2044">
        <v>0</v>
      </c>
      <c r="AG2044">
        <v>3</v>
      </c>
      <c r="AH2044">
        <v>11</v>
      </c>
      <c r="AI2044">
        <v>0</v>
      </c>
      <c r="AJ2044">
        <f>marketing_campaign[[#This Row],[AcceptedCmp2]]+marketing_campaign[[#This Row],[AcceptedCmp1]]+marketing_campaign[[#This Row],[AcceptedCmp5]]+marketing_campaign[[#This Row],[AcceptedCmp4]]+marketing_campaign[[#This Row],[AcceptedCmp3]]</f>
        <v>0</v>
      </c>
    </row>
    <row r="2045" spans="1:36" x14ac:dyDescent="0.35">
      <c r="A2045">
        <v>5454</v>
      </c>
      <c r="B2045">
        <v>1979</v>
      </c>
      <c r="C2045">
        <f t="shared" ca="1" si="62"/>
        <v>47</v>
      </c>
      <c r="D2045" t="str" cm="1">
        <f t="array" aca="1" ref="D20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5" t="s">
        <v>34</v>
      </c>
      <c r="F2045" t="s">
        <v>33</v>
      </c>
      <c r="G2045" cm="1">
        <f t="array" ref="G2045">_xlfn.IFS(marketing_campaign[[#This Row],[Marital_Status]]="Single",I2045-J2045+1,marketing_campaign[[#This Row],[Marital_Status]]="Together",I2045+J2045+2,marketing_campaign[[#This Row],[Marital_Status]]="Alone",I2045-J2045+1,marketing_campaign[[#This Row],[Marital_Status]]="Married",I2045+J2045+2,marketing_campaign[[#This Row],[Marital_Status]]="Divorced",I2045+J2045+1,marketing_campaign[[#This Row],[Marital_Status]]="YOLO",I2045-J2045+1,marketing_campaign[[#This Row],[Marital_Status]]="Absurd",I2045-J2045+1,marketing_campaign[[#This Row],[Marital_Status]]="Widow",I2045+J2045+1)</f>
        <v>3</v>
      </c>
      <c r="H2045">
        <v>45057</v>
      </c>
      <c r="I2045">
        <v>1</v>
      </c>
      <c r="J2045">
        <v>0</v>
      </c>
      <c r="K2045" s="1">
        <v>41609</v>
      </c>
      <c r="L2045">
        <v>80</v>
      </c>
      <c r="M2045" t="str" cm="1">
        <f t="array" ref="M2045">_xlfn.IFS(AND(marketing_campaign[[#This Row],[Recency]]&gt;=0,marketing_campaign[[#This Row],[Recency]]&lt;=14),"Early Recency",AND(marketing_campaign[[#This Row],[Recency]]&gt;=15,marketing_campaign[[#This Row],[Recency]]&lt;=31),"Mid-Recency",marketing_campaign[[#This Row],[Recency]]&gt;=32,"Late Recency")</f>
        <v>Late Recency</v>
      </c>
      <c r="N2045">
        <v>37</v>
      </c>
      <c r="O2045">
        <v>0</v>
      </c>
      <c r="P2045">
        <v>7</v>
      </c>
      <c r="Q2045">
        <v>3</v>
      </c>
      <c r="R2045">
        <v>0</v>
      </c>
      <c r="S2045">
        <v>3</v>
      </c>
      <c r="T2045">
        <f>marketing_campaign[[#This Row],[MntGoldProds]]+marketing_campaign[[#This Row],[MntSweetProducts]]+marketing_campaign[[#This Row],[MntFishProducts]]+marketing_campaign[[#This Row],[MntMeatProducts]]+marketing_campaign[[#This Row],[MntFruits]]+marketing_campaign[[#This Row],[MntWines]]</f>
        <v>50</v>
      </c>
      <c r="U2045">
        <v>1</v>
      </c>
      <c r="V2045">
        <v>2</v>
      </c>
      <c r="W2045">
        <v>0</v>
      </c>
      <c r="X2045">
        <v>3</v>
      </c>
      <c r="Y2045">
        <f t="shared" si="63"/>
        <v>6</v>
      </c>
      <c r="Z2045">
        <v>5</v>
      </c>
      <c r="AA2045">
        <v>0</v>
      </c>
      <c r="AB2045">
        <v>0</v>
      </c>
      <c r="AC2045">
        <v>0</v>
      </c>
      <c r="AD2045">
        <v>0</v>
      </c>
      <c r="AE2045">
        <v>0</v>
      </c>
      <c r="AF2045">
        <v>0</v>
      </c>
      <c r="AG2045">
        <v>3</v>
      </c>
      <c r="AH2045">
        <v>11</v>
      </c>
      <c r="AI2045">
        <v>0</v>
      </c>
      <c r="AJ2045">
        <f>marketing_campaign[[#This Row],[AcceptedCmp2]]+marketing_campaign[[#This Row],[AcceptedCmp1]]+marketing_campaign[[#This Row],[AcceptedCmp5]]+marketing_campaign[[#This Row],[AcceptedCmp4]]+marketing_campaign[[#This Row],[AcceptedCmp3]]</f>
        <v>0</v>
      </c>
    </row>
    <row r="2046" spans="1:36" x14ac:dyDescent="0.35">
      <c r="A2046">
        <v>4095</v>
      </c>
      <c r="B2046">
        <v>1971</v>
      </c>
      <c r="C2046">
        <f t="shared" ca="1" si="62"/>
        <v>55</v>
      </c>
      <c r="D2046" t="str" cm="1">
        <f t="array" aca="1" ref="D20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6" t="s">
        <v>29</v>
      </c>
      <c r="F2046" t="s">
        <v>33</v>
      </c>
      <c r="G2046" cm="1">
        <f t="array" ref="G2046">_xlfn.IFS(marketing_campaign[[#This Row],[Marital_Status]]="Single",I2046-J2046+1,marketing_campaign[[#This Row],[Marital_Status]]="Together",I2046+J2046+2,marketing_campaign[[#This Row],[Marital_Status]]="Alone",I2046-J2046+1,marketing_campaign[[#This Row],[Marital_Status]]="Married",I2046+J2046+2,marketing_campaign[[#This Row],[Marital_Status]]="Divorced",I2046+J2046+1,marketing_campaign[[#This Row],[Marital_Status]]="YOLO",I2046-J2046+1,marketing_campaign[[#This Row],[Marital_Status]]="Absurd",I2046-J2046+1,marketing_campaign[[#This Row],[Marital_Status]]="Widow",I2046+J2046+1)</f>
        <v>3</v>
      </c>
      <c r="H2046">
        <v>37150</v>
      </c>
      <c r="I2046">
        <v>1</v>
      </c>
      <c r="J2046">
        <v>0</v>
      </c>
      <c r="K2046" s="1">
        <v>41163</v>
      </c>
      <c r="L2046">
        <v>80</v>
      </c>
      <c r="M2046" t="str" cm="1">
        <f t="array" ref="M2046">_xlfn.IFS(AND(marketing_campaign[[#This Row],[Recency]]&gt;=0,marketing_campaign[[#This Row],[Recency]]&lt;=14),"Early Recency",AND(marketing_campaign[[#This Row],[Recency]]&gt;=15,marketing_campaign[[#This Row],[Recency]]&lt;=31),"Mid-Recency",marketing_campaign[[#This Row],[Recency]]&gt;=32,"Late Recency")</f>
        <v>Late Recency</v>
      </c>
      <c r="N2046">
        <v>167</v>
      </c>
      <c r="O2046">
        <v>37</v>
      </c>
      <c r="P2046">
        <v>64</v>
      </c>
      <c r="Q2046">
        <v>49</v>
      </c>
      <c r="R2046">
        <v>34</v>
      </c>
      <c r="S2046">
        <v>116</v>
      </c>
      <c r="T2046">
        <f>marketing_campaign[[#This Row],[MntGoldProds]]+marketing_campaign[[#This Row],[MntSweetProducts]]+marketing_campaign[[#This Row],[MntFishProducts]]+marketing_campaign[[#This Row],[MntMeatProducts]]+marketing_campaign[[#This Row],[MntFruits]]+marketing_campaign[[#This Row],[MntWines]]</f>
        <v>467</v>
      </c>
      <c r="U2046">
        <v>8</v>
      </c>
      <c r="V2046">
        <v>4</v>
      </c>
      <c r="W2046">
        <v>3</v>
      </c>
      <c r="X2046">
        <v>6</v>
      </c>
      <c r="Y2046">
        <f t="shared" si="63"/>
        <v>21</v>
      </c>
      <c r="Z2046">
        <v>7</v>
      </c>
      <c r="AA2046">
        <v>0</v>
      </c>
      <c r="AB2046">
        <v>0</v>
      </c>
      <c r="AC2046">
        <v>0</v>
      </c>
      <c r="AD2046">
        <v>0</v>
      </c>
      <c r="AE2046">
        <v>0</v>
      </c>
      <c r="AF2046">
        <v>0</v>
      </c>
      <c r="AG2046">
        <v>3</v>
      </c>
      <c r="AH2046">
        <v>11</v>
      </c>
      <c r="AI2046">
        <v>0</v>
      </c>
      <c r="AJ2046">
        <f>marketing_campaign[[#This Row],[AcceptedCmp2]]+marketing_campaign[[#This Row],[AcceptedCmp1]]+marketing_campaign[[#This Row],[AcceptedCmp5]]+marketing_campaign[[#This Row],[AcceptedCmp4]]+marketing_campaign[[#This Row],[AcceptedCmp3]]</f>
        <v>0</v>
      </c>
    </row>
    <row r="2047" spans="1:36" x14ac:dyDescent="0.35">
      <c r="A2047">
        <v>5474</v>
      </c>
      <c r="B2047">
        <v>1970</v>
      </c>
      <c r="C2047">
        <f t="shared" ca="1" si="62"/>
        <v>56</v>
      </c>
      <c r="D2047" t="str" cm="1">
        <f t="array" aca="1" ref="D20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7" t="s">
        <v>29</v>
      </c>
      <c r="F2047" t="s">
        <v>30</v>
      </c>
      <c r="G2047" cm="1">
        <f t="array" ref="G2047">_xlfn.IFS(marketing_campaign[[#This Row],[Marital_Status]]="Single",I2047-J2047+1,marketing_campaign[[#This Row],[Marital_Status]]="Together",I2047+J2047+2,marketing_campaign[[#This Row],[Marital_Status]]="Alone",I2047-J2047+1,marketing_campaign[[#This Row],[Marital_Status]]="Married",I2047+J2047+2,marketing_campaign[[#This Row],[Marital_Status]]="Divorced",I2047+J2047+1,marketing_campaign[[#This Row],[Marital_Status]]="YOLO",I2047-J2047+1,marketing_campaign[[#This Row],[Marital_Status]]="Absurd",I2047-J2047+1,marketing_campaign[[#This Row],[Marital_Status]]="Widow",I2047+J2047+1)</f>
        <v>2</v>
      </c>
      <c r="H2047">
        <v>43020</v>
      </c>
      <c r="I2047">
        <v>1</v>
      </c>
      <c r="J2047">
        <v>0</v>
      </c>
      <c r="K2047" s="1">
        <v>41608</v>
      </c>
      <c r="L2047">
        <v>79</v>
      </c>
      <c r="M2047" t="str" cm="1">
        <f t="array" ref="M2047">_xlfn.IFS(AND(marketing_campaign[[#This Row],[Recency]]&gt;=0,marketing_campaign[[#This Row],[Recency]]&lt;=14),"Early Recency",AND(marketing_campaign[[#This Row],[Recency]]&gt;=15,marketing_campaign[[#This Row],[Recency]]&lt;=31),"Mid-Recency",marketing_campaign[[#This Row],[Recency]]&gt;=32,"Late Recency")</f>
        <v>Late Recency</v>
      </c>
      <c r="N2047">
        <v>45</v>
      </c>
      <c r="O2047">
        <v>7</v>
      </c>
      <c r="P2047">
        <v>99</v>
      </c>
      <c r="Q2047">
        <v>4</v>
      </c>
      <c r="R2047">
        <v>25</v>
      </c>
      <c r="S2047">
        <v>43</v>
      </c>
      <c r="T2047">
        <f>marketing_campaign[[#This Row],[MntGoldProds]]+marketing_campaign[[#This Row],[MntSweetProducts]]+marketing_campaign[[#This Row],[MntFishProducts]]+marketing_campaign[[#This Row],[MntMeatProducts]]+marketing_campaign[[#This Row],[MntFruits]]+marketing_campaign[[#This Row],[MntWines]]</f>
        <v>223</v>
      </c>
      <c r="U2047">
        <v>3</v>
      </c>
      <c r="V2047">
        <v>4</v>
      </c>
      <c r="W2047">
        <v>1</v>
      </c>
      <c r="X2047">
        <v>4</v>
      </c>
      <c r="Y2047">
        <f t="shared" si="63"/>
        <v>12</v>
      </c>
      <c r="Z2047">
        <v>6</v>
      </c>
      <c r="AA2047">
        <v>0</v>
      </c>
      <c r="AB2047">
        <v>0</v>
      </c>
      <c r="AC2047">
        <v>0</v>
      </c>
      <c r="AD2047">
        <v>0</v>
      </c>
      <c r="AE2047">
        <v>0</v>
      </c>
      <c r="AF2047">
        <v>0</v>
      </c>
      <c r="AG2047">
        <v>3</v>
      </c>
      <c r="AH2047">
        <v>11</v>
      </c>
      <c r="AI2047">
        <v>0</v>
      </c>
      <c r="AJ2047">
        <f>marketing_campaign[[#This Row],[AcceptedCmp2]]+marketing_campaign[[#This Row],[AcceptedCmp1]]+marketing_campaign[[#This Row],[AcceptedCmp5]]+marketing_campaign[[#This Row],[AcceptedCmp4]]+marketing_campaign[[#This Row],[AcceptedCmp3]]</f>
        <v>0</v>
      </c>
    </row>
    <row r="2048" spans="1:36" x14ac:dyDescent="0.35">
      <c r="A2048">
        <v>4268</v>
      </c>
      <c r="B2048">
        <v>1959</v>
      </c>
      <c r="C2048">
        <f t="shared" ca="1" si="62"/>
        <v>67</v>
      </c>
      <c r="D2048" t="str" cm="1">
        <f t="array" aca="1" ref="D20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48" t="s">
        <v>29</v>
      </c>
      <c r="F2048" t="s">
        <v>33</v>
      </c>
      <c r="G2048" cm="1">
        <f t="array" ref="G2048">_xlfn.IFS(marketing_campaign[[#This Row],[Marital_Status]]="Single",I2048-J2048+1,marketing_campaign[[#This Row],[Marital_Status]]="Together",I2048+J2048+2,marketing_campaign[[#This Row],[Marital_Status]]="Alone",I2048-J2048+1,marketing_campaign[[#This Row],[Marital_Status]]="Married",I2048+J2048+2,marketing_campaign[[#This Row],[Marital_Status]]="Divorced",I2048+J2048+1,marketing_campaign[[#This Row],[Marital_Status]]="YOLO",I2048-J2048+1,marketing_campaign[[#This Row],[Marital_Status]]="Absurd",I2048-J2048+1,marketing_campaign[[#This Row],[Marital_Status]]="Widow",I2048+J2048+1)</f>
        <v>3</v>
      </c>
      <c r="H2048">
        <v>53154</v>
      </c>
      <c r="I2048">
        <v>0</v>
      </c>
      <c r="J2048">
        <v>1</v>
      </c>
      <c r="K2048" s="1">
        <v>41799</v>
      </c>
      <c r="L2048">
        <v>50</v>
      </c>
      <c r="M2048" t="str" cm="1">
        <f t="array" ref="M2048">_xlfn.IFS(AND(marketing_campaign[[#This Row],[Recency]]&gt;=0,marketing_campaign[[#This Row],[Recency]]&lt;=14),"Early Recency",AND(marketing_campaign[[#This Row],[Recency]]&gt;=15,marketing_campaign[[#This Row],[Recency]]&lt;=31),"Mid-Recency",marketing_campaign[[#This Row],[Recency]]&gt;=32,"Late Recency")</f>
        <v>Late Recency</v>
      </c>
      <c r="N2048">
        <v>129</v>
      </c>
      <c r="O2048">
        <v>0</v>
      </c>
      <c r="P2048">
        <v>21</v>
      </c>
      <c r="Q2048">
        <v>0</v>
      </c>
      <c r="R2048">
        <v>1</v>
      </c>
      <c r="S2048">
        <v>7</v>
      </c>
      <c r="T2048">
        <f>marketing_campaign[[#This Row],[MntGoldProds]]+marketing_campaign[[#This Row],[MntSweetProducts]]+marketing_campaign[[#This Row],[MntFishProducts]]+marketing_campaign[[#This Row],[MntMeatProducts]]+marketing_campaign[[#This Row],[MntFruits]]+marketing_campaign[[#This Row],[MntWines]]</f>
        <v>158</v>
      </c>
      <c r="U2048">
        <v>1</v>
      </c>
      <c r="V2048">
        <v>3</v>
      </c>
      <c r="W2048">
        <v>1</v>
      </c>
      <c r="X2048">
        <v>4</v>
      </c>
      <c r="Y2048">
        <f t="shared" si="63"/>
        <v>9</v>
      </c>
      <c r="Z2048">
        <v>4</v>
      </c>
      <c r="AA2048">
        <v>0</v>
      </c>
      <c r="AB2048">
        <v>0</v>
      </c>
      <c r="AC2048">
        <v>0</v>
      </c>
      <c r="AD2048">
        <v>0</v>
      </c>
      <c r="AE2048">
        <v>0</v>
      </c>
      <c r="AF2048">
        <v>0</v>
      </c>
      <c r="AG2048">
        <v>3</v>
      </c>
      <c r="AH2048">
        <v>11</v>
      </c>
      <c r="AI2048">
        <v>0</v>
      </c>
      <c r="AJ2048">
        <f>marketing_campaign[[#This Row],[AcceptedCmp2]]+marketing_campaign[[#This Row],[AcceptedCmp1]]+marketing_campaign[[#This Row],[AcceptedCmp5]]+marketing_campaign[[#This Row],[AcceptedCmp4]]+marketing_campaign[[#This Row],[AcceptedCmp3]]</f>
        <v>0</v>
      </c>
    </row>
    <row r="2049" spans="1:36" x14ac:dyDescent="0.35">
      <c r="A2049">
        <v>10701</v>
      </c>
      <c r="B2049">
        <v>1973</v>
      </c>
      <c r="C2049">
        <f t="shared" ca="1" si="62"/>
        <v>53</v>
      </c>
      <c r="D2049" t="str" cm="1">
        <f t="array" aca="1" ref="D20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49" t="s">
        <v>29</v>
      </c>
      <c r="F2049" t="s">
        <v>33</v>
      </c>
      <c r="G2049" cm="1">
        <f t="array" ref="G2049">_xlfn.IFS(marketing_campaign[[#This Row],[Marital_Status]]="Single",I2049-J2049+1,marketing_campaign[[#This Row],[Marital_Status]]="Together",I2049+J2049+2,marketing_campaign[[#This Row],[Marital_Status]]="Alone",I2049-J2049+1,marketing_campaign[[#This Row],[Marital_Status]]="Married",I2049+J2049+2,marketing_campaign[[#This Row],[Marital_Status]]="Divorced",I2049+J2049+1,marketing_campaign[[#This Row],[Marital_Status]]="YOLO",I2049-J2049+1,marketing_campaign[[#This Row],[Marital_Status]]="Absurd",I2049-J2049+1,marketing_campaign[[#This Row],[Marital_Status]]="Widow",I2049+J2049+1)</f>
        <v>2</v>
      </c>
      <c r="H2049">
        <v>65308</v>
      </c>
      <c r="I2049">
        <v>0</v>
      </c>
      <c r="J2049">
        <v>0</v>
      </c>
      <c r="K2049" s="1">
        <v>41528</v>
      </c>
      <c r="L2049">
        <v>60</v>
      </c>
      <c r="M2049" t="str" cm="1">
        <f t="array" ref="M2049">_xlfn.IFS(AND(marketing_campaign[[#This Row],[Recency]]&gt;=0,marketing_campaign[[#This Row],[Recency]]&lt;=14),"Early Recency",AND(marketing_campaign[[#This Row],[Recency]]&gt;=15,marketing_campaign[[#This Row],[Recency]]&lt;=31),"Mid-Recency",marketing_campaign[[#This Row],[Recency]]&gt;=32,"Late Recency")</f>
        <v>Late Recency</v>
      </c>
      <c r="N2049">
        <v>713</v>
      </c>
      <c r="O2049">
        <v>0</v>
      </c>
      <c r="P2049">
        <v>264</v>
      </c>
      <c r="Q2049">
        <v>120</v>
      </c>
      <c r="R2049">
        <v>80</v>
      </c>
      <c r="S2049">
        <v>34</v>
      </c>
      <c r="T2049">
        <f>marketing_campaign[[#This Row],[MntGoldProds]]+marketing_campaign[[#This Row],[MntSweetProducts]]+marketing_campaign[[#This Row],[MntFishProducts]]+marketing_campaign[[#This Row],[MntMeatProducts]]+marketing_campaign[[#This Row],[MntFruits]]+marketing_campaign[[#This Row],[MntWines]]</f>
        <v>1211</v>
      </c>
      <c r="U2049">
        <v>1</v>
      </c>
      <c r="V2049">
        <v>7</v>
      </c>
      <c r="W2049">
        <v>8</v>
      </c>
      <c r="X2049">
        <v>12</v>
      </c>
      <c r="Y2049">
        <f t="shared" si="63"/>
        <v>28</v>
      </c>
      <c r="Z2049">
        <v>4</v>
      </c>
      <c r="AA2049">
        <v>0</v>
      </c>
      <c r="AB2049">
        <v>0</v>
      </c>
      <c r="AC2049">
        <v>1</v>
      </c>
      <c r="AD2049">
        <v>1</v>
      </c>
      <c r="AE2049">
        <v>0</v>
      </c>
      <c r="AF2049">
        <v>0</v>
      </c>
      <c r="AG2049">
        <v>3</v>
      </c>
      <c r="AH2049">
        <v>11</v>
      </c>
      <c r="AI2049">
        <v>0</v>
      </c>
      <c r="AJ2049">
        <f>marketing_campaign[[#This Row],[AcceptedCmp2]]+marketing_campaign[[#This Row],[AcceptedCmp1]]+marketing_campaign[[#This Row],[AcceptedCmp5]]+marketing_campaign[[#This Row],[AcceptedCmp4]]+marketing_campaign[[#This Row],[AcceptedCmp3]]</f>
        <v>2</v>
      </c>
    </row>
    <row r="2050" spans="1:36" x14ac:dyDescent="0.35">
      <c r="A2050">
        <v>3507</v>
      </c>
      <c r="B2050">
        <v>1970</v>
      </c>
      <c r="C2050">
        <f t="shared" ref="C2050:C2113" ca="1" si="64">YEAR(TODAY())-B2050</f>
        <v>56</v>
      </c>
      <c r="D2050" t="str" cm="1">
        <f t="array" aca="1" ref="D20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0" t="s">
        <v>29</v>
      </c>
      <c r="F2050" t="s">
        <v>30</v>
      </c>
      <c r="G2050" cm="1">
        <f t="array" ref="G2050">_xlfn.IFS(marketing_campaign[[#This Row],[Marital_Status]]="Single",I2050-J2050+1,marketing_campaign[[#This Row],[Marital_Status]]="Together",I2050+J2050+2,marketing_campaign[[#This Row],[Marital_Status]]="Alone",I2050-J2050+1,marketing_campaign[[#This Row],[Marital_Status]]="Married",I2050+J2050+2,marketing_campaign[[#This Row],[Marital_Status]]="Divorced",I2050+J2050+1,marketing_campaign[[#This Row],[Marital_Status]]="YOLO",I2050-J2050+1,marketing_campaign[[#This Row],[Marital_Status]]="Absurd",I2050-J2050+1,marketing_campaign[[#This Row],[Marital_Status]]="Widow",I2050+J2050+1)</f>
        <v>2</v>
      </c>
      <c r="H2050">
        <v>76467</v>
      </c>
      <c r="I2050">
        <v>1</v>
      </c>
      <c r="J2050">
        <v>0</v>
      </c>
      <c r="K2050" s="1">
        <v>41138</v>
      </c>
      <c r="L2050">
        <v>44</v>
      </c>
      <c r="M2050" t="str" cm="1">
        <f t="array" ref="M2050">_xlfn.IFS(AND(marketing_campaign[[#This Row],[Recency]]&gt;=0,marketing_campaign[[#This Row],[Recency]]&lt;=14),"Early Recency",AND(marketing_campaign[[#This Row],[Recency]]&gt;=15,marketing_campaign[[#This Row],[Recency]]&lt;=31),"Mid-Recency",marketing_campaign[[#This Row],[Recency]]&gt;=32,"Late Recency")</f>
        <v>Late Recency</v>
      </c>
      <c r="N2050">
        <v>676</v>
      </c>
      <c r="O2050">
        <v>161</v>
      </c>
      <c r="P2050">
        <v>426</v>
      </c>
      <c r="Q2050">
        <v>210</v>
      </c>
      <c r="R2050">
        <v>44</v>
      </c>
      <c r="S2050">
        <v>58</v>
      </c>
      <c r="T2050">
        <f>marketing_campaign[[#This Row],[MntGoldProds]]+marketing_campaign[[#This Row],[MntSweetProducts]]+marketing_campaign[[#This Row],[MntFishProducts]]+marketing_campaign[[#This Row],[MntMeatProducts]]+marketing_campaign[[#This Row],[MntFruits]]+marketing_campaign[[#This Row],[MntWines]]</f>
        <v>1575</v>
      </c>
      <c r="U2050">
        <v>2</v>
      </c>
      <c r="V2050">
        <v>2</v>
      </c>
      <c r="W2050">
        <v>5</v>
      </c>
      <c r="X2050">
        <v>5</v>
      </c>
      <c r="Y2050">
        <f t="shared" ref="Y2050:Y2113" si="65">U2050+V2050+W2050+X2050</f>
        <v>14</v>
      </c>
      <c r="Z2050">
        <v>6</v>
      </c>
      <c r="AA2050">
        <v>0</v>
      </c>
      <c r="AB2050">
        <v>0</v>
      </c>
      <c r="AC2050">
        <v>0</v>
      </c>
      <c r="AD2050">
        <v>0</v>
      </c>
      <c r="AE2050">
        <v>0</v>
      </c>
      <c r="AF2050">
        <v>0</v>
      </c>
      <c r="AG2050">
        <v>3</v>
      </c>
      <c r="AH2050">
        <v>11</v>
      </c>
      <c r="AI2050">
        <v>1</v>
      </c>
      <c r="AJ2050">
        <f>marketing_campaign[[#This Row],[AcceptedCmp2]]+marketing_campaign[[#This Row],[AcceptedCmp1]]+marketing_campaign[[#This Row],[AcceptedCmp5]]+marketing_campaign[[#This Row],[AcceptedCmp4]]+marketing_campaign[[#This Row],[AcceptedCmp3]]</f>
        <v>0</v>
      </c>
    </row>
    <row r="2051" spans="1:36" x14ac:dyDescent="0.35">
      <c r="A2051">
        <v>2079</v>
      </c>
      <c r="B2051">
        <v>1947</v>
      </c>
      <c r="C2051">
        <f t="shared" ca="1" si="64"/>
        <v>79</v>
      </c>
      <c r="D2051" t="str" cm="1">
        <f t="array" aca="1" ref="D20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51" t="s">
        <v>37</v>
      </c>
      <c r="F2051" t="s">
        <v>33</v>
      </c>
      <c r="G2051" cm="1">
        <f t="array" ref="G2051">_xlfn.IFS(marketing_campaign[[#This Row],[Marital_Status]]="Single",I2051-J2051+1,marketing_campaign[[#This Row],[Marital_Status]]="Together",I2051+J2051+2,marketing_campaign[[#This Row],[Marital_Status]]="Alone",I2051-J2051+1,marketing_campaign[[#This Row],[Marital_Status]]="Married",I2051+J2051+2,marketing_campaign[[#This Row],[Marital_Status]]="Divorced",I2051+J2051+1,marketing_campaign[[#This Row],[Marital_Status]]="YOLO",I2051-J2051+1,marketing_campaign[[#This Row],[Marital_Status]]="Absurd",I2051-J2051+1,marketing_campaign[[#This Row],[Marital_Status]]="Widow",I2051+J2051+1)</f>
        <v>2</v>
      </c>
      <c r="H2051">
        <v>81044</v>
      </c>
      <c r="I2051">
        <v>0</v>
      </c>
      <c r="J2051">
        <v>0</v>
      </c>
      <c r="K2051" s="1">
        <v>41635</v>
      </c>
      <c r="L2051">
        <v>0</v>
      </c>
      <c r="M2051" t="str" cm="1">
        <f t="array" ref="M2051">_xlfn.IFS(AND(marketing_campaign[[#This Row],[Recency]]&gt;=0,marketing_campaign[[#This Row],[Recency]]&lt;=14),"Early Recency",AND(marketing_campaign[[#This Row],[Recency]]&gt;=15,marketing_campaign[[#This Row],[Recency]]&lt;=31),"Mid-Recency",marketing_campaign[[#This Row],[Recency]]&gt;=32,"Late Recency")</f>
        <v>Early Recency</v>
      </c>
      <c r="N2051">
        <v>450</v>
      </c>
      <c r="O2051">
        <v>26</v>
      </c>
      <c r="P2051">
        <v>535</v>
      </c>
      <c r="Q2051">
        <v>73</v>
      </c>
      <c r="R2051">
        <v>98</v>
      </c>
      <c r="S2051">
        <v>26</v>
      </c>
      <c r="T2051">
        <f>marketing_campaign[[#This Row],[MntGoldProds]]+marketing_campaign[[#This Row],[MntSweetProducts]]+marketing_campaign[[#This Row],[MntFishProducts]]+marketing_campaign[[#This Row],[MntMeatProducts]]+marketing_campaign[[#This Row],[MntFruits]]+marketing_campaign[[#This Row],[MntWines]]</f>
        <v>1208</v>
      </c>
      <c r="U2051">
        <v>1</v>
      </c>
      <c r="V2051">
        <v>5</v>
      </c>
      <c r="W2051">
        <v>6</v>
      </c>
      <c r="X2051">
        <v>10</v>
      </c>
      <c r="Y2051">
        <f t="shared" si="65"/>
        <v>22</v>
      </c>
      <c r="Z2051">
        <v>1</v>
      </c>
      <c r="AA2051">
        <v>0</v>
      </c>
      <c r="AB2051">
        <v>0</v>
      </c>
      <c r="AC2051">
        <v>0</v>
      </c>
      <c r="AD2051">
        <v>0</v>
      </c>
      <c r="AE2051">
        <v>0</v>
      </c>
      <c r="AF2051">
        <v>0</v>
      </c>
      <c r="AG2051">
        <v>3</v>
      </c>
      <c r="AH2051">
        <v>11</v>
      </c>
      <c r="AI2051">
        <v>0</v>
      </c>
      <c r="AJ2051">
        <f>marketing_campaign[[#This Row],[AcceptedCmp2]]+marketing_campaign[[#This Row],[AcceptedCmp1]]+marketing_campaign[[#This Row],[AcceptedCmp5]]+marketing_campaign[[#This Row],[AcceptedCmp4]]+marketing_campaign[[#This Row],[AcceptedCmp3]]</f>
        <v>0</v>
      </c>
    </row>
    <row r="2052" spans="1:36" x14ac:dyDescent="0.35">
      <c r="A2052">
        <v>626</v>
      </c>
      <c r="B2052">
        <v>1951</v>
      </c>
      <c r="C2052">
        <f t="shared" ca="1" si="64"/>
        <v>75</v>
      </c>
      <c r="D2052" t="str" cm="1">
        <f t="array" aca="1" ref="D20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2" t="s">
        <v>29</v>
      </c>
      <c r="F2052" t="s">
        <v>33</v>
      </c>
      <c r="G2052" cm="1">
        <f t="array" ref="G2052">_xlfn.IFS(marketing_campaign[[#This Row],[Marital_Status]]="Single",I2052-J2052+1,marketing_campaign[[#This Row],[Marital_Status]]="Together",I2052+J2052+2,marketing_campaign[[#This Row],[Marital_Status]]="Alone",I2052-J2052+1,marketing_campaign[[#This Row],[Marital_Status]]="Married",I2052+J2052+2,marketing_campaign[[#This Row],[Marital_Status]]="Divorced",I2052+J2052+1,marketing_campaign[[#This Row],[Marital_Status]]="YOLO",I2052-J2052+1,marketing_campaign[[#This Row],[Marital_Status]]="Absurd",I2052-J2052+1,marketing_campaign[[#This Row],[Marital_Status]]="Widow",I2052+J2052+1)</f>
        <v>4</v>
      </c>
      <c r="H2052">
        <v>32871</v>
      </c>
      <c r="I2052">
        <v>1</v>
      </c>
      <c r="J2052">
        <v>1</v>
      </c>
      <c r="K2052" s="1">
        <v>41342</v>
      </c>
      <c r="L2052">
        <v>28</v>
      </c>
      <c r="M2052" t="str" cm="1">
        <f t="array" ref="M2052">_xlfn.IFS(AND(marketing_campaign[[#This Row],[Recency]]&gt;=0,marketing_campaign[[#This Row],[Recency]]&lt;=14),"Early Recency",AND(marketing_campaign[[#This Row],[Recency]]&gt;=15,marketing_campaign[[#This Row],[Recency]]&lt;=31),"Mid-Recency",marketing_campaign[[#This Row],[Recency]]&gt;=32,"Late Recency")</f>
        <v>Mid-Recency</v>
      </c>
      <c r="N2052">
        <v>22</v>
      </c>
      <c r="O2052">
        <v>2</v>
      </c>
      <c r="P2052">
        <v>12</v>
      </c>
      <c r="Q2052">
        <v>0</v>
      </c>
      <c r="R2052">
        <v>2</v>
      </c>
      <c r="S2052">
        <v>5</v>
      </c>
      <c r="T2052">
        <f>marketing_campaign[[#This Row],[MntGoldProds]]+marketing_campaign[[#This Row],[MntSweetProducts]]+marketing_campaign[[#This Row],[MntFishProducts]]+marketing_campaign[[#This Row],[MntMeatProducts]]+marketing_campaign[[#This Row],[MntFruits]]+marketing_campaign[[#This Row],[MntWines]]</f>
        <v>43</v>
      </c>
      <c r="U2052">
        <v>1</v>
      </c>
      <c r="V2052">
        <v>1</v>
      </c>
      <c r="W2052">
        <v>0</v>
      </c>
      <c r="X2052">
        <v>3</v>
      </c>
      <c r="Y2052">
        <f t="shared" si="65"/>
        <v>5</v>
      </c>
      <c r="Z2052">
        <v>4</v>
      </c>
      <c r="AA2052">
        <v>0</v>
      </c>
      <c r="AB2052">
        <v>0</v>
      </c>
      <c r="AC2052">
        <v>0</v>
      </c>
      <c r="AD2052">
        <v>0</v>
      </c>
      <c r="AE2052">
        <v>0</v>
      </c>
      <c r="AF2052">
        <v>0</v>
      </c>
      <c r="AG2052">
        <v>3</v>
      </c>
      <c r="AH2052">
        <v>11</v>
      </c>
      <c r="AI2052">
        <v>0</v>
      </c>
      <c r="AJ2052">
        <f>marketing_campaign[[#This Row],[AcceptedCmp2]]+marketing_campaign[[#This Row],[AcceptedCmp1]]+marketing_campaign[[#This Row],[AcceptedCmp5]]+marketing_campaign[[#This Row],[AcceptedCmp4]]+marketing_campaign[[#This Row],[AcceptedCmp3]]</f>
        <v>0</v>
      </c>
    </row>
    <row r="2053" spans="1:36" x14ac:dyDescent="0.35">
      <c r="A2053">
        <v>4426</v>
      </c>
      <c r="B2053">
        <v>1975</v>
      </c>
      <c r="C2053">
        <f t="shared" ca="1" si="64"/>
        <v>51</v>
      </c>
      <c r="D2053" t="str" cm="1">
        <f t="array" aca="1" ref="D20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3" t="s">
        <v>29</v>
      </c>
      <c r="F2053" t="s">
        <v>30</v>
      </c>
      <c r="G2053" cm="1">
        <f t="array" ref="G2053">_xlfn.IFS(marketing_campaign[[#This Row],[Marital_Status]]="Single",I2053-J2053+1,marketing_campaign[[#This Row],[Marital_Status]]="Together",I2053+J2053+2,marketing_campaign[[#This Row],[Marital_Status]]="Alone",I2053-J2053+1,marketing_campaign[[#This Row],[Marital_Status]]="Married",I2053+J2053+2,marketing_campaign[[#This Row],[Marital_Status]]="Divorced",I2053+J2053+1,marketing_campaign[[#This Row],[Marital_Status]]="YOLO",I2053-J2053+1,marketing_campaign[[#This Row],[Marital_Status]]="Absurd",I2053-J2053+1,marketing_campaign[[#This Row],[Marital_Status]]="Widow",I2053+J2053+1)</f>
        <v>1</v>
      </c>
      <c r="H2053">
        <v>55801</v>
      </c>
      <c r="I2053">
        <v>1</v>
      </c>
      <c r="J2053">
        <v>1</v>
      </c>
      <c r="K2053" s="1">
        <v>41539</v>
      </c>
      <c r="L2053">
        <v>35</v>
      </c>
      <c r="M2053" t="str" cm="1">
        <f t="array" ref="M2053">_xlfn.IFS(AND(marketing_campaign[[#This Row],[Recency]]&gt;=0,marketing_campaign[[#This Row],[Recency]]&lt;=14),"Early Recency",AND(marketing_campaign[[#This Row],[Recency]]&gt;=15,marketing_campaign[[#This Row],[Recency]]&lt;=31),"Mid-Recency",marketing_campaign[[#This Row],[Recency]]&gt;=32,"Late Recency")</f>
        <v>Late Recency</v>
      </c>
      <c r="N2053">
        <v>367</v>
      </c>
      <c r="O2053">
        <v>4</v>
      </c>
      <c r="P2053">
        <v>51</v>
      </c>
      <c r="Q2053">
        <v>6</v>
      </c>
      <c r="R2053">
        <v>4</v>
      </c>
      <c r="S2053">
        <v>95</v>
      </c>
      <c r="T2053">
        <f>marketing_campaign[[#This Row],[MntGoldProds]]+marketing_campaign[[#This Row],[MntSweetProducts]]+marketing_campaign[[#This Row],[MntFishProducts]]+marketing_campaign[[#This Row],[MntMeatProducts]]+marketing_campaign[[#This Row],[MntFruits]]+marketing_campaign[[#This Row],[MntWines]]</f>
        <v>527</v>
      </c>
      <c r="U2053">
        <v>6</v>
      </c>
      <c r="V2053">
        <v>7</v>
      </c>
      <c r="W2053">
        <v>2</v>
      </c>
      <c r="X2053">
        <v>6</v>
      </c>
      <c r="Y2053">
        <f t="shared" si="65"/>
        <v>21</v>
      </c>
      <c r="Z2053">
        <v>7</v>
      </c>
      <c r="AA2053">
        <v>0</v>
      </c>
      <c r="AB2053">
        <v>0</v>
      </c>
      <c r="AC2053">
        <v>0</v>
      </c>
      <c r="AD2053">
        <v>1</v>
      </c>
      <c r="AE2053">
        <v>0</v>
      </c>
      <c r="AF2053">
        <v>0</v>
      </c>
      <c r="AG2053">
        <v>3</v>
      </c>
      <c r="AH2053">
        <v>11</v>
      </c>
      <c r="AI2053">
        <v>0</v>
      </c>
      <c r="AJ2053">
        <f>marketing_campaign[[#This Row],[AcceptedCmp2]]+marketing_campaign[[#This Row],[AcceptedCmp1]]+marketing_campaign[[#This Row],[AcceptedCmp5]]+marketing_campaign[[#This Row],[AcceptedCmp4]]+marketing_campaign[[#This Row],[AcceptedCmp3]]</f>
        <v>1</v>
      </c>
    </row>
    <row r="2054" spans="1:36" x14ac:dyDescent="0.35">
      <c r="A2054">
        <v>2591</v>
      </c>
      <c r="B2054">
        <v>1959</v>
      </c>
      <c r="C2054">
        <f t="shared" ca="1" si="64"/>
        <v>67</v>
      </c>
      <c r="D2054" t="str" cm="1">
        <f t="array" aca="1" ref="D20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4" t="s">
        <v>29</v>
      </c>
      <c r="F2054" t="s">
        <v>38</v>
      </c>
      <c r="G2054" cm="1">
        <f t="array" ref="G2054">_xlfn.IFS(marketing_campaign[[#This Row],[Marital_Status]]="Single",I2054-J2054+1,marketing_campaign[[#This Row],[Marital_Status]]="Together",I2054+J2054+2,marketing_campaign[[#This Row],[Marital_Status]]="Alone",I2054-J2054+1,marketing_campaign[[#This Row],[Marital_Status]]="Married",I2054+J2054+2,marketing_campaign[[#This Row],[Marital_Status]]="Divorced",I2054+J2054+1,marketing_campaign[[#This Row],[Marital_Status]]="YOLO",I2054-J2054+1,marketing_campaign[[#This Row],[Marital_Status]]="Absurd",I2054-J2054+1,marketing_campaign[[#This Row],[Marital_Status]]="Widow",I2054+J2054+1)</f>
        <v>2</v>
      </c>
      <c r="H2054">
        <v>76320</v>
      </c>
      <c r="I2054">
        <v>0</v>
      </c>
      <c r="J2054">
        <v>1</v>
      </c>
      <c r="K2054" s="1">
        <v>41812</v>
      </c>
      <c r="L2054">
        <v>49</v>
      </c>
      <c r="M2054" t="str" cm="1">
        <f t="array" ref="M2054">_xlfn.IFS(AND(marketing_campaign[[#This Row],[Recency]]&gt;=0,marketing_campaign[[#This Row],[Recency]]&lt;=14),"Early Recency",AND(marketing_campaign[[#This Row],[Recency]]&gt;=15,marketing_campaign[[#This Row],[Recency]]&lt;=31),"Mid-Recency",marketing_campaign[[#This Row],[Recency]]&gt;=32,"Late Recency")</f>
        <v>Late Recency</v>
      </c>
      <c r="N2054">
        <v>526</v>
      </c>
      <c r="O2054">
        <v>35</v>
      </c>
      <c r="P2054">
        <v>214</v>
      </c>
      <c r="Q2054">
        <v>69</v>
      </c>
      <c r="R2054">
        <v>53</v>
      </c>
      <c r="S2054">
        <v>35</v>
      </c>
      <c r="T2054">
        <f>marketing_campaign[[#This Row],[MntGoldProds]]+marketing_campaign[[#This Row],[MntSweetProducts]]+marketing_campaign[[#This Row],[MntFishProducts]]+marketing_campaign[[#This Row],[MntMeatProducts]]+marketing_campaign[[#This Row],[MntFruits]]+marketing_campaign[[#This Row],[MntWines]]</f>
        <v>932</v>
      </c>
      <c r="U2054">
        <v>2</v>
      </c>
      <c r="V2054">
        <v>6</v>
      </c>
      <c r="W2054">
        <v>3</v>
      </c>
      <c r="X2054">
        <v>4</v>
      </c>
      <c r="Y2054">
        <f t="shared" si="65"/>
        <v>15</v>
      </c>
      <c r="Z2054">
        <v>2</v>
      </c>
      <c r="AA2054">
        <v>0</v>
      </c>
      <c r="AB2054">
        <v>0</v>
      </c>
      <c r="AC2054">
        <v>0</v>
      </c>
      <c r="AD2054">
        <v>0</v>
      </c>
      <c r="AE2054">
        <v>0</v>
      </c>
      <c r="AF2054">
        <v>0</v>
      </c>
      <c r="AG2054">
        <v>3</v>
      </c>
      <c r="AH2054">
        <v>11</v>
      </c>
      <c r="AI2054">
        <v>0</v>
      </c>
      <c r="AJ2054">
        <f>marketing_campaign[[#This Row],[AcceptedCmp2]]+marketing_campaign[[#This Row],[AcceptedCmp1]]+marketing_campaign[[#This Row],[AcceptedCmp5]]+marketing_campaign[[#This Row],[AcceptedCmp4]]+marketing_campaign[[#This Row],[AcceptedCmp3]]</f>
        <v>0</v>
      </c>
    </row>
    <row r="2055" spans="1:36" x14ac:dyDescent="0.35">
      <c r="A2055">
        <v>10509</v>
      </c>
      <c r="B2055">
        <v>1955</v>
      </c>
      <c r="C2055">
        <f t="shared" ca="1" si="64"/>
        <v>71</v>
      </c>
      <c r="D2055" t="str" cm="1">
        <f t="array" aca="1" ref="D20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5" t="s">
        <v>34</v>
      </c>
      <c r="F2055" t="s">
        <v>30</v>
      </c>
      <c r="G2055" cm="1">
        <f t="array" ref="G2055">_xlfn.IFS(marketing_campaign[[#This Row],[Marital_Status]]="Single",I2055-J2055+1,marketing_campaign[[#This Row],[Marital_Status]]="Together",I2055+J2055+2,marketing_campaign[[#This Row],[Marital_Status]]="Alone",I2055-J2055+1,marketing_campaign[[#This Row],[Marital_Status]]="Married",I2055+J2055+2,marketing_campaign[[#This Row],[Marital_Status]]="Divorced",I2055+J2055+1,marketing_campaign[[#This Row],[Marital_Status]]="YOLO",I2055-J2055+1,marketing_campaign[[#This Row],[Marital_Status]]="Absurd",I2055-J2055+1,marketing_campaign[[#This Row],[Marital_Status]]="Widow",I2055+J2055+1)</f>
        <v>1</v>
      </c>
      <c r="H2055">
        <v>36927</v>
      </c>
      <c r="I2055">
        <v>1</v>
      </c>
      <c r="J2055">
        <v>1</v>
      </c>
      <c r="K2055" s="1">
        <v>41792</v>
      </c>
      <c r="L2055">
        <v>46</v>
      </c>
      <c r="M2055" t="str" cm="1">
        <f t="array" ref="M2055">_xlfn.IFS(AND(marketing_campaign[[#This Row],[Recency]]&gt;=0,marketing_campaign[[#This Row],[Recency]]&lt;=14),"Early Recency",AND(marketing_campaign[[#This Row],[Recency]]&gt;=15,marketing_campaign[[#This Row],[Recency]]&lt;=31),"Mid-Recency",marketing_campaign[[#This Row],[Recency]]&gt;=32,"Late Recency")</f>
        <v>Late Recency</v>
      </c>
      <c r="N2055">
        <v>51</v>
      </c>
      <c r="O2055">
        <v>0</v>
      </c>
      <c r="P2055">
        <v>16</v>
      </c>
      <c r="Q2055">
        <v>0</v>
      </c>
      <c r="R2055">
        <v>0</v>
      </c>
      <c r="S2055">
        <v>4</v>
      </c>
      <c r="T2055">
        <f>marketing_campaign[[#This Row],[MntGoldProds]]+marketing_campaign[[#This Row],[MntSweetProducts]]+marketing_campaign[[#This Row],[MntFishProducts]]+marketing_campaign[[#This Row],[MntMeatProducts]]+marketing_campaign[[#This Row],[MntFruits]]+marketing_campaign[[#This Row],[MntWines]]</f>
        <v>71</v>
      </c>
      <c r="U2055">
        <v>2</v>
      </c>
      <c r="V2055">
        <v>3</v>
      </c>
      <c r="W2055">
        <v>0</v>
      </c>
      <c r="X2055">
        <v>3</v>
      </c>
      <c r="Y2055">
        <f t="shared" si="65"/>
        <v>8</v>
      </c>
      <c r="Z2055">
        <v>8</v>
      </c>
      <c r="AA2055">
        <v>0</v>
      </c>
      <c r="AB2055">
        <v>0</v>
      </c>
      <c r="AC2055">
        <v>0</v>
      </c>
      <c r="AD2055">
        <v>0</v>
      </c>
      <c r="AE2055">
        <v>0</v>
      </c>
      <c r="AF2055">
        <v>0</v>
      </c>
      <c r="AG2055">
        <v>3</v>
      </c>
      <c r="AH2055">
        <v>11</v>
      </c>
      <c r="AI2055">
        <v>0</v>
      </c>
      <c r="AJ2055">
        <f>marketing_campaign[[#This Row],[AcceptedCmp2]]+marketing_campaign[[#This Row],[AcceptedCmp1]]+marketing_campaign[[#This Row],[AcceptedCmp5]]+marketing_campaign[[#This Row],[AcceptedCmp4]]+marketing_campaign[[#This Row],[AcceptedCmp3]]</f>
        <v>0</v>
      </c>
    </row>
    <row r="2056" spans="1:36" x14ac:dyDescent="0.35">
      <c r="A2056">
        <v>6382</v>
      </c>
      <c r="B2056">
        <v>1953</v>
      </c>
      <c r="C2056">
        <f t="shared" ca="1" si="64"/>
        <v>73</v>
      </c>
      <c r="D2056" t="str" cm="1">
        <f t="array" aca="1" ref="D20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56" t="s">
        <v>29</v>
      </c>
      <c r="F2056" t="s">
        <v>31</v>
      </c>
      <c r="G2056" cm="1">
        <f t="array" ref="G2056">_xlfn.IFS(marketing_campaign[[#This Row],[Marital_Status]]="Single",I2056-J2056+1,marketing_campaign[[#This Row],[Marital_Status]]="Together",I2056+J2056+2,marketing_campaign[[#This Row],[Marital_Status]]="Alone",I2056-J2056+1,marketing_campaign[[#This Row],[Marital_Status]]="Married",I2056+J2056+2,marketing_campaign[[#This Row],[Marital_Status]]="Divorced",I2056+J2056+1,marketing_campaign[[#This Row],[Marital_Status]]="YOLO",I2056-J2056+1,marketing_campaign[[#This Row],[Marital_Status]]="Absurd",I2056-J2056+1,marketing_campaign[[#This Row],[Marital_Status]]="Widow",I2056+J2056+1)</f>
        <v>4</v>
      </c>
      <c r="H2056">
        <v>48794</v>
      </c>
      <c r="I2056">
        <v>1</v>
      </c>
      <c r="J2056">
        <v>1</v>
      </c>
      <c r="K2056" s="1">
        <v>41816</v>
      </c>
      <c r="L2056">
        <v>97</v>
      </c>
      <c r="M2056" t="str" cm="1">
        <f t="array" ref="M2056">_xlfn.IFS(AND(marketing_campaign[[#This Row],[Recency]]&gt;=0,marketing_campaign[[#This Row],[Recency]]&lt;=14),"Early Recency",AND(marketing_campaign[[#This Row],[Recency]]&gt;=15,marketing_campaign[[#This Row],[Recency]]&lt;=31),"Mid-Recency",marketing_campaign[[#This Row],[Recency]]&gt;=32,"Late Recency")</f>
        <v>Late Recency</v>
      </c>
      <c r="N2056">
        <v>25</v>
      </c>
      <c r="O2056">
        <v>0</v>
      </c>
      <c r="P2056">
        <v>11</v>
      </c>
      <c r="Q2056">
        <v>3</v>
      </c>
      <c r="R2056">
        <v>0</v>
      </c>
      <c r="S2056">
        <v>15</v>
      </c>
      <c r="T2056">
        <f>marketing_campaign[[#This Row],[MntGoldProds]]+marketing_campaign[[#This Row],[MntSweetProducts]]+marketing_campaign[[#This Row],[MntFishProducts]]+marketing_campaign[[#This Row],[MntMeatProducts]]+marketing_campaign[[#This Row],[MntFruits]]+marketing_campaign[[#This Row],[MntWines]]</f>
        <v>54</v>
      </c>
      <c r="U2056">
        <v>1</v>
      </c>
      <c r="V2056">
        <v>1</v>
      </c>
      <c r="W2056">
        <v>0</v>
      </c>
      <c r="X2056">
        <v>3</v>
      </c>
      <c r="Y2056">
        <f t="shared" si="65"/>
        <v>5</v>
      </c>
      <c r="Z2056">
        <v>4</v>
      </c>
      <c r="AA2056">
        <v>0</v>
      </c>
      <c r="AB2056">
        <v>0</v>
      </c>
      <c r="AC2056">
        <v>0</v>
      </c>
      <c r="AD2056">
        <v>0</v>
      </c>
      <c r="AE2056">
        <v>0</v>
      </c>
      <c r="AF2056">
        <v>0</v>
      </c>
      <c r="AG2056">
        <v>3</v>
      </c>
      <c r="AH2056">
        <v>11</v>
      </c>
      <c r="AI2056">
        <v>0</v>
      </c>
      <c r="AJ2056">
        <f>marketing_campaign[[#This Row],[AcceptedCmp2]]+marketing_campaign[[#This Row],[AcceptedCmp1]]+marketing_campaign[[#This Row],[AcceptedCmp5]]+marketing_campaign[[#This Row],[AcceptedCmp4]]+marketing_campaign[[#This Row],[AcceptedCmp3]]</f>
        <v>0</v>
      </c>
    </row>
    <row r="2057" spans="1:36" x14ac:dyDescent="0.35">
      <c r="A2057">
        <v>6673</v>
      </c>
      <c r="B2057">
        <v>1965</v>
      </c>
      <c r="C2057">
        <f t="shared" ca="1" si="64"/>
        <v>61</v>
      </c>
      <c r="D2057" t="str" cm="1">
        <f t="array" aca="1" ref="D20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7" t="s">
        <v>29</v>
      </c>
      <c r="F2057" t="s">
        <v>30</v>
      </c>
      <c r="G2057" cm="1">
        <f t="array" ref="G2057">_xlfn.IFS(marketing_campaign[[#This Row],[Marital_Status]]="Single",I2057-J2057+1,marketing_campaign[[#This Row],[Marital_Status]]="Together",I2057+J2057+2,marketing_campaign[[#This Row],[Marital_Status]]="Alone",I2057-J2057+1,marketing_campaign[[#This Row],[Marital_Status]]="Married",I2057+J2057+2,marketing_campaign[[#This Row],[Marital_Status]]="Divorced",I2057+J2057+1,marketing_campaign[[#This Row],[Marital_Status]]="YOLO",I2057-J2057+1,marketing_campaign[[#This Row],[Marital_Status]]="Absurd",I2057-J2057+1,marketing_campaign[[#This Row],[Marital_Status]]="Widow",I2057+J2057+1)</f>
        <v>1</v>
      </c>
      <c r="H2057">
        <v>23478</v>
      </c>
      <c r="I2057">
        <v>0</v>
      </c>
      <c r="J2057">
        <v>0</v>
      </c>
      <c r="K2057" s="1">
        <v>41352</v>
      </c>
      <c r="L2057">
        <v>51</v>
      </c>
      <c r="M2057" t="str" cm="1">
        <f t="array" ref="M2057">_xlfn.IFS(AND(marketing_campaign[[#This Row],[Recency]]&gt;=0,marketing_campaign[[#This Row],[Recency]]&lt;=14),"Early Recency",AND(marketing_campaign[[#This Row],[Recency]]&gt;=15,marketing_campaign[[#This Row],[Recency]]&lt;=31),"Mid-Recency",marketing_campaign[[#This Row],[Recency]]&gt;=32,"Late Recency")</f>
        <v>Late Recency</v>
      </c>
      <c r="N2057">
        <v>28</v>
      </c>
      <c r="O2057">
        <v>6</v>
      </c>
      <c r="P2057">
        <v>27</v>
      </c>
      <c r="Q2057">
        <v>12</v>
      </c>
      <c r="R2057">
        <v>17</v>
      </c>
      <c r="S2057">
        <v>39</v>
      </c>
      <c r="T2057">
        <f>marketing_campaign[[#This Row],[MntGoldProds]]+marketing_campaign[[#This Row],[MntSweetProducts]]+marketing_campaign[[#This Row],[MntFishProducts]]+marketing_campaign[[#This Row],[MntMeatProducts]]+marketing_campaign[[#This Row],[MntFruits]]+marketing_campaign[[#This Row],[MntWines]]</f>
        <v>129</v>
      </c>
      <c r="U2057">
        <v>1</v>
      </c>
      <c r="V2057">
        <v>3</v>
      </c>
      <c r="W2057">
        <v>0</v>
      </c>
      <c r="X2057">
        <v>3</v>
      </c>
      <c r="Y2057">
        <f t="shared" si="65"/>
        <v>7</v>
      </c>
      <c r="Z2057">
        <v>8</v>
      </c>
      <c r="AA2057">
        <v>0</v>
      </c>
      <c r="AB2057">
        <v>0</v>
      </c>
      <c r="AC2057">
        <v>0</v>
      </c>
      <c r="AD2057">
        <v>0</v>
      </c>
      <c r="AE2057">
        <v>0</v>
      </c>
      <c r="AF2057">
        <v>0</v>
      </c>
      <c r="AG2057">
        <v>3</v>
      </c>
      <c r="AH2057">
        <v>11</v>
      </c>
      <c r="AI2057">
        <v>0</v>
      </c>
      <c r="AJ2057">
        <f>marketing_campaign[[#This Row],[AcceptedCmp2]]+marketing_campaign[[#This Row],[AcceptedCmp1]]+marketing_campaign[[#This Row],[AcceptedCmp5]]+marketing_campaign[[#This Row],[AcceptedCmp4]]+marketing_campaign[[#This Row],[AcceptedCmp3]]</f>
        <v>0</v>
      </c>
    </row>
    <row r="2058" spans="1:36" x14ac:dyDescent="0.35">
      <c r="A2058">
        <v>7441</v>
      </c>
      <c r="B2058">
        <v>1973</v>
      </c>
      <c r="C2058">
        <f t="shared" ca="1" si="64"/>
        <v>53</v>
      </c>
      <c r="D2058" t="str" cm="1">
        <f t="array" aca="1" ref="D20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8" t="s">
        <v>29</v>
      </c>
      <c r="F2058" t="s">
        <v>35</v>
      </c>
      <c r="G2058" cm="1">
        <f t="array" ref="G2058">_xlfn.IFS(marketing_campaign[[#This Row],[Marital_Status]]="Single",I2058-J2058+1,marketing_campaign[[#This Row],[Marital_Status]]="Together",I2058+J2058+2,marketing_campaign[[#This Row],[Marital_Status]]="Alone",I2058-J2058+1,marketing_campaign[[#This Row],[Marital_Status]]="Married",I2058+J2058+2,marketing_campaign[[#This Row],[Marital_Status]]="Divorced",I2058+J2058+1,marketing_campaign[[#This Row],[Marital_Status]]="YOLO",I2058-J2058+1,marketing_campaign[[#This Row],[Marital_Status]]="Absurd",I2058-J2058+1,marketing_campaign[[#This Row],[Marital_Status]]="Widow",I2058+J2058+1)</f>
        <v>2</v>
      </c>
      <c r="H2058">
        <v>71128</v>
      </c>
      <c r="I2058">
        <v>1</v>
      </c>
      <c r="J2058">
        <v>0</v>
      </c>
      <c r="K2058" s="1">
        <v>41188</v>
      </c>
      <c r="L2058">
        <v>80</v>
      </c>
      <c r="M2058" t="str" cm="1">
        <f t="array" ref="M2058">_xlfn.IFS(AND(marketing_campaign[[#This Row],[Recency]]&gt;=0,marketing_campaign[[#This Row],[Recency]]&lt;=14),"Early Recency",AND(marketing_campaign[[#This Row],[Recency]]&gt;=15,marketing_campaign[[#This Row],[Recency]]&lt;=31),"Mid-Recency",marketing_campaign[[#This Row],[Recency]]&gt;=32,"Late Recency")</f>
        <v>Late Recency</v>
      </c>
      <c r="N2058">
        <v>958</v>
      </c>
      <c r="O2058">
        <v>159</v>
      </c>
      <c r="P2058">
        <v>447</v>
      </c>
      <c r="Q2058">
        <v>20</v>
      </c>
      <c r="R2058">
        <v>0</v>
      </c>
      <c r="S2058">
        <v>31</v>
      </c>
      <c r="T2058">
        <f>marketing_campaign[[#This Row],[MntGoldProds]]+marketing_campaign[[#This Row],[MntSweetProducts]]+marketing_campaign[[#This Row],[MntFishProducts]]+marketing_campaign[[#This Row],[MntMeatProducts]]+marketing_campaign[[#This Row],[MntFruits]]+marketing_campaign[[#This Row],[MntWines]]</f>
        <v>1615</v>
      </c>
      <c r="U2058">
        <v>3</v>
      </c>
      <c r="V2058">
        <v>2</v>
      </c>
      <c r="W2058">
        <v>10</v>
      </c>
      <c r="X2058">
        <v>12</v>
      </c>
      <c r="Y2058">
        <f t="shared" si="65"/>
        <v>27</v>
      </c>
      <c r="Z2058">
        <v>7</v>
      </c>
      <c r="AA2058">
        <v>0</v>
      </c>
      <c r="AB2058">
        <v>0</v>
      </c>
      <c r="AC2058">
        <v>0</v>
      </c>
      <c r="AD2058">
        <v>0</v>
      </c>
      <c r="AE2058">
        <v>0</v>
      </c>
      <c r="AF2058">
        <v>0</v>
      </c>
      <c r="AG2058">
        <v>3</v>
      </c>
      <c r="AH2058">
        <v>11</v>
      </c>
      <c r="AI2058">
        <v>0</v>
      </c>
      <c r="AJ2058">
        <f>marketing_campaign[[#This Row],[AcceptedCmp2]]+marketing_campaign[[#This Row],[AcceptedCmp1]]+marketing_campaign[[#This Row],[AcceptedCmp5]]+marketing_campaign[[#This Row],[AcceptedCmp4]]+marketing_campaign[[#This Row],[AcceptedCmp3]]</f>
        <v>0</v>
      </c>
    </row>
    <row r="2059" spans="1:36" x14ac:dyDescent="0.35">
      <c r="A2059">
        <v>1071</v>
      </c>
      <c r="B2059">
        <v>1976</v>
      </c>
      <c r="C2059">
        <f t="shared" ca="1" si="64"/>
        <v>50</v>
      </c>
      <c r="D2059" t="str" cm="1">
        <f t="array" aca="1" ref="D20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59" t="s">
        <v>32</v>
      </c>
      <c r="F2059" t="s">
        <v>35</v>
      </c>
      <c r="G2059" cm="1">
        <f t="array" ref="G2059">_xlfn.IFS(marketing_campaign[[#This Row],[Marital_Status]]="Single",I2059-J2059+1,marketing_campaign[[#This Row],[Marital_Status]]="Together",I2059+J2059+2,marketing_campaign[[#This Row],[Marital_Status]]="Alone",I2059-J2059+1,marketing_campaign[[#This Row],[Marital_Status]]="Married",I2059+J2059+2,marketing_campaign[[#This Row],[Marital_Status]]="Divorced",I2059+J2059+1,marketing_campaign[[#This Row],[Marital_Status]]="YOLO",I2059-J2059+1,marketing_campaign[[#This Row],[Marital_Status]]="Absurd",I2059-J2059+1,marketing_campaign[[#This Row],[Marital_Status]]="Widow",I2059+J2059+1)</f>
        <v>2</v>
      </c>
      <c r="H2059">
        <v>70179</v>
      </c>
      <c r="I2059">
        <v>0</v>
      </c>
      <c r="J2059">
        <v>1</v>
      </c>
      <c r="K2059" s="1">
        <v>41476</v>
      </c>
      <c r="L2059">
        <v>10</v>
      </c>
      <c r="M2059" t="str" cm="1">
        <f t="array" ref="M2059">_xlfn.IFS(AND(marketing_campaign[[#This Row],[Recency]]&gt;=0,marketing_campaign[[#This Row],[Recency]]&lt;=14),"Early Recency",AND(marketing_campaign[[#This Row],[Recency]]&gt;=15,marketing_campaign[[#This Row],[Recency]]&lt;=31),"Mid-Recency",marketing_campaign[[#This Row],[Recency]]&gt;=32,"Late Recency")</f>
        <v>Early Recency</v>
      </c>
      <c r="N2059">
        <v>532</v>
      </c>
      <c r="O2059">
        <v>88</v>
      </c>
      <c r="P2059">
        <v>168</v>
      </c>
      <c r="Q2059">
        <v>69</v>
      </c>
      <c r="R2059">
        <v>44</v>
      </c>
      <c r="S2059">
        <v>133</v>
      </c>
      <c r="T2059">
        <f>marketing_campaign[[#This Row],[MntGoldProds]]+marketing_campaign[[#This Row],[MntSweetProducts]]+marketing_campaign[[#This Row],[MntFishProducts]]+marketing_campaign[[#This Row],[MntMeatProducts]]+marketing_campaign[[#This Row],[MntFruits]]+marketing_campaign[[#This Row],[MntWines]]</f>
        <v>1034</v>
      </c>
      <c r="U2059">
        <v>3</v>
      </c>
      <c r="V2059">
        <v>7</v>
      </c>
      <c r="W2059">
        <v>3</v>
      </c>
      <c r="X2059">
        <v>13</v>
      </c>
      <c r="Y2059">
        <f t="shared" si="65"/>
        <v>26</v>
      </c>
      <c r="Z2059">
        <v>5</v>
      </c>
      <c r="AA2059">
        <v>0</v>
      </c>
      <c r="AB2059">
        <v>0</v>
      </c>
      <c r="AC2059">
        <v>0</v>
      </c>
      <c r="AD2059">
        <v>0</v>
      </c>
      <c r="AE2059">
        <v>0</v>
      </c>
      <c r="AF2059">
        <v>0</v>
      </c>
      <c r="AG2059">
        <v>3</v>
      </c>
      <c r="AH2059">
        <v>11</v>
      </c>
      <c r="AI2059">
        <v>0</v>
      </c>
      <c r="AJ2059">
        <f>marketing_campaign[[#This Row],[AcceptedCmp2]]+marketing_campaign[[#This Row],[AcceptedCmp1]]+marketing_campaign[[#This Row],[AcceptedCmp5]]+marketing_campaign[[#This Row],[AcceptedCmp4]]+marketing_campaign[[#This Row],[AcceptedCmp3]]</f>
        <v>0</v>
      </c>
    </row>
    <row r="2060" spans="1:36" x14ac:dyDescent="0.35">
      <c r="A2060">
        <v>10061</v>
      </c>
      <c r="B2060">
        <v>1950</v>
      </c>
      <c r="C2060">
        <f t="shared" ca="1" si="64"/>
        <v>76</v>
      </c>
      <c r="D2060" t="str" cm="1">
        <f t="array" aca="1" ref="D20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60" t="s">
        <v>29</v>
      </c>
      <c r="F2060" t="s">
        <v>33</v>
      </c>
      <c r="G2060" cm="1">
        <f t="array" ref="G2060">_xlfn.IFS(marketing_campaign[[#This Row],[Marital_Status]]="Single",I2060-J2060+1,marketing_campaign[[#This Row],[Marital_Status]]="Together",I2060+J2060+2,marketing_campaign[[#This Row],[Marital_Status]]="Alone",I2060-J2060+1,marketing_campaign[[#This Row],[Marital_Status]]="Married",I2060+J2060+2,marketing_campaign[[#This Row],[Marital_Status]]="Divorced",I2060+J2060+1,marketing_campaign[[#This Row],[Marital_Status]]="YOLO",I2060-J2060+1,marketing_campaign[[#This Row],[Marital_Status]]="Absurd",I2060-J2060+1,marketing_campaign[[#This Row],[Marital_Status]]="Widow",I2060+J2060+1)</f>
        <v>3</v>
      </c>
      <c r="H2060">
        <v>59462</v>
      </c>
      <c r="I2060">
        <v>0</v>
      </c>
      <c r="J2060">
        <v>1</v>
      </c>
      <c r="K2060" s="1">
        <v>41279</v>
      </c>
      <c r="L2060">
        <v>29</v>
      </c>
      <c r="M2060" t="str" cm="1">
        <f t="array" ref="M2060">_xlfn.IFS(AND(marketing_campaign[[#This Row],[Recency]]&gt;=0,marketing_campaign[[#This Row],[Recency]]&lt;=14),"Early Recency",AND(marketing_campaign[[#This Row],[Recency]]&gt;=15,marketing_campaign[[#This Row],[Recency]]&lt;=31),"Mid-Recency",marketing_campaign[[#This Row],[Recency]]&gt;=32,"Late Recency")</f>
        <v>Mid-Recency</v>
      </c>
      <c r="N2060">
        <v>724</v>
      </c>
      <c r="O2060">
        <v>17</v>
      </c>
      <c r="P2060">
        <v>143</v>
      </c>
      <c r="Q2060">
        <v>0</v>
      </c>
      <c r="R2060">
        <v>8</v>
      </c>
      <c r="S2060">
        <v>196</v>
      </c>
      <c r="T2060">
        <f>marketing_campaign[[#This Row],[MntGoldProds]]+marketing_campaign[[#This Row],[MntSweetProducts]]+marketing_campaign[[#This Row],[MntFishProducts]]+marketing_campaign[[#This Row],[MntMeatProducts]]+marketing_campaign[[#This Row],[MntFruits]]+marketing_campaign[[#This Row],[MntWines]]</f>
        <v>1088</v>
      </c>
      <c r="U2060">
        <v>2</v>
      </c>
      <c r="V2060">
        <v>9</v>
      </c>
      <c r="W2060">
        <v>2</v>
      </c>
      <c r="X2060">
        <v>12</v>
      </c>
      <c r="Y2060">
        <f t="shared" si="65"/>
        <v>25</v>
      </c>
      <c r="Z2060">
        <v>7</v>
      </c>
      <c r="AA2060">
        <v>0</v>
      </c>
      <c r="AB2060">
        <v>0</v>
      </c>
      <c r="AC2060">
        <v>0</v>
      </c>
      <c r="AD2060">
        <v>0</v>
      </c>
      <c r="AE2060">
        <v>0</v>
      </c>
      <c r="AF2060">
        <v>0</v>
      </c>
      <c r="AG2060">
        <v>3</v>
      </c>
      <c r="AH2060">
        <v>11</v>
      </c>
      <c r="AI2060">
        <v>0</v>
      </c>
      <c r="AJ2060">
        <f>marketing_campaign[[#This Row],[AcceptedCmp2]]+marketing_campaign[[#This Row],[AcceptedCmp1]]+marketing_campaign[[#This Row],[AcceptedCmp5]]+marketing_campaign[[#This Row],[AcceptedCmp4]]+marketing_campaign[[#This Row],[AcceptedCmp3]]</f>
        <v>0</v>
      </c>
    </row>
    <row r="2061" spans="1:36" x14ac:dyDescent="0.35">
      <c r="A2061">
        <v>7187</v>
      </c>
      <c r="B2061">
        <v>1969</v>
      </c>
      <c r="C2061">
        <f t="shared" ca="1" si="64"/>
        <v>57</v>
      </c>
      <c r="D2061" t="str" cm="1">
        <f t="array" aca="1" ref="D20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1" t="s">
        <v>34</v>
      </c>
      <c r="F2061" t="s">
        <v>31</v>
      </c>
      <c r="G2061" cm="1">
        <f t="array" ref="G2061">_xlfn.IFS(marketing_campaign[[#This Row],[Marital_Status]]="Single",I2061-J2061+1,marketing_campaign[[#This Row],[Marital_Status]]="Together",I2061+J2061+2,marketing_campaign[[#This Row],[Marital_Status]]="Alone",I2061-J2061+1,marketing_campaign[[#This Row],[Marital_Status]]="Married",I2061+J2061+2,marketing_campaign[[#This Row],[Marital_Status]]="Divorced",I2061+J2061+1,marketing_campaign[[#This Row],[Marital_Status]]="YOLO",I2061-J2061+1,marketing_campaign[[#This Row],[Marital_Status]]="Absurd",I2061-J2061+1,marketing_campaign[[#This Row],[Marital_Status]]="Widow",I2061+J2061+1)</f>
        <v>4</v>
      </c>
      <c r="H2061">
        <v>51386</v>
      </c>
      <c r="I2061">
        <v>1</v>
      </c>
      <c r="J2061">
        <v>1</v>
      </c>
      <c r="K2061" s="1">
        <v>41412</v>
      </c>
      <c r="L2061">
        <v>52</v>
      </c>
      <c r="M2061" t="str" cm="1">
        <f t="array" ref="M2061">_xlfn.IFS(AND(marketing_campaign[[#This Row],[Recency]]&gt;=0,marketing_campaign[[#This Row],[Recency]]&lt;=14),"Early Recency",AND(marketing_campaign[[#This Row],[Recency]]&gt;=15,marketing_campaign[[#This Row],[Recency]]&lt;=31),"Mid-Recency",marketing_campaign[[#This Row],[Recency]]&gt;=32,"Late Recency")</f>
        <v>Late Recency</v>
      </c>
      <c r="N2061">
        <v>375</v>
      </c>
      <c r="O2061">
        <v>42</v>
      </c>
      <c r="P2061">
        <v>48</v>
      </c>
      <c r="Q2061">
        <v>94</v>
      </c>
      <c r="R2061">
        <v>66</v>
      </c>
      <c r="S2061">
        <v>96</v>
      </c>
      <c r="T2061">
        <f>marketing_campaign[[#This Row],[MntGoldProds]]+marketing_campaign[[#This Row],[MntSweetProducts]]+marketing_campaign[[#This Row],[MntFishProducts]]+marketing_campaign[[#This Row],[MntMeatProducts]]+marketing_campaign[[#This Row],[MntFruits]]+marketing_campaign[[#This Row],[MntWines]]</f>
        <v>721</v>
      </c>
      <c r="U2061">
        <v>7</v>
      </c>
      <c r="V2061">
        <v>4</v>
      </c>
      <c r="W2061">
        <v>10</v>
      </c>
      <c r="X2061">
        <v>4</v>
      </c>
      <c r="Y2061">
        <f t="shared" si="65"/>
        <v>25</v>
      </c>
      <c r="Z2061">
        <v>3</v>
      </c>
      <c r="AA2061">
        <v>0</v>
      </c>
      <c r="AB2061">
        <v>0</v>
      </c>
      <c r="AC2061">
        <v>0</v>
      </c>
      <c r="AD2061">
        <v>0</v>
      </c>
      <c r="AE2061">
        <v>0</v>
      </c>
      <c r="AF2061">
        <v>0</v>
      </c>
      <c r="AG2061">
        <v>3</v>
      </c>
      <c r="AH2061">
        <v>11</v>
      </c>
      <c r="AI2061">
        <v>0</v>
      </c>
      <c r="AJ2061">
        <f>marketing_campaign[[#This Row],[AcceptedCmp2]]+marketing_campaign[[#This Row],[AcceptedCmp1]]+marketing_campaign[[#This Row],[AcceptedCmp5]]+marketing_campaign[[#This Row],[AcceptedCmp4]]+marketing_campaign[[#This Row],[AcceptedCmp3]]</f>
        <v>0</v>
      </c>
    </row>
    <row r="2062" spans="1:36" x14ac:dyDescent="0.35">
      <c r="A2062">
        <v>8775</v>
      </c>
      <c r="B2062">
        <v>1969</v>
      </c>
      <c r="C2062">
        <f t="shared" ca="1" si="64"/>
        <v>57</v>
      </c>
      <c r="D2062" t="str" cm="1">
        <f t="array" aca="1" ref="D20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2" t="s">
        <v>29</v>
      </c>
      <c r="F2062" t="s">
        <v>31</v>
      </c>
      <c r="G2062" cm="1">
        <f t="array" ref="G2062">_xlfn.IFS(marketing_campaign[[#This Row],[Marital_Status]]="Single",I2062-J2062+1,marketing_campaign[[#This Row],[Marital_Status]]="Together",I2062+J2062+2,marketing_campaign[[#This Row],[Marital_Status]]="Alone",I2062-J2062+1,marketing_campaign[[#This Row],[Marital_Status]]="Married",I2062+J2062+2,marketing_campaign[[#This Row],[Marital_Status]]="Divorced",I2062+J2062+1,marketing_campaign[[#This Row],[Marital_Status]]="YOLO",I2062-J2062+1,marketing_campaign[[#This Row],[Marital_Status]]="Absurd",I2062-J2062+1,marketing_campaign[[#This Row],[Marital_Status]]="Widow",I2062+J2062+1)</f>
        <v>3</v>
      </c>
      <c r="H2062">
        <v>38361</v>
      </c>
      <c r="I2062">
        <v>1</v>
      </c>
      <c r="J2062">
        <v>0</v>
      </c>
      <c r="K2062" s="1">
        <v>41635</v>
      </c>
      <c r="L2062">
        <v>74</v>
      </c>
      <c r="M2062" t="str" cm="1">
        <f t="array" ref="M2062">_xlfn.IFS(AND(marketing_campaign[[#This Row],[Recency]]&gt;=0,marketing_campaign[[#This Row],[Recency]]&lt;=14),"Early Recency",AND(marketing_campaign[[#This Row],[Recency]]&gt;=15,marketing_campaign[[#This Row],[Recency]]&lt;=31),"Mid-Recency",marketing_campaign[[#This Row],[Recency]]&gt;=32,"Late Recency")</f>
        <v>Late Recency</v>
      </c>
      <c r="N2062">
        <v>39</v>
      </c>
      <c r="O2062">
        <v>0</v>
      </c>
      <c r="P2062">
        <v>56</v>
      </c>
      <c r="Q2062">
        <v>20</v>
      </c>
      <c r="R2062">
        <v>8</v>
      </c>
      <c r="S2062">
        <v>14</v>
      </c>
      <c r="T2062">
        <f>marketing_campaign[[#This Row],[MntGoldProds]]+marketing_campaign[[#This Row],[MntSweetProducts]]+marketing_campaign[[#This Row],[MntFishProducts]]+marketing_campaign[[#This Row],[MntMeatProducts]]+marketing_campaign[[#This Row],[MntFruits]]+marketing_campaign[[#This Row],[MntWines]]</f>
        <v>137</v>
      </c>
      <c r="U2062">
        <v>3</v>
      </c>
      <c r="V2062">
        <v>3</v>
      </c>
      <c r="W2062">
        <v>1</v>
      </c>
      <c r="X2062">
        <v>3</v>
      </c>
      <c r="Y2062">
        <f t="shared" si="65"/>
        <v>10</v>
      </c>
      <c r="Z2062">
        <v>7</v>
      </c>
      <c r="AA2062">
        <v>0</v>
      </c>
      <c r="AB2062">
        <v>0</v>
      </c>
      <c r="AC2062">
        <v>0</v>
      </c>
      <c r="AD2062">
        <v>0</v>
      </c>
      <c r="AE2062">
        <v>0</v>
      </c>
      <c r="AF2062">
        <v>0</v>
      </c>
      <c r="AG2062">
        <v>3</v>
      </c>
      <c r="AH2062">
        <v>11</v>
      </c>
      <c r="AI2062">
        <v>0</v>
      </c>
      <c r="AJ2062">
        <f>marketing_campaign[[#This Row],[AcceptedCmp2]]+marketing_campaign[[#This Row],[AcceptedCmp1]]+marketing_campaign[[#This Row],[AcceptedCmp5]]+marketing_campaign[[#This Row],[AcceptedCmp4]]+marketing_campaign[[#This Row],[AcceptedCmp3]]</f>
        <v>0</v>
      </c>
    </row>
    <row r="2063" spans="1:36" x14ac:dyDescent="0.35">
      <c r="A2063">
        <v>1612</v>
      </c>
      <c r="B2063">
        <v>1981</v>
      </c>
      <c r="C2063">
        <f t="shared" ca="1" si="64"/>
        <v>45</v>
      </c>
      <c r="D2063" t="str" cm="1">
        <f t="array" aca="1" ref="D20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63" t="s">
        <v>32</v>
      </c>
      <c r="F2063" t="s">
        <v>30</v>
      </c>
      <c r="G2063" cm="1">
        <f t="array" ref="G2063">_xlfn.IFS(marketing_campaign[[#This Row],[Marital_Status]]="Single",I2063-J2063+1,marketing_campaign[[#This Row],[Marital_Status]]="Together",I2063+J2063+2,marketing_campaign[[#This Row],[Marital_Status]]="Alone",I2063-J2063+1,marketing_campaign[[#This Row],[Marital_Status]]="Married",I2063+J2063+2,marketing_campaign[[#This Row],[Marital_Status]]="Divorced",I2063+J2063+1,marketing_campaign[[#This Row],[Marital_Status]]="YOLO",I2063-J2063+1,marketing_campaign[[#This Row],[Marital_Status]]="Absurd",I2063-J2063+1,marketing_campaign[[#This Row],[Marital_Status]]="Widow",I2063+J2063+1)</f>
        <v>2</v>
      </c>
      <c r="H2063">
        <v>51386</v>
      </c>
      <c r="I2063">
        <v>1</v>
      </c>
      <c r="J2063">
        <v>0</v>
      </c>
      <c r="K2063" s="1">
        <v>41425</v>
      </c>
      <c r="L2063">
        <v>82</v>
      </c>
      <c r="M2063" t="str" cm="1">
        <f t="array" ref="M2063">_xlfn.IFS(AND(marketing_campaign[[#This Row],[Recency]]&gt;=0,marketing_campaign[[#This Row],[Recency]]&lt;=14),"Early Recency",AND(marketing_campaign[[#This Row],[Recency]]&gt;=15,marketing_campaign[[#This Row],[Recency]]&lt;=31),"Mid-Recency",marketing_campaign[[#This Row],[Recency]]&gt;=32,"Late Recency")</f>
        <v>Late Recency</v>
      </c>
      <c r="N2063">
        <v>23</v>
      </c>
      <c r="O2063">
        <v>0</v>
      </c>
      <c r="P2063">
        <v>15</v>
      </c>
      <c r="Q2063">
        <v>0</v>
      </c>
      <c r="R2063">
        <v>2</v>
      </c>
      <c r="S2063">
        <v>7</v>
      </c>
      <c r="T2063">
        <f>marketing_campaign[[#This Row],[MntGoldProds]]+marketing_campaign[[#This Row],[MntSweetProducts]]+marketing_campaign[[#This Row],[MntFishProducts]]+marketing_campaign[[#This Row],[MntMeatProducts]]+marketing_campaign[[#This Row],[MntFruits]]+marketing_campaign[[#This Row],[MntWines]]</f>
        <v>47</v>
      </c>
      <c r="U2063">
        <v>2</v>
      </c>
      <c r="V2063">
        <v>3</v>
      </c>
      <c r="W2063">
        <v>0</v>
      </c>
      <c r="X2063">
        <v>3</v>
      </c>
      <c r="Y2063">
        <f t="shared" si="65"/>
        <v>8</v>
      </c>
      <c r="Z2063">
        <v>6</v>
      </c>
      <c r="AA2063">
        <v>0</v>
      </c>
      <c r="AB2063">
        <v>0</v>
      </c>
      <c r="AC2063">
        <v>0</v>
      </c>
      <c r="AD2063">
        <v>0</v>
      </c>
      <c r="AE2063">
        <v>0</v>
      </c>
      <c r="AF2063">
        <v>0</v>
      </c>
      <c r="AG2063">
        <v>3</v>
      </c>
      <c r="AH2063">
        <v>11</v>
      </c>
      <c r="AI2063">
        <v>0</v>
      </c>
      <c r="AJ2063">
        <f>marketing_campaign[[#This Row],[AcceptedCmp2]]+marketing_campaign[[#This Row],[AcceptedCmp1]]+marketing_campaign[[#This Row],[AcceptedCmp5]]+marketing_campaign[[#This Row],[AcceptedCmp4]]+marketing_campaign[[#This Row],[AcceptedCmp3]]</f>
        <v>0</v>
      </c>
    </row>
    <row r="2064" spans="1:36" x14ac:dyDescent="0.35">
      <c r="A2064">
        <v>2345</v>
      </c>
      <c r="B2064">
        <v>1982</v>
      </c>
      <c r="C2064">
        <f t="shared" ca="1" si="64"/>
        <v>44</v>
      </c>
      <c r="D2064" t="str" cm="1">
        <f t="array" aca="1" ref="D20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64" t="s">
        <v>32</v>
      </c>
      <c r="F2064" t="s">
        <v>31</v>
      </c>
      <c r="G2064" cm="1">
        <f t="array" ref="G2064">_xlfn.IFS(marketing_campaign[[#This Row],[Marital_Status]]="Single",I2064-J2064+1,marketing_campaign[[#This Row],[Marital_Status]]="Together",I2064+J2064+2,marketing_campaign[[#This Row],[Marital_Status]]="Alone",I2064-J2064+1,marketing_campaign[[#This Row],[Marital_Status]]="Married",I2064+J2064+2,marketing_campaign[[#This Row],[Marital_Status]]="Divorced",I2064+J2064+1,marketing_campaign[[#This Row],[Marital_Status]]="YOLO",I2064-J2064+1,marketing_campaign[[#This Row],[Marital_Status]]="Absurd",I2064-J2064+1,marketing_campaign[[#This Row],[Marital_Status]]="Widow",I2064+J2064+1)</f>
        <v>2</v>
      </c>
      <c r="H2064">
        <v>70038</v>
      </c>
      <c r="I2064">
        <v>0</v>
      </c>
      <c r="J2064">
        <v>0</v>
      </c>
      <c r="K2064" s="1">
        <v>41572</v>
      </c>
      <c r="L2064">
        <v>54</v>
      </c>
      <c r="M2064" t="str" cm="1">
        <f t="array" ref="M2064">_xlfn.IFS(AND(marketing_campaign[[#This Row],[Recency]]&gt;=0,marketing_campaign[[#This Row],[Recency]]&lt;=14),"Early Recency",AND(marketing_campaign[[#This Row],[Recency]]&gt;=15,marketing_campaign[[#This Row],[Recency]]&lt;=31),"Mid-Recency",marketing_campaign[[#This Row],[Recency]]&gt;=32,"Late Recency")</f>
        <v>Late Recency</v>
      </c>
      <c r="N2064">
        <v>587</v>
      </c>
      <c r="O2064">
        <v>54</v>
      </c>
      <c r="P2064">
        <v>348</v>
      </c>
      <c r="Q2064">
        <v>71</v>
      </c>
      <c r="R2064">
        <v>54</v>
      </c>
      <c r="S2064">
        <v>130</v>
      </c>
      <c r="T2064">
        <f>marketing_campaign[[#This Row],[MntGoldProds]]+marketing_campaign[[#This Row],[MntSweetProducts]]+marketing_campaign[[#This Row],[MntFishProducts]]+marketing_campaign[[#This Row],[MntMeatProducts]]+marketing_campaign[[#This Row],[MntFruits]]+marketing_campaign[[#This Row],[MntWines]]</f>
        <v>1244</v>
      </c>
      <c r="U2064">
        <v>1</v>
      </c>
      <c r="V2064">
        <v>4</v>
      </c>
      <c r="W2064">
        <v>4</v>
      </c>
      <c r="X2064">
        <v>8</v>
      </c>
      <c r="Y2064">
        <f t="shared" si="65"/>
        <v>17</v>
      </c>
      <c r="Z2064">
        <v>2</v>
      </c>
      <c r="AA2064">
        <v>0</v>
      </c>
      <c r="AB2064">
        <v>0</v>
      </c>
      <c r="AC2064">
        <v>0</v>
      </c>
      <c r="AD2064">
        <v>0</v>
      </c>
      <c r="AE2064">
        <v>0</v>
      </c>
      <c r="AF2064">
        <v>0</v>
      </c>
      <c r="AG2064">
        <v>3</v>
      </c>
      <c r="AH2064">
        <v>11</v>
      </c>
      <c r="AI2064">
        <v>0</v>
      </c>
      <c r="AJ2064">
        <f>marketing_campaign[[#This Row],[AcceptedCmp2]]+marketing_campaign[[#This Row],[AcceptedCmp1]]+marketing_campaign[[#This Row],[AcceptedCmp5]]+marketing_campaign[[#This Row],[AcceptedCmp4]]+marketing_campaign[[#This Row],[AcceptedCmp3]]</f>
        <v>0</v>
      </c>
    </row>
    <row r="2065" spans="1:36" x14ac:dyDescent="0.35">
      <c r="A2065">
        <v>322</v>
      </c>
      <c r="B2065">
        <v>1978</v>
      </c>
      <c r="C2065">
        <f t="shared" ca="1" si="64"/>
        <v>48</v>
      </c>
      <c r="D2065" t="str" cm="1">
        <f t="array" aca="1" ref="D20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5" t="s">
        <v>29</v>
      </c>
      <c r="F2065" t="s">
        <v>31</v>
      </c>
      <c r="G2065" cm="1">
        <f t="array" ref="G2065">_xlfn.IFS(marketing_campaign[[#This Row],[Marital_Status]]="Single",I2065-J2065+1,marketing_campaign[[#This Row],[Marital_Status]]="Together",I2065+J2065+2,marketing_campaign[[#This Row],[Marital_Status]]="Alone",I2065-J2065+1,marketing_campaign[[#This Row],[Marital_Status]]="Married",I2065+J2065+2,marketing_campaign[[#This Row],[Marital_Status]]="Divorced",I2065+J2065+1,marketing_campaign[[#This Row],[Marital_Status]]="YOLO",I2065-J2065+1,marketing_campaign[[#This Row],[Marital_Status]]="Absurd",I2065-J2065+1,marketing_campaign[[#This Row],[Marital_Status]]="Widow",I2065+J2065+1)</f>
        <v>4</v>
      </c>
      <c r="H2065">
        <v>42554</v>
      </c>
      <c r="I2065">
        <v>1</v>
      </c>
      <c r="J2065">
        <v>1</v>
      </c>
      <c r="K2065" s="1">
        <v>41286</v>
      </c>
      <c r="L2065">
        <v>93</v>
      </c>
      <c r="M2065" t="str" cm="1">
        <f t="array" ref="M2065">_xlfn.IFS(AND(marketing_campaign[[#This Row],[Recency]]&gt;=0,marketing_campaign[[#This Row],[Recency]]&lt;=14),"Early Recency",AND(marketing_campaign[[#This Row],[Recency]]&gt;=15,marketing_campaign[[#This Row],[Recency]]&lt;=31),"Mid-Recency",marketing_campaign[[#This Row],[Recency]]&gt;=32,"Late Recency")</f>
        <v>Late Recency</v>
      </c>
      <c r="N2065">
        <v>29</v>
      </c>
      <c r="O2065">
        <v>1</v>
      </c>
      <c r="P2065">
        <v>11</v>
      </c>
      <c r="Q2065">
        <v>0</v>
      </c>
      <c r="R2065">
        <v>0</v>
      </c>
      <c r="S2065">
        <v>0</v>
      </c>
      <c r="T2065">
        <f>marketing_campaign[[#This Row],[MntGoldProds]]+marketing_campaign[[#This Row],[MntSweetProducts]]+marketing_campaign[[#This Row],[MntFishProducts]]+marketing_campaign[[#This Row],[MntMeatProducts]]+marketing_campaign[[#This Row],[MntFruits]]+marketing_campaign[[#This Row],[MntWines]]</f>
        <v>41</v>
      </c>
      <c r="U2065">
        <v>2</v>
      </c>
      <c r="V2065">
        <v>2</v>
      </c>
      <c r="W2065">
        <v>0</v>
      </c>
      <c r="X2065">
        <v>3</v>
      </c>
      <c r="Y2065">
        <f t="shared" si="65"/>
        <v>7</v>
      </c>
      <c r="Z2065">
        <v>4</v>
      </c>
      <c r="AA2065">
        <v>0</v>
      </c>
      <c r="AB2065">
        <v>0</v>
      </c>
      <c r="AC2065">
        <v>0</v>
      </c>
      <c r="AD2065">
        <v>0</v>
      </c>
      <c r="AE2065">
        <v>0</v>
      </c>
      <c r="AF2065">
        <v>0</v>
      </c>
      <c r="AG2065">
        <v>3</v>
      </c>
      <c r="AH2065">
        <v>11</v>
      </c>
      <c r="AI2065">
        <v>0</v>
      </c>
      <c r="AJ2065">
        <f>marketing_campaign[[#This Row],[AcceptedCmp2]]+marketing_campaign[[#This Row],[AcceptedCmp1]]+marketing_campaign[[#This Row],[AcceptedCmp5]]+marketing_campaign[[#This Row],[AcceptedCmp4]]+marketing_campaign[[#This Row],[AcceptedCmp3]]</f>
        <v>0</v>
      </c>
    </row>
    <row r="2066" spans="1:36" x14ac:dyDescent="0.35">
      <c r="A2066">
        <v>10897</v>
      </c>
      <c r="B2066">
        <v>1974</v>
      </c>
      <c r="C2066">
        <f t="shared" ca="1" si="64"/>
        <v>52</v>
      </c>
      <c r="D2066" t="str" cm="1">
        <f t="array" aca="1" ref="D20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66" t="s">
        <v>29</v>
      </c>
      <c r="F2066" t="s">
        <v>33</v>
      </c>
      <c r="G2066" cm="1">
        <f t="array" ref="G2066">_xlfn.IFS(marketing_campaign[[#This Row],[Marital_Status]]="Single",I2066-J2066+1,marketing_campaign[[#This Row],[Marital_Status]]="Together",I2066+J2066+2,marketing_campaign[[#This Row],[Marital_Status]]="Alone",I2066-J2066+1,marketing_campaign[[#This Row],[Marital_Status]]="Married",I2066+J2066+2,marketing_campaign[[#This Row],[Marital_Status]]="Divorced",I2066+J2066+1,marketing_campaign[[#This Row],[Marital_Status]]="YOLO",I2066-J2066+1,marketing_campaign[[#This Row],[Marital_Status]]="Absurd",I2066-J2066+1,marketing_campaign[[#This Row],[Marital_Status]]="Widow",I2066+J2066+1)</f>
        <v>3</v>
      </c>
      <c r="H2066">
        <v>67445</v>
      </c>
      <c r="I2066">
        <v>0</v>
      </c>
      <c r="J2066">
        <v>1</v>
      </c>
      <c r="K2066" s="1">
        <v>41133</v>
      </c>
      <c r="L2066">
        <v>63</v>
      </c>
      <c r="M2066" t="str" cm="1">
        <f t="array" ref="M2066">_xlfn.IFS(AND(marketing_campaign[[#This Row],[Recency]]&gt;=0,marketing_campaign[[#This Row],[Recency]]&lt;=14),"Early Recency",AND(marketing_campaign[[#This Row],[Recency]]&gt;=15,marketing_campaign[[#This Row],[Recency]]&lt;=31),"Mid-Recency",marketing_campaign[[#This Row],[Recency]]&gt;=32,"Late Recency")</f>
        <v>Late Recency</v>
      </c>
      <c r="N2066">
        <v>757</v>
      </c>
      <c r="O2066">
        <v>80</v>
      </c>
      <c r="P2066">
        <v>217</v>
      </c>
      <c r="Q2066">
        <v>29</v>
      </c>
      <c r="R2066">
        <v>80</v>
      </c>
      <c r="S2066">
        <v>11</v>
      </c>
      <c r="T2066">
        <f>marketing_campaign[[#This Row],[MntGoldProds]]+marketing_campaign[[#This Row],[MntSweetProducts]]+marketing_campaign[[#This Row],[MntFishProducts]]+marketing_campaign[[#This Row],[MntMeatProducts]]+marketing_campaign[[#This Row],[MntFruits]]+marketing_campaign[[#This Row],[MntWines]]</f>
        <v>1174</v>
      </c>
      <c r="U2066">
        <v>5</v>
      </c>
      <c r="V2066">
        <v>9</v>
      </c>
      <c r="W2066">
        <v>6</v>
      </c>
      <c r="X2066">
        <v>12</v>
      </c>
      <c r="Y2066">
        <f t="shared" si="65"/>
        <v>32</v>
      </c>
      <c r="Z2066">
        <v>6</v>
      </c>
      <c r="AA2066">
        <v>0</v>
      </c>
      <c r="AB2066">
        <v>0</v>
      </c>
      <c r="AC2066">
        <v>0</v>
      </c>
      <c r="AD2066">
        <v>0</v>
      </c>
      <c r="AE2066">
        <v>0</v>
      </c>
      <c r="AF2066">
        <v>0</v>
      </c>
      <c r="AG2066">
        <v>3</v>
      </c>
      <c r="AH2066">
        <v>11</v>
      </c>
      <c r="AI2066">
        <v>0</v>
      </c>
      <c r="AJ2066">
        <f>marketing_campaign[[#This Row],[AcceptedCmp2]]+marketing_campaign[[#This Row],[AcceptedCmp1]]+marketing_campaign[[#This Row],[AcceptedCmp5]]+marketing_campaign[[#This Row],[AcceptedCmp4]]+marketing_campaign[[#This Row],[AcceptedCmp3]]</f>
        <v>0</v>
      </c>
    </row>
    <row r="2067" spans="1:36" x14ac:dyDescent="0.35">
      <c r="A2067">
        <v>123</v>
      </c>
      <c r="B2067">
        <v>1951</v>
      </c>
      <c r="C2067">
        <f t="shared" ca="1" si="64"/>
        <v>75</v>
      </c>
      <c r="D2067" t="str" cm="1">
        <f t="array" aca="1" ref="D20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67" t="s">
        <v>29</v>
      </c>
      <c r="F2067" t="s">
        <v>38</v>
      </c>
      <c r="G2067" cm="1">
        <f t="array" ref="G2067">_xlfn.IFS(marketing_campaign[[#This Row],[Marital_Status]]="Single",I2067-J2067+1,marketing_campaign[[#This Row],[Marital_Status]]="Together",I2067+J2067+2,marketing_campaign[[#This Row],[Marital_Status]]="Alone",I2067-J2067+1,marketing_campaign[[#This Row],[Marital_Status]]="Married",I2067+J2067+2,marketing_campaign[[#This Row],[Marital_Status]]="Divorced",I2067+J2067+1,marketing_campaign[[#This Row],[Marital_Status]]="YOLO",I2067-J2067+1,marketing_campaign[[#This Row],[Marital_Status]]="Absurd",I2067-J2067+1,marketing_campaign[[#This Row],[Marital_Status]]="Widow",I2067+J2067+1)</f>
        <v>2</v>
      </c>
      <c r="H2067">
        <v>67046</v>
      </c>
      <c r="I2067">
        <v>0</v>
      </c>
      <c r="J2067">
        <v>1</v>
      </c>
      <c r="K2067" s="1">
        <v>41280</v>
      </c>
      <c r="L2067">
        <v>92</v>
      </c>
      <c r="M2067" t="str" cm="1">
        <f t="array" ref="M2067">_xlfn.IFS(AND(marketing_campaign[[#This Row],[Recency]]&gt;=0,marketing_campaign[[#This Row],[Recency]]&lt;=14),"Early Recency",AND(marketing_campaign[[#This Row],[Recency]]&gt;=15,marketing_campaign[[#This Row],[Recency]]&lt;=31),"Mid-Recency",marketing_campaign[[#This Row],[Recency]]&gt;=32,"Late Recency")</f>
        <v>Late Recency</v>
      </c>
      <c r="N2067">
        <v>544</v>
      </c>
      <c r="O2067">
        <v>35</v>
      </c>
      <c r="P2067">
        <v>133</v>
      </c>
      <c r="Q2067">
        <v>23</v>
      </c>
      <c r="R2067">
        <v>151</v>
      </c>
      <c r="S2067">
        <v>107</v>
      </c>
      <c r="T2067">
        <f>marketing_campaign[[#This Row],[MntGoldProds]]+marketing_campaign[[#This Row],[MntSweetProducts]]+marketing_campaign[[#This Row],[MntFishProducts]]+marketing_campaign[[#This Row],[MntMeatProducts]]+marketing_campaign[[#This Row],[MntFruits]]+marketing_campaign[[#This Row],[MntWines]]</f>
        <v>993</v>
      </c>
      <c r="U2067">
        <v>2</v>
      </c>
      <c r="V2067">
        <v>4</v>
      </c>
      <c r="W2067">
        <v>5</v>
      </c>
      <c r="X2067">
        <v>4</v>
      </c>
      <c r="Y2067">
        <f t="shared" si="65"/>
        <v>15</v>
      </c>
      <c r="Z2067">
        <v>2</v>
      </c>
      <c r="AA2067">
        <v>0</v>
      </c>
      <c r="AB2067">
        <v>0</v>
      </c>
      <c r="AC2067">
        <v>0</v>
      </c>
      <c r="AD2067">
        <v>0</v>
      </c>
      <c r="AE2067">
        <v>0</v>
      </c>
      <c r="AF2067">
        <v>0</v>
      </c>
      <c r="AG2067">
        <v>3</v>
      </c>
      <c r="AH2067">
        <v>11</v>
      </c>
      <c r="AI2067">
        <v>0</v>
      </c>
      <c r="AJ2067">
        <f>marketing_campaign[[#This Row],[AcceptedCmp2]]+marketing_campaign[[#This Row],[AcceptedCmp1]]+marketing_campaign[[#This Row],[AcceptedCmp5]]+marketing_campaign[[#This Row],[AcceptedCmp4]]+marketing_campaign[[#This Row],[AcceptedCmp3]]</f>
        <v>0</v>
      </c>
    </row>
    <row r="2068" spans="1:36" x14ac:dyDescent="0.35">
      <c r="A2068">
        <v>6103</v>
      </c>
      <c r="B2068">
        <v>1948</v>
      </c>
      <c r="C2068">
        <f t="shared" ca="1" si="64"/>
        <v>78</v>
      </c>
      <c r="D2068" t="str" cm="1">
        <f t="array" aca="1" ref="D20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68" t="s">
        <v>29</v>
      </c>
      <c r="F2068" t="s">
        <v>33</v>
      </c>
      <c r="G2068" cm="1">
        <f t="array" ref="G2068">_xlfn.IFS(marketing_campaign[[#This Row],[Marital_Status]]="Single",I2068-J2068+1,marketing_campaign[[#This Row],[Marital_Status]]="Together",I2068+J2068+2,marketing_campaign[[#This Row],[Marital_Status]]="Alone",I2068-J2068+1,marketing_campaign[[#This Row],[Marital_Status]]="Married",I2068+J2068+2,marketing_campaign[[#This Row],[Marital_Status]]="Divorced",I2068+J2068+1,marketing_campaign[[#This Row],[Marital_Status]]="YOLO",I2068-J2068+1,marketing_campaign[[#This Row],[Marital_Status]]="Absurd",I2068-J2068+1,marketing_campaign[[#This Row],[Marital_Status]]="Widow",I2068+J2068+1)</f>
        <v>2</v>
      </c>
      <c r="H2068">
        <v>42192</v>
      </c>
      <c r="I2068">
        <v>0</v>
      </c>
      <c r="J2068">
        <v>0</v>
      </c>
      <c r="K2068" s="1">
        <v>41523</v>
      </c>
      <c r="L2068">
        <v>40</v>
      </c>
      <c r="M2068" t="str" cm="1">
        <f t="array" ref="M2068">_xlfn.IFS(AND(marketing_campaign[[#This Row],[Recency]]&gt;=0,marketing_campaign[[#This Row],[Recency]]&lt;=14),"Early Recency",AND(marketing_campaign[[#This Row],[Recency]]&gt;=15,marketing_campaign[[#This Row],[Recency]]&lt;=31),"Mid-Recency",marketing_campaign[[#This Row],[Recency]]&gt;=32,"Late Recency")</f>
        <v>Late Recency</v>
      </c>
      <c r="N2068">
        <v>40</v>
      </c>
      <c r="O2068">
        <v>15</v>
      </c>
      <c r="P2068">
        <v>15</v>
      </c>
      <c r="Q2068">
        <v>17</v>
      </c>
      <c r="R2068">
        <v>6</v>
      </c>
      <c r="S2068">
        <v>7</v>
      </c>
      <c r="T2068">
        <f>marketing_campaign[[#This Row],[MntGoldProds]]+marketing_campaign[[#This Row],[MntSweetProducts]]+marketing_campaign[[#This Row],[MntFishProducts]]+marketing_campaign[[#This Row],[MntMeatProducts]]+marketing_campaign[[#This Row],[MntFruits]]+marketing_campaign[[#This Row],[MntWines]]</f>
        <v>100</v>
      </c>
      <c r="U2068">
        <v>1</v>
      </c>
      <c r="V2068">
        <v>2</v>
      </c>
      <c r="W2068">
        <v>1</v>
      </c>
      <c r="X2068">
        <v>3</v>
      </c>
      <c r="Y2068">
        <f t="shared" si="65"/>
        <v>7</v>
      </c>
      <c r="Z2068">
        <v>4</v>
      </c>
      <c r="AA2068">
        <v>0</v>
      </c>
      <c r="AB2068">
        <v>0</v>
      </c>
      <c r="AC2068">
        <v>0</v>
      </c>
      <c r="AD2068">
        <v>0</v>
      </c>
      <c r="AE2068">
        <v>0</v>
      </c>
      <c r="AF2068">
        <v>0</v>
      </c>
      <c r="AG2068">
        <v>3</v>
      </c>
      <c r="AH2068">
        <v>11</v>
      </c>
      <c r="AI2068">
        <v>0</v>
      </c>
      <c r="AJ2068">
        <f>marketing_campaign[[#This Row],[AcceptedCmp2]]+marketing_campaign[[#This Row],[AcceptedCmp1]]+marketing_campaign[[#This Row],[AcceptedCmp5]]+marketing_campaign[[#This Row],[AcceptedCmp4]]+marketing_campaign[[#This Row],[AcceptedCmp3]]</f>
        <v>0</v>
      </c>
    </row>
    <row r="2069" spans="1:36" x14ac:dyDescent="0.35">
      <c r="A2069">
        <v>7899</v>
      </c>
      <c r="B2069">
        <v>1952</v>
      </c>
      <c r="C2069">
        <f t="shared" ca="1" si="64"/>
        <v>74</v>
      </c>
      <c r="D2069" t="str" cm="1">
        <f t="array" aca="1" ref="D20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69" t="s">
        <v>32</v>
      </c>
      <c r="F2069" t="s">
        <v>33</v>
      </c>
      <c r="G2069" cm="1">
        <f t="array" ref="G2069">_xlfn.IFS(marketing_campaign[[#This Row],[Marital_Status]]="Single",I2069-J2069+1,marketing_campaign[[#This Row],[Marital_Status]]="Together",I2069+J2069+2,marketing_campaign[[#This Row],[Marital_Status]]="Alone",I2069-J2069+1,marketing_campaign[[#This Row],[Marital_Status]]="Married",I2069+J2069+2,marketing_campaign[[#This Row],[Marital_Status]]="Divorced",I2069+J2069+1,marketing_campaign[[#This Row],[Marital_Status]]="YOLO",I2069-J2069+1,marketing_campaign[[#This Row],[Marital_Status]]="Absurd",I2069-J2069+1,marketing_campaign[[#This Row],[Marital_Status]]="Widow",I2069+J2069+1)</f>
        <v>3</v>
      </c>
      <c r="H2069">
        <v>77610</v>
      </c>
      <c r="I2069">
        <v>0</v>
      </c>
      <c r="J2069">
        <v>1</v>
      </c>
      <c r="K2069" s="1">
        <v>41211</v>
      </c>
      <c r="L2069">
        <v>70</v>
      </c>
      <c r="M2069" t="str" cm="1">
        <f t="array" ref="M2069">_xlfn.IFS(AND(marketing_campaign[[#This Row],[Recency]]&gt;=0,marketing_campaign[[#This Row],[Recency]]&lt;=14),"Early Recency",AND(marketing_campaign[[#This Row],[Recency]]&gt;=15,marketing_campaign[[#This Row],[Recency]]&lt;=31),"Mid-Recency",marketing_campaign[[#This Row],[Recency]]&gt;=32,"Late Recency")</f>
        <v>Late Recency</v>
      </c>
      <c r="N2069">
        <v>1245</v>
      </c>
      <c r="O2069">
        <v>33</v>
      </c>
      <c r="P2069">
        <v>332</v>
      </c>
      <c r="Q2069">
        <v>21</v>
      </c>
      <c r="R2069">
        <v>33</v>
      </c>
      <c r="S2069">
        <v>16</v>
      </c>
      <c r="T2069">
        <f>marketing_campaign[[#This Row],[MntGoldProds]]+marketing_campaign[[#This Row],[MntSweetProducts]]+marketing_campaign[[#This Row],[MntFishProducts]]+marketing_campaign[[#This Row],[MntMeatProducts]]+marketing_campaign[[#This Row],[MntFruits]]+marketing_campaign[[#This Row],[MntWines]]</f>
        <v>1680</v>
      </c>
      <c r="U2069">
        <v>2</v>
      </c>
      <c r="V2069">
        <v>4</v>
      </c>
      <c r="W2069">
        <v>7</v>
      </c>
      <c r="X2069">
        <v>4</v>
      </c>
      <c r="Y2069">
        <f t="shared" si="65"/>
        <v>17</v>
      </c>
      <c r="Z2069">
        <v>7</v>
      </c>
      <c r="AA2069">
        <v>0</v>
      </c>
      <c r="AB2069">
        <v>0</v>
      </c>
      <c r="AC2069">
        <v>0</v>
      </c>
      <c r="AD2069">
        <v>0</v>
      </c>
      <c r="AE2069">
        <v>0</v>
      </c>
      <c r="AF2069">
        <v>0</v>
      </c>
      <c r="AG2069">
        <v>3</v>
      </c>
      <c r="AH2069">
        <v>11</v>
      </c>
      <c r="AI2069">
        <v>0</v>
      </c>
      <c r="AJ2069">
        <f>marketing_campaign[[#This Row],[AcceptedCmp2]]+marketing_campaign[[#This Row],[AcceptedCmp1]]+marketing_campaign[[#This Row],[AcceptedCmp5]]+marketing_campaign[[#This Row],[AcceptedCmp4]]+marketing_campaign[[#This Row],[AcceptedCmp3]]</f>
        <v>0</v>
      </c>
    </row>
    <row r="2070" spans="1:36" x14ac:dyDescent="0.35">
      <c r="A2070">
        <v>10500</v>
      </c>
      <c r="B2070">
        <v>1984</v>
      </c>
      <c r="C2070">
        <f t="shared" ca="1" si="64"/>
        <v>42</v>
      </c>
      <c r="D2070" t="str" cm="1">
        <f t="array" aca="1" ref="D20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0" t="s">
        <v>29</v>
      </c>
      <c r="F2070" t="s">
        <v>33</v>
      </c>
      <c r="G2070" cm="1">
        <f t="array" ref="G2070">_xlfn.IFS(marketing_campaign[[#This Row],[Marital_Status]]="Single",I2070-J2070+1,marketing_campaign[[#This Row],[Marital_Status]]="Together",I2070+J2070+2,marketing_campaign[[#This Row],[Marital_Status]]="Alone",I2070-J2070+1,marketing_campaign[[#This Row],[Marital_Status]]="Married",I2070+J2070+2,marketing_campaign[[#This Row],[Marital_Status]]="Divorced",I2070+J2070+1,marketing_campaign[[#This Row],[Marital_Status]]="YOLO",I2070-J2070+1,marketing_campaign[[#This Row],[Marital_Status]]="Absurd",I2070-J2070+1,marketing_campaign[[#This Row],[Marital_Status]]="Widow",I2070+J2070+1)</f>
        <v>3</v>
      </c>
      <c r="H2070">
        <v>31761</v>
      </c>
      <c r="I2070">
        <v>1</v>
      </c>
      <c r="J2070">
        <v>0</v>
      </c>
      <c r="K2070" s="1">
        <v>41734</v>
      </c>
      <c r="L2070">
        <v>96</v>
      </c>
      <c r="M2070" t="str" cm="1">
        <f t="array" ref="M2070">_xlfn.IFS(AND(marketing_campaign[[#This Row],[Recency]]&gt;=0,marketing_campaign[[#This Row],[Recency]]&lt;=14),"Early Recency",AND(marketing_campaign[[#This Row],[Recency]]&gt;=15,marketing_campaign[[#This Row],[Recency]]&lt;=31),"Mid-Recency",marketing_campaign[[#This Row],[Recency]]&gt;=32,"Late Recency")</f>
        <v>Late Recency</v>
      </c>
      <c r="N2070">
        <v>19</v>
      </c>
      <c r="O2070">
        <v>1</v>
      </c>
      <c r="P2070">
        <v>20</v>
      </c>
      <c r="Q2070">
        <v>16</v>
      </c>
      <c r="R2070">
        <v>14</v>
      </c>
      <c r="S2070">
        <v>28</v>
      </c>
      <c r="T2070">
        <f>marketing_campaign[[#This Row],[MntGoldProds]]+marketing_campaign[[#This Row],[MntSweetProducts]]+marketing_campaign[[#This Row],[MntFishProducts]]+marketing_campaign[[#This Row],[MntMeatProducts]]+marketing_campaign[[#This Row],[MntFruits]]+marketing_campaign[[#This Row],[MntWines]]</f>
        <v>98</v>
      </c>
      <c r="U2070">
        <v>2</v>
      </c>
      <c r="V2070">
        <v>3</v>
      </c>
      <c r="W2070">
        <v>0</v>
      </c>
      <c r="X2070">
        <v>4</v>
      </c>
      <c r="Y2070">
        <f t="shared" si="65"/>
        <v>9</v>
      </c>
      <c r="Z2070">
        <v>5</v>
      </c>
      <c r="AA2070">
        <v>0</v>
      </c>
      <c r="AB2070">
        <v>0</v>
      </c>
      <c r="AC2070">
        <v>0</v>
      </c>
      <c r="AD2070">
        <v>0</v>
      </c>
      <c r="AE2070">
        <v>0</v>
      </c>
      <c r="AF2070">
        <v>0</v>
      </c>
      <c r="AG2070">
        <v>3</v>
      </c>
      <c r="AH2070">
        <v>11</v>
      </c>
      <c r="AI2070">
        <v>0</v>
      </c>
      <c r="AJ2070">
        <f>marketing_campaign[[#This Row],[AcceptedCmp2]]+marketing_campaign[[#This Row],[AcceptedCmp1]]+marketing_campaign[[#This Row],[AcceptedCmp5]]+marketing_campaign[[#This Row],[AcceptedCmp4]]+marketing_campaign[[#This Row],[AcceptedCmp3]]</f>
        <v>0</v>
      </c>
    </row>
    <row r="2071" spans="1:36" x14ac:dyDescent="0.35">
      <c r="A2071">
        <v>1655</v>
      </c>
      <c r="B2071">
        <v>1979</v>
      </c>
      <c r="C2071">
        <f t="shared" ca="1" si="64"/>
        <v>47</v>
      </c>
      <c r="D2071" t="str" cm="1">
        <f t="array" aca="1" ref="D20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1" t="s">
        <v>29</v>
      </c>
      <c r="F2071" t="s">
        <v>31</v>
      </c>
      <c r="G2071" cm="1">
        <f t="array" ref="G2071">_xlfn.IFS(marketing_campaign[[#This Row],[Marital_Status]]="Single",I2071-J2071+1,marketing_campaign[[#This Row],[Marital_Status]]="Together",I2071+J2071+2,marketing_campaign[[#This Row],[Marital_Status]]="Alone",I2071-J2071+1,marketing_campaign[[#This Row],[Marital_Status]]="Married",I2071+J2071+2,marketing_campaign[[#This Row],[Marital_Status]]="Divorced",I2071+J2071+1,marketing_campaign[[#This Row],[Marital_Status]]="YOLO",I2071-J2071+1,marketing_campaign[[#This Row],[Marital_Status]]="Absurd",I2071-J2071+1,marketing_campaign[[#This Row],[Marital_Status]]="Widow",I2071+J2071+1)</f>
        <v>3</v>
      </c>
      <c r="H2071">
        <v>34350</v>
      </c>
      <c r="I2071">
        <v>1</v>
      </c>
      <c r="J2071">
        <v>0</v>
      </c>
      <c r="K2071" s="1">
        <v>41566</v>
      </c>
      <c r="L2071">
        <v>81</v>
      </c>
      <c r="M2071" t="str" cm="1">
        <f t="array" ref="M2071">_xlfn.IFS(AND(marketing_campaign[[#This Row],[Recency]]&gt;=0,marketing_campaign[[#This Row],[Recency]]&lt;=14),"Early Recency",AND(marketing_campaign[[#This Row],[Recency]]&gt;=15,marketing_campaign[[#This Row],[Recency]]&lt;=31),"Mid-Recency",marketing_campaign[[#This Row],[Recency]]&gt;=32,"Late Recency")</f>
        <v>Late Recency</v>
      </c>
      <c r="N2071">
        <v>16</v>
      </c>
      <c r="O2071">
        <v>3</v>
      </c>
      <c r="P2071">
        <v>15</v>
      </c>
      <c r="Q2071">
        <v>2</v>
      </c>
      <c r="R2071">
        <v>1</v>
      </c>
      <c r="S2071">
        <v>11</v>
      </c>
      <c r="T2071">
        <f>marketing_campaign[[#This Row],[MntGoldProds]]+marketing_campaign[[#This Row],[MntSweetProducts]]+marketing_campaign[[#This Row],[MntFishProducts]]+marketing_campaign[[#This Row],[MntMeatProducts]]+marketing_campaign[[#This Row],[MntFruits]]+marketing_campaign[[#This Row],[MntWines]]</f>
        <v>48</v>
      </c>
      <c r="U2071">
        <v>1</v>
      </c>
      <c r="V2071">
        <v>1</v>
      </c>
      <c r="W2071">
        <v>0</v>
      </c>
      <c r="X2071">
        <v>3</v>
      </c>
      <c r="Y2071">
        <f t="shared" si="65"/>
        <v>5</v>
      </c>
      <c r="Z2071">
        <v>7</v>
      </c>
      <c r="AA2071">
        <v>0</v>
      </c>
      <c r="AB2071">
        <v>0</v>
      </c>
      <c r="AC2071">
        <v>0</v>
      </c>
      <c r="AD2071">
        <v>0</v>
      </c>
      <c r="AE2071">
        <v>0</v>
      </c>
      <c r="AF2071">
        <v>0</v>
      </c>
      <c r="AG2071">
        <v>3</v>
      </c>
      <c r="AH2071">
        <v>11</v>
      </c>
      <c r="AI2071">
        <v>0</v>
      </c>
      <c r="AJ2071">
        <f>marketing_campaign[[#This Row],[AcceptedCmp2]]+marketing_campaign[[#This Row],[AcceptedCmp1]]+marketing_campaign[[#This Row],[AcceptedCmp5]]+marketing_campaign[[#This Row],[AcceptedCmp4]]+marketing_campaign[[#This Row],[AcceptedCmp3]]</f>
        <v>0</v>
      </c>
    </row>
    <row r="2072" spans="1:36" x14ac:dyDescent="0.35">
      <c r="A2072">
        <v>2406</v>
      </c>
      <c r="B2072">
        <v>1949</v>
      </c>
      <c r="C2072">
        <f t="shared" ca="1" si="64"/>
        <v>77</v>
      </c>
      <c r="D2072" t="str" cm="1">
        <f t="array" aca="1" ref="D20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72" t="s">
        <v>29</v>
      </c>
      <c r="F2072" t="s">
        <v>31</v>
      </c>
      <c r="G2072" cm="1">
        <f t="array" ref="G2072">_xlfn.IFS(marketing_campaign[[#This Row],[Marital_Status]]="Single",I2072-J2072+1,marketing_campaign[[#This Row],[Marital_Status]]="Together",I2072+J2072+2,marketing_campaign[[#This Row],[Marital_Status]]="Alone",I2072-J2072+1,marketing_campaign[[#This Row],[Marital_Status]]="Married",I2072+J2072+2,marketing_campaign[[#This Row],[Marital_Status]]="Divorced",I2072+J2072+1,marketing_campaign[[#This Row],[Marital_Status]]="YOLO",I2072-J2072+1,marketing_campaign[[#This Row],[Marital_Status]]="Absurd",I2072-J2072+1,marketing_campaign[[#This Row],[Marital_Status]]="Widow",I2072+J2072+1)</f>
        <v>3</v>
      </c>
      <c r="H2072">
        <v>54591</v>
      </c>
      <c r="I2072">
        <v>0</v>
      </c>
      <c r="J2072">
        <v>1</v>
      </c>
      <c r="K2072" s="1">
        <v>41491</v>
      </c>
      <c r="L2072">
        <v>63</v>
      </c>
      <c r="M2072" t="str" cm="1">
        <f t="array" ref="M2072">_xlfn.IFS(AND(marketing_campaign[[#This Row],[Recency]]&gt;=0,marketing_campaign[[#This Row],[Recency]]&lt;=14),"Early Recency",AND(marketing_campaign[[#This Row],[Recency]]&gt;=15,marketing_campaign[[#This Row],[Recency]]&lt;=31),"Mid-Recency",marketing_campaign[[#This Row],[Recency]]&gt;=32,"Late Recency")</f>
        <v>Late Recency</v>
      </c>
      <c r="N2072">
        <v>376</v>
      </c>
      <c r="O2072">
        <v>4</v>
      </c>
      <c r="P2072">
        <v>94</v>
      </c>
      <c r="Q2072">
        <v>12</v>
      </c>
      <c r="R2072">
        <v>9</v>
      </c>
      <c r="S2072">
        <v>24</v>
      </c>
      <c r="T2072">
        <f>marketing_campaign[[#This Row],[MntGoldProds]]+marketing_campaign[[#This Row],[MntSweetProducts]]+marketing_campaign[[#This Row],[MntFishProducts]]+marketing_campaign[[#This Row],[MntMeatProducts]]+marketing_campaign[[#This Row],[MntFruits]]+marketing_campaign[[#This Row],[MntWines]]</f>
        <v>519</v>
      </c>
      <c r="U2072">
        <v>3</v>
      </c>
      <c r="V2072">
        <v>6</v>
      </c>
      <c r="W2072">
        <v>2</v>
      </c>
      <c r="X2072">
        <v>8</v>
      </c>
      <c r="Y2072">
        <f t="shared" si="65"/>
        <v>19</v>
      </c>
      <c r="Z2072">
        <v>5</v>
      </c>
      <c r="AA2072">
        <v>0</v>
      </c>
      <c r="AB2072">
        <v>0</v>
      </c>
      <c r="AC2072">
        <v>0</v>
      </c>
      <c r="AD2072">
        <v>0</v>
      </c>
      <c r="AE2072">
        <v>0</v>
      </c>
      <c r="AF2072">
        <v>0</v>
      </c>
      <c r="AG2072">
        <v>3</v>
      </c>
      <c r="AH2072">
        <v>11</v>
      </c>
      <c r="AI2072">
        <v>0</v>
      </c>
      <c r="AJ2072">
        <f>marketing_campaign[[#This Row],[AcceptedCmp2]]+marketing_campaign[[#This Row],[AcceptedCmp1]]+marketing_campaign[[#This Row],[AcceptedCmp5]]+marketing_campaign[[#This Row],[AcceptedCmp4]]+marketing_campaign[[#This Row],[AcceptedCmp3]]</f>
        <v>0</v>
      </c>
    </row>
    <row r="2073" spans="1:36" x14ac:dyDescent="0.35">
      <c r="A2073">
        <v>2712</v>
      </c>
      <c r="B2073">
        <v>1956</v>
      </c>
      <c r="C2073">
        <f t="shared" ca="1" si="64"/>
        <v>70</v>
      </c>
      <c r="D2073" t="str" cm="1">
        <f t="array" aca="1" ref="D20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73" t="s">
        <v>29</v>
      </c>
      <c r="F2073" t="s">
        <v>33</v>
      </c>
      <c r="G2073" cm="1">
        <f t="array" ref="G2073">_xlfn.IFS(marketing_campaign[[#This Row],[Marital_Status]]="Single",I2073-J2073+1,marketing_campaign[[#This Row],[Marital_Status]]="Together",I2073+J2073+2,marketing_campaign[[#This Row],[Marital_Status]]="Alone",I2073-J2073+1,marketing_campaign[[#This Row],[Marital_Status]]="Married",I2073+J2073+2,marketing_campaign[[#This Row],[Marital_Status]]="Divorced",I2073+J2073+1,marketing_campaign[[#This Row],[Marital_Status]]="YOLO",I2073-J2073+1,marketing_campaign[[#This Row],[Marital_Status]]="Absurd",I2073-J2073+1,marketing_campaign[[#This Row],[Marital_Status]]="Widow",I2073+J2073+1)</f>
        <v>3</v>
      </c>
      <c r="H2073">
        <v>71866</v>
      </c>
      <c r="I2073">
        <v>0</v>
      </c>
      <c r="J2073">
        <v>1</v>
      </c>
      <c r="K2073" s="1">
        <v>41633</v>
      </c>
      <c r="L2073">
        <v>85</v>
      </c>
      <c r="M2073" t="str" cm="1">
        <f t="array" ref="M2073">_xlfn.IFS(AND(marketing_campaign[[#This Row],[Recency]]&gt;=0,marketing_campaign[[#This Row],[Recency]]&lt;=14),"Early Recency",AND(marketing_campaign[[#This Row],[Recency]]&gt;=15,marketing_campaign[[#This Row],[Recency]]&lt;=31),"Mid-Recency",marketing_campaign[[#This Row],[Recency]]&gt;=32,"Late Recency")</f>
        <v>Late Recency</v>
      </c>
      <c r="N2073">
        <v>184</v>
      </c>
      <c r="O2073">
        <v>178</v>
      </c>
      <c r="P2073">
        <v>178</v>
      </c>
      <c r="Q2073">
        <v>103</v>
      </c>
      <c r="R2073">
        <v>39</v>
      </c>
      <c r="S2073">
        <v>33</v>
      </c>
      <c r="T2073">
        <f>marketing_campaign[[#This Row],[MntGoldProds]]+marketing_campaign[[#This Row],[MntSweetProducts]]+marketing_campaign[[#This Row],[MntFishProducts]]+marketing_campaign[[#This Row],[MntMeatProducts]]+marketing_campaign[[#This Row],[MntFruits]]+marketing_campaign[[#This Row],[MntWines]]</f>
        <v>715</v>
      </c>
      <c r="U2073">
        <v>1</v>
      </c>
      <c r="V2073">
        <v>6</v>
      </c>
      <c r="W2073">
        <v>3</v>
      </c>
      <c r="X2073">
        <v>10</v>
      </c>
      <c r="Y2073">
        <f t="shared" si="65"/>
        <v>20</v>
      </c>
      <c r="Z2073">
        <v>3</v>
      </c>
      <c r="AA2073">
        <v>0</v>
      </c>
      <c r="AB2073">
        <v>0</v>
      </c>
      <c r="AC2073">
        <v>0</v>
      </c>
      <c r="AD2073">
        <v>0</v>
      </c>
      <c r="AE2073">
        <v>0</v>
      </c>
      <c r="AF2073">
        <v>0</v>
      </c>
      <c r="AG2073">
        <v>3</v>
      </c>
      <c r="AH2073">
        <v>11</v>
      </c>
      <c r="AI2073">
        <v>0</v>
      </c>
      <c r="AJ2073">
        <f>marketing_campaign[[#This Row],[AcceptedCmp2]]+marketing_campaign[[#This Row],[AcceptedCmp1]]+marketing_campaign[[#This Row],[AcceptedCmp5]]+marketing_campaign[[#This Row],[AcceptedCmp4]]+marketing_campaign[[#This Row],[AcceptedCmp3]]</f>
        <v>0</v>
      </c>
    </row>
    <row r="2074" spans="1:36" x14ac:dyDescent="0.35">
      <c r="A2074">
        <v>5517</v>
      </c>
      <c r="B2074">
        <v>1969</v>
      </c>
      <c r="C2074">
        <f t="shared" ca="1" si="64"/>
        <v>57</v>
      </c>
      <c r="D2074" t="str" cm="1">
        <f t="array" aca="1" ref="D20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4" t="s">
        <v>29</v>
      </c>
      <c r="F2074" t="s">
        <v>33</v>
      </c>
      <c r="G2074" cm="1">
        <f t="array" ref="G2074">_xlfn.IFS(marketing_campaign[[#This Row],[Marital_Status]]="Single",I2074-J2074+1,marketing_campaign[[#This Row],[Marital_Status]]="Together",I2074+J2074+2,marketing_campaign[[#This Row],[Marital_Status]]="Alone",I2074-J2074+1,marketing_campaign[[#This Row],[Marital_Status]]="Married",I2074+J2074+2,marketing_campaign[[#This Row],[Marital_Status]]="Divorced",I2074+J2074+1,marketing_campaign[[#This Row],[Marital_Status]]="YOLO",I2074-J2074+1,marketing_campaign[[#This Row],[Marital_Status]]="Absurd",I2074-J2074+1,marketing_campaign[[#This Row],[Marital_Status]]="Widow",I2074+J2074+1)</f>
        <v>3</v>
      </c>
      <c r="H2074">
        <v>25293</v>
      </c>
      <c r="I2074">
        <v>1</v>
      </c>
      <c r="J2074">
        <v>0</v>
      </c>
      <c r="K2074" s="1">
        <v>41532</v>
      </c>
      <c r="L2074">
        <v>51</v>
      </c>
      <c r="M2074" t="str" cm="1">
        <f t="array" ref="M2074">_xlfn.IFS(AND(marketing_campaign[[#This Row],[Recency]]&gt;=0,marketing_campaign[[#This Row],[Recency]]&lt;=14),"Early Recency",AND(marketing_campaign[[#This Row],[Recency]]&gt;=15,marketing_campaign[[#This Row],[Recency]]&lt;=31),"Mid-Recency",marketing_campaign[[#This Row],[Recency]]&gt;=32,"Late Recency")</f>
        <v>Late Recency</v>
      </c>
      <c r="N2074">
        <v>15</v>
      </c>
      <c r="O2074">
        <v>0</v>
      </c>
      <c r="P2074">
        <v>11</v>
      </c>
      <c r="Q2074">
        <v>0</v>
      </c>
      <c r="R2074">
        <v>2</v>
      </c>
      <c r="S2074">
        <v>9</v>
      </c>
      <c r="T2074">
        <f>marketing_campaign[[#This Row],[MntGoldProds]]+marketing_campaign[[#This Row],[MntSweetProducts]]+marketing_campaign[[#This Row],[MntFishProducts]]+marketing_campaign[[#This Row],[MntMeatProducts]]+marketing_campaign[[#This Row],[MntFruits]]+marketing_campaign[[#This Row],[MntWines]]</f>
        <v>37</v>
      </c>
      <c r="U2074">
        <v>1</v>
      </c>
      <c r="V2074">
        <v>1</v>
      </c>
      <c r="W2074">
        <v>1</v>
      </c>
      <c r="X2074">
        <v>2</v>
      </c>
      <c r="Y2074">
        <f t="shared" si="65"/>
        <v>5</v>
      </c>
      <c r="Z2074">
        <v>8</v>
      </c>
      <c r="AA2074">
        <v>0</v>
      </c>
      <c r="AB2074">
        <v>0</v>
      </c>
      <c r="AC2074">
        <v>0</v>
      </c>
      <c r="AD2074">
        <v>0</v>
      </c>
      <c r="AE2074">
        <v>0</v>
      </c>
      <c r="AF2074">
        <v>0</v>
      </c>
      <c r="AG2074">
        <v>3</v>
      </c>
      <c r="AH2074">
        <v>11</v>
      </c>
      <c r="AI2074">
        <v>0</v>
      </c>
      <c r="AJ2074">
        <f>marketing_campaign[[#This Row],[AcceptedCmp2]]+marketing_campaign[[#This Row],[AcceptedCmp1]]+marketing_campaign[[#This Row],[AcceptedCmp5]]+marketing_campaign[[#This Row],[AcceptedCmp4]]+marketing_campaign[[#This Row],[AcceptedCmp3]]</f>
        <v>0</v>
      </c>
    </row>
    <row r="2075" spans="1:36" x14ac:dyDescent="0.35">
      <c r="A2075">
        <v>10643</v>
      </c>
      <c r="B2075">
        <v>1987</v>
      </c>
      <c r="C2075">
        <f t="shared" ca="1" si="64"/>
        <v>39</v>
      </c>
      <c r="D2075" t="str" cm="1">
        <f t="array" aca="1" ref="D20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5" t="s">
        <v>32</v>
      </c>
      <c r="F2075" t="s">
        <v>30</v>
      </c>
      <c r="G2075" cm="1">
        <f t="array" ref="G2075">_xlfn.IFS(marketing_campaign[[#This Row],[Marital_Status]]="Single",I2075-J2075+1,marketing_campaign[[#This Row],[Marital_Status]]="Together",I2075+J2075+2,marketing_campaign[[#This Row],[Marital_Status]]="Alone",I2075-J2075+1,marketing_campaign[[#This Row],[Marital_Status]]="Married",I2075+J2075+2,marketing_campaign[[#This Row],[Marital_Status]]="Divorced",I2075+J2075+1,marketing_campaign[[#This Row],[Marital_Status]]="YOLO",I2075-J2075+1,marketing_campaign[[#This Row],[Marital_Status]]="Absurd",I2075-J2075+1,marketing_campaign[[#This Row],[Marital_Status]]="Widow",I2075+J2075+1)</f>
        <v>1</v>
      </c>
      <c r="H2075">
        <v>42000</v>
      </c>
      <c r="I2075">
        <v>0</v>
      </c>
      <c r="J2075">
        <v>0</v>
      </c>
      <c r="K2075" s="1">
        <v>41284</v>
      </c>
      <c r="L2075">
        <v>23</v>
      </c>
      <c r="M2075" t="str" cm="1">
        <f t="array" ref="M2075">_xlfn.IFS(AND(marketing_campaign[[#This Row],[Recency]]&gt;=0,marketing_campaign[[#This Row],[Recency]]&lt;=14),"Early Recency",AND(marketing_campaign[[#This Row],[Recency]]&gt;=15,marketing_campaign[[#This Row],[Recency]]&lt;=31),"Mid-Recency",marketing_campaign[[#This Row],[Recency]]&gt;=32,"Late Recency")</f>
        <v>Mid-Recency</v>
      </c>
      <c r="N2075">
        <v>124</v>
      </c>
      <c r="O2075">
        <v>83</v>
      </c>
      <c r="P2075">
        <v>267</v>
      </c>
      <c r="Q2075">
        <v>85</v>
      </c>
      <c r="R2075">
        <v>59</v>
      </c>
      <c r="S2075">
        <v>35</v>
      </c>
      <c r="T2075">
        <f>marketing_campaign[[#This Row],[MntGoldProds]]+marketing_campaign[[#This Row],[MntSweetProducts]]+marketing_campaign[[#This Row],[MntFishProducts]]+marketing_campaign[[#This Row],[MntMeatProducts]]+marketing_campaign[[#This Row],[MntFruits]]+marketing_campaign[[#This Row],[MntWines]]</f>
        <v>653</v>
      </c>
      <c r="U2075">
        <v>2</v>
      </c>
      <c r="V2075">
        <v>5</v>
      </c>
      <c r="W2075">
        <v>2</v>
      </c>
      <c r="X2075">
        <v>11</v>
      </c>
      <c r="Y2075">
        <f t="shared" si="65"/>
        <v>20</v>
      </c>
      <c r="Z2075">
        <v>5</v>
      </c>
      <c r="AA2075">
        <v>0</v>
      </c>
      <c r="AB2075">
        <v>0</v>
      </c>
      <c r="AC2075">
        <v>0</v>
      </c>
      <c r="AD2075">
        <v>0</v>
      </c>
      <c r="AE2075">
        <v>0</v>
      </c>
      <c r="AF2075">
        <v>0</v>
      </c>
      <c r="AG2075">
        <v>3</v>
      </c>
      <c r="AH2075">
        <v>11</v>
      </c>
      <c r="AI2075">
        <v>1</v>
      </c>
      <c r="AJ2075">
        <f>marketing_campaign[[#This Row],[AcceptedCmp2]]+marketing_campaign[[#This Row],[AcceptedCmp1]]+marketing_campaign[[#This Row],[AcceptedCmp5]]+marketing_campaign[[#This Row],[AcceptedCmp4]]+marketing_campaign[[#This Row],[AcceptedCmp3]]</f>
        <v>0</v>
      </c>
    </row>
    <row r="2076" spans="1:36" x14ac:dyDescent="0.35">
      <c r="A2076">
        <v>2254</v>
      </c>
      <c r="B2076">
        <v>1983</v>
      </c>
      <c r="C2076">
        <f t="shared" ca="1" si="64"/>
        <v>43</v>
      </c>
      <c r="D2076" t="str" cm="1">
        <f t="array" aca="1" ref="D20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76" t="s">
        <v>29</v>
      </c>
      <c r="F2076" t="s">
        <v>33</v>
      </c>
      <c r="G2076" cm="1">
        <f t="array" ref="G2076">_xlfn.IFS(marketing_campaign[[#This Row],[Marital_Status]]="Single",I2076-J2076+1,marketing_campaign[[#This Row],[Marital_Status]]="Together",I2076+J2076+2,marketing_campaign[[#This Row],[Marital_Status]]="Alone",I2076-J2076+1,marketing_campaign[[#This Row],[Marital_Status]]="Married",I2076+J2076+2,marketing_campaign[[#This Row],[Marital_Status]]="Divorced",I2076+J2076+1,marketing_campaign[[#This Row],[Marital_Status]]="YOLO",I2076-J2076+1,marketing_campaign[[#This Row],[Marital_Status]]="Absurd",I2076-J2076+1,marketing_campaign[[#This Row],[Marital_Status]]="Widow",I2076+J2076+1)</f>
        <v>2</v>
      </c>
      <c r="H2076">
        <v>69520</v>
      </c>
      <c r="I2076">
        <v>0</v>
      </c>
      <c r="J2076">
        <v>0</v>
      </c>
      <c r="K2076" s="1">
        <v>41462</v>
      </c>
      <c r="L2076">
        <v>95</v>
      </c>
      <c r="M2076" t="str" cm="1">
        <f t="array" ref="M2076">_xlfn.IFS(AND(marketing_campaign[[#This Row],[Recency]]&gt;=0,marketing_campaign[[#This Row],[Recency]]&lt;=14),"Early Recency",AND(marketing_campaign[[#This Row],[Recency]]&gt;=15,marketing_campaign[[#This Row],[Recency]]&lt;=31),"Mid-Recency",marketing_campaign[[#This Row],[Recency]]&gt;=32,"Late Recency")</f>
        <v>Late Recency</v>
      </c>
      <c r="N2076">
        <v>627</v>
      </c>
      <c r="O2076">
        <v>120</v>
      </c>
      <c r="P2076">
        <v>414</v>
      </c>
      <c r="Q2076">
        <v>121</v>
      </c>
      <c r="R2076">
        <v>80</v>
      </c>
      <c r="S2076">
        <v>93</v>
      </c>
      <c r="T2076">
        <f>marketing_campaign[[#This Row],[MntGoldProds]]+marketing_campaign[[#This Row],[MntSweetProducts]]+marketing_campaign[[#This Row],[MntFishProducts]]+marketing_campaign[[#This Row],[MntMeatProducts]]+marketing_campaign[[#This Row],[MntFruits]]+marketing_campaign[[#This Row],[MntWines]]</f>
        <v>1455</v>
      </c>
      <c r="U2076">
        <v>1</v>
      </c>
      <c r="V2076">
        <v>9</v>
      </c>
      <c r="W2076">
        <v>6</v>
      </c>
      <c r="X2076">
        <v>5</v>
      </c>
      <c r="Y2076">
        <f t="shared" si="65"/>
        <v>21</v>
      </c>
      <c r="Z2076">
        <v>5</v>
      </c>
      <c r="AA2076">
        <v>0</v>
      </c>
      <c r="AB2076">
        <v>0</v>
      </c>
      <c r="AC2076">
        <v>0</v>
      </c>
      <c r="AD2076">
        <v>0</v>
      </c>
      <c r="AE2076">
        <v>0</v>
      </c>
      <c r="AF2076">
        <v>0</v>
      </c>
      <c r="AG2076">
        <v>3</v>
      </c>
      <c r="AH2076">
        <v>11</v>
      </c>
      <c r="AI2076">
        <v>0</v>
      </c>
      <c r="AJ2076">
        <f>marketing_campaign[[#This Row],[AcceptedCmp2]]+marketing_campaign[[#This Row],[AcceptedCmp1]]+marketing_campaign[[#This Row],[AcceptedCmp5]]+marketing_campaign[[#This Row],[AcceptedCmp4]]+marketing_campaign[[#This Row],[AcceptedCmp3]]</f>
        <v>0</v>
      </c>
    </row>
    <row r="2077" spans="1:36" x14ac:dyDescent="0.35">
      <c r="A2077">
        <v>10281</v>
      </c>
      <c r="B2077">
        <v>1970</v>
      </c>
      <c r="C2077">
        <f t="shared" ca="1" si="64"/>
        <v>56</v>
      </c>
      <c r="D2077" t="str" cm="1">
        <f t="array" aca="1" ref="D20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7" t="s">
        <v>29</v>
      </c>
      <c r="F2077" t="s">
        <v>35</v>
      </c>
      <c r="G2077" cm="1">
        <f t="array" ref="G2077">_xlfn.IFS(marketing_campaign[[#This Row],[Marital_Status]]="Single",I2077-J2077+1,marketing_campaign[[#This Row],[Marital_Status]]="Together",I2077+J2077+2,marketing_campaign[[#This Row],[Marital_Status]]="Alone",I2077-J2077+1,marketing_campaign[[#This Row],[Marital_Status]]="Married",I2077+J2077+2,marketing_campaign[[#This Row],[Marital_Status]]="Divorced",I2077+J2077+1,marketing_campaign[[#This Row],[Marital_Status]]="YOLO",I2077-J2077+1,marketing_campaign[[#This Row],[Marital_Status]]="Absurd",I2077-J2077+1,marketing_campaign[[#This Row],[Marital_Status]]="Widow",I2077+J2077+1)</f>
        <v>2</v>
      </c>
      <c r="H2077">
        <v>64713</v>
      </c>
      <c r="I2077">
        <v>1</v>
      </c>
      <c r="J2077">
        <v>0</v>
      </c>
      <c r="K2077" s="1">
        <v>41677</v>
      </c>
      <c r="L2077">
        <v>11</v>
      </c>
      <c r="M2077" t="str" cm="1">
        <f t="array" ref="M2077">_xlfn.IFS(AND(marketing_campaign[[#This Row],[Recency]]&gt;=0,marketing_campaign[[#This Row],[Recency]]&lt;=14),"Early Recency",AND(marketing_campaign[[#This Row],[Recency]]&gt;=15,marketing_campaign[[#This Row],[Recency]]&lt;=31),"Mid-Recency",marketing_campaign[[#This Row],[Recency]]&gt;=32,"Late Recency")</f>
        <v>Early Recency</v>
      </c>
      <c r="N2077">
        <v>180</v>
      </c>
      <c r="O2077">
        <v>60</v>
      </c>
      <c r="P2077">
        <v>241</v>
      </c>
      <c r="Q2077">
        <v>13</v>
      </c>
      <c r="R2077">
        <v>54</v>
      </c>
      <c r="S2077">
        <v>54</v>
      </c>
      <c r="T2077">
        <f>marketing_campaign[[#This Row],[MntGoldProds]]+marketing_campaign[[#This Row],[MntSweetProducts]]+marketing_campaign[[#This Row],[MntFishProducts]]+marketing_campaign[[#This Row],[MntMeatProducts]]+marketing_campaign[[#This Row],[MntFruits]]+marketing_campaign[[#This Row],[MntWines]]</f>
        <v>602</v>
      </c>
      <c r="U2077">
        <v>2</v>
      </c>
      <c r="V2077">
        <v>5</v>
      </c>
      <c r="W2077">
        <v>5</v>
      </c>
      <c r="X2077">
        <v>7</v>
      </c>
      <c r="Y2077">
        <f t="shared" si="65"/>
        <v>19</v>
      </c>
      <c r="Z2077">
        <v>4</v>
      </c>
      <c r="AA2077">
        <v>0</v>
      </c>
      <c r="AB2077">
        <v>0</v>
      </c>
      <c r="AC2077">
        <v>0</v>
      </c>
      <c r="AD2077">
        <v>0</v>
      </c>
      <c r="AE2077">
        <v>0</v>
      </c>
      <c r="AF2077">
        <v>0</v>
      </c>
      <c r="AG2077">
        <v>3</v>
      </c>
      <c r="AH2077">
        <v>11</v>
      </c>
      <c r="AI2077">
        <v>1</v>
      </c>
      <c r="AJ2077">
        <f>marketing_campaign[[#This Row],[AcceptedCmp2]]+marketing_campaign[[#This Row],[AcceptedCmp1]]+marketing_campaign[[#This Row],[AcceptedCmp5]]+marketing_campaign[[#This Row],[AcceptedCmp4]]+marketing_campaign[[#This Row],[AcceptedCmp3]]</f>
        <v>0</v>
      </c>
    </row>
    <row r="2078" spans="1:36" x14ac:dyDescent="0.35">
      <c r="A2078">
        <v>6958</v>
      </c>
      <c r="B2078">
        <v>1977</v>
      </c>
      <c r="C2078">
        <f t="shared" ca="1" si="64"/>
        <v>49</v>
      </c>
      <c r="D2078" t="str" cm="1">
        <f t="array" aca="1" ref="D20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78" t="s">
        <v>34</v>
      </c>
      <c r="F2078" t="s">
        <v>33</v>
      </c>
      <c r="G2078" cm="1">
        <f t="array" ref="G2078">_xlfn.IFS(marketing_campaign[[#This Row],[Marital_Status]]="Single",I2078-J2078+1,marketing_campaign[[#This Row],[Marital_Status]]="Together",I2078+J2078+2,marketing_campaign[[#This Row],[Marital_Status]]="Alone",I2078-J2078+1,marketing_campaign[[#This Row],[Marital_Status]]="Married",I2078+J2078+2,marketing_campaign[[#This Row],[Marital_Status]]="Divorced",I2078+J2078+1,marketing_campaign[[#This Row],[Marital_Status]]="YOLO",I2078-J2078+1,marketing_campaign[[#This Row],[Marital_Status]]="Absurd",I2078-J2078+1,marketing_campaign[[#This Row],[Marital_Status]]="Widow",I2078+J2078+1)</f>
        <v>3</v>
      </c>
      <c r="H2078">
        <v>27889</v>
      </c>
      <c r="I2078">
        <v>1</v>
      </c>
      <c r="J2078">
        <v>0</v>
      </c>
      <c r="K2078" s="1">
        <v>41460</v>
      </c>
      <c r="L2078">
        <v>42</v>
      </c>
      <c r="M2078" t="str" cm="1">
        <f t="array" ref="M2078">_xlfn.IFS(AND(marketing_campaign[[#This Row],[Recency]]&gt;=0,marketing_campaign[[#This Row],[Recency]]&lt;=14),"Early Recency",AND(marketing_campaign[[#This Row],[Recency]]&gt;=15,marketing_campaign[[#This Row],[Recency]]&lt;=31),"Mid-Recency",marketing_campaign[[#This Row],[Recency]]&gt;=32,"Late Recency")</f>
        <v>Late Recency</v>
      </c>
      <c r="N2078">
        <v>14</v>
      </c>
      <c r="O2078">
        <v>0</v>
      </c>
      <c r="P2078">
        <v>4</v>
      </c>
      <c r="Q2078">
        <v>0</v>
      </c>
      <c r="R2078">
        <v>0</v>
      </c>
      <c r="S2078">
        <v>8</v>
      </c>
      <c r="T2078">
        <f>marketing_campaign[[#This Row],[MntGoldProds]]+marketing_campaign[[#This Row],[MntSweetProducts]]+marketing_campaign[[#This Row],[MntFishProducts]]+marketing_campaign[[#This Row],[MntMeatProducts]]+marketing_campaign[[#This Row],[MntFruits]]+marketing_campaign[[#This Row],[MntWines]]</f>
        <v>26</v>
      </c>
      <c r="U2078">
        <v>1</v>
      </c>
      <c r="V2078">
        <v>1</v>
      </c>
      <c r="W2078">
        <v>1</v>
      </c>
      <c r="X2078">
        <v>2</v>
      </c>
      <c r="Y2078">
        <f t="shared" si="65"/>
        <v>5</v>
      </c>
      <c r="Z2078">
        <v>6</v>
      </c>
      <c r="AA2078">
        <v>0</v>
      </c>
      <c r="AB2078">
        <v>0</v>
      </c>
      <c r="AC2078">
        <v>0</v>
      </c>
      <c r="AD2078">
        <v>0</v>
      </c>
      <c r="AE2078">
        <v>0</v>
      </c>
      <c r="AF2078">
        <v>0</v>
      </c>
      <c r="AG2078">
        <v>3</v>
      </c>
      <c r="AH2078">
        <v>11</v>
      </c>
      <c r="AI2078">
        <v>0</v>
      </c>
      <c r="AJ2078">
        <f>marketing_campaign[[#This Row],[AcceptedCmp2]]+marketing_campaign[[#This Row],[AcceptedCmp1]]+marketing_campaign[[#This Row],[AcceptedCmp5]]+marketing_campaign[[#This Row],[AcceptedCmp4]]+marketing_campaign[[#This Row],[AcceptedCmp3]]</f>
        <v>0</v>
      </c>
    </row>
    <row r="2079" spans="1:36" x14ac:dyDescent="0.35">
      <c r="A2079">
        <v>954</v>
      </c>
      <c r="B2079">
        <v>1960</v>
      </c>
      <c r="C2079">
        <f t="shared" ca="1" si="64"/>
        <v>66</v>
      </c>
      <c r="D2079" t="str" cm="1">
        <f t="array" aca="1" ref="D20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79" t="s">
        <v>36</v>
      </c>
      <c r="F2079" t="s">
        <v>38</v>
      </c>
      <c r="G2079" cm="1">
        <f t="array" ref="G2079">_xlfn.IFS(marketing_campaign[[#This Row],[Marital_Status]]="Single",I2079-J2079+1,marketing_campaign[[#This Row],[Marital_Status]]="Together",I2079+J2079+2,marketing_campaign[[#This Row],[Marital_Status]]="Alone",I2079-J2079+1,marketing_campaign[[#This Row],[Marital_Status]]="Married",I2079+J2079+2,marketing_campaign[[#This Row],[Marital_Status]]="Divorced",I2079+J2079+1,marketing_campaign[[#This Row],[Marital_Status]]="YOLO",I2079-J2079+1,marketing_campaign[[#This Row],[Marital_Status]]="Absurd",I2079-J2079+1,marketing_campaign[[#This Row],[Marital_Status]]="Widow",I2079+J2079+1)</f>
        <v>1</v>
      </c>
      <c r="H2079">
        <v>22123</v>
      </c>
      <c r="I2079">
        <v>0</v>
      </c>
      <c r="J2079">
        <v>0</v>
      </c>
      <c r="K2079" s="1">
        <v>41725</v>
      </c>
      <c r="L2079">
        <v>77</v>
      </c>
      <c r="M2079" t="str" cm="1">
        <f t="array" ref="M2079">_xlfn.IFS(AND(marketing_campaign[[#This Row],[Recency]]&gt;=0,marketing_campaign[[#This Row],[Recency]]&lt;=14),"Early Recency",AND(marketing_campaign[[#This Row],[Recency]]&gt;=15,marketing_campaign[[#This Row],[Recency]]&lt;=31),"Mid-Recency",marketing_campaign[[#This Row],[Recency]]&gt;=32,"Late Recency")</f>
        <v>Late Recency</v>
      </c>
      <c r="N2079">
        <v>3</v>
      </c>
      <c r="O2079">
        <v>3</v>
      </c>
      <c r="P2079">
        <v>24</v>
      </c>
      <c r="Q2079">
        <v>34</v>
      </c>
      <c r="R2079">
        <v>7</v>
      </c>
      <c r="S2079">
        <v>31</v>
      </c>
      <c r="T2079">
        <f>marketing_campaign[[#This Row],[MntGoldProds]]+marketing_campaign[[#This Row],[MntSweetProducts]]+marketing_campaign[[#This Row],[MntFishProducts]]+marketing_campaign[[#This Row],[MntMeatProducts]]+marketing_campaign[[#This Row],[MntFruits]]+marketing_campaign[[#This Row],[MntWines]]</f>
        <v>102</v>
      </c>
      <c r="U2079">
        <v>1</v>
      </c>
      <c r="V2079">
        <v>2</v>
      </c>
      <c r="W2079">
        <v>1</v>
      </c>
      <c r="X2079">
        <v>3</v>
      </c>
      <c r="Y2079">
        <f t="shared" si="65"/>
        <v>7</v>
      </c>
      <c r="Z2079">
        <v>5</v>
      </c>
      <c r="AA2079">
        <v>0</v>
      </c>
      <c r="AB2079">
        <v>0</v>
      </c>
      <c r="AC2079">
        <v>0</v>
      </c>
      <c r="AD2079">
        <v>0</v>
      </c>
      <c r="AE2079">
        <v>0</v>
      </c>
      <c r="AF2079">
        <v>0</v>
      </c>
      <c r="AG2079">
        <v>3</v>
      </c>
      <c r="AH2079">
        <v>11</v>
      </c>
      <c r="AI2079">
        <v>0</v>
      </c>
      <c r="AJ2079">
        <f>marketing_campaign[[#This Row],[AcceptedCmp2]]+marketing_campaign[[#This Row],[AcceptedCmp1]]+marketing_campaign[[#This Row],[AcceptedCmp5]]+marketing_campaign[[#This Row],[AcceptedCmp4]]+marketing_campaign[[#This Row],[AcceptedCmp3]]</f>
        <v>0</v>
      </c>
    </row>
    <row r="2080" spans="1:36" x14ac:dyDescent="0.35">
      <c r="A2080">
        <v>5079</v>
      </c>
      <c r="B2080">
        <v>1971</v>
      </c>
      <c r="C2080">
        <f t="shared" ca="1" si="64"/>
        <v>55</v>
      </c>
      <c r="D2080" t="str" cm="1">
        <f t="array" aca="1" ref="D20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80" t="s">
        <v>29</v>
      </c>
      <c r="F2080" t="s">
        <v>33</v>
      </c>
      <c r="G2080" cm="1">
        <f t="array" ref="G2080">_xlfn.IFS(marketing_campaign[[#This Row],[Marital_Status]]="Single",I2080-J2080+1,marketing_campaign[[#This Row],[Marital_Status]]="Together",I2080+J2080+2,marketing_campaign[[#This Row],[Marital_Status]]="Alone",I2080-J2080+1,marketing_campaign[[#This Row],[Marital_Status]]="Married",I2080+J2080+2,marketing_campaign[[#This Row],[Marital_Status]]="Divorced",I2080+J2080+1,marketing_campaign[[#This Row],[Marital_Status]]="YOLO",I2080-J2080+1,marketing_campaign[[#This Row],[Marital_Status]]="Absurd",I2080-J2080+1,marketing_campaign[[#This Row],[Marital_Status]]="Widow",I2080+J2080+1)</f>
        <v>4</v>
      </c>
      <c r="H2080">
        <v>51386</v>
      </c>
      <c r="I2080">
        <v>1</v>
      </c>
      <c r="J2080">
        <v>1</v>
      </c>
      <c r="K2080" s="1">
        <v>41336</v>
      </c>
      <c r="L2080">
        <v>82</v>
      </c>
      <c r="M2080" t="str" cm="1">
        <f t="array" ref="M2080">_xlfn.IFS(AND(marketing_campaign[[#This Row],[Recency]]&gt;=0,marketing_campaign[[#This Row],[Recency]]&lt;=14),"Early Recency",AND(marketing_campaign[[#This Row],[Recency]]&gt;=15,marketing_campaign[[#This Row],[Recency]]&lt;=31),"Mid-Recency",marketing_campaign[[#This Row],[Recency]]&gt;=32,"Late Recency")</f>
        <v>Late Recency</v>
      </c>
      <c r="N2080">
        <v>71</v>
      </c>
      <c r="O2080">
        <v>1</v>
      </c>
      <c r="P2080">
        <v>16</v>
      </c>
      <c r="Q2080">
        <v>0</v>
      </c>
      <c r="R2080">
        <v>0</v>
      </c>
      <c r="S2080">
        <v>9</v>
      </c>
      <c r="T2080">
        <f>marketing_campaign[[#This Row],[MntGoldProds]]+marketing_campaign[[#This Row],[MntSweetProducts]]+marketing_campaign[[#This Row],[MntFishProducts]]+marketing_campaign[[#This Row],[MntMeatProducts]]+marketing_campaign[[#This Row],[MntFruits]]+marketing_campaign[[#This Row],[MntWines]]</f>
        <v>97</v>
      </c>
      <c r="U2080">
        <v>4</v>
      </c>
      <c r="V2080">
        <v>2</v>
      </c>
      <c r="W2080">
        <v>1</v>
      </c>
      <c r="X2080">
        <v>3</v>
      </c>
      <c r="Y2080">
        <f t="shared" si="65"/>
        <v>10</v>
      </c>
      <c r="Z2080">
        <v>8</v>
      </c>
      <c r="AA2080">
        <v>0</v>
      </c>
      <c r="AB2080">
        <v>0</v>
      </c>
      <c r="AC2080">
        <v>0</v>
      </c>
      <c r="AD2080">
        <v>0</v>
      </c>
      <c r="AE2080">
        <v>0</v>
      </c>
      <c r="AF2080">
        <v>0</v>
      </c>
      <c r="AG2080">
        <v>3</v>
      </c>
      <c r="AH2080">
        <v>11</v>
      </c>
      <c r="AI2080">
        <v>0</v>
      </c>
      <c r="AJ2080">
        <f>marketing_campaign[[#This Row],[AcceptedCmp2]]+marketing_campaign[[#This Row],[AcceptedCmp1]]+marketing_campaign[[#This Row],[AcceptedCmp5]]+marketing_campaign[[#This Row],[AcceptedCmp4]]+marketing_campaign[[#This Row],[AcceptedCmp3]]</f>
        <v>0</v>
      </c>
    </row>
    <row r="2081" spans="1:36" x14ac:dyDescent="0.35">
      <c r="A2081">
        <v>10339</v>
      </c>
      <c r="B2081">
        <v>1954</v>
      </c>
      <c r="C2081">
        <f t="shared" ca="1" si="64"/>
        <v>72</v>
      </c>
      <c r="D2081" t="str" cm="1">
        <f t="array" aca="1" ref="D20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1" t="s">
        <v>34</v>
      </c>
      <c r="F2081" t="s">
        <v>31</v>
      </c>
      <c r="G2081" cm="1">
        <f t="array" ref="G2081">_xlfn.IFS(marketing_campaign[[#This Row],[Marital_Status]]="Single",I2081-J2081+1,marketing_campaign[[#This Row],[Marital_Status]]="Together",I2081+J2081+2,marketing_campaign[[#This Row],[Marital_Status]]="Alone",I2081-J2081+1,marketing_campaign[[#This Row],[Marital_Status]]="Married",I2081+J2081+2,marketing_campaign[[#This Row],[Marital_Status]]="Divorced",I2081+J2081+1,marketing_campaign[[#This Row],[Marital_Status]]="YOLO",I2081-J2081+1,marketing_campaign[[#This Row],[Marital_Status]]="Absurd",I2081-J2081+1,marketing_campaign[[#This Row],[Marital_Status]]="Widow",I2081+J2081+1)</f>
        <v>3</v>
      </c>
      <c r="H2081">
        <v>51386</v>
      </c>
      <c r="I2081">
        <v>0</v>
      </c>
      <c r="J2081">
        <v>1</v>
      </c>
      <c r="K2081" s="1">
        <v>41448</v>
      </c>
      <c r="L2081">
        <v>83</v>
      </c>
      <c r="M2081" t="str" cm="1">
        <f t="array" ref="M2081">_xlfn.IFS(AND(marketing_campaign[[#This Row],[Recency]]&gt;=0,marketing_campaign[[#This Row],[Recency]]&lt;=14),"Early Recency",AND(marketing_campaign[[#This Row],[Recency]]&gt;=15,marketing_campaign[[#This Row],[Recency]]&lt;=31),"Mid-Recency",marketing_campaign[[#This Row],[Recency]]&gt;=32,"Late Recency")</f>
        <v>Late Recency</v>
      </c>
      <c r="N2081">
        <v>161</v>
      </c>
      <c r="O2081">
        <v>0</v>
      </c>
      <c r="P2081">
        <v>22</v>
      </c>
      <c r="Q2081">
        <v>0</v>
      </c>
      <c r="R2081">
        <v>0</v>
      </c>
      <c r="S2081">
        <v>24</v>
      </c>
      <c r="T2081">
        <f>marketing_campaign[[#This Row],[MntGoldProds]]+marketing_campaign[[#This Row],[MntSweetProducts]]+marketing_campaign[[#This Row],[MntFishProducts]]+marketing_campaign[[#This Row],[MntMeatProducts]]+marketing_campaign[[#This Row],[MntFruits]]+marketing_campaign[[#This Row],[MntWines]]</f>
        <v>207</v>
      </c>
      <c r="U2081">
        <v>2</v>
      </c>
      <c r="V2081">
        <v>4</v>
      </c>
      <c r="W2081">
        <v>1</v>
      </c>
      <c r="X2081">
        <v>4</v>
      </c>
      <c r="Y2081">
        <f t="shared" si="65"/>
        <v>11</v>
      </c>
      <c r="Z2081">
        <v>6</v>
      </c>
      <c r="AA2081">
        <v>0</v>
      </c>
      <c r="AB2081">
        <v>0</v>
      </c>
      <c r="AC2081">
        <v>0</v>
      </c>
      <c r="AD2081">
        <v>0</v>
      </c>
      <c r="AE2081">
        <v>0</v>
      </c>
      <c r="AF2081">
        <v>0</v>
      </c>
      <c r="AG2081">
        <v>3</v>
      </c>
      <c r="AH2081">
        <v>11</v>
      </c>
      <c r="AI2081">
        <v>0</v>
      </c>
      <c r="AJ2081">
        <f>marketing_campaign[[#This Row],[AcceptedCmp2]]+marketing_campaign[[#This Row],[AcceptedCmp1]]+marketing_campaign[[#This Row],[AcceptedCmp5]]+marketing_campaign[[#This Row],[AcceptedCmp4]]+marketing_campaign[[#This Row],[AcceptedCmp3]]</f>
        <v>0</v>
      </c>
    </row>
    <row r="2082" spans="1:36" x14ac:dyDescent="0.35">
      <c r="A2082">
        <v>4643</v>
      </c>
      <c r="B2082">
        <v>1973</v>
      </c>
      <c r="C2082">
        <f t="shared" ca="1" si="64"/>
        <v>53</v>
      </c>
      <c r="D2082" t="str" cm="1">
        <f t="array" aca="1" ref="D20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82" t="s">
        <v>29</v>
      </c>
      <c r="F2082" t="s">
        <v>33</v>
      </c>
      <c r="G2082" cm="1">
        <f t="array" ref="G2082">_xlfn.IFS(marketing_campaign[[#This Row],[Marital_Status]]="Single",I2082-J2082+1,marketing_campaign[[#This Row],[Marital_Status]]="Together",I2082+J2082+2,marketing_campaign[[#This Row],[Marital_Status]]="Alone",I2082-J2082+1,marketing_campaign[[#This Row],[Marital_Status]]="Married",I2082+J2082+2,marketing_campaign[[#This Row],[Marital_Status]]="Divorced",I2082+J2082+1,marketing_campaign[[#This Row],[Marital_Status]]="YOLO",I2082-J2082+1,marketing_campaign[[#This Row],[Marital_Status]]="Absurd",I2082-J2082+1,marketing_campaign[[#This Row],[Marital_Status]]="Widow",I2082+J2082+1)</f>
        <v>3</v>
      </c>
      <c r="H2082">
        <v>27803</v>
      </c>
      <c r="I2082">
        <v>1</v>
      </c>
      <c r="J2082">
        <v>0</v>
      </c>
      <c r="K2082" s="1">
        <v>41147</v>
      </c>
      <c r="L2082">
        <v>40</v>
      </c>
      <c r="M2082" t="str" cm="1">
        <f t="array" ref="M2082">_xlfn.IFS(AND(marketing_campaign[[#This Row],[Recency]]&gt;=0,marketing_campaign[[#This Row],[Recency]]&lt;=14),"Early Recency",AND(marketing_campaign[[#This Row],[Recency]]&gt;=15,marketing_campaign[[#This Row],[Recency]]&lt;=31),"Mid-Recency",marketing_campaign[[#This Row],[Recency]]&gt;=32,"Late Recency")</f>
        <v>Late Recency</v>
      </c>
      <c r="N2082">
        <v>8</v>
      </c>
      <c r="O2082">
        <v>26</v>
      </c>
      <c r="P2082">
        <v>46</v>
      </c>
      <c r="Q2082">
        <v>38</v>
      </c>
      <c r="R2082">
        <v>9</v>
      </c>
      <c r="S2082">
        <v>49</v>
      </c>
      <c r="T2082">
        <f>marketing_campaign[[#This Row],[MntGoldProds]]+marketing_campaign[[#This Row],[MntSweetProducts]]+marketing_campaign[[#This Row],[MntFishProducts]]+marketing_campaign[[#This Row],[MntMeatProducts]]+marketing_campaign[[#This Row],[MntFruits]]+marketing_campaign[[#This Row],[MntWines]]</f>
        <v>176</v>
      </c>
      <c r="U2082">
        <v>2</v>
      </c>
      <c r="V2082">
        <v>3</v>
      </c>
      <c r="W2082">
        <v>0</v>
      </c>
      <c r="X2082">
        <v>4</v>
      </c>
      <c r="Y2082">
        <f t="shared" si="65"/>
        <v>9</v>
      </c>
      <c r="Z2082">
        <v>8</v>
      </c>
      <c r="AA2082">
        <v>0</v>
      </c>
      <c r="AB2082">
        <v>0</v>
      </c>
      <c r="AC2082">
        <v>0</v>
      </c>
      <c r="AD2082">
        <v>0</v>
      </c>
      <c r="AE2082">
        <v>0</v>
      </c>
      <c r="AF2082">
        <v>0</v>
      </c>
      <c r="AG2082">
        <v>3</v>
      </c>
      <c r="AH2082">
        <v>11</v>
      </c>
      <c r="AI2082">
        <v>0</v>
      </c>
      <c r="AJ2082">
        <f>marketing_campaign[[#This Row],[AcceptedCmp2]]+marketing_campaign[[#This Row],[AcceptedCmp1]]+marketing_campaign[[#This Row],[AcceptedCmp5]]+marketing_campaign[[#This Row],[AcceptedCmp4]]+marketing_campaign[[#This Row],[AcceptedCmp3]]</f>
        <v>0</v>
      </c>
    </row>
    <row r="2083" spans="1:36" x14ac:dyDescent="0.35">
      <c r="A2083">
        <v>3117</v>
      </c>
      <c r="B2083">
        <v>1955</v>
      </c>
      <c r="C2083">
        <f t="shared" ca="1" si="64"/>
        <v>71</v>
      </c>
      <c r="D2083" t="str" cm="1">
        <f t="array" aca="1" ref="D20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3" t="s">
        <v>29</v>
      </c>
      <c r="F2083" t="s">
        <v>30</v>
      </c>
      <c r="G2083" cm="1">
        <f t="array" ref="G2083">_xlfn.IFS(marketing_campaign[[#This Row],[Marital_Status]]="Single",I2083-J2083+1,marketing_campaign[[#This Row],[Marital_Status]]="Together",I2083+J2083+2,marketing_campaign[[#This Row],[Marital_Status]]="Alone",I2083-J2083+1,marketing_campaign[[#This Row],[Marital_Status]]="Married",I2083+J2083+2,marketing_campaign[[#This Row],[Marital_Status]]="Divorced",I2083+J2083+1,marketing_campaign[[#This Row],[Marital_Status]]="YOLO",I2083-J2083+1,marketing_campaign[[#This Row],[Marital_Status]]="Absurd",I2083-J2083+1,marketing_campaign[[#This Row],[Marital_Status]]="Widow",I2083+J2083+1)</f>
        <v>0</v>
      </c>
      <c r="H2083">
        <v>51386</v>
      </c>
      <c r="I2083">
        <v>0</v>
      </c>
      <c r="J2083">
        <v>1</v>
      </c>
      <c r="K2083" s="1">
        <v>41565</v>
      </c>
      <c r="L2083">
        <v>95</v>
      </c>
      <c r="M2083" t="str" cm="1">
        <f t="array" ref="M2083">_xlfn.IFS(AND(marketing_campaign[[#This Row],[Recency]]&gt;=0,marketing_campaign[[#This Row],[Recency]]&lt;=14),"Early Recency",AND(marketing_campaign[[#This Row],[Recency]]&gt;=15,marketing_campaign[[#This Row],[Recency]]&lt;=31),"Mid-Recency",marketing_campaign[[#This Row],[Recency]]&gt;=32,"Late Recency")</f>
        <v>Late Recency</v>
      </c>
      <c r="N2083">
        <v>264</v>
      </c>
      <c r="O2083">
        <v>0</v>
      </c>
      <c r="P2083">
        <v>21</v>
      </c>
      <c r="Q2083">
        <v>12</v>
      </c>
      <c r="R2083">
        <v>6</v>
      </c>
      <c r="S2083">
        <v>147</v>
      </c>
      <c r="T2083">
        <f>marketing_campaign[[#This Row],[MntGoldProds]]+marketing_campaign[[#This Row],[MntSweetProducts]]+marketing_campaign[[#This Row],[MntFishProducts]]+marketing_campaign[[#This Row],[MntMeatProducts]]+marketing_campaign[[#This Row],[MntFruits]]+marketing_campaign[[#This Row],[MntWines]]</f>
        <v>450</v>
      </c>
      <c r="U2083">
        <v>3</v>
      </c>
      <c r="V2083">
        <v>6</v>
      </c>
      <c r="W2083">
        <v>1</v>
      </c>
      <c r="X2083">
        <v>5</v>
      </c>
      <c r="Y2083">
        <f t="shared" si="65"/>
        <v>15</v>
      </c>
      <c r="Z2083">
        <v>7</v>
      </c>
      <c r="AA2083">
        <v>0</v>
      </c>
      <c r="AB2083">
        <v>0</v>
      </c>
      <c r="AC2083">
        <v>0</v>
      </c>
      <c r="AD2083">
        <v>0</v>
      </c>
      <c r="AE2083">
        <v>0</v>
      </c>
      <c r="AF2083">
        <v>0</v>
      </c>
      <c r="AG2083">
        <v>3</v>
      </c>
      <c r="AH2083">
        <v>11</v>
      </c>
      <c r="AI2083">
        <v>0</v>
      </c>
      <c r="AJ2083">
        <f>marketing_campaign[[#This Row],[AcceptedCmp2]]+marketing_campaign[[#This Row],[AcceptedCmp1]]+marketing_campaign[[#This Row],[AcceptedCmp5]]+marketing_campaign[[#This Row],[AcceptedCmp4]]+marketing_campaign[[#This Row],[AcceptedCmp3]]</f>
        <v>0</v>
      </c>
    </row>
    <row r="2084" spans="1:36" x14ac:dyDescent="0.35">
      <c r="A2084">
        <v>6497</v>
      </c>
      <c r="B2084">
        <v>1960</v>
      </c>
      <c r="C2084">
        <f t="shared" ca="1" si="64"/>
        <v>66</v>
      </c>
      <c r="D2084" t="str" cm="1">
        <f t="array" aca="1" ref="D20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4" t="s">
        <v>29</v>
      </c>
      <c r="F2084" t="s">
        <v>33</v>
      </c>
      <c r="G2084" cm="1">
        <f t="array" ref="G2084">_xlfn.IFS(marketing_campaign[[#This Row],[Marital_Status]]="Single",I2084-J2084+1,marketing_campaign[[#This Row],[Marital_Status]]="Together",I2084+J2084+2,marketing_campaign[[#This Row],[Marital_Status]]="Alone",I2084-J2084+1,marketing_campaign[[#This Row],[Marital_Status]]="Married",I2084+J2084+2,marketing_campaign[[#This Row],[Marital_Status]]="Divorced",I2084+J2084+1,marketing_campaign[[#This Row],[Marital_Status]]="YOLO",I2084-J2084+1,marketing_campaign[[#This Row],[Marital_Status]]="Absurd",I2084-J2084+1,marketing_campaign[[#This Row],[Marital_Status]]="Widow",I2084+J2084+1)</f>
        <v>3</v>
      </c>
      <c r="H2084">
        <v>51651</v>
      </c>
      <c r="I2084">
        <v>0</v>
      </c>
      <c r="J2084">
        <v>1</v>
      </c>
      <c r="K2084" s="1">
        <v>41220</v>
      </c>
      <c r="L2084">
        <v>32</v>
      </c>
      <c r="M2084" t="str" cm="1">
        <f t="array" ref="M2084">_xlfn.IFS(AND(marketing_campaign[[#This Row],[Recency]]&gt;=0,marketing_campaign[[#This Row],[Recency]]&lt;=14),"Early Recency",AND(marketing_campaign[[#This Row],[Recency]]&gt;=15,marketing_campaign[[#This Row],[Recency]]&lt;=31),"Mid-Recency",marketing_campaign[[#This Row],[Recency]]&gt;=32,"Late Recency")</f>
        <v>Late Recency</v>
      </c>
      <c r="N2084">
        <v>293</v>
      </c>
      <c r="O2084">
        <v>6</v>
      </c>
      <c r="P2084">
        <v>23</v>
      </c>
      <c r="Q2084">
        <v>13</v>
      </c>
      <c r="R2084">
        <v>6</v>
      </c>
      <c r="S2084">
        <v>92</v>
      </c>
      <c r="T2084">
        <f>marketing_campaign[[#This Row],[MntGoldProds]]+marketing_campaign[[#This Row],[MntSweetProducts]]+marketing_campaign[[#This Row],[MntFishProducts]]+marketing_campaign[[#This Row],[MntMeatProducts]]+marketing_campaign[[#This Row],[MntFruits]]+marketing_campaign[[#This Row],[MntWines]]</f>
        <v>433</v>
      </c>
      <c r="U2084">
        <v>4</v>
      </c>
      <c r="V2084">
        <v>6</v>
      </c>
      <c r="W2084">
        <v>2</v>
      </c>
      <c r="X2084">
        <v>5</v>
      </c>
      <c r="Y2084">
        <f t="shared" si="65"/>
        <v>17</v>
      </c>
      <c r="Z2084">
        <v>8</v>
      </c>
      <c r="AA2084">
        <v>0</v>
      </c>
      <c r="AB2084">
        <v>0</v>
      </c>
      <c r="AC2084">
        <v>0</v>
      </c>
      <c r="AD2084">
        <v>0</v>
      </c>
      <c r="AE2084">
        <v>0</v>
      </c>
      <c r="AF2084">
        <v>0</v>
      </c>
      <c r="AG2084">
        <v>3</v>
      </c>
      <c r="AH2084">
        <v>11</v>
      </c>
      <c r="AI2084">
        <v>0</v>
      </c>
      <c r="AJ2084">
        <f>marketing_campaign[[#This Row],[AcceptedCmp2]]+marketing_campaign[[#This Row],[AcceptedCmp1]]+marketing_campaign[[#This Row],[AcceptedCmp5]]+marketing_campaign[[#This Row],[AcceptedCmp4]]+marketing_campaign[[#This Row],[AcceptedCmp3]]</f>
        <v>0</v>
      </c>
    </row>
    <row r="2085" spans="1:36" x14ac:dyDescent="0.35">
      <c r="A2085">
        <v>5396</v>
      </c>
      <c r="B2085">
        <v>1988</v>
      </c>
      <c r="C2085">
        <f t="shared" ca="1" si="64"/>
        <v>38</v>
      </c>
      <c r="D2085" t="str" cm="1">
        <f t="array" aca="1" ref="D20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85" t="s">
        <v>29</v>
      </c>
      <c r="F2085" t="s">
        <v>33</v>
      </c>
      <c r="G2085" cm="1">
        <f t="array" ref="G2085">_xlfn.IFS(marketing_campaign[[#This Row],[Marital_Status]]="Single",I2085-J2085+1,marketing_campaign[[#This Row],[Marital_Status]]="Together",I2085+J2085+2,marketing_campaign[[#This Row],[Marital_Status]]="Alone",I2085-J2085+1,marketing_campaign[[#This Row],[Marital_Status]]="Married",I2085+J2085+2,marketing_campaign[[#This Row],[Marital_Status]]="Divorced",I2085+J2085+1,marketing_campaign[[#This Row],[Marital_Status]]="YOLO",I2085-J2085+1,marketing_campaign[[#This Row],[Marital_Status]]="Absurd",I2085-J2085+1,marketing_campaign[[#This Row],[Marital_Status]]="Widow",I2085+J2085+1)</f>
        <v>2</v>
      </c>
      <c r="H2085">
        <v>68487</v>
      </c>
      <c r="I2085">
        <v>0</v>
      </c>
      <c r="J2085">
        <v>0</v>
      </c>
      <c r="K2085" s="1">
        <v>41287</v>
      </c>
      <c r="L2085">
        <v>48</v>
      </c>
      <c r="M2085" t="str" cm="1">
        <f t="array" ref="M2085">_xlfn.IFS(AND(marketing_campaign[[#This Row],[Recency]]&gt;=0,marketing_campaign[[#This Row],[Recency]]&lt;=14),"Early Recency",AND(marketing_campaign[[#This Row],[Recency]]&gt;=15,marketing_campaign[[#This Row],[Recency]]&lt;=31),"Mid-Recency",marketing_campaign[[#This Row],[Recency]]&gt;=32,"Late Recency")</f>
        <v>Late Recency</v>
      </c>
      <c r="N2085">
        <v>758</v>
      </c>
      <c r="O2085">
        <v>12</v>
      </c>
      <c r="P2085">
        <v>385</v>
      </c>
      <c r="Q2085">
        <v>33</v>
      </c>
      <c r="R2085">
        <v>89</v>
      </c>
      <c r="S2085">
        <v>89</v>
      </c>
      <c r="T2085">
        <f>marketing_campaign[[#This Row],[MntGoldProds]]+marketing_campaign[[#This Row],[MntSweetProducts]]+marketing_campaign[[#This Row],[MntFishProducts]]+marketing_campaign[[#This Row],[MntMeatProducts]]+marketing_campaign[[#This Row],[MntFruits]]+marketing_campaign[[#This Row],[MntWines]]</f>
        <v>1366</v>
      </c>
      <c r="U2085">
        <v>1</v>
      </c>
      <c r="V2085">
        <v>9</v>
      </c>
      <c r="W2085">
        <v>7</v>
      </c>
      <c r="X2085">
        <v>13</v>
      </c>
      <c r="Y2085">
        <f t="shared" si="65"/>
        <v>30</v>
      </c>
      <c r="Z2085">
        <v>4</v>
      </c>
      <c r="AA2085">
        <v>0</v>
      </c>
      <c r="AB2085">
        <v>0</v>
      </c>
      <c r="AC2085">
        <v>0</v>
      </c>
      <c r="AD2085">
        <v>0</v>
      </c>
      <c r="AE2085">
        <v>0</v>
      </c>
      <c r="AF2085">
        <v>0</v>
      </c>
      <c r="AG2085">
        <v>3</v>
      </c>
      <c r="AH2085">
        <v>11</v>
      </c>
      <c r="AI2085">
        <v>0</v>
      </c>
      <c r="AJ2085">
        <f>marketing_campaign[[#This Row],[AcceptedCmp2]]+marketing_campaign[[#This Row],[AcceptedCmp1]]+marketing_campaign[[#This Row],[AcceptedCmp5]]+marketing_campaign[[#This Row],[AcceptedCmp4]]+marketing_campaign[[#This Row],[AcceptedCmp3]]</f>
        <v>0</v>
      </c>
    </row>
    <row r="2086" spans="1:36" x14ac:dyDescent="0.35">
      <c r="A2086">
        <v>5250</v>
      </c>
      <c r="B2086">
        <v>1943</v>
      </c>
      <c r="C2086">
        <f t="shared" ca="1" si="64"/>
        <v>83</v>
      </c>
      <c r="D2086" t="str" cm="1">
        <f t="array" aca="1" ref="D20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086" t="s">
        <v>34</v>
      </c>
      <c r="F2086" t="s">
        <v>38</v>
      </c>
      <c r="G2086" cm="1">
        <f t="array" ref="G2086">_xlfn.IFS(marketing_campaign[[#This Row],[Marital_Status]]="Single",I2086-J2086+1,marketing_campaign[[#This Row],[Marital_Status]]="Together",I2086+J2086+2,marketing_campaign[[#This Row],[Marital_Status]]="Alone",I2086-J2086+1,marketing_campaign[[#This Row],[Marital_Status]]="Married",I2086+J2086+2,marketing_campaign[[#This Row],[Marital_Status]]="Divorced",I2086+J2086+1,marketing_campaign[[#This Row],[Marital_Status]]="YOLO",I2086-J2086+1,marketing_campaign[[#This Row],[Marital_Status]]="Absurd",I2086-J2086+1,marketing_campaign[[#This Row],[Marital_Status]]="Widow",I2086+J2086+1)</f>
        <v>1</v>
      </c>
      <c r="H2086">
        <v>51386</v>
      </c>
      <c r="I2086">
        <v>0</v>
      </c>
      <c r="J2086">
        <v>0</v>
      </c>
      <c r="K2086" s="1">
        <v>41577</v>
      </c>
      <c r="L2086">
        <v>75</v>
      </c>
      <c r="M2086" t="str" cm="1">
        <f t="array" ref="M2086">_xlfn.IFS(AND(marketing_campaign[[#This Row],[Recency]]&gt;=0,marketing_campaign[[#This Row],[Recency]]&lt;=14),"Early Recency",AND(marketing_campaign[[#This Row],[Recency]]&gt;=15,marketing_campaign[[#This Row],[Recency]]&lt;=31),"Mid-Recency",marketing_campaign[[#This Row],[Recency]]&gt;=32,"Late Recency")</f>
        <v>Late Recency</v>
      </c>
      <c r="N2086">
        <v>532</v>
      </c>
      <c r="O2086">
        <v>126</v>
      </c>
      <c r="P2086">
        <v>490</v>
      </c>
      <c r="Q2086">
        <v>164</v>
      </c>
      <c r="R2086">
        <v>126</v>
      </c>
      <c r="S2086">
        <v>126</v>
      </c>
      <c r="T2086">
        <f>marketing_campaign[[#This Row],[MntGoldProds]]+marketing_campaign[[#This Row],[MntSweetProducts]]+marketing_campaign[[#This Row],[MntFishProducts]]+marketing_campaign[[#This Row],[MntMeatProducts]]+marketing_campaign[[#This Row],[MntFruits]]+marketing_campaign[[#This Row],[MntWines]]</f>
        <v>1564</v>
      </c>
      <c r="U2086">
        <v>1</v>
      </c>
      <c r="V2086">
        <v>5</v>
      </c>
      <c r="W2086">
        <v>5</v>
      </c>
      <c r="X2086">
        <v>11</v>
      </c>
      <c r="Y2086">
        <f t="shared" si="65"/>
        <v>22</v>
      </c>
      <c r="Z2086">
        <v>1</v>
      </c>
      <c r="AA2086">
        <v>0</v>
      </c>
      <c r="AB2086">
        <v>0</v>
      </c>
      <c r="AC2086">
        <v>1</v>
      </c>
      <c r="AD2086">
        <v>0</v>
      </c>
      <c r="AE2086">
        <v>0</v>
      </c>
      <c r="AF2086">
        <v>0</v>
      </c>
      <c r="AG2086">
        <v>3</v>
      </c>
      <c r="AH2086">
        <v>11</v>
      </c>
      <c r="AI2086">
        <v>1</v>
      </c>
      <c r="AJ2086">
        <f>marketing_campaign[[#This Row],[AcceptedCmp2]]+marketing_campaign[[#This Row],[AcceptedCmp1]]+marketing_campaign[[#This Row],[AcceptedCmp5]]+marketing_campaign[[#This Row],[AcceptedCmp4]]+marketing_campaign[[#This Row],[AcceptedCmp3]]</f>
        <v>1</v>
      </c>
    </row>
    <row r="2087" spans="1:36" x14ac:dyDescent="0.35">
      <c r="A2087">
        <v>1052</v>
      </c>
      <c r="B2087">
        <v>1969</v>
      </c>
      <c r="C2087">
        <f t="shared" ca="1" si="64"/>
        <v>57</v>
      </c>
      <c r="D2087" t="str" cm="1">
        <f t="array" aca="1" ref="D20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87" t="s">
        <v>29</v>
      </c>
      <c r="F2087" t="s">
        <v>33</v>
      </c>
      <c r="G2087" cm="1">
        <f t="array" ref="G2087">_xlfn.IFS(marketing_campaign[[#This Row],[Marital_Status]]="Single",I2087-J2087+1,marketing_campaign[[#This Row],[Marital_Status]]="Together",I2087+J2087+2,marketing_campaign[[#This Row],[Marital_Status]]="Alone",I2087-J2087+1,marketing_campaign[[#This Row],[Marital_Status]]="Married",I2087+J2087+2,marketing_campaign[[#This Row],[Marital_Status]]="Divorced",I2087+J2087+1,marketing_campaign[[#This Row],[Marital_Status]]="YOLO",I2087-J2087+1,marketing_campaign[[#This Row],[Marital_Status]]="Absurd",I2087-J2087+1,marketing_campaign[[#This Row],[Marital_Status]]="Widow",I2087+J2087+1)</f>
        <v>3</v>
      </c>
      <c r="H2087">
        <v>56796</v>
      </c>
      <c r="I2087">
        <v>0</v>
      </c>
      <c r="J2087">
        <v>1</v>
      </c>
      <c r="K2087" s="1">
        <v>41321</v>
      </c>
      <c r="L2087">
        <v>24</v>
      </c>
      <c r="M2087" t="str" cm="1">
        <f t="array" ref="M2087">_xlfn.IFS(AND(marketing_campaign[[#This Row],[Recency]]&gt;=0,marketing_campaign[[#This Row],[Recency]]&lt;=14),"Early Recency",AND(marketing_campaign[[#This Row],[Recency]]&gt;=15,marketing_campaign[[#This Row],[Recency]]&lt;=31),"Mid-Recency",marketing_campaign[[#This Row],[Recency]]&gt;=32,"Late Recency")</f>
        <v>Mid-Recency</v>
      </c>
      <c r="N2087">
        <v>656</v>
      </c>
      <c r="O2087">
        <v>38</v>
      </c>
      <c r="P2087">
        <v>161</v>
      </c>
      <c r="Q2087">
        <v>62</v>
      </c>
      <c r="R2087">
        <v>47</v>
      </c>
      <c r="S2087">
        <v>37</v>
      </c>
      <c r="T2087">
        <f>marketing_campaign[[#This Row],[MntGoldProds]]+marketing_campaign[[#This Row],[MntSweetProducts]]+marketing_campaign[[#This Row],[MntFishProducts]]+marketing_campaign[[#This Row],[MntMeatProducts]]+marketing_campaign[[#This Row],[MntFruits]]+marketing_campaign[[#This Row],[MntWines]]</f>
        <v>1001</v>
      </c>
      <c r="U2087">
        <v>3</v>
      </c>
      <c r="V2087">
        <v>8</v>
      </c>
      <c r="W2087">
        <v>9</v>
      </c>
      <c r="X2087">
        <v>7</v>
      </c>
      <c r="Y2087">
        <f t="shared" si="65"/>
        <v>27</v>
      </c>
      <c r="Z2087">
        <v>7</v>
      </c>
      <c r="AA2087">
        <v>0</v>
      </c>
      <c r="AB2087">
        <v>0</v>
      </c>
      <c r="AC2087">
        <v>0</v>
      </c>
      <c r="AD2087">
        <v>0</v>
      </c>
      <c r="AE2087">
        <v>0</v>
      </c>
      <c r="AF2087">
        <v>0</v>
      </c>
      <c r="AG2087">
        <v>3</v>
      </c>
      <c r="AH2087">
        <v>11</v>
      </c>
      <c r="AI2087">
        <v>0</v>
      </c>
      <c r="AJ2087">
        <f>marketing_campaign[[#This Row],[AcceptedCmp2]]+marketing_campaign[[#This Row],[AcceptedCmp1]]+marketing_campaign[[#This Row],[AcceptedCmp5]]+marketing_campaign[[#This Row],[AcceptedCmp4]]+marketing_campaign[[#This Row],[AcceptedCmp3]]</f>
        <v>0</v>
      </c>
    </row>
    <row r="2088" spans="1:36" x14ac:dyDescent="0.35">
      <c r="A2088">
        <v>2802</v>
      </c>
      <c r="B2088">
        <v>1992</v>
      </c>
      <c r="C2088">
        <f t="shared" ca="1" si="64"/>
        <v>34</v>
      </c>
      <c r="D2088" t="str" cm="1">
        <f t="array" aca="1" ref="D20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88" t="s">
        <v>37</v>
      </c>
      <c r="F2088" t="s">
        <v>33</v>
      </c>
      <c r="G2088" cm="1">
        <f t="array" ref="G2088">_xlfn.IFS(marketing_campaign[[#This Row],[Marital_Status]]="Single",I2088-J2088+1,marketing_campaign[[#This Row],[Marital_Status]]="Together",I2088+J2088+2,marketing_campaign[[#This Row],[Marital_Status]]="Alone",I2088-J2088+1,marketing_campaign[[#This Row],[Marital_Status]]="Married",I2088+J2088+2,marketing_campaign[[#This Row],[Marital_Status]]="Divorced",I2088+J2088+1,marketing_campaign[[#This Row],[Marital_Status]]="YOLO",I2088-J2088+1,marketing_campaign[[#This Row],[Marital_Status]]="Absurd",I2088-J2088+1,marketing_campaign[[#This Row],[Marital_Status]]="Widow",I2088+J2088+1)</f>
        <v>2</v>
      </c>
      <c r="H2088">
        <v>87000</v>
      </c>
      <c r="I2088">
        <v>0</v>
      </c>
      <c r="J2088">
        <v>0</v>
      </c>
      <c r="K2088" s="1">
        <v>41258</v>
      </c>
      <c r="L2088">
        <v>61</v>
      </c>
      <c r="M2088" t="str" cm="1">
        <f t="array" ref="M2088">_xlfn.IFS(AND(marketing_campaign[[#This Row],[Recency]]&gt;=0,marketing_campaign[[#This Row],[Recency]]&lt;=14),"Early Recency",AND(marketing_campaign[[#This Row],[Recency]]&gt;=15,marketing_campaign[[#This Row],[Recency]]&lt;=31),"Mid-Recency",marketing_campaign[[#This Row],[Recency]]&gt;=32,"Late Recency")</f>
        <v>Late Recency</v>
      </c>
      <c r="N2088">
        <v>196</v>
      </c>
      <c r="O2088">
        <v>25</v>
      </c>
      <c r="P2088">
        <v>607</v>
      </c>
      <c r="Q2088">
        <v>67</v>
      </c>
      <c r="R2088">
        <v>17</v>
      </c>
      <c r="S2088">
        <v>49</v>
      </c>
      <c r="T2088">
        <f>marketing_campaign[[#This Row],[MntGoldProds]]+marketing_campaign[[#This Row],[MntSweetProducts]]+marketing_campaign[[#This Row],[MntFishProducts]]+marketing_campaign[[#This Row],[MntMeatProducts]]+marketing_campaign[[#This Row],[MntFruits]]+marketing_campaign[[#This Row],[MntWines]]</f>
        <v>961</v>
      </c>
      <c r="U2088">
        <v>1</v>
      </c>
      <c r="V2088">
        <v>4</v>
      </c>
      <c r="W2088">
        <v>6</v>
      </c>
      <c r="X2088">
        <v>7</v>
      </c>
      <c r="Y2088">
        <f t="shared" si="65"/>
        <v>18</v>
      </c>
      <c r="Z2088">
        <v>2</v>
      </c>
      <c r="AA2088">
        <v>0</v>
      </c>
      <c r="AB2088">
        <v>0</v>
      </c>
      <c r="AC2088">
        <v>0</v>
      </c>
      <c r="AD2088">
        <v>0</v>
      </c>
      <c r="AE2088">
        <v>0</v>
      </c>
      <c r="AF2088">
        <v>0</v>
      </c>
      <c r="AG2088">
        <v>3</v>
      </c>
      <c r="AH2088">
        <v>11</v>
      </c>
      <c r="AI2088">
        <v>0</v>
      </c>
      <c r="AJ2088">
        <f>marketing_campaign[[#This Row],[AcceptedCmp2]]+marketing_campaign[[#This Row],[AcceptedCmp1]]+marketing_campaign[[#This Row],[AcceptedCmp5]]+marketing_campaign[[#This Row],[AcceptedCmp4]]+marketing_campaign[[#This Row],[AcceptedCmp3]]</f>
        <v>0</v>
      </c>
    </row>
    <row r="2089" spans="1:36" x14ac:dyDescent="0.35">
      <c r="A2089">
        <v>6343</v>
      </c>
      <c r="B2089">
        <v>1959</v>
      </c>
      <c r="C2089">
        <f t="shared" ca="1" si="64"/>
        <v>67</v>
      </c>
      <c r="D2089" t="str" cm="1">
        <f t="array" aca="1" ref="D20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89" t="s">
        <v>29</v>
      </c>
      <c r="F2089" t="s">
        <v>33</v>
      </c>
      <c r="G2089" cm="1">
        <f t="array" ref="G2089">_xlfn.IFS(marketing_campaign[[#This Row],[Marital_Status]]="Single",I2089-J2089+1,marketing_campaign[[#This Row],[Marital_Status]]="Together",I2089+J2089+2,marketing_campaign[[#This Row],[Marital_Status]]="Alone",I2089-J2089+1,marketing_campaign[[#This Row],[Marital_Status]]="Married",I2089+J2089+2,marketing_campaign[[#This Row],[Marital_Status]]="Divorced",I2089+J2089+1,marketing_campaign[[#This Row],[Marital_Status]]="YOLO",I2089-J2089+1,marketing_campaign[[#This Row],[Marital_Status]]="Absurd",I2089-J2089+1,marketing_campaign[[#This Row],[Marital_Status]]="Widow",I2089+J2089+1)</f>
        <v>3</v>
      </c>
      <c r="H2089">
        <v>79823</v>
      </c>
      <c r="I2089">
        <v>0</v>
      </c>
      <c r="J2089">
        <v>1</v>
      </c>
      <c r="K2089" s="1">
        <v>41729</v>
      </c>
      <c r="L2089">
        <v>6</v>
      </c>
      <c r="M2089" t="str" cm="1">
        <f t="array" ref="M2089">_xlfn.IFS(AND(marketing_campaign[[#This Row],[Recency]]&gt;=0,marketing_campaign[[#This Row],[Recency]]&lt;=14),"Early Recency",AND(marketing_campaign[[#This Row],[Recency]]&gt;=15,marketing_campaign[[#This Row],[Recency]]&lt;=31),"Mid-Recency",marketing_campaign[[#This Row],[Recency]]&gt;=32,"Late Recency")</f>
        <v>Early Recency</v>
      </c>
      <c r="N2089">
        <v>835</v>
      </c>
      <c r="O2089">
        <v>73</v>
      </c>
      <c r="P2089">
        <v>380</v>
      </c>
      <c r="Q2089">
        <v>114</v>
      </c>
      <c r="R2089">
        <v>73</v>
      </c>
      <c r="S2089">
        <v>43</v>
      </c>
      <c r="T2089">
        <f>marketing_campaign[[#This Row],[MntGoldProds]]+marketing_campaign[[#This Row],[MntSweetProducts]]+marketing_campaign[[#This Row],[MntFishProducts]]+marketing_campaign[[#This Row],[MntMeatProducts]]+marketing_campaign[[#This Row],[MntFruits]]+marketing_campaign[[#This Row],[MntWines]]</f>
        <v>1518</v>
      </c>
      <c r="U2089">
        <v>1</v>
      </c>
      <c r="V2089">
        <v>6</v>
      </c>
      <c r="W2089">
        <v>9</v>
      </c>
      <c r="X2089">
        <v>7</v>
      </c>
      <c r="Y2089">
        <f t="shared" si="65"/>
        <v>23</v>
      </c>
      <c r="Z2089">
        <v>2</v>
      </c>
      <c r="AA2089">
        <v>0</v>
      </c>
      <c r="AB2089">
        <v>1</v>
      </c>
      <c r="AC2089">
        <v>0</v>
      </c>
      <c r="AD2089">
        <v>0</v>
      </c>
      <c r="AE2089">
        <v>0</v>
      </c>
      <c r="AF2089">
        <v>0</v>
      </c>
      <c r="AG2089">
        <v>3</v>
      </c>
      <c r="AH2089">
        <v>11</v>
      </c>
      <c r="AI2089">
        <v>0</v>
      </c>
      <c r="AJ2089">
        <f>marketing_campaign[[#This Row],[AcceptedCmp2]]+marketing_campaign[[#This Row],[AcceptedCmp1]]+marketing_campaign[[#This Row],[AcceptedCmp5]]+marketing_campaign[[#This Row],[AcceptedCmp4]]+marketing_campaign[[#This Row],[AcceptedCmp3]]</f>
        <v>1</v>
      </c>
    </row>
    <row r="2090" spans="1:36" x14ac:dyDescent="0.35">
      <c r="A2090">
        <v>6507</v>
      </c>
      <c r="B2090">
        <v>1980</v>
      </c>
      <c r="C2090">
        <f t="shared" ca="1" si="64"/>
        <v>46</v>
      </c>
      <c r="D2090" t="str" cm="1">
        <f t="array" aca="1" ref="D20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0" t="s">
        <v>29</v>
      </c>
      <c r="F2090" t="s">
        <v>30</v>
      </c>
      <c r="G2090" cm="1">
        <f t="array" ref="G2090">_xlfn.IFS(marketing_campaign[[#This Row],[Marital_Status]]="Single",I2090-J2090+1,marketing_campaign[[#This Row],[Marital_Status]]="Together",I2090+J2090+2,marketing_campaign[[#This Row],[Marital_Status]]="Alone",I2090-J2090+1,marketing_campaign[[#This Row],[Marital_Status]]="Married",I2090+J2090+2,marketing_campaign[[#This Row],[Marital_Status]]="Divorced",I2090+J2090+1,marketing_campaign[[#This Row],[Marital_Status]]="YOLO",I2090-J2090+1,marketing_campaign[[#This Row],[Marital_Status]]="Absurd",I2090-J2090+1,marketing_campaign[[#This Row],[Marital_Status]]="Widow",I2090+J2090+1)</f>
        <v>2</v>
      </c>
      <c r="H2090">
        <v>30828</v>
      </c>
      <c r="I2090">
        <v>1</v>
      </c>
      <c r="J2090">
        <v>0</v>
      </c>
      <c r="K2090" s="1">
        <v>41551</v>
      </c>
      <c r="L2090">
        <v>16</v>
      </c>
      <c r="M2090" t="str" cm="1">
        <f t="array" ref="M2090">_xlfn.IFS(AND(marketing_campaign[[#This Row],[Recency]]&gt;=0,marketing_campaign[[#This Row],[Recency]]&lt;=14),"Early Recency",AND(marketing_campaign[[#This Row],[Recency]]&gt;=15,marketing_campaign[[#This Row],[Recency]]&lt;=31),"Mid-Recency",marketing_campaign[[#This Row],[Recency]]&gt;=32,"Late Recency")</f>
        <v>Mid-Recency</v>
      </c>
      <c r="N2090">
        <v>16</v>
      </c>
      <c r="O2090">
        <v>11</v>
      </c>
      <c r="P2090">
        <v>15</v>
      </c>
      <c r="Q2090">
        <v>2</v>
      </c>
      <c r="R2090">
        <v>0</v>
      </c>
      <c r="S2090">
        <v>12</v>
      </c>
      <c r="T2090">
        <f>marketing_campaign[[#This Row],[MntGoldProds]]+marketing_campaign[[#This Row],[MntSweetProducts]]+marketing_campaign[[#This Row],[MntFishProducts]]+marketing_campaign[[#This Row],[MntMeatProducts]]+marketing_campaign[[#This Row],[MntFruits]]+marketing_campaign[[#This Row],[MntWines]]</f>
        <v>56</v>
      </c>
      <c r="U2090">
        <v>2</v>
      </c>
      <c r="V2090">
        <v>1</v>
      </c>
      <c r="W2090">
        <v>1</v>
      </c>
      <c r="X2090">
        <v>4</v>
      </c>
      <c r="Y2090">
        <f t="shared" si="65"/>
        <v>8</v>
      </c>
      <c r="Z2090">
        <v>3</v>
      </c>
      <c r="AA2090">
        <v>0</v>
      </c>
      <c r="AB2090">
        <v>0</v>
      </c>
      <c r="AC2090">
        <v>0</v>
      </c>
      <c r="AD2090">
        <v>0</v>
      </c>
      <c r="AE2090">
        <v>0</v>
      </c>
      <c r="AF2090">
        <v>0</v>
      </c>
      <c r="AG2090">
        <v>3</v>
      </c>
      <c r="AH2090">
        <v>11</v>
      </c>
      <c r="AI2090">
        <v>0</v>
      </c>
      <c r="AJ2090">
        <f>marketing_campaign[[#This Row],[AcceptedCmp2]]+marketing_campaign[[#This Row],[AcceptedCmp1]]+marketing_campaign[[#This Row],[AcceptedCmp5]]+marketing_campaign[[#This Row],[AcceptedCmp4]]+marketing_campaign[[#This Row],[AcceptedCmp3]]</f>
        <v>0</v>
      </c>
    </row>
    <row r="2091" spans="1:36" x14ac:dyDescent="0.35">
      <c r="A2091">
        <v>7901</v>
      </c>
      <c r="B2091">
        <v>1971</v>
      </c>
      <c r="C2091">
        <f t="shared" ca="1" si="64"/>
        <v>55</v>
      </c>
      <c r="D2091" t="str" cm="1">
        <f t="array" aca="1" ref="D20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1" t="s">
        <v>34</v>
      </c>
      <c r="F2091" t="s">
        <v>33</v>
      </c>
      <c r="G2091" cm="1">
        <f t="array" ref="G2091">_xlfn.IFS(marketing_campaign[[#This Row],[Marital_Status]]="Single",I2091-J2091+1,marketing_campaign[[#This Row],[Marital_Status]]="Together",I2091+J2091+2,marketing_campaign[[#This Row],[Marital_Status]]="Alone",I2091-J2091+1,marketing_campaign[[#This Row],[Marital_Status]]="Married",I2091+J2091+2,marketing_campaign[[#This Row],[Marital_Status]]="Divorced",I2091+J2091+1,marketing_campaign[[#This Row],[Marital_Status]]="YOLO",I2091-J2091+1,marketing_campaign[[#This Row],[Marital_Status]]="Absurd",I2091-J2091+1,marketing_campaign[[#This Row],[Marital_Status]]="Widow",I2091+J2091+1)</f>
        <v>3</v>
      </c>
      <c r="H2091">
        <v>34109</v>
      </c>
      <c r="I2091">
        <v>0</v>
      </c>
      <c r="J2091">
        <v>1</v>
      </c>
      <c r="K2091" s="1">
        <v>41584</v>
      </c>
      <c r="L2091">
        <v>39</v>
      </c>
      <c r="M2091" t="str" cm="1">
        <f t="array" ref="M2091">_xlfn.IFS(AND(marketing_campaign[[#This Row],[Recency]]&gt;=0,marketing_campaign[[#This Row],[Recency]]&lt;=14),"Early Recency",AND(marketing_campaign[[#This Row],[Recency]]&gt;=15,marketing_campaign[[#This Row],[Recency]]&lt;=31),"Mid-Recency",marketing_campaign[[#This Row],[Recency]]&gt;=32,"Late Recency")</f>
        <v>Late Recency</v>
      </c>
      <c r="N2091">
        <v>9</v>
      </c>
      <c r="O2091">
        <v>1</v>
      </c>
      <c r="P2091">
        <v>5</v>
      </c>
      <c r="Q2091">
        <v>2</v>
      </c>
      <c r="R2091">
        <v>1</v>
      </c>
      <c r="S2091">
        <v>4</v>
      </c>
      <c r="T2091">
        <f>marketing_campaign[[#This Row],[MntGoldProds]]+marketing_campaign[[#This Row],[MntSweetProducts]]+marketing_campaign[[#This Row],[MntFishProducts]]+marketing_campaign[[#This Row],[MntMeatProducts]]+marketing_campaign[[#This Row],[MntFruits]]+marketing_campaign[[#This Row],[MntWines]]</f>
        <v>22</v>
      </c>
      <c r="U2091">
        <v>1</v>
      </c>
      <c r="V2091">
        <v>0</v>
      </c>
      <c r="W2091">
        <v>0</v>
      </c>
      <c r="X2091">
        <v>3</v>
      </c>
      <c r="Y2091">
        <f t="shared" si="65"/>
        <v>4</v>
      </c>
      <c r="Z2091">
        <v>4</v>
      </c>
      <c r="AA2091">
        <v>0</v>
      </c>
      <c r="AB2091">
        <v>0</v>
      </c>
      <c r="AC2091">
        <v>0</v>
      </c>
      <c r="AD2091">
        <v>0</v>
      </c>
      <c r="AE2091">
        <v>0</v>
      </c>
      <c r="AF2091">
        <v>0</v>
      </c>
      <c r="AG2091">
        <v>3</v>
      </c>
      <c r="AH2091">
        <v>11</v>
      </c>
      <c r="AI2091">
        <v>0</v>
      </c>
      <c r="AJ2091">
        <f>marketing_campaign[[#This Row],[AcceptedCmp2]]+marketing_campaign[[#This Row],[AcceptedCmp1]]+marketing_campaign[[#This Row],[AcceptedCmp5]]+marketing_campaign[[#This Row],[AcceptedCmp4]]+marketing_campaign[[#This Row],[AcceptedCmp3]]</f>
        <v>0</v>
      </c>
    </row>
    <row r="2092" spans="1:36" x14ac:dyDescent="0.35">
      <c r="A2092">
        <v>4865</v>
      </c>
      <c r="B2092">
        <v>1974</v>
      </c>
      <c r="C2092">
        <f t="shared" ca="1" si="64"/>
        <v>52</v>
      </c>
      <c r="D2092" t="str" cm="1">
        <f t="array" aca="1" ref="D20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2" t="s">
        <v>34</v>
      </c>
      <c r="F2092" t="s">
        <v>35</v>
      </c>
      <c r="G2092" cm="1">
        <f t="array" ref="G2092">_xlfn.IFS(marketing_campaign[[#This Row],[Marital_Status]]="Single",I2092-J2092+1,marketing_campaign[[#This Row],[Marital_Status]]="Together",I2092+J2092+2,marketing_campaign[[#This Row],[Marital_Status]]="Alone",I2092-J2092+1,marketing_campaign[[#This Row],[Marital_Status]]="Married",I2092+J2092+2,marketing_campaign[[#This Row],[Marital_Status]]="Divorced",I2092+J2092+1,marketing_campaign[[#This Row],[Marital_Status]]="YOLO",I2092-J2092+1,marketing_campaign[[#This Row],[Marital_Status]]="Absurd",I2092-J2092+1,marketing_campaign[[#This Row],[Marital_Status]]="Widow",I2092+J2092+1)</f>
        <v>3</v>
      </c>
      <c r="H2092">
        <v>53367</v>
      </c>
      <c r="I2092">
        <v>1</v>
      </c>
      <c r="J2092">
        <v>1</v>
      </c>
      <c r="K2092" s="1">
        <v>41517</v>
      </c>
      <c r="L2092">
        <v>2</v>
      </c>
      <c r="M2092" t="str" cm="1">
        <f t="array" ref="M2092">_xlfn.IFS(AND(marketing_campaign[[#This Row],[Recency]]&gt;=0,marketing_campaign[[#This Row],[Recency]]&lt;=14),"Early Recency",AND(marketing_campaign[[#This Row],[Recency]]&gt;=15,marketing_campaign[[#This Row],[Recency]]&lt;=31),"Mid-Recency",marketing_campaign[[#This Row],[Recency]]&gt;=32,"Late Recency")</f>
        <v>Early Recency</v>
      </c>
      <c r="N2092">
        <v>229</v>
      </c>
      <c r="O2092">
        <v>7</v>
      </c>
      <c r="P2092">
        <v>140</v>
      </c>
      <c r="Q2092">
        <v>10</v>
      </c>
      <c r="R2092">
        <v>3</v>
      </c>
      <c r="S2092">
        <v>11</v>
      </c>
      <c r="T2092">
        <f>marketing_campaign[[#This Row],[MntGoldProds]]+marketing_campaign[[#This Row],[MntSweetProducts]]+marketing_campaign[[#This Row],[MntFishProducts]]+marketing_campaign[[#This Row],[MntMeatProducts]]+marketing_campaign[[#This Row],[MntFruits]]+marketing_campaign[[#This Row],[MntWines]]</f>
        <v>400</v>
      </c>
      <c r="U2092">
        <v>7</v>
      </c>
      <c r="V2092">
        <v>5</v>
      </c>
      <c r="W2092">
        <v>1</v>
      </c>
      <c r="X2092">
        <v>8</v>
      </c>
      <c r="Y2092">
        <f t="shared" si="65"/>
        <v>21</v>
      </c>
      <c r="Z2092">
        <v>7</v>
      </c>
      <c r="AA2092">
        <v>0</v>
      </c>
      <c r="AB2092">
        <v>0</v>
      </c>
      <c r="AC2092">
        <v>0</v>
      </c>
      <c r="AD2092">
        <v>0</v>
      </c>
      <c r="AE2092">
        <v>0</v>
      </c>
      <c r="AF2092">
        <v>0</v>
      </c>
      <c r="AG2092">
        <v>3</v>
      </c>
      <c r="AH2092">
        <v>11</v>
      </c>
      <c r="AI2092">
        <v>1</v>
      </c>
      <c r="AJ2092">
        <f>marketing_campaign[[#This Row],[AcceptedCmp2]]+marketing_campaign[[#This Row],[AcceptedCmp1]]+marketing_campaign[[#This Row],[AcceptedCmp5]]+marketing_campaign[[#This Row],[AcceptedCmp4]]+marketing_campaign[[#This Row],[AcceptedCmp3]]</f>
        <v>0</v>
      </c>
    </row>
    <row r="2093" spans="1:36" x14ac:dyDescent="0.35">
      <c r="A2093">
        <v>2686</v>
      </c>
      <c r="B2093">
        <v>1969</v>
      </c>
      <c r="C2093">
        <f t="shared" ca="1" si="64"/>
        <v>57</v>
      </c>
      <c r="D2093" t="str" cm="1">
        <f t="array" aca="1" ref="D20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3" t="s">
        <v>36</v>
      </c>
      <c r="F2093" t="s">
        <v>31</v>
      </c>
      <c r="G2093" cm="1">
        <f t="array" ref="G2093">_xlfn.IFS(marketing_campaign[[#This Row],[Marital_Status]]="Single",I2093-J2093+1,marketing_campaign[[#This Row],[Marital_Status]]="Together",I2093+J2093+2,marketing_campaign[[#This Row],[Marital_Status]]="Alone",I2093-J2093+1,marketing_campaign[[#This Row],[Marital_Status]]="Married",I2093+J2093+2,marketing_campaign[[#This Row],[Marital_Status]]="Divorced",I2093+J2093+1,marketing_campaign[[#This Row],[Marital_Status]]="YOLO",I2093-J2093+1,marketing_campaign[[#This Row],[Marital_Status]]="Absurd",I2093-J2093+1,marketing_campaign[[#This Row],[Marital_Status]]="Widow",I2093+J2093+1)</f>
        <v>2</v>
      </c>
      <c r="H2093">
        <v>22390</v>
      </c>
      <c r="I2093">
        <v>0</v>
      </c>
      <c r="J2093">
        <v>0</v>
      </c>
      <c r="K2093" s="1">
        <v>41568</v>
      </c>
      <c r="L2093">
        <v>49</v>
      </c>
      <c r="M2093" t="str" cm="1">
        <f t="array" ref="M2093">_xlfn.IFS(AND(marketing_campaign[[#This Row],[Recency]]&gt;=0,marketing_campaign[[#This Row],[Recency]]&lt;=14),"Early Recency",AND(marketing_campaign[[#This Row],[Recency]]&gt;=15,marketing_campaign[[#This Row],[Recency]]&lt;=31),"Mid-Recency",marketing_campaign[[#This Row],[Recency]]&gt;=32,"Late Recency")</f>
        <v>Late Recency</v>
      </c>
      <c r="N2093">
        <v>0</v>
      </c>
      <c r="O2093">
        <v>1</v>
      </c>
      <c r="P2093">
        <v>4</v>
      </c>
      <c r="Q2093">
        <v>15</v>
      </c>
      <c r="R2093">
        <v>1</v>
      </c>
      <c r="S2093">
        <v>5</v>
      </c>
      <c r="T2093">
        <f>marketing_campaign[[#This Row],[MntGoldProds]]+marketing_campaign[[#This Row],[MntSweetProducts]]+marketing_campaign[[#This Row],[MntFishProducts]]+marketing_campaign[[#This Row],[MntMeatProducts]]+marketing_campaign[[#This Row],[MntFruits]]+marketing_campaign[[#This Row],[MntWines]]</f>
        <v>26</v>
      </c>
      <c r="U2093">
        <v>1</v>
      </c>
      <c r="V2093">
        <v>1</v>
      </c>
      <c r="W2093">
        <v>0</v>
      </c>
      <c r="X2093">
        <v>2</v>
      </c>
      <c r="Y2093">
        <f t="shared" si="65"/>
        <v>4</v>
      </c>
      <c r="Z2093">
        <v>7</v>
      </c>
      <c r="AA2093">
        <v>0</v>
      </c>
      <c r="AB2093">
        <v>0</v>
      </c>
      <c r="AC2093">
        <v>0</v>
      </c>
      <c r="AD2093">
        <v>0</v>
      </c>
      <c r="AE2093">
        <v>0</v>
      </c>
      <c r="AF2093">
        <v>0</v>
      </c>
      <c r="AG2093">
        <v>3</v>
      </c>
      <c r="AH2093">
        <v>11</v>
      </c>
      <c r="AI2093">
        <v>0</v>
      </c>
      <c r="AJ2093">
        <f>marketing_campaign[[#This Row],[AcceptedCmp2]]+marketing_campaign[[#This Row],[AcceptedCmp1]]+marketing_campaign[[#This Row],[AcceptedCmp5]]+marketing_campaign[[#This Row],[AcceptedCmp4]]+marketing_campaign[[#This Row],[AcceptedCmp3]]</f>
        <v>0</v>
      </c>
    </row>
    <row r="2094" spans="1:36" x14ac:dyDescent="0.35">
      <c r="A2094">
        <v>3107</v>
      </c>
      <c r="B2094">
        <v>1976</v>
      </c>
      <c r="C2094">
        <f t="shared" ca="1" si="64"/>
        <v>50</v>
      </c>
      <c r="D2094" t="str" cm="1">
        <f t="array" aca="1" ref="D20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4" t="s">
        <v>29</v>
      </c>
      <c r="F2094" t="s">
        <v>31</v>
      </c>
      <c r="G2094" cm="1">
        <f t="array" ref="G2094">_xlfn.IFS(marketing_campaign[[#This Row],[Marital_Status]]="Single",I2094-J2094+1,marketing_campaign[[#This Row],[Marital_Status]]="Together",I2094+J2094+2,marketing_campaign[[#This Row],[Marital_Status]]="Alone",I2094-J2094+1,marketing_campaign[[#This Row],[Marital_Status]]="Married",I2094+J2094+2,marketing_campaign[[#This Row],[Marital_Status]]="Divorced",I2094+J2094+1,marketing_campaign[[#This Row],[Marital_Status]]="YOLO",I2094-J2094+1,marketing_campaign[[#This Row],[Marital_Status]]="Absurd",I2094-J2094+1,marketing_campaign[[#This Row],[Marital_Status]]="Widow",I2094+J2094+1)</f>
        <v>3</v>
      </c>
      <c r="H2094">
        <v>71322</v>
      </c>
      <c r="I2094">
        <v>0</v>
      </c>
      <c r="J2094">
        <v>1</v>
      </c>
      <c r="K2094" s="1">
        <v>41761</v>
      </c>
      <c r="L2094">
        <v>31</v>
      </c>
      <c r="M2094" t="str" cm="1">
        <f t="array" ref="M2094">_xlfn.IFS(AND(marketing_campaign[[#This Row],[Recency]]&gt;=0,marketing_campaign[[#This Row],[Recency]]&lt;=14),"Early Recency",AND(marketing_campaign[[#This Row],[Recency]]&gt;=15,marketing_campaign[[#This Row],[Recency]]&lt;=31),"Mid-Recency",marketing_campaign[[#This Row],[Recency]]&gt;=32,"Late Recency")</f>
        <v>Mid-Recency</v>
      </c>
      <c r="N2094">
        <v>121</v>
      </c>
      <c r="O2094">
        <v>24</v>
      </c>
      <c r="P2094">
        <v>124</v>
      </c>
      <c r="Q2094">
        <v>24</v>
      </c>
      <c r="R2094">
        <v>15</v>
      </c>
      <c r="S2094">
        <v>42</v>
      </c>
      <c r="T2094">
        <f>marketing_campaign[[#This Row],[MntGoldProds]]+marketing_campaign[[#This Row],[MntSweetProducts]]+marketing_campaign[[#This Row],[MntFishProducts]]+marketing_campaign[[#This Row],[MntMeatProducts]]+marketing_campaign[[#This Row],[MntFruits]]+marketing_campaign[[#This Row],[MntWines]]</f>
        <v>350</v>
      </c>
      <c r="U2094">
        <v>1</v>
      </c>
      <c r="V2094">
        <v>4</v>
      </c>
      <c r="W2094">
        <v>1</v>
      </c>
      <c r="X2094">
        <v>7</v>
      </c>
      <c r="Y2094">
        <f t="shared" si="65"/>
        <v>13</v>
      </c>
      <c r="Z2094">
        <v>2</v>
      </c>
      <c r="AA2094">
        <v>0</v>
      </c>
      <c r="AB2094">
        <v>0</v>
      </c>
      <c r="AC2094">
        <v>0</v>
      </c>
      <c r="AD2094">
        <v>0</v>
      </c>
      <c r="AE2094">
        <v>0</v>
      </c>
      <c r="AF2094">
        <v>0</v>
      </c>
      <c r="AG2094">
        <v>3</v>
      </c>
      <c r="AH2094">
        <v>11</v>
      </c>
      <c r="AI2094">
        <v>0</v>
      </c>
      <c r="AJ2094">
        <f>marketing_campaign[[#This Row],[AcceptedCmp2]]+marketing_campaign[[#This Row],[AcceptedCmp1]]+marketing_campaign[[#This Row],[AcceptedCmp5]]+marketing_campaign[[#This Row],[AcceptedCmp4]]+marketing_campaign[[#This Row],[AcceptedCmp3]]</f>
        <v>0</v>
      </c>
    </row>
    <row r="2095" spans="1:36" x14ac:dyDescent="0.35">
      <c r="A2095">
        <v>7734</v>
      </c>
      <c r="B2095">
        <v>1993</v>
      </c>
      <c r="C2095">
        <f t="shared" ca="1" si="64"/>
        <v>33</v>
      </c>
      <c r="D2095" t="str" cm="1">
        <f t="array" aca="1" ref="D20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095" t="s">
        <v>29</v>
      </c>
      <c r="F2095" t="s">
        <v>40</v>
      </c>
      <c r="G2095" cm="1">
        <f t="array" ref="G2095">_xlfn.IFS(marketing_campaign[[#This Row],[Marital_Status]]="Single",I2095-J2095+1,marketing_campaign[[#This Row],[Marital_Status]]="Together",I2095+J2095+2,marketing_campaign[[#This Row],[Marital_Status]]="Alone",I2095-J2095+1,marketing_campaign[[#This Row],[Marital_Status]]="Married",I2095+J2095+2,marketing_campaign[[#This Row],[Marital_Status]]="Divorced",I2095+J2095+1,marketing_campaign[[#This Row],[Marital_Status]]="YOLO",I2095-J2095+1,marketing_campaign[[#This Row],[Marital_Status]]="Absurd",I2095-J2095+1,marketing_campaign[[#This Row],[Marital_Status]]="Widow",I2095+J2095+1)</f>
        <v>1</v>
      </c>
      <c r="H2095">
        <v>79244</v>
      </c>
      <c r="I2095">
        <v>0</v>
      </c>
      <c r="J2095">
        <v>0</v>
      </c>
      <c r="K2095" s="1">
        <v>41262</v>
      </c>
      <c r="L2095">
        <v>58</v>
      </c>
      <c r="M2095" t="str" cm="1">
        <f t="array" ref="M2095">_xlfn.IFS(AND(marketing_campaign[[#This Row],[Recency]]&gt;=0,marketing_campaign[[#This Row],[Recency]]&lt;=14),"Early Recency",AND(marketing_campaign[[#This Row],[Recency]]&gt;=15,marketing_campaign[[#This Row],[Recency]]&lt;=31),"Mid-Recency",marketing_campaign[[#This Row],[Recency]]&gt;=32,"Late Recency")</f>
        <v>Late Recency</v>
      </c>
      <c r="N2095">
        <v>471</v>
      </c>
      <c r="O2095">
        <v>102</v>
      </c>
      <c r="P2095">
        <v>125</v>
      </c>
      <c r="Q2095">
        <v>212</v>
      </c>
      <c r="R2095">
        <v>61</v>
      </c>
      <c r="S2095">
        <v>245</v>
      </c>
      <c r="T2095">
        <f>marketing_campaign[[#This Row],[MntGoldProds]]+marketing_campaign[[#This Row],[MntSweetProducts]]+marketing_campaign[[#This Row],[MntFishProducts]]+marketing_campaign[[#This Row],[MntMeatProducts]]+marketing_campaign[[#This Row],[MntFruits]]+marketing_campaign[[#This Row],[MntWines]]</f>
        <v>1216</v>
      </c>
      <c r="U2095">
        <v>1</v>
      </c>
      <c r="V2095">
        <v>4</v>
      </c>
      <c r="W2095">
        <v>10</v>
      </c>
      <c r="X2095">
        <v>7</v>
      </c>
      <c r="Y2095">
        <f t="shared" si="65"/>
        <v>22</v>
      </c>
      <c r="Z2095">
        <v>1</v>
      </c>
      <c r="AA2095">
        <v>0</v>
      </c>
      <c r="AB2095">
        <v>0</v>
      </c>
      <c r="AC2095">
        <v>1</v>
      </c>
      <c r="AD2095">
        <v>1</v>
      </c>
      <c r="AE2095">
        <v>0</v>
      </c>
      <c r="AF2095">
        <v>0</v>
      </c>
      <c r="AG2095">
        <v>3</v>
      </c>
      <c r="AH2095">
        <v>11</v>
      </c>
      <c r="AI2095">
        <v>1</v>
      </c>
      <c r="AJ2095">
        <f>marketing_campaign[[#This Row],[AcceptedCmp2]]+marketing_campaign[[#This Row],[AcceptedCmp1]]+marketing_campaign[[#This Row],[AcceptedCmp5]]+marketing_campaign[[#This Row],[AcceptedCmp4]]+marketing_campaign[[#This Row],[AcceptedCmp3]]</f>
        <v>2</v>
      </c>
    </row>
    <row r="2096" spans="1:36" x14ac:dyDescent="0.35">
      <c r="A2096">
        <v>1146</v>
      </c>
      <c r="B2096">
        <v>1949</v>
      </c>
      <c r="C2096">
        <f t="shared" ca="1" si="64"/>
        <v>77</v>
      </c>
      <c r="D2096" t="str" cm="1">
        <f t="array" aca="1" ref="D20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6" t="s">
        <v>34</v>
      </c>
      <c r="F2096" t="s">
        <v>31</v>
      </c>
      <c r="G2096" cm="1">
        <f t="array" ref="G2096">_xlfn.IFS(marketing_campaign[[#This Row],[Marital_Status]]="Single",I2096-J2096+1,marketing_campaign[[#This Row],[Marital_Status]]="Together",I2096+J2096+2,marketing_campaign[[#This Row],[Marital_Status]]="Alone",I2096-J2096+1,marketing_campaign[[#This Row],[Marital_Status]]="Married",I2096+J2096+2,marketing_campaign[[#This Row],[Marital_Status]]="Divorced",I2096+J2096+1,marketing_campaign[[#This Row],[Marital_Status]]="YOLO",I2096-J2096+1,marketing_campaign[[#This Row],[Marital_Status]]="Absurd",I2096-J2096+1,marketing_campaign[[#This Row],[Marital_Status]]="Widow",I2096+J2096+1)</f>
        <v>3</v>
      </c>
      <c r="H2096">
        <v>49912</v>
      </c>
      <c r="I2096">
        <v>0</v>
      </c>
      <c r="J2096">
        <v>1</v>
      </c>
      <c r="K2096" s="1">
        <v>41159</v>
      </c>
      <c r="L2096">
        <v>5</v>
      </c>
      <c r="M2096" t="str" cm="1">
        <f t="array" ref="M2096">_xlfn.IFS(AND(marketing_campaign[[#This Row],[Recency]]&gt;=0,marketing_campaign[[#This Row],[Recency]]&lt;=14),"Early Recency",AND(marketing_campaign[[#This Row],[Recency]]&gt;=15,marketing_campaign[[#This Row],[Recency]]&lt;=31),"Mid-Recency",marketing_campaign[[#This Row],[Recency]]&gt;=32,"Late Recency")</f>
        <v>Early Recency</v>
      </c>
      <c r="N2096">
        <v>520</v>
      </c>
      <c r="O2096">
        <v>8</v>
      </c>
      <c r="P2096">
        <v>223</v>
      </c>
      <c r="Q2096">
        <v>32</v>
      </c>
      <c r="R2096">
        <v>49</v>
      </c>
      <c r="S2096">
        <v>42</v>
      </c>
      <c r="T2096">
        <f>marketing_campaign[[#This Row],[MntGoldProds]]+marketing_campaign[[#This Row],[MntSweetProducts]]+marketing_campaign[[#This Row],[MntFishProducts]]+marketing_campaign[[#This Row],[MntMeatProducts]]+marketing_campaign[[#This Row],[MntFruits]]+marketing_campaign[[#This Row],[MntWines]]</f>
        <v>874</v>
      </c>
      <c r="U2096">
        <v>4</v>
      </c>
      <c r="V2096">
        <v>10</v>
      </c>
      <c r="W2096">
        <v>5</v>
      </c>
      <c r="X2096">
        <v>7</v>
      </c>
      <c r="Y2096">
        <f t="shared" si="65"/>
        <v>26</v>
      </c>
      <c r="Z2096">
        <v>8</v>
      </c>
      <c r="AA2096">
        <v>1</v>
      </c>
      <c r="AB2096">
        <v>0</v>
      </c>
      <c r="AC2096">
        <v>0</v>
      </c>
      <c r="AD2096">
        <v>0</v>
      </c>
      <c r="AE2096">
        <v>0</v>
      </c>
      <c r="AF2096">
        <v>0</v>
      </c>
      <c r="AG2096">
        <v>3</v>
      </c>
      <c r="AH2096">
        <v>11</v>
      </c>
      <c r="AI2096">
        <v>1</v>
      </c>
      <c r="AJ2096">
        <f>marketing_campaign[[#This Row],[AcceptedCmp2]]+marketing_campaign[[#This Row],[AcceptedCmp1]]+marketing_campaign[[#This Row],[AcceptedCmp5]]+marketing_campaign[[#This Row],[AcceptedCmp4]]+marketing_campaign[[#This Row],[AcceptedCmp3]]</f>
        <v>1</v>
      </c>
    </row>
    <row r="2097" spans="1:36" x14ac:dyDescent="0.35">
      <c r="A2097">
        <v>11031</v>
      </c>
      <c r="B2097">
        <v>1950</v>
      </c>
      <c r="C2097">
        <f t="shared" ca="1" si="64"/>
        <v>76</v>
      </c>
      <c r="D2097" t="str" cm="1">
        <f t="array" aca="1" ref="D20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7" t="s">
        <v>32</v>
      </c>
      <c r="F2097" t="s">
        <v>33</v>
      </c>
      <c r="G2097" cm="1">
        <f t="array" ref="G2097">_xlfn.IFS(marketing_campaign[[#This Row],[Marital_Status]]="Single",I2097-J2097+1,marketing_campaign[[#This Row],[Marital_Status]]="Together",I2097+J2097+2,marketing_campaign[[#This Row],[Marital_Status]]="Alone",I2097-J2097+1,marketing_campaign[[#This Row],[Marital_Status]]="Married",I2097+J2097+2,marketing_campaign[[#This Row],[Marital_Status]]="Divorced",I2097+J2097+1,marketing_campaign[[#This Row],[Marital_Status]]="YOLO",I2097-J2097+1,marketing_campaign[[#This Row],[Marital_Status]]="Absurd",I2097-J2097+1,marketing_campaign[[#This Row],[Marital_Status]]="Widow",I2097+J2097+1)</f>
        <v>4</v>
      </c>
      <c r="H2097">
        <v>48699</v>
      </c>
      <c r="I2097">
        <v>1</v>
      </c>
      <c r="J2097">
        <v>1</v>
      </c>
      <c r="K2097" s="1">
        <v>41415</v>
      </c>
      <c r="L2097">
        <v>90</v>
      </c>
      <c r="M2097" t="str" cm="1">
        <f t="array" ref="M2097">_xlfn.IFS(AND(marketing_campaign[[#This Row],[Recency]]&gt;=0,marketing_campaign[[#This Row],[Recency]]&lt;=14),"Early Recency",AND(marketing_campaign[[#This Row],[Recency]]&gt;=15,marketing_campaign[[#This Row],[Recency]]&lt;=31),"Mid-Recency",marketing_campaign[[#This Row],[Recency]]&gt;=32,"Late Recency")</f>
        <v>Late Recency</v>
      </c>
      <c r="N2097">
        <v>26</v>
      </c>
      <c r="O2097">
        <v>1</v>
      </c>
      <c r="P2097">
        <v>10</v>
      </c>
      <c r="Q2097">
        <v>2</v>
      </c>
      <c r="R2097">
        <v>0</v>
      </c>
      <c r="S2097">
        <v>1</v>
      </c>
      <c r="T2097">
        <f>marketing_campaign[[#This Row],[MntGoldProds]]+marketing_campaign[[#This Row],[MntSweetProducts]]+marketing_campaign[[#This Row],[MntFishProducts]]+marketing_campaign[[#This Row],[MntMeatProducts]]+marketing_campaign[[#This Row],[MntFruits]]+marketing_campaign[[#This Row],[MntWines]]</f>
        <v>40</v>
      </c>
      <c r="U2097">
        <v>1</v>
      </c>
      <c r="V2097">
        <v>1</v>
      </c>
      <c r="W2097">
        <v>0</v>
      </c>
      <c r="X2097">
        <v>3</v>
      </c>
      <c r="Y2097">
        <f t="shared" si="65"/>
        <v>5</v>
      </c>
      <c r="Z2097">
        <v>5</v>
      </c>
      <c r="AA2097">
        <v>0</v>
      </c>
      <c r="AB2097">
        <v>0</v>
      </c>
      <c r="AC2097">
        <v>0</v>
      </c>
      <c r="AD2097">
        <v>0</v>
      </c>
      <c r="AE2097">
        <v>0</v>
      </c>
      <c r="AF2097">
        <v>0</v>
      </c>
      <c r="AG2097">
        <v>3</v>
      </c>
      <c r="AH2097">
        <v>11</v>
      </c>
      <c r="AI2097">
        <v>0</v>
      </c>
      <c r="AJ2097">
        <f>marketing_campaign[[#This Row],[AcceptedCmp2]]+marketing_campaign[[#This Row],[AcceptedCmp1]]+marketing_campaign[[#This Row],[AcceptedCmp5]]+marketing_campaign[[#This Row],[AcceptedCmp4]]+marketing_campaign[[#This Row],[AcceptedCmp3]]</f>
        <v>0</v>
      </c>
    </row>
    <row r="2098" spans="1:36" x14ac:dyDescent="0.35">
      <c r="A2098">
        <v>7428</v>
      </c>
      <c r="B2098">
        <v>1975</v>
      </c>
      <c r="C2098">
        <f t="shared" ca="1" si="64"/>
        <v>51</v>
      </c>
      <c r="D2098" t="str" cm="1">
        <f t="array" aca="1" ref="D20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098" t="s">
        <v>29</v>
      </c>
      <c r="F2098" t="s">
        <v>31</v>
      </c>
      <c r="G2098" cm="1">
        <f t="array" ref="G2098">_xlfn.IFS(marketing_campaign[[#This Row],[Marital_Status]]="Single",I2098-J2098+1,marketing_campaign[[#This Row],[Marital_Status]]="Together",I2098+J2098+2,marketing_campaign[[#This Row],[Marital_Status]]="Alone",I2098-J2098+1,marketing_campaign[[#This Row],[Marital_Status]]="Married",I2098+J2098+2,marketing_campaign[[#This Row],[Marital_Status]]="Divorced",I2098+J2098+1,marketing_campaign[[#This Row],[Marital_Status]]="YOLO",I2098-J2098+1,marketing_campaign[[#This Row],[Marital_Status]]="Absurd",I2098-J2098+1,marketing_campaign[[#This Row],[Marital_Status]]="Widow",I2098+J2098+1)</f>
        <v>2</v>
      </c>
      <c r="H2098">
        <v>80144</v>
      </c>
      <c r="I2098">
        <v>0</v>
      </c>
      <c r="J2098">
        <v>0</v>
      </c>
      <c r="K2098" s="1">
        <v>41547</v>
      </c>
      <c r="L2098">
        <v>47</v>
      </c>
      <c r="M2098" t="str" cm="1">
        <f t="array" ref="M2098">_xlfn.IFS(AND(marketing_campaign[[#This Row],[Recency]]&gt;=0,marketing_campaign[[#This Row],[Recency]]&lt;=14),"Early Recency",AND(marketing_campaign[[#This Row],[Recency]]&gt;=15,marketing_campaign[[#This Row],[Recency]]&lt;=31),"Mid-Recency",marketing_campaign[[#This Row],[Recency]]&gt;=32,"Late Recency")</f>
        <v>Late Recency</v>
      </c>
      <c r="N2098">
        <v>240</v>
      </c>
      <c r="O2098">
        <v>132</v>
      </c>
      <c r="P2098">
        <v>445</v>
      </c>
      <c r="Q2098">
        <v>250</v>
      </c>
      <c r="R2098">
        <v>192</v>
      </c>
      <c r="S2098">
        <v>108</v>
      </c>
      <c r="T2098">
        <f>marketing_campaign[[#This Row],[MntGoldProds]]+marketing_campaign[[#This Row],[MntSweetProducts]]+marketing_campaign[[#This Row],[MntFishProducts]]+marketing_campaign[[#This Row],[MntMeatProducts]]+marketing_campaign[[#This Row],[MntFruits]]+marketing_campaign[[#This Row],[MntWines]]</f>
        <v>1367</v>
      </c>
      <c r="U2098">
        <v>1</v>
      </c>
      <c r="V2098">
        <v>3</v>
      </c>
      <c r="W2098">
        <v>7</v>
      </c>
      <c r="X2098">
        <v>8</v>
      </c>
      <c r="Y2098">
        <f t="shared" si="65"/>
        <v>19</v>
      </c>
      <c r="Z2098">
        <v>1</v>
      </c>
      <c r="AA2098">
        <v>0</v>
      </c>
      <c r="AB2098">
        <v>0</v>
      </c>
      <c r="AC2098">
        <v>0</v>
      </c>
      <c r="AD2098">
        <v>0</v>
      </c>
      <c r="AE2098">
        <v>0</v>
      </c>
      <c r="AF2098">
        <v>0</v>
      </c>
      <c r="AG2098">
        <v>3</v>
      </c>
      <c r="AH2098">
        <v>11</v>
      </c>
      <c r="AI2098">
        <v>0</v>
      </c>
      <c r="AJ2098">
        <f>marketing_campaign[[#This Row],[AcceptedCmp2]]+marketing_campaign[[#This Row],[AcceptedCmp1]]+marketing_campaign[[#This Row],[AcceptedCmp5]]+marketing_campaign[[#This Row],[AcceptedCmp4]]+marketing_campaign[[#This Row],[AcceptedCmp3]]</f>
        <v>0</v>
      </c>
    </row>
    <row r="2099" spans="1:36" x14ac:dyDescent="0.35">
      <c r="A2099">
        <v>975</v>
      </c>
      <c r="B2099">
        <v>1956</v>
      </c>
      <c r="C2099">
        <f t="shared" ca="1" si="64"/>
        <v>70</v>
      </c>
      <c r="D2099" t="str" cm="1">
        <f t="array" aca="1" ref="D20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099" t="s">
        <v>29</v>
      </c>
      <c r="F2099" t="s">
        <v>30</v>
      </c>
      <c r="G2099" cm="1">
        <f t="array" ref="G2099">_xlfn.IFS(marketing_campaign[[#This Row],[Marital_Status]]="Single",I2099-J2099+1,marketing_campaign[[#This Row],[Marital_Status]]="Together",I2099+J2099+2,marketing_campaign[[#This Row],[Marital_Status]]="Alone",I2099-J2099+1,marketing_campaign[[#This Row],[Marital_Status]]="Married",I2099+J2099+2,marketing_campaign[[#This Row],[Marital_Status]]="Divorced",I2099+J2099+1,marketing_campaign[[#This Row],[Marital_Status]]="YOLO",I2099-J2099+1,marketing_campaign[[#This Row],[Marital_Status]]="Absurd",I2099-J2099+1,marketing_campaign[[#This Row],[Marital_Status]]="Widow",I2099+J2099+1)</f>
        <v>1</v>
      </c>
      <c r="H2099">
        <v>54252</v>
      </c>
      <c r="I2099">
        <v>1</v>
      </c>
      <c r="J2099">
        <v>1</v>
      </c>
      <c r="K2099" s="1">
        <v>41422</v>
      </c>
      <c r="L2099">
        <v>25</v>
      </c>
      <c r="M2099" t="str" cm="1">
        <f t="array" ref="M2099">_xlfn.IFS(AND(marketing_campaign[[#This Row],[Recency]]&gt;=0,marketing_campaign[[#This Row],[Recency]]&lt;=14),"Early Recency",AND(marketing_campaign[[#This Row],[Recency]]&gt;=15,marketing_campaign[[#This Row],[Recency]]&lt;=31),"Mid-Recency",marketing_campaign[[#This Row],[Recency]]&gt;=32,"Late Recency")</f>
        <v>Mid-Recency</v>
      </c>
      <c r="N2099">
        <v>178</v>
      </c>
      <c r="O2099">
        <v>4</v>
      </c>
      <c r="P2099">
        <v>26</v>
      </c>
      <c r="Q2099">
        <v>8</v>
      </c>
      <c r="R2099">
        <v>4</v>
      </c>
      <c r="S2099">
        <v>44</v>
      </c>
      <c r="T2099">
        <f>marketing_campaign[[#This Row],[MntGoldProds]]+marketing_campaign[[#This Row],[MntSweetProducts]]+marketing_campaign[[#This Row],[MntFishProducts]]+marketing_campaign[[#This Row],[MntMeatProducts]]+marketing_campaign[[#This Row],[MntFruits]]+marketing_campaign[[#This Row],[MntWines]]</f>
        <v>264</v>
      </c>
      <c r="U2099">
        <v>5</v>
      </c>
      <c r="V2099">
        <v>4</v>
      </c>
      <c r="W2099">
        <v>1</v>
      </c>
      <c r="X2099">
        <v>5</v>
      </c>
      <c r="Y2099">
        <f t="shared" si="65"/>
        <v>15</v>
      </c>
      <c r="Z2099">
        <v>6</v>
      </c>
      <c r="AA2099">
        <v>0</v>
      </c>
      <c r="AB2099">
        <v>0</v>
      </c>
      <c r="AC2099">
        <v>0</v>
      </c>
      <c r="AD2099">
        <v>0</v>
      </c>
      <c r="AE2099">
        <v>0</v>
      </c>
      <c r="AF2099">
        <v>0</v>
      </c>
      <c r="AG2099">
        <v>3</v>
      </c>
      <c r="AH2099">
        <v>11</v>
      </c>
      <c r="AI2099">
        <v>0</v>
      </c>
      <c r="AJ2099">
        <f>marketing_campaign[[#This Row],[AcceptedCmp2]]+marketing_campaign[[#This Row],[AcceptedCmp1]]+marketing_campaign[[#This Row],[AcceptedCmp5]]+marketing_campaign[[#This Row],[AcceptedCmp4]]+marketing_campaign[[#This Row],[AcceptedCmp3]]</f>
        <v>0</v>
      </c>
    </row>
    <row r="2100" spans="1:36" x14ac:dyDescent="0.35">
      <c r="A2100">
        <v>1103</v>
      </c>
      <c r="B2100">
        <v>1976</v>
      </c>
      <c r="C2100">
        <f t="shared" ca="1" si="64"/>
        <v>50</v>
      </c>
      <c r="D2100" t="str" cm="1">
        <f t="array" aca="1" ref="D21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0" t="s">
        <v>34</v>
      </c>
      <c r="F2100" t="s">
        <v>33</v>
      </c>
      <c r="G2100" cm="1">
        <f t="array" ref="G2100">_xlfn.IFS(marketing_campaign[[#This Row],[Marital_Status]]="Single",I2100-J2100+1,marketing_campaign[[#This Row],[Marital_Status]]="Together",I2100+J2100+2,marketing_campaign[[#This Row],[Marital_Status]]="Alone",I2100-J2100+1,marketing_campaign[[#This Row],[Marital_Status]]="Married",I2100+J2100+2,marketing_campaign[[#This Row],[Marital_Status]]="Divorced",I2100+J2100+1,marketing_campaign[[#This Row],[Marital_Status]]="YOLO",I2100-J2100+1,marketing_campaign[[#This Row],[Marital_Status]]="Absurd",I2100-J2100+1,marketing_campaign[[#This Row],[Marital_Status]]="Widow",I2100+J2100+1)</f>
        <v>3</v>
      </c>
      <c r="H2100">
        <v>81929</v>
      </c>
      <c r="I2100">
        <v>1</v>
      </c>
      <c r="J2100">
        <v>0</v>
      </c>
      <c r="K2100" s="1">
        <v>41181</v>
      </c>
      <c r="L2100">
        <v>60</v>
      </c>
      <c r="M2100" t="str" cm="1">
        <f t="array" ref="M2100">_xlfn.IFS(AND(marketing_campaign[[#This Row],[Recency]]&gt;=0,marketing_campaign[[#This Row],[Recency]]&lt;=14),"Early Recency",AND(marketing_campaign[[#This Row],[Recency]]&gt;=15,marketing_campaign[[#This Row],[Recency]]&lt;=31),"Mid-Recency",marketing_campaign[[#This Row],[Recency]]&gt;=32,"Late Recency")</f>
        <v>Late Recency</v>
      </c>
      <c r="N2100">
        <v>1486</v>
      </c>
      <c r="O2100">
        <v>55</v>
      </c>
      <c r="P2100">
        <v>278</v>
      </c>
      <c r="Q2100">
        <v>49</v>
      </c>
      <c r="R2100">
        <v>0</v>
      </c>
      <c r="S2100">
        <v>185</v>
      </c>
      <c r="T2100">
        <f>marketing_campaign[[#This Row],[MntGoldProds]]+marketing_campaign[[#This Row],[MntSweetProducts]]+marketing_campaign[[#This Row],[MntFishProducts]]+marketing_campaign[[#This Row],[MntMeatProducts]]+marketing_campaign[[#This Row],[MntFruits]]+marketing_campaign[[#This Row],[MntWines]]</f>
        <v>2053</v>
      </c>
      <c r="U2100">
        <v>2</v>
      </c>
      <c r="V2100">
        <v>4</v>
      </c>
      <c r="W2100">
        <v>4</v>
      </c>
      <c r="X2100">
        <v>10</v>
      </c>
      <c r="Y2100">
        <f t="shared" si="65"/>
        <v>20</v>
      </c>
      <c r="Z2100">
        <v>6</v>
      </c>
      <c r="AA2100">
        <v>1</v>
      </c>
      <c r="AB2100">
        <v>0</v>
      </c>
      <c r="AC2100">
        <v>1</v>
      </c>
      <c r="AD2100">
        <v>0</v>
      </c>
      <c r="AE2100">
        <v>0</v>
      </c>
      <c r="AF2100">
        <v>0</v>
      </c>
      <c r="AG2100">
        <v>3</v>
      </c>
      <c r="AH2100">
        <v>11</v>
      </c>
      <c r="AI2100">
        <v>1</v>
      </c>
      <c r="AJ2100">
        <f>marketing_campaign[[#This Row],[AcceptedCmp2]]+marketing_campaign[[#This Row],[AcceptedCmp1]]+marketing_campaign[[#This Row],[AcceptedCmp5]]+marketing_campaign[[#This Row],[AcceptedCmp4]]+marketing_campaign[[#This Row],[AcceptedCmp3]]</f>
        <v>2</v>
      </c>
    </row>
    <row r="2101" spans="1:36" x14ac:dyDescent="0.35">
      <c r="A2101">
        <v>3422</v>
      </c>
      <c r="B2101">
        <v>1975</v>
      </c>
      <c r="C2101">
        <f t="shared" ca="1" si="64"/>
        <v>51</v>
      </c>
      <c r="D2101" t="str" cm="1">
        <f t="array" aca="1" ref="D21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1" t="s">
        <v>29</v>
      </c>
      <c r="F2101" t="s">
        <v>33</v>
      </c>
      <c r="G2101" cm="1">
        <f t="array" ref="G2101">_xlfn.IFS(marketing_campaign[[#This Row],[Marital_Status]]="Single",I2101-J2101+1,marketing_campaign[[#This Row],[Marital_Status]]="Together",I2101+J2101+2,marketing_campaign[[#This Row],[Marital_Status]]="Alone",I2101-J2101+1,marketing_campaign[[#This Row],[Marital_Status]]="Married",I2101+J2101+2,marketing_campaign[[#This Row],[Marital_Status]]="Divorced",I2101+J2101+1,marketing_campaign[[#This Row],[Marital_Status]]="YOLO",I2101-J2101+1,marketing_campaign[[#This Row],[Marital_Status]]="Absurd",I2101-J2101+1,marketing_campaign[[#This Row],[Marital_Status]]="Widow",I2101+J2101+1)</f>
        <v>3</v>
      </c>
      <c r="H2101">
        <v>76068</v>
      </c>
      <c r="I2101">
        <v>0</v>
      </c>
      <c r="J2101">
        <v>1</v>
      </c>
      <c r="K2101" s="1">
        <v>41242</v>
      </c>
      <c r="L2101">
        <v>67</v>
      </c>
      <c r="M2101" t="str" cm="1">
        <f t="array" ref="M2101">_xlfn.IFS(AND(marketing_campaign[[#This Row],[Recency]]&gt;=0,marketing_campaign[[#This Row],[Recency]]&lt;=14),"Early Recency",AND(marketing_campaign[[#This Row],[Recency]]&gt;=15,marketing_campaign[[#This Row],[Recency]]&lt;=31),"Mid-Recency",marketing_campaign[[#This Row],[Recency]]&gt;=32,"Late Recency")</f>
        <v>Late Recency</v>
      </c>
      <c r="N2101">
        <v>1115</v>
      </c>
      <c r="O2101">
        <v>12</v>
      </c>
      <c r="P2101">
        <v>128</v>
      </c>
      <c r="Q2101">
        <v>33</v>
      </c>
      <c r="R2101">
        <v>12</v>
      </c>
      <c r="S2101">
        <v>76</v>
      </c>
      <c r="T2101">
        <f>marketing_campaign[[#This Row],[MntGoldProds]]+marketing_campaign[[#This Row],[MntSweetProducts]]+marketing_campaign[[#This Row],[MntFishProducts]]+marketing_campaign[[#This Row],[MntMeatProducts]]+marketing_campaign[[#This Row],[MntFruits]]+marketing_campaign[[#This Row],[MntWines]]</f>
        <v>1376</v>
      </c>
      <c r="U2101">
        <v>1</v>
      </c>
      <c r="V2101">
        <v>2</v>
      </c>
      <c r="W2101">
        <v>3</v>
      </c>
      <c r="X2101">
        <v>4</v>
      </c>
      <c r="Y2101">
        <f t="shared" si="65"/>
        <v>10</v>
      </c>
      <c r="Z2101">
        <v>6</v>
      </c>
      <c r="AA2101">
        <v>0</v>
      </c>
      <c r="AB2101">
        <v>1</v>
      </c>
      <c r="AC2101">
        <v>0</v>
      </c>
      <c r="AD2101">
        <v>0</v>
      </c>
      <c r="AE2101">
        <v>1</v>
      </c>
      <c r="AF2101">
        <v>0</v>
      </c>
      <c r="AG2101">
        <v>3</v>
      </c>
      <c r="AH2101">
        <v>11</v>
      </c>
      <c r="AI2101">
        <v>0</v>
      </c>
      <c r="AJ2101">
        <f>marketing_campaign[[#This Row],[AcceptedCmp2]]+marketing_campaign[[#This Row],[AcceptedCmp1]]+marketing_campaign[[#This Row],[AcceptedCmp5]]+marketing_campaign[[#This Row],[AcceptedCmp4]]+marketing_campaign[[#This Row],[AcceptedCmp3]]</f>
        <v>2</v>
      </c>
    </row>
    <row r="2102" spans="1:36" x14ac:dyDescent="0.35">
      <c r="A2102">
        <v>1055</v>
      </c>
      <c r="B2102">
        <v>1976</v>
      </c>
      <c r="C2102">
        <f t="shared" ca="1" si="64"/>
        <v>50</v>
      </c>
      <c r="D2102" t="str" cm="1">
        <f t="array" aca="1" ref="D21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2" t="s">
        <v>34</v>
      </c>
      <c r="F2102" t="s">
        <v>33</v>
      </c>
      <c r="G2102" cm="1">
        <f t="array" ref="G2102">_xlfn.IFS(marketing_campaign[[#This Row],[Marital_Status]]="Single",I2102-J2102+1,marketing_campaign[[#This Row],[Marital_Status]]="Together",I2102+J2102+2,marketing_campaign[[#This Row],[Marital_Status]]="Alone",I2102-J2102+1,marketing_campaign[[#This Row],[Marital_Status]]="Married",I2102+J2102+2,marketing_campaign[[#This Row],[Marital_Status]]="Divorced",I2102+J2102+1,marketing_campaign[[#This Row],[Marital_Status]]="YOLO",I2102-J2102+1,marketing_campaign[[#This Row],[Marital_Status]]="Absurd",I2102-J2102+1,marketing_campaign[[#This Row],[Marital_Status]]="Widow",I2102+J2102+1)</f>
        <v>4</v>
      </c>
      <c r="H2102">
        <v>53204</v>
      </c>
      <c r="I2102">
        <v>1</v>
      </c>
      <c r="J2102">
        <v>1</v>
      </c>
      <c r="K2102" s="1">
        <v>41718</v>
      </c>
      <c r="L2102">
        <v>40</v>
      </c>
      <c r="M2102" t="str" cm="1">
        <f t="array" ref="M2102">_xlfn.IFS(AND(marketing_campaign[[#This Row],[Recency]]&gt;=0,marketing_campaign[[#This Row],[Recency]]&lt;=14),"Early Recency",AND(marketing_campaign[[#This Row],[Recency]]&gt;=15,marketing_campaign[[#This Row],[Recency]]&lt;=31),"Mid-Recency",marketing_campaign[[#This Row],[Recency]]&gt;=32,"Late Recency")</f>
        <v>Late Recency</v>
      </c>
      <c r="N2102">
        <v>29</v>
      </c>
      <c r="O2102">
        <v>0</v>
      </c>
      <c r="P2102">
        <v>8</v>
      </c>
      <c r="Q2102">
        <v>2</v>
      </c>
      <c r="R2102">
        <v>0</v>
      </c>
      <c r="S2102">
        <v>6</v>
      </c>
      <c r="T2102">
        <f>marketing_campaign[[#This Row],[MntGoldProds]]+marketing_campaign[[#This Row],[MntSweetProducts]]+marketing_campaign[[#This Row],[MntFishProducts]]+marketing_campaign[[#This Row],[MntMeatProducts]]+marketing_campaign[[#This Row],[MntFruits]]+marketing_campaign[[#This Row],[MntWines]]</f>
        <v>45</v>
      </c>
      <c r="U2102">
        <v>1</v>
      </c>
      <c r="V2102">
        <v>1</v>
      </c>
      <c r="W2102">
        <v>0</v>
      </c>
      <c r="X2102">
        <v>3</v>
      </c>
      <c r="Y2102">
        <f t="shared" si="65"/>
        <v>5</v>
      </c>
      <c r="Z2102">
        <v>4</v>
      </c>
      <c r="AA2102">
        <v>0</v>
      </c>
      <c r="AB2102">
        <v>0</v>
      </c>
      <c r="AC2102">
        <v>0</v>
      </c>
      <c r="AD2102">
        <v>0</v>
      </c>
      <c r="AE2102">
        <v>0</v>
      </c>
      <c r="AF2102">
        <v>0</v>
      </c>
      <c r="AG2102">
        <v>3</v>
      </c>
      <c r="AH2102">
        <v>11</v>
      </c>
      <c r="AI2102">
        <v>0</v>
      </c>
      <c r="AJ2102">
        <f>marketing_campaign[[#This Row],[AcceptedCmp2]]+marketing_campaign[[#This Row],[AcceptedCmp1]]+marketing_campaign[[#This Row],[AcceptedCmp5]]+marketing_campaign[[#This Row],[AcceptedCmp4]]+marketing_campaign[[#This Row],[AcceptedCmp3]]</f>
        <v>0</v>
      </c>
    </row>
    <row r="2103" spans="1:36" x14ac:dyDescent="0.35">
      <c r="A2103">
        <v>6544</v>
      </c>
      <c r="B2103">
        <v>1949</v>
      </c>
      <c r="C2103">
        <f t="shared" ca="1" si="64"/>
        <v>77</v>
      </c>
      <c r="D2103" t="str" cm="1">
        <f t="array" aca="1" ref="D21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03" t="s">
        <v>32</v>
      </c>
      <c r="F2103" t="s">
        <v>31</v>
      </c>
      <c r="G2103" cm="1">
        <f t="array" ref="G2103">_xlfn.IFS(marketing_campaign[[#This Row],[Marital_Status]]="Single",I2103-J2103+1,marketing_campaign[[#This Row],[Marital_Status]]="Together",I2103+J2103+2,marketing_campaign[[#This Row],[Marital_Status]]="Alone",I2103-J2103+1,marketing_campaign[[#This Row],[Marital_Status]]="Married",I2103+J2103+2,marketing_campaign[[#This Row],[Marital_Status]]="Divorced",I2103+J2103+1,marketing_campaign[[#This Row],[Marital_Status]]="YOLO",I2103-J2103+1,marketing_campaign[[#This Row],[Marital_Status]]="Absurd",I2103-J2103+1,marketing_campaign[[#This Row],[Marital_Status]]="Widow",I2103+J2103+1)</f>
        <v>3</v>
      </c>
      <c r="H2103">
        <v>67911</v>
      </c>
      <c r="I2103">
        <v>0</v>
      </c>
      <c r="J2103">
        <v>1</v>
      </c>
      <c r="K2103" s="1">
        <v>41781</v>
      </c>
      <c r="L2103">
        <v>63</v>
      </c>
      <c r="M2103" t="str" cm="1">
        <f t="array" ref="M2103">_xlfn.IFS(AND(marketing_campaign[[#This Row],[Recency]]&gt;=0,marketing_campaign[[#This Row],[Recency]]&lt;=14),"Early Recency",AND(marketing_campaign[[#This Row],[Recency]]&gt;=15,marketing_campaign[[#This Row],[Recency]]&lt;=31),"Mid-Recency",marketing_campaign[[#This Row],[Recency]]&gt;=32,"Late Recency")</f>
        <v>Late Recency</v>
      </c>
      <c r="N2103">
        <v>529</v>
      </c>
      <c r="O2103">
        <v>0</v>
      </c>
      <c r="P2103">
        <v>356</v>
      </c>
      <c r="Q2103">
        <v>63</v>
      </c>
      <c r="R2103">
        <v>28</v>
      </c>
      <c r="S2103">
        <v>0</v>
      </c>
      <c r="T2103">
        <f>marketing_campaign[[#This Row],[MntGoldProds]]+marketing_campaign[[#This Row],[MntSweetProducts]]+marketing_campaign[[#This Row],[MntFishProducts]]+marketing_campaign[[#This Row],[MntMeatProducts]]+marketing_campaign[[#This Row],[MntFruits]]+marketing_campaign[[#This Row],[MntWines]]</f>
        <v>976</v>
      </c>
      <c r="U2103">
        <v>3</v>
      </c>
      <c r="V2103">
        <v>6</v>
      </c>
      <c r="W2103">
        <v>7</v>
      </c>
      <c r="X2103">
        <v>11</v>
      </c>
      <c r="Y2103">
        <f t="shared" si="65"/>
        <v>27</v>
      </c>
      <c r="Z2103">
        <v>3</v>
      </c>
      <c r="AA2103">
        <v>0</v>
      </c>
      <c r="AB2103">
        <v>0</v>
      </c>
      <c r="AC2103">
        <v>0</v>
      </c>
      <c r="AD2103">
        <v>0</v>
      </c>
      <c r="AE2103">
        <v>0</v>
      </c>
      <c r="AF2103">
        <v>0</v>
      </c>
      <c r="AG2103">
        <v>3</v>
      </c>
      <c r="AH2103">
        <v>11</v>
      </c>
      <c r="AI2103">
        <v>0</v>
      </c>
      <c r="AJ2103">
        <f>marketing_campaign[[#This Row],[AcceptedCmp2]]+marketing_campaign[[#This Row],[AcceptedCmp1]]+marketing_campaign[[#This Row],[AcceptedCmp5]]+marketing_campaign[[#This Row],[AcceptedCmp4]]+marketing_campaign[[#This Row],[AcceptedCmp3]]</f>
        <v>0</v>
      </c>
    </row>
    <row r="2104" spans="1:36" x14ac:dyDescent="0.35">
      <c r="A2104">
        <v>1241</v>
      </c>
      <c r="B2104">
        <v>1984</v>
      </c>
      <c r="C2104">
        <f t="shared" ca="1" si="64"/>
        <v>42</v>
      </c>
      <c r="D2104" t="str" cm="1">
        <f t="array" aca="1" ref="D21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04" t="s">
        <v>37</v>
      </c>
      <c r="F2104" t="s">
        <v>33</v>
      </c>
      <c r="G2104" cm="1">
        <f t="array" ref="G2104">_xlfn.IFS(marketing_campaign[[#This Row],[Marital_Status]]="Single",I2104-J2104+1,marketing_campaign[[#This Row],[Marital_Status]]="Together",I2104+J2104+2,marketing_campaign[[#This Row],[Marital_Status]]="Alone",I2104-J2104+1,marketing_campaign[[#This Row],[Marital_Status]]="Married",I2104+J2104+2,marketing_campaign[[#This Row],[Marital_Status]]="Divorced",I2104+J2104+1,marketing_campaign[[#This Row],[Marital_Status]]="YOLO",I2104-J2104+1,marketing_campaign[[#This Row],[Marital_Status]]="Absurd",I2104-J2104+1,marketing_campaign[[#This Row],[Marital_Status]]="Widow",I2104+J2104+1)</f>
        <v>3</v>
      </c>
      <c r="H2104">
        <v>14796</v>
      </c>
      <c r="I2104">
        <v>1</v>
      </c>
      <c r="J2104">
        <v>0</v>
      </c>
      <c r="K2104" s="1">
        <v>41169</v>
      </c>
      <c r="L2104">
        <v>1</v>
      </c>
      <c r="M2104" t="str" cm="1">
        <f t="array" ref="M2104">_xlfn.IFS(AND(marketing_campaign[[#This Row],[Recency]]&gt;=0,marketing_campaign[[#This Row],[Recency]]&lt;=14),"Early Recency",AND(marketing_campaign[[#This Row],[Recency]]&gt;=15,marketing_campaign[[#This Row],[Recency]]&lt;=31),"Mid-Recency",marketing_campaign[[#This Row],[Recency]]&gt;=32,"Late Recency")</f>
        <v>Early Recency</v>
      </c>
      <c r="N2104">
        <v>13</v>
      </c>
      <c r="O2104">
        <v>3</v>
      </c>
      <c r="P2104">
        <v>8</v>
      </c>
      <c r="Q2104">
        <v>7</v>
      </c>
      <c r="R2104">
        <v>4</v>
      </c>
      <c r="S2104">
        <v>16</v>
      </c>
      <c r="T2104">
        <f>marketing_campaign[[#This Row],[MntGoldProds]]+marketing_campaign[[#This Row],[MntSweetProducts]]+marketing_campaign[[#This Row],[MntFishProducts]]+marketing_campaign[[#This Row],[MntMeatProducts]]+marketing_campaign[[#This Row],[MntFruits]]+marketing_campaign[[#This Row],[MntWines]]</f>
        <v>51</v>
      </c>
      <c r="U2104">
        <v>2</v>
      </c>
      <c r="V2104">
        <v>1</v>
      </c>
      <c r="W2104">
        <v>0</v>
      </c>
      <c r="X2104">
        <v>3</v>
      </c>
      <c r="Y2104">
        <f t="shared" si="65"/>
        <v>6</v>
      </c>
      <c r="Z2104">
        <v>9</v>
      </c>
      <c r="AA2104">
        <v>0</v>
      </c>
      <c r="AB2104">
        <v>0</v>
      </c>
      <c r="AC2104">
        <v>0</v>
      </c>
      <c r="AD2104">
        <v>0</v>
      </c>
      <c r="AE2104">
        <v>0</v>
      </c>
      <c r="AF2104">
        <v>0</v>
      </c>
      <c r="AG2104">
        <v>3</v>
      </c>
      <c r="AH2104">
        <v>11</v>
      </c>
      <c r="AI2104">
        <v>1</v>
      </c>
      <c r="AJ2104">
        <f>marketing_campaign[[#This Row],[AcceptedCmp2]]+marketing_campaign[[#This Row],[AcceptedCmp1]]+marketing_campaign[[#This Row],[AcceptedCmp5]]+marketing_campaign[[#This Row],[AcceptedCmp4]]+marketing_campaign[[#This Row],[AcceptedCmp3]]</f>
        <v>0</v>
      </c>
    </row>
    <row r="2105" spans="1:36" x14ac:dyDescent="0.35">
      <c r="A2105">
        <v>2909</v>
      </c>
      <c r="B2105">
        <v>1974</v>
      </c>
      <c r="C2105">
        <f t="shared" ca="1" si="64"/>
        <v>52</v>
      </c>
      <c r="D2105" t="str" cm="1">
        <f t="array" aca="1" ref="D21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5" t="s">
        <v>32</v>
      </c>
      <c r="F2105" t="s">
        <v>33</v>
      </c>
      <c r="G2105" cm="1">
        <f t="array" ref="G2105">_xlfn.IFS(marketing_campaign[[#This Row],[Marital_Status]]="Single",I2105-J2105+1,marketing_campaign[[#This Row],[Marital_Status]]="Together",I2105+J2105+2,marketing_campaign[[#This Row],[Marital_Status]]="Alone",I2105-J2105+1,marketing_campaign[[#This Row],[Marital_Status]]="Married",I2105+J2105+2,marketing_campaign[[#This Row],[Marital_Status]]="Divorced",I2105+J2105+1,marketing_campaign[[#This Row],[Marital_Status]]="YOLO",I2105-J2105+1,marketing_campaign[[#This Row],[Marital_Status]]="Absurd",I2105-J2105+1,marketing_campaign[[#This Row],[Marital_Status]]="Widow",I2105+J2105+1)</f>
        <v>3</v>
      </c>
      <c r="H2105">
        <v>78128</v>
      </c>
      <c r="I2105">
        <v>0</v>
      </c>
      <c r="J2105">
        <v>1</v>
      </c>
      <c r="K2105" s="1">
        <v>41689</v>
      </c>
      <c r="L2105">
        <v>89</v>
      </c>
      <c r="M2105" t="str" cm="1">
        <f t="array" ref="M2105">_xlfn.IFS(AND(marketing_campaign[[#This Row],[Recency]]&gt;=0,marketing_campaign[[#This Row],[Recency]]&lt;=14),"Early Recency",AND(marketing_campaign[[#This Row],[Recency]]&gt;=15,marketing_campaign[[#This Row],[Recency]]&lt;=31),"Mid-Recency",marketing_campaign[[#This Row],[Recency]]&gt;=32,"Late Recency")</f>
        <v>Late Recency</v>
      </c>
      <c r="N2105">
        <v>934</v>
      </c>
      <c r="O2105">
        <v>24</v>
      </c>
      <c r="P2105">
        <v>230</v>
      </c>
      <c r="Q2105">
        <v>16</v>
      </c>
      <c r="R2105">
        <v>24</v>
      </c>
      <c r="S2105">
        <v>36</v>
      </c>
      <c r="T2105">
        <f>marketing_campaign[[#This Row],[MntGoldProds]]+marketing_campaign[[#This Row],[MntSweetProducts]]+marketing_campaign[[#This Row],[MntFishProducts]]+marketing_campaign[[#This Row],[MntMeatProducts]]+marketing_campaign[[#This Row],[MntFruits]]+marketing_campaign[[#This Row],[MntWines]]</f>
        <v>1264</v>
      </c>
      <c r="U2105">
        <v>2</v>
      </c>
      <c r="V2105">
        <v>8</v>
      </c>
      <c r="W2105">
        <v>4</v>
      </c>
      <c r="X2105">
        <v>6</v>
      </c>
      <c r="Y2105">
        <f t="shared" si="65"/>
        <v>20</v>
      </c>
      <c r="Z2105">
        <v>3</v>
      </c>
      <c r="AA2105">
        <v>0</v>
      </c>
      <c r="AB2105">
        <v>1</v>
      </c>
      <c r="AC2105">
        <v>1</v>
      </c>
      <c r="AD2105">
        <v>0</v>
      </c>
      <c r="AE2105">
        <v>0</v>
      </c>
      <c r="AF2105">
        <v>0</v>
      </c>
      <c r="AG2105">
        <v>3</v>
      </c>
      <c r="AH2105">
        <v>11</v>
      </c>
      <c r="AI2105">
        <v>0</v>
      </c>
      <c r="AJ2105">
        <f>marketing_campaign[[#This Row],[AcceptedCmp2]]+marketing_campaign[[#This Row],[AcceptedCmp1]]+marketing_campaign[[#This Row],[AcceptedCmp5]]+marketing_campaign[[#This Row],[AcceptedCmp4]]+marketing_campaign[[#This Row],[AcceptedCmp3]]</f>
        <v>2</v>
      </c>
    </row>
    <row r="2106" spans="1:36" x14ac:dyDescent="0.35">
      <c r="A2106">
        <v>5802</v>
      </c>
      <c r="B2106">
        <v>1972</v>
      </c>
      <c r="C2106">
        <f t="shared" ca="1" si="64"/>
        <v>54</v>
      </c>
      <c r="D2106" t="str" cm="1">
        <f t="array" aca="1" ref="D21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6" t="s">
        <v>36</v>
      </c>
      <c r="F2106" t="s">
        <v>33</v>
      </c>
      <c r="G2106" cm="1">
        <f t="array" ref="G2106">_xlfn.IFS(marketing_campaign[[#This Row],[Marital_Status]]="Single",I2106-J2106+1,marketing_campaign[[#This Row],[Marital_Status]]="Together",I2106+J2106+2,marketing_campaign[[#This Row],[Marital_Status]]="Alone",I2106-J2106+1,marketing_campaign[[#This Row],[Marital_Status]]="Married",I2106+J2106+2,marketing_campaign[[#This Row],[Marital_Status]]="Divorced",I2106+J2106+1,marketing_campaign[[#This Row],[Marital_Status]]="YOLO",I2106-J2106+1,marketing_campaign[[#This Row],[Marital_Status]]="Absurd",I2106-J2106+1,marketing_campaign[[#This Row],[Marital_Status]]="Widow",I2106+J2106+1)</f>
        <v>2</v>
      </c>
      <c r="H2106">
        <v>14188</v>
      </c>
      <c r="I2106">
        <v>0</v>
      </c>
      <c r="J2106">
        <v>0</v>
      </c>
      <c r="K2106" s="1">
        <v>41333</v>
      </c>
      <c r="L2106">
        <v>40</v>
      </c>
      <c r="M2106" t="str" cm="1">
        <f t="array" ref="M2106">_xlfn.IFS(AND(marketing_campaign[[#This Row],[Recency]]&gt;=0,marketing_campaign[[#This Row],[Recency]]&lt;=14),"Early Recency",AND(marketing_campaign[[#This Row],[Recency]]&gt;=15,marketing_campaign[[#This Row],[Recency]]&lt;=31),"Mid-Recency",marketing_campaign[[#This Row],[Recency]]&gt;=32,"Late Recency")</f>
        <v>Late Recency</v>
      </c>
      <c r="N2106">
        <v>2</v>
      </c>
      <c r="O2106">
        <v>7</v>
      </c>
      <c r="P2106">
        <v>11</v>
      </c>
      <c r="Q2106">
        <v>16</v>
      </c>
      <c r="R2106">
        <v>12</v>
      </c>
      <c r="S2106">
        <v>27</v>
      </c>
      <c r="T2106">
        <f>marketing_campaign[[#This Row],[MntGoldProds]]+marketing_campaign[[#This Row],[MntSweetProducts]]+marketing_campaign[[#This Row],[MntFishProducts]]+marketing_campaign[[#This Row],[MntMeatProducts]]+marketing_campaign[[#This Row],[MntFruits]]+marketing_campaign[[#This Row],[MntWines]]</f>
        <v>75</v>
      </c>
      <c r="U2106">
        <v>1</v>
      </c>
      <c r="V2106">
        <v>2</v>
      </c>
      <c r="W2106">
        <v>0</v>
      </c>
      <c r="X2106">
        <v>4</v>
      </c>
      <c r="Y2106">
        <f t="shared" si="65"/>
        <v>7</v>
      </c>
      <c r="Z2106">
        <v>6</v>
      </c>
      <c r="AA2106">
        <v>0</v>
      </c>
      <c r="AB2106">
        <v>0</v>
      </c>
      <c r="AC2106">
        <v>0</v>
      </c>
      <c r="AD2106">
        <v>0</v>
      </c>
      <c r="AE2106">
        <v>0</v>
      </c>
      <c r="AF2106">
        <v>0</v>
      </c>
      <c r="AG2106">
        <v>3</v>
      </c>
      <c r="AH2106">
        <v>11</v>
      </c>
      <c r="AI2106">
        <v>0</v>
      </c>
      <c r="AJ2106">
        <f>marketing_campaign[[#This Row],[AcceptedCmp2]]+marketing_campaign[[#This Row],[AcceptedCmp1]]+marketing_campaign[[#This Row],[AcceptedCmp5]]+marketing_campaign[[#This Row],[AcceptedCmp4]]+marketing_campaign[[#This Row],[AcceptedCmp3]]</f>
        <v>0</v>
      </c>
    </row>
    <row r="2107" spans="1:36" x14ac:dyDescent="0.35">
      <c r="A2107">
        <v>1407</v>
      </c>
      <c r="B2107">
        <v>1986</v>
      </c>
      <c r="C2107">
        <f t="shared" ca="1" si="64"/>
        <v>40</v>
      </c>
      <c r="D2107" t="str" cm="1">
        <f t="array" aca="1" ref="D21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07" t="s">
        <v>36</v>
      </c>
      <c r="F2107" t="s">
        <v>33</v>
      </c>
      <c r="G2107" cm="1">
        <f t="array" ref="G2107">_xlfn.IFS(marketing_campaign[[#This Row],[Marital_Status]]="Single",I2107-J2107+1,marketing_campaign[[#This Row],[Marital_Status]]="Together",I2107+J2107+2,marketing_campaign[[#This Row],[Marital_Status]]="Alone",I2107-J2107+1,marketing_campaign[[#This Row],[Marital_Status]]="Married",I2107+J2107+2,marketing_campaign[[#This Row],[Marital_Status]]="Divorced",I2107+J2107+1,marketing_campaign[[#This Row],[Marital_Status]]="YOLO",I2107-J2107+1,marketing_campaign[[#This Row],[Marital_Status]]="Absurd",I2107-J2107+1,marketing_campaign[[#This Row],[Marital_Status]]="Widow",I2107+J2107+1)</f>
        <v>3</v>
      </c>
      <c r="H2107">
        <v>20425</v>
      </c>
      <c r="I2107">
        <v>1</v>
      </c>
      <c r="J2107">
        <v>0</v>
      </c>
      <c r="K2107" s="1">
        <v>41211</v>
      </c>
      <c r="L2107">
        <v>5</v>
      </c>
      <c r="M2107" t="str" cm="1">
        <f t="array" ref="M2107">_xlfn.IFS(AND(marketing_campaign[[#This Row],[Recency]]&gt;=0,marketing_campaign[[#This Row],[Recency]]&lt;=14),"Early Recency",AND(marketing_campaign[[#This Row],[Recency]]&gt;=15,marketing_campaign[[#This Row],[Recency]]&lt;=31),"Mid-Recency",marketing_campaign[[#This Row],[Recency]]&gt;=32,"Late Recency")</f>
        <v>Early Recency</v>
      </c>
      <c r="N2107">
        <v>4</v>
      </c>
      <c r="O2107">
        <v>12</v>
      </c>
      <c r="P2107">
        <v>5</v>
      </c>
      <c r="Q2107">
        <v>3</v>
      </c>
      <c r="R2107">
        <v>16</v>
      </c>
      <c r="S2107">
        <v>17</v>
      </c>
      <c r="T2107">
        <f>marketing_campaign[[#This Row],[MntGoldProds]]+marketing_campaign[[#This Row],[MntSweetProducts]]+marketing_campaign[[#This Row],[MntFishProducts]]+marketing_campaign[[#This Row],[MntMeatProducts]]+marketing_campaign[[#This Row],[MntFruits]]+marketing_campaign[[#This Row],[MntWines]]</f>
        <v>57</v>
      </c>
      <c r="U2107">
        <v>2</v>
      </c>
      <c r="V2107">
        <v>2</v>
      </c>
      <c r="W2107">
        <v>0</v>
      </c>
      <c r="X2107">
        <v>3</v>
      </c>
      <c r="Y2107">
        <f t="shared" si="65"/>
        <v>7</v>
      </c>
      <c r="Z2107">
        <v>7</v>
      </c>
      <c r="AA2107">
        <v>0</v>
      </c>
      <c r="AB2107">
        <v>0</v>
      </c>
      <c r="AC2107">
        <v>0</v>
      </c>
      <c r="AD2107">
        <v>0</v>
      </c>
      <c r="AE2107">
        <v>0</v>
      </c>
      <c r="AF2107">
        <v>0</v>
      </c>
      <c r="AG2107">
        <v>3</v>
      </c>
      <c r="AH2107">
        <v>11</v>
      </c>
      <c r="AI2107">
        <v>0</v>
      </c>
      <c r="AJ2107">
        <f>marketing_campaign[[#This Row],[AcceptedCmp2]]+marketing_campaign[[#This Row],[AcceptedCmp1]]+marketing_campaign[[#This Row],[AcceptedCmp5]]+marketing_campaign[[#This Row],[AcceptedCmp4]]+marketing_campaign[[#This Row],[AcceptedCmp3]]</f>
        <v>0</v>
      </c>
    </row>
    <row r="2108" spans="1:36" x14ac:dyDescent="0.35">
      <c r="A2108">
        <v>6183</v>
      </c>
      <c r="B2108">
        <v>1962</v>
      </c>
      <c r="C2108">
        <f t="shared" ca="1" si="64"/>
        <v>64</v>
      </c>
      <c r="D2108" t="str" cm="1">
        <f t="array" aca="1" ref="D21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08" t="s">
        <v>34</v>
      </c>
      <c r="F2108" t="s">
        <v>33</v>
      </c>
      <c r="G2108" cm="1">
        <f t="array" ref="G2108">_xlfn.IFS(marketing_campaign[[#This Row],[Marital_Status]]="Single",I2108-J2108+1,marketing_campaign[[#This Row],[Marital_Status]]="Together",I2108+J2108+2,marketing_campaign[[#This Row],[Marital_Status]]="Alone",I2108-J2108+1,marketing_campaign[[#This Row],[Marital_Status]]="Married",I2108+J2108+2,marketing_campaign[[#This Row],[Marital_Status]]="Divorced",I2108+J2108+1,marketing_campaign[[#This Row],[Marital_Status]]="YOLO",I2108-J2108+1,marketing_campaign[[#This Row],[Marital_Status]]="Absurd",I2108-J2108+1,marketing_campaign[[#This Row],[Marital_Status]]="Widow",I2108+J2108+1)</f>
        <v>3</v>
      </c>
      <c r="H2108">
        <v>58646</v>
      </c>
      <c r="I2108">
        <v>0</v>
      </c>
      <c r="J2108">
        <v>1</v>
      </c>
      <c r="K2108" s="1">
        <v>41435</v>
      </c>
      <c r="L2108">
        <v>3</v>
      </c>
      <c r="M2108" t="str" cm="1">
        <f t="array" ref="M2108">_xlfn.IFS(AND(marketing_campaign[[#This Row],[Recency]]&gt;=0,marketing_campaign[[#This Row],[Recency]]&lt;=14),"Early Recency",AND(marketing_campaign[[#This Row],[Recency]]&gt;=15,marketing_campaign[[#This Row],[Recency]]&lt;=31),"Mid-Recency",marketing_campaign[[#This Row],[Recency]]&gt;=32,"Late Recency")</f>
        <v>Early Recency</v>
      </c>
      <c r="N2108">
        <v>62</v>
      </c>
      <c r="O2108">
        <v>1</v>
      </c>
      <c r="P2108">
        <v>44</v>
      </c>
      <c r="Q2108">
        <v>6</v>
      </c>
      <c r="R2108">
        <v>5</v>
      </c>
      <c r="S2108">
        <v>22</v>
      </c>
      <c r="T2108">
        <f>marketing_campaign[[#This Row],[MntGoldProds]]+marketing_campaign[[#This Row],[MntSweetProducts]]+marketing_campaign[[#This Row],[MntFishProducts]]+marketing_campaign[[#This Row],[MntMeatProducts]]+marketing_campaign[[#This Row],[MntFruits]]+marketing_campaign[[#This Row],[MntWines]]</f>
        <v>140</v>
      </c>
      <c r="U2108">
        <v>1</v>
      </c>
      <c r="V2108">
        <v>2</v>
      </c>
      <c r="W2108">
        <v>1</v>
      </c>
      <c r="X2108">
        <v>4</v>
      </c>
      <c r="Y2108">
        <f t="shared" si="65"/>
        <v>8</v>
      </c>
      <c r="Z2108">
        <v>4</v>
      </c>
      <c r="AA2108">
        <v>0</v>
      </c>
      <c r="AB2108">
        <v>0</v>
      </c>
      <c r="AC2108">
        <v>0</v>
      </c>
      <c r="AD2108">
        <v>0</v>
      </c>
      <c r="AE2108">
        <v>0</v>
      </c>
      <c r="AF2108">
        <v>0</v>
      </c>
      <c r="AG2108">
        <v>3</v>
      </c>
      <c r="AH2108">
        <v>11</v>
      </c>
      <c r="AI2108">
        <v>0</v>
      </c>
      <c r="AJ2108">
        <f>marketing_campaign[[#This Row],[AcceptedCmp2]]+marketing_campaign[[#This Row],[AcceptedCmp1]]+marketing_campaign[[#This Row],[AcceptedCmp5]]+marketing_campaign[[#This Row],[AcceptedCmp4]]+marketing_campaign[[#This Row],[AcceptedCmp3]]</f>
        <v>0</v>
      </c>
    </row>
    <row r="2109" spans="1:36" x14ac:dyDescent="0.35">
      <c r="A2109">
        <v>340</v>
      </c>
      <c r="B2109">
        <v>1970</v>
      </c>
      <c r="C2109">
        <f t="shared" ca="1" si="64"/>
        <v>56</v>
      </c>
      <c r="D2109" t="str" cm="1">
        <f t="array" aca="1" ref="D21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09" t="s">
        <v>29</v>
      </c>
      <c r="F2109" t="s">
        <v>35</v>
      </c>
      <c r="G2109" cm="1">
        <f t="array" ref="G2109">_xlfn.IFS(marketing_campaign[[#This Row],[Marital_Status]]="Single",I2109-J2109+1,marketing_campaign[[#This Row],[Marital_Status]]="Together",I2109+J2109+2,marketing_campaign[[#This Row],[Marital_Status]]="Alone",I2109-J2109+1,marketing_campaign[[#This Row],[Marital_Status]]="Married",I2109+J2109+2,marketing_campaign[[#This Row],[Marital_Status]]="Divorced",I2109+J2109+1,marketing_campaign[[#This Row],[Marital_Status]]="YOLO",I2109-J2109+1,marketing_campaign[[#This Row],[Marital_Status]]="Absurd",I2109-J2109+1,marketing_campaign[[#This Row],[Marital_Status]]="Widow",I2109+J2109+1)</f>
        <v>2</v>
      </c>
      <c r="H2109">
        <v>72967</v>
      </c>
      <c r="I2109">
        <v>0</v>
      </c>
      <c r="J2109">
        <v>1</v>
      </c>
      <c r="K2109" s="1">
        <v>41258</v>
      </c>
      <c r="L2109">
        <v>1</v>
      </c>
      <c r="M2109" t="str" cm="1">
        <f t="array" ref="M2109">_xlfn.IFS(AND(marketing_campaign[[#This Row],[Recency]]&gt;=0,marketing_campaign[[#This Row],[Recency]]&lt;=14),"Early Recency",AND(marketing_campaign[[#This Row],[Recency]]&gt;=15,marketing_campaign[[#This Row],[Recency]]&lt;=31),"Mid-Recency",marketing_campaign[[#This Row],[Recency]]&gt;=32,"Late Recency")</f>
        <v>Early Recency</v>
      </c>
      <c r="N2109">
        <v>158</v>
      </c>
      <c r="O2109">
        <v>35</v>
      </c>
      <c r="P2109">
        <v>179</v>
      </c>
      <c r="Q2109">
        <v>0</v>
      </c>
      <c r="R2109">
        <v>0</v>
      </c>
      <c r="S2109">
        <v>125</v>
      </c>
      <c r="T2109">
        <f>marketing_campaign[[#This Row],[MntGoldProds]]+marketing_campaign[[#This Row],[MntSweetProducts]]+marketing_campaign[[#This Row],[MntFishProducts]]+marketing_campaign[[#This Row],[MntMeatProducts]]+marketing_campaign[[#This Row],[MntFruits]]+marketing_campaign[[#This Row],[MntWines]]</f>
        <v>497</v>
      </c>
      <c r="U2109">
        <v>2</v>
      </c>
      <c r="V2109">
        <v>7</v>
      </c>
      <c r="W2109">
        <v>2</v>
      </c>
      <c r="X2109">
        <v>8</v>
      </c>
      <c r="Y2109">
        <f t="shared" si="65"/>
        <v>19</v>
      </c>
      <c r="Z2109">
        <v>5</v>
      </c>
      <c r="AA2109">
        <v>1</v>
      </c>
      <c r="AB2109">
        <v>0</v>
      </c>
      <c r="AC2109">
        <v>0</v>
      </c>
      <c r="AD2109">
        <v>0</v>
      </c>
      <c r="AE2109">
        <v>0</v>
      </c>
      <c r="AF2109">
        <v>0</v>
      </c>
      <c r="AG2109">
        <v>3</v>
      </c>
      <c r="AH2109">
        <v>11</v>
      </c>
      <c r="AI2109">
        <v>1</v>
      </c>
      <c r="AJ2109">
        <f>marketing_campaign[[#This Row],[AcceptedCmp2]]+marketing_campaign[[#This Row],[AcceptedCmp1]]+marketing_campaign[[#This Row],[AcceptedCmp5]]+marketing_campaign[[#This Row],[AcceptedCmp4]]+marketing_campaign[[#This Row],[AcceptedCmp3]]</f>
        <v>1</v>
      </c>
    </row>
    <row r="2110" spans="1:36" x14ac:dyDescent="0.35">
      <c r="A2110">
        <v>5991</v>
      </c>
      <c r="B2110">
        <v>1949</v>
      </c>
      <c r="C2110">
        <f t="shared" ca="1" si="64"/>
        <v>77</v>
      </c>
      <c r="D2110" t="str" cm="1">
        <f t="array" aca="1" ref="D21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0" t="s">
        <v>34</v>
      </c>
      <c r="F2110" t="s">
        <v>33</v>
      </c>
      <c r="G2110" cm="1">
        <f t="array" ref="G2110">_xlfn.IFS(marketing_campaign[[#This Row],[Marital_Status]]="Single",I2110-J2110+1,marketing_campaign[[#This Row],[Marital_Status]]="Together",I2110+J2110+2,marketing_campaign[[#This Row],[Marital_Status]]="Alone",I2110-J2110+1,marketing_campaign[[#This Row],[Marital_Status]]="Married",I2110+J2110+2,marketing_campaign[[#This Row],[Marital_Status]]="Divorced",I2110+J2110+1,marketing_campaign[[#This Row],[Marital_Status]]="YOLO",I2110-J2110+1,marketing_campaign[[#This Row],[Marital_Status]]="Absurd",I2110-J2110+1,marketing_campaign[[#This Row],[Marital_Status]]="Widow",I2110+J2110+1)</f>
        <v>3</v>
      </c>
      <c r="H2110">
        <v>48150</v>
      </c>
      <c r="I2110">
        <v>0</v>
      </c>
      <c r="J2110">
        <v>1</v>
      </c>
      <c r="K2110" s="1">
        <v>41433</v>
      </c>
      <c r="L2110">
        <v>24</v>
      </c>
      <c r="M2110" t="str" cm="1">
        <f t="array" ref="M2110">_xlfn.IFS(AND(marketing_campaign[[#This Row],[Recency]]&gt;=0,marketing_campaign[[#This Row],[Recency]]&lt;=14),"Early Recency",AND(marketing_campaign[[#This Row],[Recency]]&gt;=15,marketing_campaign[[#This Row],[Recency]]&lt;=31),"Mid-Recency",marketing_campaign[[#This Row],[Recency]]&gt;=32,"Late Recency")</f>
        <v>Mid-Recency</v>
      </c>
      <c r="N2110">
        <v>173</v>
      </c>
      <c r="O2110">
        <v>2</v>
      </c>
      <c r="P2110">
        <v>39</v>
      </c>
      <c r="Q2110">
        <v>3</v>
      </c>
      <c r="R2110">
        <v>2</v>
      </c>
      <c r="S2110">
        <v>47</v>
      </c>
      <c r="T2110">
        <f>marketing_campaign[[#This Row],[MntGoldProds]]+marketing_campaign[[#This Row],[MntSweetProducts]]+marketing_campaign[[#This Row],[MntFishProducts]]+marketing_campaign[[#This Row],[MntMeatProducts]]+marketing_campaign[[#This Row],[MntFruits]]+marketing_campaign[[#This Row],[MntWines]]</f>
        <v>266</v>
      </c>
      <c r="U2110">
        <v>3</v>
      </c>
      <c r="V2110">
        <v>5</v>
      </c>
      <c r="W2110">
        <v>1</v>
      </c>
      <c r="X2110">
        <v>4</v>
      </c>
      <c r="Y2110">
        <f t="shared" si="65"/>
        <v>13</v>
      </c>
      <c r="Z2110">
        <v>7</v>
      </c>
      <c r="AA2110">
        <v>0</v>
      </c>
      <c r="AB2110">
        <v>0</v>
      </c>
      <c r="AC2110">
        <v>0</v>
      </c>
      <c r="AD2110">
        <v>0</v>
      </c>
      <c r="AE2110">
        <v>0</v>
      </c>
      <c r="AF2110">
        <v>0</v>
      </c>
      <c r="AG2110">
        <v>3</v>
      </c>
      <c r="AH2110">
        <v>11</v>
      </c>
      <c r="AI2110">
        <v>0</v>
      </c>
      <c r="AJ2110">
        <f>marketing_campaign[[#This Row],[AcceptedCmp2]]+marketing_campaign[[#This Row],[AcceptedCmp1]]+marketing_campaign[[#This Row],[AcceptedCmp5]]+marketing_campaign[[#This Row],[AcceptedCmp4]]+marketing_campaign[[#This Row],[AcceptedCmp3]]</f>
        <v>0</v>
      </c>
    </row>
    <row r="2111" spans="1:36" x14ac:dyDescent="0.35">
      <c r="A2111">
        <v>3104</v>
      </c>
      <c r="B2111">
        <v>1961</v>
      </c>
      <c r="C2111">
        <f t="shared" ca="1" si="64"/>
        <v>65</v>
      </c>
      <c r="D2111" t="str" cm="1">
        <f t="array" aca="1" ref="D21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1" t="s">
        <v>29</v>
      </c>
      <c r="F2111" t="s">
        <v>30</v>
      </c>
      <c r="G2111" cm="1">
        <f t="array" ref="G2111">_xlfn.IFS(marketing_campaign[[#This Row],[Marital_Status]]="Single",I2111-J2111+1,marketing_campaign[[#This Row],[Marital_Status]]="Together",I2111+J2111+2,marketing_campaign[[#This Row],[Marital_Status]]="Alone",I2111-J2111+1,marketing_campaign[[#This Row],[Marital_Status]]="Married",I2111+J2111+2,marketing_campaign[[#This Row],[Marital_Status]]="Divorced",I2111+J2111+1,marketing_campaign[[#This Row],[Marital_Status]]="YOLO",I2111-J2111+1,marketing_campaign[[#This Row],[Marital_Status]]="Absurd",I2111-J2111+1,marketing_campaign[[#This Row],[Marital_Status]]="Widow",I2111+J2111+1)</f>
        <v>1</v>
      </c>
      <c r="H2111">
        <v>82332</v>
      </c>
      <c r="I2111">
        <v>0</v>
      </c>
      <c r="J2111">
        <v>0</v>
      </c>
      <c r="K2111" s="1">
        <v>41169</v>
      </c>
      <c r="L2111">
        <v>89</v>
      </c>
      <c r="M2111" t="str" cm="1">
        <f t="array" ref="M2111">_xlfn.IFS(AND(marketing_campaign[[#This Row],[Recency]]&gt;=0,marketing_campaign[[#This Row],[Recency]]&lt;=14),"Early Recency",AND(marketing_campaign[[#This Row],[Recency]]&gt;=15,marketing_campaign[[#This Row],[Recency]]&lt;=31),"Mid-Recency",marketing_campaign[[#This Row],[Recency]]&gt;=32,"Late Recency")</f>
        <v>Late Recency</v>
      </c>
      <c r="N2111">
        <v>830</v>
      </c>
      <c r="O2111">
        <v>59</v>
      </c>
      <c r="P2111">
        <v>968</v>
      </c>
      <c r="Q2111">
        <v>51</v>
      </c>
      <c r="R2111">
        <v>79</v>
      </c>
      <c r="S2111">
        <v>19</v>
      </c>
      <c r="T2111">
        <f>marketing_campaign[[#This Row],[MntGoldProds]]+marketing_campaign[[#This Row],[MntSweetProducts]]+marketing_campaign[[#This Row],[MntFishProducts]]+marketing_campaign[[#This Row],[MntMeatProducts]]+marketing_campaign[[#This Row],[MntFruits]]+marketing_campaign[[#This Row],[MntWines]]</f>
        <v>2006</v>
      </c>
      <c r="U2111">
        <v>1</v>
      </c>
      <c r="V2111">
        <v>5</v>
      </c>
      <c r="W2111">
        <v>3</v>
      </c>
      <c r="X2111">
        <v>12</v>
      </c>
      <c r="Y2111">
        <f t="shared" si="65"/>
        <v>21</v>
      </c>
      <c r="Z2111">
        <v>2</v>
      </c>
      <c r="AA2111">
        <v>0</v>
      </c>
      <c r="AB2111">
        <v>0</v>
      </c>
      <c r="AC2111">
        <v>1</v>
      </c>
      <c r="AD2111">
        <v>0</v>
      </c>
      <c r="AE2111">
        <v>0</v>
      </c>
      <c r="AF2111">
        <v>0</v>
      </c>
      <c r="AG2111">
        <v>3</v>
      </c>
      <c r="AH2111">
        <v>11</v>
      </c>
      <c r="AI2111">
        <v>1</v>
      </c>
      <c r="AJ2111">
        <f>marketing_campaign[[#This Row],[AcceptedCmp2]]+marketing_campaign[[#This Row],[AcceptedCmp1]]+marketing_campaign[[#This Row],[AcceptedCmp5]]+marketing_campaign[[#This Row],[AcceptedCmp4]]+marketing_campaign[[#This Row],[AcceptedCmp3]]</f>
        <v>1</v>
      </c>
    </row>
    <row r="2112" spans="1:36" x14ac:dyDescent="0.35">
      <c r="A2112">
        <v>9729</v>
      </c>
      <c r="B2112">
        <v>1955</v>
      </c>
      <c r="C2112">
        <f t="shared" ca="1" si="64"/>
        <v>71</v>
      </c>
      <c r="D2112" t="str" cm="1">
        <f t="array" aca="1" ref="D21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2" t="s">
        <v>29</v>
      </c>
      <c r="F2112" t="s">
        <v>38</v>
      </c>
      <c r="G2112" cm="1">
        <f t="array" ref="G2112">_xlfn.IFS(marketing_campaign[[#This Row],[Marital_Status]]="Single",I2112-J2112+1,marketing_campaign[[#This Row],[Marital_Status]]="Together",I2112+J2112+2,marketing_campaign[[#This Row],[Marital_Status]]="Alone",I2112-J2112+1,marketing_campaign[[#This Row],[Marital_Status]]="Married",I2112+J2112+2,marketing_campaign[[#This Row],[Marital_Status]]="Divorced",I2112+J2112+1,marketing_campaign[[#This Row],[Marital_Status]]="YOLO",I2112-J2112+1,marketing_campaign[[#This Row],[Marital_Status]]="Absurd",I2112-J2112+1,marketing_campaign[[#This Row],[Marital_Status]]="Widow",I2112+J2112+1)</f>
        <v>3</v>
      </c>
      <c r="H2112">
        <v>58275</v>
      </c>
      <c r="I2112">
        <v>1</v>
      </c>
      <c r="J2112">
        <v>1</v>
      </c>
      <c r="K2112" s="1">
        <v>41427</v>
      </c>
      <c r="L2112">
        <v>48</v>
      </c>
      <c r="M2112" t="str" cm="1">
        <f t="array" ref="M2112">_xlfn.IFS(AND(marketing_campaign[[#This Row],[Recency]]&gt;=0,marketing_campaign[[#This Row],[Recency]]&lt;=14),"Early Recency",AND(marketing_campaign[[#This Row],[Recency]]&gt;=15,marketing_campaign[[#This Row],[Recency]]&lt;=31),"Mid-Recency",marketing_campaign[[#This Row],[Recency]]&gt;=32,"Late Recency")</f>
        <v>Late Recency</v>
      </c>
      <c r="N2112">
        <v>189</v>
      </c>
      <c r="O2112">
        <v>10</v>
      </c>
      <c r="P2112">
        <v>253</v>
      </c>
      <c r="Q2112">
        <v>56</v>
      </c>
      <c r="R2112">
        <v>43</v>
      </c>
      <c r="S2112">
        <v>64</v>
      </c>
      <c r="T2112">
        <f>marketing_campaign[[#This Row],[MntGoldProds]]+marketing_campaign[[#This Row],[MntSweetProducts]]+marketing_campaign[[#This Row],[MntFishProducts]]+marketing_campaign[[#This Row],[MntMeatProducts]]+marketing_campaign[[#This Row],[MntFruits]]+marketing_campaign[[#This Row],[MntWines]]</f>
        <v>615</v>
      </c>
      <c r="U2112">
        <v>6</v>
      </c>
      <c r="V2112">
        <v>8</v>
      </c>
      <c r="W2112">
        <v>2</v>
      </c>
      <c r="X2112">
        <v>7</v>
      </c>
      <c r="Y2112">
        <f t="shared" si="65"/>
        <v>23</v>
      </c>
      <c r="Z2112">
        <v>7</v>
      </c>
      <c r="AA2112">
        <v>0</v>
      </c>
      <c r="AB2112">
        <v>0</v>
      </c>
      <c r="AC2112">
        <v>0</v>
      </c>
      <c r="AD2112">
        <v>0</v>
      </c>
      <c r="AE2112">
        <v>0</v>
      </c>
      <c r="AF2112">
        <v>0</v>
      </c>
      <c r="AG2112">
        <v>3</v>
      </c>
      <c r="AH2112">
        <v>11</v>
      </c>
      <c r="AI2112">
        <v>0</v>
      </c>
      <c r="AJ2112">
        <f>marketing_campaign[[#This Row],[AcceptedCmp2]]+marketing_campaign[[#This Row],[AcceptedCmp1]]+marketing_campaign[[#This Row],[AcceptedCmp5]]+marketing_campaign[[#This Row],[AcceptedCmp4]]+marketing_campaign[[#This Row],[AcceptedCmp3]]</f>
        <v>0</v>
      </c>
    </row>
    <row r="2113" spans="1:36" x14ac:dyDescent="0.35">
      <c r="A2113">
        <v>1008</v>
      </c>
      <c r="B2113">
        <v>1981</v>
      </c>
      <c r="C2113">
        <f t="shared" ca="1" si="64"/>
        <v>45</v>
      </c>
      <c r="D2113" t="str" cm="1">
        <f t="array" aca="1" ref="D21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13" t="s">
        <v>32</v>
      </c>
      <c r="F2113" t="s">
        <v>31</v>
      </c>
      <c r="G2113" cm="1">
        <f t="array" ref="G2113">_xlfn.IFS(marketing_campaign[[#This Row],[Marital_Status]]="Single",I2113-J2113+1,marketing_campaign[[#This Row],[Marital_Status]]="Together",I2113+J2113+2,marketing_campaign[[#This Row],[Marital_Status]]="Alone",I2113-J2113+1,marketing_campaign[[#This Row],[Marital_Status]]="Married",I2113+J2113+2,marketing_campaign[[#This Row],[Marital_Status]]="Divorced",I2113+J2113+1,marketing_campaign[[#This Row],[Marital_Status]]="YOLO",I2113-J2113+1,marketing_campaign[[#This Row],[Marital_Status]]="Absurd",I2113-J2113+1,marketing_campaign[[#This Row],[Marital_Status]]="Widow",I2113+J2113+1)</f>
        <v>2</v>
      </c>
      <c r="H2113">
        <v>44953</v>
      </c>
      <c r="I2113">
        <v>0</v>
      </c>
      <c r="J2113">
        <v>0</v>
      </c>
      <c r="K2113" s="1">
        <v>41264</v>
      </c>
      <c r="L2113">
        <v>31</v>
      </c>
      <c r="M2113" t="str" cm="1">
        <f t="array" ref="M2113">_xlfn.IFS(AND(marketing_campaign[[#This Row],[Recency]]&gt;=0,marketing_campaign[[#This Row],[Recency]]&lt;=14),"Early Recency",AND(marketing_campaign[[#This Row],[Recency]]&gt;=15,marketing_campaign[[#This Row],[Recency]]&lt;=31),"Mid-Recency",marketing_campaign[[#This Row],[Recency]]&gt;=32,"Late Recency")</f>
        <v>Mid-Recency</v>
      </c>
      <c r="N2113">
        <v>728</v>
      </c>
      <c r="O2113">
        <v>17</v>
      </c>
      <c r="P2113">
        <v>133</v>
      </c>
      <c r="Q2113">
        <v>11</v>
      </c>
      <c r="R2113">
        <v>8</v>
      </c>
      <c r="S2113">
        <v>124</v>
      </c>
      <c r="T2113">
        <f>marketing_campaign[[#This Row],[MntGoldProds]]+marketing_campaign[[#This Row],[MntSweetProducts]]+marketing_campaign[[#This Row],[MntFishProducts]]+marketing_campaign[[#This Row],[MntMeatProducts]]+marketing_campaign[[#This Row],[MntFruits]]+marketing_campaign[[#This Row],[MntWines]]</f>
        <v>1021</v>
      </c>
      <c r="U2113">
        <v>1</v>
      </c>
      <c r="V2113">
        <v>7</v>
      </c>
      <c r="W2113">
        <v>3</v>
      </c>
      <c r="X2113">
        <v>13</v>
      </c>
      <c r="Y2113">
        <f t="shared" si="65"/>
        <v>24</v>
      </c>
      <c r="Z2113">
        <v>6</v>
      </c>
      <c r="AA2113">
        <v>1</v>
      </c>
      <c r="AB2113">
        <v>0</v>
      </c>
      <c r="AC2113">
        <v>0</v>
      </c>
      <c r="AD2113">
        <v>0</v>
      </c>
      <c r="AE2113">
        <v>0</v>
      </c>
      <c r="AF2113">
        <v>0</v>
      </c>
      <c r="AG2113">
        <v>3</v>
      </c>
      <c r="AH2113">
        <v>11</v>
      </c>
      <c r="AI2113">
        <v>0</v>
      </c>
      <c r="AJ2113">
        <f>marketing_campaign[[#This Row],[AcceptedCmp2]]+marketing_campaign[[#This Row],[AcceptedCmp1]]+marketing_campaign[[#This Row],[AcceptedCmp5]]+marketing_campaign[[#This Row],[AcceptedCmp4]]+marketing_campaign[[#This Row],[AcceptedCmp3]]</f>
        <v>1</v>
      </c>
    </row>
    <row r="2114" spans="1:36" x14ac:dyDescent="0.35">
      <c r="A2114">
        <v>11091</v>
      </c>
      <c r="B2114">
        <v>1953</v>
      </c>
      <c r="C2114">
        <f t="shared" ref="C2114:C2177" ca="1" si="66">YEAR(TODAY())-B2114</f>
        <v>73</v>
      </c>
      <c r="D2114" t="str" cm="1">
        <f t="array" aca="1" ref="D21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4" t="s">
        <v>29</v>
      </c>
      <c r="F2114" t="s">
        <v>31</v>
      </c>
      <c r="G2114" cm="1">
        <f t="array" ref="G2114">_xlfn.IFS(marketing_campaign[[#This Row],[Marital_Status]]="Single",I2114-J2114+1,marketing_campaign[[#This Row],[Marital_Status]]="Together",I2114+J2114+2,marketing_campaign[[#This Row],[Marital_Status]]="Alone",I2114-J2114+1,marketing_campaign[[#This Row],[Marital_Status]]="Married",I2114+J2114+2,marketing_campaign[[#This Row],[Marital_Status]]="Divorced",I2114+J2114+1,marketing_campaign[[#This Row],[Marital_Status]]="YOLO",I2114-J2114+1,marketing_campaign[[#This Row],[Marital_Status]]="Absurd",I2114-J2114+1,marketing_campaign[[#This Row],[Marital_Status]]="Widow",I2114+J2114+1)</f>
        <v>4</v>
      </c>
      <c r="H2114">
        <v>34587</v>
      </c>
      <c r="I2114">
        <v>1</v>
      </c>
      <c r="J2114">
        <v>1</v>
      </c>
      <c r="K2114" s="1">
        <v>41775</v>
      </c>
      <c r="L2114">
        <v>68</v>
      </c>
      <c r="M2114" t="str" cm="1">
        <f t="array" ref="M2114">_xlfn.IFS(AND(marketing_campaign[[#This Row],[Recency]]&gt;=0,marketing_campaign[[#This Row],[Recency]]&lt;=14),"Early Recency",AND(marketing_campaign[[#This Row],[Recency]]&gt;=15,marketing_campaign[[#This Row],[Recency]]&lt;=31),"Mid-Recency",marketing_campaign[[#This Row],[Recency]]&gt;=32,"Late Recency")</f>
        <v>Late Recency</v>
      </c>
      <c r="N2114">
        <v>7</v>
      </c>
      <c r="O2114">
        <v>2</v>
      </c>
      <c r="P2114">
        <v>9</v>
      </c>
      <c r="Q2114">
        <v>2</v>
      </c>
      <c r="R2114">
        <v>0</v>
      </c>
      <c r="S2114">
        <v>2</v>
      </c>
      <c r="T2114">
        <f>marketing_campaign[[#This Row],[MntGoldProds]]+marketing_campaign[[#This Row],[MntSweetProducts]]+marketing_campaign[[#This Row],[MntFishProducts]]+marketing_campaign[[#This Row],[MntMeatProducts]]+marketing_campaign[[#This Row],[MntFruits]]+marketing_campaign[[#This Row],[MntWines]]</f>
        <v>22</v>
      </c>
      <c r="U2114">
        <v>2</v>
      </c>
      <c r="V2114">
        <v>1</v>
      </c>
      <c r="W2114">
        <v>0</v>
      </c>
      <c r="X2114">
        <v>3</v>
      </c>
      <c r="Y2114">
        <f t="shared" ref="Y2114:Y2177" si="67">U2114+V2114+W2114+X2114</f>
        <v>6</v>
      </c>
      <c r="Z2114">
        <v>4</v>
      </c>
      <c r="AA2114">
        <v>0</v>
      </c>
      <c r="AB2114">
        <v>0</v>
      </c>
      <c r="AC2114">
        <v>0</v>
      </c>
      <c r="AD2114">
        <v>0</v>
      </c>
      <c r="AE2114">
        <v>0</v>
      </c>
      <c r="AF2114">
        <v>0</v>
      </c>
      <c r="AG2114">
        <v>3</v>
      </c>
      <c r="AH2114">
        <v>11</v>
      </c>
      <c r="AI2114">
        <v>0</v>
      </c>
      <c r="AJ2114">
        <f>marketing_campaign[[#This Row],[AcceptedCmp2]]+marketing_campaign[[#This Row],[AcceptedCmp1]]+marketing_campaign[[#This Row],[AcceptedCmp5]]+marketing_campaign[[#This Row],[AcceptedCmp4]]+marketing_campaign[[#This Row],[AcceptedCmp3]]</f>
        <v>0</v>
      </c>
    </row>
    <row r="2115" spans="1:36" x14ac:dyDescent="0.35">
      <c r="A2115">
        <v>3969</v>
      </c>
      <c r="B2115">
        <v>1974</v>
      </c>
      <c r="C2115">
        <f t="shared" ca="1" si="66"/>
        <v>52</v>
      </c>
      <c r="D2115" t="str" cm="1">
        <f t="array" aca="1" ref="D21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15" t="s">
        <v>34</v>
      </c>
      <c r="F2115" t="s">
        <v>31</v>
      </c>
      <c r="G2115" cm="1">
        <f t="array" ref="G2115">_xlfn.IFS(marketing_campaign[[#This Row],[Marital_Status]]="Single",I2115-J2115+1,marketing_campaign[[#This Row],[Marital_Status]]="Together",I2115+J2115+2,marketing_campaign[[#This Row],[Marital_Status]]="Alone",I2115-J2115+1,marketing_campaign[[#This Row],[Marital_Status]]="Married",I2115+J2115+2,marketing_campaign[[#This Row],[Marital_Status]]="Divorced",I2115+J2115+1,marketing_campaign[[#This Row],[Marital_Status]]="YOLO",I2115-J2115+1,marketing_campaign[[#This Row],[Marital_Status]]="Absurd",I2115-J2115+1,marketing_campaign[[#This Row],[Marital_Status]]="Widow",I2115+J2115+1)</f>
        <v>3</v>
      </c>
      <c r="H2115">
        <v>43018</v>
      </c>
      <c r="I2115">
        <v>0</v>
      </c>
      <c r="J2115">
        <v>1</v>
      </c>
      <c r="K2115" s="1">
        <v>41579</v>
      </c>
      <c r="L2115">
        <v>46</v>
      </c>
      <c r="M2115" t="str" cm="1">
        <f t="array" ref="M2115">_xlfn.IFS(AND(marketing_campaign[[#This Row],[Recency]]&gt;=0,marketing_campaign[[#This Row],[Recency]]&lt;=14),"Early Recency",AND(marketing_campaign[[#This Row],[Recency]]&gt;=15,marketing_campaign[[#This Row],[Recency]]&lt;=31),"Mid-Recency",marketing_campaign[[#This Row],[Recency]]&gt;=32,"Late Recency")</f>
        <v>Late Recency</v>
      </c>
      <c r="N2115">
        <v>35</v>
      </c>
      <c r="O2115">
        <v>4</v>
      </c>
      <c r="P2115">
        <v>17</v>
      </c>
      <c r="Q2115">
        <v>7</v>
      </c>
      <c r="R2115">
        <v>6</v>
      </c>
      <c r="S2115">
        <v>64</v>
      </c>
      <c r="T2115">
        <f>marketing_campaign[[#This Row],[MntGoldProds]]+marketing_campaign[[#This Row],[MntSweetProducts]]+marketing_campaign[[#This Row],[MntFishProducts]]+marketing_campaign[[#This Row],[MntMeatProducts]]+marketing_campaign[[#This Row],[MntFruits]]+marketing_campaign[[#This Row],[MntWines]]</f>
        <v>133</v>
      </c>
      <c r="U2115">
        <v>1</v>
      </c>
      <c r="V2115">
        <v>2</v>
      </c>
      <c r="W2115">
        <v>2</v>
      </c>
      <c r="X2115">
        <v>2</v>
      </c>
      <c r="Y2115">
        <f t="shared" si="67"/>
        <v>7</v>
      </c>
      <c r="Z2115">
        <v>5</v>
      </c>
      <c r="AA2115">
        <v>0</v>
      </c>
      <c r="AB2115">
        <v>0</v>
      </c>
      <c r="AC2115">
        <v>0</v>
      </c>
      <c r="AD2115">
        <v>0</v>
      </c>
      <c r="AE2115">
        <v>0</v>
      </c>
      <c r="AF2115">
        <v>0</v>
      </c>
      <c r="AG2115">
        <v>3</v>
      </c>
      <c r="AH2115">
        <v>11</v>
      </c>
      <c r="AI2115">
        <v>0</v>
      </c>
      <c r="AJ2115">
        <f>marketing_campaign[[#This Row],[AcceptedCmp2]]+marketing_campaign[[#This Row],[AcceptedCmp1]]+marketing_campaign[[#This Row],[AcceptedCmp5]]+marketing_campaign[[#This Row],[AcceptedCmp4]]+marketing_campaign[[#This Row],[AcceptedCmp3]]</f>
        <v>0</v>
      </c>
    </row>
    <row r="2116" spans="1:36" x14ac:dyDescent="0.35">
      <c r="A2116">
        <v>1916</v>
      </c>
      <c r="B2116">
        <v>1954</v>
      </c>
      <c r="C2116">
        <f t="shared" ca="1" si="66"/>
        <v>72</v>
      </c>
      <c r="D2116" t="str" cm="1">
        <f t="array" aca="1" ref="D21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6" t="s">
        <v>34</v>
      </c>
      <c r="F2116" t="s">
        <v>33</v>
      </c>
      <c r="G2116" cm="1">
        <f t="array" ref="G2116">_xlfn.IFS(marketing_campaign[[#This Row],[Marital_Status]]="Single",I2116-J2116+1,marketing_campaign[[#This Row],[Marital_Status]]="Together",I2116+J2116+2,marketing_campaign[[#This Row],[Marital_Status]]="Alone",I2116-J2116+1,marketing_campaign[[#This Row],[Marital_Status]]="Married",I2116+J2116+2,marketing_campaign[[#This Row],[Marital_Status]]="Divorced",I2116+J2116+1,marketing_campaign[[#This Row],[Marital_Status]]="YOLO",I2116-J2116+1,marketing_campaign[[#This Row],[Marital_Status]]="Absurd",I2116-J2116+1,marketing_campaign[[#This Row],[Marital_Status]]="Widow",I2116+J2116+1)</f>
        <v>3</v>
      </c>
      <c r="H2116">
        <v>45736</v>
      </c>
      <c r="I2116">
        <v>0</v>
      </c>
      <c r="J2116">
        <v>1</v>
      </c>
      <c r="K2116" s="1">
        <v>41479</v>
      </c>
      <c r="L2116">
        <v>92</v>
      </c>
      <c r="M2116" t="str" cm="1">
        <f t="array" ref="M2116">_xlfn.IFS(AND(marketing_campaign[[#This Row],[Recency]]&gt;=0,marketing_campaign[[#This Row],[Recency]]&lt;=14),"Early Recency",AND(marketing_campaign[[#This Row],[Recency]]&gt;=15,marketing_campaign[[#This Row],[Recency]]&lt;=31),"Mid-Recency",marketing_campaign[[#This Row],[Recency]]&gt;=32,"Late Recency")</f>
        <v>Late Recency</v>
      </c>
      <c r="N2116">
        <v>188</v>
      </c>
      <c r="O2116">
        <v>3</v>
      </c>
      <c r="P2116">
        <v>180</v>
      </c>
      <c r="Q2116">
        <v>20</v>
      </c>
      <c r="R2116">
        <v>3</v>
      </c>
      <c r="S2116">
        <v>43</v>
      </c>
      <c r="T2116">
        <f>marketing_campaign[[#This Row],[MntGoldProds]]+marketing_campaign[[#This Row],[MntSweetProducts]]+marketing_campaign[[#This Row],[MntFishProducts]]+marketing_campaign[[#This Row],[MntMeatProducts]]+marketing_campaign[[#This Row],[MntFruits]]+marketing_campaign[[#This Row],[MntWines]]</f>
        <v>437</v>
      </c>
      <c r="U2116">
        <v>5</v>
      </c>
      <c r="V2116">
        <v>7</v>
      </c>
      <c r="W2116">
        <v>1</v>
      </c>
      <c r="X2116">
        <v>6</v>
      </c>
      <c r="Y2116">
        <f t="shared" si="67"/>
        <v>19</v>
      </c>
      <c r="Z2116">
        <v>7</v>
      </c>
      <c r="AA2116">
        <v>0</v>
      </c>
      <c r="AB2116">
        <v>0</v>
      </c>
      <c r="AC2116">
        <v>0</v>
      </c>
      <c r="AD2116">
        <v>0</v>
      </c>
      <c r="AE2116">
        <v>0</v>
      </c>
      <c r="AF2116">
        <v>0</v>
      </c>
      <c r="AG2116">
        <v>3</v>
      </c>
      <c r="AH2116">
        <v>11</v>
      </c>
      <c r="AI2116">
        <v>0</v>
      </c>
      <c r="AJ2116">
        <f>marketing_campaign[[#This Row],[AcceptedCmp2]]+marketing_campaign[[#This Row],[AcceptedCmp1]]+marketing_campaign[[#This Row],[AcceptedCmp5]]+marketing_campaign[[#This Row],[AcceptedCmp4]]+marketing_campaign[[#This Row],[AcceptedCmp3]]</f>
        <v>0</v>
      </c>
    </row>
    <row r="2117" spans="1:36" x14ac:dyDescent="0.35">
      <c r="A2117">
        <v>9907</v>
      </c>
      <c r="B2117">
        <v>1969</v>
      </c>
      <c r="C2117">
        <f t="shared" ca="1" si="66"/>
        <v>57</v>
      </c>
      <c r="D2117" t="str" cm="1">
        <f t="array" aca="1" ref="D21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17" t="s">
        <v>34</v>
      </c>
      <c r="F2117" t="s">
        <v>31</v>
      </c>
      <c r="G2117" cm="1">
        <f t="array" ref="G2117">_xlfn.IFS(marketing_campaign[[#This Row],[Marital_Status]]="Single",I2117-J2117+1,marketing_campaign[[#This Row],[Marital_Status]]="Together",I2117+J2117+2,marketing_campaign[[#This Row],[Marital_Status]]="Alone",I2117-J2117+1,marketing_campaign[[#This Row],[Marital_Status]]="Married",I2117+J2117+2,marketing_campaign[[#This Row],[Marital_Status]]="Divorced",I2117+J2117+1,marketing_campaign[[#This Row],[Marital_Status]]="YOLO",I2117-J2117+1,marketing_campaign[[#This Row],[Marital_Status]]="Absurd",I2117-J2117+1,marketing_campaign[[#This Row],[Marital_Status]]="Widow",I2117+J2117+1)</f>
        <v>3</v>
      </c>
      <c r="H2117">
        <v>66476</v>
      </c>
      <c r="I2117">
        <v>0</v>
      </c>
      <c r="J2117">
        <v>1</v>
      </c>
      <c r="K2117" s="1">
        <v>41612</v>
      </c>
      <c r="L2117">
        <v>80</v>
      </c>
      <c r="M2117" t="str" cm="1">
        <f t="array" ref="M2117">_xlfn.IFS(AND(marketing_campaign[[#This Row],[Recency]]&gt;=0,marketing_campaign[[#This Row],[Recency]]&lt;=14),"Early Recency",AND(marketing_campaign[[#This Row],[Recency]]&gt;=15,marketing_campaign[[#This Row],[Recency]]&lt;=31),"Mid-Recency",marketing_campaign[[#This Row],[Recency]]&gt;=32,"Late Recency")</f>
        <v>Late Recency</v>
      </c>
      <c r="N2117">
        <v>742</v>
      </c>
      <c r="O2117">
        <v>28</v>
      </c>
      <c r="P2117">
        <v>152</v>
      </c>
      <c r="Q2117">
        <v>25</v>
      </c>
      <c r="R2117">
        <v>9</v>
      </c>
      <c r="S2117">
        <v>57</v>
      </c>
      <c r="T2117">
        <f>marketing_campaign[[#This Row],[MntGoldProds]]+marketing_campaign[[#This Row],[MntSweetProducts]]+marketing_campaign[[#This Row],[MntFishProducts]]+marketing_campaign[[#This Row],[MntMeatProducts]]+marketing_campaign[[#This Row],[MntFruits]]+marketing_campaign[[#This Row],[MntWines]]</f>
        <v>1013</v>
      </c>
      <c r="U2117">
        <v>2</v>
      </c>
      <c r="V2117">
        <v>6</v>
      </c>
      <c r="W2117">
        <v>8</v>
      </c>
      <c r="X2117">
        <v>10</v>
      </c>
      <c r="Y2117">
        <f t="shared" si="67"/>
        <v>26</v>
      </c>
      <c r="Z2117">
        <v>4</v>
      </c>
      <c r="AA2117">
        <v>0</v>
      </c>
      <c r="AB2117">
        <v>0</v>
      </c>
      <c r="AC2117">
        <v>0</v>
      </c>
      <c r="AD2117">
        <v>0</v>
      </c>
      <c r="AE2117">
        <v>0</v>
      </c>
      <c r="AF2117">
        <v>0</v>
      </c>
      <c r="AG2117">
        <v>3</v>
      </c>
      <c r="AH2117">
        <v>11</v>
      </c>
      <c r="AI2117">
        <v>0</v>
      </c>
      <c r="AJ2117">
        <f>marketing_campaign[[#This Row],[AcceptedCmp2]]+marketing_campaign[[#This Row],[AcceptedCmp1]]+marketing_campaign[[#This Row],[AcceptedCmp5]]+marketing_campaign[[#This Row],[AcceptedCmp4]]+marketing_campaign[[#This Row],[AcceptedCmp3]]</f>
        <v>0</v>
      </c>
    </row>
    <row r="2118" spans="1:36" x14ac:dyDescent="0.35">
      <c r="A2118">
        <v>87</v>
      </c>
      <c r="B2118">
        <v>1981</v>
      </c>
      <c r="C2118">
        <f t="shared" ca="1" si="66"/>
        <v>45</v>
      </c>
      <c r="D2118" t="str" cm="1">
        <f t="array" aca="1" ref="D21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18" t="s">
        <v>37</v>
      </c>
      <c r="F2118" t="s">
        <v>33</v>
      </c>
      <c r="G2118" cm="1">
        <f t="array" ref="G2118">_xlfn.IFS(marketing_campaign[[#This Row],[Marital_Status]]="Single",I2118-J2118+1,marketing_campaign[[#This Row],[Marital_Status]]="Together",I2118+J2118+2,marketing_campaign[[#This Row],[Marital_Status]]="Alone",I2118-J2118+1,marketing_campaign[[#This Row],[Marital_Status]]="Married",I2118+J2118+2,marketing_campaign[[#This Row],[Marital_Status]]="Divorced",I2118+J2118+1,marketing_campaign[[#This Row],[Marital_Status]]="YOLO",I2118-J2118+1,marketing_campaign[[#This Row],[Marital_Status]]="Absurd",I2118-J2118+1,marketing_campaign[[#This Row],[Marital_Status]]="Widow",I2118+J2118+1)</f>
        <v>3</v>
      </c>
      <c r="H2118">
        <v>27733</v>
      </c>
      <c r="I2118">
        <v>1</v>
      </c>
      <c r="J2118">
        <v>0</v>
      </c>
      <c r="K2118" s="1">
        <v>41512</v>
      </c>
      <c r="L2118">
        <v>16</v>
      </c>
      <c r="M2118" t="str" cm="1">
        <f t="array" ref="M2118">_xlfn.IFS(AND(marketing_campaign[[#This Row],[Recency]]&gt;=0,marketing_campaign[[#This Row],[Recency]]&lt;=14),"Early Recency",AND(marketing_campaign[[#This Row],[Recency]]&gt;=15,marketing_campaign[[#This Row],[Recency]]&lt;=31),"Mid-Recency",marketing_campaign[[#This Row],[Recency]]&gt;=32,"Late Recency")</f>
        <v>Mid-Recency</v>
      </c>
      <c r="N2118">
        <v>0</v>
      </c>
      <c r="O2118">
        <v>7</v>
      </c>
      <c r="P2118">
        <v>5</v>
      </c>
      <c r="Q2118">
        <v>26</v>
      </c>
      <c r="R2118">
        <v>2</v>
      </c>
      <c r="S2118">
        <v>17</v>
      </c>
      <c r="T2118">
        <f>marketing_campaign[[#This Row],[MntGoldProds]]+marketing_campaign[[#This Row],[MntSweetProducts]]+marketing_campaign[[#This Row],[MntFishProducts]]+marketing_campaign[[#This Row],[MntMeatProducts]]+marketing_campaign[[#This Row],[MntFruits]]+marketing_campaign[[#This Row],[MntWines]]</f>
        <v>57</v>
      </c>
      <c r="U2118">
        <v>2</v>
      </c>
      <c r="V2118">
        <v>2</v>
      </c>
      <c r="W2118">
        <v>0</v>
      </c>
      <c r="X2118">
        <v>3</v>
      </c>
      <c r="Y2118">
        <f t="shared" si="67"/>
        <v>7</v>
      </c>
      <c r="Z2118">
        <v>7</v>
      </c>
      <c r="AA2118">
        <v>0</v>
      </c>
      <c r="AB2118">
        <v>0</v>
      </c>
      <c r="AC2118">
        <v>0</v>
      </c>
      <c r="AD2118">
        <v>0</v>
      </c>
      <c r="AE2118">
        <v>0</v>
      </c>
      <c r="AF2118">
        <v>0</v>
      </c>
      <c r="AG2118">
        <v>3</v>
      </c>
      <c r="AH2118">
        <v>11</v>
      </c>
      <c r="AI2118">
        <v>0</v>
      </c>
      <c r="AJ2118">
        <f>marketing_campaign[[#This Row],[AcceptedCmp2]]+marketing_campaign[[#This Row],[AcceptedCmp1]]+marketing_campaign[[#This Row],[AcceptedCmp5]]+marketing_campaign[[#This Row],[AcceptedCmp4]]+marketing_campaign[[#This Row],[AcceptedCmp3]]</f>
        <v>0</v>
      </c>
    </row>
    <row r="2119" spans="1:36" x14ac:dyDescent="0.35">
      <c r="A2119">
        <v>8659</v>
      </c>
      <c r="B2119">
        <v>1952</v>
      </c>
      <c r="C2119">
        <f t="shared" ca="1" si="66"/>
        <v>74</v>
      </c>
      <c r="D2119" t="str" cm="1">
        <f t="array" aca="1" ref="D21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19" t="s">
        <v>32</v>
      </c>
      <c r="F2119" t="s">
        <v>31</v>
      </c>
      <c r="G2119" cm="1">
        <f t="array" ref="G2119">_xlfn.IFS(marketing_campaign[[#This Row],[Marital_Status]]="Single",I2119-J2119+1,marketing_campaign[[#This Row],[Marital_Status]]="Together",I2119+J2119+2,marketing_campaign[[#This Row],[Marital_Status]]="Alone",I2119-J2119+1,marketing_campaign[[#This Row],[Marital_Status]]="Married",I2119+J2119+2,marketing_campaign[[#This Row],[Marital_Status]]="Divorced",I2119+J2119+1,marketing_campaign[[#This Row],[Marital_Status]]="YOLO",I2119-J2119+1,marketing_campaign[[#This Row],[Marital_Status]]="Absurd",I2119-J2119+1,marketing_campaign[[#This Row],[Marital_Status]]="Widow",I2119+J2119+1)</f>
        <v>3</v>
      </c>
      <c r="H2119">
        <v>69805</v>
      </c>
      <c r="I2119">
        <v>0</v>
      </c>
      <c r="J2119">
        <v>1</v>
      </c>
      <c r="K2119" s="1">
        <v>41660</v>
      </c>
      <c r="L2119">
        <v>50</v>
      </c>
      <c r="M2119" t="str" cm="1">
        <f t="array" ref="M2119">_xlfn.IFS(AND(marketing_campaign[[#This Row],[Recency]]&gt;=0,marketing_campaign[[#This Row],[Recency]]&lt;=14),"Early Recency",AND(marketing_campaign[[#This Row],[Recency]]&gt;=15,marketing_campaign[[#This Row],[Recency]]&lt;=31),"Mid-Recency",marketing_campaign[[#This Row],[Recency]]&gt;=32,"Late Recency")</f>
        <v>Late Recency</v>
      </c>
      <c r="N2119">
        <v>750</v>
      </c>
      <c r="O2119">
        <v>71</v>
      </c>
      <c r="P2119">
        <v>174</v>
      </c>
      <c r="Q2119">
        <v>13</v>
      </c>
      <c r="R2119">
        <v>10</v>
      </c>
      <c r="S2119">
        <v>20</v>
      </c>
      <c r="T2119">
        <f>marketing_campaign[[#This Row],[MntGoldProds]]+marketing_campaign[[#This Row],[MntSweetProducts]]+marketing_campaign[[#This Row],[MntFishProducts]]+marketing_campaign[[#This Row],[MntMeatProducts]]+marketing_campaign[[#This Row],[MntFruits]]+marketing_campaign[[#This Row],[MntWines]]</f>
        <v>1038</v>
      </c>
      <c r="U2119">
        <v>2</v>
      </c>
      <c r="V2119">
        <v>6</v>
      </c>
      <c r="W2119">
        <v>8</v>
      </c>
      <c r="X2119">
        <v>11</v>
      </c>
      <c r="Y2119">
        <f t="shared" si="67"/>
        <v>27</v>
      </c>
      <c r="Z2119">
        <v>2</v>
      </c>
      <c r="AA2119">
        <v>0</v>
      </c>
      <c r="AB2119">
        <v>0</v>
      </c>
      <c r="AC2119">
        <v>0</v>
      </c>
      <c r="AD2119">
        <v>0</v>
      </c>
      <c r="AE2119">
        <v>0</v>
      </c>
      <c r="AF2119">
        <v>0</v>
      </c>
      <c r="AG2119">
        <v>3</v>
      </c>
      <c r="AH2119">
        <v>11</v>
      </c>
      <c r="AI2119">
        <v>0</v>
      </c>
      <c r="AJ2119">
        <f>marketing_campaign[[#This Row],[AcceptedCmp2]]+marketing_campaign[[#This Row],[AcceptedCmp1]]+marketing_campaign[[#This Row],[AcceptedCmp5]]+marketing_campaign[[#This Row],[AcceptedCmp4]]+marketing_campaign[[#This Row],[AcceptedCmp3]]</f>
        <v>0</v>
      </c>
    </row>
    <row r="2120" spans="1:36" x14ac:dyDescent="0.35">
      <c r="A2120">
        <v>6262</v>
      </c>
      <c r="B2120">
        <v>1962</v>
      </c>
      <c r="C2120">
        <f t="shared" ca="1" si="66"/>
        <v>64</v>
      </c>
      <c r="D2120" t="str" cm="1">
        <f t="array" aca="1" ref="D21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0" t="s">
        <v>34</v>
      </c>
      <c r="F2120" t="s">
        <v>30</v>
      </c>
      <c r="G2120" cm="1">
        <f t="array" ref="G2120">_xlfn.IFS(marketing_campaign[[#This Row],[Marital_Status]]="Single",I2120-J2120+1,marketing_campaign[[#This Row],[Marital_Status]]="Together",I2120+J2120+2,marketing_campaign[[#This Row],[Marital_Status]]="Alone",I2120-J2120+1,marketing_campaign[[#This Row],[Marital_Status]]="Married",I2120+J2120+2,marketing_campaign[[#This Row],[Marital_Status]]="Divorced",I2120+J2120+1,marketing_campaign[[#This Row],[Marital_Status]]="YOLO",I2120-J2120+1,marketing_campaign[[#This Row],[Marital_Status]]="Absurd",I2120-J2120+1,marketing_campaign[[#This Row],[Marital_Status]]="Widow",I2120+J2120+1)</f>
        <v>1</v>
      </c>
      <c r="H2120">
        <v>72217</v>
      </c>
      <c r="I2120">
        <v>0</v>
      </c>
      <c r="J2120">
        <v>0</v>
      </c>
      <c r="K2120" s="1">
        <v>41374</v>
      </c>
      <c r="L2120">
        <v>93</v>
      </c>
      <c r="M2120" t="str" cm="1">
        <f t="array" ref="M2120">_xlfn.IFS(AND(marketing_campaign[[#This Row],[Recency]]&gt;=0,marketing_campaign[[#This Row],[Recency]]&lt;=14),"Early Recency",AND(marketing_campaign[[#This Row],[Recency]]&gt;=15,marketing_campaign[[#This Row],[Recency]]&lt;=31),"Mid-Recency",marketing_campaign[[#This Row],[Recency]]&gt;=32,"Late Recency")</f>
        <v>Late Recency</v>
      </c>
      <c r="N2120">
        <v>816</v>
      </c>
      <c r="O2120">
        <v>42</v>
      </c>
      <c r="P2120">
        <v>450</v>
      </c>
      <c r="Q2120">
        <v>55</v>
      </c>
      <c r="R2120">
        <v>56</v>
      </c>
      <c r="S2120">
        <v>154</v>
      </c>
      <c r="T2120">
        <f>marketing_campaign[[#This Row],[MntGoldProds]]+marketing_campaign[[#This Row],[MntSweetProducts]]+marketing_campaign[[#This Row],[MntFishProducts]]+marketing_campaign[[#This Row],[MntMeatProducts]]+marketing_campaign[[#This Row],[MntFruits]]+marketing_campaign[[#This Row],[MntWines]]</f>
        <v>1573</v>
      </c>
      <c r="U2120">
        <v>1</v>
      </c>
      <c r="V2120">
        <v>3</v>
      </c>
      <c r="W2120">
        <v>10</v>
      </c>
      <c r="X2120">
        <v>8</v>
      </c>
      <c r="Y2120">
        <f t="shared" si="67"/>
        <v>22</v>
      </c>
      <c r="Z2120">
        <v>2</v>
      </c>
      <c r="AA2120">
        <v>0</v>
      </c>
      <c r="AB2120">
        <v>0</v>
      </c>
      <c r="AC2120">
        <v>0</v>
      </c>
      <c r="AD2120">
        <v>0</v>
      </c>
      <c r="AE2120">
        <v>0</v>
      </c>
      <c r="AF2120">
        <v>0</v>
      </c>
      <c r="AG2120">
        <v>3</v>
      </c>
      <c r="AH2120">
        <v>11</v>
      </c>
      <c r="AI2120">
        <v>0</v>
      </c>
      <c r="AJ2120">
        <f>marketing_campaign[[#This Row],[AcceptedCmp2]]+marketing_campaign[[#This Row],[AcceptedCmp1]]+marketing_campaign[[#This Row],[AcceptedCmp5]]+marketing_campaign[[#This Row],[AcceptedCmp4]]+marketing_campaign[[#This Row],[AcceptedCmp3]]</f>
        <v>0</v>
      </c>
    </row>
    <row r="2121" spans="1:36" x14ac:dyDescent="0.35">
      <c r="A2121">
        <v>6147</v>
      </c>
      <c r="B2121">
        <v>1971</v>
      </c>
      <c r="C2121">
        <f t="shared" ca="1" si="66"/>
        <v>55</v>
      </c>
      <c r="D2121" t="str" cm="1">
        <f t="array" aca="1" ref="D21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1" t="s">
        <v>29</v>
      </c>
      <c r="F2121" t="s">
        <v>35</v>
      </c>
      <c r="G2121" cm="1">
        <f t="array" ref="G2121">_xlfn.IFS(marketing_campaign[[#This Row],[Marital_Status]]="Single",I2121-J2121+1,marketing_campaign[[#This Row],[Marital_Status]]="Together",I2121+J2121+2,marketing_campaign[[#This Row],[Marital_Status]]="Alone",I2121-J2121+1,marketing_campaign[[#This Row],[Marital_Status]]="Married",I2121+J2121+2,marketing_campaign[[#This Row],[Marital_Status]]="Divorced",I2121+J2121+1,marketing_campaign[[#This Row],[Marital_Status]]="YOLO",I2121-J2121+1,marketing_campaign[[#This Row],[Marital_Status]]="Absurd",I2121-J2121+1,marketing_campaign[[#This Row],[Marital_Status]]="Widow",I2121+J2121+1)</f>
        <v>2</v>
      </c>
      <c r="H2121">
        <v>25818</v>
      </c>
      <c r="I2121">
        <v>1</v>
      </c>
      <c r="J2121">
        <v>0</v>
      </c>
      <c r="K2121" s="1">
        <v>41200</v>
      </c>
      <c r="L2121">
        <v>51</v>
      </c>
      <c r="M2121" t="str" cm="1">
        <f t="array" ref="M2121">_xlfn.IFS(AND(marketing_campaign[[#This Row],[Recency]]&gt;=0,marketing_campaign[[#This Row],[Recency]]&lt;=14),"Early Recency",AND(marketing_campaign[[#This Row],[Recency]]&gt;=15,marketing_campaign[[#This Row],[Recency]]&lt;=31),"Mid-Recency",marketing_campaign[[#This Row],[Recency]]&gt;=32,"Late Recency")</f>
        <v>Late Recency</v>
      </c>
      <c r="N2121">
        <v>5</v>
      </c>
      <c r="O2121">
        <v>2</v>
      </c>
      <c r="P2121">
        <v>8</v>
      </c>
      <c r="Q2121">
        <v>2</v>
      </c>
      <c r="R2121">
        <v>2</v>
      </c>
      <c r="S2121">
        <v>9</v>
      </c>
      <c r="T2121">
        <f>marketing_campaign[[#This Row],[MntGoldProds]]+marketing_campaign[[#This Row],[MntSweetProducts]]+marketing_campaign[[#This Row],[MntFishProducts]]+marketing_campaign[[#This Row],[MntMeatProducts]]+marketing_campaign[[#This Row],[MntFruits]]+marketing_campaign[[#This Row],[MntWines]]</f>
        <v>28</v>
      </c>
      <c r="U2121">
        <v>1</v>
      </c>
      <c r="V2121">
        <v>0</v>
      </c>
      <c r="W2121">
        <v>1</v>
      </c>
      <c r="X2121">
        <v>2</v>
      </c>
      <c r="Y2121">
        <f t="shared" si="67"/>
        <v>4</v>
      </c>
      <c r="Z2121">
        <v>7</v>
      </c>
      <c r="AA2121">
        <v>0</v>
      </c>
      <c r="AB2121">
        <v>0</v>
      </c>
      <c r="AC2121">
        <v>0</v>
      </c>
      <c r="AD2121">
        <v>0</v>
      </c>
      <c r="AE2121">
        <v>0</v>
      </c>
      <c r="AF2121">
        <v>0</v>
      </c>
      <c r="AG2121">
        <v>3</v>
      </c>
      <c r="AH2121">
        <v>11</v>
      </c>
      <c r="AI2121">
        <v>0</v>
      </c>
      <c r="AJ2121">
        <f>marketing_campaign[[#This Row],[AcceptedCmp2]]+marketing_campaign[[#This Row],[AcceptedCmp1]]+marketing_campaign[[#This Row],[AcceptedCmp5]]+marketing_campaign[[#This Row],[AcceptedCmp4]]+marketing_campaign[[#This Row],[AcceptedCmp3]]</f>
        <v>0</v>
      </c>
    </row>
    <row r="2122" spans="1:36" x14ac:dyDescent="0.35">
      <c r="A2122">
        <v>8832</v>
      </c>
      <c r="B2122">
        <v>1976</v>
      </c>
      <c r="C2122">
        <f t="shared" ca="1" si="66"/>
        <v>50</v>
      </c>
      <c r="D2122" t="str" cm="1">
        <f t="array" aca="1" ref="D21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2" t="s">
        <v>34</v>
      </c>
      <c r="F2122" t="s">
        <v>31</v>
      </c>
      <c r="G2122" cm="1">
        <f t="array" ref="G2122">_xlfn.IFS(marketing_campaign[[#This Row],[Marital_Status]]="Single",I2122-J2122+1,marketing_campaign[[#This Row],[Marital_Status]]="Together",I2122+J2122+2,marketing_campaign[[#This Row],[Marital_Status]]="Alone",I2122-J2122+1,marketing_campaign[[#This Row],[Marital_Status]]="Married",I2122+J2122+2,marketing_campaign[[#This Row],[Marital_Status]]="Divorced",I2122+J2122+1,marketing_campaign[[#This Row],[Marital_Status]]="YOLO",I2122-J2122+1,marketing_campaign[[#This Row],[Marital_Status]]="Absurd",I2122-J2122+1,marketing_campaign[[#This Row],[Marital_Status]]="Widow",I2122+J2122+1)</f>
        <v>3</v>
      </c>
      <c r="H2122">
        <v>37509</v>
      </c>
      <c r="I2122">
        <v>1</v>
      </c>
      <c r="J2122">
        <v>0</v>
      </c>
      <c r="K2122" s="1">
        <v>41164</v>
      </c>
      <c r="L2122">
        <v>24</v>
      </c>
      <c r="M2122" t="str" cm="1">
        <f t="array" ref="M2122">_xlfn.IFS(AND(marketing_campaign[[#This Row],[Recency]]&gt;=0,marketing_campaign[[#This Row],[Recency]]&lt;=14),"Early Recency",AND(marketing_campaign[[#This Row],[Recency]]&gt;=15,marketing_campaign[[#This Row],[Recency]]&lt;=31),"Mid-Recency",marketing_campaign[[#This Row],[Recency]]&gt;=32,"Late Recency")</f>
        <v>Mid-Recency</v>
      </c>
      <c r="N2122">
        <v>37</v>
      </c>
      <c r="O2122">
        <v>5</v>
      </c>
      <c r="P2122">
        <v>56</v>
      </c>
      <c r="Q2122">
        <v>12</v>
      </c>
      <c r="R2122">
        <v>8</v>
      </c>
      <c r="S2122">
        <v>5</v>
      </c>
      <c r="T2122">
        <f>marketing_campaign[[#This Row],[MntGoldProds]]+marketing_campaign[[#This Row],[MntSweetProducts]]+marketing_campaign[[#This Row],[MntFishProducts]]+marketing_campaign[[#This Row],[MntMeatProducts]]+marketing_campaign[[#This Row],[MntFruits]]+marketing_campaign[[#This Row],[MntWines]]</f>
        <v>123</v>
      </c>
      <c r="U2122">
        <v>2</v>
      </c>
      <c r="V2122">
        <v>3</v>
      </c>
      <c r="W2122">
        <v>0</v>
      </c>
      <c r="X2122">
        <v>4</v>
      </c>
      <c r="Y2122">
        <f t="shared" si="67"/>
        <v>9</v>
      </c>
      <c r="Z2122">
        <v>7</v>
      </c>
      <c r="AA2122">
        <v>0</v>
      </c>
      <c r="AB2122">
        <v>0</v>
      </c>
      <c r="AC2122">
        <v>0</v>
      </c>
      <c r="AD2122">
        <v>0</v>
      </c>
      <c r="AE2122">
        <v>0</v>
      </c>
      <c r="AF2122">
        <v>0</v>
      </c>
      <c r="AG2122">
        <v>3</v>
      </c>
      <c r="AH2122">
        <v>11</v>
      </c>
      <c r="AI2122">
        <v>0</v>
      </c>
      <c r="AJ2122">
        <f>marketing_campaign[[#This Row],[AcceptedCmp2]]+marketing_campaign[[#This Row],[AcceptedCmp1]]+marketing_campaign[[#This Row],[AcceptedCmp5]]+marketing_campaign[[#This Row],[AcceptedCmp4]]+marketing_campaign[[#This Row],[AcceptedCmp3]]</f>
        <v>0</v>
      </c>
    </row>
    <row r="2123" spans="1:36" x14ac:dyDescent="0.35">
      <c r="A2123">
        <v>10067</v>
      </c>
      <c r="B2123">
        <v>1976</v>
      </c>
      <c r="C2123">
        <f t="shared" ca="1" si="66"/>
        <v>50</v>
      </c>
      <c r="D2123" t="str" cm="1">
        <f t="array" aca="1" ref="D21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3" t="s">
        <v>37</v>
      </c>
      <c r="F2123" t="s">
        <v>31</v>
      </c>
      <c r="G2123" cm="1">
        <f t="array" ref="G2123">_xlfn.IFS(marketing_campaign[[#This Row],[Marital_Status]]="Single",I2123-J2123+1,marketing_campaign[[#This Row],[Marital_Status]]="Together",I2123+J2123+2,marketing_campaign[[#This Row],[Marital_Status]]="Alone",I2123-J2123+1,marketing_campaign[[#This Row],[Marital_Status]]="Married",I2123+J2123+2,marketing_campaign[[#This Row],[Marital_Status]]="Divorced",I2123+J2123+1,marketing_campaign[[#This Row],[Marital_Status]]="YOLO",I2123-J2123+1,marketing_campaign[[#This Row],[Marital_Status]]="Absurd",I2123-J2123+1,marketing_campaign[[#This Row],[Marital_Status]]="Widow",I2123+J2123+1)</f>
        <v>4</v>
      </c>
      <c r="H2123">
        <v>25176</v>
      </c>
      <c r="I2123">
        <v>1</v>
      </c>
      <c r="J2123">
        <v>1</v>
      </c>
      <c r="K2123" s="1">
        <v>41496</v>
      </c>
      <c r="L2123">
        <v>79</v>
      </c>
      <c r="M2123" t="str" cm="1">
        <f t="array" ref="M2123">_xlfn.IFS(AND(marketing_campaign[[#This Row],[Recency]]&gt;=0,marketing_campaign[[#This Row],[Recency]]&lt;=14),"Early Recency",AND(marketing_campaign[[#This Row],[Recency]]&gt;=15,marketing_campaign[[#This Row],[Recency]]&lt;=31),"Mid-Recency",marketing_campaign[[#This Row],[Recency]]&gt;=32,"Late Recency")</f>
        <v>Late Recency</v>
      </c>
      <c r="N2123">
        <v>4</v>
      </c>
      <c r="O2123">
        <v>0</v>
      </c>
      <c r="P2123">
        <v>4</v>
      </c>
      <c r="Q2123">
        <v>0</v>
      </c>
      <c r="R2123">
        <v>0</v>
      </c>
      <c r="S2123">
        <v>5</v>
      </c>
      <c r="T2123">
        <f>marketing_campaign[[#This Row],[MntGoldProds]]+marketing_campaign[[#This Row],[MntSweetProducts]]+marketing_campaign[[#This Row],[MntFishProducts]]+marketing_campaign[[#This Row],[MntMeatProducts]]+marketing_campaign[[#This Row],[MntFruits]]+marketing_campaign[[#This Row],[MntWines]]</f>
        <v>13</v>
      </c>
      <c r="U2123">
        <v>1</v>
      </c>
      <c r="V2123">
        <v>1</v>
      </c>
      <c r="W2123">
        <v>0</v>
      </c>
      <c r="X2123">
        <v>2</v>
      </c>
      <c r="Y2123">
        <f t="shared" si="67"/>
        <v>4</v>
      </c>
      <c r="Z2123">
        <v>7</v>
      </c>
      <c r="AA2123">
        <v>0</v>
      </c>
      <c r="AB2123">
        <v>0</v>
      </c>
      <c r="AC2123">
        <v>0</v>
      </c>
      <c r="AD2123">
        <v>0</v>
      </c>
      <c r="AE2123">
        <v>0</v>
      </c>
      <c r="AF2123">
        <v>0</v>
      </c>
      <c r="AG2123">
        <v>3</v>
      </c>
      <c r="AH2123">
        <v>11</v>
      </c>
      <c r="AI2123">
        <v>0</v>
      </c>
      <c r="AJ2123">
        <f>marketing_campaign[[#This Row],[AcceptedCmp2]]+marketing_campaign[[#This Row],[AcceptedCmp1]]+marketing_campaign[[#This Row],[AcceptedCmp5]]+marketing_campaign[[#This Row],[AcceptedCmp4]]+marketing_campaign[[#This Row],[AcceptedCmp3]]</f>
        <v>0</v>
      </c>
    </row>
    <row r="2124" spans="1:36" x14ac:dyDescent="0.35">
      <c r="A2124">
        <v>7532</v>
      </c>
      <c r="B2124">
        <v>1980</v>
      </c>
      <c r="C2124">
        <f t="shared" ca="1" si="66"/>
        <v>46</v>
      </c>
      <c r="D2124" t="str" cm="1">
        <f t="array" aca="1" ref="D21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4" t="s">
        <v>29</v>
      </c>
      <c r="F2124" t="s">
        <v>33</v>
      </c>
      <c r="G2124" cm="1">
        <f t="array" ref="G2124">_xlfn.IFS(marketing_campaign[[#This Row],[Marital_Status]]="Single",I2124-J2124+1,marketing_campaign[[#This Row],[Marital_Status]]="Together",I2124+J2124+2,marketing_campaign[[#This Row],[Marital_Status]]="Alone",I2124-J2124+1,marketing_campaign[[#This Row],[Marital_Status]]="Married",I2124+J2124+2,marketing_campaign[[#This Row],[Marital_Status]]="Divorced",I2124+J2124+1,marketing_campaign[[#This Row],[Marital_Status]]="YOLO",I2124-J2124+1,marketing_campaign[[#This Row],[Marital_Status]]="Absurd",I2124-J2124+1,marketing_campaign[[#This Row],[Marital_Status]]="Widow",I2124+J2124+1)</f>
        <v>3</v>
      </c>
      <c r="H2124">
        <v>43586</v>
      </c>
      <c r="I2124">
        <v>0</v>
      </c>
      <c r="J2124">
        <v>1</v>
      </c>
      <c r="K2124" s="1">
        <v>41151</v>
      </c>
      <c r="L2124">
        <v>26</v>
      </c>
      <c r="M2124" t="str" cm="1">
        <f t="array" ref="M2124">_xlfn.IFS(AND(marketing_campaign[[#This Row],[Recency]]&gt;=0,marketing_campaign[[#This Row],[Recency]]&lt;=14),"Early Recency",AND(marketing_campaign[[#This Row],[Recency]]&gt;=15,marketing_campaign[[#This Row],[Recency]]&lt;=31),"Mid-Recency",marketing_campaign[[#This Row],[Recency]]&gt;=32,"Late Recency")</f>
        <v>Mid-Recency</v>
      </c>
      <c r="N2124">
        <v>99</v>
      </c>
      <c r="O2124">
        <v>2</v>
      </c>
      <c r="P2124">
        <v>11</v>
      </c>
      <c r="Q2124">
        <v>4</v>
      </c>
      <c r="R2124">
        <v>0</v>
      </c>
      <c r="S2124">
        <v>16</v>
      </c>
      <c r="T2124">
        <f>marketing_campaign[[#This Row],[MntGoldProds]]+marketing_campaign[[#This Row],[MntSweetProducts]]+marketing_campaign[[#This Row],[MntFishProducts]]+marketing_campaign[[#This Row],[MntMeatProducts]]+marketing_campaign[[#This Row],[MntFruits]]+marketing_campaign[[#This Row],[MntWines]]</f>
        <v>132</v>
      </c>
      <c r="U2124">
        <v>3</v>
      </c>
      <c r="V2124">
        <v>3</v>
      </c>
      <c r="W2124">
        <v>0</v>
      </c>
      <c r="X2124">
        <v>4</v>
      </c>
      <c r="Y2124">
        <f t="shared" si="67"/>
        <v>10</v>
      </c>
      <c r="Z2124">
        <v>8</v>
      </c>
      <c r="AA2124">
        <v>0</v>
      </c>
      <c r="AB2124">
        <v>0</v>
      </c>
      <c r="AC2124">
        <v>0</v>
      </c>
      <c r="AD2124">
        <v>0</v>
      </c>
      <c r="AE2124">
        <v>0</v>
      </c>
      <c r="AF2124">
        <v>0</v>
      </c>
      <c r="AG2124">
        <v>3</v>
      </c>
      <c r="AH2124">
        <v>11</v>
      </c>
      <c r="AI2124">
        <v>0</v>
      </c>
      <c r="AJ2124">
        <f>marketing_campaign[[#This Row],[AcceptedCmp2]]+marketing_campaign[[#This Row],[AcceptedCmp1]]+marketing_campaign[[#This Row],[AcceptedCmp5]]+marketing_campaign[[#This Row],[AcceptedCmp4]]+marketing_campaign[[#This Row],[AcceptedCmp3]]</f>
        <v>0</v>
      </c>
    </row>
    <row r="2125" spans="1:36" x14ac:dyDescent="0.35">
      <c r="A2125">
        <v>4915</v>
      </c>
      <c r="B2125">
        <v>1956</v>
      </c>
      <c r="C2125">
        <f t="shared" ca="1" si="66"/>
        <v>70</v>
      </c>
      <c r="D2125" t="str" cm="1">
        <f t="array" aca="1" ref="D21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5" t="s">
        <v>37</v>
      </c>
      <c r="F2125" t="s">
        <v>33</v>
      </c>
      <c r="G2125" cm="1">
        <f t="array" ref="G2125">_xlfn.IFS(marketing_campaign[[#This Row],[Marital_Status]]="Single",I2125-J2125+1,marketing_campaign[[#This Row],[Marital_Status]]="Together",I2125+J2125+2,marketing_campaign[[#This Row],[Marital_Status]]="Alone",I2125-J2125+1,marketing_campaign[[#This Row],[Marital_Status]]="Married",I2125+J2125+2,marketing_campaign[[#This Row],[Marital_Status]]="Divorced",I2125+J2125+1,marketing_campaign[[#This Row],[Marital_Status]]="YOLO",I2125-J2125+1,marketing_campaign[[#This Row],[Marital_Status]]="Absurd",I2125-J2125+1,marketing_campaign[[#This Row],[Marital_Status]]="Widow",I2125+J2125+1)</f>
        <v>3</v>
      </c>
      <c r="H2125">
        <v>53230</v>
      </c>
      <c r="I2125">
        <v>0</v>
      </c>
      <c r="J2125">
        <v>1</v>
      </c>
      <c r="K2125" s="1">
        <v>41124</v>
      </c>
      <c r="L2125">
        <v>86</v>
      </c>
      <c r="M2125" t="str" cm="1">
        <f t="array" ref="M2125">_xlfn.IFS(AND(marketing_campaign[[#This Row],[Recency]]&gt;=0,marketing_campaign[[#This Row],[Recency]]&lt;=14),"Early Recency",AND(marketing_campaign[[#This Row],[Recency]]&gt;=15,marketing_campaign[[#This Row],[Recency]]&lt;=31),"Mid-Recency",marketing_campaign[[#This Row],[Recency]]&gt;=32,"Late Recency")</f>
        <v>Late Recency</v>
      </c>
      <c r="N2125">
        <v>176</v>
      </c>
      <c r="O2125">
        <v>72</v>
      </c>
      <c r="P2125">
        <v>98</v>
      </c>
      <c r="Q2125">
        <v>136</v>
      </c>
      <c r="R2125">
        <v>21</v>
      </c>
      <c r="S2125">
        <v>229</v>
      </c>
      <c r="T2125">
        <f>marketing_campaign[[#This Row],[MntGoldProds]]+marketing_campaign[[#This Row],[MntSweetProducts]]+marketing_campaign[[#This Row],[MntFishProducts]]+marketing_campaign[[#This Row],[MntMeatProducts]]+marketing_campaign[[#This Row],[MntFruits]]+marketing_campaign[[#This Row],[MntWines]]</f>
        <v>732</v>
      </c>
      <c r="U2125">
        <v>4</v>
      </c>
      <c r="V2125">
        <v>5</v>
      </c>
      <c r="W2125">
        <v>2</v>
      </c>
      <c r="X2125">
        <v>12</v>
      </c>
      <c r="Y2125">
        <f t="shared" si="67"/>
        <v>23</v>
      </c>
      <c r="Z2125">
        <v>5</v>
      </c>
      <c r="AA2125">
        <v>0</v>
      </c>
      <c r="AB2125">
        <v>0</v>
      </c>
      <c r="AC2125">
        <v>0</v>
      </c>
      <c r="AD2125">
        <v>0</v>
      </c>
      <c r="AE2125">
        <v>0</v>
      </c>
      <c r="AF2125">
        <v>0</v>
      </c>
      <c r="AG2125">
        <v>3</v>
      </c>
      <c r="AH2125">
        <v>11</v>
      </c>
      <c r="AI2125">
        <v>0</v>
      </c>
      <c r="AJ2125">
        <f>marketing_campaign[[#This Row],[AcceptedCmp2]]+marketing_campaign[[#This Row],[AcceptedCmp1]]+marketing_campaign[[#This Row],[AcceptedCmp5]]+marketing_campaign[[#This Row],[AcceptedCmp4]]+marketing_campaign[[#This Row],[AcceptedCmp3]]</f>
        <v>0</v>
      </c>
    </row>
    <row r="2126" spans="1:36" x14ac:dyDescent="0.35">
      <c r="A2126">
        <v>2115</v>
      </c>
      <c r="B2126">
        <v>1957</v>
      </c>
      <c r="C2126">
        <f t="shared" ca="1" si="66"/>
        <v>69</v>
      </c>
      <c r="D2126" t="str" cm="1">
        <f t="array" aca="1" ref="D21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26" t="s">
        <v>29</v>
      </c>
      <c r="F2126" t="s">
        <v>31</v>
      </c>
      <c r="G2126" cm="1">
        <f t="array" ref="G2126">_xlfn.IFS(marketing_campaign[[#This Row],[Marital_Status]]="Single",I2126-J2126+1,marketing_campaign[[#This Row],[Marital_Status]]="Together",I2126+J2126+2,marketing_campaign[[#This Row],[Marital_Status]]="Alone",I2126-J2126+1,marketing_campaign[[#This Row],[Marital_Status]]="Married",I2126+J2126+2,marketing_campaign[[#This Row],[Marital_Status]]="Divorced",I2126+J2126+1,marketing_campaign[[#This Row],[Marital_Status]]="YOLO",I2126-J2126+1,marketing_campaign[[#This Row],[Marital_Status]]="Absurd",I2126-J2126+1,marketing_campaign[[#This Row],[Marital_Status]]="Widow",I2126+J2126+1)</f>
        <v>4</v>
      </c>
      <c r="H2126">
        <v>50116</v>
      </c>
      <c r="I2126">
        <v>1</v>
      </c>
      <c r="J2126">
        <v>1</v>
      </c>
      <c r="K2126" s="1">
        <v>41810</v>
      </c>
      <c r="L2126">
        <v>68</v>
      </c>
      <c r="M2126" t="str" cm="1">
        <f t="array" ref="M2126">_xlfn.IFS(AND(marketing_campaign[[#This Row],[Recency]]&gt;=0,marketing_campaign[[#This Row],[Recency]]&lt;=14),"Early Recency",AND(marketing_campaign[[#This Row],[Recency]]&gt;=15,marketing_campaign[[#This Row],[Recency]]&lt;=31),"Mid-Recency",marketing_campaign[[#This Row],[Recency]]&gt;=32,"Late Recency")</f>
        <v>Late Recency</v>
      </c>
      <c r="N2126">
        <v>54</v>
      </c>
      <c r="O2126">
        <v>0</v>
      </c>
      <c r="P2126">
        <v>10</v>
      </c>
      <c r="Q2126">
        <v>0</v>
      </c>
      <c r="R2126">
        <v>0</v>
      </c>
      <c r="S2126">
        <v>2</v>
      </c>
      <c r="T2126">
        <f>marketing_campaign[[#This Row],[MntGoldProds]]+marketing_campaign[[#This Row],[MntSweetProducts]]+marketing_campaign[[#This Row],[MntFishProducts]]+marketing_campaign[[#This Row],[MntMeatProducts]]+marketing_campaign[[#This Row],[MntFruits]]+marketing_campaign[[#This Row],[MntWines]]</f>
        <v>66</v>
      </c>
      <c r="U2126">
        <v>2</v>
      </c>
      <c r="V2126">
        <v>1</v>
      </c>
      <c r="W2126">
        <v>0</v>
      </c>
      <c r="X2126">
        <v>4</v>
      </c>
      <c r="Y2126">
        <f t="shared" si="67"/>
        <v>7</v>
      </c>
      <c r="Z2126">
        <v>5</v>
      </c>
      <c r="AA2126">
        <v>0</v>
      </c>
      <c r="AB2126">
        <v>1</v>
      </c>
      <c r="AC2126">
        <v>0</v>
      </c>
      <c r="AD2126">
        <v>0</v>
      </c>
      <c r="AE2126">
        <v>0</v>
      </c>
      <c r="AF2126">
        <v>0</v>
      </c>
      <c r="AG2126">
        <v>3</v>
      </c>
      <c r="AH2126">
        <v>11</v>
      </c>
      <c r="AI2126">
        <v>0</v>
      </c>
      <c r="AJ2126">
        <f>marketing_campaign[[#This Row],[AcceptedCmp2]]+marketing_campaign[[#This Row],[AcceptedCmp1]]+marketing_campaign[[#This Row],[AcceptedCmp5]]+marketing_campaign[[#This Row],[AcceptedCmp4]]+marketing_campaign[[#This Row],[AcceptedCmp3]]</f>
        <v>1</v>
      </c>
    </row>
    <row r="2127" spans="1:36" x14ac:dyDescent="0.35">
      <c r="A2127">
        <v>2088</v>
      </c>
      <c r="B2127">
        <v>1972</v>
      </c>
      <c r="C2127">
        <f t="shared" ca="1" si="66"/>
        <v>54</v>
      </c>
      <c r="D2127" t="str" cm="1">
        <f t="array" aca="1" ref="D21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7" t="s">
        <v>29</v>
      </c>
      <c r="F2127" t="s">
        <v>31</v>
      </c>
      <c r="G2127" cm="1">
        <f t="array" ref="G2127">_xlfn.IFS(marketing_campaign[[#This Row],[Marital_Status]]="Single",I2127-J2127+1,marketing_campaign[[#This Row],[Marital_Status]]="Together",I2127+J2127+2,marketing_campaign[[#This Row],[Marital_Status]]="Alone",I2127-J2127+1,marketing_campaign[[#This Row],[Marital_Status]]="Married",I2127+J2127+2,marketing_campaign[[#This Row],[Marital_Status]]="Divorced",I2127+J2127+1,marketing_campaign[[#This Row],[Marital_Status]]="YOLO",I2127-J2127+1,marketing_campaign[[#This Row],[Marital_Status]]="Absurd",I2127-J2127+1,marketing_campaign[[#This Row],[Marital_Status]]="Widow",I2127+J2127+1)</f>
        <v>2</v>
      </c>
      <c r="H2127">
        <v>84906</v>
      </c>
      <c r="I2127">
        <v>0</v>
      </c>
      <c r="J2127">
        <v>0</v>
      </c>
      <c r="K2127" s="1">
        <v>41551</v>
      </c>
      <c r="L2127">
        <v>98</v>
      </c>
      <c r="M2127" t="str" cm="1">
        <f t="array" ref="M2127">_xlfn.IFS(AND(marketing_campaign[[#This Row],[Recency]]&gt;=0,marketing_campaign[[#This Row],[Recency]]&lt;=14),"Early Recency",AND(marketing_campaign[[#This Row],[Recency]]&gt;=15,marketing_campaign[[#This Row],[Recency]]&lt;=31),"Mid-Recency",marketing_campaign[[#This Row],[Recency]]&gt;=32,"Late Recency")</f>
        <v>Late Recency</v>
      </c>
      <c r="N2127">
        <v>997</v>
      </c>
      <c r="O2127">
        <v>15</v>
      </c>
      <c r="P2127">
        <v>414</v>
      </c>
      <c r="Q2127">
        <v>99</v>
      </c>
      <c r="R2127">
        <v>30</v>
      </c>
      <c r="S2127">
        <v>76</v>
      </c>
      <c r="T2127">
        <f>marketing_campaign[[#This Row],[MntGoldProds]]+marketing_campaign[[#This Row],[MntSweetProducts]]+marketing_campaign[[#This Row],[MntFishProducts]]+marketing_campaign[[#This Row],[MntMeatProducts]]+marketing_campaign[[#This Row],[MntFruits]]+marketing_campaign[[#This Row],[MntWines]]</f>
        <v>1631</v>
      </c>
      <c r="U2127">
        <v>1</v>
      </c>
      <c r="V2127">
        <v>5</v>
      </c>
      <c r="W2127">
        <v>6</v>
      </c>
      <c r="X2127">
        <v>12</v>
      </c>
      <c r="Y2127">
        <f t="shared" si="67"/>
        <v>24</v>
      </c>
      <c r="Z2127">
        <v>2</v>
      </c>
      <c r="AA2127">
        <v>0</v>
      </c>
      <c r="AB2127">
        <v>1</v>
      </c>
      <c r="AC2127">
        <v>1</v>
      </c>
      <c r="AD2127">
        <v>0</v>
      </c>
      <c r="AE2127">
        <v>1</v>
      </c>
      <c r="AF2127">
        <v>0</v>
      </c>
      <c r="AG2127">
        <v>3</v>
      </c>
      <c r="AH2127">
        <v>11</v>
      </c>
      <c r="AI2127">
        <v>0</v>
      </c>
      <c r="AJ2127">
        <f>marketing_campaign[[#This Row],[AcceptedCmp2]]+marketing_campaign[[#This Row],[AcceptedCmp1]]+marketing_campaign[[#This Row],[AcceptedCmp5]]+marketing_campaign[[#This Row],[AcceptedCmp4]]+marketing_campaign[[#This Row],[AcceptedCmp3]]</f>
        <v>3</v>
      </c>
    </row>
    <row r="2128" spans="1:36" x14ac:dyDescent="0.35">
      <c r="A2128">
        <v>2493</v>
      </c>
      <c r="B2128">
        <v>1966</v>
      </c>
      <c r="C2128">
        <f t="shared" ca="1" si="66"/>
        <v>60</v>
      </c>
      <c r="D2128" t="str" cm="1">
        <f t="array" aca="1" ref="D21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28" t="s">
        <v>29</v>
      </c>
      <c r="F2128" t="s">
        <v>33</v>
      </c>
      <c r="G2128" cm="1">
        <f t="array" ref="G2128">_xlfn.IFS(marketing_campaign[[#This Row],[Marital_Status]]="Single",I2128-J2128+1,marketing_campaign[[#This Row],[Marital_Status]]="Together",I2128+J2128+2,marketing_campaign[[#This Row],[Marital_Status]]="Alone",I2128-J2128+1,marketing_campaign[[#This Row],[Marital_Status]]="Married",I2128+J2128+2,marketing_campaign[[#This Row],[Marital_Status]]="Divorced",I2128+J2128+1,marketing_campaign[[#This Row],[Marital_Status]]="YOLO",I2128-J2128+1,marketing_campaign[[#This Row],[Marital_Status]]="Absurd",I2128-J2128+1,marketing_campaign[[#This Row],[Marital_Status]]="Widow",I2128+J2128+1)</f>
        <v>3</v>
      </c>
      <c r="H2128">
        <v>61286</v>
      </c>
      <c r="I2128">
        <v>0</v>
      </c>
      <c r="J2128">
        <v>1</v>
      </c>
      <c r="K2128" s="1">
        <v>41488</v>
      </c>
      <c r="L2128">
        <v>34</v>
      </c>
      <c r="M2128" t="str" cm="1">
        <f t="array" ref="M2128">_xlfn.IFS(AND(marketing_campaign[[#This Row],[Recency]]&gt;=0,marketing_campaign[[#This Row],[Recency]]&lt;=14),"Early Recency",AND(marketing_campaign[[#This Row],[Recency]]&gt;=15,marketing_campaign[[#This Row],[Recency]]&lt;=31),"Mid-Recency",marketing_campaign[[#This Row],[Recency]]&gt;=32,"Late Recency")</f>
        <v>Late Recency</v>
      </c>
      <c r="N2128">
        <v>356</v>
      </c>
      <c r="O2128">
        <v>0</v>
      </c>
      <c r="P2128">
        <v>107</v>
      </c>
      <c r="Q2128">
        <v>19</v>
      </c>
      <c r="R2128">
        <v>9</v>
      </c>
      <c r="S2128">
        <v>117</v>
      </c>
      <c r="T2128">
        <f>marketing_campaign[[#This Row],[MntGoldProds]]+marketing_campaign[[#This Row],[MntSweetProducts]]+marketing_campaign[[#This Row],[MntFishProducts]]+marketing_campaign[[#This Row],[MntMeatProducts]]+marketing_campaign[[#This Row],[MntFruits]]+marketing_campaign[[#This Row],[MntWines]]</f>
        <v>608</v>
      </c>
      <c r="U2128">
        <v>2</v>
      </c>
      <c r="V2128">
        <v>7</v>
      </c>
      <c r="W2128">
        <v>1</v>
      </c>
      <c r="X2128">
        <v>8</v>
      </c>
      <c r="Y2128">
        <f t="shared" si="67"/>
        <v>18</v>
      </c>
      <c r="Z2128">
        <v>5</v>
      </c>
      <c r="AA2128">
        <v>0</v>
      </c>
      <c r="AB2128">
        <v>0</v>
      </c>
      <c r="AC2128">
        <v>0</v>
      </c>
      <c r="AD2128">
        <v>0</v>
      </c>
      <c r="AE2128">
        <v>0</v>
      </c>
      <c r="AF2128">
        <v>0</v>
      </c>
      <c r="AG2128">
        <v>3</v>
      </c>
      <c r="AH2128">
        <v>11</v>
      </c>
      <c r="AI2128">
        <v>0</v>
      </c>
      <c r="AJ2128">
        <f>marketing_campaign[[#This Row],[AcceptedCmp2]]+marketing_campaign[[#This Row],[AcceptedCmp1]]+marketing_campaign[[#This Row],[AcceptedCmp5]]+marketing_campaign[[#This Row],[AcceptedCmp4]]+marketing_campaign[[#This Row],[AcceptedCmp3]]</f>
        <v>0</v>
      </c>
    </row>
    <row r="2129" spans="1:36" x14ac:dyDescent="0.35">
      <c r="A2129">
        <v>6292</v>
      </c>
      <c r="B2129">
        <v>1986</v>
      </c>
      <c r="C2129">
        <f t="shared" ca="1" si="66"/>
        <v>40</v>
      </c>
      <c r="D2129" t="str" cm="1">
        <f t="array" aca="1" ref="D21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29" t="s">
        <v>32</v>
      </c>
      <c r="F2129" t="s">
        <v>33</v>
      </c>
      <c r="G2129" cm="1">
        <f t="array" ref="G2129">_xlfn.IFS(marketing_campaign[[#This Row],[Marital_Status]]="Single",I2129-J2129+1,marketing_campaign[[#This Row],[Marital_Status]]="Together",I2129+J2129+2,marketing_campaign[[#This Row],[Marital_Status]]="Alone",I2129-J2129+1,marketing_campaign[[#This Row],[Marital_Status]]="Married",I2129+J2129+2,marketing_campaign[[#This Row],[Marital_Status]]="Divorced",I2129+J2129+1,marketing_campaign[[#This Row],[Marital_Status]]="YOLO",I2129-J2129+1,marketing_campaign[[#This Row],[Marital_Status]]="Absurd",I2129-J2129+1,marketing_campaign[[#This Row],[Marital_Status]]="Widow",I2129+J2129+1)</f>
        <v>2</v>
      </c>
      <c r="H2129">
        <v>82333</v>
      </c>
      <c r="I2129">
        <v>0</v>
      </c>
      <c r="J2129">
        <v>0</v>
      </c>
      <c r="K2129" s="1">
        <v>41363</v>
      </c>
      <c r="L2129">
        <v>60</v>
      </c>
      <c r="M2129" t="str" cm="1">
        <f t="array" ref="M2129">_xlfn.IFS(AND(marketing_campaign[[#This Row],[Recency]]&gt;=0,marketing_campaign[[#This Row],[Recency]]&lt;=14),"Early Recency",AND(marketing_campaign[[#This Row],[Recency]]&gt;=15,marketing_campaign[[#This Row],[Recency]]&lt;=31),"Mid-Recency",marketing_campaign[[#This Row],[Recency]]&gt;=32,"Late Recency")</f>
        <v>Late Recency</v>
      </c>
      <c r="N2129">
        <v>1311</v>
      </c>
      <c r="O2129">
        <v>0</v>
      </c>
      <c r="P2129">
        <v>359</v>
      </c>
      <c r="Q2129">
        <v>46</v>
      </c>
      <c r="R2129">
        <v>89</v>
      </c>
      <c r="S2129">
        <v>17</v>
      </c>
      <c r="T2129">
        <f>marketing_campaign[[#This Row],[MntGoldProds]]+marketing_campaign[[#This Row],[MntSweetProducts]]+marketing_campaign[[#This Row],[MntFishProducts]]+marketing_campaign[[#This Row],[MntMeatProducts]]+marketing_campaign[[#This Row],[MntFruits]]+marketing_campaign[[#This Row],[MntWines]]</f>
        <v>1822</v>
      </c>
      <c r="U2129">
        <v>1</v>
      </c>
      <c r="V2129">
        <v>4</v>
      </c>
      <c r="W2129">
        <v>3</v>
      </c>
      <c r="X2129">
        <v>10</v>
      </c>
      <c r="Y2129">
        <f t="shared" si="67"/>
        <v>18</v>
      </c>
      <c r="Z2129">
        <v>2</v>
      </c>
      <c r="AA2129">
        <v>0</v>
      </c>
      <c r="AB2129">
        <v>0</v>
      </c>
      <c r="AC2129">
        <v>1</v>
      </c>
      <c r="AD2129">
        <v>0</v>
      </c>
      <c r="AE2129">
        <v>0</v>
      </c>
      <c r="AF2129">
        <v>0</v>
      </c>
      <c r="AG2129">
        <v>3</v>
      </c>
      <c r="AH2129">
        <v>11</v>
      </c>
      <c r="AI2129">
        <v>1</v>
      </c>
      <c r="AJ2129">
        <f>marketing_campaign[[#This Row],[AcceptedCmp2]]+marketing_campaign[[#This Row],[AcceptedCmp1]]+marketing_campaign[[#This Row],[AcceptedCmp5]]+marketing_campaign[[#This Row],[AcceptedCmp4]]+marketing_campaign[[#This Row],[AcceptedCmp3]]</f>
        <v>1</v>
      </c>
    </row>
    <row r="2130" spans="1:36" x14ac:dyDescent="0.35">
      <c r="A2130">
        <v>1631</v>
      </c>
      <c r="B2130">
        <v>1965</v>
      </c>
      <c r="C2130">
        <f t="shared" ca="1" si="66"/>
        <v>61</v>
      </c>
      <c r="D2130" t="str" cm="1">
        <f t="array" aca="1" ref="D21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0" t="s">
        <v>32</v>
      </c>
      <c r="F2130" t="s">
        <v>31</v>
      </c>
      <c r="G2130" cm="1">
        <f t="array" ref="G2130">_xlfn.IFS(marketing_campaign[[#This Row],[Marital_Status]]="Single",I2130-J2130+1,marketing_campaign[[#This Row],[Marital_Status]]="Together",I2130+J2130+2,marketing_campaign[[#This Row],[Marital_Status]]="Alone",I2130-J2130+1,marketing_campaign[[#This Row],[Marital_Status]]="Married",I2130+J2130+2,marketing_campaign[[#This Row],[Marital_Status]]="Divorced",I2130+J2130+1,marketing_campaign[[#This Row],[Marital_Status]]="YOLO",I2130-J2130+1,marketing_campaign[[#This Row],[Marital_Status]]="Absurd",I2130-J2130+1,marketing_campaign[[#This Row],[Marital_Status]]="Widow",I2130+J2130+1)</f>
        <v>2</v>
      </c>
      <c r="H2130">
        <v>65220</v>
      </c>
      <c r="I2130">
        <v>0</v>
      </c>
      <c r="J2130">
        <v>0</v>
      </c>
      <c r="K2130" s="1">
        <v>41155</v>
      </c>
      <c r="L2130">
        <v>3</v>
      </c>
      <c r="M2130" t="str" cm="1">
        <f t="array" ref="M2130">_xlfn.IFS(AND(marketing_campaign[[#This Row],[Recency]]&gt;=0,marketing_campaign[[#This Row],[Recency]]&lt;=14),"Early Recency",AND(marketing_campaign[[#This Row],[Recency]]&gt;=15,marketing_campaign[[#This Row],[Recency]]&lt;=31),"Mid-Recency",marketing_campaign[[#This Row],[Recency]]&gt;=32,"Late Recency")</f>
        <v>Early Recency</v>
      </c>
      <c r="N2130">
        <v>890</v>
      </c>
      <c r="O2130">
        <v>63</v>
      </c>
      <c r="P2130">
        <v>292</v>
      </c>
      <c r="Q2130">
        <v>0</v>
      </c>
      <c r="R2130">
        <v>25</v>
      </c>
      <c r="S2130">
        <v>12</v>
      </c>
      <c r="T2130">
        <f>marketing_campaign[[#This Row],[MntGoldProds]]+marketing_campaign[[#This Row],[MntSweetProducts]]+marketing_campaign[[#This Row],[MntFishProducts]]+marketing_campaign[[#This Row],[MntMeatProducts]]+marketing_campaign[[#This Row],[MntFruits]]+marketing_campaign[[#This Row],[MntWines]]</f>
        <v>1282</v>
      </c>
      <c r="U2130">
        <v>4</v>
      </c>
      <c r="V2130">
        <v>8</v>
      </c>
      <c r="W2130">
        <v>4</v>
      </c>
      <c r="X2130">
        <v>7</v>
      </c>
      <c r="Y2130">
        <f t="shared" si="67"/>
        <v>23</v>
      </c>
      <c r="Z2130">
        <v>6</v>
      </c>
      <c r="AA2130">
        <v>0</v>
      </c>
      <c r="AB2130">
        <v>0</v>
      </c>
      <c r="AC2130">
        <v>0</v>
      </c>
      <c r="AD2130">
        <v>0</v>
      </c>
      <c r="AE2130">
        <v>0</v>
      </c>
      <c r="AF2130">
        <v>0</v>
      </c>
      <c r="AG2130">
        <v>3</v>
      </c>
      <c r="AH2130">
        <v>11</v>
      </c>
      <c r="AI2130">
        <v>1</v>
      </c>
      <c r="AJ2130">
        <f>marketing_campaign[[#This Row],[AcceptedCmp2]]+marketing_campaign[[#This Row],[AcceptedCmp1]]+marketing_campaign[[#This Row],[AcceptedCmp5]]+marketing_campaign[[#This Row],[AcceptedCmp4]]+marketing_campaign[[#This Row],[AcceptedCmp3]]</f>
        <v>0</v>
      </c>
    </row>
    <row r="2131" spans="1:36" x14ac:dyDescent="0.35">
      <c r="A2131">
        <v>10104</v>
      </c>
      <c r="B2131">
        <v>1974</v>
      </c>
      <c r="C2131">
        <f t="shared" ca="1" si="66"/>
        <v>52</v>
      </c>
      <c r="D2131" t="str" cm="1">
        <f t="array" aca="1" ref="D21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1" t="s">
        <v>29</v>
      </c>
      <c r="F2131" t="s">
        <v>31</v>
      </c>
      <c r="G2131" cm="1">
        <f t="array" ref="G2131">_xlfn.IFS(marketing_campaign[[#This Row],[Marital_Status]]="Single",I2131-J2131+1,marketing_campaign[[#This Row],[Marital_Status]]="Together",I2131+J2131+2,marketing_campaign[[#This Row],[Marital_Status]]="Alone",I2131-J2131+1,marketing_campaign[[#This Row],[Marital_Status]]="Married",I2131+J2131+2,marketing_campaign[[#This Row],[Marital_Status]]="Divorced",I2131+J2131+1,marketing_campaign[[#This Row],[Marital_Status]]="YOLO",I2131-J2131+1,marketing_campaign[[#This Row],[Marital_Status]]="Absurd",I2131-J2131+1,marketing_campaign[[#This Row],[Marital_Status]]="Widow",I2131+J2131+1)</f>
        <v>5</v>
      </c>
      <c r="H2131">
        <v>33590</v>
      </c>
      <c r="I2131">
        <v>2</v>
      </c>
      <c r="J2131">
        <v>1</v>
      </c>
      <c r="K2131" s="1">
        <v>41581</v>
      </c>
      <c r="L2131">
        <v>65</v>
      </c>
      <c r="M2131" t="str" cm="1">
        <f t="array" ref="M2131">_xlfn.IFS(AND(marketing_campaign[[#This Row],[Recency]]&gt;=0,marketing_campaign[[#This Row],[Recency]]&lt;=14),"Early Recency",AND(marketing_campaign[[#This Row],[Recency]]&gt;=15,marketing_campaign[[#This Row],[Recency]]&lt;=31),"Mid-Recency",marketing_campaign[[#This Row],[Recency]]&gt;=32,"Late Recency")</f>
        <v>Late Recency</v>
      </c>
      <c r="N2131">
        <v>4</v>
      </c>
      <c r="O2131">
        <v>0</v>
      </c>
      <c r="P2131">
        <v>2</v>
      </c>
      <c r="Q2131">
        <v>0</v>
      </c>
      <c r="R2131">
        <v>0</v>
      </c>
      <c r="S2131">
        <v>2</v>
      </c>
      <c r="T2131">
        <f>marketing_campaign[[#This Row],[MntGoldProds]]+marketing_campaign[[#This Row],[MntSweetProducts]]+marketing_campaign[[#This Row],[MntFishProducts]]+marketing_campaign[[#This Row],[MntMeatProducts]]+marketing_campaign[[#This Row],[MntFruits]]+marketing_campaign[[#This Row],[MntWines]]</f>
        <v>8</v>
      </c>
      <c r="U2131">
        <v>1</v>
      </c>
      <c r="V2131">
        <v>1</v>
      </c>
      <c r="W2131">
        <v>0</v>
      </c>
      <c r="X2131">
        <v>2</v>
      </c>
      <c r="Y2131">
        <f t="shared" si="67"/>
        <v>4</v>
      </c>
      <c r="Z2131">
        <v>7</v>
      </c>
      <c r="AA2131">
        <v>0</v>
      </c>
      <c r="AB2131">
        <v>0</v>
      </c>
      <c r="AC2131">
        <v>0</v>
      </c>
      <c r="AD2131">
        <v>0</v>
      </c>
      <c r="AE2131">
        <v>0</v>
      </c>
      <c r="AF2131">
        <v>0</v>
      </c>
      <c r="AG2131">
        <v>3</v>
      </c>
      <c r="AH2131">
        <v>11</v>
      </c>
      <c r="AI2131">
        <v>0</v>
      </c>
      <c r="AJ2131">
        <f>marketing_campaign[[#This Row],[AcceptedCmp2]]+marketing_campaign[[#This Row],[AcceptedCmp1]]+marketing_campaign[[#This Row],[AcceptedCmp5]]+marketing_campaign[[#This Row],[AcceptedCmp4]]+marketing_campaign[[#This Row],[AcceptedCmp3]]</f>
        <v>0</v>
      </c>
    </row>
    <row r="2132" spans="1:36" x14ac:dyDescent="0.35">
      <c r="A2132">
        <v>3006</v>
      </c>
      <c r="B2132">
        <v>1976</v>
      </c>
      <c r="C2132">
        <f t="shared" ca="1" si="66"/>
        <v>50</v>
      </c>
      <c r="D2132" t="str" cm="1">
        <f t="array" aca="1" ref="D21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2" t="s">
        <v>29</v>
      </c>
      <c r="F2132" t="s">
        <v>35</v>
      </c>
      <c r="G2132" cm="1">
        <f t="array" ref="G2132">_xlfn.IFS(marketing_campaign[[#This Row],[Marital_Status]]="Single",I2132-J2132+1,marketing_campaign[[#This Row],[Marital_Status]]="Together",I2132+J2132+2,marketing_campaign[[#This Row],[Marital_Status]]="Alone",I2132-J2132+1,marketing_campaign[[#This Row],[Marital_Status]]="Married",I2132+J2132+2,marketing_campaign[[#This Row],[Marital_Status]]="Divorced",I2132+J2132+1,marketing_campaign[[#This Row],[Marital_Status]]="YOLO",I2132-J2132+1,marketing_campaign[[#This Row],[Marital_Status]]="Absurd",I2132-J2132+1,marketing_campaign[[#This Row],[Marital_Status]]="Widow",I2132+J2132+1)</f>
        <v>2</v>
      </c>
      <c r="H2132">
        <v>30992</v>
      </c>
      <c r="I2132">
        <v>1</v>
      </c>
      <c r="J2132">
        <v>0</v>
      </c>
      <c r="K2132" s="1">
        <v>41386</v>
      </c>
      <c r="L2132">
        <v>83</v>
      </c>
      <c r="M2132" t="str" cm="1">
        <f t="array" ref="M2132">_xlfn.IFS(AND(marketing_campaign[[#This Row],[Recency]]&gt;=0,marketing_campaign[[#This Row],[Recency]]&lt;=14),"Early Recency",AND(marketing_campaign[[#This Row],[Recency]]&gt;=15,marketing_campaign[[#This Row],[Recency]]&lt;=31),"Mid-Recency",marketing_campaign[[#This Row],[Recency]]&gt;=32,"Late Recency")</f>
        <v>Late Recency</v>
      </c>
      <c r="N2132">
        <v>17</v>
      </c>
      <c r="O2132">
        <v>0</v>
      </c>
      <c r="P2132">
        <v>14</v>
      </c>
      <c r="Q2132">
        <v>7</v>
      </c>
      <c r="R2132">
        <v>3</v>
      </c>
      <c r="S2132">
        <v>2</v>
      </c>
      <c r="T2132">
        <f>marketing_campaign[[#This Row],[MntGoldProds]]+marketing_campaign[[#This Row],[MntSweetProducts]]+marketing_campaign[[#This Row],[MntFishProducts]]+marketing_campaign[[#This Row],[MntMeatProducts]]+marketing_campaign[[#This Row],[MntFruits]]+marketing_campaign[[#This Row],[MntWines]]</f>
        <v>43</v>
      </c>
      <c r="U2132">
        <v>1</v>
      </c>
      <c r="V2132">
        <v>1</v>
      </c>
      <c r="W2132">
        <v>0</v>
      </c>
      <c r="X2132">
        <v>3</v>
      </c>
      <c r="Y2132">
        <f t="shared" si="67"/>
        <v>5</v>
      </c>
      <c r="Z2132">
        <v>7</v>
      </c>
      <c r="AA2132">
        <v>0</v>
      </c>
      <c r="AB2132">
        <v>0</v>
      </c>
      <c r="AC2132">
        <v>0</v>
      </c>
      <c r="AD2132">
        <v>0</v>
      </c>
      <c r="AE2132">
        <v>0</v>
      </c>
      <c r="AF2132">
        <v>0</v>
      </c>
      <c r="AG2132">
        <v>3</v>
      </c>
      <c r="AH2132">
        <v>11</v>
      </c>
      <c r="AI2132">
        <v>0</v>
      </c>
      <c r="AJ2132">
        <f>marketing_campaign[[#This Row],[AcceptedCmp2]]+marketing_campaign[[#This Row],[AcceptedCmp1]]+marketing_campaign[[#This Row],[AcceptedCmp5]]+marketing_campaign[[#This Row],[AcceptedCmp4]]+marketing_campaign[[#This Row],[AcceptedCmp3]]</f>
        <v>0</v>
      </c>
    </row>
    <row r="2133" spans="1:36" x14ac:dyDescent="0.35">
      <c r="A2133">
        <v>3919</v>
      </c>
      <c r="B2133">
        <v>1976</v>
      </c>
      <c r="C2133">
        <f t="shared" ca="1" si="66"/>
        <v>50</v>
      </c>
      <c r="D2133" t="str" cm="1">
        <f t="array" aca="1" ref="D21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3" t="s">
        <v>34</v>
      </c>
      <c r="F2133" t="s">
        <v>30</v>
      </c>
      <c r="G2133" cm="1">
        <f t="array" ref="G2133">_xlfn.IFS(marketing_campaign[[#This Row],[Marital_Status]]="Single",I2133-J2133+1,marketing_campaign[[#This Row],[Marital_Status]]="Together",I2133+J2133+2,marketing_campaign[[#This Row],[Marital_Status]]="Alone",I2133-J2133+1,marketing_campaign[[#This Row],[Marital_Status]]="Married",I2133+J2133+2,marketing_campaign[[#This Row],[Marital_Status]]="Divorced",I2133+J2133+1,marketing_campaign[[#This Row],[Marital_Status]]="YOLO",I2133-J2133+1,marketing_campaign[[#This Row],[Marital_Status]]="Absurd",I2133-J2133+1,marketing_campaign[[#This Row],[Marital_Status]]="Widow",I2133+J2133+1)</f>
        <v>1</v>
      </c>
      <c r="H2133">
        <v>72309</v>
      </c>
      <c r="I2133">
        <v>0</v>
      </c>
      <c r="J2133">
        <v>0</v>
      </c>
      <c r="K2133" s="1">
        <v>41344</v>
      </c>
      <c r="L2133">
        <v>64</v>
      </c>
      <c r="M2133" t="str" cm="1">
        <f t="array" ref="M2133">_xlfn.IFS(AND(marketing_campaign[[#This Row],[Recency]]&gt;=0,marketing_campaign[[#This Row],[Recency]]&lt;=14),"Early Recency",AND(marketing_campaign[[#This Row],[Recency]]&gt;=15,marketing_campaign[[#This Row],[Recency]]&lt;=31),"Mid-Recency",marketing_campaign[[#This Row],[Recency]]&gt;=32,"Late Recency")</f>
        <v>Late Recency</v>
      </c>
      <c r="N2133">
        <v>960</v>
      </c>
      <c r="O2133">
        <v>0</v>
      </c>
      <c r="P2133">
        <v>883</v>
      </c>
      <c r="Q2133">
        <v>50</v>
      </c>
      <c r="R2133">
        <v>38</v>
      </c>
      <c r="S2133">
        <v>0</v>
      </c>
      <c r="T2133">
        <f>marketing_campaign[[#This Row],[MntGoldProds]]+marketing_campaign[[#This Row],[MntSweetProducts]]+marketing_campaign[[#This Row],[MntFishProducts]]+marketing_campaign[[#This Row],[MntMeatProducts]]+marketing_campaign[[#This Row],[MntFruits]]+marketing_campaign[[#This Row],[MntWines]]</f>
        <v>1931</v>
      </c>
      <c r="U2133">
        <v>1</v>
      </c>
      <c r="V2133">
        <v>5</v>
      </c>
      <c r="W2133">
        <v>6</v>
      </c>
      <c r="X2133">
        <v>8</v>
      </c>
      <c r="Y2133">
        <f t="shared" si="67"/>
        <v>20</v>
      </c>
      <c r="Z2133">
        <v>3</v>
      </c>
      <c r="AA2133">
        <v>0</v>
      </c>
      <c r="AB2133">
        <v>0</v>
      </c>
      <c r="AC2133">
        <v>0</v>
      </c>
      <c r="AD2133">
        <v>1</v>
      </c>
      <c r="AE2133">
        <v>0</v>
      </c>
      <c r="AF2133">
        <v>0</v>
      </c>
      <c r="AG2133">
        <v>3</v>
      </c>
      <c r="AH2133">
        <v>11</v>
      </c>
      <c r="AI2133">
        <v>1</v>
      </c>
      <c r="AJ2133">
        <f>marketing_campaign[[#This Row],[AcceptedCmp2]]+marketing_campaign[[#This Row],[AcceptedCmp1]]+marketing_campaign[[#This Row],[AcceptedCmp5]]+marketing_campaign[[#This Row],[AcceptedCmp4]]+marketing_campaign[[#This Row],[AcceptedCmp3]]</f>
        <v>1</v>
      </c>
    </row>
    <row r="2134" spans="1:36" x14ac:dyDescent="0.35">
      <c r="A2134">
        <v>11181</v>
      </c>
      <c r="B2134">
        <v>1949</v>
      </c>
      <c r="C2134">
        <f t="shared" ca="1" si="66"/>
        <v>77</v>
      </c>
      <c r="D2134" t="str" cm="1">
        <f t="array" aca="1" ref="D21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34" t="s">
        <v>32</v>
      </c>
      <c r="F2134" t="s">
        <v>33</v>
      </c>
      <c r="G2134" cm="1">
        <f t="array" ref="G2134">_xlfn.IFS(marketing_campaign[[#This Row],[Marital_Status]]="Single",I2134-J2134+1,marketing_campaign[[#This Row],[Marital_Status]]="Together",I2134+J2134+2,marketing_campaign[[#This Row],[Marital_Status]]="Alone",I2134-J2134+1,marketing_campaign[[#This Row],[Marital_Status]]="Married",I2134+J2134+2,marketing_campaign[[#This Row],[Marital_Status]]="Divorced",I2134+J2134+1,marketing_campaign[[#This Row],[Marital_Status]]="YOLO",I2134-J2134+1,marketing_campaign[[#This Row],[Marital_Status]]="Absurd",I2134-J2134+1,marketing_campaign[[#This Row],[Marital_Status]]="Widow",I2134+J2134+1)</f>
        <v>2</v>
      </c>
      <c r="H2134">
        <v>156924</v>
      </c>
      <c r="I2134">
        <v>0</v>
      </c>
      <c r="J2134">
        <v>0</v>
      </c>
      <c r="K2134" s="1">
        <v>41515</v>
      </c>
      <c r="L2134">
        <v>85</v>
      </c>
      <c r="M2134" t="str" cm="1">
        <f t="array" ref="M2134">_xlfn.IFS(AND(marketing_campaign[[#This Row],[Recency]]&gt;=0,marketing_campaign[[#This Row],[Recency]]&lt;=14),"Early Recency",AND(marketing_campaign[[#This Row],[Recency]]&gt;=15,marketing_campaign[[#This Row],[Recency]]&lt;=31),"Mid-Recency",marketing_campaign[[#This Row],[Recency]]&gt;=32,"Late Recency")</f>
        <v>Late Recency</v>
      </c>
      <c r="N2134">
        <v>2</v>
      </c>
      <c r="O2134">
        <v>1</v>
      </c>
      <c r="P2134">
        <v>2</v>
      </c>
      <c r="Q2134">
        <v>1</v>
      </c>
      <c r="R2134">
        <v>1</v>
      </c>
      <c r="S2134">
        <v>1</v>
      </c>
      <c r="T2134">
        <f>marketing_campaign[[#This Row],[MntGoldProds]]+marketing_campaign[[#This Row],[MntSweetProducts]]+marketing_campaign[[#This Row],[MntFishProducts]]+marketing_campaign[[#This Row],[MntMeatProducts]]+marketing_campaign[[#This Row],[MntFruits]]+marketing_campaign[[#This Row],[MntWines]]</f>
        <v>8</v>
      </c>
      <c r="U2134">
        <v>0</v>
      </c>
      <c r="V2134">
        <v>0</v>
      </c>
      <c r="W2134">
        <v>0</v>
      </c>
      <c r="X2134">
        <v>0</v>
      </c>
      <c r="Y2134">
        <f t="shared" si="67"/>
        <v>0</v>
      </c>
      <c r="Z2134">
        <v>0</v>
      </c>
      <c r="AA2134">
        <v>0</v>
      </c>
      <c r="AB2134">
        <v>0</v>
      </c>
      <c r="AC2134">
        <v>0</v>
      </c>
      <c r="AD2134">
        <v>0</v>
      </c>
      <c r="AE2134">
        <v>0</v>
      </c>
      <c r="AF2134">
        <v>0</v>
      </c>
      <c r="AG2134">
        <v>3</v>
      </c>
      <c r="AH2134">
        <v>11</v>
      </c>
      <c r="AI2134">
        <v>0</v>
      </c>
      <c r="AJ2134">
        <f>marketing_campaign[[#This Row],[AcceptedCmp2]]+marketing_campaign[[#This Row],[AcceptedCmp1]]+marketing_campaign[[#This Row],[AcceptedCmp5]]+marketing_campaign[[#This Row],[AcceptedCmp4]]+marketing_campaign[[#This Row],[AcceptedCmp3]]</f>
        <v>0</v>
      </c>
    </row>
    <row r="2135" spans="1:36" x14ac:dyDescent="0.35">
      <c r="A2135">
        <v>642</v>
      </c>
      <c r="B2135">
        <v>1980</v>
      </c>
      <c r="C2135">
        <f t="shared" ca="1" si="66"/>
        <v>46</v>
      </c>
      <c r="D2135" t="str" cm="1">
        <f t="array" aca="1" ref="D21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5" t="s">
        <v>36</v>
      </c>
      <c r="F2135" t="s">
        <v>33</v>
      </c>
      <c r="G2135" cm="1">
        <f t="array" ref="G2135">_xlfn.IFS(marketing_campaign[[#This Row],[Marital_Status]]="Single",I2135-J2135+1,marketing_campaign[[#This Row],[Marital_Status]]="Together",I2135+J2135+2,marketing_campaign[[#This Row],[Marital_Status]]="Alone",I2135-J2135+1,marketing_campaign[[#This Row],[Marital_Status]]="Married",I2135+J2135+2,marketing_campaign[[#This Row],[Marital_Status]]="Divorced",I2135+J2135+1,marketing_campaign[[#This Row],[Marital_Status]]="YOLO",I2135-J2135+1,marketing_campaign[[#This Row],[Marital_Status]]="Absurd",I2135-J2135+1,marketing_campaign[[#This Row],[Marital_Status]]="Widow",I2135+J2135+1)</f>
        <v>3</v>
      </c>
      <c r="H2135">
        <v>16005</v>
      </c>
      <c r="I2135">
        <v>1</v>
      </c>
      <c r="J2135">
        <v>0</v>
      </c>
      <c r="K2135" s="1">
        <v>41135</v>
      </c>
      <c r="L2135">
        <v>69</v>
      </c>
      <c r="M2135" t="str" cm="1">
        <f t="array" ref="M2135">_xlfn.IFS(AND(marketing_campaign[[#This Row],[Recency]]&gt;=0,marketing_campaign[[#This Row],[Recency]]&lt;=14),"Early Recency",AND(marketing_campaign[[#This Row],[Recency]]&gt;=15,marketing_campaign[[#This Row],[Recency]]&lt;=31),"Mid-Recency",marketing_campaign[[#This Row],[Recency]]&gt;=32,"Late Recency")</f>
        <v>Late Recency</v>
      </c>
      <c r="N2135">
        <v>1</v>
      </c>
      <c r="O2135">
        <v>3</v>
      </c>
      <c r="P2135">
        <v>2</v>
      </c>
      <c r="Q2135">
        <v>20</v>
      </c>
      <c r="R2135">
        <v>30</v>
      </c>
      <c r="S2135">
        <v>47</v>
      </c>
      <c r="T2135">
        <f>marketing_campaign[[#This Row],[MntGoldProds]]+marketing_campaign[[#This Row],[MntSweetProducts]]+marketing_campaign[[#This Row],[MntFishProducts]]+marketing_campaign[[#This Row],[MntMeatProducts]]+marketing_campaign[[#This Row],[MntFruits]]+marketing_campaign[[#This Row],[MntWines]]</f>
        <v>103</v>
      </c>
      <c r="U2135">
        <v>3</v>
      </c>
      <c r="V2135">
        <v>2</v>
      </c>
      <c r="W2135">
        <v>1</v>
      </c>
      <c r="X2135">
        <v>2</v>
      </c>
      <c r="Y2135">
        <f t="shared" si="67"/>
        <v>8</v>
      </c>
      <c r="Z2135">
        <v>8</v>
      </c>
      <c r="AA2135">
        <v>0</v>
      </c>
      <c r="AB2135">
        <v>0</v>
      </c>
      <c r="AC2135">
        <v>0</v>
      </c>
      <c r="AD2135">
        <v>0</v>
      </c>
      <c r="AE2135">
        <v>0</v>
      </c>
      <c r="AF2135">
        <v>0</v>
      </c>
      <c r="AG2135">
        <v>3</v>
      </c>
      <c r="AH2135">
        <v>11</v>
      </c>
      <c r="AI2135">
        <v>0</v>
      </c>
      <c r="AJ2135">
        <f>marketing_campaign[[#This Row],[AcceptedCmp2]]+marketing_campaign[[#This Row],[AcceptedCmp1]]+marketing_campaign[[#This Row],[AcceptedCmp5]]+marketing_campaign[[#This Row],[AcceptedCmp4]]+marketing_campaign[[#This Row],[AcceptedCmp3]]</f>
        <v>0</v>
      </c>
    </row>
    <row r="2136" spans="1:36" x14ac:dyDescent="0.35">
      <c r="A2136">
        <v>4369</v>
      </c>
      <c r="B2136">
        <v>1957</v>
      </c>
      <c r="C2136">
        <f t="shared" ca="1" si="66"/>
        <v>69</v>
      </c>
      <c r="D2136" t="str" cm="1">
        <f t="array" aca="1" ref="D21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36" t="s">
        <v>34</v>
      </c>
      <c r="F2136" t="s">
        <v>40</v>
      </c>
      <c r="G2136" cm="1">
        <f t="array" ref="G2136">_xlfn.IFS(marketing_campaign[[#This Row],[Marital_Status]]="Single",I2136-J2136+1,marketing_campaign[[#This Row],[Marital_Status]]="Together",I2136+J2136+2,marketing_campaign[[#This Row],[Marital_Status]]="Alone",I2136-J2136+1,marketing_campaign[[#This Row],[Marital_Status]]="Married",I2136+J2136+2,marketing_campaign[[#This Row],[Marital_Status]]="Divorced",I2136+J2136+1,marketing_campaign[[#This Row],[Marital_Status]]="YOLO",I2136-J2136+1,marketing_campaign[[#This Row],[Marital_Status]]="Absurd",I2136-J2136+1,marketing_campaign[[#This Row],[Marital_Status]]="Widow",I2136+J2136+1)</f>
        <v>1</v>
      </c>
      <c r="H2136">
        <v>65487</v>
      </c>
      <c r="I2136">
        <v>0</v>
      </c>
      <c r="J2136">
        <v>0</v>
      </c>
      <c r="K2136" s="1">
        <v>41649</v>
      </c>
      <c r="L2136">
        <v>48</v>
      </c>
      <c r="M2136" t="str" cm="1">
        <f t="array" ref="M2136">_xlfn.IFS(AND(marketing_campaign[[#This Row],[Recency]]&gt;=0,marketing_campaign[[#This Row],[Recency]]&lt;=14),"Early Recency",AND(marketing_campaign[[#This Row],[Recency]]&gt;=15,marketing_campaign[[#This Row],[Recency]]&lt;=31),"Mid-Recency",marketing_campaign[[#This Row],[Recency]]&gt;=32,"Late Recency")</f>
        <v>Late Recency</v>
      </c>
      <c r="N2136">
        <v>240</v>
      </c>
      <c r="O2136">
        <v>67</v>
      </c>
      <c r="P2136">
        <v>500</v>
      </c>
      <c r="Q2136">
        <v>199</v>
      </c>
      <c r="R2136">
        <v>0</v>
      </c>
      <c r="S2136">
        <v>163</v>
      </c>
      <c r="T2136">
        <f>marketing_campaign[[#This Row],[MntGoldProds]]+marketing_campaign[[#This Row],[MntSweetProducts]]+marketing_campaign[[#This Row],[MntFishProducts]]+marketing_campaign[[#This Row],[MntMeatProducts]]+marketing_campaign[[#This Row],[MntFruits]]+marketing_campaign[[#This Row],[MntWines]]</f>
        <v>1169</v>
      </c>
      <c r="U2136">
        <v>3</v>
      </c>
      <c r="V2136">
        <v>3</v>
      </c>
      <c r="W2136">
        <v>5</v>
      </c>
      <c r="X2136">
        <v>6</v>
      </c>
      <c r="Y2136">
        <f t="shared" si="67"/>
        <v>17</v>
      </c>
      <c r="Z2136">
        <v>2</v>
      </c>
      <c r="AA2136">
        <v>0</v>
      </c>
      <c r="AB2136">
        <v>0</v>
      </c>
      <c r="AC2136">
        <v>0</v>
      </c>
      <c r="AD2136">
        <v>0</v>
      </c>
      <c r="AE2136">
        <v>0</v>
      </c>
      <c r="AF2136">
        <v>0</v>
      </c>
      <c r="AG2136">
        <v>3</v>
      </c>
      <c r="AH2136">
        <v>11</v>
      </c>
      <c r="AI2136">
        <v>0</v>
      </c>
      <c r="AJ2136">
        <f>marketing_campaign[[#This Row],[AcceptedCmp2]]+marketing_campaign[[#This Row],[AcceptedCmp1]]+marketing_campaign[[#This Row],[AcceptedCmp5]]+marketing_campaign[[#This Row],[AcceptedCmp4]]+marketing_campaign[[#This Row],[AcceptedCmp3]]</f>
        <v>0</v>
      </c>
    </row>
    <row r="2137" spans="1:36" x14ac:dyDescent="0.35">
      <c r="A2137">
        <v>10127</v>
      </c>
      <c r="B2137">
        <v>1965</v>
      </c>
      <c r="C2137">
        <f t="shared" ca="1" si="66"/>
        <v>61</v>
      </c>
      <c r="D2137" t="str" cm="1">
        <f t="array" aca="1" ref="D21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7" t="s">
        <v>29</v>
      </c>
      <c r="F2137" t="s">
        <v>33</v>
      </c>
      <c r="G2137" cm="1">
        <f t="array" ref="G2137">_xlfn.IFS(marketing_campaign[[#This Row],[Marital_Status]]="Single",I2137-J2137+1,marketing_campaign[[#This Row],[Marital_Status]]="Together",I2137+J2137+2,marketing_campaign[[#This Row],[Marital_Status]]="Alone",I2137-J2137+1,marketing_campaign[[#This Row],[Marital_Status]]="Married",I2137+J2137+2,marketing_campaign[[#This Row],[Marital_Status]]="Divorced",I2137+J2137+1,marketing_campaign[[#This Row],[Marital_Status]]="YOLO",I2137-J2137+1,marketing_campaign[[#This Row],[Marital_Status]]="Absurd",I2137-J2137+1,marketing_campaign[[#This Row],[Marital_Status]]="Widow",I2137+J2137+1)</f>
        <v>3</v>
      </c>
      <c r="H2137">
        <v>58692</v>
      </c>
      <c r="I2137">
        <v>0</v>
      </c>
      <c r="J2137">
        <v>1</v>
      </c>
      <c r="K2137" s="1">
        <v>41735</v>
      </c>
      <c r="L2137">
        <v>21</v>
      </c>
      <c r="M2137" t="str" cm="1">
        <f t="array" ref="M2137">_xlfn.IFS(AND(marketing_campaign[[#This Row],[Recency]]&gt;=0,marketing_campaign[[#This Row],[Recency]]&lt;=14),"Early Recency",AND(marketing_campaign[[#This Row],[Recency]]&gt;=15,marketing_campaign[[#This Row],[Recency]]&lt;=31),"Mid-Recency",marketing_campaign[[#This Row],[Recency]]&gt;=32,"Late Recency")</f>
        <v>Mid-Recency</v>
      </c>
      <c r="N2137">
        <v>301</v>
      </c>
      <c r="O2137">
        <v>11</v>
      </c>
      <c r="P2137">
        <v>61</v>
      </c>
      <c r="Q2137">
        <v>4</v>
      </c>
      <c r="R2137">
        <v>7</v>
      </c>
      <c r="S2137">
        <v>11</v>
      </c>
      <c r="T2137">
        <f>marketing_campaign[[#This Row],[MntGoldProds]]+marketing_campaign[[#This Row],[MntSweetProducts]]+marketing_campaign[[#This Row],[MntFishProducts]]+marketing_campaign[[#This Row],[MntMeatProducts]]+marketing_campaign[[#This Row],[MntFruits]]+marketing_campaign[[#This Row],[MntWines]]</f>
        <v>395</v>
      </c>
      <c r="U2137">
        <v>1</v>
      </c>
      <c r="V2137">
        <v>8</v>
      </c>
      <c r="W2137">
        <v>2</v>
      </c>
      <c r="X2137">
        <v>4</v>
      </c>
      <c r="Y2137">
        <f t="shared" si="67"/>
        <v>15</v>
      </c>
      <c r="Z2137">
        <v>7</v>
      </c>
      <c r="AA2137">
        <v>0</v>
      </c>
      <c r="AB2137">
        <v>0</v>
      </c>
      <c r="AC2137">
        <v>0</v>
      </c>
      <c r="AD2137">
        <v>0</v>
      </c>
      <c r="AE2137">
        <v>0</v>
      </c>
      <c r="AF2137">
        <v>0</v>
      </c>
      <c r="AG2137">
        <v>3</v>
      </c>
      <c r="AH2137">
        <v>11</v>
      </c>
      <c r="AI2137">
        <v>0</v>
      </c>
      <c r="AJ2137">
        <f>marketing_campaign[[#This Row],[AcceptedCmp2]]+marketing_campaign[[#This Row],[AcceptedCmp1]]+marketing_campaign[[#This Row],[AcceptedCmp5]]+marketing_campaign[[#This Row],[AcceptedCmp4]]+marketing_campaign[[#This Row],[AcceptedCmp3]]</f>
        <v>0</v>
      </c>
    </row>
    <row r="2138" spans="1:36" x14ac:dyDescent="0.35">
      <c r="A2138">
        <v>271</v>
      </c>
      <c r="B2138">
        <v>1969</v>
      </c>
      <c r="C2138">
        <f t="shared" ca="1" si="66"/>
        <v>57</v>
      </c>
      <c r="D2138" t="str" cm="1">
        <f t="array" aca="1" ref="D21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8" t="s">
        <v>29</v>
      </c>
      <c r="F2138" t="s">
        <v>38</v>
      </c>
      <c r="G2138" cm="1">
        <f t="array" ref="G2138">_xlfn.IFS(marketing_campaign[[#This Row],[Marital_Status]]="Single",I2138-J2138+1,marketing_campaign[[#This Row],[Marital_Status]]="Together",I2138+J2138+2,marketing_campaign[[#This Row],[Marital_Status]]="Alone",I2138-J2138+1,marketing_campaign[[#This Row],[Marital_Status]]="Married",I2138+J2138+2,marketing_campaign[[#This Row],[Marital_Status]]="Divorced",I2138+J2138+1,marketing_campaign[[#This Row],[Marital_Status]]="YOLO",I2138-J2138+1,marketing_campaign[[#This Row],[Marital_Status]]="Absurd",I2138-J2138+1,marketing_campaign[[#This Row],[Marital_Status]]="Widow",I2138+J2138+1)</f>
        <v>3</v>
      </c>
      <c r="H2138">
        <v>40590</v>
      </c>
      <c r="I2138">
        <v>1</v>
      </c>
      <c r="J2138">
        <v>1</v>
      </c>
      <c r="K2138" s="1">
        <v>41549</v>
      </c>
      <c r="L2138">
        <v>30</v>
      </c>
      <c r="M2138" t="str" cm="1">
        <f t="array" ref="M2138">_xlfn.IFS(AND(marketing_campaign[[#This Row],[Recency]]&gt;=0,marketing_campaign[[#This Row],[Recency]]&lt;=14),"Early Recency",AND(marketing_campaign[[#This Row],[Recency]]&gt;=15,marketing_campaign[[#This Row],[Recency]]&lt;=31),"Mid-Recency",marketing_campaign[[#This Row],[Recency]]&gt;=32,"Late Recency")</f>
        <v>Mid-Recency</v>
      </c>
      <c r="N2138">
        <v>154</v>
      </c>
      <c r="O2138">
        <v>0</v>
      </c>
      <c r="P2138">
        <v>50</v>
      </c>
      <c r="Q2138">
        <v>6</v>
      </c>
      <c r="R2138">
        <v>11</v>
      </c>
      <c r="S2138">
        <v>37</v>
      </c>
      <c r="T2138">
        <f>marketing_campaign[[#This Row],[MntGoldProds]]+marketing_campaign[[#This Row],[MntSweetProducts]]+marketing_campaign[[#This Row],[MntFishProducts]]+marketing_campaign[[#This Row],[MntMeatProducts]]+marketing_campaign[[#This Row],[MntFruits]]+marketing_campaign[[#This Row],[MntWines]]</f>
        <v>258</v>
      </c>
      <c r="U2138">
        <v>5</v>
      </c>
      <c r="V2138">
        <v>3</v>
      </c>
      <c r="W2138">
        <v>4</v>
      </c>
      <c r="X2138">
        <v>3</v>
      </c>
      <c r="Y2138">
        <f t="shared" si="67"/>
        <v>15</v>
      </c>
      <c r="Z2138">
        <v>6</v>
      </c>
      <c r="AA2138">
        <v>1</v>
      </c>
      <c r="AB2138">
        <v>0</v>
      </c>
      <c r="AC2138">
        <v>0</v>
      </c>
      <c r="AD2138">
        <v>0</v>
      </c>
      <c r="AE2138">
        <v>0</v>
      </c>
      <c r="AF2138">
        <v>0</v>
      </c>
      <c r="AG2138">
        <v>3</v>
      </c>
      <c r="AH2138">
        <v>11</v>
      </c>
      <c r="AI2138">
        <v>0</v>
      </c>
      <c r="AJ2138">
        <f>marketing_campaign[[#This Row],[AcceptedCmp2]]+marketing_campaign[[#This Row],[AcceptedCmp1]]+marketing_campaign[[#This Row],[AcceptedCmp5]]+marketing_campaign[[#This Row],[AcceptedCmp4]]+marketing_campaign[[#This Row],[AcceptedCmp3]]</f>
        <v>1</v>
      </c>
    </row>
    <row r="2139" spans="1:36" x14ac:dyDescent="0.35">
      <c r="A2139">
        <v>4973</v>
      </c>
      <c r="B2139">
        <v>1970</v>
      </c>
      <c r="C2139">
        <f t="shared" ca="1" si="66"/>
        <v>56</v>
      </c>
      <c r="D2139" t="str" cm="1">
        <f t="array" aca="1" ref="D21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39" t="s">
        <v>29</v>
      </c>
      <c r="F2139" t="s">
        <v>30</v>
      </c>
      <c r="G2139" cm="1">
        <f t="array" ref="G2139">_xlfn.IFS(marketing_campaign[[#This Row],[Marital_Status]]="Single",I2139-J2139+1,marketing_campaign[[#This Row],[Marital_Status]]="Together",I2139+J2139+2,marketing_campaign[[#This Row],[Marital_Status]]="Alone",I2139-J2139+1,marketing_campaign[[#This Row],[Marital_Status]]="Married",I2139+J2139+2,marketing_campaign[[#This Row],[Marital_Status]]="Divorced",I2139+J2139+1,marketing_campaign[[#This Row],[Marital_Status]]="YOLO",I2139-J2139+1,marketing_campaign[[#This Row],[Marital_Status]]="Absurd",I2139-J2139+1,marketing_campaign[[#This Row],[Marital_Status]]="Widow",I2139+J2139+1)</f>
        <v>2</v>
      </c>
      <c r="H2139">
        <v>20587</v>
      </c>
      <c r="I2139">
        <v>1</v>
      </c>
      <c r="J2139">
        <v>0</v>
      </c>
      <c r="K2139" s="1">
        <v>41770</v>
      </c>
      <c r="L2139">
        <v>39</v>
      </c>
      <c r="M2139" t="str" cm="1">
        <f t="array" ref="M2139">_xlfn.IFS(AND(marketing_campaign[[#This Row],[Recency]]&gt;=0,marketing_campaign[[#This Row],[Recency]]&lt;=14),"Early Recency",AND(marketing_campaign[[#This Row],[Recency]]&gt;=15,marketing_campaign[[#This Row],[Recency]]&lt;=31),"Mid-Recency",marketing_campaign[[#This Row],[Recency]]&gt;=32,"Late Recency")</f>
        <v>Late Recency</v>
      </c>
      <c r="N2139">
        <v>2</v>
      </c>
      <c r="O2139">
        <v>3</v>
      </c>
      <c r="P2139">
        <v>6</v>
      </c>
      <c r="Q2139">
        <v>4</v>
      </c>
      <c r="R2139">
        <v>1</v>
      </c>
      <c r="S2139">
        <v>9</v>
      </c>
      <c r="T2139">
        <f>marketing_campaign[[#This Row],[MntGoldProds]]+marketing_campaign[[#This Row],[MntSweetProducts]]+marketing_campaign[[#This Row],[MntFishProducts]]+marketing_campaign[[#This Row],[MntMeatProducts]]+marketing_campaign[[#This Row],[MntFruits]]+marketing_campaign[[#This Row],[MntWines]]</f>
        <v>25</v>
      </c>
      <c r="U2139">
        <v>1</v>
      </c>
      <c r="V2139">
        <v>1</v>
      </c>
      <c r="W2139">
        <v>1</v>
      </c>
      <c r="X2139">
        <v>2</v>
      </c>
      <c r="Y2139">
        <f t="shared" si="67"/>
        <v>5</v>
      </c>
      <c r="Z2139">
        <v>7</v>
      </c>
      <c r="AA2139">
        <v>0</v>
      </c>
      <c r="AB2139">
        <v>0</v>
      </c>
      <c r="AC2139">
        <v>0</v>
      </c>
      <c r="AD2139">
        <v>0</v>
      </c>
      <c r="AE2139">
        <v>0</v>
      </c>
      <c r="AF2139">
        <v>0</v>
      </c>
      <c r="AG2139">
        <v>3</v>
      </c>
      <c r="AH2139">
        <v>11</v>
      </c>
      <c r="AI2139">
        <v>0</v>
      </c>
      <c r="AJ2139">
        <f>marketing_campaign[[#This Row],[AcceptedCmp2]]+marketing_campaign[[#This Row],[AcceptedCmp1]]+marketing_campaign[[#This Row],[AcceptedCmp5]]+marketing_campaign[[#This Row],[AcceptedCmp4]]+marketing_campaign[[#This Row],[AcceptedCmp3]]</f>
        <v>0</v>
      </c>
    </row>
    <row r="2140" spans="1:36" x14ac:dyDescent="0.35">
      <c r="A2140">
        <v>2948</v>
      </c>
      <c r="B2140">
        <v>1954</v>
      </c>
      <c r="C2140">
        <f t="shared" ca="1" si="66"/>
        <v>72</v>
      </c>
      <c r="D2140" t="str" cm="1">
        <f t="array" aca="1" ref="D21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0" t="s">
        <v>34</v>
      </c>
      <c r="F2140" t="s">
        <v>35</v>
      </c>
      <c r="G2140" cm="1">
        <f t="array" ref="G2140">_xlfn.IFS(marketing_campaign[[#This Row],[Marital_Status]]="Single",I2140-J2140+1,marketing_campaign[[#This Row],[Marital_Status]]="Together",I2140+J2140+2,marketing_campaign[[#This Row],[Marital_Status]]="Alone",I2140-J2140+1,marketing_campaign[[#This Row],[Marital_Status]]="Married",I2140+J2140+2,marketing_campaign[[#This Row],[Marital_Status]]="Divorced",I2140+J2140+1,marketing_campaign[[#This Row],[Marital_Status]]="YOLO",I2140-J2140+1,marketing_campaign[[#This Row],[Marital_Status]]="Absurd",I2140-J2140+1,marketing_campaign[[#This Row],[Marital_Status]]="Widow",I2140+J2140+1)</f>
        <v>2</v>
      </c>
      <c r="H2140">
        <v>62637</v>
      </c>
      <c r="I2140">
        <v>0</v>
      </c>
      <c r="J2140">
        <v>1</v>
      </c>
      <c r="K2140" s="1">
        <v>41699</v>
      </c>
      <c r="L2140">
        <v>76</v>
      </c>
      <c r="M2140" t="str" cm="1">
        <f t="array" ref="M2140">_xlfn.IFS(AND(marketing_campaign[[#This Row],[Recency]]&gt;=0,marketing_campaign[[#This Row],[Recency]]&lt;=14),"Early Recency",AND(marketing_campaign[[#This Row],[Recency]]&gt;=15,marketing_campaign[[#This Row],[Recency]]&lt;=31),"Mid-Recency",marketing_campaign[[#This Row],[Recency]]&gt;=32,"Late Recency")</f>
        <v>Late Recency</v>
      </c>
      <c r="N2140">
        <v>104</v>
      </c>
      <c r="O2140">
        <v>12</v>
      </c>
      <c r="P2140">
        <v>48</v>
      </c>
      <c r="Q2140">
        <v>4</v>
      </c>
      <c r="R2140">
        <v>12</v>
      </c>
      <c r="S2140">
        <v>5</v>
      </c>
      <c r="T2140">
        <f>marketing_campaign[[#This Row],[MntGoldProds]]+marketing_campaign[[#This Row],[MntSweetProducts]]+marketing_campaign[[#This Row],[MntFishProducts]]+marketing_campaign[[#This Row],[MntMeatProducts]]+marketing_campaign[[#This Row],[MntFruits]]+marketing_campaign[[#This Row],[MntWines]]</f>
        <v>185</v>
      </c>
      <c r="U2140">
        <v>1</v>
      </c>
      <c r="V2140">
        <v>2</v>
      </c>
      <c r="W2140">
        <v>2</v>
      </c>
      <c r="X2140">
        <v>5</v>
      </c>
      <c r="Y2140">
        <f t="shared" si="67"/>
        <v>10</v>
      </c>
      <c r="Z2140">
        <v>2</v>
      </c>
      <c r="AA2140">
        <v>0</v>
      </c>
      <c r="AB2140">
        <v>0</v>
      </c>
      <c r="AC2140">
        <v>0</v>
      </c>
      <c r="AD2140">
        <v>0</v>
      </c>
      <c r="AE2140">
        <v>0</v>
      </c>
      <c r="AF2140">
        <v>0</v>
      </c>
      <c r="AG2140">
        <v>3</v>
      </c>
      <c r="AH2140">
        <v>11</v>
      </c>
      <c r="AI2140">
        <v>0</v>
      </c>
      <c r="AJ2140">
        <f>marketing_campaign[[#This Row],[AcceptedCmp2]]+marketing_campaign[[#This Row],[AcceptedCmp1]]+marketing_campaign[[#This Row],[AcceptedCmp5]]+marketing_campaign[[#This Row],[AcceptedCmp4]]+marketing_campaign[[#This Row],[AcceptedCmp3]]</f>
        <v>0</v>
      </c>
    </row>
    <row r="2141" spans="1:36" x14ac:dyDescent="0.35">
      <c r="A2141">
        <v>2715</v>
      </c>
      <c r="B2141">
        <v>1966</v>
      </c>
      <c r="C2141">
        <f t="shared" ca="1" si="66"/>
        <v>60</v>
      </c>
      <c r="D2141" t="str" cm="1">
        <f t="array" aca="1" ref="D21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1" t="s">
        <v>34</v>
      </c>
      <c r="F2141" t="s">
        <v>35</v>
      </c>
      <c r="G2141" cm="1">
        <f t="array" ref="G2141">_xlfn.IFS(marketing_campaign[[#This Row],[Marital_Status]]="Single",I2141-J2141+1,marketing_campaign[[#This Row],[Marital_Status]]="Together",I2141+J2141+2,marketing_campaign[[#This Row],[Marital_Status]]="Alone",I2141-J2141+1,marketing_campaign[[#This Row],[Marital_Status]]="Married",I2141+J2141+2,marketing_campaign[[#This Row],[Marital_Status]]="Divorced",I2141+J2141+1,marketing_campaign[[#This Row],[Marital_Status]]="YOLO",I2141-J2141+1,marketing_campaign[[#This Row],[Marital_Status]]="Absurd",I2141-J2141+1,marketing_campaign[[#This Row],[Marital_Status]]="Widow",I2141+J2141+1)</f>
        <v>3</v>
      </c>
      <c r="H2141">
        <v>29435</v>
      </c>
      <c r="I2141">
        <v>1</v>
      </c>
      <c r="J2141">
        <v>1</v>
      </c>
      <c r="K2141" s="1">
        <v>41127</v>
      </c>
      <c r="L2141">
        <v>11</v>
      </c>
      <c r="M2141" t="str" cm="1">
        <f t="array" ref="M2141">_xlfn.IFS(AND(marketing_campaign[[#This Row],[Recency]]&gt;=0,marketing_campaign[[#This Row],[Recency]]&lt;=14),"Early Recency",AND(marketing_campaign[[#This Row],[Recency]]&gt;=15,marketing_campaign[[#This Row],[Recency]]&lt;=31),"Mid-Recency",marketing_campaign[[#This Row],[Recency]]&gt;=32,"Late Recency")</f>
        <v>Early Recency</v>
      </c>
      <c r="N2141">
        <v>70</v>
      </c>
      <c r="O2141">
        <v>3</v>
      </c>
      <c r="P2141">
        <v>37</v>
      </c>
      <c r="Q2141">
        <v>4</v>
      </c>
      <c r="R2141">
        <v>2</v>
      </c>
      <c r="S2141">
        <v>64</v>
      </c>
      <c r="T2141">
        <f>marketing_campaign[[#This Row],[MntGoldProds]]+marketing_campaign[[#This Row],[MntSweetProducts]]+marketing_campaign[[#This Row],[MntFishProducts]]+marketing_campaign[[#This Row],[MntMeatProducts]]+marketing_campaign[[#This Row],[MntFruits]]+marketing_campaign[[#This Row],[MntWines]]</f>
        <v>180</v>
      </c>
      <c r="U2141">
        <v>4</v>
      </c>
      <c r="V2141">
        <v>3</v>
      </c>
      <c r="W2141">
        <v>2</v>
      </c>
      <c r="X2141">
        <v>2</v>
      </c>
      <c r="Y2141">
        <f t="shared" si="67"/>
        <v>11</v>
      </c>
      <c r="Z2141">
        <v>9</v>
      </c>
      <c r="AA2141">
        <v>0</v>
      </c>
      <c r="AB2141">
        <v>0</v>
      </c>
      <c r="AC2141">
        <v>0</v>
      </c>
      <c r="AD2141">
        <v>0</v>
      </c>
      <c r="AE2141">
        <v>0</v>
      </c>
      <c r="AF2141">
        <v>0</v>
      </c>
      <c r="AG2141">
        <v>3</v>
      </c>
      <c r="AH2141">
        <v>11</v>
      </c>
      <c r="AI2141">
        <v>1</v>
      </c>
      <c r="AJ2141">
        <f>marketing_campaign[[#This Row],[AcceptedCmp2]]+marketing_campaign[[#This Row],[AcceptedCmp1]]+marketing_campaign[[#This Row],[AcceptedCmp5]]+marketing_campaign[[#This Row],[AcceptedCmp4]]+marketing_campaign[[#This Row],[AcceptedCmp3]]</f>
        <v>0</v>
      </c>
    </row>
    <row r="2142" spans="1:36" x14ac:dyDescent="0.35">
      <c r="A2142">
        <v>10432</v>
      </c>
      <c r="B2142">
        <v>1974</v>
      </c>
      <c r="C2142">
        <f t="shared" ca="1" si="66"/>
        <v>52</v>
      </c>
      <c r="D2142" t="str" cm="1">
        <f t="array" aca="1" ref="D214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2" t="s">
        <v>29</v>
      </c>
      <c r="F2142" t="s">
        <v>35</v>
      </c>
      <c r="G2142" cm="1">
        <f t="array" ref="G2142">_xlfn.IFS(marketing_campaign[[#This Row],[Marital_Status]]="Single",I2142-J2142+1,marketing_campaign[[#This Row],[Marital_Status]]="Together",I2142+J2142+2,marketing_campaign[[#This Row],[Marital_Status]]="Alone",I2142-J2142+1,marketing_campaign[[#This Row],[Marital_Status]]="Married",I2142+J2142+2,marketing_campaign[[#This Row],[Marital_Status]]="Divorced",I2142+J2142+1,marketing_campaign[[#This Row],[Marital_Status]]="YOLO",I2142-J2142+1,marketing_campaign[[#This Row],[Marital_Status]]="Absurd",I2142-J2142+1,marketing_campaign[[#This Row],[Marital_Status]]="Widow",I2142+J2142+1)</f>
        <v>2</v>
      </c>
      <c r="H2142">
        <v>19346</v>
      </c>
      <c r="I2142">
        <v>1</v>
      </c>
      <c r="J2142">
        <v>0</v>
      </c>
      <c r="K2142" s="1">
        <v>41669</v>
      </c>
      <c r="L2142">
        <v>26</v>
      </c>
      <c r="M2142" t="str" cm="1">
        <f t="array" ref="M2142">_xlfn.IFS(AND(marketing_campaign[[#This Row],[Recency]]&gt;=0,marketing_campaign[[#This Row],[Recency]]&lt;=14),"Early Recency",AND(marketing_campaign[[#This Row],[Recency]]&gt;=15,marketing_campaign[[#This Row],[Recency]]&lt;=31),"Mid-Recency",marketing_campaign[[#This Row],[Recency]]&gt;=32,"Late Recency")</f>
        <v>Mid-Recency</v>
      </c>
      <c r="N2142">
        <v>2</v>
      </c>
      <c r="O2142">
        <v>0</v>
      </c>
      <c r="P2142">
        <v>9</v>
      </c>
      <c r="Q2142">
        <v>3</v>
      </c>
      <c r="R2142">
        <v>6</v>
      </c>
      <c r="S2142">
        <v>2</v>
      </c>
      <c r="T2142">
        <f>marketing_campaign[[#This Row],[MntGoldProds]]+marketing_campaign[[#This Row],[MntSweetProducts]]+marketing_campaign[[#This Row],[MntFishProducts]]+marketing_campaign[[#This Row],[MntMeatProducts]]+marketing_campaign[[#This Row],[MntFruits]]+marketing_campaign[[#This Row],[MntWines]]</f>
        <v>22</v>
      </c>
      <c r="U2142">
        <v>1</v>
      </c>
      <c r="V2142">
        <v>1</v>
      </c>
      <c r="W2142">
        <v>0</v>
      </c>
      <c r="X2142">
        <v>3</v>
      </c>
      <c r="Y2142">
        <f t="shared" si="67"/>
        <v>5</v>
      </c>
      <c r="Z2142">
        <v>8</v>
      </c>
      <c r="AA2142">
        <v>0</v>
      </c>
      <c r="AB2142">
        <v>0</v>
      </c>
      <c r="AC2142">
        <v>0</v>
      </c>
      <c r="AD2142">
        <v>0</v>
      </c>
      <c r="AE2142">
        <v>0</v>
      </c>
      <c r="AF2142">
        <v>0</v>
      </c>
      <c r="AG2142">
        <v>3</v>
      </c>
      <c r="AH2142">
        <v>11</v>
      </c>
      <c r="AI2142">
        <v>0</v>
      </c>
      <c r="AJ2142">
        <f>marketing_campaign[[#This Row],[AcceptedCmp2]]+marketing_campaign[[#This Row],[AcceptedCmp1]]+marketing_campaign[[#This Row],[AcceptedCmp5]]+marketing_campaign[[#This Row],[AcceptedCmp4]]+marketing_campaign[[#This Row],[AcceptedCmp3]]</f>
        <v>0</v>
      </c>
    </row>
    <row r="2143" spans="1:36" x14ac:dyDescent="0.35">
      <c r="A2143">
        <v>9216</v>
      </c>
      <c r="B2143">
        <v>1971</v>
      </c>
      <c r="C2143">
        <f t="shared" ca="1" si="66"/>
        <v>55</v>
      </c>
      <c r="D2143" t="str" cm="1">
        <f t="array" aca="1" ref="D214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3" t="s">
        <v>29</v>
      </c>
      <c r="F2143" t="s">
        <v>33</v>
      </c>
      <c r="G2143" cm="1">
        <f t="array" ref="G2143">_xlfn.IFS(marketing_campaign[[#This Row],[Marital_Status]]="Single",I2143-J2143+1,marketing_campaign[[#This Row],[Marital_Status]]="Together",I2143+J2143+2,marketing_campaign[[#This Row],[Marital_Status]]="Alone",I2143-J2143+1,marketing_campaign[[#This Row],[Marital_Status]]="Married",I2143+J2143+2,marketing_campaign[[#This Row],[Marital_Status]]="Divorced",I2143+J2143+1,marketing_campaign[[#This Row],[Marital_Status]]="YOLO",I2143-J2143+1,marketing_campaign[[#This Row],[Marital_Status]]="Absurd",I2143-J2143+1,marketing_campaign[[#This Row],[Marital_Status]]="Widow",I2143+J2143+1)</f>
        <v>4</v>
      </c>
      <c r="H2143">
        <v>35788</v>
      </c>
      <c r="I2143">
        <v>1</v>
      </c>
      <c r="J2143">
        <v>1</v>
      </c>
      <c r="K2143" s="1">
        <v>41662</v>
      </c>
      <c r="L2143">
        <v>34</v>
      </c>
      <c r="M2143" t="str" cm="1">
        <f t="array" ref="M2143">_xlfn.IFS(AND(marketing_campaign[[#This Row],[Recency]]&gt;=0,marketing_campaign[[#This Row],[Recency]]&lt;=14),"Early Recency",AND(marketing_campaign[[#This Row],[Recency]]&gt;=15,marketing_campaign[[#This Row],[Recency]]&lt;=31),"Mid-Recency",marketing_campaign[[#This Row],[Recency]]&gt;=32,"Late Recency")</f>
        <v>Late Recency</v>
      </c>
      <c r="N2143">
        <v>23</v>
      </c>
      <c r="O2143">
        <v>2</v>
      </c>
      <c r="P2143">
        <v>11</v>
      </c>
      <c r="Q2143">
        <v>3</v>
      </c>
      <c r="R2143">
        <v>1</v>
      </c>
      <c r="S2143">
        <v>4</v>
      </c>
      <c r="T2143">
        <f>marketing_campaign[[#This Row],[MntGoldProds]]+marketing_campaign[[#This Row],[MntSweetProducts]]+marketing_campaign[[#This Row],[MntFishProducts]]+marketing_campaign[[#This Row],[MntMeatProducts]]+marketing_campaign[[#This Row],[MntFruits]]+marketing_campaign[[#This Row],[MntWines]]</f>
        <v>44</v>
      </c>
      <c r="U2143">
        <v>2</v>
      </c>
      <c r="V2143">
        <v>2</v>
      </c>
      <c r="W2143">
        <v>0</v>
      </c>
      <c r="X2143">
        <v>3</v>
      </c>
      <c r="Y2143">
        <f t="shared" si="67"/>
        <v>7</v>
      </c>
      <c r="Z2143">
        <v>6</v>
      </c>
      <c r="AA2143">
        <v>0</v>
      </c>
      <c r="AB2143">
        <v>0</v>
      </c>
      <c r="AC2143">
        <v>0</v>
      </c>
      <c r="AD2143">
        <v>0</v>
      </c>
      <c r="AE2143">
        <v>0</v>
      </c>
      <c r="AF2143">
        <v>0</v>
      </c>
      <c r="AG2143">
        <v>3</v>
      </c>
      <c r="AH2143">
        <v>11</v>
      </c>
      <c r="AI2143">
        <v>0</v>
      </c>
      <c r="AJ2143">
        <f>marketing_campaign[[#This Row],[AcceptedCmp2]]+marketing_campaign[[#This Row],[AcceptedCmp1]]+marketing_campaign[[#This Row],[AcceptedCmp5]]+marketing_campaign[[#This Row],[AcceptedCmp4]]+marketing_campaign[[#This Row],[AcceptedCmp3]]</f>
        <v>0</v>
      </c>
    </row>
    <row r="2144" spans="1:36" x14ac:dyDescent="0.35">
      <c r="A2144">
        <v>7124</v>
      </c>
      <c r="B2144">
        <v>1968</v>
      </c>
      <c r="C2144">
        <f t="shared" ca="1" si="66"/>
        <v>58</v>
      </c>
      <c r="D2144" t="str" cm="1">
        <f t="array" aca="1" ref="D214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4" t="s">
        <v>29</v>
      </c>
      <c r="F2144" t="s">
        <v>35</v>
      </c>
      <c r="G2144" cm="1">
        <f t="array" ref="G2144">_xlfn.IFS(marketing_campaign[[#This Row],[Marital_Status]]="Single",I2144-J2144+1,marketing_campaign[[#This Row],[Marital_Status]]="Together",I2144+J2144+2,marketing_campaign[[#This Row],[Marital_Status]]="Alone",I2144-J2144+1,marketing_campaign[[#This Row],[Marital_Status]]="Married",I2144+J2144+2,marketing_campaign[[#This Row],[Marital_Status]]="Divorced",I2144+J2144+1,marketing_campaign[[#This Row],[Marital_Status]]="YOLO",I2144-J2144+1,marketing_campaign[[#This Row],[Marital_Status]]="Absurd",I2144-J2144+1,marketing_campaign[[#This Row],[Marital_Status]]="Widow",I2144+J2144+1)</f>
        <v>3</v>
      </c>
      <c r="H2144">
        <v>36997</v>
      </c>
      <c r="I2144">
        <v>1</v>
      </c>
      <c r="J2144">
        <v>1</v>
      </c>
      <c r="K2144" s="1">
        <v>41306</v>
      </c>
      <c r="L2144">
        <v>72</v>
      </c>
      <c r="M2144" t="str" cm="1">
        <f t="array" ref="M2144">_xlfn.IFS(AND(marketing_campaign[[#This Row],[Recency]]&gt;=0,marketing_campaign[[#This Row],[Recency]]&lt;=14),"Early Recency",AND(marketing_campaign[[#This Row],[Recency]]&gt;=15,marketing_campaign[[#This Row],[Recency]]&lt;=31),"Mid-Recency",marketing_campaign[[#This Row],[Recency]]&gt;=32,"Late Recency")</f>
        <v>Late Recency</v>
      </c>
      <c r="N2144">
        <v>43</v>
      </c>
      <c r="O2144">
        <v>4</v>
      </c>
      <c r="P2144">
        <v>12</v>
      </c>
      <c r="Q2144">
        <v>8</v>
      </c>
      <c r="R2144">
        <v>0</v>
      </c>
      <c r="S2144">
        <v>27</v>
      </c>
      <c r="T2144">
        <f>marketing_campaign[[#This Row],[MntGoldProds]]+marketing_campaign[[#This Row],[MntSweetProducts]]+marketing_campaign[[#This Row],[MntFishProducts]]+marketing_campaign[[#This Row],[MntMeatProducts]]+marketing_campaign[[#This Row],[MntFruits]]+marketing_campaign[[#This Row],[MntWines]]</f>
        <v>94</v>
      </c>
      <c r="U2144">
        <v>5</v>
      </c>
      <c r="V2144">
        <v>2</v>
      </c>
      <c r="W2144">
        <v>1</v>
      </c>
      <c r="X2144">
        <v>4</v>
      </c>
      <c r="Y2144">
        <f t="shared" si="67"/>
        <v>12</v>
      </c>
      <c r="Z2144">
        <v>5</v>
      </c>
      <c r="AA2144">
        <v>0</v>
      </c>
      <c r="AB2144">
        <v>0</v>
      </c>
      <c r="AC2144">
        <v>0</v>
      </c>
      <c r="AD2144">
        <v>0</v>
      </c>
      <c r="AE2144">
        <v>0</v>
      </c>
      <c r="AF2144">
        <v>0</v>
      </c>
      <c r="AG2144">
        <v>3</v>
      </c>
      <c r="AH2144">
        <v>11</v>
      </c>
      <c r="AI2144">
        <v>0</v>
      </c>
      <c r="AJ2144">
        <f>marketing_campaign[[#This Row],[AcceptedCmp2]]+marketing_campaign[[#This Row],[AcceptedCmp1]]+marketing_campaign[[#This Row],[AcceptedCmp5]]+marketing_campaign[[#This Row],[AcceptedCmp4]]+marketing_campaign[[#This Row],[AcceptedCmp3]]</f>
        <v>0</v>
      </c>
    </row>
    <row r="2145" spans="1:36" x14ac:dyDescent="0.35">
      <c r="A2145">
        <v>9727</v>
      </c>
      <c r="B2145">
        <v>1957</v>
      </c>
      <c r="C2145">
        <f t="shared" ca="1" si="66"/>
        <v>69</v>
      </c>
      <c r="D2145" t="str" cm="1">
        <f t="array" aca="1" ref="D214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5" t="s">
        <v>29</v>
      </c>
      <c r="F2145" t="s">
        <v>33</v>
      </c>
      <c r="G2145" cm="1">
        <f t="array" ref="G2145">_xlfn.IFS(marketing_campaign[[#This Row],[Marital_Status]]="Single",I2145-J2145+1,marketing_campaign[[#This Row],[Marital_Status]]="Together",I2145+J2145+2,marketing_campaign[[#This Row],[Marital_Status]]="Alone",I2145-J2145+1,marketing_campaign[[#This Row],[Marital_Status]]="Married",I2145+J2145+2,marketing_campaign[[#This Row],[Marital_Status]]="Divorced",I2145+J2145+1,marketing_campaign[[#This Row],[Marital_Status]]="YOLO",I2145-J2145+1,marketing_campaign[[#This Row],[Marital_Status]]="Absurd",I2145-J2145+1,marketing_campaign[[#This Row],[Marital_Status]]="Widow",I2145+J2145+1)</f>
        <v>2</v>
      </c>
      <c r="H2145">
        <v>23539</v>
      </c>
      <c r="I2145">
        <v>0</v>
      </c>
      <c r="J2145">
        <v>0</v>
      </c>
      <c r="K2145" s="1">
        <v>41698</v>
      </c>
      <c r="L2145">
        <v>13</v>
      </c>
      <c r="M2145" t="str" cm="1">
        <f t="array" ref="M2145">_xlfn.IFS(AND(marketing_campaign[[#This Row],[Recency]]&gt;=0,marketing_campaign[[#This Row],[Recency]]&lt;=14),"Early Recency",AND(marketing_campaign[[#This Row],[Recency]]&gt;=15,marketing_campaign[[#This Row],[Recency]]&lt;=31),"Mid-Recency",marketing_campaign[[#This Row],[Recency]]&gt;=32,"Late Recency")</f>
        <v>Early Recency</v>
      </c>
      <c r="N2145">
        <v>4</v>
      </c>
      <c r="O2145">
        <v>24</v>
      </c>
      <c r="P2145">
        <v>11</v>
      </c>
      <c r="Q2145">
        <v>16</v>
      </c>
      <c r="R2145">
        <v>1</v>
      </c>
      <c r="S2145">
        <v>25</v>
      </c>
      <c r="T2145">
        <f>marketing_campaign[[#This Row],[MntGoldProds]]+marketing_campaign[[#This Row],[MntSweetProducts]]+marketing_campaign[[#This Row],[MntFishProducts]]+marketing_campaign[[#This Row],[MntMeatProducts]]+marketing_campaign[[#This Row],[MntFruits]]+marketing_campaign[[#This Row],[MntWines]]</f>
        <v>81</v>
      </c>
      <c r="U2145">
        <v>1</v>
      </c>
      <c r="V2145">
        <v>2</v>
      </c>
      <c r="W2145">
        <v>0</v>
      </c>
      <c r="X2145">
        <v>4</v>
      </c>
      <c r="Y2145">
        <f t="shared" si="67"/>
        <v>7</v>
      </c>
      <c r="Z2145">
        <v>6</v>
      </c>
      <c r="AA2145">
        <v>0</v>
      </c>
      <c r="AB2145">
        <v>0</v>
      </c>
      <c r="AC2145">
        <v>0</v>
      </c>
      <c r="AD2145">
        <v>0</v>
      </c>
      <c r="AE2145">
        <v>0</v>
      </c>
      <c r="AF2145">
        <v>0</v>
      </c>
      <c r="AG2145">
        <v>3</v>
      </c>
      <c r="AH2145">
        <v>11</v>
      </c>
      <c r="AI2145">
        <v>0</v>
      </c>
      <c r="AJ2145">
        <f>marketing_campaign[[#This Row],[AcceptedCmp2]]+marketing_campaign[[#This Row],[AcceptedCmp1]]+marketing_campaign[[#This Row],[AcceptedCmp5]]+marketing_campaign[[#This Row],[AcceptedCmp4]]+marketing_campaign[[#This Row],[AcceptedCmp3]]</f>
        <v>0</v>
      </c>
    </row>
    <row r="2146" spans="1:36" x14ac:dyDescent="0.35">
      <c r="A2146">
        <v>5136</v>
      </c>
      <c r="B2146">
        <v>1973</v>
      </c>
      <c r="C2146">
        <f t="shared" ca="1" si="66"/>
        <v>53</v>
      </c>
      <c r="D2146" t="str" cm="1">
        <f t="array" aca="1" ref="D214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6" t="s">
        <v>29</v>
      </c>
      <c r="F2146" t="s">
        <v>30</v>
      </c>
      <c r="G2146" cm="1">
        <f t="array" ref="G2146">_xlfn.IFS(marketing_campaign[[#This Row],[Marital_Status]]="Single",I2146-J2146+1,marketing_campaign[[#This Row],[Marital_Status]]="Together",I2146+J2146+2,marketing_campaign[[#This Row],[Marital_Status]]="Alone",I2146-J2146+1,marketing_campaign[[#This Row],[Marital_Status]]="Married",I2146+J2146+2,marketing_campaign[[#This Row],[Marital_Status]]="Divorced",I2146+J2146+1,marketing_campaign[[#This Row],[Marital_Status]]="YOLO",I2146-J2146+1,marketing_campaign[[#This Row],[Marital_Status]]="Absurd",I2146-J2146+1,marketing_campaign[[#This Row],[Marital_Status]]="Widow",I2146+J2146+1)</f>
        <v>0</v>
      </c>
      <c r="H2146">
        <v>65333</v>
      </c>
      <c r="I2146">
        <v>0</v>
      </c>
      <c r="J2146">
        <v>1</v>
      </c>
      <c r="K2146" s="1">
        <v>41656</v>
      </c>
      <c r="L2146">
        <v>58</v>
      </c>
      <c r="M2146" t="str" cm="1">
        <f t="array" ref="M2146">_xlfn.IFS(AND(marketing_campaign[[#This Row],[Recency]]&gt;=0,marketing_campaign[[#This Row],[Recency]]&lt;=14),"Early Recency",AND(marketing_campaign[[#This Row],[Recency]]&gt;=15,marketing_campaign[[#This Row],[Recency]]&lt;=31),"Mid-Recency",marketing_campaign[[#This Row],[Recency]]&gt;=32,"Late Recency")</f>
        <v>Late Recency</v>
      </c>
      <c r="N2146">
        <v>654</v>
      </c>
      <c r="O2146">
        <v>7</v>
      </c>
      <c r="P2146">
        <v>92</v>
      </c>
      <c r="Q2146">
        <v>0</v>
      </c>
      <c r="R2146">
        <v>15</v>
      </c>
      <c r="S2146">
        <v>30</v>
      </c>
      <c r="T2146">
        <f>marketing_campaign[[#This Row],[MntGoldProds]]+marketing_campaign[[#This Row],[MntSweetProducts]]+marketing_campaign[[#This Row],[MntFishProducts]]+marketing_campaign[[#This Row],[MntMeatProducts]]+marketing_campaign[[#This Row],[MntFruits]]+marketing_campaign[[#This Row],[MntWines]]</f>
        <v>798</v>
      </c>
      <c r="U2146">
        <v>7</v>
      </c>
      <c r="V2146">
        <v>9</v>
      </c>
      <c r="W2146">
        <v>4</v>
      </c>
      <c r="X2146">
        <v>8</v>
      </c>
      <c r="Y2146">
        <f t="shared" si="67"/>
        <v>28</v>
      </c>
      <c r="Z2146">
        <v>6</v>
      </c>
      <c r="AA2146">
        <v>0</v>
      </c>
      <c r="AB2146">
        <v>1</v>
      </c>
      <c r="AC2146">
        <v>1</v>
      </c>
      <c r="AD2146">
        <v>0</v>
      </c>
      <c r="AE2146">
        <v>0</v>
      </c>
      <c r="AF2146">
        <v>0</v>
      </c>
      <c r="AG2146">
        <v>3</v>
      </c>
      <c r="AH2146">
        <v>11</v>
      </c>
      <c r="AI2146">
        <v>0</v>
      </c>
      <c r="AJ2146">
        <f>marketing_campaign[[#This Row],[AcceptedCmp2]]+marketing_campaign[[#This Row],[AcceptedCmp1]]+marketing_campaign[[#This Row],[AcceptedCmp5]]+marketing_campaign[[#This Row],[AcceptedCmp4]]+marketing_campaign[[#This Row],[AcceptedCmp3]]</f>
        <v>2</v>
      </c>
    </row>
    <row r="2147" spans="1:36" x14ac:dyDescent="0.35">
      <c r="A2147">
        <v>9790</v>
      </c>
      <c r="B2147">
        <v>1957</v>
      </c>
      <c r="C2147">
        <f t="shared" ca="1" si="66"/>
        <v>69</v>
      </c>
      <c r="D2147" t="str" cm="1">
        <f t="array" aca="1" ref="D214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7" t="s">
        <v>29</v>
      </c>
      <c r="F2147" t="s">
        <v>30</v>
      </c>
      <c r="G2147" cm="1">
        <f t="array" ref="G2147">_xlfn.IFS(marketing_campaign[[#This Row],[Marital_Status]]="Single",I2147-J2147+1,marketing_campaign[[#This Row],[Marital_Status]]="Together",I2147+J2147+2,marketing_campaign[[#This Row],[Marital_Status]]="Alone",I2147-J2147+1,marketing_campaign[[#This Row],[Marital_Status]]="Married",I2147+J2147+2,marketing_campaign[[#This Row],[Marital_Status]]="Divorced",I2147+J2147+1,marketing_campaign[[#This Row],[Marital_Status]]="YOLO",I2147-J2147+1,marketing_campaign[[#This Row],[Marital_Status]]="Absurd",I2147-J2147+1,marketing_campaign[[#This Row],[Marital_Status]]="Widow",I2147+J2147+1)</f>
        <v>1</v>
      </c>
      <c r="H2147">
        <v>78499</v>
      </c>
      <c r="I2147">
        <v>0</v>
      </c>
      <c r="J2147">
        <v>0</v>
      </c>
      <c r="K2147" s="1">
        <v>41601</v>
      </c>
      <c r="L2147">
        <v>12</v>
      </c>
      <c r="M2147" t="str" cm="1">
        <f t="array" ref="M2147">_xlfn.IFS(AND(marketing_campaign[[#This Row],[Recency]]&gt;=0,marketing_campaign[[#This Row],[Recency]]&lt;=14),"Early Recency",AND(marketing_campaign[[#This Row],[Recency]]&gt;=15,marketing_campaign[[#This Row],[Recency]]&lt;=31),"Mid-Recency",marketing_campaign[[#This Row],[Recency]]&gt;=32,"Late Recency")</f>
        <v>Early Recency</v>
      </c>
      <c r="N2147">
        <v>912</v>
      </c>
      <c r="O2147">
        <v>72</v>
      </c>
      <c r="P2147">
        <v>170</v>
      </c>
      <c r="Q2147">
        <v>47</v>
      </c>
      <c r="R2147">
        <v>36</v>
      </c>
      <c r="S2147">
        <v>97</v>
      </c>
      <c r="T2147">
        <f>marketing_campaign[[#This Row],[MntGoldProds]]+marketing_campaign[[#This Row],[MntSweetProducts]]+marketing_campaign[[#This Row],[MntFishProducts]]+marketing_campaign[[#This Row],[MntMeatProducts]]+marketing_campaign[[#This Row],[MntFruits]]+marketing_campaign[[#This Row],[MntWines]]</f>
        <v>1334</v>
      </c>
      <c r="U2147">
        <v>1</v>
      </c>
      <c r="V2147">
        <v>11</v>
      </c>
      <c r="W2147">
        <v>3</v>
      </c>
      <c r="X2147">
        <v>4</v>
      </c>
      <c r="Y2147">
        <f t="shared" si="67"/>
        <v>19</v>
      </c>
      <c r="Z2147">
        <v>4</v>
      </c>
      <c r="AA2147">
        <v>0</v>
      </c>
      <c r="AB2147">
        <v>0</v>
      </c>
      <c r="AC2147">
        <v>1</v>
      </c>
      <c r="AD2147">
        <v>0</v>
      </c>
      <c r="AE2147">
        <v>0</v>
      </c>
      <c r="AF2147">
        <v>0</v>
      </c>
      <c r="AG2147">
        <v>3</v>
      </c>
      <c r="AH2147">
        <v>11</v>
      </c>
      <c r="AI2147">
        <v>1</v>
      </c>
      <c r="AJ2147">
        <f>marketing_campaign[[#This Row],[AcceptedCmp2]]+marketing_campaign[[#This Row],[AcceptedCmp1]]+marketing_campaign[[#This Row],[AcceptedCmp5]]+marketing_campaign[[#This Row],[AcceptedCmp4]]+marketing_campaign[[#This Row],[AcceptedCmp3]]</f>
        <v>1</v>
      </c>
    </row>
    <row r="2148" spans="1:36" x14ac:dyDescent="0.35">
      <c r="A2148">
        <v>1818</v>
      </c>
      <c r="B2148">
        <v>1971</v>
      </c>
      <c r="C2148">
        <f t="shared" ca="1" si="66"/>
        <v>55</v>
      </c>
      <c r="D2148" t="str" cm="1">
        <f t="array" aca="1" ref="D214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48" t="s">
        <v>32</v>
      </c>
      <c r="F2148" t="s">
        <v>31</v>
      </c>
      <c r="G2148" cm="1">
        <f t="array" ref="G2148">_xlfn.IFS(marketing_campaign[[#This Row],[Marital_Status]]="Single",I2148-J2148+1,marketing_campaign[[#This Row],[Marital_Status]]="Together",I2148+J2148+2,marketing_campaign[[#This Row],[Marital_Status]]="Alone",I2148-J2148+1,marketing_campaign[[#This Row],[Marital_Status]]="Married",I2148+J2148+2,marketing_campaign[[#This Row],[Marital_Status]]="Divorced",I2148+J2148+1,marketing_campaign[[#This Row],[Marital_Status]]="YOLO",I2148-J2148+1,marketing_campaign[[#This Row],[Marital_Status]]="Absurd",I2148-J2148+1,marketing_campaign[[#This Row],[Marital_Status]]="Widow",I2148+J2148+1)</f>
        <v>3</v>
      </c>
      <c r="H2148">
        <v>29732</v>
      </c>
      <c r="I2148">
        <v>1</v>
      </c>
      <c r="J2148">
        <v>0</v>
      </c>
      <c r="K2148" s="1">
        <v>41723</v>
      </c>
      <c r="L2148">
        <v>23</v>
      </c>
      <c r="M2148" t="str" cm="1">
        <f t="array" ref="M2148">_xlfn.IFS(AND(marketing_campaign[[#This Row],[Recency]]&gt;=0,marketing_campaign[[#This Row],[Recency]]&lt;=14),"Early Recency",AND(marketing_campaign[[#This Row],[Recency]]&gt;=15,marketing_campaign[[#This Row],[Recency]]&lt;=31),"Mid-Recency",marketing_campaign[[#This Row],[Recency]]&gt;=32,"Late Recency")</f>
        <v>Mid-Recency</v>
      </c>
      <c r="N2148">
        <v>25</v>
      </c>
      <c r="O2148">
        <v>0</v>
      </c>
      <c r="P2148">
        <v>8</v>
      </c>
      <c r="Q2148">
        <v>0</v>
      </c>
      <c r="R2148">
        <v>1</v>
      </c>
      <c r="S2148">
        <v>4</v>
      </c>
      <c r="T2148">
        <f>marketing_campaign[[#This Row],[MntGoldProds]]+marketing_campaign[[#This Row],[MntSweetProducts]]+marketing_campaign[[#This Row],[MntFishProducts]]+marketing_campaign[[#This Row],[MntMeatProducts]]+marketing_campaign[[#This Row],[MntFruits]]+marketing_campaign[[#This Row],[MntWines]]</f>
        <v>38</v>
      </c>
      <c r="U2148">
        <v>1</v>
      </c>
      <c r="V2148">
        <v>2</v>
      </c>
      <c r="W2148">
        <v>0</v>
      </c>
      <c r="X2148">
        <v>2</v>
      </c>
      <c r="Y2148">
        <f t="shared" si="67"/>
        <v>5</v>
      </c>
      <c r="Z2148">
        <v>9</v>
      </c>
      <c r="AA2148">
        <v>0</v>
      </c>
      <c r="AB2148">
        <v>0</v>
      </c>
      <c r="AC2148">
        <v>0</v>
      </c>
      <c r="AD2148">
        <v>0</v>
      </c>
      <c r="AE2148">
        <v>0</v>
      </c>
      <c r="AF2148">
        <v>0</v>
      </c>
      <c r="AG2148">
        <v>3</v>
      </c>
      <c r="AH2148">
        <v>11</v>
      </c>
      <c r="AI2148">
        <v>0</v>
      </c>
      <c r="AJ2148">
        <f>marketing_campaign[[#This Row],[AcceptedCmp2]]+marketing_campaign[[#This Row],[AcceptedCmp1]]+marketing_campaign[[#This Row],[AcceptedCmp5]]+marketing_campaign[[#This Row],[AcceptedCmp4]]+marketing_campaign[[#This Row],[AcceptedCmp3]]</f>
        <v>0</v>
      </c>
    </row>
    <row r="2149" spans="1:36" x14ac:dyDescent="0.35">
      <c r="A2149">
        <v>1100</v>
      </c>
      <c r="B2149">
        <v>1960</v>
      </c>
      <c r="C2149">
        <f t="shared" ca="1" si="66"/>
        <v>66</v>
      </c>
      <c r="D2149" t="str" cm="1">
        <f t="array" aca="1" ref="D214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49" t="s">
        <v>34</v>
      </c>
      <c r="F2149" t="s">
        <v>31</v>
      </c>
      <c r="G2149" cm="1">
        <f t="array" ref="G2149">_xlfn.IFS(marketing_campaign[[#This Row],[Marital_Status]]="Single",I2149-J2149+1,marketing_campaign[[#This Row],[Marital_Status]]="Together",I2149+J2149+2,marketing_campaign[[#This Row],[Marital_Status]]="Alone",I2149-J2149+1,marketing_campaign[[#This Row],[Marital_Status]]="Married",I2149+J2149+2,marketing_campaign[[#This Row],[Marital_Status]]="Divorced",I2149+J2149+1,marketing_campaign[[#This Row],[Marital_Status]]="YOLO",I2149-J2149+1,marketing_campaign[[#This Row],[Marital_Status]]="Absurd",I2149-J2149+1,marketing_campaign[[#This Row],[Marital_Status]]="Widow",I2149+J2149+1)</f>
        <v>5</v>
      </c>
      <c r="H2149">
        <v>41275</v>
      </c>
      <c r="I2149">
        <v>1</v>
      </c>
      <c r="J2149">
        <v>2</v>
      </c>
      <c r="K2149" s="1">
        <v>41722</v>
      </c>
      <c r="L2149">
        <v>33</v>
      </c>
      <c r="M2149" t="str" cm="1">
        <f t="array" ref="M2149">_xlfn.IFS(AND(marketing_campaign[[#This Row],[Recency]]&gt;=0,marketing_campaign[[#This Row],[Recency]]&lt;=14),"Early Recency",AND(marketing_campaign[[#This Row],[Recency]]&gt;=15,marketing_campaign[[#This Row],[Recency]]&lt;=31),"Mid-Recency",marketing_campaign[[#This Row],[Recency]]&gt;=32,"Late Recency")</f>
        <v>Late Recency</v>
      </c>
      <c r="N2149">
        <v>24</v>
      </c>
      <c r="O2149">
        <v>4</v>
      </c>
      <c r="P2149">
        <v>22</v>
      </c>
      <c r="Q2149">
        <v>0</v>
      </c>
      <c r="R2149">
        <v>2</v>
      </c>
      <c r="S2149">
        <v>9</v>
      </c>
      <c r="T2149">
        <f>marketing_campaign[[#This Row],[MntGoldProds]]+marketing_campaign[[#This Row],[MntSweetProducts]]+marketing_campaign[[#This Row],[MntFishProducts]]+marketing_campaign[[#This Row],[MntMeatProducts]]+marketing_campaign[[#This Row],[MntFruits]]+marketing_campaign[[#This Row],[MntWines]]</f>
        <v>61</v>
      </c>
      <c r="U2149">
        <v>4</v>
      </c>
      <c r="V2149">
        <v>3</v>
      </c>
      <c r="W2149">
        <v>1</v>
      </c>
      <c r="X2149">
        <v>3</v>
      </c>
      <c r="Y2149">
        <f t="shared" si="67"/>
        <v>11</v>
      </c>
      <c r="Z2149">
        <v>5</v>
      </c>
      <c r="AA2149">
        <v>0</v>
      </c>
      <c r="AB2149">
        <v>0</v>
      </c>
      <c r="AC2149">
        <v>0</v>
      </c>
      <c r="AD2149">
        <v>0</v>
      </c>
      <c r="AE2149">
        <v>0</v>
      </c>
      <c r="AF2149">
        <v>0</v>
      </c>
      <c r="AG2149">
        <v>3</v>
      </c>
      <c r="AH2149">
        <v>11</v>
      </c>
      <c r="AI2149">
        <v>0</v>
      </c>
      <c r="AJ2149">
        <f>marketing_campaign[[#This Row],[AcceptedCmp2]]+marketing_campaign[[#This Row],[AcceptedCmp1]]+marketing_campaign[[#This Row],[AcceptedCmp5]]+marketing_campaign[[#This Row],[AcceptedCmp4]]+marketing_campaign[[#This Row],[AcceptedCmp3]]</f>
        <v>0</v>
      </c>
    </row>
    <row r="2150" spans="1:36" x14ac:dyDescent="0.35">
      <c r="A2150">
        <v>7873</v>
      </c>
      <c r="B2150">
        <v>1973</v>
      </c>
      <c r="C2150">
        <f t="shared" ca="1" si="66"/>
        <v>53</v>
      </c>
      <c r="D2150" t="str" cm="1">
        <f t="array" aca="1" ref="D215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0" t="s">
        <v>32</v>
      </c>
      <c r="F2150" t="s">
        <v>31</v>
      </c>
      <c r="G2150" cm="1">
        <f t="array" ref="G2150">_xlfn.IFS(marketing_campaign[[#This Row],[Marital_Status]]="Single",I2150-J2150+1,marketing_campaign[[#This Row],[Marital_Status]]="Together",I2150+J2150+2,marketing_campaign[[#This Row],[Marital_Status]]="Alone",I2150-J2150+1,marketing_campaign[[#This Row],[Marital_Status]]="Married",I2150+J2150+2,marketing_campaign[[#This Row],[Marital_Status]]="Divorced",I2150+J2150+1,marketing_campaign[[#This Row],[Marital_Status]]="YOLO",I2150-J2150+1,marketing_campaign[[#This Row],[Marital_Status]]="Absurd",I2150-J2150+1,marketing_campaign[[#This Row],[Marital_Status]]="Widow",I2150+J2150+1)</f>
        <v>4</v>
      </c>
      <c r="H2150">
        <v>63516</v>
      </c>
      <c r="I2150">
        <v>1</v>
      </c>
      <c r="J2150">
        <v>1</v>
      </c>
      <c r="K2150" s="1">
        <v>41461</v>
      </c>
      <c r="L2150">
        <v>30</v>
      </c>
      <c r="M2150" t="str" cm="1">
        <f t="array" ref="M2150">_xlfn.IFS(AND(marketing_campaign[[#This Row],[Recency]]&gt;=0,marketing_campaign[[#This Row],[Recency]]&lt;=14),"Early Recency",AND(marketing_campaign[[#This Row],[Recency]]&gt;=15,marketing_campaign[[#This Row],[Recency]]&lt;=31),"Mid-Recency",marketing_campaign[[#This Row],[Recency]]&gt;=32,"Late Recency")</f>
        <v>Mid-Recency</v>
      </c>
      <c r="N2150">
        <v>141</v>
      </c>
      <c r="O2150">
        <v>11</v>
      </c>
      <c r="P2150">
        <v>114</v>
      </c>
      <c r="Q2150">
        <v>15</v>
      </c>
      <c r="R2150">
        <v>14</v>
      </c>
      <c r="S2150">
        <v>5</v>
      </c>
      <c r="T2150">
        <f>marketing_campaign[[#This Row],[MntGoldProds]]+marketing_campaign[[#This Row],[MntSweetProducts]]+marketing_campaign[[#This Row],[MntFishProducts]]+marketing_campaign[[#This Row],[MntMeatProducts]]+marketing_campaign[[#This Row],[MntFruits]]+marketing_campaign[[#This Row],[MntWines]]</f>
        <v>300</v>
      </c>
      <c r="U2150">
        <v>4</v>
      </c>
      <c r="V2150">
        <v>4</v>
      </c>
      <c r="W2150">
        <v>1</v>
      </c>
      <c r="X2150">
        <v>7</v>
      </c>
      <c r="Y2150">
        <f t="shared" si="67"/>
        <v>16</v>
      </c>
      <c r="Z2150">
        <v>5</v>
      </c>
      <c r="AA2150">
        <v>0</v>
      </c>
      <c r="AB2150">
        <v>0</v>
      </c>
      <c r="AC2150">
        <v>0</v>
      </c>
      <c r="AD2150">
        <v>0</v>
      </c>
      <c r="AE2150">
        <v>0</v>
      </c>
      <c r="AF2150">
        <v>0</v>
      </c>
      <c r="AG2150">
        <v>3</v>
      </c>
      <c r="AH2150">
        <v>11</v>
      </c>
      <c r="AI2150">
        <v>0</v>
      </c>
      <c r="AJ2150">
        <f>marketing_campaign[[#This Row],[AcceptedCmp2]]+marketing_campaign[[#This Row],[AcceptedCmp1]]+marketing_campaign[[#This Row],[AcceptedCmp5]]+marketing_campaign[[#This Row],[AcceptedCmp4]]+marketing_campaign[[#This Row],[AcceptedCmp3]]</f>
        <v>0</v>
      </c>
    </row>
    <row r="2151" spans="1:36" x14ac:dyDescent="0.35">
      <c r="A2151">
        <v>10609</v>
      </c>
      <c r="B2151">
        <v>1962</v>
      </c>
      <c r="C2151">
        <f t="shared" ca="1" si="66"/>
        <v>64</v>
      </c>
      <c r="D2151" t="str" cm="1">
        <f t="array" aca="1" ref="D215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51" t="s">
        <v>32</v>
      </c>
      <c r="F2151" t="s">
        <v>33</v>
      </c>
      <c r="G2151" cm="1">
        <f t="array" ref="G2151">_xlfn.IFS(marketing_campaign[[#This Row],[Marital_Status]]="Single",I2151-J2151+1,marketing_campaign[[#This Row],[Marital_Status]]="Together",I2151+J2151+2,marketing_campaign[[#This Row],[Marital_Status]]="Alone",I2151-J2151+1,marketing_campaign[[#This Row],[Marital_Status]]="Married",I2151+J2151+2,marketing_campaign[[#This Row],[Marital_Status]]="Divorced",I2151+J2151+1,marketing_campaign[[#This Row],[Marital_Status]]="YOLO",I2151-J2151+1,marketing_campaign[[#This Row],[Marital_Status]]="Absurd",I2151-J2151+1,marketing_campaign[[#This Row],[Marital_Status]]="Widow",I2151+J2151+1)</f>
        <v>3</v>
      </c>
      <c r="H2151">
        <v>42769</v>
      </c>
      <c r="I2151">
        <v>0</v>
      </c>
      <c r="J2151">
        <v>1</v>
      </c>
      <c r="K2151" s="1">
        <v>41559</v>
      </c>
      <c r="L2151">
        <v>15</v>
      </c>
      <c r="M2151" t="str" cm="1">
        <f t="array" ref="M2151">_xlfn.IFS(AND(marketing_campaign[[#This Row],[Recency]]&gt;=0,marketing_campaign[[#This Row],[Recency]]&lt;=14),"Early Recency",AND(marketing_campaign[[#This Row],[Recency]]&gt;=15,marketing_campaign[[#This Row],[Recency]]&lt;=31),"Mid-Recency",marketing_campaign[[#This Row],[Recency]]&gt;=32,"Late Recency")</f>
        <v>Mid-Recency</v>
      </c>
      <c r="N2151">
        <v>71</v>
      </c>
      <c r="O2151">
        <v>0</v>
      </c>
      <c r="P2151">
        <v>13</v>
      </c>
      <c r="Q2151">
        <v>3</v>
      </c>
      <c r="R2151">
        <v>1</v>
      </c>
      <c r="S2151">
        <v>0</v>
      </c>
      <c r="T2151">
        <f>marketing_campaign[[#This Row],[MntGoldProds]]+marketing_campaign[[#This Row],[MntSweetProducts]]+marketing_campaign[[#This Row],[MntFishProducts]]+marketing_campaign[[#This Row],[MntMeatProducts]]+marketing_campaign[[#This Row],[MntFruits]]+marketing_campaign[[#This Row],[MntWines]]</f>
        <v>88</v>
      </c>
      <c r="U2151">
        <v>2</v>
      </c>
      <c r="V2151">
        <v>1</v>
      </c>
      <c r="W2151">
        <v>1</v>
      </c>
      <c r="X2151">
        <v>4</v>
      </c>
      <c r="Y2151">
        <f t="shared" si="67"/>
        <v>8</v>
      </c>
      <c r="Z2151">
        <v>4</v>
      </c>
      <c r="AA2151">
        <v>0</v>
      </c>
      <c r="AB2151">
        <v>0</v>
      </c>
      <c r="AC2151">
        <v>0</v>
      </c>
      <c r="AD2151">
        <v>0</v>
      </c>
      <c r="AE2151">
        <v>0</v>
      </c>
      <c r="AF2151">
        <v>0</v>
      </c>
      <c r="AG2151">
        <v>3</v>
      </c>
      <c r="AH2151">
        <v>11</v>
      </c>
      <c r="AI2151">
        <v>0</v>
      </c>
      <c r="AJ2151">
        <f>marketing_campaign[[#This Row],[AcceptedCmp2]]+marketing_campaign[[#This Row],[AcceptedCmp1]]+marketing_campaign[[#This Row],[AcceptedCmp5]]+marketing_campaign[[#This Row],[AcceptedCmp4]]+marketing_campaign[[#This Row],[AcceptedCmp3]]</f>
        <v>0</v>
      </c>
    </row>
    <row r="2152" spans="1:36" x14ac:dyDescent="0.35">
      <c r="A2152">
        <v>6950</v>
      </c>
      <c r="B2152">
        <v>1958</v>
      </c>
      <c r="C2152">
        <f t="shared" ca="1" si="66"/>
        <v>68</v>
      </c>
      <c r="D2152" t="str" cm="1">
        <f t="array" aca="1" ref="D215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52" t="s">
        <v>34</v>
      </c>
      <c r="F2152" t="s">
        <v>33</v>
      </c>
      <c r="G2152" cm="1">
        <f t="array" ref="G2152">_xlfn.IFS(marketing_campaign[[#This Row],[Marital_Status]]="Single",I2152-J2152+1,marketing_campaign[[#This Row],[Marital_Status]]="Together",I2152+J2152+2,marketing_campaign[[#This Row],[Marital_Status]]="Alone",I2152-J2152+1,marketing_campaign[[#This Row],[Marital_Status]]="Married",I2152+J2152+2,marketing_campaign[[#This Row],[Marital_Status]]="Divorced",I2152+J2152+1,marketing_campaign[[#This Row],[Marital_Status]]="YOLO",I2152-J2152+1,marketing_campaign[[#This Row],[Marital_Status]]="Absurd",I2152-J2152+1,marketing_campaign[[#This Row],[Marital_Status]]="Widow",I2152+J2152+1)</f>
        <v>4</v>
      </c>
      <c r="H2152">
        <v>49572</v>
      </c>
      <c r="I2152">
        <v>1</v>
      </c>
      <c r="J2152">
        <v>1</v>
      </c>
      <c r="K2152" s="1">
        <v>41623</v>
      </c>
      <c r="L2152">
        <v>25</v>
      </c>
      <c r="M2152" t="str" cm="1">
        <f t="array" ref="M2152">_xlfn.IFS(AND(marketing_campaign[[#This Row],[Recency]]&gt;=0,marketing_campaign[[#This Row],[Recency]]&lt;=14),"Early Recency",AND(marketing_campaign[[#This Row],[Recency]]&gt;=15,marketing_campaign[[#This Row],[Recency]]&lt;=31),"Mid-Recency",marketing_campaign[[#This Row],[Recency]]&gt;=32,"Late Recency")</f>
        <v>Mid-Recency</v>
      </c>
      <c r="N2152">
        <v>35</v>
      </c>
      <c r="O2152">
        <v>1</v>
      </c>
      <c r="P2152">
        <v>16</v>
      </c>
      <c r="Q2152">
        <v>0</v>
      </c>
      <c r="R2152">
        <v>1</v>
      </c>
      <c r="S2152">
        <v>1</v>
      </c>
      <c r="T2152">
        <f>marketing_campaign[[#This Row],[MntGoldProds]]+marketing_campaign[[#This Row],[MntSweetProducts]]+marketing_campaign[[#This Row],[MntFishProducts]]+marketing_campaign[[#This Row],[MntMeatProducts]]+marketing_campaign[[#This Row],[MntFruits]]+marketing_campaign[[#This Row],[MntWines]]</f>
        <v>54</v>
      </c>
      <c r="U2152">
        <v>2</v>
      </c>
      <c r="V2152">
        <v>2</v>
      </c>
      <c r="W2152">
        <v>0</v>
      </c>
      <c r="X2152">
        <v>3</v>
      </c>
      <c r="Y2152">
        <f t="shared" si="67"/>
        <v>7</v>
      </c>
      <c r="Z2152">
        <v>7</v>
      </c>
      <c r="AA2152">
        <v>0</v>
      </c>
      <c r="AB2152">
        <v>0</v>
      </c>
      <c r="AC2152">
        <v>0</v>
      </c>
      <c r="AD2152">
        <v>0</v>
      </c>
      <c r="AE2152">
        <v>0</v>
      </c>
      <c r="AF2152">
        <v>0</v>
      </c>
      <c r="AG2152">
        <v>3</v>
      </c>
      <c r="AH2152">
        <v>11</v>
      </c>
      <c r="AI2152">
        <v>0</v>
      </c>
      <c r="AJ2152">
        <f>marketing_campaign[[#This Row],[AcceptedCmp2]]+marketing_campaign[[#This Row],[AcceptedCmp1]]+marketing_campaign[[#This Row],[AcceptedCmp5]]+marketing_campaign[[#This Row],[AcceptedCmp4]]+marketing_campaign[[#This Row],[AcceptedCmp3]]</f>
        <v>0</v>
      </c>
    </row>
    <row r="2153" spans="1:36" x14ac:dyDescent="0.35">
      <c r="A2153">
        <v>7233</v>
      </c>
      <c r="B2153">
        <v>1972</v>
      </c>
      <c r="C2153">
        <f t="shared" ca="1" si="66"/>
        <v>54</v>
      </c>
      <c r="D2153" t="str" cm="1">
        <f t="array" aca="1" ref="D215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3" t="s">
        <v>29</v>
      </c>
      <c r="F2153" t="s">
        <v>33</v>
      </c>
      <c r="G2153" cm="1">
        <f t="array" ref="G2153">_xlfn.IFS(marketing_campaign[[#This Row],[Marital_Status]]="Single",I2153-J2153+1,marketing_campaign[[#This Row],[Marital_Status]]="Together",I2153+J2153+2,marketing_campaign[[#This Row],[Marital_Status]]="Alone",I2153-J2153+1,marketing_campaign[[#This Row],[Marital_Status]]="Married",I2153+J2153+2,marketing_campaign[[#This Row],[Marital_Status]]="Divorced",I2153+J2153+1,marketing_campaign[[#This Row],[Marital_Status]]="YOLO",I2153-J2153+1,marketing_campaign[[#This Row],[Marital_Status]]="Absurd",I2153-J2153+1,marketing_campaign[[#This Row],[Marital_Status]]="Widow",I2153+J2153+1)</f>
        <v>2</v>
      </c>
      <c r="H2153">
        <v>69209</v>
      </c>
      <c r="I2153">
        <v>0</v>
      </c>
      <c r="J2153">
        <v>0</v>
      </c>
      <c r="K2153" s="1">
        <v>41169</v>
      </c>
      <c r="L2153">
        <v>4</v>
      </c>
      <c r="M2153" t="str" cm="1">
        <f t="array" ref="M2153">_xlfn.IFS(AND(marketing_campaign[[#This Row],[Recency]]&gt;=0,marketing_campaign[[#This Row],[Recency]]&lt;=14),"Early Recency",AND(marketing_campaign[[#This Row],[Recency]]&gt;=15,marketing_campaign[[#This Row],[Recency]]&lt;=31),"Mid-Recency",marketing_campaign[[#This Row],[Recency]]&gt;=32,"Late Recency")</f>
        <v>Early Recency</v>
      </c>
      <c r="N2153">
        <v>496</v>
      </c>
      <c r="O2153">
        <v>32</v>
      </c>
      <c r="P2153">
        <v>849</v>
      </c>
      <c r="Q2153">
        <v>229</v>
      </c>
      <c r="R2153">
        <v>48</v>
      </c>
      <c r="S2153">
        <v>128</v>
      </c>
      <c r="T2153">
        <f>marketing_campaign[[#This Row],[MntGoldProds]]+marketing_campaign[[#This Row],[MntSweetProducts]]+marketing_campaign[[#This Row],[MntFishProducts]]+marketing_campaign[[#This Row],[MntMeatProducts]]+marketing_campaign[[#This Row],[MntFruits]]+marketing_campaign[[#This Row],[MntWines]]</f>
        <v>1782</v>
      </c>
      <c r="U2153">
        <v>2</v>
      </c>
      <c r="V2153">
        <v>5</v>
      </c>
      <c r="W2153">
        <v>3</v>
      </c>
      <c r="X2153">
        <v>6</v>
      </c>
      <c r="Y2153">
        <f t="shared" si="67"/>
        <v>16</v>
      </c>
      <c r="Z2153">
        <v>4</v>
      </c>
      <c r="AA2153">
        <v>0</v>
      </c>
      <c r="AB2153">
        <v>0</v>
      </c>
      <c r="AC2153">
        <v>0</v>
      </c>
      <c r="AD2153">
        <v>1</v>
      </c>
      <c r="AE2153">
        <v>0</v>
      </c>
      <c r="AF2153">
        <v>0</v>
      </c>
      <c r="AG2153">
        <v>3</v>
      </c>
      <c r="AH2153">
        <v>11</v>
      </c>
      <c r="AI2153">
        <v>0</v>
      </c>
      <c r="AJ2153">
        <f>marketing_campaign[[#This Row],[AcceptedCmp2]]+marketing_campaign[[#This Row],[AcceptedCmp1]]+marketing_campaign[[#This Row],[AcceptedCmp5]]+marketing_campaign[[#This Row],[AcceptedCmp4]]+marketing_campaign[[#This Row],[AcceptedCmp3]]</f>
        <v>1</v>
      </c>
    </row>
    <row r="2154" spans="1:36" x14ac:dyDescent="0.35">
      <c r="A2154">
        <v>9481</v>
      </c>
      <c r="B2154">
        <v>1976</v>
      </c>
      <c r="C2154">
        <f t="shared" ca="1" si="66"/>
        <v>50</v>
      </c>
      <c r="D2154" t="str" cm="1">
        <f t="array" aca="1" ref="D215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4" t="s">
        <v>29</v>
      </c>
      <c r="F2154" t="s">
        <v>33</v>
      </c>
      <c r="G2154" cm="1">
        <f t="array" ref="G2154">_xlfn.IFS(marketing_campaign[[#This Row],[Marital_Status]]="Single",I2154-J2154+1,marketing_campaign[[#This Row],[Marital_Status]]="Together",I2154+J2154+2,marketing_campaign[[#This Row],[Marital_Status]]="Alone",I2154-J2154+1,marketing_campaign[[#This Row],[Marital_Status]]="Married",I2154+J2154+2,marketing_campaign[[#This Row],[Marital_Status]]="Divorced",I2154+J2154+1,marketing_campaign[[#This Row],[Marital_Status]]="YOLO",I2154-J2154+1,marketing_campaign[[#This Row],[Marital_Status]]="Absurd",I2154-J2154+1,marketing_campaign[[#This Row],[Marital_Status]]="Widow",I2154+J2154+1)</f>
        <v>3</v>
      </c>
      <c r="H2154">
        <v>17148</v>
      </c>
      <c r="I2154">
        <v>1</v>
      </c>
      <c r="J2154">
        <v>0</v>
      </c>
      <c r="K2154" s="1">
        <v>41667</v>
      </c>
      <c r="L2154">
        <v>80</v>
      </c>
      <c r="M2154" t="str" cm="1">
        <f t="array" ref="M2154">_xlfn.IFS(AND(marketing_campaign[[#This Row],[Recency]]&gt;=0,marketing_campaign[[#This Row],[Recency]]&lt;=14),"Early Recency",AND(marketing_campaign[[#This Row],[Recency]]&gt;=15,marketing_campaign[[#This Row],[Recency]]&lt;=31),"Mid-Recency",marketing_campaign[[#This Row],[Recency]]&gt;=32,"Late Recency")</f>
        <v>Late Recency</v>
      </c>
      <c r="N2154">
        <v>9</v>
      </c>
      <c r="O2154">
        <v>9</v>
      </c>
      <c r="P2154">
        <v>11</v>
      </c>
      <c r="Q2154">
        <v>13</v>
      </c>
      <c r="R2154">
        <v>10</v>
      </c>
      <c r="S2154">
        <v>16</v>
      </c>
      <c r="T2154">
        <f>marketing_campaign[[#This Row],[MntGoldProds]]+marketing_campaign[[#This Row],[MntSweetProducts]]+marketing_campaign[[#This Row],[MntFishProducts]]+marketing_campaign[[#This Row],[MntMeatProducts]]+marketing_campaign[[#This Row],[MntFruits]]+marketing_campaign[[#This Row],[MntWines]]</f>
        <v>68</v>
      </c>
      <c r="U2154">
        <v>4</v>
      </c>
      <c r="V2154">
        <v>3</v>
      </c>
      <c r="W2154">
        <v>1</v>
      </c>
      <c r="X2154">
        <v>3</v>
      </c>
      <c r="Y2154">
        <f t="shared" si="67"/>
        <v>11</v>
      </c>
      <c r="Z2154">
        <v>8</v>
      </c>
      <c r="AA2154">
        <v>0</v>
      </c>
      <c r="AB2154">
        <v>0</v>
      </c>
      <c r="AC2154">
        <v>0</v>
      </c>
      <c r="AD2154">
        <v>0</v>
      </c>
      <c r="AE2154">
        <v>0</v>
      </c>
      <c r="AF2154">
        <v>0</v>
      </c>
      <c r="AG2154">
        <v>3</v>
      </c>
      <c r="AH2154">
        <v>11</v>
      </c>
      <c r="AI2154">
        <v>0</v>
      </c>
      <c r="AJ2154">
        <f>marketing_campaign[[#This Row],[AcceptedCmp2]]+marketing_campaign[[#This Row],[AcceptedCmp1]]+marketing_campaign[[#This Row],[AcceptedCmp5]]+marketing_campaign[[#This Row],[AcceptedCmp4]]+marketing_campaign[[#This Row],[AcceptedCmp3]]</f>
        <v>0</v>
      </c>
    </row>
    <row r="2155" spans="1:36" x14ac:dyDescent="0.35">
      <c r="A2155">
        <v>7699</v>
      </c>
      <c r="B2155">
        <v>1969</v>
      </c>
      <c r="C2155">
        <f t="shared" ca="1" si="66"/>
        <v>57</v>
      </c>
      <c r="D2155" t="str" cm="1">
        <f t="array" aca="1" ref="D215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5" t="s">
        <v>29</v>
      </c>
      <c r="F2155" t="s">
        <v>38</v>
      </c>
      <c r="G2155" cm="1">
        <f t="array" ref="G2155">_xlfn.IFS(marketing_campaign[[#This Row],[Marital_Status]]="Single",I2155-J2155+1,marketing_campaign[[#This Row],[Marital_Status]]="Together",I2155+J2155+2,marketing_campaign[[#This Row],[Marital_Status]]="Alone",I2155-J2155+1,marketing_campaign[[#This Row],[Marital_Status]]="Married",I2155+J2155+2,marketing_campaign[[#This Row],[Marital_Status]]="Divorced",I2155+J2155+1,marketing_campaign[[#This Row],[Marital_Status]]="YOLO",I2155-J2155+1,marketing_campaign[[#This Row],[Marital_Status]]="Absurd",I2155-J2155+1,marketing_campaign[[#This Row],[Marital_Status]]="Widow",I2155+J2155+1)</f>
        <v>3</v>
      </c>
      <c r="H2155">
        <v>40590</v>
      </c>
      <c r="I2155">
        <v>1</v>
      </c>
      <c r="J2155">
        <v>1</v>
      </c>
      <c r="K2155" s="1">
        <v>41549</v>
      </c>
      <c r="L2155">
        <v>30</v>
      </c>
      <c r="M2155" t="str" cm="1">
        <f t="array" ref="M2155">_xlfn.IFS(AND(marketing_campaign[[#This Row],[Recency]]&gt;=0,marketing_campaign[[#This Row],[Recency]]&lt;=14),"Early Recency",AND(marketing_campaign[[#This Row],[Recency]]&gt;=15,marketing_campaign[[#This Row],[Recency]]&lt;=31),"Mid-Recency",marketing_campaign[[#This Row],[Recency]]&gt;=32,"Late Recency")</f>
        <v>Mid-Recency</v>
      </c>
      <c r="N2155">
        <v>154</v>
      </c>
      <c r="O2155">
        <v>0</v>
      </c>
      <c r="P2155">
        <v>50</v>
      </c>
      <c r="Q2155">
        <v>6</v>
      </c>
      <c r="R2155">
        <v>11</v>
      </c>
      <c r="S2155">
        <v>37</v>
      </c>
      <c r="T2155">
        <f>marketing_campaign[[#This Row],[MntGoldProds]]+marketing_campaign[[#This Row],[MntSweetProducts]]+marketing_campaign[[#This Row],[MntFishProducts]]+marketing_campaign[[#This Row],[MntMeatProducts]]+marketing_campaign[[#This Row],[MntFruits]]+marketing_campaign[[#This Row],[MntWines]]</f>
        <v>258</v>
      </c>
      <c r="U2155">
        <v>5</v>
      </c>
      <c r="V2155">
        <v>3</v>
      </c>
      <c r="W2155">
        <v>4</v>
      </c>
      <c r="X2155">
        <v>3</v>
      </c>
      <c r="Y2155">
        <f t="shared" si="67"/>
        <v>15</v>
      </c>
      <c r="Z2155">
        <v>6</v>
      </c>
      <c r="AA2155">
        <v>1</v>
      </c>
      <c r="AB2155">
        <v>0</v>
      </c>
      <c r="AC2155">
        <v>0</v>
      </c>
      <c r="AD2155">
        <v>0</v>
      </c>
      <c r="AE2155">
        <v>0</v>
      </c>
      <c r="AF2155">
        <v>0</v>
      </c>
      <c r="AG2155">
        <v>3</v>
      </c>
      <c r="AH2155">
        <v>11</v>
      </c>
      <c r="AI2155">
        <v>0</v>
      </c>
      <c r="AJ2155">
        <f>marketing_campaign[[#This Row],[AcceptedCmp2]]+marketing_campaign[[#This Row],[AcceptedCmp1]]+marketing_campaign[[#This Row],[AcceptedCmp5]]+marketing_campaign[[#This Row],[AcceptedCmp4]]+marketing_campaign[[#This Row],[AcceptedCmp3]]</f>
        <v>1</v>
      </c>
    </row>
    <row r="2156" spans="1:36" x14ac:dyDescent="0.35">
      <c r="A2156">
        <v>2711</v>
      </c>
      <c r="B2156">
        <v>1976</v>
      </c>
      <c r="C2156">
        <f t="shared" ca="1" si="66"/>
        <v>50</v>
      </c>
      <c r="D2156" t="str" cm="1">
        <f t="array" aca="1" ref="D215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6" t="s">
        <v>34</v>
      </c>
      <c r="F2156" t="s">
        <v>31</v>
      </c>
      <c r="G2156" cm="1">
        <f t="array" ref="G2156">_xlfn.IFS(marketing_campaign[[#This Row],[Marital_Status]]="Single",I2156-J2156+1,marketing_campaign[[#This Row],[Marital_Status]]="Together",I2156+J2156+2,marketing_campaign[[#This Row],[Marital_Status]]="Alone",I2156-J2156+1,marketing_campaign[[#This Row],[Marital_Status]]="Married",I2156+J2156+2,marketing_campaign[[#This Row],[Marital_Status]]="Divorced",I2156+J2156+1,marketing_campaign[[#This Row],[Marital_Status]]="YOLO",I2156-J2156+1,marketing_campaign[[#This Row],[Marital_Status]]="Absurd",I2156-J2156+1,marketing_campaign[[#This Row],[Marital_Status]]="Widow",I2156+J2156+1)</f>
        <v>3</v>
      </c>
      <c r="H2156">
        <v>30560</v>
      </c>
      <c r="I2156">
        <v>1</v>
      </c>
      <c r="J2156">
        <v>0</v>
      </c>
      <c r="K2156" s="1">
        <v>41452</v>
      </c>
      <c r="L2156">
        <v>6</v>
      </c>
      <c r="M2156" t="str" cm="1">
        <f t="array" ref="M2156">_xlfn.IFS(AND(marketing_campaign[[#This Row],[Recency]]&gt;=0,marketing_campaign[[#This Row],[Recency]]&lt;=14),"Early Recency",AND(marketing_campaign[[#This Row],[Recency]]&gt;=15,marketing_campaign[[#This Row],[Recency]]&lt;=31),"Mid-Recency",marketing_campaign[[#This Row],[Recency]]&gt;=32,"Late Recency")</f>
        <v>Early Recency</v>
      </c>
      <c r="N2156">
        <v>9</v>
      </c>
      <c r="O2156">
        <v>1</v>
      </c>
      <c r="P2156">
        <v>5</v>
      </c>
      <c r="Q2156">
        <v>4</v>
      </c>
      <c r="R2156">
        <v>5</v>
      </c>
      <c r="S2156">
        <v>7</v>
      </c>
      <c r="T2156">
        <f>marketing_campaign[[#This Row],[MntGoldProds]]+marketing_campaign[[#This Row],[MntSweetProducts]]+marketing_campaign[[#This Row],[MntFishProducts]]+marketing_campaign[[#This Row],[MntMeatProducts]]+marketing_campaign[[#This Row],[MntFruits]]+marketing_campaign[[#This Row],[MntWines]]</f>
        <v>31</v>
      </c>
      <c r="U2156">
        <v>1</v>
      </c>
      <c r="V2156">
        <v>1</v>
      </c>
      <c r="W2156">
        <v>0</v>
      </c>
      <c r="X2156">
        <v>3</v>
      </c>
      <c r="Y2156">
        <f t="shared" si="67"/>
        <v>5</v>
      </c>
      <c r="Z2156">
        <v>7</v>
      </c>
      <c r="AA2156">
        <v>0</v>
      </c>
      <c r="AB2156">
        <v>0</v>
      </c>
      <c r="AC2156">
        <v>0</v>
      </c>
      <c r="AD2156">
        <v>0</v>
      </c>
      <c r="AE2156">
        <v>0</v>
      </c>
      <c r="AF2156">
        <v>0</v>
      </c>
      <c r="AG2156">
        <v>3</v>
      </c>
      <c r="AH2156">
        <v>11</v>
      </c>
      <c r="AI2156">
        <v>0</v>
      </c>
      <c r="AJ2156">
        <f>marketing_campaign[[#This Row],[AcceptedCmp2]]+marketing_campaign[[#This Row],[AcceptedCmp1]]+marketing_campaign[[#This Row],[AcceptedCmp5]]+marketing_campaign[[#This Row],[AcceptedCmp4]]+marketing_campaign[[#This Row],[AcceptedCmp3]]</f>
        <v>0</v>
      </c>
    </row>
    <row r="2157" spans="1:36" x14ac:dyDescent="0.35">
      <c r="A2157">
        <v>8933</v>
      </c>
      <c r="B2157">
        <v>1983</v>
      </c>
      <c r="C2157">
        <f t="shared" ca="1" si="66"/>
        <v>43</v>
      </c>
      <c r="D2157" t="str" cm="1">
        <f t="array" aca="1" ref="D215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57" t="s">
        <v>37</v>
      </c>
      <c r="F2157" t="s">
        <v>33</v>
      </c>
      <c r="G2157" cm="1">
        <f t="array" ref="G2157">_xlfn.IFS(marketing_campaign[[#This Row],[Marital_Status]]="Single",I2157-J2157+1,marketing_campaign[[#This Row],[Marital_Status]]="Together",I2157+J2157+2,marketing_campaign[[#This Row],[Marital_Status]]="Alone",I2157-J2157+1,marketing_campaign[[#This Row],[Marital_Status]]="Married",I2157+J2157+2,marketing_campaign[[#This Row],[Marital_Status]]="Divorced",I2157+J2157+1,marketing_campaign[[#This Row],[Marital_Status]]="YOLO",I2157-J2157+1,marketing_campaign[[#This Row],[Marital_Status]]="Absurd",I2157-J2157+1,marketing_campaign[[#This Row],[Marital_Status]]="Widow",I2157+J2157+1)</f>
        <v>3</v>
      </c>
      <c r="H2157">
        <v>32146</v>
      </c>
      <c r="I2157">
        <v>1</v>
      </c>
      <c r="J2157">
        <v>0</v>
      </c>
      <c r="K2157" s="1">
        <v>41771</v>
      </c>
      <c r="L2157">
        <v>16</v>
      </c>
      <c r="M2157" t="str" cm="1">
        <f t="array" ref="M2157">_xlfn.IFS(AND(marketing_campaign[[#This Row],[Recency]]&gt;=0,marketing_campaign[[#This Row],[Recency]]&lt;=14),"Early Recency",AND(marketing_campaign[[#This Row],[Recency]]&gt;=15,marketing_campaign[[#This Row],[Recency]]&lt;=31),"Mid-Recency",marketing_campaign[[#This Row],[Recency]]&gt;=32,"Late Recency")</f>
        <v>Mid-Recency</v>
      </c>
      <c r="N2157">
        <v>26</v>
      </c>
      <c r="O2157">
        <v>3</v>
      </c>
      <c r="P2157">
        <v>23</v>
      </c>
      <c r="Q2157">
        <v>4</v>
      </c>
      <c r="R2157">
        <v>7</v>
      </c>
      <c r="S2157">
        <v>3</v>
      </c>
      <c r="T2157">
        <f>marketing_campaign[[#This Row],[MntGoldProds]]+marketing_campaign[[#This Row],[MntSweetProducts]]+marketing_campaign[[#This Row],[MntFishProducts]]+marketing_campaign[[#This Row],[MntMeatProducts]]+marketing_campaign[[#This Row],[MntFruits]]+marketing_campaign[[#This Row],[MntWines]]</f>
        <v>66</v>
      </c>
      <c r="U2157">
        <v>2</v>
      </c>
      <c r="V2157">
        <v>2</v>
      </c>
      <c r="W2157">
        <v>0</v>
      </c>
      <c r="X2157">
        <v>4</v>
      </c>
      <c r="Y2157">
        <f t="shared" si="67"/>
        <v>8</v>
      </c>
      <c r="Z2157">
        <v>6</v>
      </c>
      <c r="AA2157">
        <v>0</v>
      </c>
      <c r="AB2157">
        <v>0</v>
      </c>
      <c r="AC2157">
        <v>0</v>
      </c>
      <c r="AD2157">
        <v>0</v>
      </c>
      <c r="AE2157">
        <v>0</v>
      </c>
      <c r="AF2157">
        <v>0</v>
      </c>
      <c r="AG2157">
        <v>3</v>
      </c>
      <c r="AH2157">
        <v>11</v>
      </c>
      <c r="AI2157">
        <v>0</v>
      </c>
      <c r="AJ2157">
        <f>marketing_campaign[[#This Row],[AcceptedCmp2]]+marketing_campaign[[#This Row],[AcceptedCmp1]]+marketing_campaign[[#This Row],[AcceptedCmp5]]+marketing_campaign[[#This Row],[AcceptedCmp4]]+marketing_campaign[[#This Row],[AcceptedCmp3]]</f>
        <v>0</v>
      </c>
    </row>
    <row r="2158" spans="1:36" x14ac:dyDescent="0.35">
      <c r="A2158">
        <v>8726</v>
      </c>
      <c r="B2158">
        <v>1964</v>
      </c>
      <c r="C2158">
        <f t="shared" ca="1" si="66"/>
        <v>62</v>
      </c>
      <c r="D2158" t="str" cm="1">
        <f t="array" aca="1" ref="D215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58" t="s">
        <v>37</v>
      </c>
      <c r="F2158" t="s">
        <v>35</v>
      </c>
      <c r="G2158" cm="1">
        <f t="array" ref="G2158">_xlfn.IFS(marketing_campaign[[#This Row],[Marital_Status]]="Single",I2158-J2158+1,marketing_campaign[[#This Row],[Marital_Status]]="Together",I2158+J2158+2,marketing_campaign[[#This Row],[Marital_Status]]="Alone",I2158-J2158+1,marketing_campaign[[#This Row],[Marital_Status]]="Married",I2158+J2158+2,marketing_campaign[[#This Row],[Marital_Status]]="Divorced",I2158+J2158+1,marketing_campaign[[#This Row],[Marital_Status]]="YOLO",I2158-J2158+1,marketing_campaign[[#This Row],[Marital_Status]]="Absurd",I2158-J2158+1,marketing_campaign[[#This Row],[Marital_Status]]="Widow",I2158+J2158+1)</f>
        <v>3</v>
      </c>
      <c r="H2158">
        <v>41713</v>
      </c>
      <c r="I2158">
        <v>1</v>
      </c>
      <c r="J2158">
        <v>1</v>
      </c>
      <c r="K2158" s="1">
        <v>41758</v>
      </c>
      <c r="L2158">
        <v>57</v>
      </c>
      <c r="M2158" t="str" cm="1">
        <f t="array" ref="M2158">_xlfn.IFS(AND(marketing_campaign[[#This Row],[Recency]]&gt;=0,marketing_campaign[[#This Row],[Recency]]&lt;=14),"Early Recency",AND(marketing_campaign[[#This Row],[Recency]]&gt;=15,marketing_campaign[[#This Row],[Recency]]&lt;=31),"Mid-Recency",marketing_campaign[[#This Row],[Recency]]&gt;=32,"Late Recency")</f>
        <v>Late Recency</v>
      </c>
      <c r="N2158">
        <v>77</v>
      </c>
      <c r="O2158">
        <v>8</v>
      </c>
      <c r="P2158">
        <v>44</v>
      </c>
      <c r="Q2158">
        <v>10</v>
      </c>
      <c r="R2158">
        <v>10</v>
      </c>
      <c r="S2158">
        <v>25</v>
      </c>
      <c r="T2158">
        <f>marketing_campaign[[#This Row],[MntGoldProds]]+marketing_campaign[[#This Row],[MntSweetProducts]]+marketing_campaign[[#This Row],[MntFishProducts]]+marketing_campaign[[#This Row],[MntMeatProducts]]+marketing_campaign[[#This Row],[MntFruits]]+marketing_campaign[[#This Row],[MntWines]]</f>
        <v>174</v>
      </c>
      <c r="U2158">
        <v>5</v>
      </c>
      <c r="V2158">
        <v>3</v>
      </c>
      <c r="W2158">
        <v>1</v>
      </c>
      <c r="X2158">
        <v>4</v>
      </c>
      <c r="Y2158">
        <f t="shared" si="67"/>
        <v>13</v>
      </c>
      <c r="Z2158">
        <v>6</v>
      </c>
      <c r="AA2158">
        <v>0</v>
      </c>
      <c r="AB2158">
        <v>0</v>
      </c>
      <c r="AC2158">
        <v>0</v>
      </c>
      <c r="AD2158">
        <v>0</v>
      </c>
      <c r="AE2158">
        <v>0</v>
      </c>
      <c r="AF2158">
        <v>0</v>
      </c>
      <c r="AG2158">
        <v>3</v>
      </c>
      <c r="AH2158">
        <v>11</v>
      </c>
      <c r="AI2158">
        <v>0</v>
      </c>
      <c r="AJ2158">
        <f>marketing_campaign[[#This Row],[AcceptedCmp2]]+marketing_campaign[[#This Row],[AcceptedCmp1]]+marketing_campaign[[#This Row],[AcceptedCmp5]]+marketing_campaign[[#This Row],[AcceptedCmp4]]+marketing_campaign[[#This Row],[AcceptedCmp3]]</f>
        <v>0</v>
      </c>
    </row>
    <row r="2159" spans="1:36" x14ac:dyDescent="0.35">
      <c r="A2159">
        <v>1515</v>
      </c>
      <c r="B2159">
        <v>1975</v>
      </c>
      <c r="C2159">
        <f t="shared" ca="1" si="66"/>
        <v>51</v>
      </c>
      <c r="D2159" t="str" cm="1">
        <f t="array" aca="1" ref="D215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59" t="s">
        <v>34</v>
      </c>
      <c r="F2159" t="s">
        <v>31</v>
      </c>
      <c r="G2159" cm="1">
        <f t="array" ref="G2159">_xlfn.IFS(marketing_campaign[[#This Row],[Marital_Status]]="Single",I2159-J2159+1,marketing_campaign[[#This Row],[Marital_Status]]="Together",I2159+J2159+2,marketing_campaign[[#This Row],[Marital_Status]]="Alone",I2159-J2159+1,marketing_campaign[[#This Row],[Marital_Status]]="Married",I2159+J2159+2,marketing_campaign[[#This Row],[Marital_Status]]="Divorced",I2159+J2159+1,marketing_campaign[[#This Row],[Marital_Status]]="YOLO",I2159-J2159+1,marketing_campaign[[#This Row],[Marital_Status]]="Absurd",I2159-J2159+1,marketing_campaign[[#This Row],[Marital_Status]]="Widow",I2159+J2159+1)</f>
        <v>3</v>
      </c>
      <c r="H2159">
        <v>34176</v>
      </c>
      <c r="I2159">
        <v>0</v>
      </c>
      <c r="J2159">
        <v>1</v>
      </c>
      <c r="K2159" s="1">
        <v>41661</v>
      </c>
      <c r="L2159">
        <v>9</v>
      </c>
      <c r="M2159" t="str" cm="1">
        <f t="array" ref="M2159">_xlfn.IFS(AND(marketing_campaign[[#This Row],[Recency]]&gt;=0,marketing_campaign[[#This Row],[Recency]]&lt;=14),"Early Recency",AND(marketing_campaign[[#This Row],[Recency]]&gt;=15,marketing_campaign[[#This Row],[Recency]]&lt;=31),"Mid-Recency",marketing_campaign[[#This Row],[Recency]]&gt;=32,"Late Recency")</f>
        <v>Early Recency</v>
      </c>
      <c r="N2159">
        <v>11</v>
      </c>
      <c r="O2159">
        <v>2</v>
      </c>
      <c r="P2159">
        <v>7</v>
      </c>
      <c r="Q2159">
        <v>4</v>
      </c>
      <c r="R2159">
        <v>2</v>
      </c>
      <c r="S2159">
        <v>2</v>
      </c>
      <c r="T2159">
        <f>marketing_campaign[[#This Row],[MntGoldProds]]+marketing_campaign[[#This Row],[MntSweetProducts]]+marketing_campaign[[#This Row],[MntFishProducts]]+marketing_campaign[[#This Row],[MntMeatProducts]]+marketing_campaign[[#This Row],[MntFruits]]+marketing_campaign[[#This Row],[MntWines]]</f>
        <v>28</v>
      </c>
      <c r="U2159">
        <v>1</v>
      </c>
      <c r="V2159">
        <v>1</v>
      </c>
      <c r="W2159">
        <v>0</v>
      </c>
      <c r="X2159">
        <v>3</v>
      </c>
      <c r="Y2159">
        <f t="shared" si="67"/>
        <v>5</v>
      </c>
      <c r="Z2159">
        <v>3</v>
      </c>
      <c r="AA2159">
        <v>0</v>
      </c>
      <c r="AB2159">
        <v>0</v>
      </c>
      <c r="AC2159">
        <v>0</v>
      </c>
      <c r="AD2159">
        <v>0</v>
      </c>
      <c r="AE2159">
        <v>0</v>
      </c>
      <c r="AF2159">
        <v>0</v>
      </c>
      <c r="AG2159">
        <v>3</v>
      </c>
      <c r="AH2159">
        <v>11</v>
      </c>
      <c r="AI2159">
        <v>0</v>
      </c>
      <c r="AJ2159">
        <f>marketing_campaign[[#This Row],[AcceptedCmp2]]+marketing_campaign[[#This Row],[AcceptedCmp1]]+marketing_campaign[[#This Row],[AcceptedCmp5]]+marketing_campaign[[#This Row],[AcceptedCmp4]]+marketing_campaign[[#This Row],[AcceptedCmp3]]</f>
        <v>0</v>
      </c>
    </row>
    <row r="2160" spans="1:36" x14ac:dyDescent="0.35">
      <c r="A2160">
        <v>5186</v>
      </c>
      <c r="B2160">
        <v>1955</v>
      </c>
      <c r="C2160">
        <f t="shared" ca="1" si="66"/>
        <v>71</v>
      </c>
      <c r="D2160" t="str" cm="1">
        <f t="array" aca="1" ref="D216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0" t="s">
        <v>32</v>
      </c>
      <c r="F2160" t="s">
        <v>33</v>
      </c>
      <c r="G2160" cm="1">
        <f t="array" ref="G2160">_xlfn.IFS(marketing_campaign[[#This Row],[Marital_Status]]="Single",I2160-J2160+1,marketing_campaign[[#This Row],[Marital_Status]]="Together",I2160+J2160+2,marketing_campaign[[#This Row],[Marital_Status]]="Alone",I2160-J2160+1,marketing_campaign[[#This Row],[Marital_Status]]="Married",I2160+J2160+2,marketing_campaign[[#This Row],[Marital_Status]]="Divorced",I2160+J2160+1,marketing_campaign[[#This Row],[Marital_Status]]="YOLO",I2160-J2160+1,marketing_campaign[[#This Row],[Marital_Status]]="Absurd",I2160-J2160+1,marketing_campaign[[#This Row],[Marital_Status]]="Widow",I2160+J2160+1)</f>
        <v>3</v>
      </c>
      <c r="H2160">
        <v>58482</v>
      </c>
      <c r="I2160">
        <v>0</v>
      </c>
      <c r="J2160">
        <v>1</v>
      </c>
      <c r="K2160" s="1">
        <v>41710</v>
      </c>
      <c r="L2160">
        <v>59</v>
      </c>
      <c r="M2160" t="str" cm="1">
        <f t="array" ref="M2160">_xlfn.IFS(AND(marketing_campaign[[#This Row],[Recency]]&gt;=0,marketing_campaign[[#This Row],[Recency]]&lt;=14),"Early Recency",AND(marketing_campaign[[#This Row],[Recency]]&gt;=15,marketing_campaign[[#This Row],[Recency]]&lt;=31),"Mid-Recency",marketing_campaign[[#This Row],[Recency]]&gt;=32,"Late Recency")</f>
        <v>Late Recency</v>
      </c>
      <c r="N2160">
        <v>576</v>
      </c>
      <c r="O2160">
        <v>7</v>
      </c>
      <c r="P2160">
        <v>115</v>
      </c>
      <c r="Q2160">
        <v>19</v>
      </c>
      <c r="R2160">
        <v>7</v>
      </c>
      <c r="S2160">
        <v>7</v>
      </c>
      <c r="T2160">
        <f>marketing_campaign[[#This Row],[MntGoldProds]]+marketing_campaign[[#This Row],[MntSweetProducts]]+marketing_campaign[[#This Row],[MntFishProducts]]+marketing_campaign[[#This Row],[MntMeatProducts]]+marketing_campaign[[#This Row],[MntFruits]]+marketing_campaign[[#This Row],[MntWines]]</f>
        <v>731</v>
      </c>
      <c r="U2160">
        <v>2</v>
      </c>
      <c r="V2160">
        <v>7</v>
      </c>
      <c r="W2160">
        <v>4</v>
      </c>
      <c r="X2160">
        <v>9</v>
      </c>
      <c r="Y2160">
        <f t="shared" si="67"/>
        <v>22</v>
      </c>
      <c r="Z2160">
        <v>6</v>
      </c>
      <c r="AA2160">
        <v>0</v>
      </c>
      <c r="AB2160">
        <v>1</v>
      </c>
      <c r="AC2160">
        <v>0</v>
      </c>
      <c r="AD2160">
        <v>0</v>
      </c>
      <c r="AE2160">
        <v>0</v>
      </c>
      <c r="AF2160">
        <v>0</v>
      </c>
      <c r="AG2160">
        <v>3</v>
      </c>
      <c r="AH2160">
        <v>11</v>
      </c>
      <c r="AI2160">
        <v>0</v>
      </c>
      <c r="AJ2160">
        <f>marketing_campaign[[#This Row],[AcceptedCmp2]]+marketing_campaign[[#This Row],[AcceptedCmp1]]+marketing_campaign[[#This Row],[AcceptedCmp5]]+marketing_campaign[[#This Row],[AcceptedCmp4]]+marketing_campaign[[#This Row],[AcceptedCmp3]]</f>
        <v>1</v>
      </c>
    </row>
    <row r="2161" spans="1:36" x14ac:dyDescent="0.35">
      <c r="A2161">
        <v>10157</v>
      </c>
      <c r="B2161">
        <v>1965</v>
      </c>
      <c r="C2161">
        <f t="shared" ca="1" si="66"/>
        <v>61</v>
      </c>
      <c r="D2161" t="str" cm="1">
        <f t="array" aca="1" ref="D216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61" t="s">
        <v>29</v>
      </c>
      <c r="F2161" t="s">
        <v>30</v>
      </c>
      <c r="G2161" cm="1">
        <f t="array" ref="G2161">_xlfn.IFS(marketing_campaign[[#This Row],[Marital_Status]]="Single",I2161-J2161+1,marketing_campaign[[#This Row],[Marital_Status]]="Together",I2161+J2161+2,marketing_campaign[[#This Row],[Marital_Status]]="Alone",I2161-J2161+1,marketing_campaign[[#This Row],[Marital_Status]]="Married",I2161+J2161+2,marketing_campaign[[#This Row],[Marital_Status]]="Divorced",I2161+J2161+1,marketing_campaign[[#This Row],[Marital_Status]]="YOLO",I2161-J2161+1,marketing_campaign[[#This Row],[Marital_Status]]="Absurd",I2161-J2161+1,marketing_campaign[[#This Row],[Marital_Status]]="Widow",I2161+J2161+1)</f>
        <v>0</v>
      </c>
      <c r="H2161">
        <v>59686</v>
      </c>
      <c r="I2161">
        <v>0</v>
      </c>
      <c r="J2161">
        <v>1</v>
      </c>
      <c r="K2161" s="1">
        <v>41664</v>
      </c>
      <c r="L2161">
        <v>78</v>
      </c>
      <c r="M2161" t="str" cm="1">
        <f t="array" ref="M2161">_xlfn.IFS(AND(marketing_campaign[[#This Row],[Recency]]&gt;=0,marketing_campaign[[#This Row],[Recency]]&lt;=14),"Early Recency",AND(marketing_campaign[[#This Row],[Recency]]&gt;=15,marketing_campaign[[#This Row],[Recency]]&lt;=31),"Mid-Recency",marketing_campaign[[#This Row],[Recency]]&gt;=32,"Late Recency")</f>
        <v>Late Recency</v>
      </c>
      <c r="N2161">
        <v>89</v>
      </c>
      <c r="O2161">
        <v>15</v>
      </c>
      <c r="P2161">
        <v>89</v>
      </c>
      <c r="Q2161">
        <v>34</v>
      </c>
      <c r="R2161">
        <v>42</v>
      </c>
      <c r="S2161">
        <v>5</v>
      </c>
      <c r="T2161">
        <f>marketing_campaign[[#This Row],[MntGoldProds]]+marketing_campaign[[#This Row],[MntSweetProducts]]+marketing_campaign[[#This Row],[MntFishProducts]]+marketing_campaign[[#This Row],[MntMeatProducts]]+marketing_campaign[[#This Row],[MntFruits]]+marketing_campaign[[#This Row],[MntWines]]</f>
        <v>274</v>
      </c>
      <c r="U2161">
        <v>1</v>
      </c>
      <c r="V2161">
        <v>4</v>
      </c>
      <c r="W2161">
        <v>1</v>
      </c>
      <c r="X2161">
        <v>6</v>
      </c>
      <c r="Y2161">
        <f t="shared" si="67"/>
        <v>12</v>
      </c>
      <c r="Z2161">
        <v>4</v>
      </c>
      <c r="AA2161">
        <v>0</v>
      </c>
      <c r="AB2161">
        <v>0</v>
      </c>
      <c r="AC2161">
        <v>0</v>
      </c>
      <c r="AD2161">
        <v>0</v>
      </c>
      <c r="AE2161">
        <v>0</v>
      </c>
      <c r="AF2161">
        <v>0</v>
      </c>
      <c r="AG2161">
        <v>3</v>
      </c>
      <c r="AH2161">
        <v>11</v>
      </c>
      <c r="AI2161">
        <v>0</v>
      </c>
      <c r="AJ2161">
        <f>marketing_campaign[[#This Row],[AcceptedCmp2]]+marketing_campaign[[#This Row],[AcceptedCmp1]]+marketing_campaign[[#This Row],[AcceptedCmp5]]+marketing_campaign[[#This Row],[AcceptedCmp4]]+marketing_campaign[[#This Row],[AcceptedCmp3]]</f>
        <v>0</v>
      </c>
    </row>
    <row r="2162" spans="1:36" x14ac:dyDescent="0.35">
      <c r="A2162">
        <v>5667</v>
      </c>
      <c r="B2162">
        <v>1964</v>
      </c>
      <c r="C2162">
        <f t="shared" ca="1" si="66"/>
        <v>62</v>
      </c>
      <c r="D2162" t="str" cm="1">
        <f t="array" aca="1" ref="D216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2" t="s">
        <v>32</v>
      </c>
      <c r="F2162" t="s">
        <v>33</v>
      </c>
      <c r="G2162" cm="1">
        <f t="array" ref="G2162">_xlfn.IFS(marketing_campaign[[#This Row],[Marital_Status]]="Single",I2162-J2162+1,marketing_campaign[[#This Row],[Marital_Status]]="Together",I2162+J2162+2,marketing_campaign[[#This Row],[Marital_Status]]="Alone",I2162-J2162+1,marketing_campaign[[#This Row],[Marital_Status]]="Married",I2162+J2162+2,marketing_campaign[[#This Row],[Marital_Status]]="Divorced",I2162+J2162+1,marketing_campaign[[#This Row],[Marital_Status]]="YOLO",I2162-J2162+1,marketing_campaign[[#This Row],[Marital_Status]]="Absurd",I2162-J2162+1,marketing_campaign[[#This Row],[Marital_Status]]="Widow",I2162+J2162+1)</f>
        <v>3</v>
      </c>
      <c r="H2162">
        <v>60896</v>
      </c>
      <c r="I2162">
        <v>0</v>
      </c>
      <c r="J2162">
        <v>1</v>
      </c>
      <c r="K2162" s="1">
        <v>41193</v>
      </c>
      <c r="L2162">
        <v>90</v>
      </c>
      <c r="M2162" t="str" cm="1">
        <f t="array" ref="M2162">_xlfn.IFS(AND(marketing_campaign[[#This Row],[Recency]]&gt;=0,marketing_campaign[[#This Row],[Recency]]&lt;=14),"Early Recency",AND(marketing_campaign[[#This Row],[Recency]]&gt;=15,marketing_campaign[[#This Row],[Recency]]&lt;=31),"Mid-Recency",marketing_campaign[[#This Row],[Recency]]&gt;=32,"Late Recency")</f>
        <v>Late Recency</v>
      </c>
      <c r="N2162">
        <v>1013</v>
      </c>
      <c r="O2162">
        <v>30</v>
      </c>
      <c r="P2162">
        <v>399</v>
      </c>
      <c r="Q2162">
        <v>60</v>
      </c>
      <c r="R2162">
        <v>46</v>
      </c>
      <c r="S2162">
        <v>153</v>
      </c>
      <c r="T2162">
        <f>marketing_campaign[[#This Row],[MntGoldProds]]+marketing_campaign[[#This Row],[MntSweetProducts]]+marketing_campaign[[#This Row],[MntFishProducts]]+marketing_campaign[[#This Row],[MntMeatProducts]]+marketing_campaign[[#This Row],[MntFruits]]+marketing_campaign[[#This Row],[MntWines]]</f>
        <v>1701</v>
      </c>
      <c r="U2162">
        <v>3</v>
      </c>
      <c r="V2162">
        <v>9</v>
      </c>
      <c r="W2162">
        <v>10</v>
      </c>
      <c r="X2162">
        <v>4</v>
      </c>
      <c r="Y2162">
        <f t="shared" si="67"/>
        <v>26</v>
      </c>
      <c r="Z2162">
        <v>6</v>
      </c>
      <c r="AA2162">
        <v>0</v>
      </c>
      <c r="AB2162">
        <v>0</v>
      </c>
      <c r="AC2162">
        <v>0</v>
      </c>
      <c r="AD2162">
        <v>0</v>
      </c>
      <c r="AE2162">
        <v>0</v>
      </c>
      <c r="AF2162">
        <v>0</v>
      </c>
      <c r="AG2162">
        <v>3</v>
      </c>
      <c r="AH2162">
        <v>11</v>
      </c>
      <c r="AI2162">
        <v>1</v>
      </c>
      <c r="AJ2162">
        <f>marketing_campaign[[#This Row],[AcceptedCmp2]]+marketing_campaign[[#This Row],[AcceptedCmp1]]+marketing_campaign[[#This Row],[AcceptedCmp5]]+marketing_campaign[[#This Row],[AcceptedCmp4]]+marketing_campaign[[#This Row],[AcceptedCmp3]]</f>
        <v>0</v>
      </c>
    </row>
    <row r="2163" spans="1:36" x14ac:dyDescent="0.35">
      <c r="A2163">
        <v>902</v>
      </c>
      <c r="B2163">
        <v>1980</v>
      </c>
      <c r="C2163">
        <f t="shared" ca="1" si="66"/>
        <v>46</v>
      </c>
      <c r="D2163" t="str" cm="1">
        <f t="array" aca="1" ref="D216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63" t="s">
        <v>29</v>
      </c>
      <c r="F2163" t="s">
        <v>31</v>
      </c>
      <c r="G2163" cm="1">
        <f t="array" ref="G2163">_xlfn.IFS(marketing_campaign[[#This Row],[Marital_Status]]="Single",I2163-J2163+1,marketing_campaign[[#This Row],[Marital_Status]]="Together",I2163+J2163+2,marketing_campaign[[#This Row],[Marital_Status]]="Alone",I2163-J2163+1,marketing_campaign[[#This Row],[Marital_Status]]="Married",I2163+J2163+2,marketing_campaign[[#This Row],[Marital_Status]]="Divorced",I2163+J2163+1,marketing_campaign[[#This Row],[Marital_Status]]="YOLO",I2163-J2163+1,marketing_campaign[[#This Row],[Marital_Status]]="Absurd",I2163-J2163+1,marketing_campaign[[#This Row],[Marital_Status]]="Widow",I2163+J2163+1)</f>
        <v>3</v>
      </c>
      <c r="H2163">
        <v>62994</v>
      </c>
      <c r="I2163">
        <v>1</v>
      </c>
      <c r="J2163">
        <v>0</v>
      </c>
      <c r="K2163" s="1">
        <v>41702</v>
      </c>
      <c r="L2163">
        <v>74</v>
      </c>
      <c r="M2163" t="str" cm="1">
        <f t="array" ref="M2163">_xlfn.IFS(AND(marketing_campaign[[#This Row],[Recency]]&gt;=0,marketing_campaign[[#This Row],[Recency]]&lt;=14),"Early Recency",AND(marketing_campaign[[#This Row],[Recency]]&gt;=15,marketing_campaign[[#This Row],[Recency]]&lt;=31),"Mid-Recency",marketing_campaign[[#This Row],[Recency]]&gt;=32,"Late Recency")</f>
        <v>Late Recency</v>
      </c>
      <c r="N2163">
        <v>224</v>
      </c>
      <c r="O2163">
        <v>12</v>
      </c>
      <c r="P2163">
        <v>48</v>
      </c>
      <c r="Q2163">
        <v>4</v>
      </c>
      <c r="R2163">
        <v>12</v>
      </c>
      <c r="S2163">
        <v>12</v>
      </c>
      <c r="T2163">
        <f>marketing_campaign[[#This Row],[MntGoldProds]]+marketing_campaign[[#This Row],[MntSweetProducts]]+marketing_campaign[[#This Row],[MntFishProducts]]+marketing_campaign[[#This Row],[MntMeatProducts]]+marketing_campaign[[#This Row],[MntFruits]]+marketing_campaign[[#This Row],[MntWines]]</f>
        <v>312</v>
      </c>
      <c r="U2163">
        <v>1</v>
      </c>
      <c r="V2163">
        <v>6</v>
      </c>
      <c r="W2163">
        <v>2</v>
      </c>
      <c r="X2163">
        <v>4</v>
      </c>
      <c r="Y2163">
        <f t="shared" si="67"/>
        <v>13</v>
      </c>
      <c r="Z2163">
        <v>6</v>
      </c>
      <c r="AA2163">
        <v>0</v>
      </c>
      <c r="AB2163">
        <v>0</v>
      </c>
      <c r="AC2163">
        <v>0</v>
      </c>
      <c r="AD2163">
        <v>0</v>
      </c>
      <c r="AE2163">
        <v>0</v>
      </c>
      <c r="AF2163">
        <v>0</v>
      </c>
      <c r="AG2163">
        <v>3</v>
      </c>
      <c r="AH2163">
        <v>11</v>
      </c>
      <c r="AI2163">
        <v>0</v>
      </c>
      <c r="AJ2163">
        <f>marketing_campaign[[#This Row],[AcceptedCmp2]]+marketing_campaign[[#This Row],[AcceptedCmp1]]+marketing_campaign[[#This Row],[AcceptedCmp5]]+marketing_campaign[[#This Row],[AcceptedCmp4]]+marketing_campaign[[#This Row],[AcceptedCmp3]]</f>
        <v>0</v>
      </c>
    </row>
    <row r="2164" spans="1:36" x14ac:dyDescent="0.35">
      <c r="A2164">
        <v>977</v>
      </c>
      <c r="B2164">
        <v>1957</v>
      </c>
      <c r="C2164">
        <f t="shared" ca="1" si="66"/>
        <v>69</v>
      </c>
      <c r="D2164" t="str" cm="1">
        <f t="array" aca="1" ref="D216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4" t="s">
        <v>29</v>
      </c>
      <c r="F2164" t="s">
        <v>31</v>
      </c>
      <c r="G2164" cm="1">
        <f t="array" ref="G2164">_xlfn.IFS(marketing_campaign[[#This Row],[Marital_Status]]="Single",I2164-J2164+1,marketing_campaign[[#This Row],[Marital_Status]]="Together",I2164+J2164+2,marketing_campaign[[#This Row],[Marital_Status]]="Alone",I2164-J2164+1,marketing_campaign[[#This Row],[Marital_Status]]="Married",I2164+J2164+2,marketing_campaign[[#This Row],[Marital_Status]]="Divorced",I2164+J2164+1,marketing_campaign[[#This Row],[Marital_Status]]="YOLO",I2164-J2164+1,marketing_campaign[[#This Row],[Marital_Status]]="Absurd",I2164-J2164+1,marketing_campaign[[#This Row],[Marital_Status]]="Widow",I2164+J2164+1)</f>
        <v>3</v>
      </c>
      <c r="H2164">
        <v>47320</v>
      </c>
      <c r="I2164">
        <v>0</v>
      </c>
      <c r="J2164">
        <v>1</v>
      </c>
      <c r="K2164" s="1">
        <v>41487</v>
      </c>
      <c r="L2164">
        <v>10</v>
      </c>
      <c r="M2164" t="str" cm="1">
        <f t="array" ref="M2164">_xlfn.IFS(AND(marketing_campaign[[#This Row],[Recency]]&gt;=0,marketing_campaign[[#This Row],[Recency]]&lt;=14),"Early Recency",AND(marketing_campaign[[#This Row],[Recency]]&gt;=15,marketing_campaign[[#This Row],[Recency]]&lt;=31),"Mid-Recency",marketing_campaign[[#This Row],[Recency]]&gt;=32,"Late Recency")</f>
        <v>Early Recency</v>
      </c>
      <c r="N2164">
        <v>200</v>
      </c>
      <c r="O2164">
        <v>19</v>
      </c>
      <c r="P2164">
        <v>111</v>
      </c>
      <c r="Q2164">
        <v>50</v>
      </c>
      <c r="R2164">
        <v>15</v>
      </c>
      <c r="S2164">
        <v>19</v>
      </c>
      <c r="T2164">
        <f>marketing_campaign[[#This Row],[MntGoldProds]]+marketing_campaign[[#This Row],[MntSweetProducts]]+marketing_campaign[[#This Row],[MntFishProducts]]+marketing_campaign[[#This Row],[MntMeatProducts]]+marketing_campaign[[#This Row],[MntFruits]]+marketing_campaign[[#This Row],[MntWines]]</f>
        <v>414</v>
      </c>
      <c r="U2164">
        <v>6</v>
      </c>
      <c r="V2164">
        <v>5</v>
      </c>
      <c r="W2164">
        <v>1</v>
      </c>
      <c r="X2164">
        <v>8</v>
      </c>
      <c r="Y2164">
        <f t="shared" si="67"/>
        <v>20</v>
      </c>
      <c r="Z2164">
        <v>6</v>
      </c>
      <c r="AA2164">
        <v>0</v>
      </c>
      <c r="AB2164">
        <v>0</v>
      </c>
      <c r="AC2164">
        <v>0</v>
      </c>
      <c r="AD2164">
        <v>0</v>
      </c>
      <c r="AE2164">
        <v>0</v>
      </c>
      <c r="AF2164">
        <v>0</v>
      </c>
      <c r="AG2164">
        <v>3</v>
      </c>
      <c r="AH2164">
        <v>11</v>
      </c>
      <c r="AI2164">
        <v>0</v>
      </c>
      <c r="AJ2164">
        <f>marketing_campaign[[#This Row],[AcceptedCmp2]]+marketing_campaign[[#This Row],[AcceptedCmp1]]+marketing_campaign[[#This Row],[AcceptedCmp5]]+marketing_campaign[[#This Row],[AcceptedCmp4]]+marketing_campaign[[#This Row],[AcceptedCmp3]]</f>
        <v>0</v>
      </c>
    </row>
    <row r="2165" spans="1:36" x14ac:dyDescent="0.35">
      <c r="A2165">
        <v>7313</v>
      </c>
      <c r="B2165">
        <v>1949</v>
      </c>
      <c r="C2165">
        <f t="shared" ca="1" si="66"/>
        <v>77</v>
      </c>
      <c r="D2165" t="str" cm="1">
        <f t="array" aca="1" ref="D216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5" t="s">
        <v>37</v>
      </c>
      <c r="F2165" t="s">
        <v>38</v>
      </c>
      <c r="G2165" cm="1">
        <f t="array" ref="G2165">_xlfn.IFS(marketing_campaign[[#This Row],[Marital_Status]]="Single",I2165-J2165+1,marketing_campaign[[#This Row],[Marital_Status]]="Together",I2165+J2165+2,marketing_campaign[[#This Row],[Marital_Status]]="Alone",I2165-J2165+1,marketing_campaign[[#This Row],[Marital_Status]]="Married",I2165+J2165+2,marketing_campaign[[#This Row],[Marital_Status]]="Divorced",I2165+J2165+1,marketing_campaign[[#This Row],[Marital_Status]]="YOLO",I2165-J2165+1,marketing_campaign[[#This Row],[Marital_Status]]="Absurd",I2165-J2165+1,marketing_campaign[[#This Row],[Marital_Status]]="Widow",I2165+J2165+1)</f>
        <v>1</v>
      </c>
      <c r="H2165">
        <v>74859</v>
      </c>
      <c r="I2165">
        <v>0</v>
      </c>
      <c r="J2165">
        <v>0</v>
      </c>
      <c r="K2165" s="1">
        <v>41428</v>
      </c>
      <c r="L2165">
        <v>63</v>
      </c>
      <c r="M2165" t="str" cm="1">
        <f t="array" ref="M2165">_xlfn.IFS(AND(marketing_campaign[[#This Row],[Recency]]&gt;=0,marketing_campaign[[#This Row],[Recency]]&lt;=14),"Early Recency",AND(marketing_campaign[[#This Row],[Recency]]&gt;=15,marketing_campaign[[#This Row],[Recency]]&lt;=31),"Mid-Recency",marketing_campaign[[#This Row],[Recency]]&gt;=32,"Late Recency")</f>
        <v>Late Recency</v>
      </c>
      <c r="N2165">
        <v>570</v>
      </c>
      <c r="O2165">
        <v>73</v>
      </c>
      <c r="P2165">
        <v>614</v>
      </c>
      <c r="Q2165">
        <v>133</v>
      </c>
      <c r="R2165">
        <v>102</v>
      </c>
      <c r="S2165">
        <v>73</v>
      </c>
      <c r="T2165">
        <f>marketing_campaign[[#This Row],[MntGoldProds]]+marketing_campaign[[#This Row],[MntSweetProducts]]+marketing_campaign[[#This Row],[MntFishProducts]]+marketing_campaign[[#This Row],[MntMeatProducts]]+marketing_campaign[[#This Row],[MntFruits]]+marketing_campaign[[#This Row],[MntWines]]</f>
        <v>1565</v>
      </c>
      <c r="U2165">
        <v>1</v>
      </c>
      <c r="V2165">
        <v>6</v>
      </c>
      <c r="W2165">
        <v>5</v>
      </c>
      <c r="X2165">
        <v>11</v>
      </c>
      <c r="Y2165">
        <f t="shared" si="67"/>
        <v>23</v>
      </c>
      <c r="Z2165">
        <v>3</v>
      </c>
      <c r="AA2165">
        <v>0</v>
      </c>
      <c r="AB2165">
        <v>0</v>
      </c>
      <c r="AC2165">
        <v>0</v>
      </c>
      <c r="AD2165">
        <v>1</v>
      </c>
      <c r="AE2165">
        <v>0</v>
      </c>
      <c r="AF2165">
        <v>0</v>
      </c>
      <c r="AG2165">
        <v>3</v>
      </c>
      <c r="AH2165">
        <v>11</v>
      </c>
      <c r="AI2165">
        <v>0</v>
      </c>
      <c r="AJ2165">
        <f>marketing_campaign[[#This Row],[AcceptedCmp2]]+marketing_campaign[[#This Row],[AcceptedCmp1]]+marketing_campaign[[#This Row],[AcceptedCmp5]]+marketing_campaign[[#This Row],[AcceptedCmp4]]+marketing_campaign[[#This Row],[AcceptedCmp3]]</f>
        <v>1</v>
      </c>
    </row>
    <row r="2166" spans="1:36" x14ac:dyDescent="0.35">
      <c r="A2166">
        <v>7600</v>
      </c>
      <c r="B2166">
        <v>1992</v>
      </c>
      <c r="C2166">
        <f t="shared" ca="1" si="66"/>
        <v>34</v>
      </c>
      <c r="D2166" t="str" cm="1">
        <f t="array" aca="1" ref="D216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66" t="s">
        <v>36</v>
      </c>
      <c r="F2166" t="s">
        <v>30</v>
      </c>
      <c r="G2166" cm="1">
        <f t="array" ref="G2166">_xlfn.IFS(marketing_campaign[[#This Row],[Marital_Status]]="Single",I2166-J2166+1,marketing_campaign[[#This Row],[Marital_Status]]="Together",I2166+J2166+2,marketing_campaign[[#This Row],[Marital_Status]]="Alone",I2166-J2166+1,marketing_campaign[[#This Row],[Marital_Status]]="Married",I2166+J2166+2,marketing_campaign[[#This Row],[Marital_Status]]="Divorced",I2166+J2166+1,marketing_campaign[[#This Row],[Marital_Status]]="YOLO",I2166-J2166+1,marketing_campaign[[#This Row],[Marital_Status]]="Absurd",I2166-J2166+1,marketing_campaign[[#This Row],[Marital_Status]]="Widow",I2166+J2166+1)</f>
        <v>2</v>
      </c>
      <c r="H2166">
        <v>15253</v>
      </c>
      <c r="I2166">
        <v>1</v>
      </c>
      <c r="J2166">
        <v>0</v>
      </c>
      <c r="K2166" s="1">
        <v>41575</v>
      </c>
      <c r="L2166">
        <v>13</v>
      </c>
      <c r="M2166" t="str" cm="1">
        <f t="array" ref="M2166">_xlfn.IFS(AND(marketing_campaign[[#This Row],[Recency]]&gt;=0,marketing_campaign[[#This Row],[Recency]]&lt;=14),"Early Recency",AND(marketing_campaign[[#This Row],[Recency]]&gt;=15,marketing_campaign[[#This Row],[Recency]]&lt;=31),"Mid-Recency",marketing_campaign[[#This Row],[Recency]]&gt;=32,"Late Recency")</f>
        <v>Early Recency</v>
      </c>
      <c r="N2166">
        <v>1</v>
      </c>
      <c r="O2166">
        <v>3</v>
      </c>
      <c r="P2166">
        <v>3</v>
      </c>
      <c r="Q2166">
        <v>8</v>
      </c>
      <c r="R2166">
        <v>1</v>
      </c>
      <c r="S2166">
        <v>13</v>
      </c>
      <c r="T2166">
        <f>marketing_campaign[[#This Row],[MntGoldProds]]+marketing_campaign[[#This Row],[MntSweetProducts]]+marketing_campaign[[#This Row],[MntFishProducts]]+marketing_campaign[[#This Row],[MntMeatProducts]]+marketing_campaign[[#This Row],[MntFruits]]+marketing_campaign[[#This Row],[MntWines]]</f>
        <v>29</v>
      </c>
      <c r="U2166">
        <v>2</v>
      </c>
      <c r="V2166">
        <v>1</v>
      </c>
      <c r="W2166">
        <v>0</v>
      </c>
      <c r="X2166">
        <v>3</v>
      </c>
      <c r="Y2166">
        <f t="shared" si="67"/>
        <v>6</v>
      </c>
      <c r="Z2166">
        <v>7</v>
      </c>
      <c r="AA2166">
        <v>0</v>
      </c>
      <c r="AB2166">
        <v>0</v>
      </c>
      <c r="AC2166">
        <v>0</v>
      </c>
      <c r="AD2166">
        <v>0</v>
      </c>
      <c r="AE2166">
        <v>0</v>
      </c>
      <c r="AF2166">
        <v>0</v>
      </c>
      <c r="AG2166">
        <v>3</v>
      </c>
      <c r="AH2166">
        <v>11</v>
      </c>
      <c r="AI2166">
        <v>0</v>
      </c>
      <c r="AJ2166">
        <f>marketing_campaign[[#This Row],[AcceptedCmp2]]+marketing_campaign[[#This Row],[AcceptedCmp1]]+marketing_campaign[[#This Row],[AcceptedCmp5]]+marketing_campaign[[#This Row],[AcceptedCmp4]]+marketing_campaign[[#This Row],[AcceptedCmp3]]</f>
        <v>0</v>
      </c>
    </row>
    <row r="2167" spans="1:36" x14ac:dyDescent="0.35">
      <c r="A2167">
        <v>9706</v>
      </c>
      <c r="B2167">
        <v>1974</v>
      </c>
      <c r="C2167">
        <f t="shared" ca="1" si="66"/>
        <v>52</v>
      </c>
      <c r="D2167" t="str" cm="1">
        <f t="array" aca="1" ref="D216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67" t="s">
        <v>32</v>
      </c>
      <c r="F2167" t="s">
        <v>30</v>
      </c>
      <c r="G2167" cm="1">
        <f t="array" ref="G2167">_xlfn.IFS(marketing_campaign[[#This Row],[Marital_Status]]="Single",I2167-J2167+1,marketing_campaign[[#This Row],[Marital_Status]]="Together",I2167+J2167+2,marketing_campaign[[#This Row],[Marital_Status]]="Alone",I2167-J2167+1,marketing_campaign[[#This Row],[Marital_Status]]="Married",I2167+J2167+2,marketing_campaign[[#This Row],[Marital_Status]]="Divorced",I2167+J2167+1,marketing_campaign[[#This Row],[Marital_Status]]="YOLO",I2167-J2167+1,marketing_campaign[[#This Row],[Marital_Status]]="Absurd",I2167-J2167+1,marketing_campaign[[#This Row],[Marital_Status]]="Widow",I2167+J2167+1)</f>
        <v>2</v>
      </c>
      <c r="H2167">
        <v>31560</v>
      </c>
      <c r="I2167">
        <v>1</v>
      </c>
      <c r="J2167">
        <v>0</v>
      </c>
      <c r="K2167" s="1">
        <v>41449</v>
      </c>
      <c r="L2167">
        <v>98</v>
      </c>
      <c r="M2167" t="str" cm="1">
        <f t="array" ref="M2167">_xlfn.IFS(AND(marketing_campaign[[#This Row],[Recency]]&gt;=0,marketing_campaign[[#This Row],[Recency]]&lt;=14),"Early Recency",AND(marketing_campaign[[#This Row],[Recency]]&gt;=15,marketing_campaign[[#This Row],[Recency]]&lt;=31),"Mid-Recency",marketing_campaign[[#This Row],[Recency]]&gt;=32,"Late Recency")</f>
        <v>Late Recency</v>
      </c>
      <c r="N2167">
        <v>62</v>
      </c>
      <c r="O2167">
        <v>1</v>
      </c>
      <c r="P2167">
        <v>20</v>
      </c>
      <c r="Q2167">
        <v>4</v>
      </c>
      <c r="R2167">
        <v>0</v>
      </c>
      <c r="S2167">
        <v>7</v>
      </c>
      <c r="T2167">
        <f>marketing_campaign[[#This Row],[MntGoldProds]]+marketing_campaign[[#This Row],[MntSweetProducts]]+marketing_campaign[[#This Row],[MntFishProducts]]+marketing_campaign[[#This Row],[MntMeatProducts]]+marketing_campaign[[#This Row],[MntFruits]]+marketing_campaign[[#This Row],[MntWines]]</f>
        <v>94</v>
      </c>
      <c r="U2167">
        <v>2</v>
      </c>
      <c r="V2167">
        <v>2</v>
      </c>
      <c r="W2167">
        <v>1</v>
      </c>
      <c r="X2167">
        <v>3</v>
      </c>
      <c r="Y2167">
        <f t="shared" si="67"/>
        <v>8</v>
      </c>
      <c r="Z2167">
        <v>8</v>
      </c>
      <c r="AA2167">
        <v>0</v>
      </c>
      <c r="AB2167">
        <v>0</v>
      </c>
      <c r="AC2167">
        <v>0</v>
      </c>
      <c r="AD2167">
        <v>0</v>
      </c>
      <c r="AE2167">
        <v>0</v>
      </c>
      <c r="AF2167">
        <v>0</v>
      </c>
      <c r="AG2167">
        <v>3</v>
      </c>
      <c r="AH2167">
        <v>11</v>
      </c>
      <c r="AI2167">
        <v>0</v>
      </c>
      <c r="AJ2167">
        <f>marketing_campaign[[#This Row],[AcceptedCmp2]]+marketing_campaign[[#This Row],[AcceptedCmp1]]+marketing_campaign[[#This Row],[AcceptedCmp5]]+marketing_campaign[[#This Row],[AcceptedCmp4]]+marketing_campaign[[#This Row],[AcceptedCmp3]]</f>
        <v>0</v>
      </c>
    </row>
    <row r="2168" spans="1:36" x14ac:dyDescent="0.35">
      <c r="A2168">
        <v>2429</v>
      </c>
      <c r="B2168">
        <v>1954</v>
      </c>
      <c r="C2168">
        <f t="shared" ca="1" si="66"/>
        <v>72</v>
      </c>
      <c r="D2168" t="str" cm="1">
        <f t="array" aca="1" ref="D216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68" t="s">
        <v>29</v>
      </c>
      <c r="F2168" t="s">
        <v>35</v>
      </c>
      <c r="G2168" cm="1">
        <f t="array" ref="G2168">_xlfn.IFS(marketing_campaign[[#This Row],[Marital_Status]]="Single",I2168-J2168+1,marketing_campaign[[#This Row],[Marital_Status]]="Together",I2168+J2168+2,marketing_campaign[[#This Row],[Marital_Status]]="Alone",I2168-J2168+1,marketing_campaign[[#This Row],[Marital_Status]]="Married",I2168+J2168+2,marketing_campaign[[#This Row],[Marital_Status]]="Divorced",I2168+J2168+1,marketing_campaign[[#This Row],[Marital_Status]]="YOLO",I2168-J2168+1,marketing_campaign[[#This Row],[Marital_Status]]="Absurd",I2168-J2168+1,marketing_campaign[[#This Row],[Marital_Status]]="Widow",I2168+J2168+1)</f>
        <v>2</v>
      </c>
      <c r="H2168">
        <v>72071</v>
      </c>
      <c r="I2168">
        <v>0</v>
      </c>
      <c r="J2168">
        <v>1</v>
      </c>
      <c r="K2168" s="1">
        <v>41319</v>
      </c>
      <c r="L2168">
        <v>4</v>
      </c>
      <c r="M2168" t="str" cm="1">
        <f t="array" ref="M2168">_xlfn.IFS(AND(marketing_campaign[[#This Row],[Recency]]&gt;=0,marketing_campaign[[#This Row],[Recency]]&lt;=14),"Early Recency",AND(marketing_campaign[[#This Row],[Recency]]&gt;=15,marketing_campaign[[#This Row],[Recency]]&lt;=31),"Mid-Recency",marketing_campaign[[#This Row],[Recency]]&gt;=32,"Late Recency")</f>
        <v>Early Recency</v>
      </c>
      <c r="N2168">
        <v>531</v>
      </c>
      <c r="O2168">
        <v>69</v>
      </c>
      <c r="P2168">
        <v>300</v>
      </c>
      <c r="Q2168">
        <v>150</v>
      </c>
      <c r="R2168">
        <v>138</v>
      </c>
      <c r="S2168">
        <v>150</v>
      </c>
      <c r="T2168">
        <f>marketing_campaign[[#This Row],[MntGoldProds]]+marketing_campaign[[#This Row],[MntSweetProducts]]+marketing_campaign[[#This Row],[MntFishProducts]]+marketing_campaign[[#This Row],[MntMeatProducts]]+marketing_campaign[[#This Row],[MntFruits]]+marketing_campaign[[#This Row],[MntWines]]</f>
        <v>1338</v>
      </c>
      <c r="U2168">
        <v>3</v>
      </c>
      <c r="V2168">
        <v>5</v>
      </c>
      <c r="W2168">
        <v>4</v>
      </c>
      <c r="X2168">
        <v>8</v>
      </c>
      <c r="Y2168">
        <f t="shared" si="67"/>
        <v>20</v>
      </c>
      <c r="Z2168">
        <v>2</v>
      </c>
      <c r="AA2168">
        <v>0</v>
      </c>
      <c r="AB2168">
        <v>0</v>
      </c>
      <c r="AC2168">
        <v>0</v>
      </c>
      <c r="AD2168">
        <v>0</v>
      </c>
      <c r="AE2168">
        <v>0</v>
      </c>
      <c r="AF2168">
        <v>0</v>
      </c>
      <c r="AG2168">
        <v>3</v>
      </c>
      <c r="AH2168">
        <v>11</v>
      </c>
      <c r="AI2168">
        <v>0</v>
      </c>
      <c r="AJ2168">
        <f>marketing_campaign[[#This Row],[AcceptedCmp2]]+marketing_campaign[[#This Row],[AcceptedCmp1]]+marketing_campaign[[#This Row],[AcceptedCmp5]]+marketing_campaign[[#This Row],[AcceptedCmp4]]+marketing_campaign[[#This Row],[AcceptedCmp3]]</f>
        <v>0</v>
      </c>
    </row>
    <row r="2169" spans="1:36" x14ac:dyDescent="0.35">
      <c r="A2169">
        <v>3520</v>
      </c>
      <c r="B2169">
        <v>1990</v>
      </c>
      <c r="C2169">
        <f t="shared" ca="1" si="66"/>
        <v>36</v>
      </c>
      <c r="D2169" t="str" cm="1">
        <f t="array" aca="1" ref="D216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69" t="s">
        <v>34</v>
      </c>
      <c r="F2169" t="s">
        <v>30</v>
      </c>
      <c r="G2169" cm="1">
        <f t="array" ref="G2169">_xlfn.IFS(marketing_campaign[[#This Row],[Marital_Status]]="Single",I2169-J2169+1,marketing_campaign[[#This Row],[Marital_Status]]="Together",I2169+J2169+2,marketing_campaign[[#This Row],[Marital_Status]]="Alone",I2169-J2169+1,marketing_campaign[[#This Row],[Marital_Status]]="Married",I2169+J2169+2,marketing_campaign[[#This Row],[Marital_Status]]="Divorced",I2169+J2169+1,marketing_campaign[[#This Row],[Marital_Status]]="YOLO",I2169-J2169+1,marketing_campaign[[#This Row],[Marital_Status]]="Absurd",I2169-J2169+1,marketing_campaign[[#This Row],[Marital_Status]]="Widow",I2169+J2169+1)</f>
        <v>1</v>
      </c>
      <c r="H2169">
        <v>91172</v>
      </c>
      <c r="I2169">
        <v>0</v>
      </c>
      <c r="J2169">
        <v>0</v>
      </c>
      <c r="K2169" s="1">
        <v>41360</v>
      </c>
      <c r="L2169">
        <v>94</v>
      </c>
      <c r="M2169" t="str" cm="1">
        <f t="array" ref="M2169">_xlfn.IFS(AND(marketing_campaign[[#This Row],[Recency]]&gt;=0,marketing_campaign[[#This Row],[Recency]]&lt;=14),"Early Recency",AND(marketing_campaign[[#This Row],[Recency]]&gt;=15,marketing_campaign[[#This Row],[Recency]]&lt;=31),"Mid-Recency",marketing_campaign[[#This Row],[Recency]]&gt;=32,"Late Recency")</f>
        <v>Late Recency</v>
      </c>
      <c r="N2169">
        <v>162</v>
      </c>
      <c r="O2169">
        <v>28</v>
      </c>
      <c r="P2169">
        <v>818</v>
      </c>
      <c r="Q2169">
        <v>0</v>
      </c>
      <c r="R2169">
        <v>28</v>
      </c>
      <c r="S2169">
        <v>56</v>
      </c>
      <c r="T2169">
        <f>marketing_campaign[[#This Row],[MntGoldProds]]+marketing_campaign[[#This Row],[MntSweetProducts]]+marketing_campaign[[#This Row],[MntFishProducts]]+marketing_campaign[[#This Row],[MntMeatProducts]]+marketing_campaign[[#This Row],[MntFruits]]+marketing_campaign[[#This Row],[MntWines]]</f>
        <v>1092</v>
      </c>
      <c r="U2169">
        <v>0</v>
      </c>
      <c r="V2169">
        <v>4</v>
      </c>
      <c r="W2169">
        <v>3</v>
      </c>
      <c r="X2169">
        <v>7</v>
      </c>
      <c r="Y2169">
        <f t="shared" si="67"/>
        <v>14</v>
      </c>
      <c r="Z2169">
        <v>3</v>
      </c>
      <c r="AA2169">
        <v>1</v>
      </c>
      <c r="AB2169">
        <v>0</v>
      </c>
      <c r="AC2169">
        <v>1</v>
      </c>
      <c r="AD2169">
        <v>1</v>
      </c>
      <c r="AE2169">
        <v>1</v>
      </c>
      <c r="AF2169">
        <v>0</v>
      </c>
      <c r="AG2169">
        <v>3</v>
      </c>
      <c r="AH2169">
        <v>11</v>
      </c>
      <c r="AI2169">
        <v>1</v>
      </c>
      <c r="AJ2169">
        <f>marketing_campaign[[#This Row],[AcceptedCmp2]]+marketing_campaign[[#This Row],[AcceptedCmp1]]+marketing_campaign[[#This Row],[AcceptedCmp5]]+marketing_campaign[[#This Row],[AcceptedCmp4]]+marketing_campaign[[#This Row],[AcceptedCmp3]]</f>
        <v>4</v>
      </c>
    </row>
    <row r="2170" spans="1:36" x14ac:dyDescent="0.35">
      <c r="A2170">
        <v>10394</v>
      </c>
      <c r="B2170">
        <v>1984</v>
      </c>
      <c r="C2170">
        <f t="shared" ca="1" si="66"/>
        <v>42</v>
      </c>
      <c r="D2170" t="str" cm="1">
        <f t="array" aca="1" ref="D217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70" t="s">
        <v>29</v>
      </c>
      <c r="F2170" t="s">
        <v>33</v>
      </c>
      <c r="G2170" cm="1">
        <f t="array" ref="G2170">_xlfn.IFS(marketing_campaign[[#This Row],[Marital_Status]]="Single",I2170-J2170+1,marketing_campaign[[#This Row],[Marital_Status]]="Together",I2170+J2170+2,marketing_campaign[[#This Row],[Marital_Status]]="Alone",I2170-J2170+1,marketing_campaign[[#This Row],[Marital_Status]]="Married",I2170+J2170+2,marketing_campaign[[#This Row],[Marital_Status]]="Divorced",I2170+J2170+1,marketing_campaign[[#This Row],[Marital_Status]]="YOLO",I2170-J2170+1,marketing_campaign[[#This Row],[Marital_Status]]="Absurd",I2170-J2170+1,marketing_campaign[[#This Row],[Marital_Status]]="Widow",I2170+J2170+1)</f>
        <v>2</v>
      </c>
      <c r="H2170">
        <v>90000</v>
      </c>
      <c r="I2170">
        <v>0</v>
      </c>
      <c r="J2170">
        <v>0</v>
      </c>
      <c r="K2170" s="1">
        <v>41631</v>
      </c>
      <c r="L2170">
        <v>91</v>
      </c>
      <c r="M2170" t="str" cm="1">
        <f t="array" ref="M2170">_xlfn.IFS(AND(marketing_campaign[[#This Row],[Recency]]&gt;=0,marketing_campaign[[#This Row],[Recency]]&lt;=14),"Early Recency",AND(marketing_campaign[[#This Row],[Recency]]&gt;=15,marketing_campaign[[#This Row],[Recency]]&lt;=31),"Mid-Recency",marketing_campaign[[#This Row],[Recency]]&gt;=32,"Late Recency")</f>
        <v>Late Recency</v>
      </c>
      <c r="N2170">
        <v>675</v>
      </c>
      <c r="O2170">
        <v>144</v>
      </c>
      <c r="P2170">
        <v>133</v>
      </c>
      <c r="Q2170">
        <v>94</v>
      </c>
      <c r="R2170">
        <v>192</v>
      </c>
      <c r="S2170">
        <v>241</v>
      </c>
      <c r="T2170">
        <f>marketing_campaign[[#This Row],[MntGoldProds]]+marketing_campaign[[#This Row],[MntSweetProducts]]+marketing_campaign[[#This Row],[MntFishProducts]]+marketing_campaign[[#This Row],[MntMeatProducts]]+marketing_campaign[[#This Row],[MntFruits]]+marketing_campaign[[#This Row],[MntWines]]</f>
        <v>1479</v>
      </c>
      <c r="U2170">
        <v>1</v>
      </c>
      <c r="V2170">
        <v>4</v>
      </c>
      <c r="W2170">
        <v>8</v>
      </c>
      <c r="X2170">
        <v>5</v>
      </c>
      <c r="Y2170">
        <f t="shared" si="67"/>
        <v>18</v>
      </c>
      <c r="Z2170">
        <v>1</v>
      </c>
      <c r="AA2170">
        <v>1</v>
      </c>
      <c r="AB2170">
        <v>0</v>
      </c>
      <c r="AC2170">
        <v>1</v>
      </c>
      <c r="AD2170">
        <v>1</v>
      </c>
      <c r="AE2170">
        <v>0</v>
      </c>
      <c r="AF2170">
        <v>0</v>
      </c>
      <c r="AG2170">
        <v>3</v>
      </c>
      <c r="AH2170">
        <v>11</v>
      </c>
      <c r="AI2170">
        <v>0</v>
      </c>
      <c r="AJ2170">
        <f>marketing_campaign[[#This Row],[AcceptedCmp2]]+marketing_campaign[[#This Row],[AcceptedCmp1]]+marketing_campaign[[#This Row],[AcceptedCmp5]]+marketing_campaign[[#This Row],[AcceptedCmp4]]+marketing_campaign[[#This Row],[AcceptedCmp3]]</f>
        <v>3</v>
      </c>
    </row>
    <row r="2171" spans="1:36" x14ac:dyDescent="0.35">
      <c r="A2171">
        <v>4548</v>
      </c>
      <c r="B2171">
        <v>1981</v>
      </c>
      <c r="C2171">
        <f t="shared" ca="1" si="66"/>
        <v>45</v>
      </c>
      <c r="D2171" t="str" cm="1">
        <f t="array" aca="1" ref="D217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71" t="s">
        <v>29</v>
      </c>
      <c r="F2171" t="s">
        <v>30</v>
      </c>
      <c r="G2171" cm="1">
        <f t="array" ref="G2171">_xlfn.IFS(marketing_campaign[[#This Row],[Marital_Status]]="Single",I2171-J2171+1,marketing_campaign[[#This Row],[Marital_Status]]="Together",I2171+J2171+2,marketing_campaign[[#This Row],[Marital_Status]]="Alone",I2171-J2171+1,marketing_campaign[[#This Row],[Marital_Status]]="Married",I2171+J2171+2,marketing_campaign[[#This Row],[Marital_Status]]="Divorced",I2171+J2171+1,marketing_campaign[[#This Row],[Marital_Status]]="YOLO",I2171-J2171+1,marketing_campaign[[#This Row],[Marital_Status]]="Absurd",I2171-J2171+1,marketing_campaign[[#This Row],[Marital_Status]]="Widow",I2171+J2171+1)</f>
        <v>1</v>
      </c>
      <c r="H2171">
        <v>41967</v>
      </c>
      <c r="I2171">
        <v>1</v>
      </c>
      <c r="J2171">
        <v>1</v>
      </c>
      <c r="K2171" s="1">
        <v>41601</v>
      </c>
      <c r="L2171">
        <v>66</v>
      </c>
      <c r="M2171" t="str" cm="1">
        <f t="array" ref="M2171">_xlfn.IFS(AND(marketing_campaign[[#This Row],[Recency]]&gt;=0,marketing_campaign[[#This Row],[Recency]]&lt;=14),"Early Recency",AND(marketing_campaign[[#This Row],[Recency]]&gt;=15,marketing_campaign[[#This Row],[Recency]]&lt;=31),"Mid-Recency",marketing_campaign[[#This Row],[Recency]]&gt;=32,"Late Recency")</f>
        <v>Late Recency</v>
      </c>
      <c r="N2171">
        <v>23</v>
      </c>
      <c r="O2171">
        <v>4</v>
      </c>
      <c r="P2171">
        <v>10</v>
      </c>
      <c r="Q2171">
        <v>0</v>
      </c>
      <c r="R2171">
        <v>2</v>
      </c>
      <c r="S2171">
        <v>15</v>
      </c>
      <c r="T2171">
        <f>marketing_campaign[[#This Row],[MntGoldProds]]+marketing_campaign[[#This Row],[MntSweetProducts]]+marketing_campaign[[#This Row],[MntFishProducts]]+marketing_campaign[[#This Row],[MntMeatProducts]]+marketing_campaign[[#This Row],[MntFruits]]+marketing_campaign[[#This Row],[MntWines]]</f>
        <v>54</v>
      </c>
      <c r="U2171">
        <v>1</v>
      </c>
      <c r="V2171">
        <v>1</v>
      </c>
      <c r="W2171">
        <v>0</v>
      </c>
      <c r="X2171">
        <v>3</v>
      </c>
      <c r="Y2171">
        <f t="shared" si="67"/>
        <v>5</v>
      </c>
      <c r="Z2171">
        <v>4</v>
      </c>
      <c r="AA2171">
        <v>0</v>
      </c>
      <c r="AB2171">
        <v>0</v>
      </c>
      <c r="AC2171">
        <v>0</v>
      </c>
      <c r="AD2171">
        <v>0</v>
      </c>
      <c r="AE2171">
        <v>0</v>
      </c>
      <c r="AF2171">
        <v>0</v>
      </c>
      <c r="AG2171">
        <v>3</v>
      </c>
      <c r="AH2171">
        <v>11</v>
      </c>
      <c r="AI2171">
        <v>0</v>
      </c>
      <c r="AJ2171">
        <f>marketing_campaign[[#This Row],[AcceptedCmp2]]+marketing_campaign[[#This Row],[AcceptedCmp1]]+marketing_campaign[[#This Row],[AcceptedCmp5]]+marketing_campaign[[#This Row],[AcceptedCmp4]]+marketing_campaign[[#This Row],[AcceptedCmp3]]</f>
        <v>0</v>
      </c>
    </row>
    <row r="2172" spans="1:36" x14ac:dyDescent="0.35">
      <c r="A2172">
        <v>9362</v>
      </c>
      <c r="B2172">
        <v>1965</v>
      </c>
      <c r="C2172">
        <f t="shared" ca="1" si="66"/>
        <v>61</v>
      </c>
      <c r="D2172" t="str" cm="1">
        <f t="array" aca="1" ref="D217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2" t="s">
        <v>29</v>
      </c>
      <c r="F2172" t="s">
        <v>30</v>
      </c>
      <c r="G2172" cm="1">
        <f t="array" ref="G2172">_xlfn.IFS(marketing_campaign[[#This Row],[Marital_Status]]="Single",I2172-J2172+1,marketing_campaign[[#This Row],[Marital_Status]]="Together",I2172+J2172+2,marketing_campaign[[#This Row],[Marital_Status]]="Alone",I2172-J2172+1,marketing_campaign[[#This Row],[Marital_Status]]="Married",I2172+J2172+2,marketing_campaign[[#This Row],[Marital_Status]]="Divorced",I2172+J2172+1,marketing_campaign[[#This Row],[Marital_Status]]="YOLO",I2172-J2172+1,marketing_campaign[[#This Row],[Marital_Status]]="Absurd",I2172-J2172+1,marketing_campaign[[#This Row],[Marital_Status]]="Widow",I2172+J2172+1)</f>
        <v>0</v>
      </c>
      <c r="H2172">
        <v>69263</v>
      </c>
      <c r="I2172">
        <v>0</v>
      </c>
      <c r="J2172">
        <v>1</v>
      </c>
      <c r="K2172" s="1">
        <v>41703</v>
      </c>
      <c r="L2172">
        <v>14</v>
      </c>
      <c r="M2172" t="str" cm="1">
        <f t="array" ref="M2172">_xlfn.IFS(AND(marketing_campaign[[#This Row],[Recency]]&gt;=0,marketing_campaign[[#This Row],[Recency]]&lt;=14),"Early Recency",AND(marketing_campaign[[#This Row],[Recency]]&gt;=15,marketing_campaign[[#This Row],[Recency]]&lt;=31),"Mid-Recency",marketing_campaign[[#This Row],[Recency]]&gt;=32,"Late Recency")</f>
        <v>Early Recency</v>
      </c>
      <c r="N2172">
        <v>492</v>
      </c>
      <c r="O2172">
        <v>5</v>
      </c>
      <c r="P2172">
        <v>32</v>
      </c>
      <c r="Q2172">
        <v>13</v>
      </c>
      <c r="R2172">
        <v>5</v>
      </c>
      <c r="S2172">
        <v>21</v>
      </c>
      <c r="T2172">
        <f>marketing_campaign[[#This Row],[MntGoldProds]]+marketing_campaign[[#This Row],[MntSweetProducts]]+marketing_campaign[[#This Row],[MntFishProducts]]+marketing_campaign[[#This Row],[MntMeatProducts]]+marketing_campaign[[#This Row],[MntFruits]]+marketing_campaign[[#This Row],[MntWines]]</f>
        <v>568</v>
      </c>
      <c r="U2172">
        <v>1</v>
      </c>
      <c r="V2172">
        <v>9</v>
      </c>
      <c r="W2172">
        <v>1</v>
      </c>
      <c r="X2172">
        <v>7</v>
      </c>
      <c r="Y2172">
        <f t="shared" si="67"/>
        <v>18</v>
      </c>
      <c r="Z2172">
        <v>6</v>
      </c>
      <c r="AA2172">
        <v>0</v>
      </c>
      <c r="AB2172">
        <v>1</v>
      </c>
      <c r="AC2172">
        <v>0</v>
      </c>
      <c r="AD2172">
        <v>0</v>
      </c>
      <c r="AE2172">
        <v>0</v>
      </c>
      <c r="AF2172">
        <v>0</v>
      </c>
      <c r="AG2172">
        <v>3</v>
      </c>
      <c r="AH2172">
        <v>11</v>
      </c>
      <c r="AI2172">
        <v>0</v>
      </c>
      <c r="AJ2172">
        <f>marketing_campaign[[#This Row],[AcceptedCmp2]]+marketing_campaign[[#This Row],[AcceptedCmp1]]+marketing_campaign[[#This Row],[AcceptedCmp5]]+marketing_campaign[[#This Row],[AcceptedCmp4]]+marketing_campaign[[#This Row],[AcceptedCmp3]]</f>
        <v>1</v>
      </c>
    </row>
    <row r="2173" spans="1:36" x14ac:dyDescent="0.35">
      <c r="A2173">
        <v>3968</v>
      </c>
      <c r="B2173">
        <v>1970</v>
      </c>
      <c r="C2173">
        <f t="shared" ca="1" si="66"/>
        <v>56</v>
      </c>
      <c r="D2173" t="str" cm="1">
        <f t="array" aca="1" ref="D217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3" t="s">
        <v>37</v>
      </c>
      <c r="F2173" t="s">
        <v>35</v>
      </c>
      <c r="G2173" cm="1">
        <f t="array" ref="G2173">_xlfn.IFS(marketing_campaign[[#This Row],[Marital_Status]]="Single",I2173-J2173+1,marketing_campaign[[#This Row],[Marital_Status]]="Together",I2173+J2173+2,marketing_campaign[[#This Row],[Marital_Status]]="Alone",I2173-J2173+1,marketing_campaign[[#This Row],[Marital_Status]]="Married",I2173+J2173+2,marketing_campaign[[#This Row],[Marital_Status]]="Divorced",I2173+J2173+1,marketing_campaign[[#This Row],[Marital_Status]]="YOLO",I2173-J2173+1,marketing_campaign[[#This Row],[Marital_Status]]="Absurd",I2173-J2173+1,marketing_campaign[[#This Row],[Marital_Status]]="Widow",I2173+J2173+1)</f>
        <v>1</v>
      </c>
      <c r="H2173">
        <v>65706</v>
      </c>
      <c r="I2173">
        <v>0</v>
      </c>
      <c r="J2173">
        <v>0</v>
      </c>
      <c r="K2173" s="1">
        <v>41453</v>
      </c>
      <c r="L2173">
        <v>77</v>
      </c>
      <c r="M2173" t="str" cm="1">
        <f t="array" ref="M2173">_xlfn.IFS(AND(marketing_campaign[[#This Row],[Recency]]&gt;=0,marketing_campaign[[#This Row],[Recency]]&lt;=14),"Early Recency",AND(marketing_campaign[[#This Row],[Recency]]&gt;=15,marketing_campaign[[#This Row],[Recency]]&lt;=31),"Mid-Recency",marketing_campaign[[#This Row],[Recency]]&gt;=32,"Late Recency")</f>
        <v>Late Recency</v>
      </c>
      <c r="N2173">
        <v>918</v>
      </c>
      <c r="O2173">
        <v>10</v>
      </c>
      <c r="P2173">
        <v>129</v>
      </c>
      <c r="Q2173">
        <v>13</v>
      </c>
      <c r="R2173">
        <v>0</v>
      </c>
      <c r="S2173">
        <v>129</v>
      </c>
      <c r="T2173">
        <f>marketing_campaign[[#This Row],[MntGoldProds]]+marketing_campaign[[#This Row],[MntSweetProducts]]+marketing_campaign[[#This Row],[MntFishProducts]]+marketing_campaign[[#This Row],[MntMeatProducts]]+marketing_campaign[[#This Row],[MntFruits]]+marketing_campaign[[#This Row],[MntWines]]</f>
        <v>1199</v>
      </c>
      <c r="U2173">
        <v>1</v>
      </c>
      <c r="V2173">
        <v>11</v>
      </c>
      <c r="W2173">
        <v>3</v>
      </c>
      <c r="X2173">
        <v>12</v>
      </c>
      <c r="Y2173">
        <f t="shared" si="67"/>
        <v>27</v>
      </c>
      <c r="Z2173">
        <v>7</v>
      </c>
      <c r="AA2173">
        <v>0</v>
      </c>
      <c r="AB2173">
        <v>1</v>
      </c>
      <c r="AC2173">
        <v>1</v>
      </c>
      <c r="AD2173">
        <v>0</v>
      </c>
      <c r="AE2173">
        <v>1</v>
      </c>
      <c r="AF2173">
        <v>0</v>
      </c>
      <c r="AG2173">
        <v>3</v>
      </c>
      <c r="AH2173">
        <v>11</v>
      </c>
      <c r="AI2173">
        <v>1</v>
      </c>
      <c r="AJ2173">
        <f>marketing_campaign[[#This Row],[AcceptedCmp2]]+marketing_campaign[[#This Row],[AcceptedCmp1]]+marketing_campaign[[#This Row],[AcceptedCmp5]]+marketing_campaign[[#This Row],[AcceptedCmp4]]+marketing_campaign[[#This Row],[AcceptedCmp3]]</f>
        <v>3</v>
      </c>
    </row>
    <row r="2174" spans="1:36" x14ac:dyDescent="0.35">
      <c r="A2174">
        <v>4084</v>
      </c>
      <c r="B2174">
        <v>1975</v>
      </c>
      <c r="C2174">
        <f t="shared" ca="1" si="66"/>
        <v>51</v>
      </c>
      <c r="D2174" t="str" cm="1">
        <f t="array" aca="1" ref="D217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4" t="s">
        <v>29</v>
      </c>
      <c r="F2174" t="s">
        <v>31</v>
      </c>
      <c r="G2174" cm="1">
        <f t="array" ref="G2174">_xlfn.IFS(marketing_campaign[[#This Row],[Marital_Status]]="Single",I2174-J2174+1,marketing_campaign[[#This Row],[Marital_Status]]="Together",I2174+J2174+2,marketing_campaign[[#This Row],[Marital_Status]]="Alone",I2174-J2174+1,marketing_campaign[[#This Row],[Marital_Status]]="Married",I2174+J2174+2,marketing_campaign[[#This Row],[Marital_Status]]="Divorced",I2174+J2174+1,marketing_campaign[[#This Row],[Marital_Status]]="YOLO",I2174-J2174+1,marketing_campaign[[#This Row],[Marital_Status]]="Absurd",I2174-J2174+1,marketing_campaign[[#This Row],[Marital_Status]]="Widow",I2174+J2174+1)</f>
        <v>3</v>
      </c>
      <c r="H2174">
        <v>60934</v>
      </c>
      <c r="I2174">
        <v>0</v>
      </c>
      <c r="J2174">
        <v>1</v>
      </c>
      <c r="K2174" s="1">
        <v>41656</v>
      </c>
      <c r="L2174">
        <v>41</v>
      </c>
      <c r="M2174" t="str" cm="1">
        <f t="array" ref="M2174">_xlfn.IFS(AND(marketing_campaign[[#This Row],[Recency]]&gt;=0,marketing_campaign[[#This Row],[Recency]]&lt;=14),"Early Recency",AND(marketing_campaign[[#This Row],[Recency]]&gt;=15,marketing_campaign[[#This Row],[Recency]]&lt;=31),"Mid-Recency",marketing_campaign[[#This Row],[Recency]]&gt;=32,"Late Recency")</f>
        <v>Late Recency</v>
      </c>
      <c r="N2174">
        <v>224</v>
      </c>
      <c r="O2174">
        <v>155</v>
      </c>
      <c r="P2174">
        <v>155</v>
      </c>
      <c r="Q2174">
        <v>192</v>
      </c>
      <c r="R2174">
        <v>93</v>
      </c>
      <c r="S2174">
        <v>54</v>
      </c>
      <c r="T2174">
        <f>marketing_campaign[[#This Row],[MntGoldProds]]+marketing_campaign[[#This Row],[MntSweetProducts]]+marketing_campaign[[#This Row],[MntFishProducts]]+marketing_campaign[[#This Row],[MntMeatProducts]]+marketing_campaign[[#This Row],[MntFruits]]+marketing_campaign[[#This Row],[MntWines]]</f>
        <v>873</v>
      </c>
      <c r="U2174">
        <v>2</v>
      </c>
      <c r="V2174">
        <v>6</v>
      </c>
      <c r="W2174">
        <v>4</v>
      </c>
      <c r="X2174">
        <v>11</v>
      </c>
      <c r="Y2174">
        <f t="shared" si="67"/>
        <v>23</v>
      </c>
      <c r="Z2174">
        <v>4</v>
      </c>
      <c r="AA2174">
        <v>0</v>
      </c>
      <c r="AB2174">
        <v>0</v>
      </c>
      <c r="AC2174">
        <v>0</v>
      </c>
      <c r="AD2174">
        <v>0</v>
      </c>
      <c r="AE2174">
        <v>0</v>
      </c>
      <c r="AF2174">
        <v>0</v>
      </c>
      <c r="AG2174">
        <v>3</v>
      </c>
      <c r="AH2174">
        <v>11</v>
      </c>
      <c r="AI2174">
        <v>0</v>
      </c>
      <c r="AJ2174">
        <f>marketing_campaign[[#This Row],[AcceptedCmp2]]+marketing_campaign[[#This Row],[AcceptedCmp1]]+marketing_campaign[[#This Row],[AcceptedCmp5]]+marketing_campaign[[#This Row],[AcceptedCmp4]]+marketing_campaign[[#This Row],[AcceptedCmp3]]</f>
        <v>0</v>
      </c>
    </row>
    <row r="2175" spans="1:36" x14ac:dyDescent="0.35">
      <c r="A2175">
        <v>6721</v>
      </c>
      <c r="B2175">
        <v>1951</v>
      </c>
      <c r="C2175">
        <f t="shared" ca="1" si="66"/>
        <v>75</v>
      </c>
      <c r="D2175" t="str" cm="1">
        <f t="array" aca="1" ref="D217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75" t="s">
        <v>29</v>
      </c>
      <c r="F2175" t="s">
        <v>33</v>
      </c>
      <c r="G2175" cm="1">
        <f t="array" ref="G2175">_xlfn.IFS(marketing_campaign[[#This Row],[Marital_Status]]="Single",I2175-J2175+1,marketing_campaign[[#This Row],[Marital_Status]]="Together",I2175+J2175+2,marketing_campaign[[#This Row],[Marital_Status]]="Alone",I2175-J2175+1,marketing_campaign[[#This Row],[Marital_Status]]="Married",I2175+J2175+2,marketing_campaign[[#This Row],[Marital_Status]]="Divorced",I2175+J2175+1,marketing_campaign[[#This Row],[Marital_Status]]="YOLO",I2175-J2175+1,marketing_campaign[[#This Row],[Marital_Status]]="Absurd",I2175-J2175+1,marketing_campaign[[#This Row],[Marital_Status]]="Widow",I2175+J2175+1)</f>
        <v>3</v>
      </c>
      <c r="H2175">
        <v>71965</v>
      </c>
      <c r="I2175">
        <v>0</v>
      </c>
      <c r="J2175">
        <v>1</v>
      </c>
      <c r="K2175" s="1">
        <v>41484</v>
      </c>
      <c r="L2175">
        <v>21</v>
      </c>
      <c r="M2175" t="str" cm="1">
        <f t="array" ref="M2175">_xlfn.IFS(AND(marketing_campaign[[#This Row],[Recency]]&gt;=0,marketing_campaign[[#This Row],[Recency]]&lt;=14),"Early Recency",AND(marketing_campaign[[#This Row],[Recency]]&gt;=15,marketing_campaign[[#This Row],[Recency]]&lt;=31),"Mid-Recency",marketing_campaign[[#This Row],[Recency]]&gt;=32,"Late Recency")</f>
        <v>Mid-Recency</v>
      </c>
      <c r="N2175">
        <v>572</v>
      </c>
      <c r="O2175">
        <v>19</v>
      </c>
      <c r="P2175">
        <v>286</v>
      </c>
      <c r="Q2175">
        <v>50</v>
      </c>
      <c r="R2175">
        <v>38</v>
      </c>
      <c r="S2175">
        <v>248</v>
      </c>
      <c r="T2175">
        <f>marketing_campaign[[#This Row],[MntGoldProds]]+marketing_campaign[[#This Row],[MntSweetProducts]]+marketing_campaign[[#This Row],[MntFishProducts]]+marketing_campaign[[#This Row],[MntMeatProducts]]+marketing_campaign[[#This Row],[MntFruits]]+marketing_campaign[[#This Row],[MntWines]]</f>
        <v>1213</v>
      </c>
      <c r="U2175">
        <v>3</v>
      </c>
      <c r="V2175">
        <v>6</v>
      </c>
      <c r="W2175">
        <v>3</v>
      </c>
      <c r="X2175">
        <v>5</v>
      </c>
      <c r="Y2175">
        <f t="shared" si="67"/>
        <v>17</v>
      </c>
      <c r="Z2175">
        <v>3</v>
      </c>
      <c r="AA2175">
        <v>0</v>
      </c>
      <c r="AB2175">
        <v>0</v>
      </c>
      <c r="AC2175">
        <v>0</v>
      </c>
      <c r="AD2175">
        <v>0</v>
      </c>
      <c r="AE2175">
        <v>0</v>
      </c>
      <c r="AF2175">
        <v>0</v>
      </c>
      <c r="AG2175">
        <v>3</v>
      </c>
      <c r="AH2175">
        <v>11</v>
      </c>
      <c r="AI2175">
        <v>0</v>
      </c>
      <c r="AJ2175">
        <f>marketing_campaign[[#This Row],[AcceptedCmp2]]+marketing_campaign[[#This Row],[AcceptedCmp1]]+marketing_campaign[[#This Row],[AcceptedCmp5]]+marketing_campaign[[#This Row],[AcceptedCmp4]]+marketing_campaign[[#This Row],[AcceptedCmp3]]</f>
        <v>0</v>
      </c>
    </row>
    <row r="2176" spans="1:36" x14ac:dyDescent="0.35">
      <c r="A2176">
        <v>2829</v>
      </c>
      <c r="B2176">
        <v>1955</v>
      </c>
      <c r="C2176">
        <f t="shared" ca="1" si="66"/>
        <v>71</v>
      </c>
      <c r="D2176" t="str" cm="1">
        <f t="array" aca="1" ref="D217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76" t="s">
        <v>29</v>
      </c>
      <c r="F2176" t="s">
        <v>33</v>
      </c>
      <c r="G2176" cm="1">
        <f t="array" ref="G2176">_xlfn.IFS(marketing_campaign[[#This Row],[Marital_Status]]="Single",I2176-J2176+1,marketing_campaign[[#This Row],[Marital_Status]]="Together",I2176+J2176+2,marketing_campaign[[#This Row],[Marital_Status]]="Alone",I2176-J2176+1,marketing_campaign[[#This Row],[Marital_Status]]="Married",I2176+J2176+2,marketing_campaign[[#This Row],[Marital_Status]]="Divorced",I2176+J2176+1,marketing_campaign[[#This Row],[Marital_Status]]="YOLO",I2176-J2176+1,marketing_campaign[[#This Row],[Marital_Status]]="Absurd",I2176-J2176+1,marketing_campaign[[#This Row],[Marital_Status]]="Widow",I2176+J2176+1)</f>
        <v>3</v>
      </c>
      <c r="H2176">
        <v>65210</v>
      </c>
      <c r="I2176">
        <v>0</v>
      </c>
      <c r="J2176">
        <v>1</v>
      </c>
      <c r="K2176" s="1">
        <v>41708</v>
      </c>
      <c r="L2176">
        <v>25</v>
      </c>
      <c r="M2176" t="str" cm="1">
        <f t="array" ref="M2176">_xlfn.IFS(AND(marketing_campaign[[#This Row],[Recency]]&gt;=0,marketing_campaign[[#This Row],[Recency]]&lt;=14),"Early Recency",AND(marketing_campaign[[#This Row],[Recency]]&gt;=15,marketing_campaign[[#This Row],[Recency]]&lt;=31),"Mid-Recency",marketing_campaign[[#This Row],[Recency]]&gt;=32,"Late Recency")</f>
        <v>Mid-Recency</v>
      </c>
      <c r="N2176">
        <v>626</v>
      </c>
      <c r="O2176">
        <v>0</v>
      </c>
      <c r="P2176">
        <v>70</v>
      </c>
      <c r="Q2176">
        <v>0</v>
      </c>
      <c r="R2176">
        <v>7</v>
      </c>
      <c r="S2176">
        <v>28</v>
      </c>
      <c r="T2176">
        <f>marketing_campaign[[#This Row],[MntGoldProds]]+marketing_campaign[[#This Row],[MntSweetProducts]]+marketing_campaign[[#This Row],[MntFishProducts]]+marketing_campaign[[#This Row],[MntMeatProducts]]+marketing_campaign[[#This Row],[MntFruits]]+marketing_campaign[[#This Row],[MntWines]]</f>
        <v>731</v>
      </c>
      <c r="U2176">
        <v>2</v>
      </c>
      <c r="V2176">
        <v>9</v>
      </c>
      <c r="W2176">
        <v>3</v>
      </c>
      <c r="X2176">
        <v>8</v>
      </c>
      <c r="Y2176">
        <f t="shared" si="67"/>
        <v>22</v>
      </c>
      <c r="Z2176">
        <v>6</v>
      </c>
      <c r="AA2176">
        <v>0</v>
      </c>
      <c r="AB2176">
        <v>1</v>
      </c>
      <c r="AC2176">
        <v>0</v>
      </c>
      <c r="AD2176">
        <v>1</v>
      </c>
      <c r="AE2176">
        <v>0</v>
      </c>
      <c r="AF2176">
        <v>0</v>
      </c>
      <c r="AG2176">
        <v>3</v>
      </c>
      <c r="AH2176">
        <v>11</v>
      </c>
      <c r="AI2176">
        <v>0</v>
      </c>
      <c r="AJ2176">
        <f>marketing_campaign[[#This Row],[AcceptedCmp2]]+marketing_campaign[[#This Row],[AcceptedCmp1]]+marketing_campaign[[#This Row],[AcceptedCmp5]]+marketing_campaign[[#This Row],[AcceptedCmp4]]+marketing_campaign[[#This Row],[AcceptedCmp3]]</f>
        <v>2</v>
      </c>
    </row>
    <row r="2177" spans="1:36" x14ac:dyDescent="0.35">
      <c r="A2177">
        <v>1772</v>
      </c>
      <c r="B2177">
        <v>1975</v>
      </c>
      <c r="C2177">
        <f t="shared" ca="1" si="66"/>
        <v>51</v>
      </c>
      <c r="D2177" t="str" cm="1">
        <f t="array" aca="1" ref="D217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7" t="s">
        <v>32</v>
      </c>
      <c r="F2177" t="s">
        <v>33</v>
      </c>
      <c r="G2177" cm="1">
        <f t="array" ref="G2177">_xlfn.IFS(marketing_campaign[[#This Row],[Marital_Status]]="Single",I2177-J2177+1,marketing_campaign[[#This Row],[Marital_Status]]="Together",I2177+J2177+2,marketing_campaign[[#This Row],[Marital_Status]]="Alone",I2177-J2177+1,marketing_campaign[[#This Row],[Marital_Status]]="Married",I2177+J2177+2,marketing_campaign[[#This Row],[Marital_Status]]="Divorced",I2177+J2177+1,marketing_campaign[[#This Row],[Marital_Status]]="YOLO",I2177-J2177+1,marketing_campaign[[#This Row],[Marital_Status]]="Absurd",I2177-J2177+1,marketing_campaign[[#This Row],[Marital_Status]]="Widow",I2177+J2177+1)</f>
        <v>2</v>
      </c>
      <c r="H2177">
        <v>79174</v>
      </c>
      <c r="I2177">
        <v>0</v>
      </c>
      <c r="J2177">
        <v>0</v>
      </c>
      <c r="K2177" s="1">
        <v>41285</v>
      </c>
      <c r="L2177">
        <v>2</v>
      </c>
      <c r="M2177" t="str" cm="1">
        <f t="array" ref="M2177">_xlfn.IFS(AND(marketing_campaign[[#This Row],[Recency]]&gt;=0,marketing_campaign[[#This Row],[Recency]]&lt;=14),"Early Recency",AND(marketing_campaign[[#This Row],[Recency]]&gt;=15,marketing_campaign[[#This Row],[Recency]]&lt;=31),"Mid-Recency",marketing_campaign[[#This Row],[Recency]]&gt;=32,"Late Recency")</f>
        <v>Early Recency</v>
      </c>
      <c r="N2177">
        <v>1074</v>
      </c>
      <c r="O2177">
        <v>37</v>
      </c>
      <c r="P2177">
        <v>518</v>
      </c>
      <c r="Q2177">
        <v>193</v>
      </c>
      <c r="R2177">
        <v>92</v>
      </c>
      <c r="S2177">
        <v>129</v>
      </c>
      <c r="T2177">
        <f>marketing_campaign[[#This Row],[MntGoldProds]]+marketing_campaign[[#This Row],[MntSweetProducts]]+marketing_campaign[[#This Row],[MntFishProducts]]+marketing_campaign[[#This Row],[MntMeatProducts]]+marketing_campaign[[#This Row],[MntFruits]]+marketing_campaign[[#This Row],[MntWines]]</f>
        <v>2043</v>
      </c>
      <c r="U2177">
        <v>1</v>
      </c>
      <c r="V2177">
        <v>5</v>
      </c>
      <c r="W2177">
        <v>6</v>
      </c>
      <c r="X2177">
        <v>7</v>
      </c>
      <c r="Y2177">
        <f t="shared" si="67"/>
        <v>19</v>
      </c>
      <c r="Z2177">
        <v>2</v>
      </c>
      <c r="AA2177">
        <v>0</v>
      </c>
      <c r="AB2177">
        <v>0</v>
      </c>
      <c r="AC2177">
        <v>1</v>
      </c>
      <c r="AD2177">
        <v>1</v>
      </c>
      <c r="AE2177">
        <v>0</v>
      </c>
      <c r="AF2177">
        <v>0</v>
      </c>
      <c r="AG2177">
        <v>3</v>
      </c>
      <c r="AH2177">
        <v>11</v>
      </c>
      <c r="AI2177">
        <v>1</v>
      </c>
      <c r="AJ2177">
        <f>marketing_campaign[[#This Row],[AcceptedCmp2]]+marketing_campaign[[#This Row],[AcceptedCmp1]]+marketing_campaign[[#This Row],[AcceptedCmp5]]+marketing_campaign[[#This Row],[AcceptedCmp4]]+marketing_campaign[[#This Row],[AcceptedCmp3]]</f>
        <v>2</v>
      </c>
    </row>
    <row r="2178" spans="1:36" x14ac:dyDescent="0.35">
      <c r="A2178">
        <v>1544</v>
      </c>
      <c r="B2178">
        <v>1967</v>
      </c>
      <c r="C2178">
        <f t="shared" ref="C2178:C2241" ca="1" si="68">YEAR(TODAY())-B2178</f>
        <v>59</v>
      </c>
      <c r="D2178" t="str" cm="1">
        <f t="array" aca="1" ref="D217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8" t="s">
        <v>34</v>
      </c>
      <c r="F2178" t="s">
        <v>35</v>
      </c>
      <c r="G2178" cm="1">
        <f t="array" ref="G2178">_xlfn.IFS(marketing_campaign[[#This Row],[Marital_Status]]="Single",I2178-J2178+1,marketing_campaign[[#This Row],[Marital_Status]]="Together",I2178+J2178+2,marketing_campaign[[#This Row],[Marital_Status]]="Alone",I2178-J2178+1,marketing_campaign[[#This Row],[Marital_Status]]="Married",I2178+J2178+2,marketing_campaign[[#This Row],[Marital_Status]]="Divorced",I2178+J2178+1,marketing_campaign[[#This Row],[Marital_Status]]="YOLO",I2178-J2178+1,marketing_campaign[[#This Row],[Marital_Status]]="Absurd",I2178-J2178+1,marketing_campaign[[#This Row],[Marital_Status]]="Widow",I2178+J2178+1)</f>
        <v>1</v>
      </c>
      <c r="H2178">
        <v>81380</v>
      </c>
      <c r="I2178">
        <v>0</v>
      </c>
      <c r="J2178">
        <v>0</v>
      </c>
      <c r="K2178" s="1">
        <v>41265</v>
      </c>
      <c r="L2178">
        <v>51</v>
      </c>
      <c r="M2178" t="str" cm="1">
        <f t="array" ref="M2178">_xlfn.IFS(AND(marketing_campaign[[#This Row],[Recency]]&gt;=0,marketing_campaign[[#This Row],[Recency]]&lt;=14),"Early Recency",AND(marketing_campaign[[#This Row],[Recency]]&gt;=15,marketing_campaign[[#This Row],[Recency]]&lt;=31),"Mid-Recency",marketing_campaign[[#This Row],[Recency]]&gt;=32,"Late Recency")</f>
        <v>Late Recency</v>
      </c>
      <c r="N2178">
        <v>741</v>
      </c>
      <c r="O2178">
        <v>68</v>
      </c>
      <c r="P2178">
        <v>689</v>
      </c>
      <c r="Q2178">
        <v>224</v>
      </c>
      <c r="R2178">
        <v>68</v>
      </c>
      <c r="S2178">
        <v>103</v>
      </c>
      <c r="T2178">
        <f>marketing_campaign[[#This Row],[MntGoldProds]]+marketing_campaign[[#This Row],[MntSweetProducts]]+marketing_campaign[[#This Row],[MntFishProducts]]+marketing_campaign[[#This Row],[MntMeatProducts]]+marketing_campaign[[#This Row],[MntFruits]]+marketing_campaign[[#This Row],[MntWines]]</f>
        <v>1893</v>
      </c>
      <c r="U2178">
        <v>1</v>
      </c>
      <c r="V2178">
        <v>4</v>
      </c>
      <c r="W2178">
        <v>2</v>
      </c>
      <c r="X2178">
        <v>10</v>
      </c>
      <c r="Y2178">
        <f t="shared" ref="Y2178:Y2241" si="69">U2178+V2178+W2178+X2178</f>
        <v>17</v>
      </c>
      <c r="Z2178">
        <v>2</v>
      </c>
      <c r="AA2178">
        <v>0</v>
      </c>
      <c r="AB2178">
        <v>0</v>
      </c>
      <c r="AC2178">
        <v>0</v>
      </c>
      <c r="AD2178">
        <v>0</v>
      </c>
      <c r="AE2178">
        <v>0</v>
      </c>
      <c r="AF2178">
        <v>0</v>
      </c>
      <c r="AG2178">
        <v>3</v>
      </c>
      <c r="AH2178">
        <v>11</v>
      </c>
      <c r="AI2178">
        <v>0</v>
      </c>
      <c r="AJ2178">
        <f>marketing_campaign[[#This Row],[AcceptedCmp2]]+marketing_campaign[[#This Row],[AcceptedCmp1]]+marketing_campaign[[#This Row],[AcceptedCmp5]]+marketing_campaign[[#This Row],[AcceptedCmp4]]+marketing_campaign[[#This Row],[AcceptedCmp3]]</f>
        <v>0</v>
      </c>
    </row>
    <row r="2179" spans="1:36" x14ac:dyDescent="0.35">
      <c r="A2179">
        <v>492</v>
      </c>
      <c r="B2179">
        <v>1973</v>
      </c>
      <c r="C2179">
        <f t="shared" ca="1" si="68"/>
        <v>53</v>
      </c>
      <c r="D2179" t="str" cm="1">
        <f t="array" aca="1" ref="D217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79" t="s">
        <v>32</v>
      </c>
      <c r="F2179" t="s">
        <v>41</v>
      </c>
      <c r="G2179" cm="1">
        <f t="array" ref="G2179">_xlfn.IFS(marketing_campaign[[#This Row],[Marital_Status]]="Single",I2179-J2179+1,marketing_campaign[[#This Row],[Marital_Status]]="Together",I2179+J2179+2,marketing_campaign[[#This Row],[Marital_Status]]="Alone",I2179-J2179+1,marketing_campaign[[#This Row],[Marital_Status]]="Married",I2179+J2179+2,marketing_campaign[[#This Row],[Marital_Status]]="Divorced",I2179+J2179+1,marketing_campaign[[#This Row],[Marital_Status]]="YOLO",I2179-J2179+1,marketing_campaign[[#This Row],[Marital_Status]]="Absurd",I2179-J2179+1,marketing_campaign[[#This Row],[Marital_Status]]="Widow",I2179+J2179+1)</f>
        <v>0</v>
      </c>
      <c r="H2179">
        <v>48432</v>
      </c>
      <c r="I2179">
        <v>0</v>
      </c>
      <c r="J2179">
        <v>1</v>
      </c>
      <c r="K2179" s="1">
        <v>41200</v>
      </c>
      <c r="L2179">
        <v>3</v>
      </c>
      <c r="M2179" t="str" cm="1">
        <f t="array" ref="M2179">_xlfn.IFS(AND(marketing_campaign[[#This Row],[Recency]]&gt;=0,marketing_campaign[[#This Row],[Recency]]&lt;=14),"Early Recency",AND(marketing_campaign[[#This Row],[Recency]]&gt;=15,marketing_campaign[[#This Row],[Recency]]&lt;=31),"Mid-Recency",marketing_campaign[[#This Row],[Recency]]&gt;=32,"Late Recency")</f>
        <v>Early Recency</v>
      </c>
      <c r="N2179">
        <v>322</v>
      </c>
      <c r="O2179">
        <v>3</v>
      </c>
      <c r="P2179">
        <v>50</v>
      </c>
      <c r="Q2179">
        <v>4</v>
      </c>
      <c r="R2179">
        <v>3</v>
      </c>
      <c r="S2179">
        <v>42</v>
      </c>
      <c r="T2179">
        <f>marketing_campaign[[#This Row],[MntGoldProds]]+marketing_campaign[[#This Row],[MntSweetProducts]]+marketing_campaign[[#This Row],[MntFishProducts]]+marketing_campaign[[#This Row],[MntMeatProducts]]+marketing_campaign[[#This Row],[MntFruits]]+marketing_campaign[[#This Row],[MntWines]]</f>
        <v>424</v>
      </c>
      <c r="U2179">
        <v>5</v>
      </c>
      <c r="V2179">
        <v>7</v>
      </c>
      <c r="W2179">
        <v>1</v>
      </c>
      <c r="X2179">
        <v>6</v>
      </c>
      <c r="Y2179">
        <f t="shared" si="69"/>
        <v>19</v>
      </c>
      <c r="Z2179">
        <v>8</v>
      </c>
      <c r="AA2179">
        <v>0</v>
      </c>
      <c r="AB2179">
        <v>0</v>
      </c>
      <c r="AC2179">
        <v>0</v>
      </c>
      <c r="AD2179">
        <v>0</v>
      </c>
      <c r="AE2179">
        <v>0</v>
      </c>
      <c r="AF2179">
        <v>0</v>
      </c>
      <c r="AG2179">
        <v>3</v>
      </c>
      <c r="AH2179">
        <v>11</v>
      </c>
      <c r="AI2179">
        <v>0</v>
      </c>
      <c r="AJ2179">
        <f>marketing_campaign[[#This Row],[AcceptedCmp2]]+marketing_campaign[[#This Row],[AcceptedCmp1]]+marketing_campaign[[#This Row],[AcceptedCmp5]]+marketing_campaign[[#This Row],[AcceptedCmp4]]+marketing_campaign[[#This Row],[AcceptedCmp3]]</f>
        <v>0</v>
      </c>
    </row>
    <row r="2180" spans="1:36" x14ac:dyDescent="0.35">
      <c r="A2180">
        <v>4377</v>
      </c>
      <c r="B2180">
        <v>1971</v>
      </c>
      <c r="C2180">
        <f t="shared" ca="1" si="68"/>
        <v>55</v>
      </c>
      <c r="D2180" t="str" cm="1">
        <f t="array" aca="1" ref="D218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0" t="s">
        <v>29</v>
      </c>
      <c r="F2180" t="s">
        <v>33</v>
      </c>
      <c r="G2180" cm="1">
        <f t="array" ref="G2180">_xlfn.IFS(marketing_campaign[[#This Row],[Marital_Status]]="Single",I2180-J2180+1,marketing_campaign[[#This Row],[Marital_Status]]="Together",I2180+J2180+2,marketing_campaign[[#This Row],[Marital_Status]]="Alone",I2180-J2180+1,marketing_campaign[[#This Row],[Marital_Status]]="Married",I2180+J2180+2,marketing_campaign[[#This Row],[Marital_Status]]="Divorced",I2180+J2180+1,marketing_campaign[[#This Row],[Marital_Status]]="YOLO",I2180-J2180+1,marketing_campaign[[#This Row],[Marital_Status]]="Absurd",I2180-J2180+1,marketing_campaign[[#This Row],[Marital_Status]]="Widow",I2180+J2180+1)</f>
        <v>3</v>
      </c>
      <c r="H2180">
        <v>52914</v>
      </c>
      <c r="I2180">
        <v>0</v>
      </c>
      <c r="J2180">
        <v>1</v>
      </c>
      <c r="K2180" s="1">
        <v>41281</v>
      </c>
      <c r="L2180">
        <v>32</v>
      </c>
      <c r="M2180" t="str" cm="1">
        <f t="array" ref="M2180">_xlfn.IFS(AND(marketing_campaign[[#This Row],[Recency]]&gt;=0,marketing_campaign[[#This Row],[Recency]]&lt;=14),"Early Recency",AND(marketing_campaign[[#This Row],[Recency]]&gt;=15,marketing_campaign[[#This Row],[Recency]]&lt;=31),"Mid-Recency",marketing_campaign[[#This Row],[Recency]]&gt;=32,"Late Recency")</f>
        <v>Late Recency</v>
      </c>
      <c r="N2180">
        <v>254</v>
      </c>
      <c r="O2180">
        <v>10</v>
      </c>
      <c r="P2180">
        <v>44</v>
      </c>
      <c r="Q2180">
        <v>30</v>
      </c>
      <c r="R2180">
        <v>10</v>
      </c>
      <c r="S2180">
        <v>227</v>
      </c>
      <c r="T2180">
        <f>marketing_campaign[[#This Row],[MntGoldProds]]+marketing_campaign[[#This Row],[MntSweetProducts]]+marketing_campaign[[#This Row],[MntFishProducts]]+marketing_campaign[[#This Row],[MntMeatProducts]]+marketing_campaign[[#This Row],[MntFruits]]+marketing_campaign[[#This Row],[MntWines]]</f>
        <v>575</v>
      </c>
      <c r="U2180">
        <v>2</v>
      </c>
      <c r="V2180">
        <v>7</v>
      </c>
      <c r="W2180">
        <v>3</v>
      </c>
      <c r="X2180">
        <v>3</v>
      </c>
      <c r="Y2180">
        <f t="shared" si="69"/>
        <v>15</v>
      </c>
      <c r="Z2180">
        <v>7</v>
      </c>
      <c r="AA2180">
        <v>1</v>
      </c>
      <c r="AB2180">
        <v>0</v>
      </c>
      <c r="AC2180">
        <v>0</v>
      </c>
      <c r="AD2180">
        <v>0</v>
      </c>
      <c r="AE2180">
        <v>0</v>
      </c>
      <c r="AF2180">
        <v>0</v>
      </c>
      <c r="AG2180">
        <v>3</v>
      </c>
      <c r="AH2180">
        <v>11</v>
      </c>
      <c r="AI2180">
        <v>0</v>
      </c>
      <c r="AJ2180">
        <f>marketing_campaign[[#This Row],[AcceptedCmp2]]+marketing_campaign[[#This Row],[AcceptedCmp1]]+marketing_campaign[[#This Row],[AcceptedCmp5]]+marketing_campaign[[#This Row],[AcceptedCmp4]]+marketing_campaign[[#This Row],[AcceptedCmp3]]</f>
        <v>1</v>
      </c>
    </row>
    <row r="2181" spans="1:36" x14ac:dyDescent="0.35">
      <c r="A2181">
        <v>4541</v>
      </c>
      <c r="B2181">
        <v>1955</v>
      </c>
      <c r="C2181">
        <f t="shared" ca="1" si="68"/>
        <v>71</v>
      </c>
      <c r="D2181" t="str" cm="1">
        <f t="array" aca="1" ref="D218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1" t="s">
        <v>29</v>
      </c>
      <c r="F2181" t="s">
        <v>31</v>
      </c>
      <c r="G2181" cm="1">
        <f t="array" ref="G2181">_xlfn.IFS(marketing_campaign[[#This Row],[Marital_Status]]="Single",I2181-J2181+1,marketing_campaign[[#This Row],[Marital_Status]]="Together",I2181+J2181+2,marketing_campaign[[#This Row],[Marital_Status]]="Alone",I2181-J2181+1,marketing_campaign[[#This Row],[Marital_Status]]="Married",I2181+J2181+2,marketing_campaign[[#This Row],[Marital_Status]]="Divorced",I2181+J2181+1,marketing_campaign[[#This Row],[Marital_Status]]="YOLO",I2181-J2181+1,marketing_campaign[[#This Row],[Marital_Status]]="Absurd",I2181-J2181+1,marketing_campaign[[#This Row],[Marital_Status]]="Widow",I2181+J2181+1)</f>
        <v>3</v>
      </c>
      <c r="H2181">
        <v>38946</v>
      </c>
      <c r="I2181">
        <v>0</v>
      </c>
      <c r="J2181">
        <v>1</v>
      </c>
      <c r="K2181" s="1">
        <v>41571</v>
      </c>
      <c r="L2181">
        <v>84</v>
      </c>
      <c r="M2181" t="str" cm="1">
        <f t="array" ref="M2181">_xlfn.IFS(AND(marketing_campaign[[#This Row],[Recency]]&gt;=0,marketing_campaign[[#This Row],[Recency]]&lt;=14),"Early Recency",AND(marketing_campaign[[#This Row],[Recency]]&gt;=15,marketing_campaign[[#This Row],[Recency]]&lt;=31),"Mid-Recency",marketing_campaign[[#This Row],[Recency]]&gt;=32,"Late Recency")</f>
        <v>Late Recency</v>
      </c>
      <c r="N2181">
        <v>116</v>
      </c>
      <c r="O2181">
        <v>6</v>
      </c>
      <c r="P2181">
        <v>82</v>
      </c>
      <c r="Q2181">
        <v>6</v>
      </c>
      <c r="R2181">
        <v>6</v>
      </c>
      <c r="S2181">
        <v>41</v>
      </c>
      <c r="T2181">
        <f>marketing_campaign[[#This Row],[MntGoldProds]]+marketing_campaign[[#This Row],[MntSweetProducts]]+marketing_campaign[[#This Row],[MntFishProducts]]+marketing_campaign[[#This Row],[MntMeatProducts]]+marketing_campaign[[#This Row],[MntFruits]]+marketing_campaign[[#This Row],[MntWines]]</f>
        <v>257</v>
      </c>
      <c r="U2181">
        <v>2</v>
      </c>
      <c r="V2181">
        <v>3</v>
      </c>
      <c r="W2181">
        <v>1</v>
      </c>
      <c r="X2181">
        <v>6</v>
      </c>
      <c r="Y2181">
        <f t="shared" si="69"/>
        <v>12</v>
      </c>
      <c r="Z2181">
        <v>5</v>
      </c>
      <c r="AA2181">
        <v>0</v>
      </c>
      <c r="AB2181">
        <v>0</v>
      </c>
      <c r="AC2181">
        <v>0</v>
      </c>
      <c r="AD2181">
        <v>0</v>
      </c>
      <c r="AE2181">
        <v>0</v>
      </c>
      <c r="AF2181">
        <v>0</v>
      </c>
      <c r="AG2181">
        <v>3</v>
      </c>
      <c r="AH2181">
        <v>11</v>
      </c>
      <c r="AI2181">
        <v>0</v>
      </c>
      <c r="AJ2181">
        <f>marketing_campaign[[#This Row],[AcceptedCmp2]]+marketing_campaign[[#This Row],[AcceptedCmp1]]+marketing_campaign[[#This Row],[AcceptedCmp5]]+marketing_campaign[[#This Row],[AcceptedCmp4]]+marketing_campaign[[#This Row],[AcceptedCmp3]]</f>
        <v>0</v>
      </c>
    </row>
    <row r="2182" spans="1:36" x14ac:dyDescent="0.35">
      <c r="A2182">
        <v>1321</v>
      </c>
      <c r="B2182">
        <v>1974</v>
      </c>
      <c r="C2182">
        <f t="shared" ca="1" si="68"/>
        <v>52</v>
      </c>
      <c r="D2182" t="str" cm="1">
        <f t="array" aca="1" ref="D218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2" t="s">
        <v>29</v>
      </c>
      <c r="F2182" t="s">
        <v>33</v>
      </c>
      <c r="G2182" cm="1">
        <f t="array" ref="G2182">_xlfn.IFS(marketing_campaign[[#This Row],[Marital_Status]]="Single",I2182-J2182+1,marketing_campaign[[#This Row],[Marital_Status]]="Together",I2182+J2182+2,marketing_campaign[[#This Row],[Marital_Status]]="Alone",I2182-J2182+1,marketing_campaign[[#This Row],[Marital_Status]]="Married",I2182+J2182+2,marketing_campaign[[#This Row],[Marital_Status]]="Divorced",I2182+J2182+1,marketing_campaign[[#This Row],[Marital_Status]]="YOLO",I2182-J2182+1,marketing_campaign[[#This Row],[Marital_Status]]="Absurd",I2182-J2182+1,marketing_campaign[[#This Row],[Marital_Status]]="Widow",I2182+J2182+1)</f>
        <v>3</v>
      </c>
      <c r="H2182">
        <v>26067</v>
      </c>
      <c r="I2182">
        <v>1</v>
      </c>
      <c r="J2182">
        <v>0</v>
      </c>
      <c r="K2182" s="1">
        <v>41582</v>
      </c>
      <c r="L2182">
        <v>49</v>
      </c>
      <c r="M2182" t="str" cm="1">
        <f t="array" ref="M2182">_xlfn.IFS(AND(marketing_campaign[[#This Row],[Recency]]&gt;=0,marketing_campaign[[#This Row],[Recency]]&lt;=14),"Early Recency",AND(marketing_campaign[[#This Row],[Recency]]&gt;=15,marketing_campaign[[#This Row],[Recency]]&lt;=31),"Mid-Recency",marketing_campaign[[#This Row],[Recency]]&gt;=32,"Late Recency")</f>
        <v>Late Recency</v>
      </c>
      <c r="N2182">
        <v>22</v>
      </c>
      <c r="O2182">
        <v>2</v>
      </c>
      <c r="P2182">
        <v>18</v>
      </c>
      <c r="Q2182">
        <v>0</v>
      </c>
      <c r="R2182">
        <v>2</v>
      </c>
      <c r="S2182">
        <v>12</v>
      </c>
      <c r="T2182">
        <f>marketing_campaign[[#This Row],[MntGoldProds]]+marketing_campaign[[#This Row],[MntSweetProducts]]+marketing_campaign[[#This Row],[MntFishProducts]]+marketing_campaign[[#This Row],[MntMeatProducts]]+marketing_campaign[[#This Row],[MntFruits]]+marketing_campaign[[#This Row],[MntWines]]</f>
        <v>56</v>
      </c>
      <c r="U2182">
        <v>3</v>
      </c>
      <c r="V2182">
        <v>3</v>
      </c>
      <c r="W2182">
        <v>0</v>
      </c>
      <c r="X2182">
        <v>3</v>
      </c>
      <c r="Y2182">
        <f t="shared" si="69"/>
        <v>9</v>
      </c>
      <c r="Z2182">
        <v>8</v>
      </c>
      <c r="AA2182">
        <v>0</v>
      </c>
      <c r="AB2182">
        <v>0</v>
      </c>
      <c r="AC2182">
        <v>0</v>
      </c>
      <c r="AD2182">
        <v>0</v>
      </c>
      <c r="AE2182">
        <v>0</v>
      </c>
      <c r="AF2182">
        <v>0</v>
      </c>
      <c r="AG2182">
        <v>3</v>
      </c>
      <c r="AH2182">
        <v>11</v>
      </c>
      <c r="AI2182">
        <v>0</v>
      </c>
      <c r="AJ2182">
        <f>marketing_campaign[[#This Row],[AcceptedCmp2]]+marketing_campaign[[#This Row],[AcceptedCmp1]]+marketing_campaign[[#This Row],[AcceptedCmp5]]+marketing_campaign[[#This Row],[AcceptedCmp4]]+marketing_campaign[[#This Row],[AcceptedCmp3]]</f>
        <v>0</v>
      </c>
    </row>
    <row r="2183" spans="1:36" x14ac:dyDescent="0.35">
      <c r="A2183">
        <v>8858</v>
      </c>
      <c r="B2183">
        <v>1972</v>
      </c>
      <c r="C2183">
        <f t="shared" ca="1" si="68"/>
        <v>54</v>
      </c>
      <c r="D2183" t="str" cm="1">
        <f t="array" aca="1" ref="D218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3" t="s">
        <v>32</v>
      </c>
      <c r="F2183" t="s">
        <v>33</v>
      </c>
      <c r="G2183" cm="1">
        <f t="array" ref="G2183">_xlfn.IFS(marketing_campaign[[#This Row],[Marital_Status]]="Single",I2183-J2183+1,marketing_campaign[[#This Row],[Marital_Status]]="Together",I2183+J2183+2,marketing_campaign[[#This Row],[Marital_Status]]="Alone",I2183-J2183+1,marketing_campaign[[#This Row],[Marital_Status]]="Married",I2183+J2183+2,marketing_campaign[[#This Row],[Marital_Status]]="Divorced",I2183+J2183+1,marketing_campaign[[#This Row],[Marital_Status]]="YOLO",I2183-J2183+1,marketing_campaign[[#This Row],[Marital_Status]]="Absurd",I2183-J2183+1,marketing_campaign[[#This Row],[Marital_Status]]="Widow",I2183+J2183+1)</f>
        <v>3</v>
      </c>
      <c r="H2183">
        <v>44325</v>
      </c>
      <c r="I2183">
        <v>0</v>
      </c>
      <c r="J2183">
        <v>1</v>
      </c>
      <c r="K2183" s="1">
        <v>41340</v>
      </c>
      <c r="L2183">
        <v>69</v>
      </c>
      <c r="M2183" t="str" cm="1">
        <f t="array" ref="M2183">_xlfn.IFS(AND(marketing_campaign[[#This Row],[Recency]]&gt;=0,marketing_campaign[[#This Row],[Recency]]&lt;=14),"Early Recency",AND(marketing_campaign[[#This Row],[Recency]]&gt;=15,marketing_campaign[[#This Row],[Recency]]&lt;=31),"Mid-Recency",marketing_campaign[[#This Row],[Recency]]&gt;=32,"Late Recency")</f>
        <v>Late Recency</v>
      </c>
      <c r="N2183">
        <v>516</v>
      </c>
      <c r="O2183">
        <v>0</v>
      </c>
      <c r="P2183">
        <v>21</v>
      </c>
      <c r="Q2183">
        <v>0</v>
      </c>
      <c r="R2183">
        <v>0</v>
      </c>
      <c r="S2183">
        <v>5</v>
      </c>
      <c r="T2183">
        <f>marketing_campaign[[#This Row],[MntGoldProds]]+marketing_campaign[[#This Row],[MntSweetProducts]]+marketing_campaign[[#This Row],[MntFishProducts]]+marketing_campaign[[#This Row],[MntMeatProducts]]+marketing_campaign[[#This Row],[MntFruits]]+marketing_campaign[[#This Row],[MntWines]]</f>
        <v>542</v>
      </c>
      <c r="U2183">
        <v>4</v>
      </c>
      <c r="V2183">
        <v>8</v>
      </c>
      <c r="W2183">
        <v>2</v>
      </c>
      <c r="X2183">
        <v>7</v>
      </c>
      <c r="Y2183">
        <f t="shared" si="69"/>
        <v>21</v>
      </c>
      <c r="Z2183">
        <v>8</v>
      </c>
      <c r="AA2183">
        <v>0</v>
      </c>
      <c r="AB2183">
        <v>1</v>
      </c>
      <c r="AC2183">
        <v>0</v>
      </c>
      <c r="AD2183">
        <v>0</v>
      </c>
      <c r="AE2183">
        <v>0</v>
      </c>
      <c r="AF2183">
        <v>0</v>
      </c>
      <c r="AG2183">
        <v>3</v>
      </c>
      <c r="AH2183">
        <v>11</v>
      </c>
      <c r="AI2183">
        <v>0</v>
      </c>
      <c r="AJ2183">
        <f>marketing_campaign[[#This Row],[AcceptedCmp2]]+marketing_campaign[[#This Row],[AcceptedCmp1]]+marketing_campaign[[#This Row],[AcceptedCmp5]]+marketing_campaign[[#This Row],[AcceptedCmp4]]+marketing_campaign[[#This Row],[AcceptedCmp3]]</f>
        <v>1</v>
      </c>
    </row>
    <row r="2184" spans="1:36" x14ac:dyDescent="0.35">
      <c r="A2184">
        <v>3266</v>
      </c>
      <c r="B2184">
        <v>1964</v>
      </c>
      <c r="C2184">
        <f t="shared" ca="1" si="68"/>
        <v>62</v>
      </c>
      <c r="D2184" t="str" cm="1">
        <f t="array" aca="1" ref="D218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4" t="s">
        <v>29</v>
      </c>
      <c r="F2184" t="s">
        <v>33</v>
      </c>
      <c r="G2184" cm="1">
        <f t="array" ref="G2184">_xlfn.IFS(marketing_campaign[[#This Row],[Marital_Status]]="Single",I2184-J2184+1,marketing_campaign[[#This Row],[Marital_Status]]="Together",I2184+J2184+2,marketing_campaign[[#This Row],[Marital_Status]]="Alone",I2184-J2184+1,marketing_campaign[[#This Row],[Marital_Status]]="Married",I2184+J2184+2,marketing_campaign[[#This Row],[Marital_Status]]="Divorced",I2184+J2184+1,marketing_campaign[[#This Row],[Marital_Status]]="YOLO",I2184-J2184+1,marketing_campaign[[#This Row],[Marital_Status]]="Absurd",I2184-J2184+1,marketing_campaign[[#This Row],[Marital_Status]]="Widow",I2184+J2184+1)</f>
        <v>2</v>
      </c>
      <c r="H2184">
        <v>42523</v>
      </c>
      <c r="I2184">
        <v>0</v>
      </c>
      <c r="J2184">
        <v>0</v>
      </c>
      <c r="K2184" s="1">
        <v>41752</v>
      </c>
      <c r="L2184">
        <v>96</v>
      </c>
      <c r="M2184" t="str" cm="1">
        <f t="array" ref="M2184">_xlfn.IFS(AND(marketing_campaign[[#This Row],[Recency]]&gt;=0,marketing_campaign[[#This Row],[Recency]]&lt;=14),"Early Recency",AND(marketing_campaign[[#This Row],[Recency]]&gt;=15,marketing_campaign[[#This Row],[Recency]]&lt;=31),"Mid-Recency",marketing_campaign[[#This Row],[Recency]]&gt;=32,"Late Recency")</f>
        <v>Late Recency</v>
      </c>
      <c r="N2184">
        <v>14</v>
      </c>
      <c r="O2184">
        <v>36</v>
      </c>
      <c r="P2184">
        <v>11</v>
      </c>
      <c r="Q2184">
        <v>3</v>
      </c>
      <c r="R2184">
        <v>26</v>
      </c>
      <c r="S2184">
        <v>35</v>
      </c>
      <c r="T2184">
        <f>marketing_campaign[[#This Row],[MntGoldProds]]+marketing_campaign[[#This Row],[MntSweetProducts]]+marketing_campaign[[#This Row],[MntFishProducts]]+marketing_campaign[[#This Row],[MntMeatProducts]]+marketing_campaign[[#This Row],[MntFruits]]+marketing_campaign[[#This Row],[MntWines]]</f>
        <v>125</v>
      </c>
      <c r="U2184">
        <v>1</v>
      </c>
      <c r="V2184">
        <v>1</v>
      </c>
      <c r="W2184">
        <v>1</v>
      </c>
      <c r="X2184">
        <v>4</v>
      </c>
      <c r="Y2184">
        <f t="shared" si="69"/>
        <v>7</v>
      </c>
      <c r="Z2184">
        <v>2</v>
      </c>
      <c r="AA2184">
        <v>0</v>
      </c>
      <c r="AB2184">
        <v>0</v>
      </c>
      <c r="AC2184">
        <v>0</v>
      </c>
      <c r="AD2184">
        <v>0</v>
      </c>
      <c r="AE2184">
        <v>0</v>
      </c>
      <c r="AF2184">
        <v>0</v>
      </c>
      <c r="AG2184">
        <v>3</v>
      </c>
      <c r="AH2184">
        <v>11</v>
      </c>
      <c r="AI2184">
        <v>0</v>
      </c>
      <c r="AJ2184">
        <f>marketing_campaign[[#This Row],[AcceptedCmp2]]+marketing_campaign[[#This Row],[AcceptedCmp1]]+marketing_campaign[[#This Row],[AcceptedCmp5]]+marketing_campaign[[#This Row],[AcceptedCmp4]]+marketing_campaign[[#This Row],[AcceptedCmp3]]</f>
        <v>0</v>
      </c>
    </row>
    <row r="2185" spans="1:36" x14ac:dyDescent="0.35">
      <c r="A2185">
        <v>11187</v>
      </c>
      <c r="B2185">
        <v>1978</v>
      </c>
      <c r="C2185">
        <f t="shared" ca="1" si="68"/>
        <v>48</v>
      </c>
      <c r="D2185" t="str" cm="1">
        <f t="array" aca="1" ref="D218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5" t="s">
        <v>36</v>
      </c>
      <c r="F2185" t="s">
        <v>30</v>
      </c>
      <c r="G2185" cm="1">
        <f t="array" ref="G2185">_xlfn.IFS(marketing_campaign[[#This Row],[Marital_Status]]="Single",I2185-J2185+1,marketing_campaign[[#This Row],[Marital_Status]]="Together",I2185+J2185+2,marketing_campaign[[#This Row],[Marital_Status]]="Alone",I2185-J2185+1,marketing_campaign[[#This Row],[Marital_Status]]="Married",I2185+J2185+2,marketing_campaign[[#This Row],[Marital_Status]]="Divorced",I2185+J2185+1,marketing_campaign[[#This Row],[Marital_Status]]="YOLO",I2185-J2185+1,marketing_campaign[[#This Row],[Marital_Status]]="Absurd",I2185-J2185+1,marketing_campaign[[#This Row],[Marital_Status]]="Widow",I2185+J2185+1)</f>
        <v>2</v>
      </c>
      <c r="H2185">
        <v>26487</v>
      </c>
      <c r="I2185">
        <v>1</v>
      </c>
      <c r="J2185">
        <v>0</v>
      </c>
      <c r="K2185" s="1">
        <v>41414</v>
      </c>
      <c r="L2185">
        <v>23</v>
      </c>
      <c r="M2185" t="str" cm="1">
        <f t="array" ref="M2185">_xlfn.IFS(AND(marketing_campaign[[#This Row],[Recency]]&gt;=0,marketing_campaign[[#This Row],[Recency]]&lt;=14),"Early Recency",AND(marketing_campaign[[#This Row],[Recency]]&gt;=15,marketing_campaign[[#This Row],[Recency]]&lt;=31),"Mid-Recency",marketing_campaign[[#This Row],[Recency]]&gt;=32,"Late Recency")</f>
        <v>Mid-Recency</v>
      </c>
      <c r="N2185">
        <v>2</v>
      </c>
      <c r="O2185">
        <v>8</v>
      </c>
      <c r="P2185">
        <v>10</v>
      </c>
      <c r="Q2185">
        <v>12</v>
      </c>
      <c r="R2185">
        <v>14</v>
      </c>
      <c r="S2185">
        <v>23</v>
      </c>
      <c r="T2185">
        <f>marketing_campaign[[#This Row],[MntGoldProds]]+marketing_campaign[[#This Row],[MntSweetProducts]]+marketing_campaign[[#This Row],[MntFishProducts]]+marketing_campaign[[#This Row],[MntMeatProducts]]+marketing_campaign[[#This Row],[MntFruits]]+marketing_campaign[[#This Row],[MntWines]]</f>
        <v>69</v>
      </c>
      <c r="U2185">
        <v>3</v>
      </c>
      <c r="V2185">
        <v>2</v>
      </c>
      <c r="W2185">
        <v>1</v>
      </c>
      <c r="X2185">
        <v>3</v>
      </c>
      <c r="Y2185">
        <f t="shared" si="69"/>
        <v>9</v>
      </c>
      <c r="Z2185">
        <v>5</v>
      </c>
      <c r="AA2185">
        <v>0</v>
      </c>
      <c r="AB2185">
        <v>0</v>
      </c>
      <c r="AC2185">
        <v>0</v>
      </c>
      <c r="AD2185">
        <v>0</v>
      </c>
      <c r="AE2185">
        <v>0</v>
      </c>
      <c r="AF2185">
        <v>0</v>
      </c>
      <c r="AG2185">
        <v>3</v>
      </c>
      <c r="AH2185">
        <v>11</v>
      </c>
      <c r="AI2185">
        <v>0</v>
      </c>
      <c r="AJ2185">
        <f>marketing_campaign[[#This Row],[AcceptedCmp2]]+marketing_campaign[[#This Row],[AcceptedCmp1]]+marketing_campaign[[#This Row],[AcceptedCmp5]]+marketing_campaign[[#This Row],[AcceptedCmp4]]+marketing_campaign[[#This Row],[AcceptedCmp3]]</f>
        <v>0</v>
      </c>
    </row>
    <row r="2186" spans="1:36" x14ac:dyDescent="0.35">
      <c r="A2186">
        <v>8207</v>
      </c>
      <c r="B2186">
        <v>1957</v>
      </c>
      <c r="C2186">
        <f t="shared" ca="1" si="68"/>
        <v>69</v>
      </c>
      <c r="D2186" t="str" cm="1">
        <f t="array" aca="1" ref="D218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6" t="s">
        <v>37</v>
      </c>
      <c r="F2186" t="s">
        <v>33</v>
      </c>
      <c r="G2186" cm="1">
        <f t="array" ref="G2186">_xlfn.IFS(marketing_campaign[[#This Row],[Marital_Status]]="Single",I2186-J2186+1,marketing_campaign[[#This Row],[Marital_Status]]="Together",I2186+J2186+2,marketing_campaign[[#This Row],[Marital_Status]]="Alone",I2186-J2186+1,marketing_campaign[[#This Row],[Marital_Status]]="Married",I2186+J2186+2,marketing_campaign[[#This Row],[Marital_Status]]="Divorced",I2186+J2186+1,marketing_campaign[[#This Row],[Marital_Status]]="YOLO",I2186-J2186+1,marketing_campaign[[#This Row],[Marital_Status]]="Absurd",I2186-J2186+1,marketing_campaign[[#This Row],[Marital_Status]]="Widow",I2186+J2186+1)</f>
        <v>3</v>
      </c>
      <c r="H2186">
        <v>53233</v>
      </c>
      <c r="I2186">
        <v>0</v>
      </c>
      <c r="J2186">
        <v>1</v>
      </c>
      <c r="K2186" s="1">
        <v>41716</v>
      </c>
      <c r="L2186">
        <v>18</v>
      </c>
      <c r="M2186" t="str" cm="1">
        <f t="array" ref="M2186">_xlfn.IFS(AND(marketing_campaign[[#This Row],[Recency]]&gt;=0,marketing_campaign[[#This Row],[Recency]]&lt;=14),"Early Recency",AND(marketing_campaign[[#This Row],[Recency]]&gt;=15,marketing_campaign[[#This Row],[Recency]]&lt;=31),"Mid-Recency",marketing_campaign[[#This Row],[Recency]]&gt;=32,"Late Recency")</f>
        <v>Mid-Recency</v>
      </c>
      <c r="N2186">
        <v>28</v>
      </c>
      <c r="O2186">
        <v>0</v>
      </c>
      <c r="P2186">
        <v>9</v>
      </c>
      <c r="Q2186">
        <v>3</v>
      </c>
      <c r="R2186">
        <v>0</v>
      </c>
      <c r="S2186">
        <v>0</v>
      </c>
      <c r="T2186">
        <f>marketing_campaign[[#This Row],[MntGoldProds]]+marketing_campaign[[#This Row],[MntSweetProducts]]+marketing_campaign[[#This Row],[MntFishProducts]]+marketing_campaign[[#This Row],[MntMeatProducts]]+marketing_campaign[[#This Row],[MntFruits]]+marketing_campaign[[#This Row],[MntWines]]</f>
        <v>40</v>
      </c>
      <c r="U2186">
        <v>1</v>
      </c>
      <c r="V2186">
        <v>1</v>
      </c>
      <c r="W2186">
        <v>0</v>
      </c>
      <c r="X2186">
        <v>3</v>
      </c>
      <c r="Y2186">
        <f t="shared" si="69"/>
        <v>5</v>
      </c>
      <c r="Z2186">
        <v>4</v>
      </c>
      <c r="AA2186">
        <v>0</v>
      </c>
      <c r="AB2186">
        <v>0</v>
      </c>
      <c r="AC2186">
        <v>0</v>
      </c>
      <c r="AD2186">
        <v>0</v>
      </c>
      <c r="AE2186">
        <v>0</v>
      </c>
      <c r="AF2186">
        <v>0</v>
      </c>
      <c r="AG2186">
        <v>3</v>
      </c>
      <c r="AH2186">
        <v>11</v>
      </c>
      <c r="AI2186">
        <v>0</v>
      </c>
      <c r="AJ2186">
        <f>marketing_campaign[[#This Row],[AcceptedCmp2]]+marketing_campaign[[#This Row],[AcceptedCmp1]]+marketing_campaign[[#This Row],[AcceptedCmp5]]+marketing_campaign[[#This Row],[AcceptedCmp4]]+marketing_campaign[[#This Row],[AcceptedCmp3]]</f>
        <v>0</v>
      </c>
    </row>
    <row r="2187" spans="1:36" x14ac:dyDescent="0.35">
      <c r="A2187">
        <v>9723</v>
      </c>
      <c r="B2187">
        <v>1960</v>
      </c>
      <c r="C2187">
        <f t="shared" ca="1" si="68"/>
        <v>66</v>
      </c>
      <c r="D2187" t="str" cm="1">
        <f t="array" aca="1" ref="D218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7" t="s">
        <v>29</v>
      </c>
      <c r="F2187" t="s">
        <v>33</v>
      </c>
      <c r="G2187" cm="1">
        <f t="array" ref="G2187">_xlfn.IFS(marketing_campaign[[#This Row],[Marital_Status]]="Single",I2187-J2187+1,marketing_campaign[[#This Row],[Marital_Status]]="Together",I2187+J2187+2,marketing_campaign[[#This Row],[Marital_Status]]="Alone",I2187-J2187+1,marketing_campaign[[#This Row],[Marital_Status]]="Married",I2187+J2187+2,marketing_campaign[[#This Row],[Marital_Status]]="Divorced",I2187+J2187+1,marketing_campaign[[#This Row],[Marital_Status]]="YOLO",I2187-J2187+1,marketing_campaign[[#This Row],[Marital_Status]]="Absurd",I2187-J2187+1,marketing_campaign[[#This Row],[Marital_Status]]="Widow",I2187+J2187+1)</f>
        <v>3</v>
      </c>
      <c r="H2187">
        <v>67716</v>
      </c>
      <c r="I2187">
        <v>0</v>
      </c>
      <c r="J2187">
        <v>1</v>
      </c>
      <c r="K2187" s="1">
        <v>41284</v>
      </c>
      <c r="L2187">
        <v>8</v>
      </c>
      <c r="M2187" t="str" cm="1">
        <f t="array" ref="M2187">_xlfn.IFS(AND(marketing_campaign[[#This Row],[Recency]]&gt;=0,marketing_campaign[[#This Row],[Recency]]&lt;=14),"Early Recency",AND(marketing_campaign[[#This Row],[Recency]]&gt;=15,marketing_campaign[[#This Row],[Recency]]&lt;=31),"Mid-Recency",marketing_campaign[[#This Row],[Recency]]&gt;=32,"Late Recency")</f>
        <v>Early Recency</v>
      </c>
      <c r="N2187">
        <v>530</v>
      </c>
      <c r="O2187">
        <v>142</v>
      </c>
      <c r="P2187">
        <v>217</v>
      </c>
      <c r="Q2187">
        <v>62</v>
      </c>
      <c r="R2187">
        <v>9</v>
      </c>
      <c r="S2187">
        <v>56</v>
      </c>
      <c r="T2187">
        <f>marketing_campaign[[#This Row],[MntGoldProds]]+marketing_campaign[[#This Row],[MntSweetProducts]]+marketing_campaign[[#This Row],[MntFishProducts]]+marketing_campaign[[#This Row],[MntMeatProducts]]+marketing_campaign[[#This Row],[MntFruits]]+marketing_campaign[[#This Row],[MntWines]]</f>
        <v>1016</v>
      </c>
      <c r="U2187">
        <v>4</v>
      </c>
      <c r="V2187">
        <v>7</v>
      </c>
      <c r="W2187">
        <v>4</v>
      </c>
      <c r="X2187">
        <v>13</v>
      </c>
      <c r="Y2187">
        <f t="shared" si="69"/>
        <v>28</v>
      </c>
      <c r="Z2187">
        <v>5</v>
      </c>
      <c r="AA2187">
        <v>0</v>
      </c>
      <c r="AB2187">
        <v>1</v>
      </c>
      <c r="AC2187">
        <v>0</v>
      </c>
      <c r="AD2187">
        <v>0</v>
      </c>
      <c r="AE2187">
        <v>0</v>
      </c>
      <c r="AF2187">
        <v>0</v>
      </c>
      <c r="AG2187">
        <v>3</v>
      </c>
      <c r="AH2187">
        <v>11</v>
      </c>
      <c r="AI2187">
        <v>0</v>
      </c>
      <c r="AJ2187">
        <f>marketing_campaign[[#This Row],[AcceptedCmp2]]+marketing_campaign[[#This Row],[AcceptedCmp1]]+marketing_campaign[[#This Row],[AcceptedCmp5]]+marketing_campaign[[#This Row],[AcceptedCmp4]]+marketing_campaign[[#This Row],[AcceptedCmp3]]</f>
        <v>1</v>
      </c>
    </row>
    <row r="2188" spans="1:36" x14ac:dyDescent="0.35">
      <c r="A2188">
        <v>2666</v>
      </c>
      <c r="B2188">
        <v>1972</v>
      </c>
      <c r="C2188">
        <f t="shared" ca="1" si="68"/>
        <v>54</v>
      </c>
      <c r="D2188" t="str" cm="1">
        <f t="array" aca="1" ref="D218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88" t="s">
        <v>34</v>
      </c>
      <c r="F2188" t="s">
        <v>33</v>
      </c>
      <c r="G2188" cm="1">
        <f t="array" ref="G2188">_xlfn.IFS(marketing_campaign[[#This Row],[Marital_Status]]="Single",I2188-J2188+1,marketing_campaign[[#This Row],[Marital_Status]]="Together",I2188+J2188+2,marketing_campaign[[#This Row],[Marital_Status]]="Alone",I2188-J2188+1,marketing_campaign[[#This Row],[Marital_Status]]="Married",I2188+J2188+2,marketing_campaign[[#This Row],[Marital_Status]]="Divorced",I2188+J2188+1,marketing_campaign[[#This Row],[Marital_Status]]="YOLO",I2188-J2188+1,marketing_campaign[[#This Row],[Marital_Status]]="Absurd",I2188-J2188+1,marketing_campaign[[#This Row],[Marital_Status]]="Widow",I2188+J2188+1)</f>
        <v>3</v>
      </c>
      <c r="H2188">
        <v>76234</v>
      </c>
      <c r="I2188">
        <v>0</v>
      </c>
      <c r="J2188">
        <v>1</v>
      </c>
      <c r="K2188" s="1">
        <v>41676</v>
      </c>
      <c r="L2188">
        <v>21</v>
      </c>
      <c r="M2188" t="str" cm="1">
        <f t="array" ref="M2188">_xlfn.IFS(AND(marketing_campaign[[#This Row],[Recency]]&gt;=0,marketing_campaign[[#This Row],[Recency]]&lt;=14),"Early Recency",AND(marketing_campaign[[#This Row],[Recency]]&gt;=15,marketing_campaign[[#This Row],[Recency]]&lt;=31),"Mid-Recency",marketing_campaign[[#This Row],[Recency]]&gt;=32,"Late Recency")</f>
        <v>Mid-Recency</v>
      </c>
      <c r="N2188">
        <v>519</v>
      </c>
      <c r="O2188">
        <v>50</v>
      </c>
      <c r="P2188">
        <v>167</v>
      </c>
      <c r="Q2188">
        <v>130</v>
      </c>
      <c r="R2188">
        <v>0</v>
      </c>
      <c r="S2188">
        <v>41</v>
      </c>
      <c r="T2188">
        <f>marketing_campaign[[#This Row],[MntGoldProds]]+marketing_campaign[[#This Row],[MntSweetProducts]]+marketing_campaign[[#This Row],[MntFishProducts]]+marketing_campaign[[#This Row],[MntMeatProducts]]+marketing_campaign[[#This Row],[MntFruits]]+marketing_campaign[[#This Row],[MntWines]]</f>
        <v>907</v>
      </c>
      <c r="U2188">
        <v>1</v>
      </c>
      <c r="V2188">
        <v>8</v>
      </c>
      <c r="W2188">
        <v>3</v>
      </c>
      <c r="X2188">
        <v>11</v>
      </c>
      <c r="Y2188">
        <f t="shared" si="69"/>
        <v>23</v>
      </c>
      <c r="Z2188">
        <v>3</v>
      </c>
      <c r="AA2188">
        <v>0</v>
      </c>
      <c r="AB2188">
        <v>1</v>
      </c>
      <c r="AC2188">
        <v>0</v>
      </c>
      <c r="AD2188">
        <v>0</v>
      </c>
      <c r="AE2188">
        <v>0</v>
      </c>
      <c r="AF2188">
        <v>0</v>
      </c>
      <c r="AG2188">
        <v>3</v>
      </c>
      <c r="AH2188">
        <v>11</v>
      </c>
      <c r="AI2188">
        <v>0</v>
      </c>
      <c r="AJ2188">
        <f>marketing_campaign[[#This Row],[AcceptedCmp2]]+marketing_campaign[[#This Row],[AcceptedCmp1]]+marketing_campaign[[#This Row],[AcceptedCmp5]]+marketing_campaign[[#This Row],[AcceptedCmp4]]+marketing_campaign[[#This Row],[AcceptedCmp3]]</f>
        <v>1</v>
      </c>
    </row>
    <row r="2189" spans="1:36" x14ac:dyDescent="0.35">
      <c r="A2189">
        <v>5721</v>
      </c>
      <c r="B2189">
        <v>1956</v>
      </c>
      <c r="C2189">
        <f t="shared" ca="1" si="68"/>
        <v>70</v>
      </c>
      <c r="D2189" t="str" cm="1">
        <f t="array" aca="1" ref="D218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89" t="s">
        <v>32</v>
      </c>
      <c r="F2189" t="s">
        <v>33</v>
      </c>
      <c r="G2189" cm="1">
        <f t="array" ref="G2189">_xlfn.IFS(marketing_campaign[[#This Row],[Marital_Status]]="Single",I2189-J2189+1,marketing_campaign[[#This Row],[Marital_Status]]="Together",I2189+J2189+2,marketing_campaign[[#This Row],[Marital_Status]]="Alone",I2189-J2189+1,marketing_campaign[[#This Row],[Marital_Status]]="Married",I2189+J2189+2,marketing_campaign[[#This Row],[Marital_Status]]="Divorced",I2189+J2189+1,marketing_campaign[[#This Row],[Marital_Status]]="YOLO",I2189-J2189+1,marketing_campaign[[#This Row],[Marital_Status]]="Absurd",I2189-J2189+1,marketing_campaign[[#This Row],[Marital_Status]]="Widow",I2189+J2189+1)</f>
        <v>2</v>
      </c>
      <c r="H2189">
        <v>84117</v>
      </c>
      <c r="I2189">
        <v>0</v>
      </c>
      <c r="J2189">
        <v>0</v>
      </c>
      <c r="K2189" s="1">
        <v>41770</v>
      </c>
      <c r="L2189">
        <v>60</v>
      </c>
      <c r="M2189" t="str" cm="1">
        <f t="array" ref="M2189">_xlfn.IFS(AND(marketing_campaign[[#This Row],[Recency]]&gt;=0,marketing_campaign[[#This Row],[Recency]]&lt;=14),"Early Recency",AND(marketing_campaign[[#This Row],[Recency]]&gt;=15,marketing_campaign[[#This Row],[Recency]]&lt;=31),"Mid-Recency",marketing_campaign[[#This Row],[Recency]]&gt;=32,"Late Recency")</f>
        <v>Late Recency</v>
      </c>
      <c r="N2189">
        <v>611</v>
      </c>
      <c r="O2189">
        <v>76</v>
      </c>
      <c r="P2189">
        <v>749</v>
      </c>
      <c r="Q2189">
        <v>59</v>
      </c>
      <c r="R2189">
        <v>45</v>
      </c>
      <c r="S2189">
        <v>26</v>
      </c>
      <c r="T2189">
        <f>marketing_campaign[[#This Row],[MntGoldProds]]+marketing_campaign[[#This Row],[MntSweetProducts]]+marketing_campaign[[#This Row],[MntFishProducts]]+marketing_campaign[[#This Row],[MntMeatProducts]]+marketing_campaign[[#This Row],[MntFruits]]+marketing_campaign[[#This Row],[MntWines]]</f>
        <v>1566</v>
      </c>
      <c r="U2189">
        <v>1</v>
      </c>
      <c r="V2189">
        <v>7</v>
      </c>
      <c r="W2189">
        <v>10</v>
      </c>
      <c r="X2189">
        <v>6</v>
      </c>
      <c r="Y2189">
        <f t="shared" si="69"/>
        <v>24</v>
      </c>
      <c r="Z2189">
        <v>2</v>
      </c>
      <c r="AA2189">
        <v>0</v>
      </c>
      <c r="AB2189">
        <v>0</v>
      </c>
      <c r="AC2189">
        <v>1</v>
      </c>
      <c r="AD2189">
        <v>0</v>
      </c>
      <c r="AE2189">
        <v>0</v>
      </c>
      <c r="AF2189">
        <v>0</v>
      </c>
      <c r="AG2189">
        <v>3</v>
      </c>
      <c r="AH2189">
        <v>11</v>
      </c>
      <c r="AI2189">
        <v>0</v>
      </c>
      <c r="AJ2189">
        <f>marketing_campaign[[#This Row],[AcceptedCmp2]]+marketing_campaign[[#This Row],[AcceptedCmp1]]+marketing_campaign[[#This Row],[AcceptedCmp5]]+marketing_campaign[[#This Row],[AcceptedCmp4]]+marketing_campaign[[#This Row],[AcceptedCmp3]]</f>
        <v>1</v>
      </c>
    </row>
    <row r="2190" spans="1:36" x14ac:dyDescent="0.35">
      <c r="A2190">
        <v>10652</v>
      </c>
      <c r="B2190">
        <v>1957</v>
      </c>
      <c r="C2190">
        <f t="shared" ca="1" si="68"/>
        <v>69</v>
      </c>
      <c r="D2190" t="str" cm="1">
        <f t="array" aca="1" ref="D219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0" t="s">
        <v>34</v>
      </c>
      <c r="F2190" t="s">
        <v>31</v>
      </c>
      <c r="G2190" cm="1">
        <f t="array" ref="G2190">_xlfn.IFS(marketing_campaign[[#This Row],[Marital_Status]]="Single",I2190-J2190+1,marketing_campaign[[#This Row],[Marital_Status]]="Together",I2190+J2190+2,marketing_campaign[[#This Row],[Marital_Status]]="Alone",I2190-J2190+1,marketing_campaign[[#This Row],[Marital_Status]]="Married",I2190+J2190+2,marketing_campaign[[#This Row],[Marital_Status]]="Divorced",I2190+J2190+1,marketing_campaign[[#This Row],[Marital_Status]]="YOLO",I2190-J2190+1,marketing_campaign[[#This Row],[Marital_Status]]="Absurd",I2190-J2190+1,marketing_campaign[[#This Row],[Marital_Status]]="Widow",I2190+J2190+1)</f>
        <v>2</v>
      </c>
      <c r="H2190">
        <v>65487</v>
      </c>
      <c r="I2190">
        <v>0</v>
      </c>
      <c r="J2190">
        <v>0</v>
      </c>
      <c r="K2190" s="1">
        <v>41649</v>
      </c>
      <c r="L2190">
        <v>48</v>
      </c>
      <c r="M2190" t="str" cm="1">
        <f t="array" ref="M2190">_xlfn.IFS(AND(marketing_campaign[[#This Row],[Recency]]&gt;=0,marketing_campaign[[#This Row],[Recency]]&lt;=14),"Early Recency",AND(marketing_campaign[[#This Row],[Recency]]&gt;=15,marketing_campaign[[#This Row],[Recency]]&lt;=31),"Mid-Recency",marketing_campaign[[#This Row],[Recency]]&gt;=32,"Late Recency")</f>
        <v>Late Recency</v>
      </c>
      <c r="N2190">
        <v>240</v>
      </c>
      <c r="O2190">
        <v>67</v>
      </c>
      <c r="P2190">
        <v>500</v>
      </c>
      <c r="Q2190">
        <v>199</v>
      </c>
      <c r="R2190">
        <v>0</v>
      </c>
      <c r="S2190">
        <v>163</v>
      </c>
      <c r="T2190">
        <f>marketing_campaign[[#This Row],[MntGoldProds]]+marketing_campaign[[#This Row],[MntSweetProducts]]+marketing_campaign[[#This Row],[MntFishProducts]]+marketing_campaign[[#This Row],[MntMeatProducts]]+marketing_campaign[[#This Row],[MntFruits]]+marketing_campaign[[#This Row],[MntWines]]</f>
        <v>1169</v>
      </c>
      <c r="U2190">
        <v>3</v>
      </c>
      <c r="V2190">
        <v>3</v>
      </c>
      <c r="W2190">
        <v>5</v>
      </c>
      <c r="X2190">
        <v>6</v>
      </c>
      <c r="Y2190">
        <f t="shared" si="69"/>
        <v>17</v>
      </c>
      <c r="Z2190">
        <v>2</v>
      </c>
      <c r="AA2190">
        <v>0</v>
      </c>
      <c r="AB2190">
        <v>0</v>
      </c>
      <c r="AC2190">
        <v>0</v>
      </c>
      <c r="AD2190">
        <v>0</v>
      </c>
      <c r="AE2190">
        <v>0</v>
      </c>
      <c r="AF2190">
        <v>0</v>
      </c>
      <c r="AG2190">
        <v>3</v>
      </c>
      <c r="AH2190">
        <v>11</v>
      </c>
      <c r="AI2190">
        <v>0</v>
      </c>
      <c r="AJ2190">
        <f>marketing_campaign[[#This Row],[AcceptedCmp2]]+marketing_campaign[[#This Row],[AcceptedCmp1]]+marketing_campaign[[#This Row],[AcceptedCmp5]]+marketing_campaign[[#This Row],[AcceptedCmp4]]+marketing_campaign[[#This Row],[AcceptedCmp3]]</f>
        <v>0</v>
      </c>
    </row>
    <row r="2191" spans="1:36" x14ac:dyDescent="0.35">
      <c r="A2191">
        <v>1646</v>
      </c>
      <c r="B2191">
        <v>1972</v>
      </c>
      <c r="C2191">
        <f t="shared" ca="1" si="68"/>
        <v>54</v>
      </c>
      <c r="D2191" t="str" cm="1">
        <f t="array" aca="1" ref="D219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1" t="s">
        <v>36</v>
      </c>
      <c r="F2191" t="s">
        <v>33</v>
      </c>
      <c r="G2191" cm="1">
        <f t="array" ref="G2191">_xlfn.IFS(marketing_campaign[[#This Row],[Marital_Status]]="Single",I2191-J2191+1,marketing_campaign[[#This Row],[Marital_Status]]="Together",I2191+J2191+2,marketing_campaign[[#This Row],[Marital_Status]]="Alone",I2191-J2191+1,marketing_campaign[[#This Row],[Marital_Status]]="Married",I2191+J2191+2,marketing_campaign[[#This Row],[Marital_Status]]="Divorced",I2191+J2191+1,marketing_campaign[[#This Row],[Marital_Status]]="YOLO",I2191-J2191+1,marketing_campaign[[#This Row],[Marital_Status]]="Absurd",I2191-J2191+1,marketing_campaign[[#This Row],[Marital_Status]]="Widow",I2191+J2191+1)</f>
        <v>3</v>
      </c>
      <c r="H2191">
        <v>25224</v>
      </c>
      <c r="I2191">
        <v>1</v>
      </c>
      <c r="J2191">
        <v>0</v>
      </c>
      <c r="K2191" s="1">
        <v>41714</v>
      </c>
      <c r="L2191">
        <v>36</v>
      </c>
      <c r="M2191" t="str" cm="1">
        <f t="array" ref="M2191">_xlfn.IFS(AND(marketing_campaign[[#This Row],[Recency]]&gt;=0,marketing_campaign[[#This Row],[Recency]]&lt;=14),"Early Recency",AND(marketing_campaign[[#This Row],[Recency]]&gt;=15,marketing_campaign[[#This Row],[Recency]]&lt;=31),"Mid-Recency",marketing_campaign[[#This Row],[Recency]]&gt;=32,"Late Recency")</f>
        <v>Late Recency</v>
      </c>
      <c r="N2191">
        <v>4</v>
      </c>
      <c r="O2191">
        <v>9</v>
      </c>
      <c r="P2191">
        <v>12</v>
      </c>
      <c r="Q2191">
        <v>11</v>
      </c>
      <c r="R2191">
        <v>2</v>
      </c>
      <c r="S2191">
        <v>8</v>
      </c>
      <c r="T2191">
        <f>marketing_campaign[[#This Row],[MntGoldProds]]+marketing_campaign[[#This Row],[MntSweetProducts]]+marketing_campaign[[#This Row],[MntFishProducts]]+marketing_campaign[[#This Row],[MntMeatProducts]]+marketing_campaign[[#This Row],[MntFruits]]+marketing_campaign[[#This Row],[MntWines]]</f>
        <v>46</v>
      </c>
      <c r="U2191">
        <v>2</v>
      </c>
      <c r="V2191">
        <v>1</v>
      </c>
      <c r="W2191">
        <v>1</v>
      </c>
      <c r="X2191">
        <v>3</v>
      </c>
      <c r="Y2191">
        <f t="shared" si="69"/>
        <v>7</v>
      </c>
      <c r="Z2191">
        <v>3</v>
      </c>
      <c r="AA2191">
        <v>0</v>
      </c>
      <c r="AB2191">
        <v>0</v>
      </c>
      <c r="AC2191">
        <v>0</v>
      </c>
      <c r="AD2191">
        <v>0</v>
      </c>
      <c r="AE2191">
        <v>0</v>
      </c>
      <c r="AF2191">
        <v>0</v>
      </c>
      <c r="AG2191">
        <v>3</v>
      </c>
      <c r="AH2191">
        <v>11</v>
      </c>
      <c r="AI2191">
        <v>0</v>
      </c>
      <c r="AJ2191">
        <f>marketing_campaign[[#This Row],[AcceptedCmp2]]+marketing_campaign[[#This Row],[AcceptedCmp1]]+marketing_campaign[[#This Row],[AcceptedCmp5]]+marketing_campaign[[#This Row],[AcceptedCmp4]]+marketing_campaign[[#This Row],[AcceptedCmp3]]</f>
        <v>0</v>
      </c>
    </row>
    <row r="2192" spans="1:36" x14ac:dyDescent="0.35">
      <c r="A2192">
        <v>4418</v>
      </c>
      <c r="B2192">
        <v>1983</v>
      </c>
      <c r="C2192">
        <f t="shared" ca="1" si="68"/>
        <v>43</v>
      </c>
      <c r="D2192" t="str" cm="1">
        <f t="array" aca="1" ref="D219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192" t="s">
        <v>34</v>
      </c>
      <c r="F2192" t="s">
        <v>30</v>
      </c>
      <c r="G2192" cm="1">
        <f t="array" ref="G2192">_xlfn.IFS(marketing_campaign[[#This Row],[Marital_Status]]="Single",I2192-J2192+1,marketing_campaign[[#This Row],[Marital_Status]]="Together",I2192+J2192+2,marketing_campaign[[#This Row],[Marital_Status]]="Alone",I2192-J2192+1,marketing_campaign[[#This Row],[Marital_Status]]="Married",I2192+J2192+2,marketing_campaign[[#This Row],[Marital_Status]]="Divorced",I2192+J2192+1,marketing_campaign[[#This Row],[Marital_Status]]="YOLO",I2192-J2192+1,marketing_campaign[[#This Row],[Marital_Status]]="Absurd",I2192-J2192+1,marketing_campaign[[#This Row],[Marital_Status]]="Widow",I2192+J2192+1)</f>
        <v>1</v>
      </c>
      <c r="H2192">
        <v>89616</v>
      </c>
      <c r="I2192">
        <v>0</v>
      </c>
      <c r="J2192">
        <v>0</v>
      </c>
      <c r="K2192" s="1">
        <v>41330</v>
      </c>
      <c r="L2192">
        <v>36</v>
      </c>
      <c r="M2192" t="str" cm="1">
        <f t="array" ref="M2192">_xlfn.IFS(AND(marketing_campaign[[#This Row],[Recency]]&gt;=0,marketing_campaign[[#This Row],[Recency]]&lt;=14),"Early Recency",AND(marketing_campaign[[#This Row],[Recency]]&gt;=15,marketing_campaign[[#This Row],[Recency]]&lt;=31),"Mid-Recency",marketing_campaign[[#This Row],[Recency]]&gt;=32,"Late Recency")</f>
        <v>Late Recency</v>
      </c>
      <c r="N2192">
        <v>671</v>
      </c>
      <c r="O2192">
        <v>47</v>
      </c>
      <c r="P2192">
        <v>655</v>
      </c>
      <c r="Q2192">
        <v>145</v>
      </c>
      <c r="R2192">
        <v>111</v>
      </c>
      <c r="S2192">
        <v>15</v>
      </c>
      <c r="T2192">
        <f>marketing_campaign[[#This Row],[MntGoldProds]]+marketing_campaign[[#This Row],[MntSweetProducts]]+marketing_campaign[[#This Row],[MntFishProducts]]+marketing_campaign[[#This Row],[MntMeatProducts]]+marketing_campaign[[#This Row],[MntFruits]]+marketing_campaign[[#This Row],[MntWines]]</f>
        <v>1644</v>
      </c>
      <c r="U2192">
        <v>1</v>
      </c>
      <c r="V2192">
        <v>7</v>
      </c>
      <c r="W2192">
        <v>5</v>
      </c>
      <c r="X2192">
        <v>12</v>
      </c>
      <c r="Y2192">
        <f t="shared" si="69"/>
        <v>25</v>
      </c>
      <c r="Z2192">
        <v>2</v>
      </c>
      <c r="AA2192">
        <v>0</v>
      </c>
      <c r="AB2192">
        <v>0</v>
      </c>
      <c r="AC2192">
        <v>0</v>
      </c>
      <c r="AD2192">
        <v>0</v>
      </c>
      <c r="AE2192">
        <v>0</v>
      </c>
      <c r="AF2192">
        <v>0</v>
      </c>
      <c r="AG2192">
        <v>3</v>
      </c>
      <c r="AH2192">
        <v>11</v>
      </c>
      <c r="AI2192">
        <v>1</v>
      </c>
      <c r="AJ2192">
        <f>marketing_campaign[[#This Row],[AcceptedCmp2]]+marketing_campaign[[#This Row],[AcceptedCmp1]]+marketing_campaign[[#This Row],[AcceptedCmp5]]+marketing_campaign[[#This Row],[AcceptedCmp4]]+marketing_campaign[[#This Row],[AcceptedCmp3]]</f>
        <v>0</v>
      </c>
    </row>
    <row r="2193" spans="1:36" x14ac:dyDescent="0.35">
      <c r="A2193">
        <v>2656</v>
      </c>
      <c r="B2193">
        <v>1971</v>
      </c>
      <c r="C2193">
        <f t="shared" ca="1" si="68"/>
        <v>55</v>
      </c>
      <c r="D2193" t="str" cm="1">
        <f t="array" aca="1" ref="D219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3" t="s">
        <v>29</v>
      </c>
      <c r="F2193" t="s">
        <v>35</v>
      </c>
      <c r="G2193" cm="1">
        <f t="array" ref="G2193">_xlfn.IFS(marketing_campaign[[#This Row],[Marital_Status]]="Single",I2193-J2193+1,marketing_campaign[[#This Row],[Marital_Status]]="Together",I2193+J2193+2,marketing_campaign[[#This Row],[Marital_Status]]="Alone",I2193-J2193+1,marketing_campaign[[#This Row],[Marital_Status]]="Married",I2193+J2193+2,marketing_campaign[[#This Row],[Marital_Status]]="Divorced",I2193+J2193+1,marketing_campaign[[#This Row],[Marital_Status]]="YOLO",I2193-J2193+1,marketing_campaign[[#This Row],[Marital_Status]]="Absurd",I2193-J2193+1,marketing_campaign[[#This Row],[Marital_Status]]="Widow",I2193+J2193+1)</f>
        <v>3</v>
      </c>
      <c r="H2193">
        <v>40851</v>
      </c>
      <c r="I2193">
        <v>1</v>
      </c>
      <c r="J2193">
        <v>1</v>
      </c>
      <c r="K2193" s="1">
        <v>41326</v>
      </c>
      <c r="L2193">
        <v>63</v>
      </c>
      <c r="M2193" t="str" cm="1">
        <f t="array" ref="M2193">_xlfn.IFS(AND(marketing_campaign[[#This Row],[Recency]]&gt;=0,marketing_campaign[[#This Row],[Recency]]&lt;=14),"Early Recency",AND(marketing_campaign[[#This Row],[Recency]]&gt;=15,marketing_campaign[[#This Row],[Recency]]&lt;=31),"Mid-Recency",marketing_campaign[[#This Row],[Recency]]&gt;=32,"Late Recency")</f>
        <v>Late Recency</v>
      </c>
      <c r="N2193">
        <v>23</v>
      </c>
      <c r="O2193">
        <v>1</v>
      </c>
      <c r="P2193">
        <v>7</v>
      </c>
      <c r="Q2193">
        <v>0</v>
      </c>
      <c r="R2193">
        <v>4</v>
      </c>
      <c r="S2193">
        <v>24</v>
      </c>
      <c r="T2193">
        <f>marketing_campaign[[#This Row],[MntGoldProds]]+marketing_campaign[[#This Row],[MntSweetProducts]]+marketing_campaign[[#This Row],[MntFishProducts]]+marketing_campaign[[#This Row],[MntMeatProducts]]+marketing_campaign[[#This Row],[MntFruits]]+marketing_campaign[[#This Row],[MntWines]]</f>
        <v>59</v>
      </c>
      <c r="U2193">
        <v>1</v>
      </c>
      <c r="V2193">
        <v>1</v>
      </c>
      <c r="W2193">
        <v>1</v>
      </c>
      <c r="X2193">
        <v>2</v>
      </c>
      <c r="Y2193">
        <f t="shared" si="69"/>
        <v>5</v>
      </c>
      <c r="Z2193">
        <v>7</v>
      </c>
      <c r="AA2193">
        <v>0</v>
      </c>
      <c r="AB2193">
        <v>0</v>
      </c>
      <c r="AC2193">
        <v>0</v>
      </c>
      <c r="AD2193">
        <v>0</v>
      </c>
      <c r="AE2193">
        <v>0</v>
      </c>
      <c r="AF2193">
        <v>0</v>
      </c>
      <c r="AG2193">
        <v>3</v>
      </c>
      <c r="AH2193">
        <v>11</v>
      </c>
      <c r="AI2193">
        <v>0</v>
      </c>
      <c r="AJ2193">
        <f>marketing_campaign[[#This Row],[AcceptedCmp2]]+marketing_campaign[[#This Row],[AcceptedCmp1]]+marketing_campaign[[#This Row],[AcceptedCmp5]]+marketing_campaign[[#This Row],[AcceptedCmp4]]+marketing_campaign[[#This Row],[AcceptedCmp3]]</f>
        <v>0</v>
      </c>
    </row>
    <row r="2194" spans="1:36" x14ac:dyDescent="0.35">
      <c r="A2194">
        <v>7990</v>
      </c>
      <c r="B2194">
        <v>1947</v>
      </c>
      <c r="C2194">
        <f t="shared" ca="1" si="68"/>
        <v>79</v>
      </c>
      <c r="D2194" t="str" cm="1">
        <f t="array" aca="1" ref="D219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194" t="s">
        <v>29</v>
      </c>
      <c r="F2194" t="s">
        <v>33</v>
      </c>
      <c r="G2194" cm="1">
        <f t="array" ref="G2194">_xlfn.IFS(marketing_campaign[[#This Row],[Marital_Status]]="Single",I2194-J2194+1,marketing_campaign[[#This Row],[Marital_Status]]="Together",I2194+J2194+2,marketing_campaign[[#This Row],[Marital_Status]]="Alone",I2194-J2194+1,marketing_campaign[[#This Row],[Marital_Status]]="Married",I2194+J2194+2,marketing_campaign[[#This Row],[Marital_Status]]="Divorced",I2194+J2194+1,marketing_campaign[[#This Row],[Marital_Status]]="YOLO",I2194-J2194+1,marketing_campaign[[#This Row],[Marital_Status]]="Absurd",I2194-J2194+1,marketing_campaign[[#This Row],[Marital_Status]]="Widow",I2194+J2194+1)</f>
        <v>2</v>
      </c>
      <c r="H2194">
        <v>27469</v>
      </c>
      <c r="I2194">
        <v>0</v>
      </c>
      <c r="J2194">
        <v>0</v>
      </c>
      <c r="K2194" s="1">
        <v>41123</v>
      </c>
      <c r="L2194">
        <v>2</v>
      </c>
      <c r="M2194" t="str" cm="1">
        <f t="array" ref="M2194">_xlfn.IFS(AND(marketing_campaign[[#This Row],[Recency]]&gt;=0,marketing_campaign[[#This Row],[Recency]]&lt;=14),"Early Recency",AND(marketing_campaign[[#This Row],[Recency]]&gt;=15,marketing_campaign[[#This Row],[Recency]]&lt;=31),"Mid-Recency",marketing_campaign[[#This Row],[Recency]]&gt;=32,"Late Recency")</f>
        <v>Early Recency</v>
      </c>
      <c r="N2194">
        <v>9</v>
      </c>
      <c r="O2194">
        <v>1</v>
      </c>
      <c r="P2194">
        <v>2</v>
      </c>
      <c r="Q2194">
        <v>3</v>
      </c>
      <c r="R2194">
        <v>2</v>
      </c>
      <c r="S2194">
        <v>0</v>
      </c>
      <c r="T2194">
        <f>marketing_campaign[[#This Row],[MntGoldProds]]+marketing_campaign[[#This Row],[MntSweetProducts]]+marketing_campaign[[#This Row],[MntFishProducts]]+marketing_campaign[[#This Row],[MntMeatProducts]]+marketing_campaign[[#This Row],[MntFruits]]+marketing_campaign[[#This Row],[MntWines]]</f>
        <v>17</v>
      </c>
      <c r="U2194">
        <v>1</v>
      </c>
      <c r="V2194">
        <v>0</v>
      </c>
      <c r="W2194">
        <v>0</v>
      </c>
      <c r="X2194">
        <v>3</v>
      </c>
      <c r="Y2194">
        <f t="shared" si="69"/>
        <v>4</v>
      </c>
      <c r="Z2194">
        <v>6</v>
      </c>
      <c r="AA2194">
        <v>0</v>
      </c>
      <c r="AB2194">
        <v>0</v>
      </c>
      <c r="AC2194">
        <v>0</v>
      </c>
      <c r="AD2194">
        <v>0</v>
      </c>
      <c r="AE2194">
        <v>0</v>
      </c>
      <c r="AF2194">
        <v>0</v>
      </c>
      <c r="AG2194">
        <v>3</v>
      </c>
      <c r="AH2194">
        <v>11</v>
      </c>
      <c r="AI2194">
        <v>0</v>
      </c>
      <c r="AJ2194">
        <f>marketing_campaign[[#This Row],[AcceptedCmp2]]+marketing_campaign[[#This Row],[AcceptedCmp1]]+marketing_campaign[[#This Row],[AcceptedCmp5]]+marketing_campaign[[#This Row],[AcceptedCmp4]]+marketing_campaign[[#This Row],[AcceptedCmp3]]</f>
        <v>0</v>
      </c>
    </row>
    <row r="2195" spans="1:36" x14ac:dyDescent="0.35">
      <c r="A2195">
        <v>8722</v>
      </c>
      <c r="B2195">
        <v>1957</v>
      </c>
      <c r="C2195">
        <f t="shared" ca="1" si="68"/>
        <v>69</v>
      </c>
      <c r="D2195" t="str" cm="1">
        <f t="array" aca="1" ref="D219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5" t="s">
        <v>37</v>
      </c>
      <c r="F2195" t="s">
        <v>33</v>
      </c>
      <c r="G2195" cm="1">
        <f t="array" ref="G2195">_xlfn.IFS(marketing_campaign[[#This Row],[Marital_Status]]="Single",I2195-J2195+1,marketing_campaign[[#This Row],[Marital_Status]]="Together",I2195+J2195+2,marketing_campaign[[#This Row],[Marital_Status]]="Alone",I2195-J2195+1,marketing_campaign[[#This Row],[Marital_Status]]="Married",I2195+J2195+2,marketing_campaign[[#This Row],[Marital_Status]]="Divorced",I2195+J2195+1,marketing_campaign[[#This Row],[Marital_Status]]="YOLO",I2195-J2195+1,marketing_campaign[[#This Row],[Marital_Status]]="Absurd",I2195-J2195+1,marketing_campaign[[#This Row],[Marital_Status]]="Widow",I2195+J2195+1)</f>
        <v>2</v>
      </c>
      <c r="H2195">
        <v>82347</v>
      </c>
      <c r="I2195">
        <v>0</v>
      </c>
      <c r="J2195">
        <v>0</v>
      </c>
      <c r="K2195" s="1">
        <v>41219</v>
      </c>
      <c r="L2195">
        <v>38</v>
      </c>
      <c r="M2195" t="str" cm="1">
        <f t="array" ref="M2195">_xlfn.IFS(AND(marketing_campaign[[#This Row],[Recency]]&gt;=0,marketing_campaign[[#This Row],[Recency]]&lt;=14),"Early Recency",AND(marketing_campaign[[#This Row],[Recency]]&gt;=15,marketing_campaign[[#This Row],[Recency]]&lt;=31),"Mid-Recency",marketing_campaign[[#This Row],[Recency]]&gt;=32,"Late Recency")</f>
        <v>Late Recency</v>
      </c>
      <c r="N2195">
        <v>556</v>
      </c>
      <c r="O2195">
        <v>54</v>
      </c>
      <c r="P2195">
        <v>845</v>
      </c>
      <c r="Q2195">
        <v>202</v>
      </c>
      <c r="R2195">
        <v>133</v>
      </c>
      <c r="S2195">
        <v>63</v>
      </c>
      <c r="T2195">
        <f>marketing_campaign[[#This Row],[MntGoldProds]]+marketing_campaign[[#This Row],[MntSweetProducts]]+marketing_campaign[[#This Row],[MntFishProducts]]+marketing_campaign[[#This Row],[MntMeatProducts]]+marketing_campaign[[#This Row],[MntFruits]]+marketing_campaign[[#This Row],[MntWines]]</f>
        <v>1853</v>
      </c>
      <c r="U2195">
        <v>1</v>
      </c>
      <c r="V2195">
        <v>7</v>
      </c>
      <c r="W2195">
        <v>7</v>
      </c>
      <c r="X2195">
        <v>10</v>
      </c>
      <c r="Y2195">
        <f t="shared" si="69"/>
        <v>25</v>
      </c>
      <c r="Z2195">
        <v>3</v>
      </c>
      <c r="AA2195">
        <v>1</v>
      </c>
      <c r="AB2195">
        <v>0</v>
      </c>
      <c r="AC2195">
        <v>0</v>
      </c>
      <c r="AD2195">
        <v>1</v>
      </c>
      <c r="AE2195">
        <v>0</v>
      </c>
      <c r="AF2195">
        <v>0</v>
      </c>
      <c r="AG2195">
        <v>3</v>
      </c>
      <c r="AH2195">
        <v>11</v>
      </c>
      <c r="AI2195">
        <v>1</v>
      </c>
      <c r="AJ2195">
        <f>marketing_campaign[[#This Row],[AcceptedCmp2]]+marketing_campaign[[#This Row],[AcceptedCmp1]]+marketing_campaign[[#This Row],[AcceptedCmp5]]+marketing_campaign[[#This Row],[AcceptedCmp4]]+marketing_campaign[[#This Row],[AcceptedCmp3]]</f>
        <v>2</v>
      </c>
    </row>
    <row r="2196" spans="1:36" x14ac:dyDescent="0.35">
      <c r="A2196">
        <v>7118</v>
      </c>
      <c r="B2196">
        <v>1957</v>
      </c>
      <c r="C2196">
        <f t="shared" ca="1" si="68"/>
        <v>69</v>
      </c>
      <c r="D2196" t="str" cm="1">
        <f t="array" aca="1" ref="D219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6" t="s">
        <v>29</v>
      </c>
      <c r="F2196" t="s">
        <v>33</v>
      </c>
      <c r="G2196" cm="1">
        <f t="array" ref="G2196">_xlfn.IFS(marketing_campaign[[#This Row],[Marital_Status]]="Single",I2196-J2196+1,marketing_campaign[[#This Row],[Marital_Status]]="Together",I2196+J2196+2,marketing_campaign[[#This Row],[Marital_Status]]="Alone",I2196-J2196+1,marketing_campaign[[#This Row],[Marital_Status]]="Married",I2196+J2196+2,marketing_campaign[[#This Row],[Marital_Status]]="Divorced",I2196+J2196+1,marketing_campaign[[#This Row],[Marital_Status]]="YOLO",I2196-J2196+1,marketing_campaign[[#This Row],[Marital_Status]]="Absurd",I2196-J2196+1,marketing_campaign[[#This Row],[Marital_Status]]="Widow",I2196+J2196+1)</f>
        <v>3</v>
      </c>
      <c r="H2196">
        <v>73803</v>
      </c>
      <c r="I2196">
        <v>0</v>
      </c>
      <c r="J2196">
        <v>1</v>
      </c>
      <c r="K2196" s="1">
        <v>41122</v>
      </c>
      <c r="L2196">
        <v>61</v>
      </c>
      <c r="M2196" t="str" cm="1">
        <f t="array" ref="M2196">_xlfn.IFS(AND(marketing_campaign[[#This Row],[Recency]]&gt;=0,marketing_campaign[[#This Row],[Recency]]&lt;=14),"Early Recency",AND(marketing_campaign[[#This Row],[Recency]]&gt;=15,marketing_campaign[[#This Row],[Recency]]&lt;=31),"Mid-Recency",marketing_campaign[[#This Row],[Recency]]&gt;=32,"Late Recency")</f>
        <v>Late Recency</v>
      </c>
      <c r="N2196">
        <v>833</v>
      </c>
      <c r="O2196">
        <v>80</v>
      </c>
      <c r="P2196">
        <v>363</v>
      </c>
      <c r="Q2196">
        <v>52</v>
      </c>
      <c r="R2196">
        <v>26</v>
      </c>
      <c r="S2196">
        <v>174</v>
      </c>
      <c r="T2196">
        <f>marketing_campaign[[#This Row],[MntGoldProds]]+marketing_campaign[[#This Row],[MntSweetProducts]]+marketing_campaign[[#This Row],[MntFishProducts]]+marketing_campaign[[#This Row],[MntMeatProducts]]+marketing_campaign[[#This Row],[MntFruits]]+marketing_campaign[[#This Row],[MntWines]]</f>
        <v>1528</v>
      </c>
      <c r="U2196">
        <v>2</v>
      </c>
      <c r="V2196">
        <v>9</v>
      </c>
      <c r="W2196">
        <v>5</v>
      </c>
      <c r="X2196">
        <v>6</v>
      </c>
      <c r="Y2196">
        <f t="shared" si="69"/>
        <v>22</v>
      </c>
      <c r="Z2196">
        <v>6</v>
      </c>
      <c r="AA2196">
        <v>1</v>
      </c>
      <c r="AB2196">
        <v>0</v>
      </c>
      <c r="AC2196">
        <v>0</v>
      </c>
      <c r="AD2196">
        <v>0</v>
      </c>
      <c r="AE2196">
        <v>0</v>
      </c>
      <c r="AF2196">
        <v>0</v>
      </c>
      <c r="AG2196">
        <v>3</v>
      </c>
      <c r="AH2196">
        <v>11</v>
      </c>
      <c r="AI2196">
        <v>1</v>
      </c>
      <c r="AJ2196">
        <f>marketing_campaign[[#This Row],[AcceptedCmp2]]+marketing_campaign[[#This Row],[AcceptedCmp1]]+marketing_campaign[[#This Row],[AcceptedCmp5]]+marketing_campaign[[#This Row],[AcceptedCmp4]]+marketing_campaign[[#This Row],[AcceptedCmp3]]</f>
        <v>1</v>
      </c>
    </row>
    <row r="2197" spans="1:36" x14ac:dyDescent="0.35">
      <c r="A2197">
        <v>2980</v>
      </c>
      <c r="B2197">
        <v>1952</v>
      </c>
      <c r="C2197">
        <f t="shared" ca="1" si="68"/>
        <v>74</v>
      </c>
      <c r="D2197" t="str" cm="1">
        <f t="array" aca="1" ref="D219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197" t="s">
        <v>34</v>
      </c>
      <c r="F2197" t="s">
        <v>30</v>
      </c>
      <c r="G2197" cm="1">
        <f t="array" ref="G2197">_xlfn.IFS(marketing_campaign[[#This Row],[Marital_Status]]="Single",I2197-J2197+1,marketing_campaign[[#This Row],[Marital_Status]]="Together",I2197+J2197+2,marketing_campaign[[#This Row],[Marital_Status]]="Alone",I2197-J2197+1,marketing_campaign[[#This Row],[Marital_Status]]="Married",I2197+J2197+2,marketing_campaign[[#This Row],[Marital_Status]]="Divorced",I2197+J2197+1,marketing_campaign[[#This Row],[Marital_Status]]="YOLO",I2197-J2197+1,marketing_campaign[[#This Row],[Marital_Status]]="Absurd",I2197-J2197+1,marketing_campaign[[#This Row],[Marital_Status]]="Widow",I2197+J2197+1)</f>
        <v>1</v>
      </c>
      <c r="H2197">
        <v>8820</v>
      </c>
      <c r="I2197">
        <v>1</v>
      </c>
      <c r="J2197">
        <v>1</v>
      </c>
      <c r="K2197" s="1">
        <v>41355</v>
      </c>
      <c r="L2197">
        <v>52</v>
      </c>
      <c r="M2197" t="str" cm="1">
        <f t="array" ref="M2197">_xlfn.IFS(AND(marketing_campaign[[#This Row],[Recency]]&gt;=0,marketing_campaign[[#This Row],[Recency]]&lt;=14),"Early Recency",AND(marketing_campaign[[#This Row],[Recency]]&gt;=15,marketing_campaign[[#This Row],[Recency]]&lt;=31),"Mid-Recency",marketing_campaign[[#This Row],[Recency]]&gt;=32,"Late Recency")</f>
        <v>Late Recency</v>
      </c>
      <c r="N2197">
        <v>12</v>
      </c>
      <c r="O2197">
        <v>0</v>
      </c>
      <c r="P2197">
        <v>13</v>
      </c>
      <c r="Q2197">
        <v>4</v>
      </c>
      <c r="R2197">
        <v>2</v>
      </c>
      <c r="S2197">
        <v>4</v>
      </c>
      <c r="T2197">
        <f>marketing_campaign[[#This Row],[MntGoldProds]]+marketing_campaign[[#This Row],[MntSweetProducts]]+marketing_campaign[[#This Row],[MntFishProducts]]+marketing_campaign[[#This Row],[MntMeatProducts]]+marketing_campaign[[#This Row],[MntFruits]]+marketing_campaign[[#This Row],[MntWines]]</f>
        <v>35</v>
      </c>
      <c r="U2197">
        <v>4</v>
      </c>
      <c r="V2197">
        <v>3</v>
      </c>
      <c r="W2197">
        <v>0</v>
      </c>
      <c r="X2197">
        <v>3</v>
      </c>
      <c r="Y2197">
        <f t="shared" si="69"/>
        <v>10</v>
      </c>
      <c r="Z2197">
        <v>8</v>
      </c>
      <c r="AA2197">
        <v>0</v>
      </c>
      <c r="AB2197">
        <v>0</v>
      </c>
      <c r="AC2197">
        <v>0</v>
      </c>
      <c r="AD2197">
        <v>0</v>
      </c>
      <c r="AE2197">
        <v>0</v>
      </c>
      <c r="AF2197">
        <v>0</v>
      </c>
      <c r="AG2197">
        <v>3</v>
      </c>
      <c r="AH2197">
        <v>11</v>
      </c>
      <c r="AI2197">
        <v>0</v>
      </c>
      <c r="AJ2197">
        <f>marketing_campaign[[#This Row],[AcceptedCmp2]]+marketing_campaign[[#This Row],[AcceptedCmp1]]+marketing_campaign[[#This Row],[AcceptedCmp5]]+marketing_campaign[[#This Row],[AcceptedCmp4]]+marketing_campaign[[#This Row],[AcceptedCmp3]]</f>
        <v>0</v>
      </c>
    </row>
    <row r="2198" spans="1:36" x14ac:dyDescent="0.35">
      <c r="A2198">
        <v>1839</v>
      </c>
      <c r="B2198">
        <v>1974</v>
      </c>
      <c r="C2198">
        <f t="shared" ca="1" si="68"/>
        <v>52</v>
      </c>
      <c r="D2198" t="str" cm="1">
        <f t="array" aca="1" ref="D219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8" t="s">
        <v>29</v>
      </c>
      <c r="F2198" t="s">
        <v>30</v>
      </c>
      <c r="G2198" cm="1">
        <f t="array" ref="G2198">_xlfn.IFS(marketing_campaign[[#This Row],[Marital_Status]]="Single",I2198-J2198+1,marketing_campaign[[#This Row],[Marital_Status]]="Together",I2198+J2198+2,marketing_campaign[[#This Row],[Marital_Status]]="Alone",I2198-J2198+1,marketing_campaign[[#This Row],[Marital_Status]]="Married",I2198+J2198+2,marketing_campaign[[#This Row],[Marital_Status]]="Divorced",I2198+J2198+1,marketing_campaign[[#This Row],[Marital_Status]]="YOLO",I2198-J2198+1,marketing_campaign[[#This Row],[Marital_Status]]="Absurd",I2198-J2198+1,marketing_campaign[[#This Row],[Marital_Status]]="Widow",I2198+J2198+1)</f>
        <v>1</v>
      </c>
      <c r="H2198">
        <v>43322</v>
      </c>
      <c r="I2198">
        <v>0</v>
      </c>
      <c r="J2198">
        <v>0</v>
      </c>
      <c r="K2198" s="1">
        <v>41750</v>
      </c>
      <c r="L2198">
        <v>25</v>
      </c>
      <c r="M2198" t="str" cm="1">
        <f t="array" ref="M2198">_xlfn.IFS(AND(marketing_campaign[[#This Row],[Recency]]&gt;=0,marketing_campaign[[#This Row],[Recency]]&lt;=14),"Early Recency",AND(marketing_campaign[[#This Row],[Recency]]&gt;=15,marketing_campaign[[#This Row],[Recency]]&lt;=31),"Mid-Recency",marketing_campaign[[#This Row],[Recency]]&gt;=32,"Late Recency")</f>
        <v>Mid-Recency</v>
      </c>
      <c r="N2198">
        <v>56</v>
      </c>
      <c r="O2198">
        <v>7</v>
      </c>
      <c r="P2198">
        <v>48</v>
      </c>
      <c r="Q2198">
        <v>10</v>
      </c>
      <c r="R2198">
        <v>2</v>
      </c>
      <c r="S2198">
        <v>18</v>
      </c>
      <c r="T2198">
        <f>marketing_campaign[[#This Row],[MntGoldProds]]+marketing_campaign[[#This Row],[MntSweetProducts]]+marketing_campaign[[#This Row],[MntFishProducts]]+marketing_campaign[[#This Row],[MntMeatProducts]]+marketing_campaign[[#This Row],[MntFruits]]+marketing_campaign[[#This Row],[MntWines]]</f>
        <v>141</v>
      </c>
      <c r="U2198">
        <v>1</v>
      </c>
      <c r="V2198">
        <v>3</v>
      </c>
      <c r="W2198">
        <v>0</v>
      </c>
      <c r="X2198">
        <v>4</v>
      </c>
      <c r="Y2198">
        <f t="shared" si="69"/>
        <v>8</v>
      </c>
      <c r="Z2198">
        <v>7</v>
      </c>
      <c r="AA2198">
        <v>0</v>
      </c>
      <c r="AB2198">
        <v>0</v>
      </c>
      <c r="AC2198">
        <v>0</v>
      </c>
      <c r="AD2198">
        <v>0</v>
      </c>
      <c r="AE2198">
        <v>0</v>
      </c>
      <c r="AF2198">
        <v>0</v>
      </c>
      <c r="AG2198">
        <v>3</v>
      </c>
      <c r="AH2198">
        <v>11</v>
      </c>
      <c r="AI2198">
        <v>0</v>
      </c>
      <c r="AJ2198">
        <f>marketing_campaign[[#This Row],[AcceptedCmp2]]+marketing_campaign[[#This Row],[AcceptedCmp1]]+marketing_campaign[[#This Row],[AcceptedCmp5]]+marketing_campaign[[#This Row],[AcceptedCmp4]]+marketing_campaign[[#This Row],[AcceptedCmp3]]</f>
        <v>0</v>
      </c>
    </row>
    <row r="2199" spans="1:36" x14ac:dyDescent="0.35">
      <c r="A2199">
        <v>10722</v>
      </c>
      <c r="B2199">
        <v>1973</v>
      </c>
      <c r="C2199">
        <f t="shared" ca="1" si="68"/>
        <v>53</v>
      </c>
      <c r="D2199" t="str" cm="1">
        <f t="array" aca="1" ref="D219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199" t="s">
        <v>29</v>
      </c>
      <c r="F2199" t="s">
        <v>31</v>
      </c>
      <c r="G2199" cm="1">
        <f t="array" ref="G2199">_xlfn.IFS(marketing_campaign[[#This Row],[Marital_Status]]="Single",I2199-J2199+1,marketing_campaign[[#This Row],[Marital_Status]]="Together",I2199+J2199+2,marketing_campaign[[#This Row],[Marital_Status]]="Alone",I2199-J2199+1,marketing_campaign[[#This Row],[Marital_Status]]="Married",I2199+J2199+2,marketing_campaign[[#This Row],[Marital_Status]]="Divorced",I2199+J2199+1,marketing_campaign[[#This Row],[Marital_Status]]="YOLO",I2199-J2199+1,marketing_campaign[[#This Row],[Marital_Status]]="Absurd",I2199-J2199+1,marketing_campaign[[#This Row],[Marital_Status]]="Widow",I2199+J2199+1)</f>
        <v>3</v>
      </c>
      <c r="H2199">
        <v>55593</v>
      </c>
      <c r="I2199">
        <v>0</v>
      </c>
      <c r="J2199">
        <v>1</v>
      </c>
      <c r="K2199" s="1">
        <v>41507</v>
      </c>
      <c r="L2199">
        <v>63</v>
      </c>
      <c r="M2199" t="str" cm="1">
        <f t="array" ref="M2199">_xlfn.IFS(AND(marketing_campaign[[#This Row],[Recency]]&gt;=0,marketing_campaign[[#This Row],[Recency]]&lt;=14),"Early Recency",AND(marketing_campaign[[#This Row],[Recency]]&gt;=15,marketing_campaign[[#This Row],[Recency]]&lt;=31),"Mid-Recency",marketing_campaign[[#This Row],[Recency]]&gt;=32,"Late Recency")</f>
        <v>Late Recency</v>
      </c>
      <c r="N2199">
        <v>293</v>
      </c>
      <c r="O2199">
        <v>8</v>
      </c>
      <c r="P2199">
        <v>124</v>
      </c>
      <c r="Q2199">
        <v>11</v>
      </c>
      <c r="R2199">
        <v>4</v>
      </c>
      <c r="S2199">
        <v>106</v>
      </c>
      <c r="T2199">
        <f>marketing_campaign[[#This Row],[MntGoldProds]]+marketing_campaign[[#This Row],[MntSweetProducts]]+marketing_campaign[[#This Row],[MntFishProducts]]+marketing_campaign[[#This Row],[MntMeatProducts]]+marketing_campaign[[#This Row],[MntFruits]]+marketing_campaign[[#This Row],[MntWines]]</f>
        <v>546</v>
      </c>
      <c r="U2199">
        <v>2</v>
      </c>
      <c r="V2199">
        <v>6</v>
      </c>
      <c r="W2199">
        <v>6</v>
      </c>
      <c r="X2199">
        <v>3</v>
      </c>
      <c r="Y2199">
        <f t="shared" si="69"/>
        <v>17</v>
      </c>
      <c r="Z2199">
        <v>6</v>
      </c>
      <c r="AA2199">
        <v>1</v>
      </c>
      <c r="AB2199">
        <v>0</v>
      </c>
      <c r="AC2199">
        <v>0</v>
      </c>
      <c r="AD2199">
        <v>0</v>
      </c>
      <c r="AE2199">
        <v>0</v>
      </c>
      <c r="AF2199">
        <v>0</v>
      </c>
      <c r="AG2199">
        <v>3</v>
      </c>
      <c r="AH2199">
        <v>11</v>
      </c>
      <c r="AI2199">
        <v>0</v>
      </c>
      <c r="AJ2199">
        <f>marketing_campaign[[#This Row],[AcceptedCmp2]]+marketing_campaign[[#This Row],[AcceptedCmp1]]+marketing_campaign[[#This Row],[AcceptedCmp5]]+marketing_campaign[[#This Row],[AcceptedCmp4]]+marketing_campaign[[#This Row],[AcceptedCmp3]]</f>
        <v>1</v>
      </c>
    </row>
    <row r="2200" spans="1:36" x14ac:dyDescent="0.35">
      <c r="A2200">
        <v>2632</v>
      </c>
      <c r="B2200">
        <v>1954</v>
      </c>
      <c r="C2200">
        <f t="shared" ca="1" si="68"/>
        <v>72</v>
      </c>
      <c r="D2200" t="str" cm="1">
        <f t="array" aca="1" ref="D220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00" t="s">
        <v>29</v>
      </c>
      <c r="F2200" t="s">
        <v>33</v>
      </c>
      <c r="G2200" cm="1">
        <f t="array" ref="G2200">_xlfn.IFS(marketing_campaign[[#This Row],[Marital_Status]]="Single",I2200-J2200+1,marketing_campaign[[#This Row],[Marital_Status]]="Together",I2200+J2200+2,marketing_campaign[[#This Row],[Marital_Status]]="Alone",I2200-J2200+1,marketing_campaign[[#This Row],[Marital_Status]]="Married",I2200+J2200+2,marketing_campaign[[#This Row],[Marital_Status]]="Divorced",I2200+J2200+1,marketing_campaign[[#This Row],[Marital_Status]]="YOLO",I2200-J2200+1,marketing_campaign[[#This Row],[Marital_Status]]="Absurd",I2200-J2200+1,marketing_campaign[[#This Row],[Marital_Status]]="Widow",I2200+J2200+1)</f>
        <v>4</v>
      </c>
      <c r="H2200">
        <v>50501</v>
      </c>
      <c r="I2200">
        <v>1</v>
      </c>
      <c r="J2200">
        <v>1</v>
      </c>
      <c r="K2200" s="1">
        <v>41443</v>
      </c>
      <c r="L2200">
        <v>10</v>
      </c>
      <c r="M2200" t="str" cm="1">
        <f t="array" ref="M2200">_xlfn.IFS(AND(marketing_campaign[[#This Row],[Recency]]&gt;=0,marketing_campaign[[#This Row],[Recency]]&lt;=14),"Early Recency",AND(marketing_campaign[[#This Row],[Recency]]&gt;=15,marketing_campaign[[#This Row],[Recency]]&lt;=31),"Mid-Recency",marketing_campaign[[#This Row],[Recency]]&gt;=32,"Late Recency")</f>
        <v>Early Recency</v>
      </c>
      <c r="N2200">
        <v>297</v>
      </c>
      <c r="O2200">
        <v>0</v>
      </c>
      <c r="P2200">
        <v>38</v>
      </c>
      <c r="Q2200">
        <v>13</v>
      </c>
      <c r="R2200">
        <v>0</v>
      </c>
      <c r="S2200">
        <v>152</v>
      </c>
      <c r="T2200">
        <f>marketing_campaign[[#This Row],[MntGoldProds]]+marketing_campaign[[#This Row],[MntSweetProducts]]+marketing_campaign[[#This Row],[MntFishProducts]]+marketing_campaign[[#This Row],[MntMeatProducts]]+marketing_campaign[[#This Row],[MntFruits]]+marketing_campaign[[#This Row],[MntWines]]</f>
        <v>500</v>
      </c>
      <c r="U2200">
        <v>7</v>
      </c>
      <c r="V2200">
        <v>5</v>
      </c>
      <c r="W2200">
        <v>4</v>
      </c>
      <c r="X2200">
        <v>4</v>
      </c>
      <c r="Y2200">
        <f t="shared" si="69"/>
        <v>20</v>
      </c>
      <c r="Z2200">
        <v>6</v>
      </c>
      <c r="AA2200">
        <v>1</v>
      </c>
      <c r="AB2200">
        <v>0</v>
      </c>
      <c r="AC2200">
        <v>0</v>
      </c>
      <c r="AD2200">
        <v>0</v>
      </c>
      <c r="AE2200">
        <v>0</v>
      </c>
      <c r="AF2200">
        <v>0</v>
      </c>
      <c r="AG2200">
        <v>3</v>
      </c>
      <c r="AH2200">
        <v>11</v>
      </c>
      <c r="AI2200">
        <v>1</v>
      </c>
      <c r="AJ2200">
        <f>marketing_campaign[[#This Row],[AcceptedCmp2]]+marketing_campaign[[#This Row],[AcceptedCmp1]]+marketing_campaign[[#This Row],[AcceptedCmp5]]+marketing_campaign[[#This Row],[AcceptedCmp4]]+marketing_campaign[[#This Row],[AcceptedCmp3]]</f>
        <v>1</v>
      </c>
    </row>
    <row r="2201" spans="1:36" x14ac:dyDescent="0.35">
      <c r="A2201">
        <v>9014</v>
      </c>
      <c r="B2201">
        <v>1975</v>
      </c>
      <c r="C2201">
        <f t="shared" ca="1" si="68"/>
        <v>51</v>
      </c>
      <c r="D2201" t="str" cm="1">
        <f t="array" aca="1" ref="D220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1" t="s">
        <v>29</v>
      </c>
      <c r="F2201" t="s">
        <v>33</v>
      </c>
      <c r="G2201" cm="1">
        <f t="array" ref="G2201">_xlfn.IFS(marketing_campaign[[#This Row],[Marital_Status]]="Single",I2201-J2201+1,marketing_campaign[[#This Row],[Marital_Status]]="Together",I2201+J2201+2,marketing_campaign[[#This Row],[Marital_Status]]="Alone",I2201-J2201+1,marketing_campaign[[#This Row],[Marital_Status]]="Married",I2201+J2201+2,marketing_campaign[[#This Row],[Marital_Status]]="Divorced",I2201+J2201+1,marketing_campaign[[#This Row],[Marital_Status]]="YOLO",I2201-J2201+1,marketing_campaign[[#This Row],[Marital_Status]]="Absurd",I2201-J2201+1,marketing_campaign[[#This Row],[Marital_Status]]="Widow",I2201+J2201+1)</f>
        <v>4</v>
      </c>
      <c r="H2201">
        <v>37085</v>
      </c>
      <c r="I2201">
        <v>1</v>
      </c>
      <c r="J2201">
        <v>1</v>
      </c>
      <c r="K2201" s="1">
        <v>41816</v>
      </c>
      <c r="L2201">
        <v>65</v>
      </c>
      <c r="M2201" t="str" cm="1">
        <f t="array" ref="M2201">_xlfn.IFS(AND(marketing_campaign[[#This Row],[Recency]]&gt;=0,marketing_campaign[[#This Row],[Recency]]&lt;=14),"Early Recency",AND(marketing_campaign[[#This Row],[Recency]]&gt;=15,marketing_campaign[[#This Row],[Recency]]&lt;=31),"Mid-Recency",marketing_campaign[[#This Row],[Recency]]&gt;=32,"Late Recency")</f>
        <v>Late Recency</v>
      </c>
      <c r="N2201">
        <v>39</v>
      </c>
      <c r="O2201">
        <v>1</v>
      </c>
      <c r="P2201">
        <v>16</v>
      </c>
      <c r="Q2201">
        <v>2</v>
      </c>
      <c r="R2201">
        <v>0</v>
      </c>
      <c r="S2201">
        <v>3</v>
      </c>
      <c r="T2201">
        <f>marketing_campaign[[#This Row],[MntGoldProds]]+marketing_campaign[[#This Row],[MntSweetProducts]]+marketing_campaign[[#This Row],[MntFishProducts]]+marketing_campaign[[#This Row],[MntMeatProducts]]+marketing_campaign[[#This Row],[MntFruits]]+marketing_campaign[[#This Row],[MntWines]]</f>
        <v>61</v>
      </c>
      <c r="U2201">
        <v>4</v>
      </c>
      <c r="V2201">
        <v>3</v>
      </c>
      <c r="W2201">
        <v>0</v>
      </c>
      <c r="X2201">
        <v>3</v>
      </c>
      <c r="Y2201">
        <f t="shared" si="69"/>
        <v>10</v>
      </c>
      <c r="Z2201">
        <v>8</v>
      </c>
      <c r="AA2201">
        <v>0</v>
      </c>
      <c r="AB2201">
        <v>0</v>
      </c>
      <c r="AC2201">
        <v>0</v>
      </c>
      <c r="AD2201">
        <v>0</v>
      </c>
      <c r="AE2201">
        <v>0</v>
      </c>
      <c r="AF2201">
        <v>0</v>
      </c>
      <c r="AG2201">
        <v>3</v>
      </c>
      <c r="AH2201">
        <v>11</v>
      </c>
      <c r="AI2201">
        <v>0</v>
      </c>
      <c r="AJ2201">
        <f>marketing_campaign[[#This Row],[AcceptedCmp2]]+marketing_campaign[[#This Row],[AcceptedCmp1]]+marketing_campaign[[#This Row],[AcceptedCmp5]]+marketing_campaign[[#This Row],[AcceptedCmp4]]+marketing_campaign[[#This Row],[AcceptedCmp3]]</f>
        <v>0</v>
      </c>
    </row>
    <row r="2202" spans="1:36" x14ac:dyDescent="0.35">
      <c r="A2202">
        <v>7620</v>
      </c>
      <c r="B2202">
        <v>1990</v>
      </c>
      <c r="C2202">
        <f t="shared" ca="1" si="68"/>
        <v>36</v>
      </c>
      <c r="D2202" t="str" cm="1">
        <f t="array" aca="1" ref="D220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02" t="s">
        <v>36</v>
      </c>
      <c r="F2202" t="s">
        <v>30</v>
      </c>
      <c r="G2202" cm="1">
        <f t="array" ref="G2202">_xlfn.IFS(marketing_campaign[[#This Row],[Marital_Status]]="Single",I2202-J2202+1,marketing_campaign[[#This Row],[Marital_Status]]="Together",I2202+J2202+2,marketing_campaign[[#This Row],[Marital_Status]]="Alone",I2202-J2202+1,marketing_campaign[[#This Row],[Marital_Status]]="Married",I2202+J2202+2,marketing_campaign[[#This Row],[Marital_Status]]="Divorced",I2202+J2202+1,marketing_campaign[[#This Row],[Marital_Status]]="YOLO",I2202-J2202+1,marketing_campaign[[#This Row],[Marital_Status]]="Absurd",I2202-J2202+1,marketing_campaign[[#This Row],[Marital_Status]]="Widow",I2202+J2202+1)</f>
        <v>2</v>
      </c>
      <c r="H2202">
        <v>16185</v>
      </c>
      <c r="I2202">
        <v>1</v>
      </c>
      <c r="J2202">
        <v>0</v>
      </c>
      <c r="K2202" s="1">
        <v>41491</v>
      </c>
      <c r="L2202">
        <v>71</v>
      </c>
      <c r="M2202" t="str" cm="1">
        <f t="array" ref="M2202">_xlfn.IFS(AND(marketing_campaign[[#This Row],[Recency]]&gt;=0,marketing_campaign[[#This Row],[Recency]]&lt;=14),"Early Recency",AND(marketing_campaign[[#This Row],[Recency]]&gt;=15,marketing_campaign[[#This Row],[Recency]]&lt;=31),"Mid-Recency",marketing_campaign[[#This Row],[Recency]]&gt;=32,"Late Recency")</f>
        <v>Late Recency</v>
      </c>
      <c r="N2202">
        <v>5</v>
      </c>
      <c r="O2202">
        <v>11</v>
      </c>
      <c r="P2202">
        <v>16</v>
      </c>
      <c r="Q2202">
        <v>21</v>
      </c>
      <c r="R2202">
        <v>8</v>
      </c>
      <c r="S2202">
        <v>45</v>
      </c>
      <c r="T2202">
        <f>marketing_campaign[[#This Row],[MntGoldProds]]+marketing_campaign[[#This Row],[MntSweetProducts]]+marketing_campaign[[#This Row],[MntFishProducts]]+marketing_campaign[[#This Row],[MntMeatProducts]]+marketing_campaign[[#This Row],[MntFruits]]+marketing_campaign[[#This Row],[MntWines]]</f>
        <v>106</v>
      </c>
      <c r="U2202">
        <v>2</v>
      </c>
      <c r="V2202">
        <v>2</v>
      </c>
      <c r="W2202">
        <v>2</v>
      </c>
      <c r="X2202">
        <v>2</v>
      </c>
      <c r="Y2202">
        <f t="shared" si="69"/>
        <v>8</v>
      </c>
      <c r="Z2202">
        <v>8</v>
      </c>
      <c r="AA2202">
        <v>0</v>
      </c>
      <c r="AB2202">
        <v>0</v>
      </c>
      <c r="AC2202">
        <v>0</v>
      </c>
      <c r="AD2202">
        <v>0</v>
      </c>
      <c r="AE2202">
        <v>0</v>
      </c>
      <c r="AF2202">
        <v>0</v>
      </c>
      <c r="AG2202">
        <v>3</v>
      </c>
      <c r="AH2202">
        <v>11</v>
      </c>
      <c r="AI2202">
        <v>0</v>
      </c>
      <c r="AJ2202">
        <f>marketing_campaign[[#This Row],[AcceptedCmp2]]+marketing_campaign[[#This Row],[AcceptedCmp1]]+marketing_campaign[[#This Row],[AcceptedCmp5]]+marketing_campaign[[#This Row],[AcceptedCmp4]]+marketing_campaign[[#This Row],[AcceptedCmp3]]</f>
        <v>0</v>
      </c>
    </row>
    <row r="2203" spans="1:36" x14ac:dyDescent="0.35">
      <c r="A2203">
        <v>10968</v>
      </c>
      <c r="B2203">
        <v>1969</v>
      </c>
      <c r="C2203">
        <f t="shared" ca="1" si="68"/>
        <v>57</v>
      </c>
      <c r="D2203" t="str" cm="1">
        <f t="array" aca="1" ref="D220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3" t="s">
        <v>29</v>
      </c>
      <c r="F2203" t="s">
        <v>30</v>
      </c>
      <c r="G2203" cm="1">
        <f t="array" ref="G2203">_xlfn.IFS(marketing_campaign[[#This Row],[Marital_Status]]="Single",I2203-J2203+1,marketing_campaign[[#This Row],[Marital_Status]]="Together",I2203+J2203+2,marketing_campaign[[#This Row],[Marital_Status]]="Alone",I2203-J2203+1,marketing_campaign[[#This Row],[Marital_Status]]="Married",I2203+J2203+2,marketing_campaign[[#This Row],[Marital_Status]]="Divorced",I2203+J2203+1,marketing_campaign[[#This Row],[Marital_Status]]="YOLO",I2203-J2203+1,marketing_campaign[[#This Row],[Marital_Status]]="Absurd",I2203-J2203+1,marketing_campaign[[#This Row],[Marital_Status]]="Widow",I2203+J2203+1)</f>
        <v>0</v>
      </c>
      <c r="H2203">
        <v>57731</v>
      </c>
      <c r="I2203">
        <v>0</v>
      </c>
      <c r="J2203">
        <v>1</v>
      </c>
      <c r="K2203" s="1">
        <v>41236</v>
      </c>
      <c r="L2203">
        <v>0</v>
      </c>
      <c r="M2203" t="str" cm="1">
        <f t="array" ref="M2203">_xlfn.IFS(AND(marketing_campaign[[#This Row],[Recency]]&gt;=0,marketing_campaign[[#This Row],[Recency]]&lt;=14),"Early Recency",AND(marketing_campaign[[#This Row],[Recency]]&gt;=15,marketing_campaign[[#This Row],[Recency]]&lt;=31),"Mid-Recency",marketing_campaign[[#This Row],[Recency]]&gt;=32,"Late Recency")</f>
        <v>Early Recency</v>
      </c>
      <c r="N2203">
        <v>266</v>
      </c>
      <c r="O2203">
        <v>21</v>
      </c>
      <c r="P2203">
        <v>300</v>
      </c>
      <c r="Q2203">
        <v>65</v>
      </c>
      <c r="R2203">
        <v>8</v>
      </c>
      <c r="S2203">
        <v>44</v>
      </c>
      <c r="T2203">
        <f>marketing_campaign[[#This Row],[MntGoldProds]]+marketing_campaign[[#This Row],[MntSweetProducts]]+marketing_campaign[[#This Row],[MntFishProducts]]+marketing_campaign[[#This Row],[MntMeatProducts]]+marketing_campaign[[#This Row],[MntFruits]]+marketing_campaign[[#This Row],[MntWines]]</f>
        <v>704</v>
      </c>
      <c r="U2203">
        <v>4</v>
      </c>
      <c r="V2203">
        <v>8</v>
      </c>
      <c r="W2203">
        <v>8</v>
      </c>
      <c r="X2203">
        <v>6</v>
      </c>
      <c r="Y2203">
        <f t="shared" si="69"/>
        <v>26</v>
      </c>
      <c r="Z2203">
        <v>6</v>
      </c>
      <c r="AA2203">
        <v>0</v>
      </c>
      <c r="AB2203">
        <v>0</v>
      </c>
      <c r="AC2203">
        <v>0</v>
      </c>
      <c r="AD2203">
        <v>0</v>
      </c>
      <c r="AE2203">
        <v>0</v>
      </c>
      <c r="AF2203">
        <v>0</v>
      </c>
      <c r="AG2203">
        <v>3</v>
      </c>
      <c r="AH2203">
        <v>11</v>
      </c>
      <c r="AI2203">
        <v>0</v>
      </c>
      <c r="AJ2203">
        <f>marketing_campaign[[#This Row],[AcceptedCmp2]]+marketing_campaign[[#This Row],[AcceptedCmp1]]+marketing_campaign[[#This Row],[AcceptedCmp5]]+marketing_campaign[[#This Row],[AcceptedCmp4]]+marketing_campaign[[#This Row],[AcceptedCmp3]]</f>
        <v>0</v>
      </c>
    </row>
    <row r="2204" spans="1:36" x14ac:dyDescent="0.35">
      <c r="A2204">
        <v>11133</v>
      </c>
      <c r="B2204">
        <v>1973</v>
      </c>
      <c r="C2204">
        <f t="shared" ca="1" si="68"/>
        <v>53</v>
      </c>
      <c r="D2204" t="str" cm="1">
        <f t="array" aca="1" ref="D220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4" t="s">
        <v>32</v>
      </c>
      <c r="F2204" t="s">
        <v>41</v>
      </c>
      <c r="G2204" cm="1">
        <f t="array" ref="G2204">_xlfn.IFS(marketing_campaign[[#This Row],[Marital_Status]]="Single",I2204-J2204+1,marketing_campaign[[#This Row],[Marital_Status]]="Together",I2204+J2204+2,marketing_campaign[[#This Row],[Marital_Status]]="Alone",I2204-J2204+1,marketing_campaign[[#This Row],[Marital_Status]]="Married",I2204+J2204+2,marketing_campaign[[#This Row],[Marital_Status]]="Divorced",I2204+J2204+1,marketing_campaign[[#This Row],[Marital_Status]]="YOLO",I2204-J2204+1,marketing_campaign[[#This Row],[Marital_Status]]="Absurd",I2204-J2204+1,marketing_campaign[[#This Row],[Marital_Status]]="Widow",I2204+J2204+1)</f>
        <v>0</v>
      </c>
      <c r="H2204">
        <v>48432</v>
      </c>
      <c r="I2204">
        <v>0</v>
      </c>
      <c r="J2204">
        <v>1</v>
      </c>
      <c r="K2204" s="1">
        <v>41200</v>
      </c>
      <c r="L2204">
        <v>3</v>
      </c>
      <c r="M2204" t="str" cm="1">
        <f t="array" ref="M2204">_xlfn.IFS(AND(marketing_campaign[[#This Row],[Recency]]&gt;=0,marketing_campaign[[#This Row],[Recency]]&lt;=14),"Early Recency",AND(marketing_campaign[[#This Row],[Recency]]&gt;=15,marketing_campaign[[#This Row],[Recency]]&lt;=31),"Mid-Recency",marketing_campaign[[#This Row],[Recency]]&gt;=32,"Late Recency")</f>
        <v>Early Recency</v>
      </c>
      <c r="N2204">
        <v>322</v>
      </c>
      <c r="O2204">
        <v>3</v>
      </c>
      <c r="P2204">
        <v>50</v>
      </c>
      <c r="Q2204">
        <v>4</v>
      </c>
      <c r="R2204">
        <v>3</v>
      </c>
      <c r="S2204">
        <v>42</v>
      </c>
      <c r="T2204">
        <f>marketing_campaign[[#This Row],[MntGoldProds]]+marketing_campaign[[#This Row],[MntSweetProducts]]+marketing_campaign[[#This Row],[MntFishProducts]]+marketing_campaign[[#This Row],[MntMeatProducts]]+marketing_campaign[[#This Row],[MntFruits]]+marketing_campaign[[#This Row],[MntWines]]</f>
        <v>424</v>
      </c>
      <c r="U2204">
        <v>5</v>
      </c>
      <c r="V2204">
        <v>7</v>
      </c>
      <c r="W2204">
        <v>1</v>
      </c>
      <c r="X2204">
        <v>6</v>
      </c>
      <c r="Y2204">
        <f t="shared" si="69"/>
        <v>19</v>
      </c>
      <c r="Z2204">
        <v>8</v>
      </c>
      <c r="AA2204">
        <v>0</v>
      </c>
      <c r="AB2204">
        <v>0</v>
      </c>
      <c r="AC2204">
        <v>0</v>
      </c>
      <c r="AD2204">
        <v>0</v>
      </c>
      <c r="AE2204">
        <v>0</v>
      </c>
      <c r="AF2204">
        <v>0</v>
      </c>
      <c r="AG2204">
        <v>3</v>
      </c>
      <c r="AH2204">
        <v>11</v>
      </c>
      <c r="AI2204">
        <v>1</v>
      </c>
      <c r="AJ2204">
        <f>marketing_campaign[[#This Row],[AcceptedCmp2]]+marketing_campaign[[#This Row],[AcceptedCmp1]]+marketing_campaign[[#This Row],[AcceptedCmp5]]+marketing_campaign[[#This Row],[AcceptedCmp4]]+marketing_campaign[[#This Row],[AcceptedCmp3]]</f>
        <v>0</v>
      </c>
    </row>
    <row r="2205" spans="1:36" x14ac:dyDescent="0.35">
      <c r="A2205">
        <v>2736</v>
      </c>
      <c r="B2205">
        <v>1978</v>
      </c>
      <c r="C2205">
        <f t="shared" ca="1" si="68"/>
        <v>48</v>
      </c>
      <c r="D2205" t="str" cm="1">
        <f t="array" aca="1" ref="D220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5" t="s">
        <v>29</v>
      </c>
      <c r="F2205" t="s">
        <v>33</v>
      </c>
      <c r="G2205" cm="1">
        <f t="array" ref="G2205">_xlfn.IFS(marketing_campaign[[#This Row],[Marital_Status]]="Single",I2205-J2205+1,marketing_campaign[[#This Row],[Marital_Status]]="Together",I2205+J2205+2,marketing_campaign[[#This Row],[Marital_Status]]="Alone",I2205-J2205+1,marketing_campaign[[#This Row],[Marital_Status]]="Married",I2205+J2205+2,marketing_campaign[[#This Row],[Marital_Status]]="Divorced",I2205+J2205+1,marketing_campaign[[#This Row],[Marital_Status]]="YOLO",I2205-J2205+1,marketing_campaign[[#This Row],[Marital_Status]]="Absurd",I2205-J2205+1,marketing_campaign[[#This Row],[Marital_Status]]="Widow",I2205+J2205+1)</f>
        <v>3</v>
      </c>
      <c r="H2205">
        <v>73807</v>
      </c>
      <c r="I2205">
        <v>0</v>
      </c>
      <c r="J2205">
        <v>1</v>
      </c>
      <c r="K2205" s="1">
        <v>41276</v>
      </c>
      <c r="L2205">
        <v>88</v>
      </c>
      <c r="M2205" t="str" cm="1">
        <f t="array" ref="M2205">_xlfn.IFS(AND(marketing_campaign[[#This Row],[Recency]]&gt;=0,marketing_campaign[[#This Row],[Recency]]&lt;=14),"Early Recency",AND(marketing_campaign[[#This Row],[Recency]]&gt;=15,marketing_campaign[[#This Row],[Recency]]&lt;=31),"Mid-Recency",marketing_campaign[[#This Row],[Recency]]&gt;=32,"Late Recency")</f>
        <v>Late Recency</v>
      </c>
      <c r="N2205">
        <v>366</v>
      </c>
      <c r="O2205">
        <v>124</v>
      </c>
      <c r="P2205">
        <v>156</v>
      </c>
      <c r="Q2205">
        <v>71</v>
      </c>
      <c r="R2205">
        <v>78</v>
      </c>
      <c r="S2205">
        <v>54</v>
      </c>
      <c r="T2205">
        <f>marketing_campaign[[#This Row],[MntGoldProds]]+marketing_campaign[[#This Row],[MntSweetProducts]]+marketing_campaign[[#This Row],[MntFishProducts]]+marketing_campaign[[#This Row],[MntMeatProducts]]+marketing_campaign[[#This Row],[MntFruits]]+marketing_campaign[[#This Row],[MntWines]]</f>
        <v>849</v>
      </c>
      <c r="U2205">
        <v>2</v>
      </c>
      <c r="V2205">
        <v>5</v>
      </c>
      <c r="W2205">
        <v>5</v>
      </c>
      <c r="X2205">
        <v>11</v>
      </c>
      <c r="Y2205">
        <f t="shared" si="69"/>
        <v>23</v>
      </c>
      <c r="Z2205">
        <v>2</v>
      </c>
      <c r="AA2205">
        <v>0</v>
      </c>
      <c r="AB2205">
        <v>0</v>
      </c>
      <c r="AC2205">
        <v>0</v>
      </c>
      <c r="AD2205">
        <v>0</v>
      </c>
      <c r="AE2205">
        <v>0</v>
      </c>
      <c r="AF2205">
        <v>0</v>
      </c>
      <c r="AG2205">
        <v>3</v>
      </c>
      <c r="AH2205">
        <v>11</v>
      </c>
      <c r="AI2205">
        <v>0</v>
      </c>
      <c r="AJ2205">
        <f>marketing_campaign[[#This Row],[AcceptedCmp2]]+marketing_campaign[[#This Row],[AcceptedCmp1]]+marketing_campaign[[#This Row],[AcceptedCmp5]]+marketing_campaign[[#This Row],[AcceptedCmp4]]+marketing_campaign[[#This Row],[AcceptedCmp3]]</f>
        <v>0</v>
      </c>
    </row>
    <row r="2206" spans="1:36" x14ac:dyDescent="0.35">
      <c r="A2206">
        <v>1876</v>
      </c>
      <c r="B2206">
        <v>1990</v>
      </c>
      <c r="C2206">
        <f t="shared" ca="1" si="68"/>
        <v>36</v>
      </c>
      <c r="D2206" t="str" cm="1">
        <f t="array" aca="1" ref="D220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06" t="s">
        <v>29</v>
      </c>
      <c r="F2206" t="s">
        <v>33</v>
      </c>
      <c r="G2206" cm="1">
        <f t="array" ref="G2206">_xlfn.IFS(marketing_campaign[[#This Row],[Marital_Status]]="Single",I2206-J2206+1,marketing_campaign[[#This Row],[Marital_Status]]="Together",I2206+J2206+2,marketing_campaign[[#This Row],[Marital_Status]]="Alone",I2206-J2206+1,marketing_campaign[[#This Row],[Marital_Status]]="Married",I2206+J2206+2,marketing_campaign[[#This Row],[Marital_Status]]="Divorced",I2206+J2206+1,marketing_campaign[[#This Row],[Marital_Status]]="YOLO",I2206-J2206+1,marketing_campaign[[#This Row],[Marital_Status]]="Absurd",I2206-J2206+1,marketing_campaign[[#This Row],[Marital_Status]]="Widow",I2206+J2206+1)</f>
        <v>2</v>
      </c>
      <c r="H2206">
        <v>18929</v>
      </c>
      <c r="I2206">
        <v>0</v>
      </c>
      <c r="J2206">
        <v>0</v>
      </c>
      <c r="K2206" s="1">
        <v>41321</v>
      </c>
      <c r="L2206">
        <v>15</v>
      </c>
      <c r="M2206" t="str" cm="1">
        <f t="array" ref="M2206">_xlfn.IFS(AND(marketing_campaign[[#This Row],[Recency]]&gt;=0,marketing_campaign[[#This Row],[Recency]]&lt;=14),"Early Recency",AND(marketing_campaign[[#This Row],[Recency]]&gt;=15,marketing_campaign[[#This Row],[Recency]]&lt;=31),"Mid-Recency",marketing_campaign[[#This Row],[Recency]]&gt;=32,"Late Recency")</f>
        <v>Mid-Recency</v>
      </c>
      <c r="N2206">
        <v>32</v>
      </c>
      <c r="O2206">
        <v>0</v>
      </c>
      <c r="P2206">
        <v>8</v>
      </c>
      <c r="Q2206">
        <v>23</v>
      </c>
      <c r="R2206">
        <v>4</v>
      </c>
      <c r="S2206">
        <v>18</v>
      </c>
      <c r="T2206">
        <f>marketing_campaign[[#This Row],[MntGoldProds]]+marketing_campaign[[#This Row],[MntSweetProducts]]+marketing_campaign[[#This Row],[MntFishProducts]]+marketing_campaign[[#This Row],[MntMeatProducts]]+marketing_campaign[[#This Row],[MntFruits]]+marketing_campaign[[#This Row],[MntWines]]</f>
        <v>85</v>
      </c>
      <c r="U2206">
        <v>1</v>
      </c>
      <c r="V2206">
        <v>1</v>
      </c>
      <c r="W2206">
        <v>0</v>
      </c>
      <c r="X2206">
        <v>4</v>
      </c>
      <c r="Y2206">
        <f t="shared" si="69"/>
        <v>6</v>
      </c>
      <c r="Z2206">
        <v>6</v>
      </c>
      <c r="AA2206">
        <v>0</v>
      </c>
      <c r="AB2206">
        <v>0</v>
      </c>
      <c r="AC2206">
        <v>0</v>
      </c>
      <c r="AD2206">
        <v>0</v>
      </c>
      <c r="AE2206">
        <v>0</v>
      </c>
      <c r="AF2206">
        <v>0</v>
      </c>
      <c r="AG2206">
        <v>3</v>
      </c>
      <c r="AH2206">
        <v>11</v>
      </c>
      <c r="AI2206">
        <v>0</v>
      </c>
      <c r="AJ2206">
        <f>marketing_campaign[[#This Row],[AcceptedCmp2]]+marketing_campaign[[#This Row],[AcceptedCmp1]]+marketing_campaign[[#This Row],[AcceptedCmp5]]+marketing_campaign[[#This Row],[AcceptedCmp4]]+marketing_campaign[[#This Row],[AcceptedCmp3]]</f>
        <v>0</v>
      </c>
    </row>
    <row r="2207" spans="1:36" x14ac:dyDescent="0.35">
      <c r="A2207">
        <v>5959</v>
      </c>
      <c r="B2207">
        <v>1968</v>
      </c>
      <c r="C2207">
        <f t="shared" ca="1" si="68"/>
        <v>58</v>
      </c>
      <c r="D2207" t="str" cm="1">
        <f t="array" aca="1" ref="D220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7" t="s">
        <v>29</v>
      </c>
      <c r="F2207" t="s">
        <v>30</v>
      </c>
      <c r="G2207" cm="1">
        <f t="array" ref="G2207">_xlfn.IFS(marketing_campaign[[#This Row],[Marital_Status]]="Single",I2207-J2207+1,marketing_campaign[[#This Row],[Marital_Status]]="Together",I2207+J2207+2,marketing_campaign[[#This Row],[Marital_Status]]="Alone",I2207-J2207+1,marketing_campaign[[#This Row],[Marital_Status]]="Married",I2207+J2207+2,marketing_campaign[[#This Row],[Marital_Status]]="Divorced",I2207+J2207+1,marketing_campaign[[#This Row],[Marital_Status]]="YOLO",I2207-J2207+1,marketing_campaign[[#This Row],[Marital_Status]]="Absurd",I2207-J2207+1,marketing_campaign[[#This Row],[Marital_Status]]="Widow",I2207+J2207+1)</f>
        <v>1</v>
      </c>
      <c r="H2207">
        <v>35893</v>
      </c>
      <c r="I2207">
        <v>1</v>
      </c>
      <c r="J2207">
        <v>1</v>
      </c>
      <c r="K2207" s="1">
        <v>41197</v>
      </c>
      <c r="L2207">
        <v>80</v>
      </c>
      <c r="M2207" t="str" cm="1">
        <f t="array" ref="M2207">_xlfn.IFS(AND(marketing_campaign[[#This Row],[Recency]]&gt;=0,marketing_campaign[[#This Row],[Recency]]&lt;=14),"Early Recency",AND(marketing_campaign[[#This Row],[Recency]]&gt;=15,marketing_campaign[[#This Row],[Recency]]&lt;=31),"Mid-Recency",marketing_campaign[[#This Row],[Recency]]&gt;=32,"Late Recency")</f>
        <v>Late Recency</v>
      </c>
      <c r="N2207">
        <v>158</v>
      </c>
      <c r="O2207">
        <v>0</v>
      </c>
      <c r="P2207">
        <v>23</v>
      </c>
      <c r="Q2207">
        <v>0</v>
      </c>
      <c r="R2207">
        <v>0</v>
      </c>
      <c r="S2207">
        <v>18</v>
      </c>
      <c r="T2207">
        <f>marketing_campaign[[#This Row],[MntGoldProds]]+marketing_campaign[[#This Row],[MntSweetProducts]]+marketing_campaign[[#This Row],[MntFishProducts]]+marketing_campaign[[#This Row],[MntMeatProducts]]+marketing_campaign[[#This Row],[MntFruits]]+marketing_campaign[[#This Row],[MntWines]]</f>
        <v>199</v>
      </c>
      <c r="U2207">
        <v>6</v>
      </c>
      <c r="V2207">
        <v>3</v>
      </c>
      <c r="W2207">
        <v>1</v>
      </c>
      <c r="X2207">
        <v>5</v>
      </c>
      <c r="Y2207">
        <f t="shared" si="69"/>
        <v>15</v>
      </c>
      <c r="Z2207">
        <v>8</v>
      </c>
      <c r="AA2207">
        <v>0</v>
      </c>
      <c r="AB2207">
        <v>0</v>
      </c>
      <c r="AC2207">
        <v>0</v>
      </c>
      <c r="AD2207">
        <v>0</v>
      </c>
      <c r="AE2207">
        <v>0</v>
      </c>
      <c r="AF2207">
        <v>0</v>
      </c>
      <c r="AG2207">
        <v>3</v>
      </c>
      <c r="AH2207">
        <v>11</v>
      </c>
      <c r="AI2207">
        <v>0</v>
      </c>
      <c r="AJ2207">
        <f>marketing_campaign[[#This Row],[AcceptedCmp2]]+marketing_campaign[[#This Row],[AcceptedCmp1]]+marketing_campaign[[#This Row],[AcceptedCmp5]]+marketing_campaign[[#This Row],[AcceptedCmp4]]+marketing_campaign[[#This Row],[AcceptedCmp3]]</f>
        <v>0</v>
      </c>
    </row>
    <row r="2208" spans="1:36" x14ac:dyDescent="0.35">
      <c r="A2208">
        <v>1092</v>
      </c>
      <c r="B2208">
        <v>1980</v>
      </c>
      <c r="C2208">
        <f t="shared" ca="1" si="68"/>
        <v>46</v>
      </c>
      <c r="D2208" t="str" cm="1">
        <f t="array" aca="1" ref="D220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08" t="s">
        <v>29</v>
      </c>
      <c r="F2208" t="s">
        <v>33</v>
      </c>
      <c r="G2208" cm="1">
        <f t="array" ref="G2208">_xlfn.IFS(marketing_campaign[[#This Row],[Marital_Status]]="Single",I2208-J2208+1,marketing_campaign[[#This Row],[Marital_Status]]="Together",I2208+J2208+2,marketing_campaign[[#This Row],[Marital_Status]]="Alone",I2208-J2208+1,marketing_campaign[[#This Row],[Marital_Status]]="Married",I2208+J2208+2,marketing_campaign[[#This Row],[Marital_Status]]="Divorced",I2208+J2208+1,marketing_campaign[[#This Row],[Marital_Status]]="YOLO",I2208-J2208+1,marketing_campaign[[#This Row],[Marital_Status]]="Absurd",I2208-J2208+1,marketing_campaign[[#This Row],[Marital_Status]]="Widow",I2208+J2208+1)</f>
        <v>3</v>
      </c>
      <c r="H2208">
        <v>61014</v>
      </c>
      <c r="I2208">
        <v>0</v>
      </c>
      <c r="J2208">
        <v>1</v>
      </c>
      <c r="K2208" s="1">
        <v>41132</v>
      </c>
      <c r="L2208">
        <v>17</v>
      </c>
      <c r="M2208" t="str" cm="1">
        <f t="array" ref="M2208">_xlfn.IFS(AND(marketing_campaign[[#This Row],[Recency]]&gt;=0,marketing_campaign[[#This Row],[Recency]]&lt;=14),"Early Recency",AND(marketing_campaign[[#This Row],[Recency]]&gt;=15,marketing_campaign[[#This Row],[Recency]]&lt;=31),"Mid-Recency",marketing_campaign[[#This Row],[Recency]]&gt;=32,"Late Recency")</f>
        <v>Mid-Recency</v>
      </c>
      <c r="N2208">
        <v>269</v>
      </c>
      <c r="O2208">
        <v>129</v>
      </c>
      <c r="P2208">
        <v>495</v>
      </c>
      <c r="Q2208">
        <v>182</v>
      </c>
      <c r="R2208">
        <v>43</v>
      </c>
      <c r="S2208">
        <v>29</v>
      </c>
      <c r="T2208">
        <f>marketing_campaign[[#This Row],[MntGoldProds]]+marketing_campaign[[#This Row],[MntSweetProducts]]+marketing_campaign[[#This Row],[MntFishProducts]]+marketing_campaign[[#This Row],[MntMeatProducts]]+marketing_campaign[[#This Row],[MntFruits]]+marketing_campaign[[#This Row],[MntWines]]</f>
        <v>1147</v>
      </c>
      <c r="U2208">
        <v>4</v>
      </c>
      <c r="V2208">
        <v>9</v>
      </c>
      <c r="W2208">
        <v>3</v>
      </c>
      <c r="X2208">
        <v>4</v>
      </c>
      <c r="Y2208">
        <f t="shared" si="69"/>
        <v>20</v>
      </c>
      <c r="Z2208">
        <v>7</v>
      </c>
      <c r="AA2208">
        <v>0</v>
      </c>
      <c r="AB2208">
        <v>0</v>
      </c>
      <c r="AC2208">
        <v>0</v>
      </c>
      <c r="AD2208">
        <v>0</v>
      </c>
      <c r="AE2208">
        <v>0</v>
      </c>
      <c r="AF2208">
        <v>0</v>
      </c>
      <c r="AG2208">
        <v>3</v>
      </c>
      <c r="AH2208">
        <v>11</v>
      </c>
      <c r="AI2208">
        <v>0</v>
      </c>
      <c r="AJ2208">
        <f>marketing_campaign[[#This Row],[AcceptedCmp2]]+marketing_campaign[[#This Row],[AcceptedCmp1]]+marketing_campaign[[#This Row],[AcceptedCmp5]]+marketing_campaign[[#This Row],[AcceptedCmp4]]+marketing_campaign[[#This Row],[AcceptedCmp3]]</f>
        <v>0</v>
      </c>
    </row>
    <row r="2209" spans="1:36" x14ac:dyDescent="0.35">
      <c r="A2209">
        <v>4333</v>
      </c>
      <c r="B2209">
        <v>1954</v>
      </c>
      <c r="C2209">
        <f t="shared" ca="1" si="68"/>
        <v>72</v>
      </c>
      <c r="D2209" t="str" cm="1">
        <f t="array" aca="1" ref="D220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09" t="s">
        <v>29</v>
      </c>
      <c r="F2209" t="s">
        <v>31</v>
      </c>
      <c r="G2209" cm="1">
        <f t="array" ref="G2209">_xlfn.IFS(marketing_campaign[[#This Row],[Marital_Status]]="Single",I2209-J2209+1,marketing_campaign[[#This Row],[Marital_Status]]="Together",I2209+J2209+2,marketing_campaign[[#This Row],[Marital_Status]]="Alone",I2209-J2209+1,marketing_campaign[[#This Row],[Marital_Status]]="Married",I2209+J2209+2,marketing_campaign[[#This Row],[Marital_Status]]="Divorced",I2209+J2209+1,marketing_campaign[[#This Row],[Marital_Status]]="YOLO",I2209-J2209+1,marketing_campaign[[#This Row],[Marital_Status]]="Absurd",I2209-J2209+1,marketing_campaign[[#This Row],[Marital_Status]]="Widow",I2209+J2209+1)</f>
        <v>4</v>
      </c>
      <c r="H2209">
        <v>32144</v>
      </c>
      <c r="I2209">
        <v>1</v>
      </c>
      <c r="J2209">
        <v>1</v>
      </c>
      <c r="K2209" s="1">
        <v>41721</v>
      </c>
      <c r="L2209">
        <v>76</v>
      </c>
      <c r="M2209" t="str" cm="1">
        <f t="array" ref="M2209">_xlfn.IFS(AND(marketing_campaign[[#This Row],[Recency]]&gt;=0,marketing_campaign[[#This Row],[Recency]]&lt;=14),"Early Recency",AND(marketing_campaign[[#This Row],[Recency]]&gt;=15,marketing_campaign[[#This Row],[Recency]]&lt;=31),"Mid-Recency",marketing_campaign[[#This Row],[Recency]]&gt;=32,"Late Recency")</f>
        <v>Late Recency</v>
      </c>
      <c r="N2209">
        <v>41</v>
      </c>
      <c r="O2209">
        <v>0</v>
      </c>
      <c r="P2209">
        <v>10</v>
      </c>
      <c r="Q2209">
        <v>0</v>
      </c>
      <c r="R2209">
        <v>0</v>
      </c>
      <c r="S2209">
        <v>3</v>
      </c>
      <c r="T2209">
        <f>marketing_campaign[[#This Row],[MntGoldProds]]+marketing_campaign[[#This Row],[MntSweetProducts]]+marketing_campaign[[#This Row],[MntFishProducts]]+marketing_campaign[[#This Row],[MntMeatProducts]]+marketing_campaign[[#This Row],[MntFruits]]+marketing_campaign[[#This Row],[MntWines]]</f>
        <v>54</v>
      </c>
      <c r="U2209">
        <v>4</v>
      </c>
      <c r="V2209">
        <v>2</v>
      </c>
      <c r="W2209">
        <v>1</v>
      </c>
      <c r="X2209">
        <v>3</v>
      </c>
      <c r="Y2209">
        <f t="shared" si="69"/>
        <v>10</v>
      </c>
      <c r="Z2209">
        <v>7</v>
      </c>
      <c r="AA2209">
        <v>0</v>
      </c>
      <c r="AB2209">
        <v>1</v>
      </c>
      <c r="AC2209">
        <v>0</v>
      </c>
      <c r="AD2209">
        <v>0</v>
      </c>
      <c r="AE2209">
        <v>0</v>
      </c>
      <c r="AF2209">
        <v>0</v>
      </c>
      <c r="AG2209">
        <v>3</v>
      </c>
      <c r="AH2209">
        <v>11</v>
      </c>
      <c r="AI2209">
        <v>0</v>
      </c>
      <c r="AJ2209">
        <f>marketing_campaign[[#This Row],[AcceptedCmp2]]+marketing_campaign[[#This Row],[AcceptedCmp1]]+marketing_campaign[[#This Row],[AcceptedCmp5]]+marketing_campaign[[#This Row],[AcceptedCmp4]]+marketing_campaign[[#This Row],[AcceptedCmp3]]</f>
        <v>1</v>
      </c>
    </row>
    <row r="2210" spans="1:36" x14ac:dyDescent="0.35">
      <c r="A2210">
        <v>3850</v>
      </c>
      <c r="B2210">
        <v>1963</v>
      </c>
      <c r="C2210">
        <f t="shared" ca="1" si="68"/>
        <v>63</v>
      </c>
      <c r="D2210" t="str" cm="1">
        <f t="array" aca="1" ref="D221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0" t="s">
        <v>36</v>
      </c>
      <c r="F2210" t="s">
        <v>31</v>
      </c>
      <c r="G2210" cm="1">
        <f t="array" ref="G2210">_xlfn.IFS(marketing_campaign[[#This Row],[Marital_Status]]="Single",I2210-J2210+1,marketing_campaign[[#This Row],[Marital_Status]]="Together",I2210+J2210+2,marketing_campaign[[#This Row],[Marital_Status]]="Alone",I2210-J2210+1,marketing_campaign[[#This Row],[Marital_Status]]="Married",I2210+J2210+2,marketing_campaign[[#This Row],[Marital_Status]]="Divorced",I2210+J2210+1,marketing_campaign[[#This Row],[Marital_Status]]="YOLO",I2210-J2210+1,marketing_campaign[[#This Row],[Marital_Status]]="Absurd",I2210-J2210+1,marketing_campaign[[#This Row],[Marital_Status]]="Widow",I2210+J2210+1)</f>
        <v>3</v>
      </c>
      <c r="H2210">
        <v>14918</v>
      </c>
      <c r="I2210">
        <v>0</v>
      </c>
      <c r="J2210">
        <v>1</v>
      </c>
      <c r="K2210" s="1">
        <v>41250</v>
      </c>
      <c r="L2210">
        <v>52</v>
      </c>
      <c r="M2210" t="str" cm="1">
        <f t="array" ref="M2210">_xlfn.IFS(AND(marketing_campaign[[#This Row],[Recency]]&gt;=0,marketing_campaign[[#This Row],[Recency]]&lt;=14),"Early Recency",AND(marketing_campaign[[#This Row],[Recency]]&gt;=15,marketing_campaign[[#This Row],[Recency]]&lt;=31),"Mid-Recency",marketing_campaign[[#This Row],[Recency]]&gt;=32,"Late Recency")</f>
        <v>Late Recency</v>
      </c>
      <c r="N2210">
        <v>3</v>
      </c>
      <c r="O2210">
        <v>3</v>
      </c>
      <c r="P2210">
        <v>3</v>
      </c>
      <c r="Q2210">
        <v>15</v>
      </c>
      <c r="R2210">
        <v>4</v>
      </c>
      <c r="S2210">
        <v>15</v>
      </c>
      <c r="T2210">
        <f>marketing_campaign[[#This Row],[MntGoldProds]]+marketing_campaign[[#This Row],[MntSweetProducts]]+marketing_campaign[[#This Row],[MntFishProducts]]+marketing_campaign[[#This Row],[MntMeatProducts]]+marketing_campaign[[#This Row],[MntFruits]]+marketing_campaign[[#This Row],[MntWines]]</f>
        <v>43</v>
      </c>
      <c r="U2210">
        <v>1</v>
      </c>
      <c r="V2210">
        <v>1</v>
      </c>
      <c r="W2210">
        <v>0</v>
      </c>
      <c r="X2210">
        <v>3</v>
      </c>
      <c r="Y2210">
        <f t="shared" si="69"/>
        <v>5</v>
      </c>
      <c r="Z2210">
        <v>6</v>
      </c>
      <c r="AA2210">
        <v>0</v>
      </c>
      <c r="AB2210">
        <v>0</v>
      </c>
      <c r="AC2210">
        <v>0</v>
      </c>
      <c r="AD2210">
        <v>0</v>
      </c>
      <c r="AE2210">
        <v>0</v>
      </c>
      <c r="AF2210">
        <v>0</v>
      </c>
      <c r="AG2210">
        <v>3</v>
      </c>
      <c r="AH2210">
        <v>11</v>
      </c>
      <c r="AI2210">
        <v>0</v>
      </c>
      <c r="AJ2210">
        <f>marketing_campaign[[#This Row],[AcceptedCmp2]]+marketing_campaign[[#This Row],[AcceptedCmp1]]+marketing_campaign[[#This Row],[AcceptedCmp5]]+marketing_campaign[[#This Row],[AcceptedCmp4]]+marketing_campaign[[#This Row],[AcceptedCmp3]]</f>
        <v>0</v>
      </c>
    </row>
    <row r="2211" spans="1:36" x14ac:dyDescent="0.35">
      <c r="A2211">
        <v>6168</v>
      </c>
      <c r="B2211">
        <v>1963</v>
      </c>
      <c r="C2211">
        <f t="shared" ca="1" si="68"/>
        <v>63</v>
      </c>
      <c r="D2211" t="str" cm="1">
        <f t="array" aca="1" ref="D221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1" t="s">
        <v>29</v>
      </c>
      <c r="F2211" t="s">
        <v>35</v>
      </c>
      <c r="G2211" cm="1">
        <f t="array" ref="G2211">_xlfn.IFS(marketing_campaign[[#This Row],[Marital_Status]]="Single",I2211-J2211+1,marketing_campaign[[#This Row],[Marital_Status]]="Together",I2211+J2211+2,marketing_campaign[[#This Row],[Marital_Status]]="Alone",I2211-J2211+1,marketing_campaign[[#This Row],[Marital_Status]]="Married",I2211+J2211+2,marketing_campaign[[#This Row],[Marital_Status]]="Divorced",I2211+J2211+1,marketing_campaign[[#This Row],[Marital_Status]]="YOLO",I2211-J2211+1,marketing_campaign[[#This Row],[Marital_Status]]="Absurd",I2211-J2211+1,marketing_campaign[[#This Row],[Marital_Status]]="Widow",I2211+J2211+1)</f>
        <v>3</v>
      </c>
      <c r="H2211">
        <v>45146</v>
      </c>
      <c r="I2211">
        <v>1</v>
      </c>
      <c r="J2211">
        <v>1</v>
      </c>
      <c r="K2211" s="1">
        <v>41470</v>
      </c>
      <c r="L2211">
        <v>28</v>
      </c>
      <c r="M2211" t="str" cm="1">
        <f t="array" ref="M2211">_xlfn.IFS(AND(marketing_campaign[[#This Row],[Recency]]&gt;=0,marketing_campaign[[#This Row],[Recency]]&lt;=14),"Early Recency",AND(marketing_campaign[[#This Row],[Recency]]&gt;=15,marketing_campaign[[#This Row],[Recency]]&lt;=31),"Mid-Recency",marketing_campaign[[#This Row],[Recency]]&gt;=32,"Late Recency")</f>
        <v>Mid-Recency</v>
      </c>
      <c r="N2211">
        <v>33</v>
      </c>
      <c r="O2211">
        <v>0</v>
      </c>
      <c r="P2211">
        <v>5</v>
      </c>
      <c r="Q2211">
        <v>0</v>
      </c>
      <c r="R2211">
        <v>0</v>
      </c>
      <c r="S2211">
        <v>15</v>
      </c>
      <c r="T2211">
        <f>marketing_campaign[[#This Row],[MntGoldProds]]+marketing_campaign[[#This Row],[MntSweetProducts]]+marketing_campaign[[#This Row],[MntFishProducts]]+marketing_campaign[[#This Row],[MntMeatProducts]]+marketing_campaign[[#This Row],[MntFruits]]+marketing_campaign[[#This Row],[MntWines]]</f>
        <v>53</v>
      </c>
      <c r="U2211">
        <v>2</v>
      </c>
      <c r="V2211">
        <v>1</v>
      </c>
      <c r="W2211">
        <v>1</v>
      </c>
      <c r="X2211">
        <v>2</v>
      </c>
      <c r="Y2211">
        <f t="shared" si="69"/>
        <v>6</v>
      </c>
      <c r="Z2211">
        <v>4</v>
      </c>
      <c r="AA2211">
        <v>0</v>
      </c>
      <c r="AB2211">
        <v>0</v>
      </c>
      <c r="AC2211">
        <v>0</v>
      </c>
      <c r="AD2211">
        <v>0</v>
      </c>
      <c r="AE2211">
        <v>0</v>
      </c>
      <c r="AF2211">
        <v>0</v>
      </c>
      <c r="AG2211">
        <v>3</v>
      </c>
      <c r="AH2211">
        <v>11</v>
      </c>
      <c r="AI2211">
        <v>0</v>
      </c>
      <c r="AJ2211">
        <f>marketing_campaign[[#This Row],[AcceptedCmp2]]+marketing_campaign[[#This Row],[AcceptedCmp1]]+marketing_campaign[[#This Row],[AcceptedCmp5]]+marketing_campaign[[#This Row],[AcceptedCmp4]]+marketing_campaign[[#This Row],[AcceptedCmp3]]</f>
        <v>0</v>
      </c>
    </row>
    <row r="2212" spans="1:36" x14ac:dyDescent="0.35">
      <c r="A2212">
        <v>607</v>
      </c>
      <c r="B2212">
        <v>1955</v>
      </c>
      <c r="C2212">
        <f t="shared" ca="1" si="68"/>
        <v>71</v>
      </c>
      <c r="D2212" t="str" cm="1">
        <f t="array" aca="1" ref="D221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2" t="s">
        <v>37</v>
      </c>
      <c r="F2212" t="s">
        <v>35</v>
      </c>
      <c r="G2212" cm="1">
        <f t="array" ref="G2212">_xlfn.IFS(marketing_campaign[[#This Row],[Marital_Status]]="Single",I2212-J2212+1,marketing_campaign[[#This Row],[Marital_Status]]="Together",I2212+J2212+2,marketing_campaign[[#This Row],[Marital_Status]]="Alone",I2212-J2212+1,marketing_campaign[[#This Row],[Marital_Status]]="Married",I2212+J2212+2,marketing_campaign[[#This Row],[Marital_Status]]="Divorced",I2212+J2212+1,marketing_campaign[[#This Row],[Marital_Status]]="YOLO",I2212-J2212+1,marketing_campaign[[#This Row],[Marital_Status]]="Absurd",I2212-J2212+1,marketing_campaign[[#This Row],[Marital_Status]]="Widow",I2212+J2212+1)</f>
        <v>2</v>
      </c>
      <c r="H2212">
        <v>41769</v>
      </c>
      <c r="I2212">
        <v>0</v>
      </c>
      <c r="J2212">
        <v>1</v>
      </c>
      <c r="K2212" s="1">
        <v>41318</v>
      </c>
      <c r="L2212">
        <v>31</v>
      </c>
      <c r="M2212" t="str" cm="1">
        <f t="array" ref="M2212">_xlfn.IFS(AND(marketing_campaign[[#This Row],[Recency]]&gt;=0,marketing_campaign[[#This Row],[Recency]]&lt;=14),"Early Recency",AND(marketing_campaign[[#This Row],[Recency]]&gt;=15,marketing_campaign[[#This Row],[Recency]]&lt;=31),"Mid-Recency",marketing_campaign[[#This Row],[Recency]]&gt;=32,"Late Recency")</f>
        <v>Mid-Recency</v>
      </c>
      <c r="N2212">
        <v>302</v>
      </c>
      <c r="O2212">
        <v>29</v>
      </c>
      <c r="P2212">
        <v>131</v>
      </c>
      <c r="Q2212">
        <v>32</v>
      </c>
      <c r="R2212">
        <v>0</v>
      </c>
      <c r="S2212">
        <v>27</v>
      </c>
      <c r="T2212">
        <f>marketing_campaign[[#This Row],[MntGoldProds]]+marketing_campaign[[#This Row],[MntSweetProducts]]+marketing_campaign[[#This Row],[MntFishProducts]]+marketing_campaign[[#This Row],[MntMeatProducts]]+marketing_campaign[[#This Row],[MntFruits]]+marketing_campaign[[#This Row],[MntWines]]</f>
        <v>521</v>
      </c>
      <c r="U2212">
        <v>6</v>
      </c>
      <c r="V2212">
        <v>8</v>
      </c>
      <c r="W2212">
        <v>1</v>
      </c>
      <c r="X2212">
        <v>7</v>
      </c>
      <c r="Y2212">
        <f t="shared" si="69"/>
        <v>22</v>
      </c>
      <c r="Z2212">
        <v>8</v>
      </c>
      <c r="AA2212">
        <v>0</v>
      </c>
      <c r="AB2212">
        <v>0</v>
      </c>
      <c r="AC2212">
        <v>0</v>
      </c>
      <c r="AD2212">
        <v>0</v>
      </c>
      <c r="AE2212">
        <v>0</v>
      </c>
      <c r="AF2212">
        <v>0</v>
      </c>
      <c r="AG2212">
        <v>3</v>
      </c>
      <c r="AH2212">
        <v>11</v>
      </c>
      <c r="AI2212">
        <v>0</v>
      </c>
      <c r="AJ2212">
        <f>marketing_campaign[[#This Row],[AcceptedCmp2]]+marketing_campaign[[#This Row],[AcceptedCmp1]]+marketing_campaign[[#This Row],[AcceptedCmp5]]+marketing_campaign[[#This Row],[AcceptedCmp4]]+marketing_campaign[[#This Row],[AcceptedCmp3]]</f>
        <v>0</v>
      </c>
    </row>
    <row r="2213" spans="1:36" x14ac:dyDescent="0.35">
      <c r="A2213">
        <v>10469</v>
      </c>
      <c r="B2213">
        <v>1981</v>
      </c>
      <c r="C2213">
        <f t="shared" ca="1" si="68"/>
        <v>45</v>
      </c>
      <c r="D2213" t="str" cm="1">
        <f t="array" aca="1" ref="D221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13" t="s">
        <v>29</v>
      </c>
      <c r="F2213" t="s">
        <v>31</v>
      </c>
      <c r="G2213" cm="1">
        <f t="array" ref="G2213">_xlfn.IFS(marketing_campaign[[#This Row],[Marital_Status]]="Single",I2213-J2213+1,marketing_campaign[[#This Row],[Marital_Status]]="Together",I2213+J2213+2,marketing_campaign[[#This Row],[Marital_Status]]="Alone",I2213-J2213+1,marketing_campaign[[#This Row],[Marital_Status]]="Married",I2213+J2213+2,marketing_campaign[[#This Row],[Marital_Status]]="Divorced",I2213+J2213+1,marketing_campaign[[#This Row],[Marital_Status]]="YOLO",I2213-J2213+1,marketing_campaign[[#This Row],[Marital_Status]]="Absurd",I2213-J2213+1,marketing_campaign[[#This Row],[Marital_Status]]="Widow",I2213+J2213+1)</f>
        <v>2</v>
      </c>
      <c r="H2213">
        <v>88325</v>
      </c>
      <c r="I2213">
        <v>0</v>
      </c>
      <c r="J2213">
        <v>0</v>
      </c>
      <c r="K2213" s="1">
        <v>41675</v>
      </c>
      <c r="L2213">
        <v>42</v>
      </c>
      <c r="M2213" t="str" cm="1">
        <f t="array" ref="M2213">_xlfn.IFS(AND(marketing_campaign[[#This Row],[Recency]]&gt;=0,marketing_campaign[[#This Row],[Recency]]&lt;=14),"Early Recency",AND(marketing_campaign[[#This Row],[Recency]]&gt;=15,marketing_campaign[[#This Row],[Recency]]&lt;=31),"Mid-Recency",marketing_campaign[[#This Row],[Recency]]&gt;=32,"Late Recency")</f>
        <v>Late Recency</v>
      </c>
      <c r="N2213">
        <v>519</v>
      </c>
      <c r="O2213">
        <v>71</v>
      </c>
      <c r="P2213">
        <v>860</v>
      </c>
      <c r="Q2213">
        <v>93</v>
      </c>
      <c r="R2213">
        <v>27</v>
      </c>
      <c r="S2213">
        <v>53</v>
      </c>
      <c r="T2213">
        <f>marketing_campaign[[#This Row],[MntGoldProds]]+marketing_campaign[[#This Row],[MntSweetProducts]]+marketing_campaign[[#This Row],[MntFishProducts]]+marketing_campaign[[#This Row],[MntMeatProducts]]+marketing_campaign[[#This Row],[MntFruits]]+marketing_campaign[[#This Row],[MntWines]]</f>
        <v>1623</v>
      </c>
      <c r="U2213">
        <v>1</v>
      </c>
      <c r="V2213">
        <v>6</v>
      </c>
      <c r="W2213">
        <v>2</v>
      </c>
      <c r="X2213">
        <v>9</v>
      </c>
      <c r="Y2213">
        <f t="shared" si="69"/>
        <v>18</v>
      </c>
      <c r="Z2213">
        <v>2</v>
      </c>
      <c r="AA2213">
        <v>0</v>
      </c>
      <c r="AB2213">
        <v>0</v>
      </c>
      <c r="AC2213">
        <v>0</v>
      </c>
      <c r="AD2213">
        <v>0</v>
      </c>
      <c r="AE2213">
        <v>0</v>
      </c>
      <c r="AF2213">
        <v>0</v>
      </c>
      <c r="AG2213">
        <v>3</v>
      </c>
      <c r="AH2213">
        <v>11</v>
      </c>
      <c r="AI2213">
        <v>0</v>
      </c>
      <c r="AJ2213">
        <f>marketing_campaign[[#This Row],[AcceptedCmp2]]+marketing_campaign[[#This Row],[AcceptedCmp1]]+marketing_campaign[[#This Row],[AcceptedCmp5]]+marketing_campaign[[#This Row],[AcceptedCmp4]]+marketing_campaign[[#This Row],[AcceptedCmp3]]</f>
        <v>0</v>
      </c>
    </row>
    <row r="2214" spans="1:36" x14ac:dyDescent="0.35">
      <c r="A2214">
        <v>6983</v>
      </c>
      <c r="B2214">
        <v>1950</v>
      </c>
      <c r="C2214">
        <f t="shared" ca="1" si="68"/>
        <v>76</v>
      </c>
      <c r="D2214" t="str" cm="1">
        <f t="array" aca="1" ref="D221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4" t="s">
        <v>34</v>
      </c>
      <c r="F2214" t="s">
        <v>35</v>
      </c>
      <c r="G2214" cm="1">
        <f t="array" ref="G2214">_xlfn.IFS(marketing_campaign[[#This Row],[Marital_Status]]="Single",I2214-J2214+1,marketing_campaign[[#This Row],[Marital_Status]]="Together",I2214+J2214+2,marketing_campaign[[#This Row],[Marital_Status]]="Alone",I2214-J2214+1,marketing_campaign[[#This Row],[Marital_Status]]="Married",I2214+J2214+2,marketing_campaign[[#This Row],[Marital_Status]]="Divorced",I2214+J2214+1,marketing_campaign[[#This Row],[Marital_Status]]="YOLO",I2214-J2214+1,marketing_campaign[[#This Row],[Marital_Status]]="Absurd",I2214-J2214+1,marketing_campaign[[#This Row],[Marital_Status]]="Widow",I2214+J2214+1)</f>
        <v>3</v>
      </c>
      <c r="H2214">
        <v>38054</v>
      </c>
      <c r="I2214">
        <v>1</v>
      </c>
      <c r="J2214">
        <v>1</v>
      </c>
      <c r="K2214" s="1">
        <v>41760</v>
      </c>
      <c r="L2214">
        <v>24</v>
      </c>
      <c r="M2214" t="str" cm="1">
        <f t="array" ref="M2214">_xlfn.IFS(AND(marketing_campaign[[#This Row],[Recency]]&gt;=0,marketing_campaign[[#This Row],[Recency]]&lt;=14),"Early Recency",AND(marketing_campaign[[#This Row],[Recency]]&gt;=15,marketing_campaign[[#This Row],[Recency]]&lt;=31),"Mid-Recency",marketing_campaign[[#This Row],[Recency]]&gt;=32,"Late Recency")</f>
        <v>Mid-Recency</v>
      </c>
      <c r="N2214">
        <v>23</v>
      </c>
      <c r="O2214">
        <v>2</v>
      </c>
      <c r="P2214">
        <v>17</v>
      </c>
      <c r="Q2214">
        <v>2</v>
      </c>
      <c r="R2214">
        <v>1</v>
      </c>
      <c r="S2214">
        <v>0</v>
      </c>
      <c r="T2214">
        <f>marketing_campaign[[#This Row],[MntGoldProds]]+marketing_campaign[[#This Row],[MntSweetProducts]]+marketing_campaign[[#This Row],[MntFishProducts]]+marketing_campaign[[#This Row],[MntMeatProducts]]+marketing_campaign[[#This Row],[MntFruits]]+marketing_campaign[[#This Row],[MntWines]]</f>
        <v>45</v>
      </c>
      <c r="U2214">
        <v>2</v>
      </c>
      <c r="V2214">
        <v>2</v>
      </c>
      <c r="W2214">
        <v>0</v>
      </c>
      <c r="X2214">
        <v>3</v>
      </c>
      <c r="Y2214">
        <f t="shared" si="69"/>
        <v>7</v>
      </c>
      <c r="Z2214">
        <v>7</v>
      </c>
      <c r="AA2214">
        <v>0</v>
      </c>
      <c r="AB2214">
        <v>0</v>
      </c>
      <c r="AC2214">
        <v>0</v>
      </c>
      <c r="AD2214">
        <v>0</v>
      </c>
      <c r="AE2214">
        <v>0</v>
      </c>
      <c r="AF2214">
        <v>0</v>
      </c>
      <c r="AG2214">
        <v>3</v>
      </c>
      <c r="AH2214">
        <v>11</v>
      </c>
      <c r="AI2214">
        <v>0</v>
      </c>
      <c r="AJ2214">
        <f>marketing_campaign[[#This Row],[AcceptedCmp2]]+marketing_campaign[[#This Row],[AcceptedCmp1]]+marketing_campaign[[#This Row],[AcceptedCmp5]]+marketing_campaign[[#This Row],[AcceptedCmp4]]+marketing_campaign[[#This Row],[AcceptedCmp3]]</f>
        <v>0</v>
      </c>
    </row>
    <row r="2215" spans="1:36" x14ac:dyDescent="0.35">
      <c r="A2215">
        <v>3661</v>
      </c>
      <c r="B2215">
        <v>1995</v>
      </c>
      <c r="C2215">
        <f t="shared" ca="1" si="68"/>
        <v>31</v>
      </c>
      <c r="D2215" t="str" cm="1">
        <f t="array" aca="1" ref="D221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15" t="s">
        <v>37</v>
      </c>
      <c r="F2215" t="s">
        <v>30</v>
      </c>
      <c r="G2215" cm="1">
        <f t="array" ref="G2215">_xlfn.IFS(marketing_campaign[[#This Row],[Marital_Status]]="Single",I2215-J2215+1,marketing_campaign[[#This Row],[Marital_Status]]="Together",I2215+J2215+2,marketing_campaign[[#This Row],[Marital_Status]]="Alone",I2215-J2215+1,marketing_campaign[[#This Row],[Marital_Status]]="Married",I2215+J2215+2,marketing_campaign[[#This Row],[Marital_Status]]="Divorced",I2215+J2215+1,marketing_campaign[[#This Row],[Marital_Status]]="YOLO",I2215-J2215+1,marketing_campaign[[#This Row],[Marital_Status]]="Absurd",I2215-J2215+1,marketing_campaign[[#This Row],[Marital_Status]]="Widow",I2215+J2215+1)</f>
        <v>1</v>
      </c>
      <c r="H2215">
        <v>80617</v>
      </c>
      <c r="I2215">
        <v>0</v>
      </c>
      <c r="J2215">
        <v>0</v>
      </c>
      <c r="K2215" s="1">
        <v>41194</v>
      </c>
      <c r="L2215">
        <v>42</v>
      </c>
      <c r="M2215" t="str" cm="1">
        <f t="array" ref="M2215">_xlfn.IFS(AND(marketing_campaign[[#This Row],[Recency]]&gt;=0,marketing_campaign[[#This Row],[Recency]]&lt;=14),"Early Recency",AND(marketing_campaign[[#This Row],[Recency]]&gt;=15,marketing_campaign[[#This Row],[Recency]]&lt;=31),"Mid-Recency",marketing_campaign[[#This Row],[Recency]]&gt;=32,"Late Recency")</f>
        <v>Late Recency</v>
      </c>
      <c r="N2215">
        <v>594</v>
      </c>
      <c r="O2215">
        <v>51</v>
      </c>
      <c r="P2215">
        <v>631</v>
      </c>
      <c r="Q2215">
        <v>72</v>
      </c>
      <c r="R2215">
        <v>55</v>
      </c>
      <c r="S2215">
        <v>32</v>
      </c>
      <c r="T2215">
        <f>marketing_campaign[[#This Row],[MntGoldProds]]+marketing_campaign[[#This Row],[MntSweetProducts]]+marketing_campaign[[#This Row],[MntFishProducts]]+marketing_campaign[[#This Row],[MntMeatProducts]]+marketing_campaign[[#This Row],[MntFruits]]+marketing_campaign[[#This Row],[MntWines]]</f>
        <v>1435</v>
      </c>
      <c r="U2215">
        <v>1</v>
      </c>
      <c r="V2215">
        <v>4</v>
      </c>
      <c r="W2215">
        <v>6</v>
      </c>
      <c r="X2215">
        <v>8</v>
      </c>
      <c r="Y2215">
        <f t="shared" si="69"/>
        <v>19</v>
      </c>
      <c r="Z2215">
        <v>2</v>
      </c>
      <c r="AA2215">
        <v>0</v>
      </c>
      <c r="AB2215">
        <v>0</v>
      </c>
      <c r="AC2215">
        <v>0</v>
      </c>
      <c r="AD2215">
        <v>0</v>
      </c>
      <c r="AE2215">
        <v>0</v>
      </c>
      <c r="AF2215">
        <v>0</v>
      </c>
      <c r="AG2215">
        <v>3</v>
      </c>
      <c r="AH2215">
        <v>11</v>
      </c>
      <c r="AI2215">
        <v>0</v>
      </c>
      <c r="AJ2215">
        <f>marketing_campaign[[#This Row],[AcceptedCmp2]]+marketing_campaign[[#This Row],[AcceptedCmp1]]+marketing_campaign[[#This Row],[AcceptedCmp5]]+marketing_campaign[[#This Row],[AcceptedCmp4]]+marketing_campaign[[#This Row],[AcceptedCmp3]]</f>
        <v>0</v>
      </c>
    </row>
    <row r="2216" spans="1:36" x14ac:dyDescent="0.35">
      <c r="A2216">
        <v>9303</v>
      </c>
      <c r="B2216">
        <v>1976</v>
      </c>
      <c r="C2216">
        <f t="shared" ca="1" si="68"/>
        <v>50</v>
      </c>
      <c r="D2216" t="str" cm="1">
        <f t="array" aca="1" ref="D221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16" t="s">
        <v>29</v>
      </c>
      <c r="F2216" t="s">
        <v>33</v>
      </c>
      <c r="G2216" cm="1">
        <f t="array" ref="G2216">_xlfn.IFS(marketing_campaign[[#This Row],[Marital_Status]]="Single",I2216-J2216+1,marketing_campaign[[#This Row],[Marital_Status]]="Together",I2216+J2216+2,marketing_campaign[[#This Row],[Marital_Status]]="Alone",I2216-J2216+1,marketing_campaign[[#This Row],[Marital_Status]]="Married",I2216+J2216+2,marketing_campaign[[#This Row],[Marital_Status]]="Divorced",I2216+J2216+1,marketing_campaign[[#This Row],[Marital_Status]]="YOLO",I2216-J2216+1,marketing_campaign[[#This Row],[Marital_Status]]="Absurd",I2216-J2216+1,marketing_campaign[[#This Row],[Marital_Status]]="Widow",I2216+J2216+1)</f>
        <v>3</v>
      </c>
      <c r="H2216">
        <v>5305</v>
      </c>
      <c r="I2216">
        <v>0</v>
      </c>
      <c r="J2216">
        <v>1</v>
      </c>
      <c r="K2216" s="1">
        <v>41485</v>
      </c>
      <c r="L2216">
        <v>12</v>
      </c>
      <c r="M2216" t="str" cm="1">
        <f t="array" ref="M2216">_xlfn.IFS(AND(marketing_campaign[[#This Row],[Recency]]&gt;=0,marketing_campaign[[#This Row],[Recency]]&lt;=14),"Early Recency",AND(marketing_campaign[[#This Row],[Recency]]&gt;=15,marketing_campaign[[#This Row],[Recency]]&lt;=31),"Mid-Recency",marketing_campaign[[#This Row],[Recency]]&gt;=32,"Late Recency")</f>
        <v>Early Recency</v>
      </c>
      <c r="N2216">
        <v>12</v>
      </c>
      <c r="O2216">
        <v>4</v>
      </c>
      <c r="P2216">
        <v>7</v>
      </c>
      <c r="Q2216">
        <v>1</v>
      </c>
      <c r="R2216">
        <v>3</v>
      </c>
      <c r="S2216">
        <v>5</v>
      </c>
      <c r="T2216">
        <f>marketing_campaign[[#This Row],[MntGoldProds]]+marketing_campaign[[#This Row],[MntSweetProducts]]+marketing_campaign[[#This Row],[MntFishProducts]]+marketing_campaign[[#This Row],[MntMeatProducts]]+marketing_campaign[[#This Row],[MntFruits]]+marketing_campaign[[#This Row],[MntWines]]</f>
        <v>32</v>
      </c>
      <c r="U2216">
        <v>0</v>
      </c>
      <c r="V2216">
        <v>1</v>
      </c>
      <c r="W2216">
        <v>0</v>
      </c>
      <c r="X2216">
        <v>0</v>
      </c>
      <c r="Y2216">
        <f t="shared" si="69"/>
        <v>1</v>
      </c>
      <c r="Z2216">
        <v>13</v>
      </c>
      <c r="AA2216">
        <v>0</v>
      </c>
      <c r="AB2216">
        <v>0</v>
      </c>
      <c r="AC2216">
        <v>0</v>
      </c>
      <c r="AD2216">
        <v>0</v>
      </c>
      <c r="AE2216">
        <v>0</v>
      </c>
      <c r="AF2216">
        <v>0</v>
      </c>
      <c r="AG2216">
        <v>3</v>
      </c>
      <c r="AH2216">
        <v>11</v>
      </c>
      <c r="AI2216">
        <v>0</v>
      </c>
      <c r="AJ2216">
        <f>marketing_campaign[[#This Row],[AcceptedCmp2]]+marketing_campaign[[#This Row],[AcceptedCmp1]]+marketing_campaign[[#This Row],[AcceptedCmp5]]+marketing_campaign[[#This Row],[AcceptedCmp4]]+marketing_campaign[[#This Row],[AcceptedCmp3]]</f>
        <v>0</v>
      </c>
    </row>
    <row r="2217" spans="1:36" x14ac:dyDescent="0.35">
      <c r="A2217">
        <v>692</v>
      </c>
      <c r="B2217">
        <v>1954</v>
      </c>
      <c r="C2217">
        <f t="shared" ca="1" si="68"/>
        <v>72</v>
      </c>
      <c r="D2217" t="str" cm="1">
        <f t="array" aca="1" ref="D221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17" t="s">
        <v>29</v>
      </c>
      <c r="F2217" t="s">
        <v>31</v>
      </c>
      <c r="G2217" cm="1">
        <f t="array" ref="G2217">_xlfn.IFS(marketing_campaign[[#This Row],[Marital_Status]]="Single",I2217-J2217+1,marketing_campaign[[#This Row],[Marital_Status]]="Together",I2217+J2217+2,marketing_campaign[[#This Row],[Marital_Status]]="Alone",I2217-J2217+1,marketing_campaign[[#This Row],[Marital_Status]]="Married",I2217+J2217+2,marketing_campaign[[#This Row],[Marital_Status]]="Divorced",I2217+J2217+1,marketing_campaign[[#This Row],[Marital_Status]]="YOLO",I2217-J2217+1,marketing_campaign[[#This Row],[Marital_Status]]="Absurd",I2217-J2217+1,marketing_campaign[[#This Row],[Marital_Status]]="Widow",I2217+J2217+1)</f>
        <v>4</v>
      </c>
      <c r="H2217">
        <v>36807</v>
      </c>
      <c r="I2217">
        <v>1</v>
      </c>
      <c r="J2217">
        <v>1</v>
      </c>
      <c r="K2217" s="1">
        <v>41263</v>
      </c>
      <c r="L2217">
        <v>88</v>
      </c>
      <c r="M2217" t="str" cm="1">
        <f t="array" ref="M2217">_xlfn.IFS(AND(marketing_campaign[[#This Row],[Recency]]&gt;=0,marketing_campaign[[#This Row],[Recency]]&lt;=14),"Early Recency",AND(marketing_campaign[[#This Row],[Recency]]&gt;=15,marketing_campaign[[#This Row],[Recency]]&lt;=31),"Mid-Recency",marketing_campaign[[#This Row],[Recency]]&gt;=32,"Late Recency")</f>
        <v>Late Recency</v>
      </c>
      <c r="N2217">
        <v>4</v>
      </c>
      <c r="O2217">
        <v>2</v>
      </c>
      <c r="P2217">
        <v>5</v>
      </c>
      <c r="Q2217">
        <v>0</v>
      </c>
      <c r="R2217">
        <v>0</v>
      </c>
      <c r="S2217">
        <v>5</v>
      </c>
      <c r="T2217">
        <f>marketing_campaign[[#This Row],[MntGoldProds]]+marketing_campaign[[#This Row],[MntSweetProducts]]+marketing_campaign[[#This Row],[MntFishProducts]]+marketing_campaign[[#This Row],[MntMeatProducts]]+marketing_campaign[[#This Row],[MntFruits]]+marketing_campaign[[#This Row],[MntWines]]</f>
        <v>16</v>
      </c>
      <c r="U2217">
        <v>1</v>
      </c>
      <c r="V2217">
        <v>1</v>
      </c>
      <c r="W2217">
        <v>0</v>
      </c>
      <c r="X2217">
        <v>2</v>
      </c>
      <c r="Y2217">
        <f t="shared" si="69"/>
        <v>4</v>
      </c>
      <c r="Z2217">
        <v>6</v>
      </c>
      <c r="AA2217">
        <v>0</v>
      </c>
      <c r="AB2217">
        <v>0</v>
      </c>
      <c r="AC2217">
        <v>0</v>
      </c>
      <c r="AD2217">
        <v>0</v>
      </c>
      <c r="AE2217">
        <v>0</v>
      </c>
      <c r="AF2217">
        <v>0</v>
      </c>
      <c r="AG2217">
        <v>3</v>
      </c>
      <c r="AH2217">
        <v>11</v>
      </c>
      <c r="AI2217">
        <v>0</v>
      </c>
      <c r="AJ2217">
        <f>marketing_campaign[[#This Row],[AcceptedCmp2]]+marketing_campaign[[#This Row],[AcceptedCmp1]]+marketing_campaign[[#This Row],[AcceptedCmp5]]+marketing_campaign[[#This Row],[AcceptedCmp4]]+marketing_campaign[[#This Row],[AcceptedCmp3]]</f>
        <v>0</v>
      </c>
    </row>
    <row r="2218" spans="1:36" x14ac:dyDescent="0.35">
      <c r="A2218">
        <v>736</v>
      </c>
      <c r="B2218">
        <v>1983</v>
      </c>
      <c r="C2218">
        <f t="shared" ca="1" si="68"/>
        <v>43</v>
      </c>
      <c r="D2218" t="str" cm="1">
        <f t="array" aca="1" ref="D221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18" t="s">
        <v>29</v>
      </c>
      <c r="F2218" t="s">
        <v>31</v>
      </c>
      <c r="G2218" cm="1">
        <f t="array" ref="G2218">_xlfn.IFS(marketing_campaign[[#This Row],[Marital_Status]]="Single",I2218-J2218+1,marketing_campaign[[#This Row],[Marital_Status]]="Together",I2218+J2218+2,marketing_campaign[[#This Row],[Marital_Status]]="Alone",I2218-J2218+1,marketing_campaign[[#This Row],[Marital_Status]]="Married",I2218+J2218+2,marketing_campaign[[#This Row],[Marital_Status]]="Divorced",I2218+J2218+1,marketing_campaign[[#This Row],[Marital_Status]]="YOLO",I2218-J2218+1,marketing_campaign[[#This Row],[Marital_Status]]="Absurd",I2218-J2218+1,marketing_campaign[[#This Row],[Marital_Status]]="Widow",I2218+J2218+1)</f>
        <v>3</v>
      </c>
      <c r="H2218">
        <v>28427</v>
      </c>
      <c r="I2218">
        <v>1</v>
      </c>
      <c r="J2218">
        <v>0</v>
      </c>
      <c r="K2218" s="1">
        <v>41354</v>
      </c>
      <c r="L2218">
        <v>67</v>
      </c>
      <c r="M2218" t="str" cm="1">
        <f t="array" ref="M2218">_xlfn.IFS(AND(marketing_campaign[[#This Row],[Recency]]&gt;=0,marketing_campaign[[#This Row],[Recency]]&lt;=14),"Early Recency",AND(marketing_campaign[[#This Row],[Recency]]&gt;=15,marketing_campaign[[#This Row],[Recency]]&lt;=31),"Mid-Recency",marketing_campaign[[#This Row],[Recency]]&gt;=32,"Late Recency")</f>
        <v>Late Recency</v>
      </c>
      <c r="N2218">
        <v>18</v>
      </c>
      <c r="O2218">
        <v>3</v>
      </c>
      <c r="P2218">
        <v>19</v>
      </c>
      <c r="Q2218">
        <v>3</v>
      </c>
      <c r="R2218">
        <v>3</v>
      </c>
      <c r="S2218">
        <v>6</v>
      </c>
      <c r="T2218">
        <f>marketing_campaign[[#This Row],[MntGoldProds]]+marketing_campaign[[#This Row],[MntSweetProducts]]+marketing_campaign[[#This Row],[MntFishProducts]]+marketing_campaign[[#This Row],[MntMeatProducts]]+marketing_campaign[[#This Row],[MntFruits]]+marketing_campaign[[#This Row],[MntWines]]</f>
        <v>52</v>
      </c>
      <c r="U2218">
        <v>2</v>
      </c>
      <c r="V2218">
        <v>2</v>
      </c>
      <c r="W2218">
        <v>0</v>
      </c>
      <c r="X2218">
        <v>3</v>
      </c>
      <c r="Y2218">
        <f t="shared" si="69"/>
        <v>7</v>
      </c>
      <c r="Z2218">
        <v>8</v>
      </c>
      <c r="AA2218">
        <v>0</v>
      </c>
      <c r="AB2218">
        <v>0</v>
      </c>
      <c r="AC2218">
        <v>0</v>
      </c>
      <c r="AD2218">
        <v>0</v>
      </c>
      <c r="AE2218">
        <v>0</v>
      </c>
      <c r="AF2218">
        <v>0</v>
      </c>
      <c r="AG2218">
        <v>3</v>
      </c>
      <c r="AH2218">
        <v>11</v>
      </c>
      <c r="AI2218">
        <v>0</v>
      </c>
      <c r="AJ2218">
        <f>marketing_campaign[[#This Row],[AcceptedCmp2]]+marketing_campaign[[#This Row],[AcceptedCmp1]]+marketing_campaign[[#This Row],[AcceptedCmp5]]+marketing_campaign[[#This Row],[AcceptedCmp4]]+marketing_campaign[[#This Row],[AcceptedCmp3]]</f>
        <v>0</v>
      </c>
    </row>
    <row r="2219" spans="1:36" x14ac:dyDescent="0.35">
      <c r="A2219">
        <v>9589</v>
      </c>
      <c r="B2219">
        <v>1948</v>
      </c>
      <c r="C2219">
        <f t="shared" ca="1" si="68"/>
        <v>78</v>
      </c>
      <c r="D2219" t="str" cm="1">
        <f t="array" aca="1" ref="D221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219" t="s">
        <v>32</v>
      </c>
      <c r="F2219" t="s">
        <v>38</v>
      </c>
      <c r="G2219" cm="1">
        <f t="array" ref="G2219">_xlfn.IFS(marketing_campaign[[#This Row],[Marital_Status]]="Single",I2219-J2219+1,marketing_campaign[[#This Row],[Marital_Status]]="Together",I2219+J2219+2,marketing_campaign[[#This Row],[Marital_Status]]="Alone",I2219-J2219+1,marketing_campaign[[#This Row],[Marital_Status]]="Married",I2219+J2219+2,marketing_campaign[[#This Row],[Marital_Status]]="Divorced",I2219+J2219+1,marketing_campaign[[#This Row],[Marital_Status]]="YOLO",I2219-J2219+1,marketing_campaign[[#This Row],[Marital_Status]]="Absurd",I2219-J2219+1,marketing_campaign[[#This Row],[Marital_Status]]="Widow",I2219+J2219+1)</f>
        <v>1</v>
      </c>
      <c r="H2219">
        <v>82032</v>
      </c>
      <c r="I2219">
        <v>0</v>
      </c>
      <c r="J2219">
        <v>0</v>
      </c>
      <c r="K2219" s="1">
        <v>41734</v>
      </c>
      <c r="L2219">
        <v>54</v>
      </c>
      <c r="M2219" t="str" cm="1">
        <f t="array" ref="M2219">_xlfn.IFS(AND(marketing_campaign[[#This Row],[Recency]]&gt;=0,marketing_campaign[[#This Row],[Recency]]&lt;=14),"Early Recency",AND(marketing_campaign[[#This Row],[Recency]]&gt;=15,marketing_campaign[[#This Row],[Recency]]&lt;=31),"Mid-Recency",marketing_campaign[[#This Row],[Recency]]&gt;=32,"Late Recency")</f>
        <v>Late Recency</v>
      </c>
      <c r="N2219">
        <v>332</v>
      </c>
      <c r="O2219">
        <v>194</v>
      </c>
      <c r="P2219">
        <v>377</v>
      </c>
      <c r="Q2219">
        <v>149</v>
      </c>
      <c r="R2219">
        <v>125</v>
      </c>
      <c r="S2219">
        <v>57</v>
      </c>
      <c r="T2219">
        <f>marketing_campaign[[#This Row],[MntGoldProds]]+marketing_campaign[[#This Row],[MntSweetProducts]]+marketing_campaign[[#This Row],[MntFishProducts]]+marketing_campaign[[#This Row],[MntMeatProducts]]+marketing_campaign[[#This Row],[MntFruits]]+marketing_campaign[[#This Row],[MntWines]]</f>
        <v>1234</v>
      </c>
      <c r="U2219">
        <v>0</v>
      </c>
      <c r="V2219">
        <v>4</v>
      </c>
      <c r="W2219">
        <v>6</v>
      </c>
      <c r="X2219">
        <v>7</v>
      </c>
      <c r="Y2219">
        <f t="shared" si="69"/>
        <v>17</v>
      </c>
      <c r="Z2219">
        <v>1</v>
      </c>
      <c r="AA2219">
        <v>0</v>
      </c>
      <c r="AB2219">
        <v>0</v>
      </c>
      <c r="AC2219">
        <v>0</v>
      </c>
      <c r="AD2219">
        <v>0</v>
      </c>
      <c r="AE2219">
        <v>0</v>
      </c>
      <c r="AF2219">
        <v>0</v>
      </c>
      <c r="AG2219">
        <v>3</v>
      </c>
      <c r="AH2219">
        <v>11</v>
      </c>
      <c r="AI2219">
        <v>0</v>
      </c>
      <c r="AJ2219">
        <f>marketing_campaign[[#This Row],[AcceptedCmp2]]+marketing_campaign[[#This Row],[AcceptedCmp1]]+marketing_campaign[[#This Row],[AcceptedCmp5]]+marketing_campaign[[#This Row],[AcceptedCmp4]]+marketing_campaign[[#This Row],[AcceptedCmp3]]</f>
        <v>0</v>
      </c>
    </row>
    <row r="2220" spans="1:36" x14ac:dyDescent="0.35">
      <c r="A2220">
        <v>4838</v>
      </c>
      <c r="B2220">
        <v>1978</v>
      </c>
      <c r="C2220">
        <f t="shared" ca="1" si="68"/>
        <v>48</v>
      </c>
      <c r="D2220" t="str" cm="1">
        <f t="array" aca="1" ref="D222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0" t="s">
        <v>29</v>
      </c>
      <c r="F2220" t="s">
        <v>31</v>
      </c>
      <c r="G2220" cm="1">
        <f t="array" ref="G2220">_xlfn.IFS(marketing_campaign[[#This Row],[Marital_Status]]="Single",I2220-J2220+1,marketing_campaign[[#This Row],[Marital_Status]]="Together",I2220+J2220+2,marketing_campaign[[#This Row],[Marital_Status]]="Alone",I2220-J2220+1,marketing_campaign[[#This Row],[Marital_Status]]="Married",I2220+J2220+2,marketing_campaign[[#This Row],[Marital_Status]]="Divorced",I2220+J2220+1,marketing_campaign[[#This Row],[Marital_Status]]="YOLO",I2220-J2220+1,marketing_campaign[[#This Row],[Marital_Status]]="Absurd",I2220-J2220+1,marketing_campaign[[#This Row],[Marital_Status]]="Widow",I2220+J2220+1)</f>
        <v>3</v>
      </c>
      <c r="H2220">
        <v>22775</v>
      </c>
      <c r="I2220">
        <v>1</v>
      </c>
      <c r="J2220">
        <v>0</v>
      </c>
      <c r="K2220" s="1">
        <v>41444</v>
      </c>
      <c r="L2220">
        <v>40</v>
      </c>
      <c r="M2220" t="str" cm="1">
        <f t="array" ref="M2220">_xlfn.IFS(AND(marketing_campaign[[#This Row],[Recency]]&gt;=0,marketing_campaign[[#This Row],[Recency]]&lt;=14),"Early Recency",AND(marketing_campaign[[#This Row],[Recency]]&gt;=15,marketing_campaign[[#This Row],[Recency]]&lt;=31),"Mid-Recency",marketing_campaign[[#This Row],[Recency]]&gt;=32,"Late Recency")</f>
        <v>Late Recency</v>
      </c>
      <c r="N2220">
        <v>5</v>
      </c>
      <c r="O2220">
        <v>1</v>
      </c>
      <c r="P2220">
        <v>8</v>
      </c>
      <c r="Q2220">
        <v>0</v>
      </c>
      <c r="R2220">
        <v>0</v>
      </c>
      <c r="S2220">
        <v>1</v>
      </c>
      <c r="T2220">
        <f>marketing_campaign[[#This Row],[MntGoldProds]]+marketing_campaign[[#This Row],[MntSweetProducts]]+marketing_campaign[[#This Row],[MntFishProducts]]+marketing_campaign[[#This Row],[MntMeatProducts]]+marketing_campaign[[#This Row],[MntFruits]]+marketing_campaign[[#This Row],[MntWines]]</f>
        <v>15</v>
      </c>
      <c r="U2220">
        <v>1</v>
      </c>
      <c r="V2220">
        <v>1</v>
      </c>
      <c r="W2220">
        <v>0</v>
      </c>
      <c r="X2220">
        <v>2</v>
      </c>
      <c r="Y2220">
        <f t="shared" si="69"/>
        <v>4</v>
      </c>
      <c r="Z2220">
        <v>8</v>
      </c>
      <c r="AA2220">
        <v>0</v>
      </c>
      <c r="AB2220">
        <v>0</v>
      </c>
      <c r="AC2220">
        <v>0</v>
      </c>
      <c r="AD2220">
        <v>0</v>
      </c>
      <c r="AE2220">
        <v>0</v>
      </c>
      <c r="AF2220">
        <v>0</v>
      </c>
      <c r="AG2220">
        <v>3</v>
      </c>
      <c r="AH2220">
        <v>11</v>
      </c>
      <c r="AI2220">
        <v>0</v>
      </c>
      <c r="AJ2220">
        <f>marketing_campaign[[#This Row],[AcceptedCmp2]]+marketing_campaign[[#This Row],[AcceptedCmp1]]+marketing_campaign[[#This Row],[AcceptedCmp5]]+marketing_campaign[[#This Row],[AcceptedCmp4]]+marketing_campaign[[#This Row],[AcceptedCmp3]]</f>
        <v>0</v>
      </c>
    </row>
    <row r="2221" spans="1:36" x14ac:dyDescent="0.35">
      <c r="A2221">
        <v>9246</v>
      </c>
      <c r="B2221">
        <v>1985</v>
      </c>
      <c r="C2221">
        <f t="shared" ca="1" si="68"/>
        <v>41</v>
      </c>
      <c r="D2221" t="str" cm="1">
        <f t="array" aca="1" ref="D222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21" t="s">
        <v>34</v>
      </c>
      <c r="F2221" t="s">
        <v>31</v>
      </c>
      <c r="G2221" cm="1">
        <f t="array" ref="G2221">_xlfn.IFS(marketing_campaign[[#This Row],[Marital_Status]]="Single",I2221-J2221+1,marketing_campaign[[#This Row],[Marital_Status]]="Together",I2221+J2221+2,marketing_campaign[[#This Row],[Marital_Status]]="Alone",I2221-J2221+1,marketing_campaign[[#This Row],[Marital_Status]]="Married",I2221+J2221+2,marketing_campaign[[#This Row],[Marital_Status]]="Divorced",I2221+J2221+1,marketing_campaign[[#This Row],[Marital_Status]]="YOLO",I2221-J2221+1,marketing_campaign[[#This Row],[Marital_Status]]="Absurd",I2221-J2221+1,marketing_campaign[[#This Row],[Marital_Status]]="Widow",I2221+J2221+1)</f>
        <v>3</v>
      </c>
      <c r="H2221">
        <v>40101</v>
      </c>
      <c r="I2221">
        <v>1</v>
      </c>
      <c r="J2221">
        <v>0</v>
      </c>
      <c r="K2221" s="1">
        <v>41196</v>
      </c>
      <c r="L2221">
        <v>73</v>
      </c>
      <c r="M2221" t="str" cm="1">
        <f t="array" ref="M2221">_xlfn.IFS(AND(marketing_campaign[[#This Row],[Recency]]&gt;=0,marketing_campaign[[#This Row],[Recency]]&lt;=14),"Early Recency",AND(marketing_campaign[[#This Row],[Recency]]&gt;=15,marketing_campaign[[#This Row],[Recency]]&lt;=31),"Mid-Recency",marketing_campaign[[#This Row],[Recency]]&gt;=32,"Late Recency")</f>
        <v>Late Recency</v>
      </c>
      <c r="N2221">
        <v>171</v>
      </c>
      <c r="O2221">
        <v>3</v>
      </c>
      <c r="P2221">
        <v>129</v>
      </c>
      <c r="Q2221">
        <v>26</v>
      </c>
      <c r="R2221">
        <v>24</v>
      </c>
      <c r="S2221">
        <v>62</v>
      </c>
      <c r="T2221">
        <f>marketing_campaign[[#This Row],[MntGoldProds]]+marketing_campaign[[#This Row],[MntSweetProducts]]+marketing_campaign[[#This Row],[MntFishProducts]]+marketing_campaign[[#This Row],[MntMeatProducts]]+marketing_campaign[[#This Row],[MntFruits]]+marketing_campaign[[#This Row],[MntWines]]</f>
        <v>415</v>
      </c>
      <c r="U2221">
        <v>4</v>
      </c>
      <c r="V2221">
        <v>6</v>
      </c>
      <c r="W2221">
        <v>1</v>
      </c>
      <c r="X2221">
        <v>6</v>
      </c>
      <c r="Y2221">
        <f t="shared" si="69"/>
        <v>17</v>
      </c>
      <c r="Z2221">
        <v>7</v>
      </c>
      <c r="AA2221">
        <v>0</v>
      </c>
      <c r="AB2221">
        <v>0</v>
      </c>
      <c r="AC2221">
        <v>0</v>
      </c>
      <c r="AD2221">
        <v>0</v>
      </c>
      <c r="AE2221">
        <v>0</v>
      </c>
      <c r="AF2221">
        <v>0</v>
      </c>
      <c r="AG2221">
        <v>3</v>
      </c>
      <c r="AH2221">
        <v>11</v>
      </c>
      <c r="AI2221">
        <v>0</v>
      </c>
      <c r="AJ2221">
        <f>marketing_campaign[[#This Row],[AcceptedCmp2]]+marketing_campaign[[#This Row],[AcceptedCmp1]]+marketing_campaign[[#This Row],[AcceptedCmp5]]+marketing_campaign[[#This Row],[AcceptedCmp4]]+marketing_campaign[[#This Row],[AcceptedCmp3]]</f>
        <v>0</v>
      </c>
    </row>
    <row r="2222" spans="1:36" x14ac:dyDescent="0.35">
      <c r="A2222">
        <v>6261</v>
      </c>
      <c r="B2222">
        <v>1979</v>
      </c>
      <c r="C2222">
        <f t="shared" ca="1" si="68"/>
        <v>47</v>
      </c>
      <c r="D2222" t="str" cm="1">
        <f t="array" aca="1" ref="D222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2" t="s">
        <v>29</v>
      </c>
      <c r="F2222" t="s">
        <v>33</v>
      </c>
      <c r="G2222" cm="1">
        <f t="array" ref="G2222">_xlfn.IFS(marketing_campaign[[#This Row],[Marital_Status]]="Single",I2222-J2222+1,marketing_campaign[[#This Row],[Marital_Status]]="Together",I2222+J2222+2,marketing_campaign[[#This Row],[Marital_Status]]="Alone",I2222-J2222+1,marketing_campaign[[#This Row],[Marital_Status]]="Married",I2222+J2222+2,marketing_campaign[[#This Row],[Marital_Status]]="Divorced",I2222+J2222+1,marketing_campaign[[#This Row],[Marital_Status]]="YOLO",I2222-J2222+1,marketing_campaign[[#This Row],[Marital_Status]]="Absurd",I2222-J2222+1,marketing_campaign[[#This Row],[Marital_Status]]="Widow",I2222+J2222+1)</f>
        <v>3</v>
      </c>
      <c r="H2222">
        <v>58025</v>
      </c>
      <c r="I2222">
        <v>0</v>
      </c>
      <c r="J2222">
        <v>1</v>
      </c>
      <c r="K2222" s="1">
        <v>41604</v>
      </c>
      <c r="L2222">
        <v>81</v>
      </c>
      <c r="M2222" t="str" cm="1">
        <f t="array" ref="M2222">_xlfn.IFS(AND(marketing_campaign[[#This Row],[Recency]]&gt;=0,marketing_campaign[[#This Row],[Recency]]&lt;=14),"Early Recency",AND(marketing_campaign[[#This Row],[Recency]]&gt;=15,marketing_campaign[[#This Row],[Recency]]&lt;=31),"Mid-Recency",marketing_campaign[[#This Row],[Recency]]&gt;=32,"Late Recency")</f>
        <v>Late Recency</v>
      </c>
      <c r="N2222">
        <v>270</v>
      </c>
      <c r="O2222">
        <v>31</v>
      </c>
      <c r="P2222">
        <v>88</v>
      </c>
      <c r="Q2222">
        <v>11</v>
      </c>
      <c r="R2222">
        <v>48</v>
      </c>
      <c r="S2222">
        <v>22</v>
      </c>
      <c r="T2222">
        <f>marketing_campaign[[#This Row],[MntGoldProds]]+marketing_campaign[[#This Row],[MntSweetProducts]]+marketing_campaign[[#This Row],[MntFishProducts]]+marketing_campaign[[#This Row],[MntMeatProducts]]+marketing_campaign[[#This Row],[MntFruits]]+marketing_campaign[[#This Row],[MntWines]]</f>
        <v>470</v>
      </c>
      <c r="U2222">
        <v>3</v>
      </c>
      <c r="V2222">
        <v>3</v>
      </c>
      <c r="W2222">
        <v>2</v>
      </c>
      <c r="X2222">
        <v>10</v>
      </c>
      <c r="Y2222">
        <f t="shared" si="69"/>
        <v>18</v>
      </c>
      <c r="Z2222">
        <v>4</v>
      </c>
      <c r="AA2222">
        <v>0</v>
      </c>
      <c r="AB2222">
        <v>0</v>
      </c>
      <c r="AC2222">
        <v>0</v>
      </c>
      <c r="AD2222">
        <v>0</v>
      </c>
      <c r="AE2222">
        <v>0</v>
      </c>
      <c r="AF2222">
        <v>0</v>
      </c>
      <c r="AG2222">
        <v>3</v>
      </c>
      <c r="AH2222">
        <v>11</v>
      </c>
      <c r="AI2222">
        <v>0</v>
      </c>
      <c r="AJ2222">
        <f>marketing_campaign[[#This Row],[AcceptedCmp2]]+marketing_campaign[[#This Row],[AcceptedCmp1]]+marketing_campaign[[#This Row],[AcceptedCmp5]]+marketing_campaign[[#This Row],[AcceptedCmp4]]+marketing_campaign[[#This Row],[AcceptedCmp3]]</f>
        <v>0</v>
      </c>
    </row>
    <row r="2223" spans="1:36" x14ac:dyDescent="0.35">
      <c r="A2223">
        <v>7366</v>
      </c>
      <c r="B2223">
        <v>1982</v>
      </c>
      <c r="C2223">
        <f t="shared" ca="1" si="68"/>
        <v>44</v>
      </c>
      <c r="D2223" t="str" cm="1">
        <f t="array" aca="1" ref="D222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23" t="s">
        <v>34</v>
      </c>
      <c r="F2223" t="s">
        <v>30</v>
      </c>
      <c r="G2223" cm="1">
        <f t="array" ref="G2223">_xlfn.IFS(marketing_campaign[[#This Row],[Marital_Status]]="Single",I2223-J2223+1,marketing_campaign[[#This Row],[Marital_Status]]="Together",I2223+J2223+2,marketing_campaign[[#This Row],[Marital_Status]]="Alone",I2223-J2223+1,marketing_campaign[[#This Row],[Marital_Status]]="Married",I2223+J2223+2,marketing_campaign[[#This Row],[Marital_Status]]="Divorced",I2223+J2223+1,marketing_campaign[[#This Row],[Marital_Status]]="YOLO",I2223-J2223+1,marketing_campaign[[#This Row],[Marital_Status]]="Absurd",I2223-J2223+1,marketing_campaign[[#This Row],[Marital_Status]]="Widow",I2223+J2223+1)</f>
        <v>1</v>
      </c>
      <c r="H2223">
        <v>75777</v>
      </c>
      <c r="I2223">
        <v>0</v>
      </c>
      <c r="J2223">
        <v>0</v>
      </c>
      <c r="K2223" s="1">
        <v>41459</v>
      </c>
      <c r="L2223">
        <v>12</v>
      </c>
      <c r="M2223" t="str" cm="1">
        <f t="array" ref="M2223">_xlfn.IFS(AND(marketing_campaign[[#This Row],[Recency]]&gt;=0,marketing_campaign[[#This Row],[Recency]]&lt;=14),"Early Recency",AND(marketing_campaign[[#This Row],[Recency]]&gt;=15,marketing_campaign[[#This Row],[Recency]]&lt;=31),"Mid-Recency",marketing_campaign[[#This Row],[Recency]]&gt;=32,"Late Recency")</f>
        <v>Early Recency</v>
      </c>
      <c r="N2223">
        <v>712</v>
      </c>
      <c r="O2223">
        <v>26</v>
      </c>
      <c r="P2223">
        <v>538</v>
      </c>
      <c r="Q2223">
        <v>69</v>
      </c>
      <c r="R2223">
        <v>13</v>
      </c>
      <c r="S2223">
        <v>80</v>
      </c>
      <c r="T2223">
        <f>marketing_campaign[[#This Row],[MntGoldProds]]+marketing_campaign[[#This Row],[MntSweetProducts]]+marketing_campaign[[#This Row],[MntFishProducts]]+marketing_campaign[[#This Row],[MntMeatProducts]]+marketing_campaign[[#This Row],[MntFruits]]+marketing_campaign[[#This Row],[MntWines]]</f>
        <v>1438</v>
      </c>
      <c r="U2223">
        <v>1</v>
      </c>
      <c r="V2223">
        <v>3</v>
      </c>
      <c r="W2223">
        <v>6</v>
      </c>
      <c r="X2223">
        <v>11</v>
      </c>
      <c r="Y2223">
        <f t="shared" si="69"/>
        <v>21</v>
      </c>
      <c r="Z2223">
        <v>1</v>
      </c>
      <c r="AA2223">
        <v>0</v>
      </c>
      <c r="AB2223">
        <v>1</v>
      </c>
      <c r="AC2223">
        <v>1</v>
      </c>
      <c r="AD2223">
        <v>0</v>
      </c>
      <c r="AE2223">
        <v>0</v>
      </c>
      <c r="AF2223">
        <v>0</v>
      </c>
      <c r="AG2223">
        <v>3</v>
      </c>
      <c r="AH2223">
        <v>11</v>
      </c>
      <c r="AI2223">
        <v>1</v>
      </c>
      <c r="AJ2223">
        <f>marketing_campaign[[#This Row],[AcceptedCmp2]]+marketing_campaign[[#This Row],[AcceptedCmp1]]+marketing_campaign[[#This Row],[AcceptedCmp5]]+marketing_campaign[[#This Row],[AcceptedCmp4]]+marketing_campaign[[#This Row],[AcceptedCmp3]]</f>
        <v>2</v>
      </c>
    </row>
    <row r="2224" spans="1:36" x14ac:dyDescent="0.35">
      <c r="A2224">
        <v>10659</v>
      </c>
      <c r="B2224">
        <v>1979</v>
      </c>
      <c r="C2224">
        <f t="shared" ca="1" si="68"/>
        <v>47</v>
      </c>
      <c r="D2224" t="str" cm="1">
        <f t="array" aca="1" ref="D222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4" t="s">
        <v>37</v>
      </c>
      <c r="F2224" t="s">
        <v>31</v>
      </c>
      <c r="G2224" cm="1">
        <f t="array" ref="G2224">_xlfn.IFS(marketing_campaign[[#This Row],[Marital_Status]]="Single",I2224-J2224+1,marketing_campaign[[#This Row],[Marital_Status]]="Together",I2224+J2224+2,marketing_campaign[[#This Row],[Marital_Status]]="Alone",I2224-J2224+1,marketing_campaign[[#This Row],[Marital_Status]]="Married",I2224+J2224+2,marketing_campaign[[#This Row],[Marital_Status]]="Divorced",I2224+J2224+1,marketing_campaign[[#This Row],[Marital_Status]]="YOLO",I2224-J2224+1,marketing_campaign[[#This Row],[Marital_Status]]="Absurd",I2224-J2224+1,marketing_campaign[[#This Row],[Marital_Status]]="Widow",I2224+J2224+1)</f>
        <v>3</v>
      </c>
      <c r="H2224">
        <v>7500</v>
      </c>
      <c r="I2224">
        <v>1</v>
      </c>
      <c r="J2224">
        <v>0</v>
      </c>
      <c r="K2224" s="1">
        <v>41401</v>
      </c>
      <c r="L2224">
        <v>7</v>
      </c>
      <c r="M2224" t="str" cm="1">
        <f t="array" ref="M2224">_xlfn.IFS(AND(marketing_campaign[[#This Row],[Recency]]&gt;=0,marketing_campaign[[#This Row],[Recency]]&lt;=14),"Early Recency",AND(marketing_campaign[[#This Row],[Recency]]&gt;=15,marketing_campaign[[#This Row],[Recency]]&lt;=31),"Mid-Recency",marketing_campaign[[#This Row],[Recency]]&gt;=32,"Late Recency")</f>
        <v>Early Recency</v>
      </c>
      <c r="N2224">
        <v>2</v>
      </c>
      <c r="O2224">
        <v>8</v>
      </c>
      <c r="P2224">
        <v>11</v>
      </c>
      <c r="Q2224">
        <v>3</v>
      </c>
      <c r="R2224">
        <v>8</v>
      </c>
      <c r="S2224">
        <v>21</v>
      </c>
      <c r="T2224">
        <f>marketing_campaign[[#This Row],[MntGoldProds]]+marketing_campaign[[#This Row],[MntSweetProducts]]+marketing_campaign[[#This Row],[MntFishProducts]]+marketing_campaign[[#This Row],[MntMeatProducts]]+marketing_campaign[[#This Row],[MntFruits]]+marketing_campaign[[#This Row],[MntWines]]</f>
        <v>53</v>
      </c>
      <c r="U2224">
        <v>4</v>
      </c>
      <c r="V2224">
        <v>3</v>
      </c>
      <c r="W2224">
        <v>2</v>
      </c>
      <c r="X2224">
        <v>2</v>
      </c>
      <c r="Y2224">
        <f t="shared" si="69"/>
        <v>11</v>
      </c>
      <c r="Z2224">
        <v>7</v>
      </c>
      <c r="AA2224">
        <v>0</v>
      </c>
      <c r="AB2224">
        <v>0</v>
      </c>
      <c r="AC2224">
        <v>0</v>
      </c>
      <c r="AD2224">
        <v>0</v>
      </c>
      <c r="AE2224">
        <v>0</v>
      </c>
      <c r="AF2224">
        <v>0</v>
      </c>
      <c r="AG2224">
        <v>3</v>
      </c>
      <c r="AH2224">
        <v>11</v>
      </c>
      <c r="AI2224">
        <v>0</v>
      </c>
      <c r="AJ2224">
        <f>marketing_campaign[[#This Row],[AcceptedCmp2]]+marketing_campaign[[#This Row],[AcceptedCmp1]]+marketing_campaign[[#This Row],[AcceptedCmp5]]+marketing_campaign[[#This Row],[AcceptedCmp4]]+marketing_campaign[[#This Row],[AcceptedCmp3]]</f>
        <v>0</v>
      </c>
    </row>
    <row r="2225" spans="1:36" x14ac:dyDescent="0.35">
      <c r="A2225">
        <v>1448</v>
      </c>
      <c r="B2225">
        <v>1963</v>
      </c>
      <c r="C2225">
        <f t="shared" ca="1" si="68"/>
        <v>63</v>
      </c>
      <c r="D2225" t="str" cm="1">
        <f t="array" aca="1" ref="D222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25" t="s">
        <v>34</v>
      </c>
      <c r="F2225" t="s">
        <v>33</v>
      </c>
      <c r="G2225" cm="1">
        <f t="array" ref="G2225">_xlfn.IFS(marketing_campaign[[#This Row],[Marital_Status]]="Single",I2225-J2225+1,marketing_campaign[[#This Row],[Marital_Status]]="Together",I2225+J2225+2,marketing_campaign[[#This Row],[Marital_Status]]="Alone",I2225-J2225+1,marketing_campaign[[#This Row],[Marital_Status]]="Married",I2225+J2225+2,marketing_campaign[[#This Row],[Marital_Status]]="Divorced",I2225+J2225+1,marketing_campaign[[#This Row],[Marital_Status]]="YOLO",I2225-J2225+1,marketing_campaign[[#This Row],[Marital_Status]]="Absurd",I2225-J2225+1,marketing_campaign[[#This Row],[Marital_Status]]="Widow",I2225+J2225+1)</f>
        <v>5</v>
      </c>
      <c r="H2225">
        <v>33562</v>
      </c>
      <c r="I2225">
        <v>1</v>
      </c>
      <c r="J2225">
        <v>2</v>
      </c>
      <c r="K2225" s="1">
        <v>41815</v>
      </c>
      <c r="L2225">
        <v>33</v>
      </c>
      <c r="M2225" t="str" cm="1">
        <f t="array" ref="M2225">_xlfn.IFS(AND(marketing_campaign[[#This Row],[Recency]]&gt;=0,marketing_campaign[[#This Row],[Recency]]&lt;=14),"Early Recency",AND(marketing_campaign[[#This Row],[Recency]]&gt;=15,marketing_campaign[[#This Row],[Recency]]&lt;=31),"Mid-Recency",marketing_campaign[[#This Row],[Recency]]&gt;=32,"Late Recency")</f>
        <v>Late Recency</v>
      </c>
      <c r="N2225">
        <v>21</v>
      </c>
      <c r="O2225">
        <v>12</v>
      </c>
      <c r="P2225">
        <v>12</v>
      </c>
      <c r="Q2225">
        <v>0</v>
      </c>
      <c r="R2225">
        <v>3</v>
      </c>
      <c r="S2225">
        <v>3</v>
      </c>
      <c r="T2225">
        <f>marketing_campaign[[#This Row],[MntGoldProds]]+marketing_campaign[[#This Row],[MntSweetProducts]]+marketing_campaign[[#This Row],[MntFishProducts]]+marketing_campaign[[#This Row],[MntMeatProducts]]+marketing_campaign[[#This Row],[MntFruits]]+marketing_campaign[[#This Row],[MntWines]]</f>
        <v>51</v>
      </c>
      <c r="U2225">
        <v>3</v>
      </c>
      <c r="V2225">
        <v>2</v>
      </c>
      <c r="W2225">
        <v>0</v>
      </c>
      <c r="X2225">
        <v>4</v>
      </c>
      <c r="Y2225">
        <f t="shared" si="69"/>
        <v>9</v>
      </c>
      <c r="Z2225">
        <v>4</v>
      </c>
      <c r="AA2225">
        <v>0</v>
      </c>
      <c r="AB2225">
        <v>0</v>
      </c>
      <c r="AC2225">
        <v>0</v>
      </c>
      <c r="AD2225">
        <v>0</v>
      </c>
      <c r="AE2225">
        <v>0</v>
      </c>
      <c r="AF2225">
        <v>0</v>
      </c>
      <c r="AG2225">
        <v>3</v>
      </c>
      <c r="AH2225">
        <v>11</v>
      </c>
      <c r="AI2225">
        <v>0</v>
      </c>
      <c r="AJ2225">
        <f>marketing_campaign[[#This Row],[AcceptedCmp2]]+marketing_campaign[[#This Row],[AcceptedCmp1]]+marketing_campaign[[#This Row],[AcceptedCmp5]]+marketing_campaign[[#This Row],[AcceptedCmp4]]+marketing_campaign[[#This Row],[AcceptedCmp3]]</f>
        <v>0</v>
      </c>
    </row>
    <row r="2226" spans="1:36" x14ac:dyDescent="0.35">
      <c r="A2226">
        <v>4286</v>
      </c>
      <c r="B2226">
        <v>1970</v>
      </c>
      <c r="C2226">
        <f t="shared" ca="1" si="68"/>
        <v>56</v>
      </c>
      <c r="D2226" t="str" cm="1">
        <f t="array" aca="1" ref="D222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6" t="s">
        <v>32</v>
      </c>
      <c r="F2226" t="s">
        <v>30</v>
      </c>
      <c r="G2226" cm="1">
        <f t="array" ref="G2226">_xlfn.IFS(marketing_campaign[[#This Row],[Marital_Status]]="Single",I2226-J2226+1,marketing_campaign[[#This Row],[Marital_Status]]="Together",I2226+J2226+2,marketing_campaign[[#This Row],[Marital_Status]]="Alone",I2226-J2226+1,marketing_campaign[[#This Row],[Marital_Status]]="Married",I2226+J2226+2,marketing_campaign[[#This Row],[Marital_Status]]="Divorced",I2226+J2226+1,marketing_campaign[[#This Row],[Marital_Status]]="YOLO",I2226-J2226+1,marketing_campaign[[#This Row],[Marital_Status]]="Absurd",I2226-J2226+1,marketing_campaign[[#This Row],[Marital_Status]]="Widow",I2226+J2226+1)</f>
        <v>0</v>
      </c>
      <c r="H2226">
        <v>57642</v>
      </c>
      <c r="I2226">
        <v>0</v>
      </c>
      <c r="J2226">
        <v>1</v>
      </c>
      <c r="K2226" s="1">
        <v>41648</v>
      </c>
      <c r="L2226">
        <v>24</v>
      </c>
      <c r="M2226" t="str" cm="1">
        <f t="array" ref="M2226">_xlfn.IFS(AND(marketing_campaign[[#This Row],[Recency]]&gt;=0,marketing_campaign[[#This Row],[Recency]]&lt;=14),"Early Recency",AND(marketing_campaign[[#This Row],[Recency]]&gt;=15,marketing_campaign[[#This Row],[Recency]]&lt;=31),"Mid-Recency",marketing_campaign[[#This Row],[Recency]]&gt;=32,"Late Recency")</f>
        <v>Mid-Recency</v>
      </c>
      <c r="N2226">
        <v>580</v>
      </c>
      <c r="O2226">
        <v>6</v>
      </c>
      <c r="P2226">
        <v>58</v>
      </c>
      <c r="Q2226">
        <v>8</v>
      </c>
      <c r="R2226">
        <v>0</v>
      </c>
      <c r="S2226">
        <v>27</v>
      </c>
      <c r="T2226">
        <f>marketing_campaign[[#This Row],[MntGoldProds]]+marketing_campaign[[#This Row],[MntSweetProducts]]+marketing_campaign[[#This Row],[MntFishProducts]]+marketing_campaign[[#This Row],[MntMeatProducts]]+marketing_campaign[[#This Row],[MntFruits]]+marketing_campaign[[#This Row],[MntWines]]</f>
        <v>679</v>
      </c>
      <c r="U2226">
        <v>3</v>
      </c>
      <c r="V2226">
        <v>7</v>
      </c>
      <c r="W2226">
        <v>6</v>
      </c>
      <c r="X2226">
        <v>6</v>
      </c>
      <c r="Y2226">
        <f t="shared" si="69"/>
        <v>22</v>
      </c>
      <c r="Z2226">
        <v>4</v>
      </c>
      <c r="AA2226">
        <v>1</v>
      </c>
      <c r="AB2226">
        <v>0</v>
      </c>
      <c r="AC2226">
        <v>0</v>
      </c>
      <c r="AD2226">
        <v>0</v>
      </c>
      <c r="AE2226">
        <v>0</v>
      </c>
      <c r="AF2226">
        <v>0</v>
      </c>
      <c r="AG2226">
        <v>3</v>
      </c>
      <c r="AH2226">
        <v>11</v>
      </c>
      <c r="AI2226">
        <v>0</v>
      </c>
      <c r="AJ2226">
        <f>marketing_campaign[[#This Row],[AcceptedCmp2]]+marketing_campaign[[#This Row],[AcceptedCmp1]]+marketing_campaign[[#This Row],[AcceptedCmp5]]+marketing_campaign[[#This Row],[AcceptedCmp4]]+marketing_campaign[[#This Row],[AcceptedCmp3]]</f>
        <v>1</v>
      </c>
    </row>
    <row r="2227" spans="1:36" x14ac:dyDescent="0.35">
      <c r="A2227">
        <v>4749</v>
      </c>
      <c r="B2227">
        <v>1968</v>
      </c>
      <c r="C2227">
        <f t="shared" ca="1" si="68"/>
        <v>58</v>
      </c>
      <c r="D2227" t="str" cm="1">
        <f t="array" aca="1" ref="D222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7" t="s">
        <v>29</v>
      </c>
      <c r="F2227" t="s">
        <v>31</v>
      </c>
      <c r="G2227" cm="1">
        <f t="array" ref="G2227">_xlfn.IFS(marketing_campaign[[#This Row],[Marital_Status]]="Single",I2227-J2227+1,marketing_campaign[[#This Row],[Marital_Status]]="Together",I2227+J2227+2,marketing_campaign[[#This Row],[Marital_Status]]="Alone",I2227-J2227+1,marketing_campaign[[#This Row],[Marital_Status]]="Married",I2227+J2227+2,marketing_campaign[[#This Row],[Marital_Status]]="Divorced",I2227+J2227+1,marketing_campaign[[#This Row],[Marital_Status]]="YOLO",I2227-J2227+1,marketing_campaign[[#This Row],[Marital_Status]]="Absurd",I2227-J2227+1,marketing_campaign[[#This Row],[Marital_Status]]="Widow",I2227+J2227+1)</f>
        <v>4</v>
      </c>
      <c r="H2227">
        <v>58554</v>
      </c>
      <c r="I2227">
        <v>1</v>
      </c>
      <c r="J2227">
        <v>1</v>
      </c>
      <c r="K2227" s="1">
        <v>41178</v>
      </c>
      <c r="L2227">
        <v>55</v>
      </c>
      <c r="M2227" t="str" cm="1">
        <f t="array" ref="M2227">_xlfn.IFS(AND(marketing_campaign[[#This Row],[Recency]]&gt;=0,marketing_campaign[[#This Row],[Recency]]&lt;=14),"Early Recency",AND(marketing_campaign[[#This Row],[Recency]]&gt;=15,marketing_campaign[[#This Row],[Recency]]&lt;=31),"Mid-Recency",marketing_campaign[[#This Row],[Recency]]&gt;=32,"Late Recency")</f>
        <v>Late Recency</v>
      </c>
      <c r="N2227">
        <v>368</v>
      </c>
      <c r="O2227">
        <v>24</v>
      </c>
      <c r="P2227">
        <v>68</v>
      </c>
      <c r="Q2227">
        <v>38</v>
      </c>
      <c r="R2227">
        <v>0</v>
      </c>
      <c r="S2227">
        <v>88</v>
      </c>
      <c r="T2227">
        <f>marketing_campaign[[#This Row],[MntGoldProds]]+marketing_campaign[[#This Row],[MntSweetProducts]]+marketing_campaign[[#This Row],[MntFishProducts]]+marketing_campaign[[#This Row],[MntMeatProducts]]+marketing_campaign[[#This Row],[MntFruits]]+marketing_campaign[[#This Row],[MntWines]]</f>
        <v>586</v>
      </c>
      <c r="U2227">
        <v>6</v>
      </c>
      <c r="V2227">
        <v>8</v>
      </c>
      <c r="W2227">
        <v>2</v>
      </c>
      <c r="X2227">
        <v>6</v>
      </c>
      <c r="Y2227">
        <f t="shared" si="69"/>
        <v>22</v>
      </c>
      <c r="Z2227">
        <v>7</v>
      </c>
      <c r="AA2227">
        <v>0</v>
      </c>
      <c r="AB2227">
        <v>0</v>
      </c>
      <c r="AC2227">
        <v>0</v>
      </c>
      <c r="AD2227">
        <v>0</v>
      </c>
      <c r="AE2227">
        <v>0</v>
      </c>
      <c r="AF2227">
        <v>0</v>
      </c>
      <c r="AG2227">
        <v>3</v>
      </c>
      <c r="AH2227">
        <v>11</v>
      </c>
      <c r="AI2227">
        <v>0</v>
      </c>
      <c r="AJ2227">
        <f>marketing_campaign[[#This Row],[AcceptedCmp2]]+marketing_campaign[[#This Row],[AcceptedCmp1]]+marketing_campaign[[#This Row],[AcceptedCmp5]]+marketing_campaign[[#This Row],[AcceptedCmp4]]+marketing_campaign[[#This Row],[AcceptedCmp3]]</f>
        <v>0</v>
      </c>
    </row>
    <row r="2228" spans="1:36" x14ac:dyDescent="0.35">
      <c r="A2228">
        <v>4478</v>
      </c>
      <c r="B2228">
        <v>1979</v>
      </c>
      <c r="C2228">
        <f t="shared" ca="1" si="68"/>
        <v>47</v>
      </c>
      <c r="D2228" t="str" cm="1">
        <f t="array" aca="1" ref="D222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28" t="s">
        <v>29</v>
      </c>
      <c r="F2228" t="s">
        <v>33</v>
      </c>
      <c r="G2228" cm="1">
        <f t="array" ref="G2228">_xlfn.IFS(marketing_campaign[[#This Row],[Marital_Status]]="Single",I2228-J2228+1,marketing_campaign[[#This Row],[Marital_Status]]="Together",I2228+J2228+2,marketing_campaign[[#This Row],[Marital_Status]]="Alone",I2228-J2228+1,marketing_campaign[[#This Row],[Marital_Status]]="Married",I2228+J2228+2,marketing_campaign[[#This Row],[Marital_Status]]="Divorced",I2228+J2228+1,marketing_campaign[[#This Row],[Marital_Status]]="YOLO",I2228-J2228+1,marketing_campaign[[#This Row],[Marital_Status]]="Absurd",I2228-J2228+1,marketing_campaign[[#This Row],[Marital_Status]]="Widow",I2228+J2228+1)</f>
        <v>4</v>
      </c>
      <c r="H2228">
        <v>63777</v>
      </c>
      <c r="I2228">
        <v>1</v>
      </c>
      <c r="J2228">
        <v>1</v>
      </c>
      <c r="K2228" s="1">
        <v>41357</v>
      </c>
      <c r="L2228">
        <v>87</v>
      </c>
      <c r="M2228" t="str" cm="1">
        <f t="array" ref="M2228">_xlfn.IFS(AND(marketing_campaign[[#This Row],[Recency]]&gt;=0,marketing_campaign[[#This Row],[Recency]]&lt;=14),"Early Recency",AND(marketing_campaign[[#This Row],[Recency]]&gt;=15,marketing_campaign[[#This Row],[Recency]]&lt;=31),"Mid-Recency",marketing_campaign[[#This Row],[Recency]]&gt;=32,"Late Recency")</f>
        <v>Late Recency</v>
      </c>
      <c r="N2228">
        <v>457</v>
      </c>
      <c r="O2228">
        <v>5</v>
      </c>
      <c r="P2228">
        <v>106</v>
      </c>
      <c r="Q2228">
        <v>15</v>
      </c>
      <c r="R2228">
        <v>17</v>
      </c>
      <c r="S2228">
        <v>53</v>
      </c>
      <c r="T2228">
        <f>marketing_campaign[[#This Row],[MntGoldProds]]+marketing_campaign[[#This Row],[MntSweetProducts]]+marketing_campaign[[#This Row],[MntFishProducts]]+marketing_campaign[[#This Row],[MntMeatProducts]]+marketing_campaign[[#This Row],[MntFruits]]+marketing_campaign[[#This Row],[MntWines]]</f>
        <v>653</v>
      </c>
      <c r="U2228">
        <v>8</v>
      </c>
      <c r="V2228">
        <v>11</v>
      </c>
      <c r="W2228">
        <v>1</v>
      </c>
      <c r="X2228">
        <v>6</v>
      </c>
      <c r="Y2228">
        <f t="shared" si="69"/>
        <v>26</v>
      </c>
      <c r="Z2228">
        <v>8</v>
      </c>
      <c r="AA2228">
        <v>0</v>
      </c>
      <c r="AB2228">
        <v>0</v>
      </c>
      <c r="AC2228">
        <v>0</v>
      </c>
      <c r="AD2228">
        <v>0</v>
      </c>
      <c r="AE2228">
        <v>0</v>
      </c>
      <c r="AF2228">
        <v>0</v>
      </c>
      <c r="AG2228">
        <v>3</v>
      </c>
      <c r="AH2228">
        <v>11</v>
      </c>
      <c r="AI2228">
        <v>0</v>
      </c>
      <c r="AJ2228">
        <f>marketing_campaign[[#This Row],[AcceptedCmp2]]+marketing_campaign[[#This Row],[AcceptedCmp1]]+marketing_campaign[[#This Row],[AcceptedCmp5]]+marketing_campaign[[#This Row],[AcceptedCmp4]]+marketing_campaign[[#This Row],[AcceptedCmp3]]</f>
        <v>0</v>
      </c>
    </row>
    <row r="2229" spans="1:36" x14ac:dyDescent="0.35">
      <c r="A2229">
        <v>4201</v>
      </c>
      <c r="B2229">
        <v>1962</v>
      </c>
      <c r="C2229">
        <f t="shared" ca="1" si="68"/>
        <v>64</v>
      </c>
      <c r="D2229" t="str" cm="1">
        <f t="array" aca="1" ref="D222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29" t="s">
        <v>29</v>
      </c>
      <c r="F2229" t="s">
        <v>30</v>
      </c>
      <c r="G2229" cm="1">
        <f t="array" ref="G2229">_xlfn.IFS(marketing_campaign[[#This Row],[Marital_Status]]="Single",I2229-J2229+1,marketing_campaign[[#This Row],[Marital_Status]]="Together",I2229+J2229+2,marketing_campaign[[#This Row],[Marital_Status]]="Alone",I2229-J2229+1,marketing_campaign[[#This Row],[Marital_Status]]="Married",I2229+J2229+2,marketing_campaign[[#This Row],[Marital_Status]]="Divorced",I2229+J2229+1,marketing_campaign[[#This Row],[Marital_Status]]="YOLO",I2229-J2229+1,marketing_campaign[[#This Row],[Marital_Status]]="Absurd",I2229-J2229+1,marketing_campaign[[#This Row],[Marital_Status]]="Widow",I2229+J2229+1)</f>
        <v>0</v>
      </c>
      <c r="H2229">
        <v>57967</v>
      </c>
      <c r="I2229">
        <v>0</v>
      </c>
      <c r="J2229">
        <v>1</v>
      </c>
      <c r="K2229" s="1">
        <v>41336</v>
      </c>
      <c r="L2229">
        <v>39</v>
      </c>
      <c r="M2229" t="str" cm="1">
        <f t="array" ref="M2229">_xlfn.IFS(AND(marketing_campaign[[#This Row],[Recency]]&gt;=0,marketing_campaign[[#This Row],[Recency]]&lt;=14),"Early Recency",AND(marketing_campaign[[#This Row],[Recency]]&gt;=15,marketing_campaign[[#This Row],[Recency]]&lt;=31),"Mid-Recency",marketing_campaign[[#This Row],[Recency]]&gt;=32,"Late Recency")</f>
        <v>Late Recency</v>
      </c>
      <c r="N2229">
        <v>229</v>
      </c>
      <c r="O2229">
        <v>7</v>
      </c>
      <c r="P2229">
        <v>137</v>
      </c>
      <c r="Q2229">
        <v>4</v>
      </c>
      <c r="R2229">
        <v>0</v>
      </c>
      <c r="S2229">
        <v>91</v>
      </c>
      <c r="T2229">
        <f>marketing_campaign[[#This Row],[MntGoldProds]]+marketing_campaign[[#This Row],[MntSweetProducts]]+marketing_campaign[[#This Row],[MntFishProducts]]+marketing_campaign[[#This Row],[MntMeatProducts]]+marketing_campaign[[#This Row],[MntFruits]]+marketing_campaign[[#This Row],[MntWines]]</f>
        <v>468</v>
      </c>
      <c r="U2229">
        <v>5</v>
      </c>
      <c r="V2229">
        <v>4</v>
      </c>
      <c r="W2229">
        <v>2</v>
      </c>
      <c r="X2229">
        <v>8</v>
      </c>
      <c r="Y2229">
        <f t="shared" si="69"/>
        <v>19</v>
      </c>
      <c r="Z2229">
        <v>5</v>
      </c>
      <c r="AA2229">
        <v>0</v>
      </c>
      <c r="AB2229">
        <v>0</v>
      </c>
      <c r="AC2229">
        <v>0</v>
      </c>
      <c r="AD2229">
        <v>0</v>
      </c>
      <c r="AE2229">
        <v>0</v>
      </c>
      <c r="AF2229">
        <v>0</v>
      </c>
      <c r="AG2229">
        <v>3</v>
      </c>
      <c r="AH2229">
        <v>11</v>
      </c>
      <c r="AI2229">
        <v>0</v>
      </c>
      <c r="AJ2229">
        <f>marketing_campaign[[#This Row],[AcceptedCmp2]]+marketing_campaign[[#This Row],[AcceptedCmp1]]+marketing_campaign[[#This Row],[AcceptedCmp5]]+marketing_campaign[[#This Row],[AcceptedCmp4]]+marketing_campaign[[#This Row],[AcceptedCmp3]]</f>
        <v>0</v>
      </c>
    </row>
    <row r="2230" spans="1:36" x14ac:dyDescent="0.35">
      <c r="A2230">
        <v>8720</v>
      </c>
      <c r="B2230">
        <v>1978</v>
      </c>
      <c r="C2230">
        <f t="shared" ca="1" si="68"/>
        <v>48</v>
      </c>
      <c r="D2230" t="str" cm="1">
        <f t="array" aca="1" ref="D223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0" t="s">
        <v>37</v>
      </c>
      <c r="F2230" t="s">
        <v>31</v>
      </c>
      <c r="G2230" cm="1">
        <f t="array" ref="G2230">_xlfn.IFS(marketing_campaign[[#This Row],[Marital_Status]]="Single",I2230-J2230+1,marketing_campaign[[#This Row],[Marital_Status]]="Together",I2230+J2230+2,marketing_campaign[[#This Row],[Marital_Status]]="Alone",I2230-J2230+1,marketing_campaign[[#This Row],[Marital_Status]]="Married",I2230+J2230+2,marketing_campaign[[#This Row],[Marital_Status]]="Divorced",I2230+J2230+1,marketing_campaign[[#This Row],[Marital_Status]]="YOLO",I2230-J2230+1,marketing_campaign[[#This Row],[Marital_Status]]="Absurd",I2230-J2230+1,marketing_campaign[[#This Row],[Marital_Status]]="Widow",I2230+J2230+1)</f>
        <v>2</v>
      </c>
      <c r="H2230">
        <v>51386</v>
      </c>
      <c r="I2230">
        <v>0</v>
      </c>
      <c r="J2230">
        <v>0</v>
      </c>
      <c r="K2230" s="1">
        <v>41133</v>
      </c>
      <c r="L2230">
        <v>53</v>
      </c>
      <c r="M2230" t="str" cm="1">
        <f t="array" ref="M2230">_xlfn.IFS(AND(marketing_campaign[[#This Row],[Recency]]&gt;=0,marketing_campaign[[#This Row],[Recency]]&lt;=14),"Early Recency",AND(marketing_campaign[[#This Row],[Recency]]&gt;=15,marketing_campaign[[#This Row],[Recency]]&lt;=31),"Mid-Recency",marketing_campaign[[#This Row],[Recency]]&gt;=32,"Late Recency")</f>
        <v>Late Recency</v>
      </c>
      <c r="N2230">
        <v>32</v>
      </c>
      <c r="O2230">
        <v>2</v>
      </c>
      <c r="P2230">
        <v>1607</v>
      </c>
      <c r="Q2230">
        <v>12</v>
      </c>
      <c r="R2230">
        <v>4</v>
      </c>
      <c r="S2230">
        <v>22</v>
      </c>
      <c r="T2230">
        <f>marketing_campaign[[#This Row],[MntGoldProds]]+marketing_campaign[[#This Row],[MntSweetProducts]]+marketing_campaign[[#This Row],[MntFishProducts]]+marketing_campaign[[#This Row],[MntMeatProducts]]+marketing_campaign[[#This Row],[MntFruits]]+marketing_campaign[[#This Row],[MntWines]]</f>
        <v>1679</v>
      </c>
      <c r="U2230">
        <v>0</v>
      </c>
      <c r="V2230">
        <v>0</v>
      </c>
      <c r="W2230">
        <v>0</v>
      </c>
      <c r="X2230">
        <v>1</v>
      </c>
      <c r="Y2230">
        <f t="shared" si="69"/>
        <v>1</v>
      </c>
      <c r="Z2230">
        <v>0</v>
      </c>
      <c r="AA2230">
        <v>0</v>
      </c>
      <c r="AB2230">
        <v>1</v>
      </c>
      <c r="AC2230">
        <v>0</v>
      </c>
      <c r="AD2230">
        <v>0</v>
      </c>
      <c r="AE2230">
        <v>0</v>
      </c>
      <c r="AF2230">
        <v>0</v>
      </c>
      <c r="AG2230">
        <v>3</v>
      </c>
      <c r="AH2230">
        <v>11</v>
      </c>
      <c r="AI2230">
        <v>0</v>
      </c>
      <c r="AJ2230">
        <f>marketing_campaign[[#This Row],[AcceptedCmp2]]+marketing_campaign[[#This Row],[AcceptedCmp1]]+marketing_campaign[[#This Row],[AcceptedCmp5]]+marketing_campaign[[#This Row],[AcceptedCmp4]]+marketing_campaign[[#This Row],[AcceptedCmp3]]</f>
        <v>1</v>
      </c>
    </row>
    <row r="2231" spans="1:36" x14ac:dyDescent="0.35">
      <c r="A2231">
        <v>10084</v>
      </c>
      <c r="B2231">
        <v>1972</v>
      </c>
      <c r="C2231">
        <f t="shared" ca="1" si="68"/>
        <v>54</v>
      </c>
      <c r="D2231" t="str" cm="1">
        <f t="array" aca="1" ref="D223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1" t="s">
        <v>29</v>
      </c>
      <c r="F2231" t="s">
        <v>33</v>
      </c>
      <c r="G2231" cm="1">
        <f t="array" ref="G2231">_xlfn.IFS(marketing_campaign[[#This Row],[Marital_Status]]="Single",I2231-J2231+1,marketing_campaign[[#This Row],[Marital_Status]]="Together",I2231+J2231+2,marketing_campaign[[#This Row],[Marital_Status]]="Alone",I2231-J2231+1,marketing_campaign[[#This Row],[Marital_Status]]="Married",I2231+J2231+2,marketing_campaign[[#This Row],[Marital_Status]]="Divorced",I2231+J2231+1,marketing_campaign[[#This Row],[Marital_Status]]="YOLO",I2231-J2231+1,marketing_campaign[[#This Row],[Marital_Status]]="Absurd",I2231-J2231+1,marketing_campaign[[#This Row],[Marital_Status]]="Widow",I2231+J2231+1)</f>
        <v>4</v>
      </c>
      <c r="H2231">
        <v>24434</v>
      </c>
      <c r="I2231">
        <v>2</v>
      </c>
      <c r="J2231">
        <v>0</v>
      </c>
      <c r="K2231" s="1">
        <v>41777</v>
      </c>
      <c r="L2231">
        <v>9</v>
      </c>
      <c r="M2231" t="str" cm="1">
        <f t="array" ref="M2231">_xlfn.IFS(AND(marketing_campaign[[#This Row],[Recency]]&gt;=0,marketing_campaign[[#This Row],[Recency]]&lt;=14),"Early Recency",AND(marketing_campaign[[#This Row],[Recency]]&gt;=15,marketing_campaign[[#This Row],[Recency]]&lt;=31),"Mid-Recency",marketing_campaign[[#This Row],[Recency]]&gt;=32,"Late Recency")</f>
        <v>Early Recency</v>
      </c>
      <c r="N2231">
        <v>3</v>
      </c>
      <c r="O2231">
        <v>2</v>
      </c>
      <c r="P2231">
        <v>8</v>
      </c>
      <c r="Q2231">
        <v>20</v>
      </c>
      <c r="R2231">
        <v>0</v>
      </c>
      <c r="S2231">
        <v>17</v>
      </c>
      <c r="T2231">
        <f>marketing_campaign[[#This Row],[MntGoldProds]]+marketing_campaign[[#This Row],[MntSweetProducts]]+marketing_campaign[[#This Row],[MntFishProducts]]+marketing_campaign[[#This Row],[MntMeatProducts]]+marketing_campaign[[#This Row],[MntFruits]]+marketing_campaign[[#This Row],[MntWines]]</f>
        <v>50</v>
      </c>
      <c r="U2231">
        <v>2</v>
      </c>
      <c r="V2231">
        <v>2</v>
      </c>
      <c r="W2231">
        <v>1</v>
      </c>
      <c r="X2231">
        <v>2</v>
      </c>
      <c r="Y2231">
        <f t="shared" si="69"/>
        <v>7</v>
      </c>
      <c r="Z2231">
        <v>7</v>
      </c>
      <c r="AA2231">
        <v>0</v>
      </c>
      <c r="AB2231">
        <v>0</v>
      </c>
      <c r="AC2231">
        <v>0</v>
      </c>
      <c r="AD2231">
        <v>0</v>
      </c>
      <c r="AE2231">
        <v>0</v>
      </c>
      <c r="AF2231">
        <v>0</v>
      </c>
      <c r="AG2231">
        <v>3</v>
      </c>
      <c r="AH2231">
        <v>11</v>
      </c>
      <c r="AI2231">
        <v>0</v>
      </c>
      <c r="AJ2231">
        <f>marketing_campaign[[#This Row],[AcceptedCmp2]]+marketing_campaign[[#This Row],[AcceptedCmp1]]+marketing_campaign[[#This Row],[AcceptedCmp5]]+marketing_campaign[[#This Row],[AcceptedCmp4]]+marketing_campaign[[#This Row],[AcceptedCmp3]]</f>
        <v>0</v>
      </c>
    </row>
    <row r="2232" spans="1:36" x14ac:dyDescent="0.35">
      <c r="A2232">
        <v>7004</v>
      </c>
      <c r="B2232">
        <v>1984</v>
      </c>
      <c r="C2232">
        <f t="shared" ca="1" si="68"/>
        <v>42</v>
      </c>
      <c r="D2232" t="str" cm="1">
        <f t="array" aca="1" ref="D2232"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32" t="s">
        <v>29</v>
      </c>
      <c r="F2232" t="s">
        <v>30</v>
      </c>
      <c r="G2232" cm="1">
        <f t="array" ref="G2232">_xlfn.IFS(marketing_campaign[[#This Row],[Marital_Status]]="Single",I2232-J2232+1,marketing_campaign[[#This Row],[Marital_Status]]="Together",I2232+J2232+2,marketing_campaign[[#This Row],[Marital_Status]]="Alone",I2232-J2232+1,marketing_campaign[[#This Row],[Marital_Status]]="Married",I2232+J2232+2,marketing_campaign[[#This Row],[Marital_Status]]="Divorced",I2232+J2232+1,marketing_campaign[[#This Row],[Marital_Status]]="YOLO",I2232-J2232+1,marketing_campaign[[#This Row],[Marital_Status]]="Absurd",I2232-J2232+1,marketing_campaign[[#This Row],[Marital_Status]]="Widow",I2232+J2232+1)</f>
        <v>2</v>
      </c>
      <c r="H2232">
        <v>11012</v>
      </c>
      <c r="I2232">
        <v>1</v>
      </c>
      <c r="J2232">
        <v>0</v>
      </c>
      <c r="K2232" s="1">
        <v>41349</v>
      </c>
      <c r="L2232">
        <v>82</v>
      </c>
      <c r="M2232" t="str" cm="1">
        <f t="array" ref="M2232">_xlfn.IFS(AND(marketing_campaign[[#This Row],[Recency]]&gt;=0,marketing_campaign[[#This Row],[Recency]]&lt;=14),"Early Recency",AND(marketing_campaign[[#This Row],[Recency]]&gt;=15,marketing_campaign[[#This Row],[Recency]]&lt;=31),"Mid-Recency",marketing_campaign[[#This Row],[Recency]]&gt;=32,"Late Recency")</f>
        <v>Late Recency</v>
      </c>
      <c r="N2232">
        <v>24</v>
      </c>
      <c r="O2232">
        <v>3</v>
      </c>
      <c r="P2232">
        <v>26</v>
      </c>
      <c r="Q2232">
        <v>7</v>
      </c>
      <c r="R2232">
        <v>1</v>
      </c>
      <c r="S2232">
        <v>23</v>
      </c>
      <c r="T2232">
        <f>marketing_campaign[[#This Row],[MntGoldProds]]+marketing_campaign[[#This Row],[MntSweetProducts]]+marketing_campaign[[#This Row],[MntFishProducts]]+marketing_campaign[[#This Row],[MntMeatProducts]]+marketing_campaign[[#This Row],[MntFruits]]+marketing_campaign[[#This Row],[MntWines]]</f>
        <v>84</v>
      </c>
      <c r="U2232">
        <v>3</v>
      </c>
      <c r="V2232">
        <v>3</v>
      </c>
      <c r="W2232">
        <v>1</v>
      </c>
      <c r="X2232">
        <v>2</v>
      </c>
      <c r="Y2232">
        <f t="shared" si="69"/>
        <v>9</v>
      </c>
      <c r="Z2232">
        <v>9</v>
      </c>
      <c r="AA2232">
        <v>1</v>
      </c>
      <c r="AB2232">
        <v>0</v>
      </c>
      <c r="AC2232">
        <v>0</v>
      </c>
      <c r="AD2232">
        <v>0</v>
      </c>
      <c r="AE2232">
        <v>0</v>
      </c>
      <c r="AF2232">
        <v>0</v>
      </c>
      <c r="AG2232">
        <v>3</v>
      </c>
      <c r="AH2232">
        <v>11</v>
      </c>
      <c r="AI2232">
        <v>0</v>
      </c>
      <c r="AJ2232">
        <f>marketing_campaign[[#This Row],[AcceptedCmp2]]+marketing_campaign[[#This Row],[AcceptedCmp1]]+marketing_campaign[[#This Row],[AcceptedCmp5]]+marketing_campaign[[#This Row],[AcceptedCmp4]]+marketing_campaign[[#This Row],[AcceptedCmp3]]</f>
        <v>1</v>
      </c>
    </row>
    <row r="2233" spans="1:36" x14ac:dyDescent="0.35">
      <c r="A2233">
        <v>9817</v>
      </c>
      <c r="B2233">
        <v>1970</v>
      </c>
      <c r="C2233">
        <f t="shared" ca="1" si="68"/>
        <v>56</v>
      </c>
      <c r="D2233" t="str" cm="1">
        <f t="array" aca="1" ref="D2233"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3" t="s">
        <v>34</v>
      </c>
      <c r="F2233" t="s">
        <v>30</v>
      </c>
      <c r="G2233" cm="1">
        <f t="array" ref="G2233">_xlfn.IFS(marketing_campaign[[#This Row],[Marital_Status]]="Single",I2233-J2233+1,marketing_campaign[[#This Row],[Marital_Status]]="Together",I2233+J2233+2,marketing_campaign[[#This Row],[Marital_Status]]="Alone",I2233-J2233+1,marketing_campaign[[#This Row],[Marital_Status]]="Married",I2233+J2233+2,marketing_campaign[[#This Row],[Marital_Status]]="Divorced",I2233+J2233+1,marketing_campaign[[#This Row],[Marital_Status]]="YOLO",I2233-J2233+1,marketing_campaign[[#This Row],[Marital_Status]]="Absurd",I2233-J2233+1,marketing_campaign[[#This Row],[Marital_Status]]="Widow",I2233+J2233+1)</f>
        <v>1</v>
      </c>
      <c r="H2233">
        <v>44802</v>
      </c>
      <c r="I2233">
        <v>0</v>
      </c>
      <c r="J2233">
        <v>0</v>
      </c>
      <c r="K2233" s="1">
        <v>41142</v>
      </c>
      <c r="L2233">
        <v>71</v>
      </c>
      <c r="M2233" t="str" cm="1">
        <f t="array" ref="M2233">_xlfn.IFS(AND(marketing_campaign[[#This Row],[Recency]]&gt;=0,marketing_campaign[[#This Row],[Recency]]&lt;=14),"Early Recency",AND(marketing_campaign[[#This Row],[Recency]]&gt;=15,marketing_campaign[[#This Row],[Recency]]&lt;=31),"Mid-Recency",marketing_campaign[[#This Row],[Recency]]&gt;=32,"Late Recency")</f>
        <v>Late Recency</v>
      </c>
      <c r="N2233">
        <v>853</v>
      </c>
      <c r="O2233">
        <v>10</v>
      </c>
      <c r="P2233">
        <v>143</v>
      </c>
      <c r="Q2233">
        <v>13</v>
      </c>
      <c r="R2233">
        <v>10</v>
      </c>
      <c r="S2233">
        <v>20</v>
      </c>
      <c r="T2233">
        <f>marketing_campaign[[#This Row],[MntGoldProds]]+marketing_campaign[[#This Row],[MntSweetProducts]]+marketing_campaign[[#This Row],[MntFishProducts]]+marketing_campaign[[#This Row],[MntMeatProducts]]+marketing_campaign[[#This Row],[MntFruits]]+marketing_campaign[[#This Row],[MntWines]]</f>
        <v>1049</v>
      </c>
      <c r="U2233">
        <v>2</v>
      </c>
      <c r="V2233">
        <v>9</v>
      </c>
      <c r="W2233">
        <v>4</v>
      </c>
      <c r="X2233">
        <v>12</v>
      </c>
      <c r="Y2233">
        <f t="shared" si="69"/>
        <v>27</v>
      </c>
      <c r="Z2233">
        <v>8</v>
      </c>
      <c r="AA2233">
        <v>0</v>
      </c>
      <c r="AB2233">
        <v>0</v>
      </c>
      <c r="AC2233">
        <v>0</v>
      </c>
      <c r="AD2233">
        <v>0</v>
      </c>
      <c r="AE2233">
        <v>0</v>
      </c>
      <c r="AF2233">
        <v>0</v>
      </c>
      <c r="AG2233">
        <v>3</v>
      </c>
      <c r="AH2233">
        <v>11</v>
      </c>
      <c r="AI2233">
        <v>0</v>
      </c>
      <c r="AJ2233">
        <f>marketing_campaign[[#This Row],[AcceptedCmp2]]+marketing_campaign[[#This Row],[AcceptedCmp1]]+marketing_campaign[[#This Row],[AcceptedCmp5]]+marketing_campaign[[#This Row],[AcceptedCmp4]]+marketing_campaign[[#This Row],[AcceptedCmp3]]</f>
        <v>0</v>
      </c>
    </row>
    <row r="2234" spans="1:36" x14ac:dyDescent="0.35">
      <c r="A2234">
        <v>8080</v>
      </c>
      <c r="B2234">
        <v>1986</v>
      </c>
      <c r="C2234">
        <f t="shared" ca="1" si="68"/>
        <v>40</v>
      </c>
      <c r="D2234" t="str" cm="1">
        <f t="array" aca="1" ref="D2234"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34" t="s">
        <v>29</v>
      </c>
      <c r="F2234" t="s">
        <v>30</v>
      </c>
      <c r="G2234" cm="1">
        <f t="array" ref="G2234">_xlfn.IFS(marketing_campaign[[#This Row],[Marital_Status]]="Single",I2234-J2234+1,marketing_campaign[[#This Row],[Marital_Status]]="Together",I2234+J2234+2,marketing_campaign[[#This Row],[Marital_Status]]="Alone",I2234-J2234+1,marketing_campaign[[#This Row],[Marital_Status]]="Married",I2234+J2234+2,marketing_campaign[[#This Row],[Marital_Status]]="Divorced",I2234+J2234+1,marketing_campaign[[#This Row],[Marital_Status]]="YOLO",I2234-J2234+1,marketing_campaign[[#This Row],[Marital_Status]]="Absurd",I2234-J2234+1,marketing_campaign[[#This Row],[Marital_Status]]="Widow",I2234+J2234+1)</f>
        <v>1</v>
      </c>
      <c r="H2234">
        <v>26816</v>
      </c>
      <c r="I2234">
        <v>0</v>
      </c>
      <c r="J2234">
        <v>0</v>
      </c>
      <c r="K2234" s="1">
        <v>41138</v>
      </c>
      <c r="L2234">
        <v>50</v>
      </c>
      <c r="M2234" t="str" cm="1">
        <f t="array" ref="M2234">_xlfn.IFS(AND(marketing_campaign[[#This Row],[Recency]]&gt;=0,marketing_campaign[[#This Row],[Recency]]&lt;=14),"Early Recency",AND(marketing_campaign[[#This Row],[Recency]]&gt;=15,marketing_campaign[[#This Row],[Recency]]&lt;=31),"Mid-Recency",marketing_campaign[[#This Row],[Recency]]&gt;=32,"Late Recency")</f>
        <v>Late Recency</v>
      </c>
      <c r="N2234">
        <v>5</v>
      </c>
      <c r="O2234">
        <v>1</v>
      </c>
      <c r="P2234">
        <v>6</v>
      </c>
      <c r="Q2234">
        <v>3</v>
      </c>
      <c r="R2234">
        <v>4</v>
      </c>
      <c r="S2234">
        <v>3</v>
      </c>
      <c r="T2234">
        <f>marketing_campaign[[#This Row],[MntGoldProds]]+marketing_campaign[[#This Row],[MntSweetProducts]]+marketing_campaign[[#This Row],[MntFishProducts]]+marketing_campaign[[#This Row],[MntMeatProducts]]+marketing_campaign[[#This Row],[MntFruits]]+marketing_campaign[[#This Row],[MntWines]]</f>
        <v>22</v>
      </c>
      <c r="U2234">
        <v>1</v>
      </c>
      <c r="V2234">
        <v>0</v>
      </c>
      <c r="W2234">
        <v>0</v>
      </c>
      <c r="X2234">
        <v>3</v>
      </c>
      <c r="Y2234">
        <f t="shared" si="69"/>
        <v>4</v>
      </c>
      <c r="Z2234">
        <v>4</v>
      </c>
      <c r="AA2234">
        <v>0</v>
      </c>
      <c r="AB2234">
        <v>0</v>
      </c>
      <c r="AC2234">
        <v>0</v>
      </c>
      <c r="AD2234">
        <v>0</v>
      </c>
      <c r="AE2234">
        <v>0</v>
      </c>
      <c r="AF2234">
        <v>0</v>
      </c>
      <c r="AG2234">
        <v>3</v>
      </c>
      <c r="AH2234">
        <v>11</v>
      </c>
      <c r="AI2234">
        <v>0</v>
      </c>
      <c r="AJ2234">
        <f>marketing_campaign[[#This Row],[AcceptedCmp2]]+marketing_campaign[[#This Row],[AcceptedCmp1]]+marketing_campaign[[#This Row],[AcceptedCmp5]]+marketing_campaign[[#This Row],[AcceptedCmp4]]+marketing_campaign[[#This Row],[AcceptedCmp3]]</f>
        <v>0</v>
      </c>
    </row>
    <row r="2235" spans="1:36" x14ac:dyDescent="0.35">
      <c r="A2235">
        <v>9432</v>
      </c>
      <c r="B2235">
        <v>1977</v>
      </c>
      <c r="C2235">
        <f t="shared" ca="1" si="68"/>
        <v>49</v>
      </c>
      <c r="D2235" t="str" cm="1">
        <f t="array" aca="1" ref="D2235"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5" t="s">
        <v>29</v>
      </c>
      <c r="F2235" t="s">
        <v>31</v>
      </c>
      <c r="G2235" cm="1">
        <f t="array" ref="G2235">_xlfn.IFS(marketing_campaign[[#This Row],[Marital_Status]]="Single",I2235-J2235+1,marketing_campaign[[#This Row],[Marital_Status]]="Together",I2235+J2235+2,marketing_campaign[[#This Row],[Marital_Status]]="Alone",I2235-J2235+1,marketing_campaign[[#This Row],[Marital_Status]]="Married",I2235+J2235+2,marketing_campaign[[#This Row],[Marital_Status]]="Divorced",I2235+J2235+1,marketing_campaign[[#This Row],[Marital_Status]]="YOLO",I2235-J2235+1,marketing_campaign[[#This Row],[Marital_Status]]="Absurd",I2235-J2235+1,marketing_campaign[[#This Row],[Marital_Status]]="Widow",I2235+J2235+1)</f>
        <v>3</v>
      </c>
      <c r="H2235">
        <v>666666</v>
      </c>
      <c r="I2235">
        <v>1</v>
      </c>
      <c r="J2235">
        <v>0</v>
      </c>
      <c r="K2235" s="1">
        <v>41427</v>
      </c>
      <c r="L2235">
        <v>23</v>
      </c>
      <c r="M2235" t="str" cm="1">
        <f t="array" ref="M2235">_xlfn.IFS(AND(marketing_campaign[[#This Row],[Recency]]&gt;=0,marketing_campaign[[#This Row],[Recency]]&lt;=14),"Early Recency",AND(marketing_campaign[[#This Row],[Recency]]&gt;=15,marketing_campaign[[#This Row],[Recency]]&lt;=31),"Mid-Recency",marketing_campaign[[#This Row],[Recency]]&gt;=32,"Late Recency")</f>
        <v>Mid-Recency</v>
      </c>
      <c r="N2235">
        <v>9</v>
      </c>
      <c r="O2235">
        <v>14</v>
      </c>
      <c r="P2235">
        <v>18</v>
      </c>
      <c r="Q2235">
        <v>8</v>
      </c>
      <c r="R2235">
        <v>1</v>
      </c>
      <c r="S2235">
        <v>12</v>
      </c>
      <c r="T2235">
        <f>marketing_campaign[[#This Row],[MntGoldProds]]+marketing_campaign[[#This Row],[MntSweetProducts]]+marketing_campaign[[#This Row],[MntFishProducts]]+marketing_campaign[[#This Row],[MntMeatProducts]]+marketing_campaign[[#This Row],[MntFruits]]+marketing_campaign[[#This Row],[MntWines]]</f>
        <v>62</v>
      </c>
      <c r="U2235">
        <v>4</v>
      </c>
      <c r="V2235">
        <v>3</v>
      </c>
      <c r="W2235">
        <v>1</v>
      </c>
      <c r="X2235">
        <v>3</v>
      </c>
      <c r="Y2235">
        <f t="shared" si="69"/>
        <v>11</v>
      </c>
      <c r="Z2235">
        <v>6</v>
      </c>
      <c r="AA2235">
        <v>0</v>
      </c>
      <c r="AB2235">
        <v>0</v>
      </c>
      <c r="AC2235">
        <v>0</v>
      </c>
      <c r="AD2235">
        <v>0</v>
      </c>
      <c r="AE2235">
        <v>0</v>
      </c>
      <c r="AF2235">
        <v>0</v>
      </c>
      <c r="AG2235">
        <v>3</v>
      </c>
      <c r="AH2235">
        <v>11</v>
      </c>
      <c r="AI2235">
        <v>0</v>
      </c>
      <c r="AJ2235">
        <f>marketing_campaign[[#This Row],[AcceptedCmp2]]+marketing_campaign[[#This Row],[AcceptedCmp1]]+marketing_campaign[[#This Row],[AcceptedCmp5]]+marketing_campaign[[#This Row],[AcceptedCmp4]]+marketing_campaign[[#This Row],[AcceptedCmp3]]</f>
        <v>0</v>
      </c>
    </row>
    <row r="2236" spans="1:36" x14ac:dyDescent="0.35">
      <c r="A2236">
        <v>8372</v>
      </c>
      <c r="B2236">
        <v>1974</v>
      </c>
      <c r="C2236">
        <f t="shared" ca="1" si="68"/>
        <v>52</v>
      </c>
      <c r="D2236" t="str" cm="1">
        <f t="array" aca="1" ref="D2236"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6" t="s">
        <v>29</v>
      </c>
      <c r="F2236" t="s">
        <v>33</v>
      </c>
      <c r="G2236" cm="1">
        <f t="array" ref="G2236">_xlfn.IFS(marketing_campaign[[#This Row],[Marital_Status]]="Single",I2236-J2236+1,marketing_campaign[[#This Row],[Marital_Status]]="Together",I2236+J2236+2,marketing_campaign[[#This Row],[Marital_Status]]="Alone",I2236-J2236+1,marketing_campaign[[#This Row],[Marital_Status]]="Married",I2236+J2236+2,marketing_campaign[[#This Row],[Marital_Status]]="Divorced",I2236+J2236+1,marketing_campaign[[#This Row],[Marital_Status]]="YOLO",I2236-J2236+1,marketing_campaign[[#This Row],[Marital_Status]]="Absurd",I2236-J2236+1,marketing_campaign[[#This Row],[Marital_Status]]="Widow",I2236+J2236+1)</f>
        <v>3</v>
      </c>
      <c r="H2236">
        <v>34421</v>
      </c>
      <c r="I2236">
        <v>1</v>
      </c>
      <c r="J2236">
        <v>0</v>
      </c>
      <c r="K2236" s="1">
        <v>41456</v>
      </c>
      <c r="L2236">
        <v>81</v>
      </c>
      <c r="M2236" t="str" cm="1">
        <f t="array" ref="M2236">_xlfn.IFS(AND(marketing_campaign[[#This Row],[Recency]]&gt;=0,marketing_campaign[[#This Row],[Recency]]&lt;=14),"Early Recency",AND(marketing_campaign[[#This Row],[Recency]]&gt;=15,marketing_campaign[[#This Row],[Recency]]&lt;=31),"Mid-Recency",marketing_campaign[[#This Row],[Recency]]&gt;=32,"Late Recency")</f>
        <v>Late Recency</v>
      </c>
      <c r="N2236">
        <v>3</v>
      </c>
      <c r="O2236">
        <v>3</v>
      </c>
      <c r="P2236">
        <v>7</v>
      </c>
      <c r="Q2236">
        <v>6</v>
      </c>
      <c r="R2236">
        <v>2</v>
      </c>
      <c r="S2236">
        <v>9</v>
      </c>
      <c r="T2236">
        <f>marketing_campaign[[#This Row],[MntGoldProds]]+marketing_campaign[[#This Row],[MntSweetProducts]]+marketing_campaign[[#This Row],[MntFishProducts]]+marketing_campaign[[#This Row],[MntMeatProducts]]+marketing_campaign[[#This Row],[MntFruits]]+marketing_campaign[[#This Row],[MntWines]]</f>
        <v>30</v>
      </c>
      <c r="U2236">
        <v>1</v>
      </c>
      <c r="V2236">
        <v>1</v>
      </c>
      <c r="W2236">
        <v>0</v>
      </c>
      <c r="X2236">
        <v>2</v>
      </c>
      <c r="Y2236">
        <f t="shared" si="69"/>
        <v>4</v>
      </c>
      <c r="Z2236">
        <v>7</v>
      </c>
      <c r="AA2236">
        <v>0</v>
      </c>
      <c r="AB2236">
        <v>0</v>
      </c>
      <c r="AC2236">
        <v>0</v>
      </c>
      <c r="AD2236">
        <v>0</v>
      </c>
      <c r="AE2236">
        <v>0</v>
      </c>
      <c r="AF2236">
        <v>0</v>
      </c>
      <c r="AG2236">
        <v>3</v>
      </c>
      <c r="AH2236">
        <v>11</v>
      </c>
      <c r="AI2236">
        <v>0</v>
      </c>
      <c r="AJ2236">
        <f>marketing_campaign[[#This Row],[AcceptedCmp2]]+marketing_campaign[[#This Row],[AcceptedCmp1]]+marketing_campaign[[#This Row],[AcceptedCmp5]]+marketing_campaign[[#This Row],[AcceptedCmp4]]+marketing_campaign[[#This Row],[AcceptedCmp3]]</f>
        <v>0</v>
      </c>
    </row>
    <row r="2237" spans="1:36" x14ac:dyDescent="0.35">
      <c r="A2237">
        <v>10870</v>
      </c>
      <c r="B2237">
        <v>1967</v>
      </c>
      <c r="C2237">
        <f t="shared" ca="1" si="68"/>
        <v>59</v>
      </c>
      <c r="D2237" t="str" cm="1">
        <f t="array" aca="1" ref="D2237"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46-61 Old</v>
      </c>
      <c r="E2237" t="s">
        <v>29</v>
      </c>
      <c r="F2237" t="s">
        <v>33</v>
      </c>
      <c r="G2237" cm="1">
        <f t="array" ref="G2237">_xlfn.IFS(marketing_campaign[[#This Row],[Marital_Status]]="Single",I2237-J2237+1,marketing_campaign[[#This Row],[Marital_Status]]="Together",I2237+J2237+2,marketing_campaign[[#This Row],[Marital_Status]]="Alone",I2237-J2237+1,marketing_campaign[[#This Row],[Marital_Status]]="Married",I2237+J2237+2,marketing_campaign[[#This Row],[Marital_Status]]="Divorced",I2237+J2237+1,marketing_campaign[[#This Row],[Marital_Status]]="YOLO",I2237-J2237+1,marketing_campaign[[#This Row],[Marital_Status]]="Absurd",I2237-J2237+1,marketing_campaign[[#This Row],[Marital_Status]]="Widow",I2237+J2237+1)</f>
        <v>3</v>
      </c>
      <c r="H2237">
        <v>61223</v>
      </c>
      <c r="I2237">
        <v>0</v>
      </c>
      <c r="J2237">
        <v>1</v>
      </c>
      <c r="K2237" s="1">
        <v>41438</v>
      </c>
      <c r="L2237">
        <v>46</v>
      </c>
      <c r="M2237" t="str" cm="1">
        <f t="array" ref="M2237">_xlfn.IFS(AND(marketing_campaign[[#This Row],[Recency]]&gt;=0,marketing_campaign[[#This Row],[Recency]]&lt;=14),"Early Recency",AND(marketing_campaign[[#This Row],[Recency]]&gt;=15,marketing_campaign[[#This Row],[Recency]]&lt;=31),"Mid-Recency",marketing_campaign[[#This Row],[Recency]]&gt;=32,"Late Recency")</f>
        <v>Late Recency</v>
      </c>
      <c r="N2237">
        <v>709</v>
      </c>
      <c r="O2237">
        <v>43</v>
      </c>
      <c r="P2237">
        <v>182</v>
      </c>
      <c r="Q2237">
        <v>42</v>
      </c>
      <c r="R2237">
        <v>118</v>
      </c>
      <c r="S2237">
        <v>247</v>
      </c>
      <c r="T2237">
        <f>marketing_campaign[[#This Row],[MntGoldProds]]+marketing_campaign[[#This Row],[MntSweetProducts]]+marketing_campaign[[#This Row],[MntFishProducts]]+marketing_campaign[[#This Row],[MntMeatProducts]]+marketing_campaign[[#This Row],[MntFruits]]+marketing_campaign[[#This Row],[MntWines]]</f>
        <v>1341</v>
      </c>
      <c r="U2237">
        <v>2</v>
      </c>
      <c r="V2237">
        <v>9</v>
      </c>
      <c r="W2237">
        <v>3</v>
      </c>
      <c r="X2237">
        <v>4</v>
      </c>
      <c r="Y2237">
        <f t="shared" si="69"/>
        <v>18</v>
      </c>
      <c r="Z2237">
        <v>5</v>
      </c>
      <c r="AA2237">
        <v>0</v>
      </c>
      <c r="AB2237">
        <v>0</v>
      </c>
      <c r="AC2237">
        <v>0</v>
      </c>
      <c r="AD2237">
        <v>0</v>
      </c>
      <c r="AE2237">
        <v>0</v>
      </c>
      <c r="AF2237">
        <v>0</v>
      </c>
      <c r="AG2237">
        <v>3</v>
      </c>
      <c r="AH2237">
        <v>11</v>
      </c>
      <c r="AI2237">
        <v>0</v>
      </c>
      <c r="AJ2237">
        <f>marketing_campaign[[#This Row],[AcceptedCmp2]]+marketing_campaign[[#This Row],[AcceptedCmp1]]+marketing_campaign[[#This Row],[AcceptedCmp5]]+marketing_campaign[[#This Row],[AcceptedCmp4]]+marketing_campaign[[#This Row],[AcceptedCmp3]]</f>
        <v>0</v>
      </c>
    </row>
    <row r="2238" spans="1:36" x14ac:dyDescent="0.35">
      <c r="A2238">
        <v>4001</v>
      </c>
      <c r="B2238">
        <v>1946</v>
      </c>
      <c r="C2238">
        <f t="shared" ca="1" si="68"/>
        <v>80</v>
      </c>
      <c r="D2238" t="str" cm="1">
        <f t="array" aca="1" ref="D2238"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78-133 Elder</v>
      </c>
      <c r="E2238" t="s">
        <v>32</v>
      </c>
      <c r="F2238" t="s">
        <v>31</v>
      </c>
      <c r="G2238" cm="1">
        <f t="array" ref="G2238">_xlfn.IFS(marketing_campaign[[#This Row],[Marital_Status]]="Single",I2238-J2238+1,marketing_campaign[[#This Row],[Marital_Status]]="Together",I2238+J2238+2,marketing_campaign[[#This Row],[Marital_Status]]="Alone",I2238-J2238+1,marketing_campaign[[#This Row],[Marital_Status]]="Married",I2238+J2238+2,marketing_campaign[[#This Row],[Marital_Status]]="Divorced",I2238+J2238+1,marketing_campaign[[#This Row],[Marital_Status]]="YOLO",I2238-J2238+1,marketing_campaign[[#This Row],[Marital_Status]]="Absurd",I2238-J2238+1,marketing_campaign[[#This Row],[Marital_Status]]="Widow",I2238+J2238+1)</f>
        <v>5</v>
      </c>
      <c r="H2238">
        <v>64014</v>
      </c>
      <c r="I2238">
        <v>2</v>
      </c>
      <c r="J2238">
        <v>1</v>
      </c>
      <c r="K2238" s="1">
        <v>41800</v>
      </c>
      <c r="L2238">
        <v>56</v>
      </c>
      <c r="M2238" t="str" cm="1">
        <f t="array" ref="M2238">_xlfn.IFS(AND(marketing_campaign[[#This Row],[Recency]]&gt;=0,marketing_campaign[[#This Row],[Recency]]&lt;=14),"Early Recency",AND(marketing_campaign[[#This Row],[Recency]]&gt;=15,marketing_campaign[[#This Row],[Recency]]&lt;=31),"Mid-Recency",marketing_campaign[[#This Row],[Recency]]&gt;=32,"Late Recency")</f>
        <v>Late Recency</v>
      </c>
      <c r="N2238">
        <v>406</v>
      </c>
      <c r="O2238">
        <v>0</v>
      </c>
      <c r="P2238">
        <v>30</v>
      </c>
      <c r="Q2238">
        <v>0</v>
      </c>
      <c r="R2238">
        <v>0</v>
      </c>
      <c r="S2238">
        <v>8</v>
      </c>
      <c r="T2238">
        <f>marketing_campaign[[#This Row],[MntGoldProds]]+marketing_campaign[[#This Row],[MntSweetProducts]]+marketing_campaign[[#This Row],[MntFishProducts]]+marketing_campaign[[#This Row],[MntMeatProducts]]+marketing_campaign[[#This Row],[MntFruits]]+marketing_campaign[[#This Row],[MntWines]]</f>
        <v>444</v>
      </c>
      <c r="U2238">
        <v>7</v>
      </c>
      <c r="V2238">
        <v>8</v>
      </c>
      <c r="W2238">
        <v>2</v>
      </c>
      <c r="X2238">
        <v>5</v>
      </c>
      <c r="Y2238">
        <f t="shared" si="69"/>
        <v>22</v>
      </c>
      <c r="Z2238">
        <v>7</v>
      </c>
      <c r="AA2238">
        <v>0</v>
      </c>
      <c r="AB2238">
        <v>0</v>
      </c>
      <c r="AC2238">
        <v>0</v>
      </c>
      <c r="AD2238">
        <v>1</v>
      </c>
      <c r="AE2238">
        <v>0</v>
      </c>
      <c r="AF2238">
        <v>0</v>
      </c>
      <c r="AG2238">
        <v>3</v>
      </c>
      <c r="AH2238">
        <v>11</v>
      </c>
      <c r="AI2238">
        <v>0</v>
      </c>
      <c r="AJ2238">
        <f>marketing_campaign[[#This Row],[AcceptedCmp2]]+marketing_campaign[[#This Row],[AcceptedCmp1]]+marketing_campaign[[#This Row],[AcceptedCmp5]]+marketing_campaign[[#This Row],[AcceptedCmp4]]+marketing_campaign[[#This Row],[AcceptedCmp3]]</f>
        <v>1</v>
      </c>
    </row>
    <row r="2239" spans="1:36" x14ac:dyDescent="0.35">
      <c r="A2239">
        <v>7270</v>
      </c>
      <c r="B2239">
        <v>1981</v>
      </c>
      <c r="C2239">
        <f t="shared" ca="1" si="68"/>
        <v>45</v>
      </c>
      <c r="D2239" t="str" cm="1">
        <f t="array" aca="1" ref="D2239"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30-45 Youth</v>
      </c>
      <c r="E2239" t="s">
        <v>29</v>
      </c>
      <c r="F2239" t="s">
        <v>35</v>
      </c>
      <c r="G2239" cm="1">
        <f t="array" ref="G2239">_xlfn.IFS(marketing_campaign[[#This Row],[Marital_Status]]="Single",I2239-J2239+1,marketing_campaign[[#This Row],[Marital_Status]]="Together",I2239+J2239+2,marketing_campaign[[#This Row],[Marital_Status]]="Alone",I2239-J2239+1,marketing_campaign[[#This Row],[Marital_Status]]="Married",I2239+J2239+2,marketing_campaign[[#This Row],[Marital_Status]]="Divorced",I2239+J2239+1,marketing_campaign[[#This Row],[Marital_Status]]="YOLO",I2239-J2239+1,marketing_campaign[[#This Row],[Marital_Status]]="Absurd",I2239-J2239+1,marketing_campaign[[#This Row],[Marital_Status]]="Widow",I2239+J2239+1)</f>
        <v>1</v>
      </c>
      <c r="H2239">
        <v>56981</v>
      </c>
      <c r="I2239">
        <v>0</v>
      </c>
      <c r="J2239">
        <v>0</v>
      </c>
      <c r="K2239" s="1">
        <v>41664</v>
      </c>
      <c r="L2239">
        <v>91</v>
      </c>
      <c r="M2239" t="str" cm="1">
        <f t="array" ref="M2239">_xlfn.IFS(AND(marketing_campaign[[#This Row],[Recency]]&gt;=0,marketing_campaign[[#This Row],[Recency]]&lt;=14),"Early Recency",AND(marketing_campaign[[#This Row],[Recency]]&gt;=15,marketing_campaign[[#This Row],[Recency]]&lt;=31),"Mid-Recency",marketing_campaign[[#This Row],[Recency]]&gt;=32,"Late Recency")</f>
        <v>Late Recency</v>
      </c>
      <c r="N2239">
        <v>908</v>
      </c>
      <c r="O2239">
        <v>48</v>
      </c>
      <c r="P2239">
        <v>217</v>
      </c>
      <c r="Q2239">
        <v>32</v>
      </c>
      <c r="R2239">
        <v>12</v>
      </c>
      <c r="S2239">
        <v>24</v>
      </c>
      <c r="T2239">
        <f>marketing_campaign[[#This Row],[MntGoldProds]]+marketing_campaign[[#This Row],[MntSweetProducts]]+marketing_campaign[[#This Row],[MntFishProducts]]+marketing_campaign[[#This Row],[MntMeatProducts]]+marketing_campaign[[#This Row],[MntFruits]]+marketing_campaign[[#This Row],[MntWines]]</f>
        <v>1241</v>
      </c>
      <c r="U2239">
        <v>1</v>
      </c>
      <c r="V2239">
        <v>2</v>
      </c>
      <c r="W2239">
        <v>3</v>
      </c>
      <c r="X2239">
        <v>13</v>
      </c>
      <c r="Y2239">
        <f t="shared" si="69"/>
        <v>19</v>
      </c>
      <c r="Z2239">
        <v>6</v>
      </c>
      <c r="AA2239">
        <v>0</v>
      </c>
      <c r="AB2239">
        <v>1</v>
      </c>
      <c r="AC2239">
        <v>0</v>
      </c>
      <c r="AD2239">
        <v>0</v>
      </c>
      <c r="AE2239">
        <v>0</v>
      </c>
      <c r="AF2239">
        <v>0</v>
      </c>
      <c r="AG2239">
        <v>3</v>
      </c>
      <c r="AH2239">
        <v>11</v>
      </c>
      <c r="AI2239">
        <v>0</v>
      </c>
      <c r="AJ2239">
        <f>marketing_campaign[[#This Row],[AcceptedCmp2]]+marketing_campaign[[#This Row],[AcceptedCmp1]]+marketing_campaign[[#This Row],[AcceptedCmp5]]+marketing_campaign[[#This Row],[AcceptedCmp4]]+marketing_campaign[[#This Row],[AcceptedCmp3]]</f>
        <v>1</v>
      </c>
    </row>
    <row r="2240" spans="1:36" x14ac:dyDescent="0.35">
      <c r="A2240">
        <v>8235</v>
      </c>
      <c r="B2240">
        <v>1956</v>
      </c>
      <c r="C2240">
        <f t="shared" ca="1" si="68"/>
        <v>70</v>
      </c>
      <c r="D2240" t="str" cm="1">
        <f t="array" aca="1" ref="D2240"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40" t="s">
        <v>34</v>
      </c>
      <c r="F2240" t="s">
        <v>31</v>
      </c>
      <c r="G2240" cm="1">
        <f t="array" ref="G2240">_xlfn.IFS(marketing_campaign[[#This Row],[Marital_Status]]="Single",I2240-J2240+1,marketing_campaign[[#This Row],[Marital_Status]]="Together",I2240+J2240+2,marketing_campaign[[#This Row],[Marital_Status]]="Alone",I2240-J2240+1,marketing_campaign[[#This Row],[Marital_Status]]="Married",I2240+J2240+2,marketing_campaign[[#This Row],[Marital_Status]]="Divorced",I2240+J2240+1,marketing_campaign[[#This Row],[Marital_Status]]="YOLO",I2240-J2240+1,marketing_campaign[[#This Row],[Marital_Status]]="Absurd",I2240-J2240+1,marketing_campaign[[#This Row],[Marital_Status]]="Widow",I2240+J2240+1)</f>
        <v>3</v>
      </c>
      <c r="H2240">
        <v>69245</v>
      </c>
      <c r="I2240">
        <v>0</v>
      </c>
      <c r="J2240">
        <v>1</v>
      </c>
      <c r="K2240" s="1">
        <v>41663</v>
      </c>
      <c r="L2240">
        <v>8</v>
      </c>
      <c r="M2240" t="str" cm="1">
        <f t="array" ref="M2240">_xlfn.IFS(AND(marketing_campaign[[#This Row],[Recency]]&gt;=0,marketing_campaign[[#This Row],[Recency]]&lt;=14),"Early Recency",AND(marketing_campaign[[#This Row],[Recency]]&gt;=15,marketing_campaign[[#This Row],[Recency]]&lt;=31),"Mid-Recency",marketing_campaign[[#This Row],[Recency]]&gt;=32,"Late Recency")</f>
        <v>Early Recency</v>
      </c>
      <c r="N2240">
        <v>428</v>
      </c>
      <c r="O2240">
        <v>30</v>
      </c>
      <c r="P2240">
        <v>214</v>
      </c>
      <c r="Q2240">
        <v>80</v>
      </c>
      <c r="R2240">
        <v>30</v>
      </c>
      <c r="S2240">
        <v>61</v>
      </c>
      <c r="T2240">
        <f>marketing_campaign[[#This Row],[MntGoldProds]]+marketing_campaign[[#This Row],[MntSweetProducts]]+marketing_campaign[[#This Row],[MntFishProducts]]+marketing_campaign[[#This Row],[MntMeatProducts]]+marketing_campaign[[#This Row],[MntFruits]]+marketing_campaign[[#This Row],[MntWines]]</f>
        <v>843</v>
      </c>
      <c r="U2240">
        <v>2</v>
      </c>
      <c r="V2240">
        <v>6</v>
      </c>
      <c r="W2240">
        <v>5</v>
      </c>
      <c r="X2240">
        <v>10</v>
      </c>
      <c r="Y2240">
        <f t="shared" si="69"/>
        <v>23</v>
      </c>
      <c r="Z2240">
        <v>3</v>
      </c>
      <c r="AA2240">
        <v>0</v>
      </c>
      <c r="AB2240">
        <v>0</v>
      </c>
      <c r="AC2240">
        <v>0</v>
      </c>
      <c r="AD2240">
        <v>0</v>
      </c>
      <c r="AE2240">
        <v>0</v>
      </c>
      <c r="AF2240">
        <v>0</v>
      </c>
      <c r="AG2240">
        <v>3</v>
      </c>
      <c r="AH2240">
        <v>11</v>
      </c>
      <c r="AI2240">
        <v>0</v>
      </c>
      <c r="AJ2240">
        <f>marketing_campaign[[#This Row],[AcceptedCmp2]]+marketing_campaign[[#This Row],[AcceptedCmp1]]+marketing_campaign[[#This Row],[AcceptedCmp5]]+marketing_campaign[[#This Row],[AcceptedCmp4]]+marketing_campaign[[#This Row],[AcceptedCmp3]]</f>
        <v>0</v>
      </c>
    </row>
    <row r="2241" spans="1:36" x14ac:dyDescent="0.35">
      <c r="A2241">
        <v>9405</v>
      </c>
      <c r="B2241">
        <v>1954</v>
      </c>
      <c r="C2241">
        <f t="shared" ca="1" si="68"/>
        <v>72</v>
      </c>
      <c r="D2241" t="str" cm="1">
        <f t="array" aca="1" ref="D2241" ca="1">_xlfn.IFS(AND(marketing_campaign[[#This Row],[Age]]&gt;=30,marketing_campaign[[#This Row],[Age]]&lt;=45),"30-45 Youth",AND(marketing_campaign[[#This Row],[Age]]&gt;=46,marketing_campaign[[#This Row],[Age]]&lt;=61),"46-61 Old",AND(marketing_campaign[[#This Row],[Age]]&gt;=62,marketing_campaign[[#This Row],[Age]]&lt;=77),"62-77 Snr Citizen",AND(marketing_campaign[[#This Row],[Age]]&gt;=78,marketing_campaign[[#This Row],[Age]]&lt;=133),"78-133 Elder")</f>
        <v>62-77 Snr Citizen</v>
      </c>
      <c r="E2241" t="s">
        <v>32</v>
      </c>
      <c r="F2241" t="s">
        <v>33</v>
      </c>
      <c r="G2241" cm="1">
        <f t="array" ref="G2241">_xlfn.IFS(marketing_campaign[[#This Row],[Marital_Status]]="Single",I2241-J2241+1,marketing_campaign[[#This Row],[Marital_Status]]="Together",I2241+J2241+2,marketing_campaign[[#This Row],[Marital_Status]]="Alone",I2241-J2241+1,marketing_campaign[[#This Row],[Marital_Status]]="Married",I2241+J2241+2,marketing_campaign[[#This Row],[Marital_Status]]="Divorced",I2241+J2241+1,marketing_campaign[[#This Row],[Marital_Status]]="YOLO",I2241-J2241+1,marketing_campaign[[#This Row],[Marital_Status]]="Absurd",I2241-J2241+1,marketing_campaign[[#This Row],[Marital_Status]]="Widow",I2241+J2241+1)</f>
        <v>4</v>
      </c>
      <c r="H2241">
        <v>52869</v>
      </c>
      <c r="I2241">
        <v>1</v>
      </c>
      <c r="J2241">
        <v>1</v>
      </c>
      <c r="K2241" s="1">
        <v>41197</v>
      </c>
      <c r="L2241">
        <v>40</v>
      </c>
      <c r="M2241" t="str" cm="1">
        <f t="array" ref="M2241">_xlfn.IFS(AND(marketing_campaign[[#This Row],[Recency]]&gt;=0,marketing_campaign[[#This Row],[Recency]]&lt;=14),"Early Recency",AND(marketing_campaign[[#This Row],[Recency]]&gt;=15,marketing_campaign[[#This Row],[Recency]]&lt;=31),"Mid-Recency",marketing_campaign[[#This Row],[Recency]]&gt;=32,"Late Recency")</f>
        <v>Late Recency</v>
      </c>
      <c r="N2241">
        <v>84</v>
      </c>
      <c r="O2241">
        <v>3</v>
      </c>
      <c r="P2241">
        <v>61</v>
      </c>
      <c r="Q2241">
        <v>2</v>
      </c>
      <c r="R2241">
        <v>1</v>
      </c>
      <c r="S2241">
        <v>21</v>
      </c>
      <c r="T2241">
        <f>marketing_campaign[[#This Row],[MntGoldProds]]+marketing_campaign[[#This Row],[MntSweetProducts]]+marketing_campaign[[#This Row],[MntFishProducts]]+marketing_campaign[[#This Row],[MntMeatProducts]]+marketing_campaign[[#This Row],[MntFruits]]+marketing_campaign[[#This Row],[MntWines]]</f>
        <v>172</v>
      </c>
      <c r="U2241">
        <v>3</v>
      </c>
      <c r="V2241">
        <v>3</v>
      </c>
      <c r="W2241">
        <v>1</v>
      </c>
      <c r="X2241">
        <v>4</v>
      </c>
      <c r="Y2241">
        <f t="shared" si="69"/>
        <v>11</v>
      </c>
      <c r="Z2241">
        <v>7</v>
      </c>
      <c r="AA2241">
        <v>0</v>
      </c>
      <c r="AB2241">
        <v>0</v>
      </c>
      <c r="AC2241">
        <v>0</v>
      </c>
      <c r="AD2241">
        <v>0</v>
      </c>
      <c r="AE2241">
        <v>0</v>
      </c>
      <c r="AF2241">
        <v>0</v>
      </c>
      <c r="AG2241">
        <v>3</v>
      </c>
      <c r="AH2241">
        <v>11</v>
      </c>
      <c r="AI2241">
        <v>1</v>
      </c>
      <c r="AJ2241">
        <f>marketing_campaign[[#This Row],[AcceptedCmp2]]+marketing_campaign[[#This Row],[AcceptedCmp1]]+marketing_campaign[[#This Row],[AcceptedCmp5]]+marketing_campaign[[#This Row],[AcceptedCmp4]]+marketing_campaign[[#This Row],[AcceptedCmp3]]</f>
        <v>0</v>
      </c>
    </row>
    <row r="2242" spans="1:36" x14ac:dyDescent="0.35">
      <c r="H2242" s="9"/>
      <c r="K2242" s="1"/>
      <c r="AI2242">
        <f>SUBTOTAL(109,marketing_campaign[Response])</f>
        <v>334</v>
      </c>
      <c r="AJ2242">
        <f>SUBTOTAL(109,marketing_campaign[CampaignAccepted])</f>
        <v>667</v>
      </c>
    </row>
    <row r="2243" spans="1:36" x14ac:dyDescent="0.35">
      <c r="Y2243" t="s">
        <v>68</v>
      </c>
      <c r="Z2243">
        <f>COUNTIF(AA2:AA2241,0)</f>
        <v>2077</v>
      </c>
      <c r="AA2243">
        <f>COUNTIF(AB2:AB2241,0)</f>
        <v>2073</v>
      </c>
      <c r="AB2243">
        <f>COUNTIF(AC2:AC2241,0)</f>
        <v>2077</v>
      </c>
      <c r="AC2243">
        <f t="shared" ref="AC2243:AD2243" si="70">COUNTIF(AD2:AD2241,0)</f>
        <v>2096</v>
      </c>
      <c r="AD2243">
        <f t="shared" si="70"/>
        <v>2210</v>
      </c>
    </row>
    <row r="2244" spans="1:36" x14ac:dyDescent="0.35">
      <c r="Y2244" t="s">
        <v>69</v>
      </c>
      <c r="Z2244">
        <f>COUNTIF(AA2:AA2241,1)</f>
        <v>163</v>
      </c>
      <c r="AA2244">
        <f>COUNTIF(AB2:AB2241,1)</f>
        <v>167</v>
      </c>
      <c r="AB2244">
        <f>COUNTIF(AC2:AC2241,1)</f>
        <v>163</v>
      </c>
      <c r="AC2244">
        <f t="shared" ref="AC2244:AD2244" si="71">COUNTIF(AD2:AD2241,1)</f>
        <v>144</v>
      </c>
      <c r="AD2244">
        <f t="shared" si="71"/>
        <v>30</v>
      </c>
      <c r="AH2244">
        <f>334/2241</f>
        <v>0.14904060687193219</v>
      </c>
      <c r="AI2244">
        <f>1001/2241</f>
        <v>0.44667559125390449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942B-F4D2-4A63-B4BD-0E39A9900C4D}">
  <dimension ref="A1:B2244"/>
  <sheetViews>
    <sheetView workbookViewId="0">
      <selection activeCell="A2241" sqref="A1:B2241"/>
    </sheetView>
  </sheetViews>
  <sheetFormatPr defaultRowHeight="14.5" x14ac:dyDescent="0.35"/>
  <sheetData>
    <row r="1" spans="1:2" x14ac:dyDescent="0.35">
      <c r="A1" s="16" t="s">
        <v>4</v>
      </c>
      <c r="B1" t="s">
        <v>61</v>
      </c>
    </row>
    <row r="2" spans="1:2" x14ac:dyDescent="0.35">
      <c r="A2" s="5">
        <v>58138</v>
      </c>
      <c r="B2">
        <v>1</v>
      </c>
    </row>
    <row r="3" spans="1:2" x14ac:dyDescent="0.35">
      <c r="A3" s="4">
        <v>46344</v>
      </c>
      <c r="B3">
        <v>0</v>
      </c>
    </row>
    <row r="4" spans="1:2" x14ac:dyDescent="0.35">
      <c r="A4" s="5">
        <v>71613</v>
      </c>
      <c r="B4">
        <v>0</v>
      </c>
    </row>
    <row r="5" spans="1:2" x14ac:dyDescent="0.35">
      <c r="A5" s="4">
        <v>26646</v>
      </c>
      <c r="B5">
        <v>0</v>
      </c>
    </row>
    <row r="6" spans="1:2" x14ac:dyDescent="0.35">
      <c r="A6" s="5">
        <v>58293</v>
      </c>
      <c r="B6">
        <v>0</v>
      </c>
    </row>
    <row r="7" spans="1:2" x14ac:dyDescent="0.35">
      <c r="A7" s="4">
        <v>62513</v>
      </c>
      <c r="B7">
        <v>0</v>
      </c>
    </row>
    <row r="8" spans="1:2" x14ac:dyDescent="0.35">
      <c r="A8" s="5">
        <v>55635</v>
      </c>
      <c r="B8">
        <v>0</v>
      </c>
    </row>
    <row r="9" spans="1:2" x14ac:dyDescent="0.35">
      <c r="A9" s="4">
        <v>33454</v>
      </c>
      <c r="B9">
        <v>0</v>
      </c>
    </row>
    <row r="10" spans="1:2" x14ac:dyDescent="0.35">
      <c r="A10" s="5">
        <v>30351</v>
      </c>
      <c r="B10">
        <v>1</v>
      </c>
    </row>
    <row r="11" spans="1:2" x14ac:dyDescent="0.35">
      <c r="A11" s="4">
        <v>5648</v>
      </c>
      <c r="B11">
        <v>1</v>
      </c>
    </row>
    <row r="12" spans="1:2" x14ac:dyDescent="0.35">
      <c r="A12" s="5">
        <v>51386</v>
      </c>
      <c r="B12">
        <v>0</v>
      </c>
    </row>
    <row r="13" spans="1:2" x14ac:dyDescent="0.35">
      <c r="A13" s="4">
        <v>7500</v>
      </c>
      <c r="B13">
        <v>0</v>
      </c>
    </row>
    <row r="14" spans="1:2" x14ac:dyDescent="0.35">
      <c r="A14" s="5">
        <v>63033</v>
      </c>
      <c r="B14">
        <v>0</v>
      </c>
    </row>
    <row r="15" spans="1:2" x14ac:dyDescent="0.35">
      <c r="A15" s="4">
        <v>59354</v>
      </c>
      <c r="B15">
        <v>0</v>
      </c>
    </row>
    <row r="16" spans="1:2" x14ac:dyDescent="0.35">
      <c r="A16" s="5">
        <v>17323</v>
      </c>
      <c r="B16">
        <v>0</v>
      </c>
    </row>
    <row r="17" spans="1:2" x14ac:dyDescent="0.35">
      <c r="A17" s="4">
        <v>82800</v>
      </c>
      <c r="B17">
        <v>3</v>
      </c>
    </row>
    <row r="18" spans="1:2" x14ac:dyDescent="0.35">
      <c r="A18" s="5">
        <v>41850</v>
      </c>
      <c r="B18">
        <v>0</v>
      </c>
    </row>
    <row r="19" spans="1:2" x14ac:dyDescent="0.35">
      <c r="A19" s="4">
        <v>37760</v>
      </c>
      <c r="B19">
        <v>0</v>
      </c>
    </row>
    <row r="20" spans="1:2" x14ac:dyDescent="0.35">
      <c r="A20" s="5">
        <v>76995</v>
      </c>
      <c r="B20">
        <v>1</v>
      </c>
    </row>
    <row r="21" spans="1:2" x14ac:dyDescent="0.35">
      <c r="A21" s="4">
        <v>33812</v>
      </c>
      <c r="B21">
        <v>0</v>
      </c>
    </row>
    <row r="22" spans="1:2" x14ac:dyDescent="0.35">
      <c r="A22" s="5">
        <v>37040</v>
      </c>
      <c r="B22">
        <v>0</v>
      </c>
    </row>
    <row r="23" spans="1:2" x14ac:dyDescent="0.35">
      <c r="A23" s="4">
        <v>2447</v>
      </c>
      <c r="B23">
        <v>0</v>
      </c>
    </row>
    <row r="24" spans="1:2" x14ac:dyDescent="0.35">
      <c r="A24" s="5">
        <v>58607</v>
      </c>
      <c r="B24">
        <v>1</v>
      </c>
    </row>
    <row r="25" spans="1:2" x14ac:dyDescent="0.35">
      <c r="A25" s="4">
        <v>65324</v>
      </c>
      <c r="B25">
        <v>0</v>
      </c>
    </row>
    <row r="26" spans="1:2" x14ac:dyDescent="0.35">
      <c r="A26" s="5">
        <v>40689</v>
      </c>
      <c r="B26">
        <v>0</v>
      </c>
    </row>
    <row r="27" spans="1:2" x14ac:dyDescent="0.35">
      <c r="A27" s="4">
        <v>18589</v>
      </c>
      <c r="B27">
        <v>0</v>
      </c>
    </row>
    <row r="28" spans="1:2" x14ac:dyDescent="0.35">
      <c r="A28" s="5">
        <v>53359</v>
      </c>
      <c r="B28">
        <v>0</v>
      </c>
    </row>
    <row r="29" spans="1:2" x14ac:dyDescent="0.35">
      <c r="A29" s="4">
        <v>51386</v>
      </c>
      <c r="B29">
        <v>0</v>
      </c>
    </row>
    <row r="30" spans="1:2" x14ac:dyDescent="0.35">
      <c r="A30" s="5">
        <v>38360</v>
      </c>
      <c r="B30">
        <v>0</v>
      </c>
    </row>
    <row r="31" spans="1:2" x14ac:dyDescent="0.35">
      <c r="A31" s="4">
        <v>84618</v>
      </c>
      <c r="B31">
        <v>1</v>
      </c>
    </row>
    <row r="32" spans="1:2" x14ac:dyDescent="0.35">
      <c r="A32" s="5">
        <v>10979</v>
      </c>
      <c r="B32">
        <v>0</v>
      </c>
    </row>
    <row r="33" spans="1:2" x14ac:dyDescent="0.35">
      <c r="A33" s="4">
        <v>38620</v>
      </c>
      <c r="B33">
        <v>0</v>
      </c>
    </row>
    <row r="34" spans="1:2" x14ac:dyDescent="0.35">
      <c r="A34" s="5">
        <v>40548</v>
      </c>
      <c r="B34">
        <v>1</v>
      </c>
    </row>
    <row r="35" spans="1:2" x14ac:dyDescent="0.35">
      <c r="A35" s="4">
        <v>46610</v>
      </c>
      <c r="B35">
        <v>1</v>
      </c>
    </row>
    <row r="36" spans="1:2" x14ac:dyDescent="0.35">
      <c r="A36" s="5">
        <v>68657</v>
      </c>
      <c r="B36">
        <v>0</v>
      </c>
    </row>
    <row r="37" spans="1:2" x14ac:dyDescent="0.35">
      <c r="A37" s="4">
        <v>49389</v>
      </c>
      <c r="B37">
        <v>0</v>
      </c>
    </row>
    <row r="38" spans="1:2" x14ac:dyDescent="0.35">
      <c r="A38" s="5">
        <v>67353</v>
      </c>
      <c r="B38">
        <v>0</v>
      </c>
    </row>
    <row r="39" spans="1:2" x14ac:dyDescent="0.35">
      <c r="A39" s="4">
        <v>23718</v>
      </c>
      <c r="B39">
        <v>0</v>
      </c>
    </row>
    <row r="40" spans="1:2" x14ac:dyDescent="0.35">
      <c r="A40" s="5">
        <v>42429</v>
      </c>
      <c r="B40">
        <v>0</v>
      </c>
    </row>
    <row r="41" spans="1:2" x14ac:dyDescent="0.35">
      <c r="A41" s="4">
        <v>48948</v>
      </c>
      <c r="B41">
        <v>2</v>
      </c>
    </row>
    <row r="42" spans="1:2" x14ac:dyDescent="0.35">
      <c r="A42" s="5">
        <v>80011</v>
      </c>
      <c r="B42">
        <v>0</v>
      </c>
    </row>
    <row r="43" spans="1:2" x14ac:dyDescent="0.35">
      <c r="A43" s="4">
        <v>20559</v>
      </c>
      <c r="B43">
        <v>0</v>
      </c>
    </row>
    <row r="44" spans="1:2" x14ac:dyDescent="0.35">
      <c r="A44" s="5">
        <v>21994</v>
      </c>
      <c r="B44">
        <v>0</v>
      </c>
    </row>
    <row r="45" spans="1:2" x14ac:dyDescent="0.35">
      <c r="A45" s="4">
        <v>51386</v>
      </c>
      <c r="B45">
        <v>0</v>
      </c>
    </row>
    <row r="46" spans="1:2" x14ac:dyDescent="0.35">
      <c r="A46" s="5">
        <v>7500</v>
      </c>
      <c r="B46">
        <v>0</v>
      </c>
    </row>
    <row r="47" spans="1:2" x14ac:dyDescent="0.35">
      <c r="A47" s="4">
        <v>79941</v>
      </c>
      <c r="B47">
        <v>0</v>
      </c>
    </row>
    <row r="48" spans="1:2" x14ac:dyDescent="0.35">
      <c r="A48" s="5">
        <v>7500</v>
      </c>
      <c r="B48">
        <v>1</v>
      </c>
    </row>
    <row r="49" spans="1:2" x14ac:dyDescent="0.35">
      <c r="A49" s="4">
        <v>41728</v>
      </c>
      <c r="B49">
        <v>0</v>
      </c>
    </row>
    <row r="50" spans="1:2" x14ac:dyDescent="0.35">
      <c r="A50" s="5">
        <v>51386</v>
      </c>
      <c r="B50">
        <v>0</v>
      </c>
    </row>
    <row r="51" spans="1:2" x14ac:dyDescent="0.35">
      <c r="A51" s="4">
        <v>72550</v>
      </c>
      <c r="B51">
        <v>0</v>
      </c>
    </row>
    <row r="52" spans="1:2" x14ac:dyDescent="0.35">
      <c r="A52" s="5">
        <v>65486</v>
      </c>
      <c r="B52">
        <v>0</v>
      </c>
    </row>
    <row r="53" spans="1:2" x14ac:dyDescent="0.35">
      <c r="A53" s="4">
        <v>79143</v>
      </c>
      <c r="B53">
        <v>0</v>
      </c>
    </row>
    <row r="54" spans="1:2" x14ac:dyDescent="0.35">
      <c r="A54" s="5">
        <v>35790</v>
      </c>
      <c r="B54">
        <v>0</v>
      </c>
    </row>
    <row r="55" spans="1:2" x14ac:dyDescent="0.35">
      <c r="A55" s="4">
        <v>82582</v>
      </c>
      <c r="B55">
        <v>3</v>
      </c>
    </row>
    <row r="56" spans="1:2" x14ac:dyDescent="0.35">
      <c r="A56" s="5">
        <v>66373</v>
      </c>
      <c r="B56">
        <v>0</v>
      </c>
    </row>
    <row r="57" spans="1:2" x14ac:dyDescent="0.35">
      <c r="A57" s="4">
        <v>82384</v>
      </c>
      <c r="B57">
        <v>2</v>
      </c>
    </row>
    <row r="58" spans="1:2" x14ac:dyDescent="0.35">
      <c r="A58" s="5">
        <v>70287</v>
      </c>
      <c r="B58">
        <v>1</v>
      </c>
    </row>
    <row r="59" spans="1:2" x14ac:dyDescent="0.35">
      <c r="A59" s="4">
        <v>27938</v>
      </c>
      <c r="B59">
        <v>0</v>
      </c>
    </row>
    <row r="60" spans="1:2" x14ac:dyDescent="0.35">
      <c r="A60" s="5">
        <v>51386</v>
      </c>
      <c r="B60">
        <v>0</v>
      </c>
    </row>
    <row r="61" spans="1:2" x14ac:dyDescent="0.35">
      <c r="A61" s="4">
        <v>55954</v>
      </c>
      <c r="B61">
        <v>0</v>
      </c>
    </row>
    <row r="62" spans="1:2" x14ac:dyDescent="0.35">
      <c r="A62" s="5">
        <v>75777</v>
      </c>
      <c r="B62">
        <v>3</v>
      </c>
    </row>
    <row r="63" spans="1:2" x14ac:dyDescent="0.35">
      <c r="A63" s="4">
        <v>66653</v>
      </c>
      <c r="B63">
        <v>0</v>
      </c>
    </row>
    <row r="64" spans="1:2" x14ac:dyDescent="0.35">
      <c r="A64" s="5">
        <v>61823</v>
      </c>
      <c r="B64">
        <v>0</v>
      </c>
    </row>
    <row r="65" spans="1:2" x14ac:dyDescent="0.35">
      <c r="A65" s="4">
        <v>67680</v>
      </c>
      <c r="B65">
        <v>0</v>
      </c>
    </row>
    <row r="66" spans="1:2" x14ac:dyDescent="0.35">
      <c r="A66" s="5">
        <v>70666</v>
      </c>
      <c r="B66">
        <v>0</v>
      </c>
    </row>
    <row r="67" spans="1:2" x14ac:dyDescent="0.35">
      <c r="A67" s="4">
        <v>25721</v>
      </c>
      <c r="B67">
        <v>1</v>
      </c>
    </row>
    <row r="68" spans="1:2" x14ac:dyDescent="0.35">
      <c r="A68" s="5">
        <v>32474</v>
      </c>
      <c r="B68">
        <v>0</v>
      </c>
    </row>
    <row r="69" spans="1:2" x14ac:dyDescent="0.35">
      <c r="A69" s="4">
        <v>88194</v>
      </c>
      <c r="B69">
        <v>3</v>
      </c>
    </row>
    <row r="70" spans="1:2" x14ac:dyDescent="0.35">
      <c r="A70" s="5">
        <v>69096</v>
      </c>
      <c r="B70">
        <v>0</v>
      </c>
    </row>
    <row r="71" spans="1:2" x14ac:dyDescent="0.35">
      <c r="A71" s="4">
        <v>74854</v>
      </c>
      <c r="B71">
        <v>0</v>
      </c>
    </row>
    <row r="72" spans="1:2" x14ac:dyDescent="0.35">
      <c r="A72" s="5">
        <v>66991</v>
      </c>
      <c r="B72">
        <v>0</v>
      </c>
    </row>
    <row r="73" spans="1:2" x14ac:dyDescent="0.35">
      <c r="A73" s="4">
        <v>51386</v>
      </c>
      <c r="B73">
        <v>0</v>
      </c>
    </row>
    <row r="74" spans="1:2" x14ac:dyDescent="0.35">
      <c r="A74" s="5">
        <v>65031</v>
      </c>
      <c r="B74">
        <v>0</v>
      </c>
    </row>
    <row r="75" spans="1:2" x14ac:dyDescent="0.35">
      <c r="A75" s="4">
        <v>60631</v>
      </c>
      <c r="B75">
        <v>1</v>
      </c>
    </row>
    <row r="76" spans="1:2" x14ac:dyDescent="0.35">
      <c r="A76" s="5">
        <v>28332</v>
      </c>
      <c r="B76">
        <v>0</v>
      </c>
    </row>
    <row r="77" spans="1:2" x14ac:dyDescent="0.35">
      <c r="A77" s="4">
        <v>40246</v>
      </c>
      <c r="B77">
        <v>0</v>
      </c>
    </row>
    <row r="78" spans="1:2" x14ac:dyDescent="0.35">
      <c r="A78" s="5">
        <v>75251</v>
      </c>
      <c r="B78">
        <v>1</v>
      </c>
    </row>
    <row r="79" spans="1:2" x14ac:dyDescent="0.35">
      <c r="A79" s="4">
        <v>75825</v>
      </c>
      <c r="B79">
        <v>2</v>
      </c>
    </row>
    <row r="80" spans="1:2" x14ac:dyDescent="0.35">
      <c r="A80" s="5">
        <v>26326</v>
      </c>
      <c r="B80">
        <v>0</v>
      </c>
    </row>
    <row r="81" spans="1:2" x14ac:dyDescent="0.35">
      <c r="A81" s="4">
        <v>56046</v>
      </c>
      <c r="B81">
        <v>2</v>
      </c>
    </row>
    <row r="82" spans="1:2" x14ac:dyDescent="0.35">
      <c r="A82" s="5">
        <v>29760</v>
      </c>
      <c r="B82">
        <v>0</v>
      </c>
    </row>
    <row r="83" spans="1:2" x14ac:dyDescent="0.35">
      <c r="A83" s="4">
        <v>26304</v>
      </c>
      <c r="B83">
        <v>0</v>
      </c>
    </row>
    <row r="84" spans="1:2" x14ac:dyDescent="0.35">
      <c r="A84" s="5">
        <v>23559</v>
      </c>
      <c r="B84">
        <v>0</v>
      </c>
    </row>
    <row r="85" spans="1:2" x14ac:dyDescent="0.35">
      <c r="A85" s="4">
        <v>38620</v>
      </c>
      <c r="B85">
        <v>0</v>
      </c>
    </row>
    <row r="86" spans="1:2" x14ac:dyDescent="0.35">
      <c r="A86" s="5">
        <v>81361</v>
      </c>
      <c r="B86">
        <v>0</v>
      </c>
    </row>
    <row r="87" spans="1:2" x14ac:dyDescent="0.35">
      <c r="A87" s="4">
        <v>29440</v>
      </c>
      <c r="B87">
        <v>0</v>
      </c>
    </row>
    <row r="88" spans="1:2" x14ac:dyDescent="0.35">
      <c r="A88" s="5">
        <v>36138</v>
      </c>
      <c r="B88">
        <v>1</v>
      </c>
    </row>
    <row r="89" spans="1:2" x14ac:dyDescent="0.35">
      <c r="A89" s="4">
        <v>50388</v>
      </c>
      <c r="B89">
        <v>3</v>
      </c>
    </row>
    <row r="90" spans="1:2" x14ac:dyDescent="0.35">
      <c r="A90" s="5">
        <v>79593</v>
      </c>
      <c r="B90">
        <v>1</v>
      </c>
    </row>
    <row r="91" spans="1:2" x14ac:dyDescent="0.35">
      <c r="A91" s="4">
        <v>54178</v>
      </c>
      <c r="B91">
        <v>0</v>
      </c>
    </row>
    <row r="92" spans="1:2" x14ac:dyDescent="0.35">
      <c r="A92" s="5">
        <v>51386</v>
      </c>
      <c r="B92">
        <v>0</v>
      </c>
    </row>
    <row r="93" spans="1:2" x14ac:dyDescent="0.35">
      <c r="A93" s="4">
        <v>51386</v>
      </c>
      <c r="B93">
        <v>0</v>
      </c>
    </row>
    <row r="94" spans="1:2" x14ac:dyDescent="0.35">
      <c r="A94" s="5">
        <v>51386</v>
      </c>
      <c r="B94">
        <v>0</v>
      </c>
    </row>
    <row r="95" spans="1:2" x14ac:dyDescent="0.35">
      <c r="A95" s="4">
        <v>42394</v>
      </c>
      <c r="B95">
        <v>0</v>
      </c>
    </row>
    <row r="96" spans="1:2" x14ac:dyDescent="0.35">
      <c r="A96" s="5">
        <v>23626</v>
      </c>
      <c r="B96">
        <v>0</v>
      </c>
    </row>
    <row r="97" spans="1:2" x14ac:dyDescent="0.35">
      <c r="A97" s="4">
        <v>30096</v>
      </c>
      <c r="B97">
        <v>0</v>
      </c>
    </row>
    <row r="98" spans="1:2" x14ac:dyDescent="0.35">
      <c r="A98" s="5">
        <v>47916</v>
      </c>
      <c r="B98">
        <v>1</v>
      </c>
    </row>
    <row r="99" spans="1:2" x14ac:dyDescent="0.35">
      <c r="A99" s="4">
        <v>51813</v>
      </c>
      <c r="B99">
        <v>0</v>
      </c>
    </row>
    <row r="100" spans="1:2" x14ac:dyDescent="0.35">
      <c r="A100" s="5">
        <v>78497</v>
      </c>
      <c r="B100">
        <v>1</v>
      </c>
    </row>
    <row r="101" spans="1:2" x14ac:dyDescent="0.35">
      <c r="A101" s="4">
        <v>50150</v>
      </c>
      <c r="B101">
        <v>0</v>
      </c>
    </row>
    <row r="102" spans="1:2" x14ac:dyDescent="0.35">
      <c r="A102" s="5">
        <v>47823</v>
      </c>
      <c r="B102">
        <v>0</v>
      </c>
    </row>
    <row r="103" spans="1:2" x14ac:dyDescent="0.35">
      <c r="A103" s="4">
        <v>34554</v>
      </c>
      <c r="B103">
        <v>0</v>
      </c>
    </row>
    <row r="104" spans="1:2" x14ac:dyDescent="0.35">
      <c r="A104" s="5">
        <v>85693</v>
      </c>
      <c r="B104">
        <v>0</v>
      </c>
    </row>
    <row r="105" spans="1:2" x14ac:dyDescent="0.35">
      <c r="A105" s="4">
        <v>65846</v>
      </c>
      <c r="B105">
        <v>0</v>
      </c>
    </row>
    <row r="106" spans="1:2" x14ac:dyDescent="0.35">
      <c r="A106" s="5">
        <v>87195</v>
      </c>
      <c r="B106">
        <v>1</v>
      </c>
    </row>
    <row r="107" spans="1:2" x14ac:dyDescent="0.35">
      <c r="A107" s="4">
        <v>24594</v>
      </c>
      <c r="B107">
        <v>0</v>
      </c>
    </row>
    <row r="108" spans="1:2" x14ac:dyDescent="0.35">
      <c r="A108" s="5">
        <v>49096</v>
      </c>
      <c r="B108">
        <v>0</v>
      </c>
    </row>
    <row r="109" spans="1:2" x14ac:dyDescent="0.35">
      <c r="A109" s="4">
        <v>52413</v>
      </c>
      <c r="B109">
        <v>0</v>
      </c>
    </row>
    <row r="110" spans="1:2" x14ac:dyDescent="0.35">
      <c r="A110" s="5">
        <v>38557</v>
      </c>
      <c r="B110">
        <v>0</v>
      </c>
    </row>
    <row r="111" spans="1:2" x14ac:dyDescent="0.35">
      <c r="A111" s="4">
        <v>89058</v>
      </c>
      <c r="B111">
        <v>0</v>
      </c>
    </row>
    <row r="112" spans="1:2" x14ac:dyDescent="0.35">
      <c r="A112" s="5">
        <v>77298</v>
      </c>
      <c r="B112">
        <v>0</v>
      </c>
    </row>
    <row r="113" spans="1:2" x14ac:dyDescent="0.35">
      <c r="A113" s="4">
        <v>68126</v>
      </c>
      <c r="B113">
        <v>2</v>
      </c>
    </row>
    <row r="114" spans="1:2" x14ac:dyDescent="0.35">
      <c r="A114" s="5">
        <v>57288</v>
      </c>
      <c r="B114">
        <v>1</v>
      </c>
    </row>
    <row r="115" spans="1:2" x14ac:dyDescent="0.35">
      <c r="A115" s="4">
        <v>86037</v>
      </c>
      <c r="B115">
        <v>3</v>
      </c>
    </row>
    <row r="116" spans="1:2" x14ac:dyDescent="0.35">
      <c r="A116" s="5">
        <v>43974</v>
      </c>
      <c r="B116">
        <v>0</v>
      </c>
    </row>
    <row r="117" spans="1:2" x14ac:dyDescent="0.35">
      <c r="A117" s="4">
        <v>50785</v>
      </c>
      <c r="B117">
        <v>0</v>
      </c>
    </row>
    <row r="118" spans="1:2" x14ac:dyDescent="0.35">
      <c r="A118" s="5">
        <v>90765</v>
      </c>
      <c r="B118">
        <v>2</v>
      </c>
    </row>
    <row r="119" spans="1:2" x14ac:dyDescent="0.35">
      <c r="A119" s="4">
        <v>36550</v>
      </c>
      <c r="B119">
        <v>0</v>
      </c>
    </row>
    <row r="120" spans="1:2" x14ac:dyDescent="0.35">
      <c r="A120" s="5">
        <v>30753</v>
      </c>
      <c r="B120">
        <v>0</v>
      </c>
    </row>
    <row r="121" spans="1:2" x14ac:dyDescent="0.35">
      <c r="A121" s="4">
        <v>21918</v>
      </c>
      <c r="B121">
        <v>0</v>
      </c>
    </row>
    <row r="122" spans="1:2" x14ac:dyDescent="0.35">
      <c r="A122" s="5">
        <v>56129</v>
      </c>
      <c r="B122">
        <v>0</v>
      </c>
    </row>
    <row r="123" spans="1:2" x14ac:dyDescent="0.35">
      <c r="A123" s="4">
        <v>32557</v>
      </c>
      <c r="B123">
        <v>1</v>
      </c>
    </row>
    <row r="124" spans="1:2" x14ac:dyDescent="0.35">
      <c r="A124" s="5">
        <v>19510</v>
      </c>
      <c r="B124">
        <v>0</v>
      </c>
    </row>
    <row r="125" spans="1:2" x14ac:dyDescent="0.35">
      <c r="A125" s="4">
        <v>30992</v>
      </c>
      <c r="B125">
        <v>0</v>
      </c>
    </row>
    <row r="126" spans="1:2" x14ac:dyDescent="0.35">
      <c r="A126" s="5">
        <v>101970</v>
      </c>
      <c r="B126">
        <v>4</v>
      </c>
    </row>
    <row r="127" spans="1:2" x14ac:dyDescent="0.35">
      <c r="A127" s="4">
        <v>71488</v>
      </c>
      <c r="B127">
        <v>0</v>
      </c>
    </row>
    <row r="128" spans="1:2" x14ac:dyDescent="0.35">
      <c r="A128" s="5">
        <v>79607</v>
      </c>
      <c r="B128">
        <v>1</v>
      </c>
    </row>
    <row r="129" spans="1:2" x14ac:dyDescent="0.35">
      <c r="A129" s="4">
        <v>54348</v>
      </c>
      <c r="B129">
        <v>0</v>
      </c>
    </row>
    <row r="130" spans="1:2" x14ac:dyDescent="0.35">
      <c r="A130" s="5">
        <v>51386</v>
      </c>
      <c r="B130">
        <v>0</v>
      </c>
    </row>
    <row r="131" spans="1:2" x14ac:dyDescent="0.35">
      <c r="A131" s="4">
        <v>77376</v>
      </c>
      <c r="B131">
        <v>0</v>
      </c>
    </row>
    <row r="132" spans="1:2" x14ac:dyDescent="0.35">
      <c r="A132" s="5">
        <v>62998</v>
      </c>
      <c r="B132">
        <v>0</v>
      </c>
    </row>
    <row r="133" spans="1:2" x14ac:dyDescent="0.35">
      <c r="A133" s="4">
        <v>61331</v>
      </c>
      <c r="B133">
        <v>0</v>
      </c>
    </row>
    <row r="134" spans="1:2" x14ac:dyDescent="0.35">
      <c r="A134" s="5">
        <v>73448</v>
      </c>
      <c r="B134">
        <v>0</v>
      </c>
    </row>
    <row r="135" spans="1:2" x14ac:dyDescent="0.35">
      <c r="A135" s="4">
        <v>51386</v>
      </c>
      <c r="B135">
        <v>0</v>
      </c>
    </row>
    <row r="136" spans="1:2" x14ac:dyDescent="0.35">
      <c r="A136" s="5">
        <v>41551</v>
      </c>
      <c r="B136">
        <v>0</v>
      </c>
    </row>
    <row r="137" spans="1:2" x14ac:dyDescent="0.35">
      <c r="A137" s="4">
        <v>62981</v>
      </c>
      <c r="B137">
        <v>1</v>
      </c>
    </row>
    <row r="138" spans="1:2" x14ac:dyDescent="0.35">
      <c r="A138" s="5">
        <v>9548</v>
      </c>
      <c r="B138">
        <v>0</v>
      </c>
    </row>
    <row r="139" spans="1:2" x14ac:dyDescent="0.35">
      <c r="A139" s="4">
        <v>33762</v>
      </c>
      <c r="B139">
        <v>0</v>
      </c>
    </row>
    <row r="140" spans="1:2" x14ac:dyDescent="0.35">
      <c r="A140" s="5">
        <v>35860</v>
      </c>
      <c r="B140">
        <v>2</v>
      </c>
    </row>
    <row r="141" spans="1:2" x14ac:dyDescent="0.35">
      <c r="A141" s="4">
        <v>36921</v>
      </c>
      <c r="B141">
        <v>0</v>
      </c>
    </row>
    <row r="142" spans="1:2" x14ac:dyDescent="0.35">
      <c r="A142" s="5">
        <v>92859</v>
      </c>
      <c r="B142">
        <v>0</v>
      </c>
    </row>
    <row r="143" spans="1:2" x14ac:dyDescent="0.35">
      <c r="A143" s="4">
        <v>65104</v>
      </c>
      <c r="B143">
        <v>1</v>
      </c>
    </row>
    <row r="144" spans="1:2" x14ac:dyDescent="0.35">
      <c r="A144" s="5">
        <v>86111</v>
      </c>
      <c r="B144">
        <v>0</v>
      </c>
    </row>
    <row r="145" spans="1:2" x14ac:dyDescent="0.35">
      <c r="A145" s="4">
        <v>68352</v>
      </c>
      <c r="B145">
        <v>0</v>
      </c>
    </row>
    <row r="146" spans="1:2" x14ac:dyDescent="0.35">
      <c r="A146" s="5">
        <v>41883</v>
      </c>
      <c r="B146">
        <v>0</v>
      </c>
    </row>
    <row r="147" spans="1:2" x14ac:dyDescent="0.35">
      <c r="A147" s="4">
        <v>59809</v>
      </c>
      <c r="B147">
        <v>0</v>
      </c>
    </row>
    <row r="148" spans="1:2" x14ac:dyDescent="0.35">
      <c r="A148" s="5">
        <v>23957</v>
      </c>
      <c r="B148">
        <v>1</v>
      </c>
    </row>
    <row r="149" spans="1:2" x14ac:dyDescent="0.35">
      <c r="A149" s="4">
        <v>38547</v>
      </c>
      <c r="B149">
        <v>0</v>
      </c>
    </row>
    <row r="150" spans="1:2" x14ac:dyDescent="0.35">
      <c r="A150" s="5">
        <v>35688</v>
      </c>
      <c r="B150">
        <v>0</v>
      </c>
    </row>
    <row r="151" spans="1:2" x14ac:dyDescent="0.35">
      <c r="A151" s="4">
        <v>49605</v>
      </c>
      <c r="B151">
        <v>0</v>
      </c>
    </row>
    <row r="152" spans="1:2" x14ac:dyDescent="0.35">
      <c r="A152" s="5">
        <v>59354</v>
      </c>
      <c r="B152">
        <v>0</v>
      </c>
    </row>
    <row r="153" spans="1:2" x14ac:dyDescent="0.35">
      <c r="A153" s="4">
        <v>65747</v>
      </c>
      <c r="B153">
        <v>1</v>
      </c>
    </row>
    <row r="154" spans="1:2" x14ac:dyDescent="0.35">
      <c r="A154" s="5">
        <v>46344</v>
      </c>
      <c r="B154">
        <v>0</v>
      </c>
    </row>
    <row r="155" spans="1:2" x14ac:dyDescent="0.35">
      <c r="A155" s="4">
        <v>34176</v>
      </c>
      <c r="B155">
        <v>0</v>
      </c>
    </row>
    <row r="156" spans="1:2" x14ac:dyDescent="0.35">
      <c r="A156" s="5">
        <v>61010</v>
      </c>
      <c r="B156">
        <v>0</v>
      </c>
    </row>
    <row r="157" spans="1:2" x14ac:dyDescent="0.35">
      <c r="A157" s="4">
        <v>69372</v>
      </c>
      <c r="B157">
        <v>3</v>
      </c>
    </row>
    <row r="158" spans="1:2" x14ac:dyDescent="0.35">
      <c r="A158" s="5">
        <v>49967</v>
      </c>
      <c r="B158">
        <v>0</v>
      </c>
    </row>
    <row r="159" spans="1:2" x14ac:dyDescent="0.35">
      <c r="A159" s="4">
        <v>60199</v>
      </c>
      <c r="B159">
        <v>0</v>
      </c>
    </row>
    <row r="160" spans="1:2" x14ac:dyDescent="0.35">
      <c r="A160" s="5">
        <v>55375</v>
      </c>
      <c r="B160">
        <v>0</v>
      </c>
    </row>
    <row r="161" spans="1:2" x14ac:dyDescent="0.35">
      <c r="A161" s="4">
        <v>80317</v>
      </c>
      <c r="B161">
        <v>0</v>
      </c>
    </row>
    <row r="162" spans="1:2" x14ac:dyDescent="0.35">
      <c r="A162" s="5">
        <v>30523</v>
      </c>
      <c r="B162">
        <v>0</v>
      </c>
    </row>
    <row r="163" spans="1:2" x14ac:dyDescent="0.35">
      <c r="A163" s="4">
        <v>70356</v>
      </c>
      <c r="B163">
        <v>0</v>
      </c>
    </row>
    <row r="164" spans="1:2" x14ac:dyDescent="0.35">
      <c r="A164" s="5">
        <v>23228</v>
      </c>
      <c r="B164">
        <v>0</v>
      </c>
    </row>
    <row r="165" spans="1:2" x14ac:dyDescent="0.35">
      <c r="A165" s="4">
        <v>74165</v>
      </c>
      <c r="B165">
        <v>0</v>
      </c>
    </row>
    <row r="166" spans="1:2" x14ac:dyDescent="0.35">
      <c r="A166" s="5">
        <v>157243</v>
      </c>
      <c r="B166">
        <v>0</v>
      </c>
    </row>
    <row r="167" spans="1:2" x14ac:dyDescent="0.35">
      <c r="A167" s="4">
        <v>43482</v>
      </c>
      <c r="B167">
        <v>0</v>
      </c>
    </row>
    <row r="168" spans="1:2" x14ac:dyDescent="0.35">
      <c r="A168" s="5">
        <v>62551</v>
      </c>
      <c r="B168">
        <v>1</v>
      </c>
    </row>
    <row r="169" spans="1:2" x14ac:dyDescent="0.35">
      <c r="A169" s="4">
        <v>52332</v>
      </c>
      <c r="B169">
        <v>1</v>
      </c>
    </row>
    <row r="170" spans="1:2" x14ac:dyDescent="0.35">
      <c r="A170" s="5">
        <v>66951</v>
      </c>
      <c r="B170">
        <v>0</v>
      </c>
    </row>
    <row r="171" spans="1:2" x14ac:dyDescent="0.35">
      <c r="A171" s="4">
        <v>26091</v>
      </c>
      <c r="B171">
        <v>0</v>
      </c>
    </row>
    <row r="172" spans="1:2" x14ac:dyDescent="0.35">
      <c r="A172" s="5">
        <v>33456</v>
      </c>
      <c r="B172">
        <v>0</v>
      </c>
    </row>
    <row r="173" spans="1:2" x14ac:dyDescent="0.35">
      <c r="A173" s="4">
        <v>28718</v>
      </c>
      <c r="B173">
        <v>0</v>
      </c>
    </row>
    <row r="174" spans="1:2" x14ac:dyDescent="0.35">
      <c r="A174" s="5">
        <v>50447</v>
      </c>
      <c r="B174">
        <v>0</v>
      </c>
    </row>
    <row r="175" spans="1:2" x14ac:dyDescent="0.35">
      <c r="A175" s="4">
        <v>53537</v>
      </c>
      <c r="B175">
        <v>0</v>
      </c>
    </row>
    <row r="176" spans="1:2" x14ac:dyDescent="0.35">
      <c r="A176" s="5">
        <v>52074</v>
      </c>
      <c r="B176">
        <v>1</v>
      </c>
    </row>
    <row r="177" spans="1:2" x14ac:dyDescent="0.35">
      <c r="A177" s="4">
        <v>80427</v>
      </c>
      <c r="B177">
        <v>0</v>
      </c>
    </row>
    <row r="178" spans="1:2" x14ac:dyDescent="0.35">
      <c r="A178" s="5">
        <v>83837</v>
      </c>
      <c r="B178">
        <v>3</v>
      </c>
    </row>
    <row r="179" spans="1:2" x14ac:dyDescent="0.35">
      <c r="A179" s="4">
        <v>38853</v>
      </c>
      <c r="B179">
        <v>0</v>
      </c>
    </row>
    <row r="180" spans="1:2" x14ac:dyDescent="0.35">
      <c r="A180" s="5">
        <v>38285</v>
      </c>
      <c r="B180">
        <v>0</v>
      </c>
    </row>
    <row r="181" spans="1:2" x14ac:dyDescent="0.35">
      <c r="A181" s="4">
        <v>78497</v>
      </c>
      <c r="B181">
        <v>1</v>
      </c>
    </row>
    <row r="182" spans="1:2" x14ac:dyDescent="0.35">
      <c r="A182" s="5">
        <v>51650</v>
      </c>
      <c r="B182">
        <v>0</v>
      </c>
    </row>
    <row r="183" spans="1:2" x14ac:dyDescent="0.35">
      <c r="A183" s="4">
        <v>16248</v>
      </c>
      <c r="B183">
        <v>0</v>
      </c>
    </row>
    <row r="184" spans="1:2" x14ac:dyDescent="0.35">
      <c r="A184" s="5">
        <v>66835</v>
      </c>
      <c r="B184">
        <v>0</v>
      </c>
    </row>
    <row r="185" spans="1:2" x14ac:dyDescent="0.35">
      <c r="A185" s="4">
        <v>30477</v>
      </c>
      <c r="B185">
        <v>0</v>
      </c>
    </row>
    <row r="186" spans="1:2" x14ac:dyDescent="0.35">
      <c r="A186" s="5">
        <v>28249</v>
      </c>
      <c r="B186">
        <v>0</v>
      </c>
    </row>
    <row r="187" spans="1:2" x14ac:dyDescent="0.35">
      <c r="A187" s="4">
        <v>25271</v>
      </c>
      <c r="B187">
        <v>0</v>
      </c>
    </row>
    <row r="188" spans="1:2" x14ac:dyDescent="0.35">
      <c r="A188" s="5">
        <v>32303</v>
      </c>
      <c r="B188">
        <v>0</v>
      </c>
    </row>
    <row r="189" spans="1:2" x14ac:dyDescent="0.35">
      <c r="A189" s="4">
        <v>61286</v>
      </c>
      <c r="B189">
        <v>0</v>
      </c>
    </row>
    <row r="190" spans="1:2" x14ac:dyDescent="0.35">
      <c r="A190" s="5">
        <v>74068</v>
      </c>
      <c r="B190">
        <v>0</v>
      </c>
    </row>
    <row r="191" spans="1:2" x14ac:dyDescent="0.35">
      <c r="A191" s="4">
        <v>45759</v>
      </c>
      <c r="B191">
        <v>0</v>
      </c>
    </row>
    <row r="192" spans="1:2" x14ac:dyDescent="0.35">
      <c r="A192" s="5">
        <v>24882</v>
      </c>
      <c r="B192">
        <v>1</v>
      </c>
    </row>
    <row r="193" spans="1:2" x14ac:dyDescent="0.35">
      <c r="A193" s="4">
        <v>66973</v>
      </c>
      <c r="B193">
        <v>0</v>
      </c>
    </row>
    <row r="194" spans="1:2" x14ac:dyDescent="0.35">
      <c r="A194" s="5">
        <v>36640</v>
      </c>
      <c r="B194">
        <v>0</v>
      </c>
    </row>
    <row r="195" spans="1:2" x14ac:dyDescent="0.35">
      <c r="A195" s="4">
        <v>38872</v>
      </c>
      <c r="B195">
        <v>0</v>
      </c>
    </row>
    <row r="196" spans="1:2" x14ac:dyDescent="0.35">
      <c r="A196" s="5">
        <v>51148</v>
      </c>
      <c r="B196">
        <v>0</v>
      </c>
    </row>
    <row r="197" spans="1:2" x14ac:dyDescent="0.35">
      <c r="A197" s="4">
        <v>31353</v>
      </c>
      <c r="B197">
        <v>0</v>
      </c>
    </row>
    <row r="198" spans="1:2" x14ac:dyDescent="0.35">
      <c r="A198" s="5">
        <v>69661</v>
      </c>
      <c r="B198">
        <v>0</v>
      </c>
    </row>
    <row r="199" spans="1:2" x14ac:dyDescent="0.35">
      <c r="A199" s="4">
        <v>80067</v>
      </c>
      <c r="B199">
        <v>1</v>
      </c>
    </row>
    <row r="200" spans="1:2" x14ac:dyDescent="0.35">
      <c r="A200" s="5">
        <v>86718</v>
      </c>
      <c r="B200">
        <v>0</v>
      </c>
    </row>
    <row r="201" spans="1:2" x14ac:dyDescent="0.35">
      <c r="A201" s="4">
        <v>46854</v>
      </c>
      <c r="B201">
        <v>2</v>
      </c>
    </row>
    <row r="202" spans="1:2" x14ac:dyDescent="0.35">
      <c r="A202" s="5">
        <v>69142</v>
      </c>
      <c r="B202">
        <v>1</v>
      </c>
    </row>
    <row r="203" spans="1:2" x14ac:dyDescent="0.35">
      <c r="A203" s="4">
        <v>75922</v>
      </c>
      <c r="B203">
        <v>0</v>
      </c>
    </row>
    <row r="204" spans="1:2" x14ac:dyDescent="0.35">
      <c r="A204" s="5">
        <v>63693</v>
      </c>
      <c r="B204">
        <v>0</v>
      </c>
    </row>
    <row r="205" spans="1:2" x14ac:dyDescent="0.35">
      <c r="A205" s="4">
        <v>102160</v>
      </c>
      <c r="B205">
        <v>4</v>
      </c>
    </row>
    <row r="206" spans="1:2" x14ac:dyDescent="0.35">
      <c r="A206" s="5">
        <v>40637</v>
      </c>
      <c r="B206">
        <v>0</v>
      </c>
    </row>
    <row r="207" spans="1:2" x14ac:dyDescent="0.35">
      <c r="A207" s="4">
        <v>18890</v>
      </c>
      <c r="B207">
        <v>2</v>
      </c>
    </row>
    <row r="208" spans="1:2" x14ac:dyDescent="0.35">
      <c r="A208" s="5">
        <v>29604</v>
      </c>
      <c r="B208">
        <v>1</v>
      </c>
    </row>
    <row r="209" spans="1:2" x14ac:dyDescent="0.35">
      <c r="A209" s="4">
        <v>48721</v>
      </c>
      <c r="B209">
        <v>0</v>
      </c>
    </row>
    <row r="210" spans="1:2" x14ac:dyDescent="0.35">
      <c r="A210" s="5">
        <v>44794</v>
      </c>
      <c r="B210">
        <v>0</v>
      </c>
    </row>
    <row r="211" spans="1:2" x14ac:dyDescent="0.35">
      <c r="A211" s="4">
        <v>64497</v>
      </c>
      <c r="B211">
        <v>2</v>
      </c>
    </row>
    <row r="212" spans="1:2" x14ac:dyDescent="0.35">
      <c r="A212" s="5">
        <v>46097</v>
      </c>
      <c r="B212">
        <v>0</v>
      </c>
    </row>
    <row r="213" spans="1:2" x14ac:dyDescent="0.35">
      <c r="A213" s="4">
        <v>77972</v>
      </c>
      <c r="B213">
        <v>0</v>
      </c>
    </row>
    <row r="214" spans="1:2" x14ac:dyDescent="0.35">
      <c r="A214" s="5">
        <v>44377</v>
      </c>
      <c r="B214">
        <v>0</v>
      </c>
    </row>
    <row r="215" spans="1:2" x14ac:dyDescent="0.35">
      <c r="A215" s="4">
        <v>46014</v>
      </c>
      <c r="B215">
        <v>0</v>
      </c>
    </row>
    <row r="216" spans="1:2" x14ac:dyDescent="0.35">
      <c r="A216" s="5">
        <v>70951</v>
      </c>
      <c r="B216">
        <v>0</v>
      </c>
    </row>
    <row r="217" spans="1:2" x14ac:dyDescent="0.35">
      <c r="A217" s="4">
        <v>41443</v>
      </c>
      <c r="B217">
        <v>0</v>
      </c>
    </row>
    <row r="218" spans="1:2" x14ac:dyDescent="0.35">
      <c r="A218" s="5">
        <v>52195</v>
      </c>
      <c r="B218">
        <v>0</v>
      </c>
    </row>
    <row r="219" spans="1:2" x14ac:dyDescent="0.35">
      <c r="A219" s="4">
        <v>83790</v>
      </c>
      <c r="B219">
        <v>2</v>
      </c>
    </row>
    <row r="220" spans="1:2" x14ac:dyDescent="0.35">
      <c r="A220" s="5">
        <v>44551</v>
      </c>
      <c r="B220">
        <v>0</v>
      </c>
    </row>
    <row r="221" spans="1:2" x14ac:dyDescent="0.35">
      <c r="A221" s="4">
        <v>69508</v>
      </c>
      <c r="B221">
        <v>0</v>
      </c>
    </row>
    <row r="222" spans="1:2" x14ac:dyDescent="0.35">
      <c r="A222" s="5">
        <v>45204</v>
      </c>
      <c r="B222">
        <v>0</v>
      </c>
    </row>
    <row r="223" spans="1:2" x14ac:dyDescent="0.35">
      <c r="A223" s="4">
        <v>72460</v>
      </c>
      <c r="B223">
        <v>0</v>
      </c>
    </row>
    <row r="224" spans="1:2" x14ac:dyDescent="0.35">
      <c r="A224" s="5">
        <v>77622</v>
      </c>
      <c r="B224">
        <v>0</v>
      </c>
    </row>
    <row r="225" spans="1:2" x14ac:dyDescent="0.35">
      <c r="A225" s="4">
        <v>30732</v>
      </c>
      <c r="B225">
        <v>0</v>
      </c>
    </row>
    <row r="226" spans="1:2" x14ac:dyDescent="0.35">
      <c r="A226" s="5">
        <v>63887</v>
      </c>
      <c r="B226">
        <v>0</v>
      </c>
    </row>
    <row r="227" spans="1:2" x14ac:dyDescent="0.35">
      <c r="A227" s="4">
        <v>42011</v>
      </c>
      <c r="B227">
        <v>0</v>
      </c>
    </row>
    <row r="228" spans="1:2" x14ac:dyDescent="0.35">
      <c r="A228" s="5">
        <v>51369</v>
      </c>
      <c r="B228">
        <v>0</v>
      </c>
    </row>
    <row r="229" spans="1:2" x14ac:dyDescent="0.35">
      <c r="A229" s="4">
        <v>51537</v>
      </c>
      <c r="B229">
        <v>0</v>
      </c>
    </row>
    <row r="230" spans="1:2" x14ac:dyDescent="0.35">
      <c r="A230" s="5">
        <v>79930</v>
      </c>
      <c r="B230">
        <v>0</v>
      </c>
    </row>
    <row r="231" spans="1:2" x14ac:dyDescent="0.35">
      <c r="A231" s="4">
        <v>34320</v>
      </c>
      <c r="B231">
        <v>0</v>
      </c>
    </row>
    <row r="232" spans="1:2" x14ac:dyDescent="0.35">
      <c r="A232" s="5">
        <v>37070</v>
      </c>
      <c r="B232">
        <v>1</v>
      </c>
    </row>
    <row r="233" spans="1:2" x14ac:dyDescent="0.35">
      <c r="A233" s="4">
        <v>81975</v>
      </c>
      <c r="B233">
        <v>1</v>
      </c>
    </row>
    <row r="234" spans="1:2" x14ac:dyDescent="0.35">
      <c r="A234" s="5">
        <v>38590</v>
      </c>
      <c r="B234">
        <v>0</v>
      </c>
    </row>
    <row r="235" spans="1:2" x14ac:dyDescent="0.35">
      <c r="A235" s="4">
        <v>15033</v>
      </c>
      <c r="B235">
        <v>0</v>
      </c>
    </row>
    <row r="236" spans="1:2" x14ac:dyDescent="0.35">
      <c r="A236" s="5">
        <v>62745</v>
      </c>
      <c r="B236">
        <v>0</v>
      </c>
    </row>
    <row r="237" spans="1:2" x14ac:dyDescent="0.35">
      <c r="A237" s="4">
        <v>22212</v>
      </c>
      <c r="B237">
        <v>0</v>
      </c>
    </row>
    <row r="238" spans="1:2" x14ac:dyDescent="0.35">
      <c r="A238" s="5">
        <v>23661</v>
      </c>
      <c r="B238">
        <v>0</v>
      </c>
    </row>
    <row r="239" spans="1:2" x14ac:dyDescent="0.35">
      <c r="A239" s="4">
        <v>79761</v>
      </c>
      <c r="B239">
        <v>0</v>
      </c>
    </row>
    <row r="240" spans="1:2" x14ac:dyDescent="0.35">
      <c r="A240" s="5">
        <v>7500</v>
      </c>
      <c r="B240">
        <v>0</v>
      </c>
    </row>
    <row r="241" spans="1:2" x14ac:dyDescent="0.35">
      <c r="A241" s="4">
        <v>60182</v>
      </c>
      <c r="B241">
        <v>0</v>
      </c>
    </row>
    <row r="242" spans="1:2" x14ac:dyDescent="0.35">
      <c r="A242" s="5">
        <v>73455</v>
      </c>
      <c r="B242">
        <v>1</v>
      </c>
    </row>
    <row r="243" spans="1:2" x14ac:dyDescent="0.35">
      <c r="A243" s="4">
        <v>64961</v>
      </c>
      <c r="B243">
        <v>0</v>
      </c>
    </row>
    <row r="244" spans="1:2" x14ac:dyDescent="0.35">
      <c r="A244" s="5">
        <v>22804</v>
      </c>
      <c r="B244">
        <v>0</v>
      </c>
    </row>
    <row r="245" spans="1:2" x14ac:dyDescent="0.35">
      <c r="A245" s="4">
        <v>73687</v>
      </c>
      <c r="B245">
        <v>2</v>
      </c>
    </row>
    <row r="246" spans="1:2" x14ac:dyDescent="0.35">
      <c r="A246" s="5">
        <v>61074</v>
      </c>
      <c r="B246">
        <v>0</v>
      </c>
    </row>
    <row r="247" spans="1:2" x14ac:dyDescent="0.35">
      <c r="A247" s="4">
        <v>31686</v>
      </c>
      <c r="B247">
        <v>0</v>
      </c>
    </row>
    <row r="248" spans="1:2" x14ac:dyDescent="0.35">
      <c r="A248" s="5">
        <v>80134</v>
      </c>
      <c r="B248">
        <v>4</v>
      </c>
    </row>
    <row r="249" spans="1:2" x14ac:dyDescent="0.35">
      <c r="A249" s="4">
        <v>75027</v>
      </c>
      <c r="B249">
        <v>0</v>
      </c>
    </row>
    <row r="250" spans="1:2" x14ac:dyDescent="0.35">
      <c r="A250" s="5">
        <v>67546</v>
      </c>
      <c r="B250">
        <v>0</v>
      </c>
    </row>
    <row r="251" spans="1:2" x14ac:dyDescent="0.35">
      <c r="A251" s="4">
        <v>65176</v>
      </c>
      <c r="B251">
        <v>0</v>
      </c>
    </row>
    <row r="252" spans="1:2" x14ac:dyDescent="0.35">
      <c r="A252" s="5">
        <v>31160</v>
      </c>
      <c r="B252">
        <v>0</v>
      </c>
    </row>
    <row r="253" spans="1:2" x14ac:dyDescent="0.35">
      <c r="A253" s="4">
        <v>29938</v>
      </c>
      <c r="B253">
        <v>0</v>
      </c>
    </row>
    <row r="254" spans="1:2" x14ac:dyDescent="0.35">
      <c r="A254" s="5">
        <v>102692</v>
      </c>
      <c r="B254">
        <v>5</v>
      </c>
    </row>
    <row r="255" spans="1:2" x14ac:dyDescent="0.35">
      <c r="A255" s="4">
        <v>26490</v>
      </c>
      <c r="B255">
        <v>0</v>
      </c>
    </row>
    <row r="256" spans="1:2" x14ac:dyDescent="0.35">
      <c r="A256" s="5">
        <v>75702</v>
      </c>
      <c r="B256">
        <v>0</v>
      </c>
    </row>
    <row r="257" spans="1:2" x14ac:dyDescent="0.35">
      <c r="A257" s="4">
        <v>30899</v>
      </c>
      <c r="B257">
        <v>0</v>
      </c>
    </row>
    <row r="258" spans="1:2" x14ac:dyDescent="0.35">
      <c r="A258" s="5">
        <v>63342</v>
      </c>
      <c r="B258">
        <v>1</v>
      </c>
    </row>
    <row r="259" spans="1:2" x14ac:dyDescent="0.35">
      <c r="A259" s="4">
        <v>45989</v>
      </c>
      <c r="B259">
        <v>0</v>
      </c>
    </row>
    <row r="260" spans="1:2" x14ac:dyDescent="0.35">
      <c r="A260" s="5">
        <v>18701</v>
      </c>
      <c r="B260">
        <v>0</v>
      </c>
    </row>
    <row r="261" spans="1:2" x14ac:dyDescent="0.35">
      <c r="A261" s="4">
        <v>40737</v>
      </c>
      <c r="B261">
        <v>0</v>
      </c>
    </row>
    <row r="262" spans="1:2" x14ac:dyDescent="0.35">
      <c r="A262" s="5">
        <v>15287</v>
      </c>
      <c r="B262">
        <v>2</v>
      </c>
    </row>
    <row r="263" spans="1:2" x14ac:dyDescent="0.35">
      <c r="A263" s="4">
        <v>69674</v>
      </c>
      <c r="B263">
        <v>0</v>
      </c>
    </row>
    <row r="264" spans="1:2" x14ac:dyDescent="0.35">
      <c r="A264" s="5">
        <v>44159</v>
      </c>
      <c r="B264">
        <v>0</v>
      </c>
    </row>
    <row r="265" spans="1:2" x14ac:dyDescent="0.35">
      <c r="A265" s="4">
        <v>37717</v>
      </c>
      <c r="B265">
        <v>0</v>
      </c>
    </row>
    <row r="266" spans="1:2" x14ac:dyDescent="0.35">
      <c r="A266" s="5">
        <v>43776</v>
      </c>
      <c r="B266">
        <v>1</v>
      </c>
    </row>
    <row r="267" spans="1:2" x14ac:dyDescent="0.35">
      <c r="A267" s="4">
        <v>38179</v>
      </c>
      <c r="B267">
        <v>0</v>
      </c>
    </row>
    <row r="268" spans="1:2" x14ac:dyDescent="0.35">
      <c r="A268" s="5">
        <v>80124</v>
      </c>
      <c r="B268">
        <v>1</v>
      </c>
    </row>
    <row r="269" spans="1:2" x14ac:dyDescent="0.35">
      <c r="A269" s="4">
        <v>38097</v>
      </c>
      <c r="B269">
        <v>2</v>
      </c>
    </row>
    <row r="270" spans="1:2" x14ac:dyDescent="0.35">
      <c r="A270" s="5">
        <v>72940</v>
      </c>
      <c r="B270">
        <v>0</v>
      </c>
    </row>
    <row r="271" spans="1:2" x14ac:dyDescent="0.35">
      <c r="A271" s="4">
        <v>22070</v>
      </c>
      <c r="B271">
        <v>0</v>
      </c>
    </row>
    <row r="272" spans="1:2" x14ac:dyDescent="0.35">
      <c r="A272" s="5">
        <v>69267</v>
      </c>
      <c r="B272">
        <v>1</v>
      </c>
    </row>
    <row r="273" spans="1:2" x14ac:dyDescent="0.35">
      <c r="A273" s="4">
        <v>31788</v>
      </c>
      <c r="B273">
        <v>0</v>
      </c>
    </row>
    <row r="274" spans="1:2" x14ac:dyDescent="0.35">
      <c r="A274" s="5">
        <v>61905</v>
      </c>
      <c r="B274">
        <v>0</v>
      </c>
    </row>
    <row r="275" spans="1:2" x14ac:dyDescent="0.35">
      <c r="A275" s="4">
        <v>29315</v>
      </c>
      <c r="B275">
        <v>0</v>
      </c>
    </row>
    <row r="276" spans="1:2" x14ac:dyDescent="0.35">
      <c r="A276" s="5">
        <v>33378</v>
      </c>
      <c r="B276">
        <v>0</v>
      </c>
    </row>
    <row r="277" spans="1:2" x14ac:dyDescent="0.35">
      <c r="A277" s="4">
        <v>66313</v>
      </c>
      <c r="B277">
        <v>0</v>
      </c>
    </row>
    <row r="278" spans="1:2" x14ac:dyDescent="0.35">
      <c r="A278" s="5">
        <v>60714</v>
      </c>
      <c r="B278">
        <v>1</v>
      </c>
    </row>
    <row r="279" spans="1:2" x14ac:dyDescent="0.35">
      <c r="A279" s="4">
        <v>77882</v>
      </c>
      <c r="B279">
        <v>0</v>
      </c>
    </row>
    <row r="280" spans="1:2" x14ac:dyDescent="0.35">
      <c r="A280" s="5">
        <v>69867</v>
      </c>
      <c r="B280">
        <v>2</v>
      </c>
    </row>
    <row r="281" spans="1:2" x14ac:dyDescent="0.35">
      <c r="A281" s="4">
        <v>63841</v>
      </c>
      <c r="B281">
        <v>0</v>
      </c>
    </row>
    <row r="282" spans="1:2" x14ac:dyDescent="0.35">
      <c r="A282" s="5">
        <v>24480</v>
      </c>
      <c r="B282">
        <v>0</v>
      </c>
    </row>
    <row r="283" spans="1:2" x14ac:dyDescent="0.35">
      <c r="A283" s="4">
        <v>51369</v>
      </c>
      <c r="B283">
        <v>0</v>
      </c>
    </row>
    <row r="284" spans="1:2" x14ac:dyDescent="0.35">
      <c r="A284" s="5">
        <v>37760</v>
      </c>
      <c r="B284">
        <v>0</v>
      </c>
    </row>
    <row r="285" spans="1:2" x14ac:dyDescent="0.35">
      <c r="A285" s="4">
        <v>65640</v>
      </c>
      <c r="B285">
        <v>0</v>
      </c>
    </row>
    <row r="286" spans="1:2" x14ac:dyDescent="0.35">
      <c r="A286" s="5">
        <v>44319</v>
      </c>
      <c r="B286">
        <v>0</v>
      </c>
    </row>
    <row r="287" spans="1:2" x14ac:dyDescent="0.35">
      <c r="A287" s="4">
        <v>30631</v>
      </c>
      <c r="B287">
        <v>0</v>
      </c>
    </row>
    <row r="288" spans="1:2" x14ac:dyDescent="0.35">
      <c r="A288" s="5">
        <v>75278</v>
      </c>
      <c r="B288">
        <v>0</v>
      </c>
    </row>
    <row r="289" spans="1:2" x14ac:dyDescent="0.35">
      <c r="A289" s="4">
        <v>50898</v>
      </c>
      <c r="B289">
        <v>0</v>
      </c>
    </row>
    <row r="290" spans="1:2" x14ac:dyDescent="0.35">
      <c r="A290" s="5">
        <v>79946</v>
      </c>
      <c r="B290">
        <v>0</v>
      </c>
    </row>
    <row r="291" spans="1:2" x14ac:dyDescent="0.35">
      <c r="A291" s="4">
        <v>35416</v>
      </c>
      <c r="B291">
        <v>0</v>
      </c>
    </row>
    <row r="292" spans="1:2" x14ac:dyDescent="0.35">
      <c r="A292" s="5">
        <v>32414</v>
      </c>
      <c r="B292">
        <v>1</v>
      </c>
    </row>
    <row r="293" spans="1:2" x14ac:dyDescent="0.35">
      <c r="A293" s="4">
        <v>38361</v>
      </c>
      <c r="B293">
        <v>0</v>
      </c>
    </row>
    <row r="294" spans="1:2" x14ac:dyDescent="0.35">
      <c r="A294" s="5">
        <v>82497</v>
      </c>
      <c r="B294">
        <v>1</v>
      </c>
    </row>
    <row r="295" spans="1:2" x14ac:dyDescent="0.35">
      <c r="A295" s="4">
        <v>16626</v>
      </c>
      <c r="B295">
        <v>0</v>
      </c>
    </row>
    <row r="296" spans="1:2" x14ac:dyDescent="0.35">
      <c r="A296" s="5">
        <v>29672</v>
      </c>
      <c r="B296">
        <v>0</v>
      </c>
    </row>
    <row r="297" spans="1:2" x14ac:dyDescent="0.35">
      <c r="A297" s="4">
        <v>55951</v>
      </c>
      <c r="B297">
        <v>2</v>
      </c>
    </row>
    <row r="298" spans="1:2" x14ac:dyDescent="0.35">
      <c r="A298" s="5">
        <v>35388</v>
      </c>
      <c r="B298">
        <v>0</v>
      </c>
    </row>
    <row r="299" spans="1:2" x14ac:dyDescent="0.35">
      <c r="A299" s="4">
        <v>42386</v>
      </c>
      <c r="B299">
        <v>0</v>
      </c>
    </row>
    <row r="300" spans="1:2" x14ac:dyDescent="0.35">
      <c r="A300" s="5">
        <v>68627</v>
      </c>
      <c r="B300">
        <v>0</v>
      </c>
    </row>
    <row r="301" spans="1:2" x14ac:dyDescent="0.35">
      <c r="A301" s="4">
        <v>57912</v>
      </c>
      <c r="B301">
        <v>1</v>
      </c>
    </row>
    <row r="302" spans="1:2" x14ac:dyDescent="0.35">
      <c r="A302" s="5">
        <v>35246</v>
      </c>
      <c r="B302">
        <v>0</v>
      </c>
    </row>
    <row r="303" spans="1:2" x14ac:dyDescent="0.35">
      <c r="A303" s="4">
        <v>58821</v>
      </c>
      <c r="B303">
        <v>0</v>
      </c>
    </row>
    <row r="304" spans="1:2" x14ac:dyDescent="0.35">
      <c r="A304" s="5">
        <v>46377</v>
      </c>
      <c r="B304">
        <v>0</v>
      </c>
    </row>
    <row r="305" spans="1:2" x14ac:dyDescent="0.35">
      <c r="A305" s="4">
        <v>39747</v>
      </c>
      <c r="B305">
        <v>0</v>
      </c>
    </row>
    <row r="306" spans="1:2" x14ac:dyDescent="0.35">
      <c r="A306" s="5">
        <v>23976</v>
      </c>
      <c r="B306">
        <v>0</v>
      </c>
    </row>
    <row r="307" spans="1:2" x14ac:dyDescent="0.35">
      <c r="A307" s="4">
        <v>80950</v>
      </c>
      <c r="B307">
        <v>1</v>
      </c>
    </row>
    <row r="308" spans="1:2" x14ac:dyDescent="0.35">
      <c r="A308" s="5">
        <v>27038</v>
      </c>
      <c r="B308">
        <v>1</v>
      </c>
    </row>
    <row r="309" spans="1:2" x14ac:dyDescent="0.35">
      <c r="A309" s="4">
        <v>77457</v>
      </c>
      <c r="B309">
        <v>1</v>
      </c>
    </row>
    <row r="310" spans="1:2" x14ac:dyDescent="0.35">
      <c r="A310" s="5">
        <v>64100</v>
      </c>
      <c r="B310">
        <v>1</v>
      </c>
    </row>
    <row r="311" spans="1:2" x14ac:dyDescent="0.35">
      <c r="A311" s="4">
        <v>42670</v>
      </c>
      <c r="B311">
        <v>0</v>
      </c>
    </row>
    <row r="312" spans="1:2" x14ac:dyDescent="0.35">
      <c r="A312" s="5">
        <v>12571</v>
      </c>
      <c r="B312">
        <v>0</v>
      </c>
    </row>
    <row r="313" spans="1:2" x14ac:dyDescent="0.35">
      <c r="A313" s="4">
        <v>22574</v>
      </c>
      <c r="B313">
        <v>0</v>
      </c>
    </row>
    <row r="314" spans="1:2" x14ac:dyDescent="0.35">
      <c r="A314" s="5">
        <v>51386</v>
      </c>
      <c r="B314">
        <v>2</v>
      </c>
    </row>
    <row r="315" spans="1:2" x14ac:dyDescent="0.35">
      <c r="A315" s="4">
        <v>70893</v>
      </c>
      <c r="B315">
        <v>0</v>
      </c>
    </row>
    <row r="316" spans="1:2" x14ac:dyDescent="0.35">
      <c r="A316" s="5">
        <v>54198</v>
      </c>
      <c r="B316">
        <v>0</v>
      </c>
    </row>
    <row r="317" spans="1:2" x14ac:dyDescent="0.35">
      <c r="A317" s="4">
        <v>28839</v>
      </c>
      <c r="B317">
        <v>0</v>
      </c>
    </row>
    <row r="318" spans="1:2" x14ac:dyDescent="0.35">
      <c r="A318" s="5">
        <v>40321</v>
      </c>
      <c r="B318">
        <v>0</v>
      </c>
    </row>
    <row r="319" spans="1:2" x14ac:dyDescent="0.35">
      <c r="A319" s="4">
        <v>66503</v>
      </c>
      <c r="B319">
        <v>0</v>
      </c>
    </row>
    <row r="320" spans="1:2" x14ac:dyDescent="0.35">
      <c r="A320" s="5">
        <v>30833</v>
      </c>
      <c r="B320">
        <v>0</v>
      </c>
    </row>
    <row r="321" spans="1:2" x14ac:dyDescent="0.35">
      <c r="A321" s="4">
        <v>51386</v>
      </c>
      <c r="B321">
        <v>2</v>
      </c>
    </row>
    <row r="322" spans="1:2" x14ac:dyDescent="0.35">
      <c r="A322" s="5">
        <v>64795</v>
      </c>
      <c r="B322">
        <v>0</v>
      </c>
    </row>
    <row r="323" spans="1:2" x14ac:dyDescent="0.35">
      <c r="A323" s="4">
        <v>34421</v>
      </c>
      <c r="B323">
        <v>0</v>
      </c>
    </row>
    <row r="324" spans="1:2" x14ac:dyDescent="0.35">
      <c r="A324" s="5">
        <v>47025</v>
      </c>
      <c r="B324">
        <v>0</v>
      </c>
    </row>
    <row r="325" spans="1:2" x14ac:dyDescent="0.35">
      <c r="A325" s="4">
        <v>64325</v>
      </c>
      <c r="B325">
        <v>0</v>
      </c>
    </row>
    <row r="326" spans="1:2" x14ac:dyDescent="0.35">
      <c r="A326" s="5">
        <v>40464</v>
      </c>
      <c r="B326">
        <v>0</v>
      </c>
    </row>
    <row r="327" spans="1:2" x14ac:dyDescent="0.35">
      <c r="A327" s="4">
        <v>62187</v>
      </c>
      <c r="B327">
        <v>0</v>
      </c>
    </row>
    <row r="328" spans="1:2" x14ac:dyDescent="0.35">
      <c r="A328" s="5">
        <v>14849</v>
      </c>
      <c r="B328">
        <v>0</v>
      </c>
    </row>
    <row r="329" spans="1:2" x14ac:dyDescent="0.35">
      <c r="A329" s="4">
        <v>27255</v>
      </c>
      <c r="B329">
        <v>0</v>
      </c>
    </row>
    <row r="330" spans="1:2" x14ac:dyDescent="0.35">
      <c r="A330" s="5">
        <v>54432</v>
      </c>
      <c r="B330">
        <v>0</v>
      </c>
    </row>
    <row r="331" spans="1:2" x14ac:dyDescent="0.35">
      <c r="A331" s="4">
        <v>29999</v>
      </c>
      <c r="B331">
        <v>0</v>
      </c>
    </row>
    <row r="332" spans="1:2" x14ac:dyDescent="0.35">
      <c r="A332" s="5">
        <v>24072</v>
      </c>
      <c r="B332">
        <v>0</v>
      </c>
    </row>
    <row r="333" spans="1:2" x14ac:dyDescent="0.35">
      <c r="A333" s="4">
        <v>33996</v>
      </c>
      <c r="B333">
        <v>0</v>
      </c>
    </row>
    <row r="334" spans="1:2" x14ac:dyDescent="0.35">
      <c r="A334" s="5">
        <v>66334</v>
      </c>
      <c r="B334">
        <v>1</v>
      </c>
    </row>
    <row r="335" spans="1:2" x14ac:dyDescent="0.35">
      <c r="A335" s="4">
        <v>35178</v>
      </c>
      <c r="B335">
        <v>2</v>
      </c>
    </row>
    <row r="336" spans="1:2" x14ac:dyDescent="0.35">
      <c r="A336" s="5">
        <v>22010</v>
      </c>
      <c r="B336">
        <v>0</v>
      </c>
    </row>
    <row r="337" spans="1:2" x14ac:dyDescent="0.35">
      <c r="A337" s="4">
        <v>62204</v>
      </c>
      <c r="B337">
        <v>0</v>
      </c>
    </row>
    <row r="338" spans="1:2" x14ac:dyDescent="0.35">
      <c r="A338" s="5">
        <v>75693</v>
      </c>
      <c r="B338">
        <v>4</v>
      </c>
    </row>
    <row r="339" spans="1:2" x14ac:dyDescent="0.35">
      <c r="A339" s="4">
        <v>30675</v>
      </c>
      <c r="B339">
        <v>0</v>
      </c>
    </row>
    <row r="340" spans="1:2" x14ac:dyDescent="0.35">
      <c r="A340" s="5">
        <v>83003</v>
      </c>
      <c r="B340">
        <v>2</v>
      </c>
    </row>
    <row r="341" spans="1:2" x14ac:dyDescent="0.35">
      <c r="A341" s="4">
        <v>83532</v>
      </c>
      <c r="B341">
        <v>1</v>
      </c>
    </row>
    <row r="342" spans="1:2" x14ac:dyDescent="0.35">
      <c r="A342" s="5">
        <v>68655</v>
      </c>
      <c r="B342">
        <v>0</v>
      </c>
    </row>
    <row r="343" spans="1:2" x14ac:dyDescent="0.35">
      <c r="A343" s="4">
        <v>41411</v>
      </c>
      <c r="B343">
        <v>0</v>
      </c>
    </row>
    <row r="344" spans="1:2" x14ac:dyDescent="0.35">
      <c r="A344" s="5">
        <v>55212</v>
      </c>
      <c r="B344">
        <v>2</v>
      </c>
    </row>
    <row r="345" spans="1:2" x14ac:dyDescent="0.35">
      <c r="A345" s="4">
        <v>59292</v>
      </c>
      <c r="B345">
        <v>0</v>
      </c>
    </row>
    <row r="346" spans="1:2" x14ac:dyDescent="0.35">
      <c r="A346" s="5">
        <v>27190</v>
      </c>
      <c r="B346">
        <v>2</v>
      </c>
    </row>
    <row r="347" spans="1:2" x14ac:dyDescent="0.35">
      <c r="A347" s="4">
        <v>82623</v>
      </c>
      <c r="B347">
        <v>0</v>
      </c>
    </row>
    <row r="348" spans="1:2" x14ac:dyDescent="0.35">
      <c r="A348" s="5">
        <v>44300</v>
      </c>
      <c r="B348">
        <v>0</v>
      </c>
    </row>
    <row r="349" spans="1:2" x14ac:dyDescent="0.35">
      <c r="A349" s="4">
        <v>84835</v>
      </c>
      <c r="B349">
        <v>1</v>
      </c>
    </row>
    <row r="350" spans="1:2" x14ac:dyDescent="0.35">
      <c r="A350" s="5">
        <v>30372</v>
      </c>
      <c r="B350">
        <v>0</v>
      </c>
    </row>
    <row r="351" spans="1:2" x14ac:dyDescent="0.35">
      <c r="A351" s="4">
        <v>33181</v>
      </c>
      <c r="B351">
        <v>1</v>
      </c>
    </row>
    <row r="352" spans="1:2" x14ac:dyDescent="0.35">
      <c r="A352" s="5">
        <v>71113</v>
      </c>
      <c r="B352">
        <v>0</v>
      </c>
    </row>
    <row r="353" spans="1:2" x14ac:dyDescent="0.35">
      <c r="A353" s="4">
        <v>71952</v>
      </c>
      <c r="B353">
        <v>2</v>
      </c>
    </row>
    <row r="354" spans="1:2" x14ac:dyDescent="0.35">
      <c r="A354" s="5">
        <v>69759</v>
      </c>
      <c r="B354">
        <v>1</v>
      </c>
    </row>
    <row r="355" spans="1:2" x14ac:dyDescent="0.35">
      <c r="A355" s="4">
        <v>72099</v>
      </c>
      <c r="B355">
        <v>0</v>
      </c>
    </row>
    <row r="356" spans="1:2" x14ac:dyDescent="0.35">
      <c r="A356" s="5">
        <v>60000</v>
      </c>
      <c r="B356">
        <v>0</v>
      </c>
    </row>
    <row r="357" spans="1:2" x14ac:dyDescent="0.35">
      <c r="A357" s="4">
        <v>38643</v>
      </c>
      <c r="B357">
        <v>0</v>
      </c>
    </row>
    <row r="358" spans="1:2" x14ac:dyDescent="0.35">
      <c r="A358" s="5">
        <v>50737</v>
      </c>
      <c r="B358">
        <v>1</v>
      </c>
    </row>
    <row r="359" spans="1:2" x14ac:dyDescent="0.35">
      <c r="A359" s="4">
        <v>68462</v>
      </c>
      <c r="B359">
        <v>0</v>
      </c>
    </row>
    <row r="360" spans="1:2" x14ac:dyDescent="0.35">
      <c r="A360" s="5">
        <v>65073</v>
      </c>
      <c r="B360">
        <v>0</v>
      </c>
    </row>
    <row r="361" spans="1:2" x14ac:dyDescent="0.35">
      <c r="A361" s="4">
        <v>46681</v>
      </c>
      <c r="B361">
        <v>0</v>
      </c>
    </row>
    <row r="362" spans="1:2" x14ac:dyDescent="0.35">
      <c r="A362" s="5">
        <v>78618</v>
      </c>
      <c r="B362">
        <v>1</v>
      </c>
    </row>
    <row r="363" spans="1:2" x14ac:dyDescent="0.35">
      <c r="A363" s="4">
        <v>62187</v>
      </c>
      <c r="B363">
        <v>0</v>
      </c>
    </row>
    <row r="364" spans="1:2" x14ac:dyDescent="0.35">
      <c r="A364" s="5">
        <v>28442</v>
      </c>
      <c r="B364">
        <v>0</v>
      </c>
    </row>
    <row r="365" spans="1:2" x14ac:dyDescent="0.35">
      <c r="A365" s="4">
        <v>37717</v>
      </c>
      <c r="B365">
        <v>0</v>
      </c>
    </row>
    <row r="366" spans="1:2" x14ac:dyDescent="0.35">
      <c r="A366" s="5">
        <v>51479</v>
      </c>
      <c r="B366">
        <v>0</v>
      </c>
    </row>
    <row r="367" spans="1:2" x14ac:dyDescent="0.35">
      <c r="A367" s="4">
        <v>54803</v>
      </c>
      <c r="B367">
        <v>0</v>
      </c>
    </row>
    <row r="368" spans="1:2" x14ac:dyDescent="0.35">
      <c r="A368" s="5">
        <v>79530</v>
      </c>
      <c r="B368">
        <v>0</v>
      </c>
    </row>
    <row r="369" spans="1:2" x14ac:dyDescent="0.35">
      <c r="A369" s="4">
        <v>31615</v>
      </c>
      <c r="B369">
        <v>0</v>
      </c>
    </row>
    <row r="370" spans="1:2" x14ac:dyDescent="0.35">
      <c r="A370" s="5">
        <v>72025</v>
      </c>
      <c r="B370">
        <v>0</v>
      </c>
    </row>
    <row r="371" spans="1:2" x14ac:dyDescent="0.35">
      <c r="A371" s="4">
        <v>52614</v>
      </c>
      <c r="B371">
        <v>0</v>
      </c>
    </row>
    <row r="372" spans="1:2" x14ac:dyDescent="0.35">
      <c r="A372" s="5">
        <v>35684</v>
      </c>
      <c r="B372">
        <v>0</v>
      </c>
    </row>
    <row r="373" spans="1:2" x14ac:dyDescent="0.35">
      <c r="A373" s="4">
        <v>48178</v>
      </c>
      <c r="B373">
        <v>0</v>
      </c>
    </row>
    <row r="374" spans="1:2" x14ac:dyDescent="0.35">
      <c r="A374" s="5">
        <v>29548</v>
      </c>
      <c r="B374">
        <v>1</v>
      </c>
    </row>
    <row r="375" spans="1:2" x14ac:dyDescent="0.35">
      <c r="A375" s="4">
        <v>63810</v>
      </c>
      <c r="B375">
        <v>1</v>
      </c>
    </row>
    <row r="376" spans="1:2" x14ac:dyDescent="0.35">
      <c r="A376" s="5">
        <v>38578</v>
      </c>
      <c r="B376">
        <v>1</v>
      </c>
    </row>
    <row r="377" spans="1:2" x14ac:dyDescent="0.35">
      <c r="A377" s="4">
        <v>46098</v>
      </c>
      <c r="B377">
        <v>0</v>
      </c>
    </row>
    <row r="378" spans="1:2" x14ac:dyDescent="0.35">
      <c r="A378" s="5">
        <v>22585</v>
      </c>
      <c r="B378">
        <v>2</v>
      </c>
    </row>
    <row r="379" spans="1:2" x14ac:dyDescent="0.35">
      <c r="A379" s="4">
        <v>30279</v>
      </c>
      <c r="B379">
        <v>0</v>
      </c>
    </row>
    <row r="380" spans="1:2" x14ac:dyDescent="0.35">
      <c r="A380" s="5">
        <v>66426</v>
      </c>
      <c r="B380">
        <v>0</v>
      </c>
    </row>
    <row r="381" spans="1:2" x14ac:dyDescent="0.35">
      <c r="A381" s="4">
        <v>30822</v>
      </c>
      <c r="B381">
        <v>0</v>
      </c>
    </row>
    <row r="382" spans="1:2" x14ac:dyDescent="0.35">
      <c r="A382" s="5">
        <v>33581</v>
      </c>
      <c r="B382">
        <v>0</v>
      </c>
    </row>
    <row r="383" spans="1:2" x14ac:dyDescent="0.35">
      <c r="A383" s="4">
        <v>19986</v>
      </c>
      <c r="B383">
        <v>0</v>
      </c>
    </row>
    <row r="384" spans="1:2" x14ac:dyDescent="0.35">
      <c r="A384" s="5">
        <v>27421</v>
      </c>
      <c r="B384">
        <v>0</v>
      </c>
    </row>
    <row r="385" spans="1:2" x14ac:dyDescent="0.35">
      <c r="A385" s="4">
        <v>35688</v>
      </c>
      <c r="B385">
        <v>0</v>
      </c>
    </row>
    <row r="386" spans="1:2" x14ac:dyDescent="0.35">
      <c r="A386" s="5">
        <v>36143</v>
      </c>
      <c r="B386">
        <v>0</v>
      </c>
    </row>
    <row r="387" spans="1:2" x14ac:dyDescent="0.35">
      <c r="A387" s="4">
        <v>10245</v>
      </c>
      <c r="B387">
        <v>0</v>
      </c>
    </row>
    <row r="388" spans="1:2" x14ac:dyDescent="0.35">
      <c r="A388" s="5">
        <v>43795</v>
      </c>
      <c r="B388">
        <v>2</v>
      </c>
    </row>
    <row r="389" spans="1:2" x14ac:dyDescent="0.35">
      <c r="A389" s="4">
        <v>63381</v>
      </c>
      <c r="B389">
        <v>0</v>
      </c>
    </row>
    <row r="390" spans="1:2" x14ac:dyDescent="0.35">
      <c r="A390" s="5">
        <v>38823</v>
      </c>
      <c r="B390">
        <v>0</v>
      </c>
    </row>
    <row r="391" spans="1:2" x14ac:dyDescent="0.35">
      <c r="A391" s="4">
        <v>83664</v>
      </c>
      <c r="B391">
        <v>0</v>
      </c>
    </row>
    <row r="392" spans="1:2" x14ac:dyDescent="0.35">
      <c r="A392" s="5">
        <v>90300</v>
      </c>
      <c r="B392">
        <v>1</v>
      </c>
    </row>
    <row r="393" spans="1:2" x14ac:dyDescent="0.35">
      <c r="A393" s="4">
        <v>62499</v>
      </c>
      <c r="B393">
        <v>0</v>
      </c>
    </row>
    <row r="394" spans="1:2" x14ac:dyDescent="0.35">
      <c r="A394" s="5">
        <v>74293</v>
      </c>
      <c r="B394">
        <v>0</v>
      </c>
    </row>
    <row r="395" spans="1:2" x14ac:dyDescent="0.35">
      <c r="A395" s="4">
        <v>51012</v>
      </c>
      <c r="B395">
        <v>0</v>
      </c>
    </row>
    <row r="396" spans="1:2" x14ac:dyDescent="0.35">
      <c r="A396" s="5">
        <v>70777</v>
      </c>
      <c r="B396">
        <v>0</v>
      </c>
    </row>
    <row r="397" spans="1:2" x14ac:dyDescent="0.35">
      <c r="A397" s="4">
        <v>68682</v>
      </c>
      <c r="B397">
        <v>0</v>
      </c>
    </row>
    <row r="398" spans="1:2" x14ac:dyDescent="0.35">
      <c r="A398" s="5">
        <v>43824</v>
      </c>
      <c r="B398">
        <v>0</v>
      </c>
    </row>
    <row r="399" spans="1:2" x14ac:dyDescent="0.35">
      <c r="A399" s="4">
        <v>15345</v>
      </c>
      <c r="B399">
        <v>1</v>
      </c>
    </row>
    <row r="400" spans="1:2" x14ac:dyDescent="0.35">
      <c r="A400" s="5">
        <v>23442</v>
      </c>
      <c r="B400">
        <v>0</v>
      </c>
    </row>
    <row r="401" spans="1:2" x14ac:dyDescent="0.35">
      <c r="A401" s="4">
        <v>14515</v>
      </c>
      <c r="B401">
        <v>1</v>
      </c>
    </row>
    <row r="402" spans="1:2" x14ac:dyDescent="0.35">
      <c r="A402" s="5">
        <v>31395</v>
      </c>
      <c r="B402">
        <v>0</v>
      </c>
    </row>
    <row r="403" spans="1:2" x14ac:dyDescent="0.35">
      <c r="A403" s="4">
        <v>75276</v>
      </c>
      <c r="B403">
        <v>0</v>
      </c>
    </row>
    <row r="404" spans="1:2" x14ac:dyDescent="0.35">
      <c r="A404" s="5">
        <v>42373</v>
      </c>
      <c r="B404">
        <v>0</v>
      </c>
    </row>
    <row r="405" spans="1:2" x14ac:dyDescent="0.35">
      <c r="A405" s="4">
        <v>30507</v>
      </c>
      <c r="B405">
        <v>0</v>
      </c>
    </row>
    <row r="406" spans="1:2" x14ac:dyDescent="0.35">
      <c r="A406" s="5">
        <v>55521</v>
      </c>
      <c r="B406">
        <v>2</v>
      </c>
    </row>
    <row r="407" spans="1:2" x14ac:dyDescent="0.35">
      <c r="A407" s="4">
        <v>48006</v>
      </c>
      <c r="B407">
        <v>0</v>
      </c>
    </row>
    <row r="408" spans="1:2" x14ac:dyDescent="0.35">
      <c r="A408" s="5">
        <v>27213</v>
      </c>
      <c r="B408">
        <v>1</v>
      </c>
    </row>
    <row r="409" spans="1:2" x14ac:dyDescent="0.35">
      <c r="A409" s="4">
        <v>65808</v>
      </c>
      <c r="B409">
        <v>0</v>
      </c>
    </row>
    <row r="410" spans="1:2" x14ac:dyDescent="0.35">
      <c r="A410" s="5">
        <v>30351</v>
      </c>
      <c r="B410">
        <v>0</v>
      </c>
    </row>
    <row r="411" spans="1:2" x14ac:dyDescent="0.35">
      <c r="A411" s="4">
        <v>50437</v>
      </c>
      <c r="B411">
        <v>0</v>
      </c>
    </row>
    <row r="412" spans="1:2" x14ac:dyDescent="0.35">
      <c r="A412" s="5">
        <v>23616</v>
      </c>
      <c r="B412">
        <v>1</v>
      </c>
    </row>
    <row r="413" spans="1:2" x14ac:dyDescent="0.35">
      <c r="A413" s="4">
        <v>53858</v>
      </c>
      <c r="B413">
        <v>0</v>
      </c>
    </row>
    <row r="414" spans="1:2" x14ac:dyDescent="0.35">
      <c r="A414" s="5">
        <v>66465</v>
      </c>
      <c r="B414">
        <v>1</v>
      </c>
    </row>
    <row r="415" spans="1:2" x14ac:dyDescent="0.35">
      <c r="A415" s="4">
        <v>46923</v>
      </c>
      <c r="B415">
        <v>0</v>
      </c>
    </row>
    <row r="416" spans="1:2" x14ac:dyDescent="0.35">
      <c r="A416" s="5">
        <v>75072</v>
      </c>
      <c r="B416">
        <v>0</v>
      </c>
    </row>
    <row r="417" spans="1:2" x14ac:dyDescent="0.35">
      <c r="A417" s="4">
        <v>75865</v>
      </c>
      <c r="B417">
        <v>0</v>
      </c>
    </row>
    <row r="418" spans="1:2" x14ac:dyDescent="0.35">
      <c r="A418" s="5">
        <v>19789</v>
      </c>
      <c r="B418">
        <v>1</v>
      </c>
    </row>
    <row r="419" spans="1:2" x14ac:dyDescent="0.35">
      <c r="A419" s="4">
        <v>80134</v>
      </c>
      <c r="B419">
        <v>4</v>
      </c>
    </row>
    <row r="420" spans="1:2" x14ac:dyDescent="0.35">
      <c r="A420" s="5">
        <v>91065</v>
      </c>
      <c r="B420">
        <v>3</v>
      </c>
    </row>
    <row r="421" spans="1:2" x14ac:dyDescent="0.35">
      <c r="A421" s="4">
        <v>49505</v>
      </c>
      <c r="B421">
        <v>0</v>
      </c>
    </row>
    <row r="422" spans="1:2" x14ac:dyDescent="0.35">
      <c r="A422" s="5">
        <v>37401</v>
      </c>
      <c r="B422">
        <v>0</v>
      </c>
    </row>
    <row r="423" spans="1:2" x14ac:dyDescent="0.35">
      <c r="A423" s="4">
        <v>30096</v>
      </c>
      <c r="B423">
        <v>0</v>
      </c>
    </row>
    <row r="424" spans="1:2" x14ac:dyDescent="0.35">
      <c r="A424" s="5">
        <v>18492</v>
      </c>
      <c r="B424">
        <v>0</v>
      </c>
    </row>
    <row r="425" spans="1:2" x14ac:dyDescent="0.35">
      <c r="A425" s="4">
        <v>82584</v>
      </c>
      <c r="B425">
        <v>3</v>
      </c>
    </row>
    <row r="426" spans="1:2" x14ac:dyDescent="0.35">
      <c r="A426" s="5">
        <v>93027</v>
      </c>
      <c r="B426">
        <v>1</v>
      </c>
    </row>
    <row r="427" spans="1:2" x14ac:dyDescent="0.35">
      <c r="A427" s="4">
        <v>48686</v>
      </c>
      <c r="B427">
        <v>0</v>
      </c>
    </row>
    <row r="428" spans="1:2" x14ac:dyDescent="0.35">
      <c r="A428" s="5">
        <v>92910</v>
      </c>
      <c r="B428">
        <v>3</v>
      </c>
    </row>
    <row r="429" spans="1:2" x14ac:dyDescent="0.35">
      <c r="A429" s="4">
        <v>75433</v>
      </c>
      <c r="B429">
        <v>2</v>
      </c>
    </row>
    <row r="430" spans="1:2" x14ac:dyDescent="0.35">
      <c r="A430" s="5">
        <v>10404</v>
      </c>
      <c r="B430">
        <v>0</v>
      </c>
    </row>
    <row r="431" spans="1:2" x14ac:dyDescent="0.35">
      <c r="A431" s="4">
        <v>61314</v>
      </c>
      <c r="B431">
        <v>0</v>
      </c>
    </row>
    <row r="432" spans="1:2" x14ac:dyDescent="0.35">
      <c r="A432" s="5">
        <v>84865</v>
      </c>
      <c r="B432">
        <v>5</v>
      </c>
    </row>
    <row r="433" spans="1:2" x14ac:dyDescent="0.35">
      <c r="A433" s="4">
        <v>42387</v>
      </c>
      <c r="B433">
        <v>0</v>
      </c>
    </row>
    <row r="434" spans="1:2" x14ac:dyDescent="0.35">
      <c r="A434" s="5">
        <v>67309</v>
      </c>
      <c r="B434">
        <v>0</v>
      </c>
    </row>
    <row r="435" spans="1:2" x14ac:dyDescent="0.35">
      <c r="A435" s="4">
        <v>75236</v>
      </c>
      <c r="B435">
        <v>0</v>
      </c>
    </row>
    <row r="436" spans="1:2" x14ac:dyDescent="0.35">
      <c r="A436" s="5">
        <v>30015</v>
      </c>
      <c r="B436">
        <v>0</v>
      </c>
    </row>
    <row r="437" spans="1:2" x14ac:dyDescent="0.35">
      <c r="A437" s="4">
        <v>50943</v>
      </c>
      <c r="B437">
        <v>0</v>
      </c>
    </row>
    <row r="438" spans="1:2" x14ac:dyDescent="0.35">
      <c r="A438" s="5">
        <v>67272</v>
      </c>
      <c r="B438">
        <v>0</v>
      </c>
    </row>
    <row r="439" spans="1:2" x14ac:dyDescent="0.35">
      <c r="A439" s="4">
        <v>51529</v>
      </c>
      <c r="B439">
        <v>0</v>
      </c>
    </row>
    <row r="440" spans="1:2" x14ac:dyDescent="0.35">
      <c r="A440" s="5">
        <v>32011</v>
      </c>
      <c r="B440">
        <v>0</v>
      </c>
    </row>
    <row r="441" spans="1:2" x14ac:dyDescent="0.35">
      <c r="A441" s="4">
        <v>7500</v>
      </c>
      <c r="B441">
        <v>0</v>
      </c>
    </row>
    <row r="442" spans="1:2" x14ac:dyDescent="0.35">
      <c r="A442" s="5">
        <v>28691</v>
      </c>
      <c r="B442">
        <v>0</v>
      </c>
    </row>
    <row r="443" spans="1:2" x14ac:dyDescent="0.35">
      <c r="A443" s="4">
        <v>56223</v>
      </c>
      <c r="B443">
        <v>0</v>
      </c>
    </row>
    <row r="444" spans="1:2" x14ac:dyDescent="0.35">
      <c r="A444" s="5">
        <v>18100</v>
      </c>
      <c r="B444">
        <v>0</v>
      </c>
    </row>
    <row r="445" spans="1:2" x14ac:dyDescent="0.35">
      <c r="A445" s="4">
        <v>30279</v>
      </c>
      <c r="B445">
        <v>0</v>
      </c>
    </row>
    <row r="446" spans="1:2" x14ac:dyDescent="0.35">
      <c r="A446" s="5">
        <v>20130</v>
      </c>
      <c r="B446">
        <v>0</v>
      </c>
    </row>
    <row r="447" spans="1:2" x14ac:dyDescent="0.35">
      <c r="A447" s="4">
        <v>23295</v>
      </c>
      <c r="B447">
        <v>0</v>
      </c>
    </row>
    <row r="448" spans="1:2" x14ac:dyDescent="0.35">
      <c r="A448" s="5">
        <v>42618</v>
      </c>
      <c r="B448">
        <v>0</v>
      </c>
    </row>
    <row r="449" spans="1:2" x14ac:dyDescent="0.35">
      <c r="A449" s="4">
        <v>81246</v>
      </c>
      <c r="B449">
        <v>2</v>
      </c>
    </row>
    <row r="450" spans="1:2" x14ac:dyDescent="0.35">
      <c r="A450" s="5">
        <v>24027</v>
      </c>
      <c r="B450">
        <v>0</v>
      </c>
    </row>
    <row r="451" spans="1:2" x14ac:dyDescent="0.35">
      <c r="A451" s="4">
        <v>55707</v>
      </c>
      <c r="B451">
        <v>0</v>
      </c>
    </row>
    <row r="452" spans="1:2" x14ac:dyDescent="0.35">
      <c r="A452" s="5">
        <v>57959</v>
      </c>
      <c r="B452">
        <v>0</v>
      </c>
    </row>
    <row r="453" spans="1:2" x14ac:dyDescent="0.35">
      <c r="A453" s="4">
        <v>56796</v>
      </c>
      <c r="B453">
        <v>0</v>
      </c>
    </row>
    <row r="454" spans="1:2" x14ac:dyDescent="0.35">
      <c r="A454" s="5">
        <v>36230</v>
      </c>
      <c r="B454">
        <v>0</v>
      </c>
    </row>
    <row r="455" spans="1:2" x14ac:dyDescent="0.35">
      <c r="A455" s="4">
        <v>70829</v>
      </c>
      <c r="B455">
        <v>0</v>
      </c>
    </row>
    <row r="456" spans="1:2" x14ac:dyDescent="0.35">
      <c r="A456" s="5">
        <v>65991</v>
      </c>
      <c r="B456">
        <v>0</v>
      </c>
    </row>
    <row r="457" spans="1:2" x14ac:dyDescent="0.35">
      <c r="A457" s="4">
        <v>38988</v>
      </c>
      <c r="B457">
        <v>0</v>
      </c>
    </row>
    <row r="458" spans="1:2" x14ac:dyDescent="0.35">
      <c r="A458" s="5">
        <v>89572</v>
      </c>
      <c r="B458">
        <v>3</v>
      </c>
    </row>
    <row r="459" spans="1:2" x14ac:dyDescent="0.35">
      <c r="A459" s="4">
        <v>42207</v>
      </c>
      <c r="B459">
        <v>2</v>
      </c>
    </row>
    <row r="460" spans="1:2" x14ac:dyDescent="0.35">
      <c r="A460" s="5">
        <v>50300</v>
      </c>
      <c r="B460">
        <v>0</v>
      </c>
    </row>
    <row r="461" spans="1:2" x14ac:dyDescent="0.35">
      <c r="A461" s="4">
        <v>66664</v>
      </c>
      <c r="B461">
        <v>0</v>
      </c>
    </row>
    <row r="462" spans="1:2" x14ac:dyDescent="0.35">
      <c r="A462" s="5">
        <v>60597</v>
      </c>
      <c r="B462">
        <v>2</v>
      </c>
    </row>
    <row r="463" spans="1:2" x14ac:dyDescent="0.35">
      <c r="A463" s="4">
        <v>70165</v>
      </c>
      <c r="B463">
        <v>0</v>
      </c>
    </row>
    <row r="464" spans="1:2" x14ac:dyDescent="0.35">
      <c r="A464" s="5">
        <v>50520</v>
      </c>
      <c r="B464">
        <v>0</v>
      </c>
    </row>
    <row r="465" spans="1:2" x14ac:dyDescent="0.35">
      <c r="A465" s="4">
        <v>80124</v>
      </c>
      <c r="B465">
        <v>1</v>
      </c>
    </row>
    <row r="466" spans="1:2" x14ac:dyDescent="0.35">
      <c r="A466" s="5">
        <v>33183</v>
      </c>
      <c r="B466">
        <v>0</v>
      </c>
    </row>
    <row r="467" spans="1:2" x14ac:dyDescent="0.35">
      <c r="A467" s="4">
        <v>66582</v>
      </c>
      <c r="B467">
        <v>0</v>
      </c>
    </row>
    <row r="468" spans="1:2" x14ac:dyDescent="0.35">
      <c r="A468" s="5">
        <v>75261</v>
      </c>
      <c r="B468">
        <v>3</v>
      </c>
    </row>
    <row r="469" spans="1:2" x14ac:dyDescent="0.35">
      <c r="A469" s="4">
        <v>31880</v>
      </c>
      <c r="B469">
        <v>0</v>
      </c>
    </row>
    <row r="470" spans="1:2" x14ac:dyDescent="0.35">
      <c r="A470" s="5">
        <v>53790</v>
      </c>
      <c r="B470">
        <v>0</v>
      </c>
    </row>
    <row r="471" spans="1:2" x14ac:dyDescent="0.35">
      <c r="A471" s="4">
        <v>49269</v>
      </c>
      <c r="B471">
        <v>0</v>
      </c>
    </row>
    <row r="472" spans="1:2" x14ac:dyDescent="0.35">
      <c r="A472" s="5">
        <v>61456</v>
      </c>
      <c r="B472">
        <v>0</v>
      </c>
    </row>
    <row r="473" spans="1:2" x14ac:dyDescent="0.35">
      <c r="A473" s="4">
        <v>37406</v>
      </c>
      <c r="B473">
        <v>1</v>
      </c>
    </row>
    <row r="474" spans="1:2" x14ac:dyDescent="0.35">
      <c r="A474" s="5">
        <v>56937</v>
      </c>
      <c r="B474">
        <v>2</v>
      </c>
    </row>
    <row r="475" spans="1:2" x14ac:dyDescent="0.35">
      <c r="A475" s="4">
        <v>38415</v>
      </c>
      <c r="B475">
        <v>0</v>
      </c>
    </row>
    <row r="476" spans="1:2" x14ac:dyDescent="0.35">
      <c r="A476" s="5">
        <v>20518</v>
      </c>
      <c r="B476">
        <v>0</v>
      </c>
    </row>
    <row r="477" spans="1:2" x14ac:dyDescent="0.35">
      <c r="A477" s="4">
        <v>62503</v>
      </c>
      <c r="B477">
        <v>0</v>
      </c>
    </row>
    <row r="478" spans="1:2" x14ac:dyDescent="0.35">
      <c r="A478" s="5">
        <v>41644</v>
      </c>
      <c r="B478">
        <v>0</v>
      </c>
    </row>
    <row r="479" spans="1:2" x14ac:dyDescent="0.35">
      <c r="A479" s="4">
        <v>55842</v>
      </c>
      <c r="B479">
        <v>0</v>
      </c>
    </row>
    <row r="480" spans="1:2" x14ac:dyDescent="0.35">
      <c r="A480" s="5">
        <v>62010</v>
      </c>
      <c r="B480">
        <v>0</v>
      </c>
    </row>
    <row r="481" spans="1:2" x14ac:dyDescent="0.35">
      <c r="A481" s="4">
        <v>41124</v>
      </c>
      <c r="B481">
        <v>0</v>
      </c>
    </row>
    <row r="482" spans="1:2" x14ac:dyDescent="0.35">
      <c r="A482" s="5">
        <v>38961</v>
      </c>
      <c r="B482">
        <v>0</v>
      </c>
    </row>
    <row r="483" spans="1:2" x14ac:dyDescent="0.35">
      <c r="A483" s="4">
        <v>37760</v>
      </c>
      <c r="B483">
        <v>0</v>
      </c>
    </row>
    <row r="484" spans="1:2" x14ac:dyDescent="0.35">
      <c r="A484" s="5">
        <v>32233</v>
      </c>
      <c r="B484">
        <v>2</v>
      </c>
    </row>
    <row r="485" spans="1:2" x14ac:dyDescent="0.35">
      <c r="A485" s="4">
        <v>43057</v>
      </c>
      <c r="B485">
        <v>0</v>
      </c>
    </row>
    <row r="486" spans="1:2" x14ac:dyDescent="0.35">
      <c r="A486" s="5">
        <v>83151</v>
      </c>
      <c r="B486">
        <v>0</v>
      </c>
    </row>
    <row r="487" spans="1:2" x14ac:dyDescent="0.35">
      <c r="A487" s="4">
        <v>78825</v>
      </c>
      <c r="B487">
        <v>1</v>
      </c>
    </row>
    <row r="488" spans="1:2" x14ac:dyDescent="0.35">
      <c r="A488" s="5">
        <v>65104</v>
      </c>
      <c r="B488">
        <v>0</v>
      </c>
    </row>
    <row r="489" spans="1:2" x14ac:dyDescent="0.35">
      <c r="A489" s="4">
        <v>60093</v>
      </c>
      <c r="B489">
        <v>0</v>
      </c>
    </row>
    <row r="490" spans="1:2" x14ac:dyDescent="0.35">
      <c r="A490" s="5">
        <v>14045</v>
      </c>
      <c r="B490">
        <v>0</v>
      </c>
    </row>
    <row r="491" spans="1:2" x14ac:dyDescent="0.35">
      <c r="A491" s="4">
        <v>28457</v>
      </c>
      <c r="B491">
        <v>0</v>
      </c>
    </row>
    <row r="492" spans="1:2" x14ac:dyDescent="0.35">
      <c r="A492" s="5">
        <v>78952</v>
      </c>
      <c r="B492">
        <v>0</v>
      </c>
    </row>
    <row r="493" spans="1:2" x14ac:dyDescent="0.35">
      <c r="A493" s="4">
        <v>46310</v>
      </c>
      <c r="B493">
        <v>0</v>
      </c>
    </row>
    <row r="494" spans="1:2" x14ac:dyDescent="0.35">
      <c r="A494" s="5">
        <v>76005</v>
      </c>
      <c r="B494">
        <v>1</v>
      </c>
    </row>
    <row r="495" spans="1:2" x14ac:dyDescent="0.35">
      <c r="A495" s="4">
        <v>58308</v>
      </c>
      <c r="B495">
        <v>0</v>
      </c>
    </row>
    <row r="496" spans="1:2" x14ac:dyDescent="0.35">
      <c r="A496" s="5">
        <v>55614</v>
      </c>
      <c r="B496">
        <v>1</v>
      </c>
    </row>
    <row r="497" spans="1:2" x14ac:dyDescent="0.35">
      <c r="A497" s="4">
        <v>59432</v>
      </c>
      <c r="B497">
        <v>0</v>
      </c>
    </row>
    <row r="498" spans="1:2" x14ac:dyDescent="0.35">
      <c r="A498" s="5">
        <v>55563</v>
      </c>
      <c r="B498">
        <v>0</v>
      </c>
    </row>
    <row r="499" spans="1:2" x14ac:dyDescent="0.35">
      <c r="A499" s="4">
        <v>78642</v>
      </c>
      <c r="B499">
        <v>0</v>
      </c>
    </row>
    <row r="500" spans="1:2" x14ac:dyDescent="0.35">
      <c r="A500" s="5">
        <v>67911</v>
      </c>
      <c r="B500">
        <v>0</v>
      </c>
    </row>
    <row r="501" spans="1:2" x14ac:dyDescent="0.35">
      <c r="A501" s="4">
        <v>65275</v>
      </c>
      <c r="B501">
        <v>0</v>
      </c>
    </row>
    <row r="502" spans="1:2" x14ac:dyDescent="0.35">
      <c r="A502" s="5">
        <v>27203</v>
      </c>
      <c r="B502">
        <v>0</v>
      </c>
    </row>
    <row r="503" spans="1:2" x14ac:dyDescent="0.35">
      <c r="A503" s="4">
        <v>48330</v>
      </c>
      <c r="B503">
        <v>0</v>
      </c>
    </row>
    <row r="504" spans="1:2" x14ac:dyDescent="0.35">
      <c r="A504" s="5">
        <v>24279</v>
      </c>
      <c r="B504">
        <v>0</v>
      </c>
    </row>
    <row r="505" spans="1:2" x14ac:dyDescent="0.35">
      <c r="A505" s="4">
        <v>64355</v>
      </c>
      <c r="B505">
        <v>0</v>
      </c>
    </row>
    <row r="506" spans="1:2" x14ac:dyDescent="0.35">
      <c r="A506" s="5">
        <v>50943</v>
      </c>
      <c r="B506">
        <v>0</v>
      </c>
    </row>
    <row r="507" spans="1:2" x14ac:dyDescent="0.35">
      <c r="A507" s="4">
        <v>53653</v>
      </c>
      <c r="B507">
        <v>0</v>
      </c>
    </row>
    <row r="508" spans="1:2" x14ac:dyDescent="0.35">
      <c r="A508" s="5">
        <v>65665</v>
      </c>
      <c r="B508">
        <v>0</v>
      </c>
    </row>
    <row r="509" spans="1:2" x14ac:dyDescent="0.35">
      <c r="A509" s="4">
        <v>81217</v>
      </c>
      <c r="B509">
        <v>0</v>
      </c>
    </row>
    <row r="510" spans="1:2" x14ac:dyDescent="0.35">
      <c r="A510" s="5">
        <v>34935</v>
      </c>
      <c r="B510">
        <v>0</v>
      </c>
    </row>
    <row r="511" spans="1:2" x14ac:dyDescent="0.35">
      <c r="A511" s="4">
        <v>61250</v>
      </c>
      <c r="B511">
        <v>0</v>
      </c>
    </row>
    <row r="512" spans="1:2" x14ac:dyDescent="0.35">
      <c r="A512" s="5">
        <v>39665</v>
      </c>
      <c r="B512">
        <v>1</v>
      </c>
    </row>
    <row r="513" spans="1:2" x14ac:dyDescent="0.35">
      <c r="A513" s="4">
        <v>60152</v>
      </c>
      <c r="B513">
        <v>0</v>
      </c>
    </row>
    <row r="514" spans="1:2" x14ac:dyDescent="0.35">
      <c r="A514" s="5">
        <v>48920</v>
      </c>
      <c r="B514">
        <v>1</v>
      </c>
    </row>
    <row r="515" spans="1:2" x14ac:dyDescent="0.35">
      <c r="A515" s="4">
        <v>89120</v>
      </c>
      <c r="B515">
        <v>1</v>
      </c>
    </row>
    <row r="516" spans="1:2" x14ac:dyDescent="0.35">
      <c r="A516" s="5">
        <v>44124</v>
      </c>
      <c r="B516">
        <v>0</v>
      </c>
    </row>
    <row r="517" spans="1:2" x14ac:dyDescent="0.35">
      <c r="A517" s="4">
        <v>81169</v>
      </c>
      <c r="B517">
        <v>0</v>
      </c>
    </row>
    <row r="518" spans="1:2" x14ac:dyDescent="0.35">
      <c r="A518" s="5">
        <v>36443</v>
      </c>
      <c r="B518">
        <v>0</v>
      </c>
    </row>
    <row r="519" spans="1:2" x14ac:dyDescent="0.35">
      <c r="A519" s="4">
        <v>26095</v>
      </c>
      <c r="B519">
        <v>0</v>
      </c>
    </row>
    <row r="520" spans="1:2" x14ac:dyDescent="0.35">
      <c r="A520" s="5">
        <v>71367</v>
      </c>
      <c r="B520">
        <v>0</v>
      </c>
    </row>
    <row r="521" spans="1:2" x14ac:dyDescent="0.35">
      <c r="A521" s="4">
        <v>80184</v>
      </c>
      <c r="B521">
        <v>2</v>
      </c>
    </row>
    <row r="522" spans="1:2" x14ac:dyDescent="0.35">
      <c r="A522" s="5">
        <v>30630</v>
      </c>
      <c r="B522">
        <v>0</v>
      </c>
    </row>
    <row r="523" spans="1:2" x14ac:dyDescent="0.35">
      <c r="A523" s="4">
        <v>73454</v>
      </c>
      <c r="B523">
        <v>1</v>
      </c>
    </row>
    <row r="524" spans="1:2" x14ac:dyDescent="0.35">
      <c r="A524" s="5">
        <v>42691</v>
      </c>
      <c r="B524">
        <v>0</v>
      </c>
    </row>
    <row r="525" spans="1:2" x14ac:dyDescent="0.35">
      <c r="A525" s="4">
        <v>70503</v>
      </c>
      <c r="B525">
        <v>2</v>
      </c>
    </row>
    <row r="526" spans="1:2" x14ac:dyDescent="0.35">
      <c r="A526" s="5">
        <v>25545</v>
      </c>
      <c r="B526">
        <v>1</v>
      </c>
    </row>
    <row r="527" spans="1:2" x14ac:dyDescent="0.35">
      <c r="A527" s="4">
        <v>32880</v>
      </c>
      <c r="B527">
        <v>0</v>
      </c>
    </row>
    <row r="528" spans="1:2" x14ac:dyDescent="0.35">
      <c r="A528" s="5">
        <v>77863</v>
      </c>
      <c r="B528">
        <v>0</v>
      </c>
    </row>
    <row r="529" spans="1:2" x14ac:dyDescent="0.35">
      <c r="A529" s="4">
        <v>50353</v>
      </c>
      <c r="B529">
        <v>0</v>
      </c>
    </row>
    <row r="530" spans="1:2" x14ac:dyDescent="0.35">
      <c r="A530" s="5">
        <v>61839</v>
      </c>
      <c r="B530">
        <v>0</v>
      </c>
    </row>
    <row r="531" spans="1:2" x14ac:dyDescent="0.35">
      <c r="A531" s="4">
        <v>49154</v>
      </c>
      <c r="B531">
        <v>0</v>
      </c>
    </row>
    <row r="532" spans="1:2" x14ac:dyDescent="0.35">
      <c r="A532" s="5">
        <v>47682</v>
      </c>
      <c r="B532">
        <v>0</v>
      </c>
    </row>
    <row r="533" spans="1:2" x14ac:dyDescent="0.35">
      <c r="A533" s="4">
        <v>72679</v>
      </c>
      <c r="B533">
        <v>0</v>
      </c>
    </row>
    <row r="534" spans="1:2" x14ac:dyDescent="0.35">
      <c r="A534" s="5">
        <v>57954</v>
      </c>
      <c r="B534">
        <v>1</v>
      </c>
    </row>
    <row r="535" spans="1:2" x14ac:dyDescent="0.35">
      <c r="A535" s="4">
        <v>65316</v>
      </c>
      <c r="B535">
        <v>0</v>
      </c>
    </row>
    <row r="536" spans="1:2" x14ac:dyDescent="0.35">
      <c r="A536" s="5">
        <v>28567</v>
      </c>
      <c r="B536">
        <v>0</v>
      </c>
    </row>
    <row r="537" spans="1:2" x14ac:dyDescent="0.35">
      <c r="A537" s="4">
        <v>47352</v>
      </c>
      <c r="B537">
        <v>0</v>
      </c>
    </row>
    <row r="538" spans="1:2" x14ac:dyDescent="0.35">
      <c r="A538" s="5">
        <v>44931</v>
      </c>
      <c r="B538">
        <v>0</v>
      </c>
    </row>
    <row r="539" spans="1:2" x14ac:dyDescent="0.35">
      <c r="A539" s="4">
        <v>76982</v>
      </c>
      <c r="B539">
        <v>2</v>
      </c>
    </row>
    <row r="540" spans="1:2" x14ac:dyDescent="0.35">
      <c r="A540" s="5">
        <v>57247</v>
      </c>
      <c r="B540">
        <v>0</v>
      </c>
    </row>
    <row r="541" spans="1:2" x14ac:dyDescent="0.35">
      <c r="A541" s="4">
        <v>22944</v>
      </c>
      <c r="B541">
        <v>0</v>
      </c>
    </row>
    <row r="542" spans="1:2" x14ac:dyDescent="0.35">
      <c r="A542" s="5">
        <v>25315</v>
      </c>
      <c r="B542">
        <v>0</v>
      </c>
    </row>
    <row r="543" spans="1:2" x14ac:dyDescent="0.35">
      <c r="A543" s="4">
        <v>43638</v>
      </c>
      <c r="B543">
        <v>0</v>
      </c>
    </row>
    <row r="544" spans="1:2" x14ac:dyDescent="0.35">
      <c r="A544" s="5">
        <v>42710</v>
      </c>
      <c r="B544">
        <v>0</v>
      </c>
    </row>
    <row r="545" spans="1:2" x14ac:dyDescent="0.35">
      <c r="A545" s="4">
        <v>84169</v>
      </c>
      <c r="B545">
        <v>3</v>
      </c>
    </row>
    <row r="546" spans="1:2" x14ac:dyDescent="0.35">
      <c r="A546" s="5">
        <v>54058</v>
      </c>
      <c r="B546">
        <v>0</v>
      </c>
    </row>
    <row r="547" spans="1:2" x14ac:dyDescent="0.35">
      <c r="A547" s="4">
        <v>24683</v>
      </c>
      <c r="B547">
        <v>0</v>
      </c>
    </row>
    <row r="548" spans="1:2" x14ac:dyDescent="0.35">
      <c r="A548" s="5">
        <v>85620</v>
      </c>
      <c r="B548">
        <v>1</v>
      </c>
    </row>
    <row r="549" spans="1:2" x14ac:dyDescent="0.35">
      <c r="A549" s="4">
        <v>47850</v>
      </c>
      <c r="B549">
        <v>0</v>
      </c>
    </row>
    <row r="550" spans="1:2" x14ac:dyDescent="0.35">
      <c r="A550" s="5">
        <v>19514</v>
      </c>
      <c r="B550">
        <v>2</v>
      </c>
    </row>
    <row r="551" spans="1:2" x14ac:dyDescent="0.35">
      <c r="A551" s="4">
        <v>27159</v>
      </c>
      <c r="B551">
        <v>0</v>
      </c>
    </row>
    <row r="552" spans="1:2" x14ac:dyDescent="0.35">
      <c r="A552" s="5">
        <v>39548</v>
      </c>
      <c r="B552">
        <v>0</v>
      </c>
    </row>
    <row r="553" spans="1:2" x14ac:dyDescent="0.35">
      <c r="A553" s="4">
        <v>21474</v>
      </c>
      <c r="B553">
        <v>2</v>
      </c>
    </row>
    <row r="554" spans="1:2" x14ac:dyDescent="0.35">
      <c r="A554" s="5">
        <v>60504</v>
      </c>
      <c r="B554">
        <v>0</v>
      </c>
    </row>
    <row r="555" spans="1:2" x14ac:dyDescent="0.35">
      <c r="A555" s="4">
        <v>22419</v>
      </c>
      <c r="B555">
        <v>0</v>
      </c>
    </row>
    <row r="556" spans="1:2" x14ac:dyDescent="0.35">
      <c r="A556" s="5">
        <v>81698</v>
      </c>
      <c r="B556">
        <v>1</v>
      </c>
    </row>
    <row r="557" spans="1:2" x14ac:dyDescent="0.35">
      <c r="A557" s="4">
        <v>43462</v>
      </c>
      <c r="B557">
        <v>0</v>
      </c>
    </row>
    <row r="558" spans="1:2" x14ac:dyDescent="0.35">
      <c r="A558" s="5">
        <v>54880</v>
      </c>
      <c r="B558">
        <v>0</v>
      </c>
    </row>
    <row r="559" spans="1:2" x14ac:dyDescent="0.35">
      <c r="A559" s="4">
        <v>79908</v>
      </c>
      <c r="B559">
        <v>1</v>
      </c>
    </row>
    <row r="560" spans="1:2" x14ac:dyDescent="0.35">
      <c r="A560" s="5">
        <v>15315</v>
      </c>
      <c r="B560">
        <v>0</v>
      </c>
    </row>
    <row r="561" spans="1:2" x14ac:dyDescent="0.35">
      <c r="A561" s="4">
        <v>87771</v>
      </c>
      <c r="B561">
        <v>5</v>
      </c>
    </row>
    <row r="562" spans="1:2" x14ac:dyDescent="0.35">
      <c r="A562" s="5">
        <v>33039</v>
      </c>
      <c r="B562">
        <v>0</v>
      </c>
    </row>
    <row r="563" spans="1:2" x14ac:dyDescent="0.35">
      <c r="A563" s="4">
        <v>81741</v>
      </c>
      <c r="B563">
        <v>0</v>
      </c>
    </row>
    <row r="564" spans="1:2" x14ac:dyDescent="0.35">
      <c r="A564" s="5">
        <v>71499</v>
      </c>
      <c r="B564">
        <v>0</v>
      </c>
    </row>
    <row r="565" spans="1:2" x14ac:dyDescent="0.35">
      <c r="A565" s="4">
        <v>62466</v>
      </c>
      <c r="B565">
        <v>0</v>
      </c>
    </row>
    <row r="566" spans="1:2" x14ac:dyDescent="0.35">
      <c r="A566" s="5">
        <v>48799</v>
      </c>
      <c r="B566">
        <v>0</v>
      </c>
    </row>
    <row r="567" spans="1:2" x14ac:dyDescent="0.35">
      <c r="A567" s="4">
        <v>52157</v>
      </c>
      <c r="B567">
        <v>0</v>
      </c>
    </row>
    <row r="568" spans="1:2" x14ac:dyDescent="0.35">
      <c r="A568" s="5">
        <v>66565</v>
      </c>
      <c r="B568">
        <v>0</v>
      </c>
    </row>
    <row r="569" spans="1:2" x14ac:dyDescent="0.35">
      <c r="A569" s="4">
        <v>29298</v>
      </c>
      <c r="B569">
        <v>0</v>
      </c>
    </row>
    <row r="570" spans="1:2" x14ac:dyDescent="0.35">
      <c r="A570" s="5">
        <v>47691</v>
      </c>
      <c r="B570">
        <v>0</v>
      </c>
    </row>
    <row r="571" spans="1:2" x14ac:dyDescent="0.35">
      <c r="A571" s="4">
        <v>38200</v>
      </c>
      <c r="B571">
        <v>0</v>
      </c>
    </row>
    <row r="572" spans="1:2" x14ac:dyDescent="0.35">
      <c r="A572" s="5">
        <v>44989</v>
      </c>
      <c r="B572">
        <v>0</v>
      </c>
    </row>
    <row r="573" spans="1:2" x14ac:dyDescent="0.35">
      <c r="A573" s="4">
        <v>38443</v>
      </c>
      <c r="B573">
        <v>0</v>
      </c>
    </row>
    <row r="574" spans="1:2" x14ac:dyDescent="0.35">
      <c r="A574" s="5">
        <v>38593</v>
      </c>
      <c r="B574">
        <v>0</v>
      </c>
    </row>
    <row r="575" spans="1:2" x14ac:dyDescent="0.35">
      <c r="A575" s="4">
        <v>64413</v>
      </c>
      <c r="B575">
        <v>0</v>
      </c>
    </row>
    <row r="576" spans="1:2" x14ac:dyDescent="0.35">
      <c r="A576" s="5">
        <v>36959</v>
      </c>
      <c r="B576">
        <v>0</v>
      </c>
    </row>
    <row r="577" spans="1:2" x14ac:dyDescent="0.35">
      <c r="A577" s="4">
        <v>61996</v>
      </c>
      <c r="B577">
        <v>4</v>
      </c>
    </row>
    <row r="578" spans="1:2" x14ac:dyDescent="0.35">
      <c r="A578" s="5">
        <v>51287</v>
      </c>
      <c r="B578">
        <v>0</v>
      </c>
    </row>
    <row r="579" spans="1:2" x14ac:dyDescent="0.35">
      <c r="A579" s="4">
        <v>13260</v>
      </c>
      <c r="B579">
        <v>0</v>
      </c>
    </row>
    <row r="580" spans="1:2" x14ac:dyDescent="0.35">
      <c r="A580" s="5">
        <v>47472</v>
      </c>
      <c r="B580">
        <v>0</v>
      </c>
    </row>
    <row r="581" spans="1:2" x14ac:dyDescent="0.35">
      <c r="A581" s="4">
        <v>54603</v>
      </c>
      <c r="B581">
        <v>0</v>
      </c>
    </row>
    <row r="582" spans="1:2" x14ac:dyDescent="0.35">
      <c r="A582" s="5">
        <v>45207</v>
      </c>
      <c r="B582">
        <v>1</v>
      </c>
    </row>
    <row r="583" spans="1:2" x14ac:dyDescent="0.35">
      <c r="A583" s="4">
        <v>40689</v>
      </c>
      <c r="B583">
        <v>0</v>
      </c>
    </row>
    <row r="584" spans="1:2" x14ac:dyDescent="0.35">
      <c r="A584" s="5">
        <v>47821</v>
      </c>
      <c r="B584">
        <v>0</v>
      </c>
    </row>
    <row r="585" spans="1:2" x14ac:dyDescent="0.35">
      <c r="A585" s="4">
        <v>27450</v>
      </c>
      <c r="B585">
        <v>0</v>
      </c>
    </row>
    <row r="586" spans="1:2" x14ac:dyDescent="0.35">
      <c r="A586" s="5">
        <v>39453</v>
      </c>
      <c r="B586">
        <v>0</v>
      </c>
    </row>
    <row r="587" spans="1:2" x14ac:dyDescent="0.35">
      <c r="A587" s="4">
        <v>26850</v>
      </c>
      <c r="B587">
        <v>0</v>
      </c>
    </row>
    <row r="588" spans="1:2" x14ac:dyDescent="0.35">
      <c r="A588" s="5">
        <v>79800</v>
      </c>
      <c r="B588">
        <v>4</v>
      </c>
    </row>
    <row r="589" spans="1:2" x14ac:dyDescent="0.35">
      <c r="A589" s="4">
        <v>61794</v>
      </c>
      <c r="B589">
        <v>0</v>
      </c>
    </row>
    <row r="590" spans="1:2" x14ac:dyDescent="0.35">
      <c r="A590" s="5">
        <v>53863</v>
      </c>
      <c r="B590">
        <v>1</v>
      </c>
    </row>
    <row r="591" spans="1:2" x14ac:dyDescent="0.35">
      <c r="A591" s="4">
        <v>24221</v>
      </c>
      <c r="B591">
        <v>0</v>
      </c>
    </row>
    <row r="592" spans="1:2" x14ac:dyDescent="0.35">
      <c r="A592" s="5">
        <v>39684</v>
      </c>
      <c r="B592">
        <v>1</v>
      </c>
    </row>
    <row r="593" spans="1:2" x14ac:dyDescent="0.35">
      <c r="A593" s="4">
        <v>92163</v>
      </c>
      <c r="B593">
        <v>3</v>
      </c>
    </row>
    <row r="594" spans="1:2" x14ac:dyDescent="0.35">
      <c r="A594" s="5">
        <v>69882</v>
      </c>
      <c r="B594">
        <v>0</v>
      </c>
    </row>
    <row r="595" spans="1:2" x14ac:dyDescent="0.35">
      <c r="A595" s="4">
        <v>33178</v>
      </c>
      <c r="B595">
        <v>0</v>
      </c>
    </row>
    <row r="596" spans="1:2" x14ac:dyDescent="0.35">
      <c r="A596" s="5">
        <v>59973</v>
      </c>
      <c r="B596">
        <v>0</v>
      </c>
    </row>
    <row r="597" spans="1:2" x14ac:dyDescent="0.35">
      <c r="A597" s="4">
        <v>17459</v>
      </c>
      <c r="B597">
        <v>1</v>
      </c>
    </row>
    <row r="598" spans="1:2" x14ac:dyDescent="0.35">
      <c r="A598" s="5">
        <v>23910</v>
      </c>
      <c r="B598">
        <v>0</v>
      </c>
    </row>
    <row r="599" spans="1:2" x14ac:dyDescent="0.35">
      <c r="A599" s="4">
        <v>42169</v>
      </c>
      <c r="B599">
        <v>0</v>
      </c>
    </row>
    <row r="600" spans="1:2" x14ac:dyDescent="0.35">
      <c r="A600" s="5">
        <v>26224</v>
      </c>
      <c r="B600">
        <v>0</v>
      </c>
    </row>
    <row r="601" spans="1:2" x14ac:dyDescent="0.35">
      <c r="A601" s="4">
        <v>31089</v>
      </c>
      <c r="B601">
        <v>0</v>
      </c>
    </row>
    <row r="602" spans="1:2" x14ac:dyDescent="0.35">
      <c r="A602" s="5">
        <v>30081</v>
      </c>
      <c r="B602">
        <v>0</v>
      </c>
    </row>
    <row r="603" spans="1:2" x14ac:dyDescent="0.35">
      <c r="A603" s="4">
        <v>62807</v>
      </c>
      <c r="B603">
        <v>0</v>
      </c>
    </row>
    <row r="604" spans="1:2" x14ac:dyDescent="0.35">
      <c r="A604" s="5">
        <v>72906</v>
      </c>
      <c r="B604">
        <v>0</v>
      </c>
    </row>
    <row r="605" spans="1:2" x14ac:dyDescent="0.35">
      <c r="A605" s="4">
        <v>61467</v>
      </c>
      <c r="B605">
        <v>0</v>
      </c>
    </row>
    <row r="606" spans="1:2" x14ac:dyDescent="0.35">
      <c r="A606" s="5">
        <v>49618</v>
      </c>
      <c r="B606">
        <v>0</v>
      </c>
    </row>
    <row r="607" spans="1:2" x14ac:dyDescent="0.35">
      <c r="A607" s="4">
        <v>21888</v>
      </c>
      <c r="B607">
        <v>1</v>
      </c>
    </row>
    <row r="608" spans="1:2" x14ac:dyDescent="0.35">
      <c r="A608" s="5">
        <v>42429</v>
      </c>
      <c r="B608">
        <v>0</v>
      </c>
    </row>
    <row r="609" spans="1:2" x14ac:dyDescent="0.35">
      <c r="A609" s="4">
        <v>26150</v>
      </c>
      <c r="B609">
        <v>0</v>
      </c>
    </row>
    <row r="610" spans="1:2" x14ac:dyDescent="0.35">
      <c r="A610" s="5">
        <v>30801</v>
      </c>
      <c r="B610">
        <v>0</v>
      </c>
    </row>
    <row r="611" spans="1:2" x14ac:dyDescent="0.35">
      <c r="A611" s="4">
        <v>81168</v>
      </c>
      <c r="B611">
        <v>1</v>
      </c>
    </row>
    <row r="612" spans="1:2" x14ac:dyDescent="0.35">
      <c r="A612" s="5">
        <v>26877</v>
      </c>
      <c r="B612">
        <v>0</v>
      </c>
    </row>
    <row r="613" spans="1:2" x14ac:dyDescent="0.35">
      <c r="A613" s="4">
        <v>45006</v>
      </c>
      <c r="B613">
        <v>0</v>
      </c>
    </row>
    <row r="614" spans="1:2" x14ac:dyDescent="0.35">
      <c r="A614" s="5">
        <v>18978</v>
      </c>
      <c r="B614">
        <v>0</v>
      </c>
    </row>
    <row r="615" spans="1:2" x14ac:dyDescent="0.35">
      <c r="A615" s="4">
        <v>22574</v>
      </c>
      <c r="B615">
        <v>0</v>
      </c>
    </row>
    <row r="616" spans="1:2" x14ac:dyDescent="0.35">
      <c r="A616" s="5">
        <v>48240</v>
      </c>
      <c r="B616">
        <v>1</v>
      </c>
    </row>
    <row r="617" spans="1:2" x14ac:dyDescent="0.35">
      <c r="A617" s="4">
        <v>45837</v>
      </c>
      <c r="B617">
        <v>0</v>
      </c>
    </row>
    <row r="618" spans="1:2" x14ac:dyDescent="0.35">
      <c r="A618" s="5">
        <v>35791</v>
      </c>
      <c r="B618">
        <v>0</v>
      </c>
    </row>
    <row r="619" spans="1:2" x14ac:dyDescent="0.35">
      <c r="A619" s="4">
        <v>162397</v>
      </c>
      <c r="B619">
        <v>0</v>
      </c>
    </row>
    <row r="620" spans="1:2" x14ac:dyDescent="0.35">
      <c r="A620" s="5">
        <v>54162</v>
      </c>
      <c r="B620">
        <v>0</v>
      </c>
    </row>
    <row r="621" spans="1:2" x14ac:dyDescent="0.35">
      <c r="A621" s="4">
        <v>30522</v>
      </c>
      <c r="B621">
        <v>0</v>
      </c>
    </row>
    <row r="622" spans="1:2" x14ac:dyDescent="0.35">
      <c r="A622" s="5">
        <v>54456</v>
      </c>
      <c r="B622">
        <v>0</v>
      </c>
    </row>
    <row r="623" spans="1:2" x14ac:dyDescent="0.35">
      <c r="A623" s="4">
        <v>31632</v>
      </c>
      <c r="B623">
        <v>0</v>
      </c>
    </row>
    <row r="624" spans="1:2" x14ac:dyDescent="0.35">
      <c r="A624" s="5">
        <v>72298</v>
      </c>
      <c r="B624">
        <v>2</v>
      </c>
    </row>
    <row r="625" spans="1:2" x14ac:dyDescent="0.35">
      <c r="A625" s="4">
        <v>36975</v>
      </c>
      <c r="B625">
        <v>0</v>
      </c>
    </row>
    <row r="626" spans="1:2" x14ac:dyDescent="0.35">
      <c r="A626" s="5">
        <v>72635</v>
      </c>
      <c r="B626">
        <v>1</v>
      </c>
    </row>
    <row r="627" spans="1:2" x14ac:dyDescent="0.35">
      <c r="A627" s="4">
        <v>13624</v>
      </c>
      <c r="B627">
        <v>0</v>
      </c>
    </row>
    <row r="628" spans="1:2" x14ac:dyDescent="0.35">
      <c r="A628" s="5">
        <v>84196</v>
      </c>
      <c r="B628">
        <v>0</v>
      </c>
    </row>
    <row r="629" spans="1:2" x14ac:dyDescent="0.35">
      <c r="A629" s="4">
        <v>70971</v>
      </c>
      <c r="B629">
        <v>1</v>
      </c>
    </row>
    <row r="630" spans="1:2" x14ac:dyDescent="0.35">
      <c r="A630" s="5">
        <v>34487</v>
      </c>
      <c r="B630">
        <v>0</v>
      </c>
    </row>
    <row r="631" spans="1:2" x14ac:dyDescent="0.35">
      <c r="A631" s="4">
        <v>28769</v>
      </c>
      <c r="B631">
        <v>0</v>
      </c>
    </row>
    <row r="632" spans="1:2" x14ac:dyDescent="0.35">
      <c r="A632" s="5">
        <v>69084</v>
      </c>
      <c r="B632">
        <v>0</v>
      </c>
    </row>
    <row r="633" spans="1:2" x14ac:dyDescent="0.35">
      <c r="A633" s="4">
        <v>65488</v>
      </c>
      <c r="B633">
        <v>0</v>
      </c>
    </row>
    <row r="634" spans="1:2" x14ac:dyDescent="0.35">
      <c r="A634" s="5">
        <v>62466</v>
      </c>
      <c r="B634">
        <v>0</v>
      </c>
    </row>
    <row r="635" spans="1:2" x14ac:dyDescent="0.35">
      <c r="A635" s="4">
        <v>32218</v>
      </c>
      <c r="B635">
        <v>2</v>
      </c>
    </row>
    <row r="636" spans="1:2" x14ac:dyDescent="0.35">
      <c r="A636" s="5">
        <v>83917</v>
      </c>
      <c r="B636">
        <v>1</v>
      </c>
    </row>
    <row r="637" spans="1:2" x14ac:dyDescent="0.35">
      <c r="A637" s="4">
        <v>46102</v>
      </c>
      <c r="B637">
        <v>0</v>
      </c>
    </row>
    <row r="638" spans="1:2" x14ac:dyDescent="0.35">
      <c r="A638" s="5">
        <v>84574</v>
      </c>
      <c r="B638">
        <v>0</v>
      </c>
    </row>
    <row r="639" spans="1:2" x14ac:dyDescent="0.35">
      <c r="A639" s="4">
        <v>56181</v>
      </c>
      <c r="B639">
        <v>0</v>
      </c>
    </row>
    <row r="640" spans="1:2" x14ac:dyDescent="0.35">
      <c r="A640" s="5">
        <v>63120</v>
      </c>
      <c r="B640">
        <v>1</v>
      </c>
    </row>
    <row r="641" spans="1:2" x14ac:dyDescent="0.35">
      <c r="A641" s="4">
        <v>73691</v>
      </c>
      <c r="B641">
        <v>1</v>
      </c>
    </row>
    <row r="642" spans="1:2" x14ac:dyDescent="0.35">
      <c r="A642" s="5">
        <v>63381</v>
      </c>
      <c r="B642">
        <v>0</v>
      </c>
    </row>
    <row r="643" spans="1:2" x14ac:dyDescent="0.35">
      <c r="A643" s="4">
        <v>76140</v>
      </c>
      <c r="B643">
        <v>0</v>
      </c>
    </row>
    <row r="644" spans="1:2" x14ac:dyDescent="0.35">
      <c r="A644" s="5">
        <v>62859</v>
      </c>
      <c r="B644">
        <v>0</v>
      </c>
    </row>
    <row r="645" spans="1:2" x14ac:dyDescent="0.35">
      <c r="A645" s="4">
        <v>45906</v>
      </c>
      <c r="B645">
        <v>1</v>
      </c>
    </row>
    <row r="646" spans="1:2" x14ac:dyDescent="0.35">
      <c r="A646" s="5">
        <v>77632</v>
      </c>
      <c r="B646">
        <v>3</v>
      </c>
    </row>
    <row r="647" spans="1:2" x14ac:dyDescent="0.35">
      <c r="A647" s="4">
        <v>46463</v>
      </c>
      <c r="B647">
        <v>0</v>
      </c>
    </row>
    <row r="648" spans="1:2" x14ac:dyDescent="0.35">
      <c r="A648" s="5">
        <v>105471</v>
      </c>
      <c r="B648">
        <v>3</v>
      </c>
    </row>
    <row r="649" spans="1:2" x14ac:dyDescent="0.35">
      <c r="A649" s="4">
        <v>55282</v>
      </c>
      <c r="B649">
        <v>0</v>
      </c>
    </row>
    <row r="650" spans="1:2" x14ac:dyDescent="0.35">
      <c r="A650" s="5">
        <v>78710</v>
      </c>
      <c r="B650">
        <v>0</v>
      </c>
    </row>
    <row r="651" spans="1:2" x14ac:dyDescent="0.35">
      <c r="A651" s="4">
        <v>66886</v>
      </c>
      <c r="B651">
        <v>0</v>
      </c>
    </row>
    <row r="652" spans="1:2" x14ac:dyDescent="0.35">
      <c r="A652" s="5">
        <v>98777</v>
      </c>
      <c r="B652">
        <v>1</v>
      </c>
    </row>
    <row r="653" spans="1:2" x14ac:dyDescent="0.35">
      <c r="A653" s="4">
        <v>29103</v>
      </c>
      <c r="B653">
        <v>0</v>
      </c>
    </row>
    <row r="654" spans="1:2" x14ac:dyDescent="0.35">
      <c r="A654" s="5">
        <v>67445</v>
      </c>
      <c r="B654">
        <v>0</v>
      </c>
    </row>
    <row r="655" spans="1:2" x14ac:dyDescent="0.35">
      <c r="A655" s="4">
        <v>50616</v>
      </c>
      <c r="B655">
        <v>0</v>
      </c>
    </row>
    <row r="656" spans="1:2" x14ac:dyDescent="0.35">
      <c r="A656" s="5">
        <v>49431</v>
      </c>
      <c r="B656">
        <v>0</v>
      </c>
    </row>
    <row r="657" spans="1:2" x14ac:dyDescent="0.35">
      <c r="A657" s="4">
        <v>153924</v>
      </c>
      <c r="B657">
        <v>0</v>
      </c>
    </row>
    <row r="658" spans="1:2" x14ac:dyDescent="0.35">
      <c r="A658" s="5">
        <v>61278</v>
      </c>
      <c r="B658">
        <v>0</v>
      </c>
    </row>
    <row r="659" spans="1:2" x14ac:dyDescent="0.35">
      <c r="A659" s="4">
        <v>26490</v>
      </c>
      <c r="B659">
        <v>0</v>
      </c>
    </row>
    <row r="660" spans="1:2" x14ac:dyDescent="0.35">
      <c r="A660" s="5">
        <v>73059</v>
      </c>
      <c r="B660">
        <v>0</v>
      </c>
    </row>
    <row r="661" spans="1:2" x14ac:dyDescent="0.35">
      <c r="A661" s="4">
        <v>46734</v>
      </c>
      <c r="B661">
        <v>1</v>
      </c>
    </row>
    <row r="662" spans="1:2" x14ac:dyDescent="0.35">
      <c r="A662" s="5">
        <v>56253</v>
      </c>
      <c r="B662">
        <v>0</v>
      </c>
    </row>
    <row r="663" spans="1:2" x14ac:dyDescent="0.35">
      <c r="A663" s="4">
        <v>19986</v>
      </c>
      <c r="B663">
        <v>0</v>
      </c>
    </row>
    <row r="664" spans="1:2" x14ac:dyDescent="0.35">
      <c r="A664" s="5">
        <v>58330</v>
      </c>
      <c r="B664">
        <v>0</v>
      </c>
    </row>
    <row r="665" spans="1:2" x14ac:dyDescent="0.35">
      <c r="A665" s="4">
        <v>25965</v>
      </c>
      <c r="B665">
        <v>0</v>
      </c>
    </row>
    <row r="666" spans="1:2" x14ac:dyDescent="0.35">
      <c r="A666" s="5">
        <v>14661</v>
      </c>
      <c r="B666">
        <v>0</v>
      </c>
    </row>
    <row r="667" spans="1:2" x14ac:dyDescent="0.35">
      <c r="A667" s="4">
        <v>18690</v>
      </c>
      <c r="B667">
        <v>0</v>
      </c>
    </row>
    <row r="668" spans="1:2" x14ac:dyDescent="0.35">
      <c r="A668" s="5">
        <v>45068</v>
      </c>
      <c r="B668">
        <v>0</v>
      </c>
    </row>
    <row r="669" spans="1:2" x14ac:dyDescent="0.35">
      <c r="A669" s="4">
        <v>21063</v>
      </c>
      <c r="B669">
        <v>0</v>
      </c>
    </row>
    <row r="670" spans="1:2" x14ac:dyDescent="0.35">
      <c r="A670" s="5">
        <v>29187</v>
      </c>
      <c r="B670">
        <v>0</v>
      </c>
    </row>
    <row r="671" spans="1:2" x14ac:dyDescent="0.35">
      <c r="A671" s="4">
        <v>54690</v>
      </c>
      <c r="B671">
        <v>0</v>
      </c>
    </row>
    <row r="672" spans="1:2" x14ac:dyDescent="0.35">
      <c r="A672" s="5">
        <v>59304</v>
      </c>
      <c r="B672">
        <v>0</v>
      </c>
    </row>
    <row r="673" spans="1:2" x14ac:dyDescent="0.35">
      <c r="A673" s="4">
        <v>59247</v>
      </c>
      <c r="B673">
        <v>0</v>
      </c>
    </row>
    <row r="674" spans="1:2" x14ac:dyDescent="0.35">
      <c r="A674" s="5">
        <v>66731</v>
      </c>
      <c r="B674">
        <v>0</v>
      </c>
    </row>
    <row r="675" spans="1:2" x14ac:dyDescent="0.35">
      <c r="A675" s="4">
        <v>77353</v>
      </c>
      <c r="B675">
        <v>0</v>
      </c>
    </row>
    <row r="676" spans="1:2" x14ac:dyDescent="0.35">
      <c r="A676" s="5">
        <v>52614</v>
      </c>
      <c r="B676">
        <v>0</v>
      </c>
    </row>
    <row r="677" spans="1:2" x14ac:dyDescent="0.35">
      <c r="A677" s="4">
        <v>26751</v>
      </c>
      <c r="B677">
        <v>0</v>
      </c>
    </row>
    <row r="678" spans="1:2" x14ac:dyDescent="0.35">
      <c r="A678" s="5">
        <v>81300</v>
      </c>
      <c r="B678">
        <v>2</v>
      </c>
    </row>
    <row r="679" spans="1:2" x14ac:dyDescent="0.35">
      <c r="A679" s="4">
        <v>70337</v>
      </c>
      <c r="B679">
        <v>0</v>
      </c>
    </row>
    <row r="680" spans="1:2" x14ac:dyDescent="0.35">
      <c r="A680" s="5">
        <v>36145</v>
      </c>
      <c r="B680">
        <v>2</v>
      </c>
    </row>
    <row r="681" spans="1:2" x14ac:dyDescent="0.35">
      <c r="A681" s="4">
        <v>65295</v>
      </c>
      <c r="B681">
        <v>0</v>
      </c>
    </row>
    <row r="682" spans="1:2" x14ac:dyDescent="0.35">
      <c r="A682" s="5">
        <v>68118</v>
      </c>
      <c r="B682">
        <v>0</v>
      </c>
    </row>
    <row r="683" spans="1:2" x14ac:dyDescent="0.35">
      <c r="A683" s="4">
        <v>68743</v>
      </c>
      <c r="B683">
        <v>0</v>
      </c>
    </row>
    <row r="684" spans="1:2" x14ac:dyDescent="0.35">
      <c r="A684" s="5">
        <v>41039</v>
      </c>
      <c r="B684">
        <v>0</v>
      </c>
    </row>
    <row r="685" spans="1:2" x14ac:dyDescent="0.35">
      <c r="A685" s="4">
        <v>38946</v>
      </c>
      <c r="B685">
        <v>0</v>
      </c>
    </row>
    <row r="686" spans="1:2" x14ac:dyDescent="0.35">
      <c r="A686" s="5">
        <v>65777</v>
      </c>
      <c r="B686">
        <v>0</v>
      </c>
    </row>
    <row r="687" spans="1:2" x14ac:dyDescent="0.35">
      <c r="A687" s="4">
        <v>66476</v>
      </c>
      <c r="B687">
        <v>0</v>
      </c>
    </row>
    <row r="688" spans="1:2" x14ac:dyDescent="0.35">
      <c r="A688" s="5">
        <v>86857</v>
      </c>
      <c r="B688">
        <v>1</v>
      </c>
    </row>
    <row r="689" spans="1:2" x14ac:dyDescent="0.35">
      <c r="A689" s="4">
        <v>160803</v>
      </c>
      <c r="B689">
        <v>0</v>
      </c>
    </row>
    <row r="690" spans="1:2" x14ac:dyDescent="0.35">
      <c r="A690" s="5">
        <v>77845</v>
      </c>
      <c r="B690">
        <v>2</v>
      </c>
    </row>
    <row r="691" spans="1:2" x14ac:dyDescent="0.35">
      <c r="A691" s="4">
        <v>69476</v>
      </c>
      <c r="B691">
        <v>0</v>
      </c>
    </row>
    <row r="692" spans="1:2" x14ac:dyDescent="0.35">
      <c r="A692" s="5">
        <v>50611</v>
      </c>
      <c r="B692">
        <v>2</v>
      </c>
    </row>
    <row r="693" spans="1:2" x14ac:dyDescent="0.35">
      <c r="A693" s="4">
        <v>61209</v>
      </c>
      <c r="B693">
        <v>0</v>
      </c>
    </row>
    <row r="694" spans="1:2" x14ac:dyDescent="0.35">
      <c r="A694" s="5">
        <v>42315</v>
      </c>
      <c r="B694">
        <v>0</v>
      </c>
    </row>
    <row r="695" spans="1:2" x14ac:dyDescent="0.35">
      <c r="A695" s="4">
        <v>13084</v>
      </c>
      <c r="B695">
        <v>0</v>
      </c>
    </row>
    <row r="696" spans="1:2" x14ac:dyDescent="0.35">
      <c r="A696" s="5">
        <v>47570</v>
      </c>
      <c r="B696">
        <v>1</v>
      </c>
    </row>
    <row r="697" spans="1:2" x14ac:dyDescent="0.35">
      <c r="A697" s="4">
        <v>61923</v>
      </c>
      <c r="B697">
        <v>0</v>
      </c>
    </row>
    <row r="698" spans="1:2" x14ac:dyDescent="0.35">
      <c r="A698" s="5">
        <v>34824</v>
      </c>
      <c r="B698">
        <v>0</v>
      </c>
    </row>
    <row r="699" spans="1:2" x14ac:dyDescent="0.35">
      <c r="A699" s="4">
        <v>26518</v>
      </c>
      <c r="B699">
        <v>1</v>
      </c>
    </row>
    <row r="700" spans="1:2" x14ac:dyDescent="0.35">
      <c r="A700" s="5">
        <v>45938</v>
      </c>
      <c r="B700">
        <v>0</v>
      </c>
    </row>
    <row r="701" spans="1:2" x14ac:dyDescent="0.35">
      <c r="A701" s="4">
        <v>78468</v>
      </c>
      <c r="B701">
        <v>1</v>
      </c>
    </row>
    <row r="702" spans="1:2" x14ac:dyDescent="0.35">
      <c r="A702" s="5">
        <v>78901</v>
      </c>
      <c r="B702">
        <v>0</v>
      </c>
    </row>
    <row r="703" spans="1:2" x14ac:dyDescent="0.35">
      <c r="A703" s="4">
        <v>71427</v>
      </c>
      <c r="B703">
        <v>0</v>
      </c>
    </row>
    <row r="704" spans="1:2" x14ac:dyDescent="0.35">
      <c r="A704" s="5">
        <v>71022</v>
      </c>
      <c r="B704">
        <v>1</v>
      </c>
    </row>
    <row r="705" spans="1:2" x14ac:dyDescent="0.35">
      <c r="A705" s="4">
        <v>90247</v>
      </c>
      <c r="B705">
        <v>4</v>
      </c>
    </row>
    <row r="706" spans="1:2" x14ac:dyDescent="0.35">
      <c r="A706" s="5">
        <v>41335</v>
      </c>
      <c r="B706">
        <v>0</v>
      </c>
    </row>
    <row r="707" spans="1:2" x14ac:dyDescent="0.35">
      <c r="A707" s="4">
        <v>71952</v>
      </c>
      <c r="B707">
        <v>2</v>
      </c>
    </row>
    <row r="708" spans="1:2" x14ac:dyDescent="0.35">
      <c r="A708" s="5">
        <v>35682</v>
      </c>
      <c r="B708">
        <v>0</v>
      </c>
    </row>
    <row r="709" spans="1:2" x14ac:dyDescent="0.35">
      <c r="A709" s="4">
        <v>43185</v>
      </c>
      <c r="B709">
        <v>0</v>
      </c>
    </row>
    <row r="710" spans="1:2" x14ac:dyDescent="0.35">
      <c r="A710" s="5">
        <v>66375</v>
      </c>
      <c r="B710">
        <v>1</v>
      </c>
    </row>
    <row r="711" spans="1:2" x14ac:dyDescent="0.35">
      <c r="A711" s="4">
        <v>35178</v>
      </c>
      <c r="B711">
        <v>2</v>
      </c>
    </row>
    <row r="712" spans="1:2" x14ac:dyDescent="0.35">
      <c r="A712" s="5">
        <v>25252</v>
      </c>
      <c r="B712">
        <v>0</v>
      </c>
    </row>
    <row r="713" spans="1:2" x14ac:dyDescent="0.35">
      <c r="A713" s="4">
        <v>55250</v>
      </c>
      <c r="B713">
        <v>0</v>
      </c>
    </row>
    <row r="714" spans="1:2" x14ac:dyDescent="0.35">
      <c r="A714" s="5">
        <v>33249</v>
      </c>
      <c r="B714">
        <v>0</v>
      </c>
    </row>
    <row r="715" spans="1:2" x14ac:dyDescent="0.35">
      <c r="A715" s="4">
        <v>58398</v>
      </c>
      <c r="B715">
        <v>0</v>
      </c>
    </row>
    <row r="716" spans="1:2" x14ac:dyDescent="0.35">
      <c r="A716" s="5">
        <v>50272</v>
      </c>
      <c r="B716">
        <v>0</v>
      </c>
    </row>
    <row r="717" spans="1:2" x14ac:dyDescent="0.35">
      <c r="A717" s="4">
        <v>76618</v>
      </c>
      <c r="B717">
        <v>0</v>
      </c>
    </row>
    <row r="718" spans="1:2" x14ac:dyDescent="0.35">
      <c r="A718" s="5">
        <v>87305</v>
      </c>
      <c r="B718">
        <v>2</v>
      </c>
    </row>
    <row r="719" spans="1:2" x14ac:dyDescent="0.35">
      <c r="A719" s="4">
        <v>25851</v>
      </c>
      <c r="B719">
        <v>0</v>
      </c>
    </row>
    <row r="720" spans="1:2" x14ac:dyDescent="0.35">
      <c r="A720" s="5">
        <v>58710</v>
      </c>
      <c r="B720">
        <v>0</v>
      </c>
    </row>
    <row r="721" spans="1:2" x14ac:dyDescent="0.35">
      <c r="A721" s="4">
        <v>45160</v>
      </c>
      <c r="B721">
        <v>0</v>
      </c>
    </row>
    <row r="722" spans="1:2" x14ac:dyDescent="0.35">
      <c r="A722" s="5">
        <v>74806</v>
      </c>
      <c r="B722">
        <v>0</v>
      </c>
    </row>
    <row r="723" spans="1:2" x14ac:dyDescent="0.35">
      <c r="A723" s="4">
        <v>59111</v>
      </c>
      <c r="B723">
        <v>0</v>
      </c>
    </row>
    <row r="724" spans="1:2" x14ac:dyDescent="0.35">
      <c r="A724" s="5">
        <v>18988</v>
      </c>
      <c r="B724">
        <v>0</v>
      </c>
    </row>
    <row r="725" spans="1:2" x14ac:dyDescent="0.35">
      <c r="A725" s="4">
        <v>72190</v>
      </c>
      <c r="B725">
        <v>0</v>
      </c>
    </row>
    <row r="726" spans="1:2" x14ac:dyDescent="0.35">
      <c r="A726" s="5">
        <v>7500</v>
      </c>
      <c r="B726">
        <v>2</v>
      </c>
    </row>
    <row r="727" spans="1:2" x14ac:dyDescent="0.35">
      <c r="A727" s="4">
        <v>44794</v>
      </c>
      <c r="B727">
        <v>0</v>
      </c>
    </row>
    <row r="728" spans="1:2" x14ac:dyDescent="0.35">
      <c r="A728" s="5">
        <v>80395</v>
      </c>
      <c r="B728">
        <v>1</v>
      </c>
    </row>
    <row r="729" spans="1:2" x14ac:dyDescent="0.35">
      <c r="A729" s="4">
        <v>75012</v>
      </c>
      <c r="B729">
        <v>0</v>
      </c>
    </row>
    <row r="730" spans="1:2" x14ac:dyDescent="0.35">
      <c r="A730" s="5">
        <v>56962</v>
      </c>
      <c r="B730">
        <v>0</v>
      </c>
    </row>
    <row r="731" spans="1:2" x14ac:dyDescent="0.35">
      <c r="A731" s="4">
        <v>89891</v>
      </c>
      <c r="B731">
        <v>1</v>
      </c>
    </row>
    <row r="732" spans="1:2" x14ac:dyDescent="0.35">
      <c r="A732" s="5">
        <v>35946</v>
      </c>
      <c r="B732">
        <v>0</v>
      </c>
    </row>
    <row r="733" spans="1:2" x14ac:dyDescent="0.35">
      <c r="A733" s="4">
        <v>53593</v>
      </c>
      <c r="B733">
        <v>0</v>
      </c>
    </row>
    <row r="734" spans="1:2" x14ac:dyDescent="0.35">
      <c r="A734" s="5">
        <v>66373</v>
      </c>
      <c r="B734">
        <v>0</v>
      </c>
    </row>
    <row r="735" spans="1:2" x14ac:dyDescent="0.35">
      <c r="A735" s="4">
        <v>45072</v>
      </c>
      <c r="B735">
        <v>0</v>
      </c>
    </row>
    <row r="736" spans="1:2" x14ac:dyDescent="0.35">
      <c r="A736" s="5">
        <v>89694</v>
      </c>
      <c r="B736">
        <v>3</v>
      </c>
    </row>
    <row r="737" spans="1:2" x14ac:dyDescent="0.35">
      <c r="A737" s="4">
        <v>72025</v>
      </c>
      <c r="B737">
        <v>4</v>
      </c>
    </row>
    <row r="738" spans="1:2" x14ac:dyDescent="0.35">
      <c r="A738" s="5">
        <v>67432</v>
      </c>
      <c r="B738">
        <v>0</v>
      </c>
    </row>
    <row r="739" spans="1:2" x14ac:dyDescent="0.35">
      <c r="A739" s="4">
        <v>70545</v>
      </c>
      <c r="B739">
        <v>0</v>
      </c>
    </row>
    <row r="740" spans="1:2" x14ac:dyDescent="0.35">
      <c r="A740" s="5">
        <v>17487</v>
      </c>
      <c r="B740">
        <v>0</v>
      </c>
    </row>
    <row r="741" spans="1:2" x14ac:dyDescent="0.35">
      <c r="A741" s="4">
        <v>62882</v>
      </c>
      <c r="B741">
        <v>0</v>
      </c>
    </row>
    <row r="742" spans="1:2" x14ac:dyDescent="0.35">
      <c r="A742" s="5">
        <v>64108</v>
      </c>
      <c r="B742">
        <v>0</v>
      </c>
    </row>
    <row r="743" spans="1:2" x14ac:dyDescent="0.35">
      <c r="A743" s="4">
        <v>34941</v>
      </c>
      <c r="B743">
        <v>0</v>
      </c>
    </row>
    <row r="744" spans="1:2" x14ac:dyDescent="0.35">
      <c r="A744" s="5">
        <v>48767</v>
      </c>
      <c r="B744">
        <v>0</v>
      </c>
    </row>
    <row r="745" spans="1:2" x14ac:dyDescent="0.35">
      <c r="A745" s="4">
        <v>38702</v>
      </c>
      <c r="B745">
        <v>0</v>
      </c>
    </row>
    <row r="746" spans="1:2" x14ac:dyDescent="0.35">
      <c r="A746" s="5">
        <v>82224</v>
      </c>
      <c r="B746">
        <v>1</v>
      </c>
    </row>
    <row r="747" spans="1:2" x14ac:dyDescent="0.35">
      <c r="A747" s="4">
        <v>83844</v>
      </c>
      <c r="B747">
        <v>1</v>
      </c>
    </row>
    <row r="748" spans="1:2" x14ac:dyDescent="0.35">
      <c r="A748" s="5">
        <v>17003</v>
      </c>
      <c r="B748">
        <v>0</v>
      </c>
    </row>
    <row r="749" spans="1:2" x14ac:dyDescent="0.35">
      <c r="A749" s="4">
        <v>71163</v>
      </c>
      <c r="B749">
        <v>0</v>
      </c>
    </row>
    <row r="750" spans="1:2" x14ac:dyDescent="0.35">
      <c r="A750" s="5">
        <v>33697</v>
      </c>
      <c r="B750">
        <v>1</v>
      </c>
    </row>
    <row r="751" spans="1:2" x14ac:dyDescent="0.35">
      <c r="A751" s="4">
        <v>63564</v>
      </c>
      <c r="B751">
        <v>2</v>
      </c>
    </row>
    <row r="752" spans="1:2" x14ac:dyDescent="0.35">
      <c r="A752" s="5">
        <v>83443</v>
      </c>
      <c r="B752">
        <v>0</v>
      </c>
    </row>
    <row r="753" spans="1:2" x14ac:dyDescent="0.35">
      <c r="A753" s="4">
        <v>51518</v>
      </c>
      <c r="B753">
        <v>0</v>
      </c>
    </row>
    <row r="754" spans="1:2" x14ac:dyDescent="0.35">
      <c r="A754" s="5">
        <v>58330</v>
      </c>
      <c r="B754">
        <v>0</v>
      </c>
    </row>
    <row r="755" spans="1:2" x14ac:dyDescent="0.35">
      <c r="A755" s="4">
        <v>80952</v>
      </c>
      <c r="B755">
        <v>4</v>
      </c>
    </row>
    <row r="756" spans="1:2" x14ac:dyDescent="0.35">
      <c r="A756" s="5">
        <v>75507</v>
      </c>
      <c r="B756">
        <v>0</v>
      </c>
    </row>
    <row r="757" spans="1:2" x14ac:dyDescent="0.35">
      <c r="A757" s="4">
        <v>63855</v>
      </c>
      <c r="B757">
        <v>0</v>
      </c>
    </row>
    <row r="758" spans="1:2" x14ac:dyDescent="0.35">
      <c r="A758" s="5">
        <v>62220</v>
      </c>
      <c r="B758">
        <v>1</v>
      </c>
    </row>
    <row r="759" spans="1:2" x14ac:dyDescent="0.35">
      <c r="A759" s="4">
        <v>58512</v>
      </c>
      <c r="B759">
        <v>0</v>
      </c>
    </row>
    <row r="760" spans="1:2" x14ac:dyDescent="0.35">
      <c r="A760" s="5">
        <v>40662</v>
      </c>
      <c r="B760">
        <v>0</v>
      </c>
    </row>
    <row r="761" spans="1:2" x14ac:dyDescent="0.35">
      <c r="A761" s="4">
        <v>38829</v>
      </c>
      <c r="B761">
        <v>0</v>
      </c>
    </row>
    <row r="762" spans="1:2" x14ac:dyDescent="0.35">
      <c r="A762" s="5">
        <v>35523</v>
      </c>
      <c r="B762">
        <v>0</v>
      </c>
    </row>
    <row r="763" spans="1:2" x14ac:dyDescent="0.35">
      <c r="A763" s="4">
        <v>79146</v>
      </c>
      <c r="B763">
        <v>0</v>
      </c>
    </row>
    <row r="764" spans="1:2" x14ac:dyDescent="0.35">
      <c r="A764" s="5">
        <v>78285</v>
      </c>
      <c r="B764">
        <v>0</v>
      </c>
    </row>
    <row r="765" spans="1:2" x14ac:dyDescent="0.35">
      <c r="A765" s="4">
        <v>31626</v>
      </c>
      <c r="B765">
        <v>2</v>
      </c>
    </row>
    <row r="766" spans="1:2" x14ac:dyDescent="0.35">
      <c r="A766" s="5">
        <v>75127</v>
      </c>
      <c r="B766">
        <v>0</v>
      </c>
    </row>
    <row r="767" spans="1:2" x14ac:dyDescent="0.35">
      <c r="A767" s="4">
        <v>48726</v>
      </c>
      <c r="B767">
        <v>0</v>
      </c>
    </row>
    <row r="768" spans="1:2" x14ac:dyDescent="0.35">
      <c r="A768" s="5">
        <v>74985</v>
      </c>
      <c r="B768">
        <v>0</v>
      </c>
    </row>
    <row r="769" spans="1:2" x14ac:dyDescent="0.35">
      <c r="A769" s="4">
        <v>67430</v>
      </c>
      <c r="B769">
        <v>0</v>
      </c>
    </row>
    <row r="770" spans="1:2" x14ac:dyDescent="0.35">
      <c r="A770" s="5">
        <v>46891</v>
      </c>
      <c r="B770">
        <v>0</v>
      </c>
    </row>
    <row r="771" spans="1:2" x14ac:dyDescent="0.35">
      <c r="A771" s="4">
        <v>62058</v>
      </c>
      <c r="B771">
        <v>0</v>
      </c>
    </row>
    <row r="772" spans="1:2" x14ac:dyDescent="0.35">
      <c r="A772" s="5">
        <v>72063</v>
      </c>
      <c r="B772">
        <v>0</v>
      </c>
    </row>
    <row r="773" spans="1:2" x14ac:dyDescent="0.35">
      <c r="A773" s="4">
        <v>78939</v>
      </c>
      <c r="B773">
        <v>0</v>
      </c>
    </row>
    <row r="774" spans="1:2" x14ac:dyDescent="0.35">
      <c r="A774" s="5">
        <v>42720</v>
      </c>
      <c r="B774">
        <v>1</v>
      </c>
    </row>
    <row r="775" spans="1:2" x14ac:dyDescent="0.35">
      <c r="A775" s="4">
        <v>33622</v>
      </c>
      <c r="B775">
        <v>0</v>
      </c>
    </row>
    <row r="776" spans="1:2" x14ac:dyDescent="0.35">
      <c r="A776" s="5">
        <v>6835</v>
      </c>
      <c r="B776">
        <v>0</v>
      </c>
    </row>
    <row r="777" spans="1:2" x14ac:dyDescent="0.35">
      <c r="A777" s="4">
        <v>41452</v>
      </c>
      <c r="B777">
        <v>0</v>
      </c>
    </row>
    <row r="778" spans="1:2" x14ac:dyDescent="0.35">
      <c r="A778" s="5">
        <v>40760</v>
      </c>
      <c r="B778">
        <v>0</v>
      </c>
    </row>
    <row r="779" spans="1:2" x14ac:dyDescent="0.35">
      <c r="A779" s="4">
        <v>74250</v>
      </c>
      <c r="B779">
        <v>0</v>
      </c>
    </row>
    <row r="780" spans="1:2" x14ac:dyDescent="0.35">
      <c r="A780" s="5">
        <v>51124</v>
      </c>
      <c r="B780">
        <v>0</v>
      </c>
    </row>
    <row r="781" spans="1:2" x14ac:dyDescent="0.35">
      <c r="A781" s="4">
        <v>72258</v>
      </c>
      <c r="B781">
        <v>0</v>
      </c>
    </row>
    <row r="782" spans="1:2" x14ac:dyDescent="0.35">
      <c r="A782" s="5">
        <v>71466</v>
      </c>
      <c r="B782">
        <v>0</v>
      </c>
    </row>
    <row r="783" spans="1:2" x14ac:dyDescent="0.35">
      <c r="A783" s="4">
        <v>36283</v>
      </c>
      <c r="B783">
        <v>0</v>
      </c>
    </row>
    <row r="784" spans="1:2" x14ac:dyDescent="0.35">
      <c r="A784" s="5">
        <v>20587</v>
      </c>
      <c r="B784">
        <v>0</v>
      </c>
    </row>
    <row r="785" spans="1:2" x14ac:dyDescent="0.35">
      <c r="A785" s="4">
        <v>30467</v>
      </c>
      <c r="B785">
        <v>0</v>
      </c>
    </row>
    <row r="786" spans="1:2" x14ac:dyDescent="0.35">
      <c r="A786" s="5">
        <v>31590</v>
      </c>
      <c r="B786">
        <v>0</v>
      </c>
    </row>
    <row r="787" spans="1:2" x14ac:dyDescent="0.35">
      <c r="A787" s="4">
        <v>20425</v>
      </c>
      <c r="B787">
        <v>0</v>
      </c>
    </row>
    <row r="788" spans="1:2" x14ac:dyDescent="0.35">
      <c r="A788" s="5">
        <v>17144</v>
      </c>
      <c r="B788">
        <v>0</v>
      </c>
    </row>
    <row r="789" spans="1:2" x14ac:dyDescent="0.35">
      <c r="A789" s="4">
        <v>42564</v>
      </c>
      <c r="B789">
        <v>2</v>
      </c>
    </row>
    <row r="790" spans="1:2" x14ac:dyDescent="0.35">
      <c r="A790" s="5">
        <v>43783</v>
      </c>
      <c r="B790">
        <v>1</v>
      </c>
    </row>
    <row r="791" spans="1:2" x14ac:dyDescent="0.35">
      <c r="A791" s="4">
        <v>40780</v>
      </c>
      <c r="B791">
        <v>0</v>
      </c>
    </row>
    <row r="792" spans="1:2" x14ac:dyDescent="0.35">
      <c r="A792" s="5">
        <v>62847</v>
      </c>
      <c r="B792">
        <v>0</v>
      </c>
    </row>
    <row r="793" spans="1:2" x14ac:dyDescent="0.35">
      <c r="A793" s="4">
        <v>82017</v>
      </c>
      <c r="B793">
        <v>4</v>
      </c>
    </row>
    <row r="794" spans="1:2" x14ac:dyDescent="0.35">
      <c r="A794" s="5">
        <v>16813</v>
      </c>
      <c r="B794">
        <v>1</v>
      </c>
    </row>
    <row r="795" spans="1:2" x14ac:dyDescent="0.35">
      <c r="A795" s="4">
        <v>51267</v>
      </c>
      <c r="B795">
        <v>0</v>
      </c>
    </row>
    <row r="796" spans="1:2" x14ac:dyDescent="0.35">
      <c r="A796" s="5">
        <v>46524</v>
      </c>
      <c r="B796">
        <v>0</v>
      </c>
    </row>
    <row r="797" spans="1:2" x14ac:dyDescent="0.35">
      <c r="A797" s="4">
        <v>45183</v>
      </c>
      <c r="B797">
        <v>1</v>
      </c>
    </row>
    <row r="798" spans="1:2" x14ac:dyDescent="0.35">
      <c r="A798" s="5">
        <v>70421</v>
      </c>
      <c r="B798">
        <v>0</v>
      </c>
    </row>
    <row r="799" spans="1:2" x14ac:dyDescent="0.35">
      <c r="A799" s="4">
        <v>60161</v>
      </c>
      <c r="B799">
        <v>0</v>
      </c>
    </row>
    <row r="800" spans="1:2" x14ac:dyDescent="0.35">
      <c r="A800" s="5">
        <v>73926</v>
      </c>
      <c r="B800">
        <v>0</v>
      </c>
    </row>
    <row r="801" spans="1:2" x14ac:dyDescent="0.35">
      <c r="A801" s="4">
        <v>19329</v>
      </c>
      <c r="B801">
        <v>0</v>
      </c>
    </row>
    <row r="802" spans="1:2" x14ac:dyDescent="0.35">
      <c r="A802" s="5">
        <v>61872</v>
      </c>
      <c r="B802">
        <v>0</v>
      </c>
    </row>
    <row r="803" spans="1:2" x14ac:dyDescent="0.35">
      <c r="A803" s="4">
        <v>46984</v>
      </c>
      <c r="B803">
        <v>0</v>
      </c>
    </row>
    <row r="804" spans="1:2" x14ac:dyDescent="0.35">
      <c r="A804" s="5">
        <v>34838</v>
      </c>
      <c r="B804">
        <v>0</v>
      </c>
    </row>
    <row r="805" spans="1:2" x14ac:dyDescent="0.35">
      <c r="A805" s="4">
        <v>82716</v>
      </c>
      <c r="B805">
        <v>0</v>
      </c>
    </row>
    <row r="806" spans="1:2" x14ac:dyDescent="0.35">
      <c r="A806" s="5">
        <v>48192</v>
      </c>
      <c r="B806">
        <v>4</v>
      </c>
    </row>
    <row r="807" spans="1:2" x14ac:dyDescent="0.35">
      <c r="A807" s="4">
        <v>49681</v>
      </c>
      <c r="B807">
        <v>0</v>
      </c>
    </row>
    <row r="808" spans="1:2" x14ac:dyDescent="0.35">
      <c r="A808" s="5">
        <v>56850</v>
      </c>
      <c r="B808">
        <v>0</v>
      </c>
    </row>
    <row r="809" spans="1:2" x14ac:dyDescent="0.35">
      <c r="A809" s="4">
        <v>55267</v>
      </c>
      <c r="B809">
        <v>0</v>
      </c>
    </row>
    <row r="810" spans="1:2" x14ac:dyDescent="0.35">
      <c r="A810" s="5">
        <v>59666</v>
      </c>
      <c r="B810">
        <v>1</v>
      </c>
    </row>
    <row r="811" spans="1:2" x14ac:dyDescent="0.35">
      <c r="A811" s="4">
        <v>72504</v>
      </c>
      <c r="B811">
        <v>0</v>
      </c>
    </row>
    <row r="812" spans="1:2" x14ac:dyDescent="0.35">
      <c r="A812" s="5">
        <v>26872</v>
      </c>
      <c r="B812">
        <v>0</v>
      </c>
    </row>
    <row r="813" spans="1:2" x14ac:dyDescent="0.35">
      <c r="A813" s="4">
        <v>21359</v>
      </c>
      <c r="B813">
        <v>1</v>
      </c>
    </row>
    <row r="814" spans="1:2" x14ac:dyDescent="0.35">
      <c r="A814" s="5">
        <v>73170</v>
      </c>
      <c r="B814">
        <v>0</v>
      </c>
    </row>
    <row r="815" spans="1:2" x14ac:dyDescent="0.35">
      <c r="A815" s="4">
        <v>52750</v>
      </c>
      <c r="B815">
        <v>0</v>
      </c>
    </row>
    <row r="816" spans="1:2" x14ac:dyDescent="0.35">
      <c r="A816" s="5">
        <v>91820</v>
      </c>
      <c r="B816">
        <v>0</v>
      </c>
    </row>
    <row r="817" spans="1:2" x14ac:dyDescent="0.35">
      <c r="A817" s="4">
        <v>65968</v>
      </c>
      <c r="B817">
        <v>0</v>
      </c>
    </row>
    <row r="818" spans="1:2" x14ac:dyDescent="0.35">
      <c r="A818" s="5">
        <v>30772</v>
      </c>
      <c r="B818">
        <v>0</v>
      </c>
    </row>
    <row r="819" spans="1:2" x14ac:dyDescent="0.35">
      <c r="A819" s="4">
        <v>22507</v>
      </c>
      <c r="B819">
        <v>0</v>
      </c>
    </row>
    <row r="820" spans="1:2" x14ac:dyDescent="0.35">
      <c r="A820" s="5">
        <v>65685</v>
      </c>
      <c r="B820">
        <v>0</v>
      </c>
    </row>
    <row r="821" spans="1:2" x14ac:dyDescent="0.35">
      <c r="A821" s="4">
        <v>25804</v>
      </c>
      <c r="B821">
        <v>0</v>
      </c>
    </row>
    <row r="822" spans="1:2" x14ac:dyDescent="0.35">
      <c r="A822" s="5">
        <v>76412</v>
      </c>
      <c r="B822">
        <v>3</v>
      </c>
    </row>
    <row r="823" spans="1:2" x14ac:dyDescent="0.35">
      <c r="A823" s="4">
        <v>22063</v>
      </c>
      <c r="B823">
        <v>0</v>
      </c>
    </row>
    <row r="824" spans="1:2" x14ac:dyDescent="0.35">
      <c r="A824" s="5">
        <v>57091</v>
      </c>
      <c r="B824">
        <v>2</v>
      </c>
    </row>
    <row r="825" spans="1:2" x14ac:dyDescent="0.35">
      <c r="A825" s="4">
        <v>22419</v>
      </c>
      <c r="B825">
        <v>0</v>
      </c>
    </row>
    <row r="826" spans="1:2" x14ac:dyDescent="0.35">
      <c r="A826" s="5">
        <v>87771</v>
      </c>
      <c r="B826">
        <v>5</v>
      </c>
    </row>
    <row r="827" spans="1:2" x14ac:dyDescent="0.35">
      <c r="A827" s="4">
        <v>78353</v>
      </c>
      <c r="B827">
        <v>0</v>
      </c>
    </row>
    <row r="828" spans="1:2" x14ac:dyDescent="0.35">
      <c r="A828" s="5">
        <v>93404</v>
      </c>
      <c r="B828">
        <v>2</v>
      </c>
    </row>
    <row r="829" spans="1:2" x14ac:dyDescent="0.35">
      <c r="A829" s="4">
        <v>37859</v>
      </c>
      <c r="B829">
        <v>0</v>
      </c>
    </row>
    <row r="830" spans="1:2" x14ac:dyDescent="0.35">
      <c r="A830" s="5">
        <v>80995</v>
      </c>
      <c r="B830">
        <v>0</v>
      </c>
    </row>
    <row r="831" spans="1:2" x14ac:dyDescent="0.35">
      <c r="A831" s="4">
        <v>16529</v>
      </c>
      <c r="B831">
        <v>0</v>
      </c>
    </row>
    <row r="832" spans="1:2" x14ac:dyDescent="0.35">
      <c r="A832" s="5">
        <v>55412</v>
      </c>
      <c r="B832">
        <v>0</v>
      </c>
    </row>
    <row r="833" spans="1:2" x14ac:dyDescent="0.35">
      <c r="A833" s="4">
        <v>48789</v>
      </c>
      <c r="B833">
        <v>0</v>
      </c>
    </row>
    <row r="834" spans="1:2" x14ac:dyDescent="0.35">
      <c r="A834" s="5">
        <v>56575</v>
      </c>
      <c r="B834">
        <v>0</v>
      </c>
    </row>
    <row r="835" spans="1:2" x14ac:dyDescent="0.35">
      <c r="A835" s="4">
        <v>25130</v>
      </c>
      <c r="B835">
        <v>0</v>
      </c>
    </row>
    <row r="836" spans="1:2" x14ac:dyDescent="0.35">
      <c r="A836" s="5">
        <v>35441</v>
      </c>
      <c r="B836">
        <v>0</v>
      </c>
    </row>
    <row r="837" spans="1:2" x14ac:dyDescent="0.35">
      <c r="A837" s="4">
        <v>71391</v>
      </c>
      <c r="B837">
        <v>0</v>
      </c>
    </row>
    <row r="838" spans="1:2" x14ac:dyDescent="0.35">
      <c r="A838" s="5">
        <v>49494</v>
      </c>
      <c r="B838">
        <v>0</v>
      </c>
    </row>
    <row r="839" spans="1:2" x14ac:dyDescent="0.35">
      <c r="A839" s="4">
        <v>81702</v>
      </c>
      <c r="B839">
        <v>0</v>
      </c>
    </row>
    <row r="840" spans="1:2" x14ac:dyDescent="0.35">
      <c r="A840" s="5">
        <v>45889</v>
      </c>
      <c r="B840">
        <v>0</v>
      </c>
    </row>
    <row r="841" spans="1:2" x14ac:dyDescent="0.35">
      <c r="A841" s="4">
        <v>56628</v>
      </c>
      <c r="B841">
        <v>1</v>
      </c>
    </row>
    <row r="842" spans="1:2" x14ac:dyDescent="0.35">
      <c r="A842" s="5">
        <v>34026</v>
      </c>
      <c r="B842">
        <v>0</v>
      </c>
    </row>
    <row r="843" spans="1:2" x14ac:dyDescent="0.35">
      <c r="A843" s="4">
        <v>40049</v>
      </c>
      <c r="B843">
        <v>0</v>
      </c>
    </row>
    <row r="844" spans="1:2" x14ac:dyDescent="0.35">
      <c r="A844" s="5">
        <v>34176</v>
      </c>
      <c r="B844">
        <v>0</v>
      </c>
    </row>
    <row r="845" spans="1:2" x14ac:dyDescent="0.35">
      <c r="A845" s="4">
        <v>19419</v>
      </c>
      <c r="B845">
        <v>0</v>
      </c>
    </row>
    <row r="846" spans="1:2" x14ac:dyDescent="0.35">
      <c r="A846" s="5">
        <v>82504</v>
      </c>
      <c r="B846">
        <v>0</v>
      </c>
    </row>
    <row r="847" spans="1:2" x14ac:dyDescent="0.35">
      <c r="A847" s="4">
        <v>81205</v>
      </c>
      <c r="B847">
        <v>4</v>
      </c>
    </row>
    <row r="848" spans="1:2" x14ac:dyDescent="0.35">
      <c r="A848" s="5">
        <v>61618</v>
      </c>
      <c r="B848">
        <v>0</v>
      </c>
    </row>
    <row r="849" spans="1:2" x14ac:dyDescent="0.35">
      <c r="A849" s="4">
        <v>55284</v>
      </c>
      <c r="B849">
        <v>0</v>
      </c>
    </row>
    <row r="850" spans="1:2" x14ac:dyDescent="0.35">
      <c r="A850" s="5">
        <v>49980</v>
      </c>
      <c r="B850">
        <v>0</v>
      </c>
    </row>
    <row r="851" spans="1:2" x14ac:dyDescent="0.35">
      <c r="A851" s="4">
        <v>15072</v>
      </c>
      <c r="B851">
        <v>0</v>
      </c>
    </row>
    <row r="852" spans="1:2" x14ac:dyDescent="0.35">
      <c r="A852" s="5">
        <v>49166</v>
      </c>
      <c r="B852">
        <v>0</v>
      </c>
    </row>
    <row r="853" spans="1:2" x14ac:dyDescent="0.35">
      <c r="A853" s="4">
        <v>65324</v>
      </c>
      <c r="B853">
        <v>0</v>
      </c>
    </row>
    <row r="854" spans="1:2" x14ac:dyDescent="0.35">
      <c r="A854" s="5">
        <v>82347</v>
      </c>
      <c r="B854">
        <v>2</v>
      </c>
    </row>
    <row r="855" spans="1:2" x14ac:dyDescent="0.35">
      <c r="A855" s="4">
        <v>30843</v>
      </c>
      <c r="B855">
        <v>1</v>
      </c>
    </row>
    <row r="856" spans="1:2" x14ac:dyDescent="0.35">
      <c r="A856" s="5">
        <v>46374</v>
      </c>
      <c r="B856">
        <v>3</v>
      </c>
    </row>
    <row r="857" spans="1:2" x14ac:dyDescent="0.35">
      <c r="A857" s="4">
        <v>60474</v>
      </c>
      <c r="B857">
        <v>0</v>
      </c>
    </row>
    <row r="858" spans="1:2" x14ac:dyDescent="0.35">
      <c r="A858" s="5">
        <v>38576</v>
      </c>
      <c r="B858">
        <v>0</v>
      </c>
    </row>
    <row r="859" spans="1:2" x14ac:dyDescent="0.35">
      <c r="A859" s="4">
        <v>55357</v>
      </c>
      <c r="B859">
        <v>0</v>
      </c>
    </row>
    <row r="860" spans="1:2" x14ac:dyDescent="0.35">
      <c r="A860" s="5">
        <v>37758</v>
      </c>
      <c r="B860">
        <v>0</v>
      </c>
    </row>
    <row r="861" spans="1:2" x14ac:dyDescent="0.35">
      <c r="A861" s="4">
        <v>85710</v>
      </c>
      <c r="B861">
        <v>1</v>
      </c>
    </row>
    <row r="862" spans="1:2" x14ac:dyDescent="0.35">
      <c r="A862" s="5">
        <v>23228</v>
      </c>
      <c r="B862">
        <v>0</v>
      </c>
    </row>
    <row r="863" spans="1:2" x14ac:dyDescent="0.35">
      <c r="A863" s="4">
        <v>44602</v>
      </c>
      <c r="B863">
        <v>0</v>
      </c>
    </row>
    <row r="864" spans="1:2" x14ac:dyDescent="0.35">
      <c r="A864" s="5">
        <v>7500</v>
      </c>
      <c r="B864">
        <v>0</v>
      </c>
    </row>
    <row r="865" spans="1:2" x14ac:dyDescent="0.35">
      <c r="A865" s="4">
        <v>38683</v>
      </c>
      <c r="B865">
        <v>0</v>
      </c>
    </row>
    <row r="866" spans="1:2" x14ac:dyDescent="0.35">
      <c r="A866" s="5">
        <v>49514</v>
      </c>
      <c r="B866">
        <v>0</v>
      </c>
    </row>
    <row r="867" spans="1:2" x14ac:dyDescent="0.35">
      <c r="A867" s="4">
        <v>57906</v>
      </c>
      <c r="B867">
        <v>0</v>
      </c>
    </row>
    <row r="868" spans="1:2" x14ac:dyDescent="0.35">
      <c r="A868" s="5">
        <v>43456</v>
      </c>
      <c r="B868">
        <v>0</v>
      </c>
    </row>
    <row r="869" spans="1:2" x14ac:dyDescent="0.35">
      <c r="A869" s="4">
        <v>19485</v>
      </c>
      <c r="B869">
        <v>0</v>
      </c>
    </row>
    <row r="870" spans="1:2" x14ac:dyDescent="0.35">
      <c r="A870" s="5">
        <v>53172</v>
      </c>
      <c r="B870">
        <v>0</v>
      </c>
    </row>
    <row r="871" spans="1:2" x14ac:dyDescent="0.35">
      <c r="A871" s="4">
        <v>30545</v>
      </c>
      <c r="B871">
        <v>0</v>
      </c>
    </row>
    <row r="872" spans="1:2" x14ac:dyDescent="0.35">
      <c r="A872" s="5">
        <v>70123</v>
      </c>
      <c r="B872">
        <v>2</v>
      </c>
    </row>
    <row r="873" spans="1:2" x14ac:dyDescent="0.35">
      <c r="A873" s="4">
        <v>62450</v>
      </c>
      <c r="B873">
        <v>1</v>
      </c>
    </row>
    <row r="874" spans="1:2" x14ac:dyDescent="0.35">
      <c r="A874" s="5">
        <v>21675</v>
      </c>
      <c r="B874">
        <v>0</v>
      </c>
    </row>
    <row r="875" spans="1:2" x14ac:dyDescent="0.35">
      <c r="A875" s="4">
        <v>42395</v>
      </c>
      <c r="B875">
        <v>0</v>
      </c>
    </row>
    <row r="876" spans="1:2" x14ac:dyDescent="0.35">
      <c r="A876" s="5">
        <v>61346</v>
      </c>
      <c r="B876">
        <v>0</v>
      </c>
    </row>
    <row r="877" spans="1:2" x14ac:dyDescent="0.35">
      <c r="A877" s="4">
        <v>80812</v>
      </c>
      <c r="B877">
        <v>3</v>
      </c>
    </row>
    <row r="878" spans="1:2" x14ac:dyDescent="0.35">
      <c r="A878" s="5">
        <v>42835</v>
      </c>
      <c r="B878">
        <v>0</v>
      </c>
    </row>
    <row r="879" spans="1:2" x14ac:dyDescent="0.35">
      <c r="A879" s="4">
        <v>39922</v>
      </c>
      <c r="B879">
        <v>0</v>
      </c>
    </row>
    <row r="880" spans="1:2" x14ac:dyDescent="0.35">
      <c r="A880" s="5">
        <v>86424</v>
      </c>
      <c r="B880">
        <v>0</v>
      </c>
    </row>
    <row r="881" spans="1:2" x14ac:dyDescent="0.35">
      <c r="A881" s="4">
        <v>17117</v>
      </c>
      <c r="B881">
        <v>0</v>
      </c>
    </row>
    <row r="882" spans="1:2" x14ac:dyDescent="0.35">
      <c r="A882" s="5">
        <v>24762</v>
      </c>
      <c r="B882">
        <v>2</v>
      </c>
    </row>
    <row r="883" spans="1:2" x14ac:dyDescent="0.35">
      <c r="A883" s="4">
        <v>35797</v>
      </c>
      <c r="B883">
        <v>0</v>
      </c>
    </row>
    <row r="884" spans="1:2" x14ac:dyDescent="0.35">
      <c r="A884" s="5">
        <v>36627</v>
      </c>
      <c r="B884">
        <v>0</v>
      </c>
    </row>
    <row r="885" spans="1:2" x14ac:dyDescent="0.35">
      <c r="A885" s="4">
        <v>51111</v>
      </c>
      <c r="B885">
        <v>0</v>
      </c>
    </row>
    <row r="886" spans="1:2" x14ac:dyDescent="0.35">
      <c r="A886" s="5">
        <v>86857</v>
      </c>
      <c r="B886">
        <v>1</v>
      </c>
    </row>
    <row r="887" spans="1:2" x14ac:dyDescent="0.35">
      <c r="A887" s="4">
        <v>82072</v>
      </c>
      <c r="B887">
        <v>0</v>
      </c>
    </row>
    <row r="888" spans="1:2" x14ac:dyDescent="0.35">
      <c r="A888" s="5">
        <v>46231</v>
      </c>
      <c r="B888">
        <v>0</v>
      </c>
    </row>
    <row r="889" spans="1:2" x14ac:dyDescent="0.35">
      <c r="A889" s="4">
        <v>42243</v>
      </c>
      <c r="B889">
        <v>0</v>
      </c>
    </row>
    <row r="890" spans="1:2" x14ac:dyDescent="0.35">
      <c r="A890" s="5">
        <v>51195</v>
      </c>
      <c r="B890">
        <v>0</v>
      </c>
    </row>
    <row r="891" spans="1:2" x14ac:dyDescent="0.35">
      <c r="A891" s="4">
        <v>68092</v>
      </c>
      <c r="B891">
        <v>0</v>
      </c>
    </row>
    <row r="892" spans="1:2" x14ac:dyDescent="0.35">
      <c r="A892" s="5">
        <v>31814</v>
      </c>
      <c r="B892">
        <v>1</v>
      </c>
    </row>
    <row r="893" spans="1:2" x14ac:dyDescent="0.35">
      <c r="A893" s="4">
        <v>51390</v>
      </c>
      <c r="B893">
        <v>0</v>
      </c>
    </row>
    <row r="894" spans="1:2" x14ac:dyDescent="0.35">
      <c r="A894" s="5">
        <v>76630</v>
      </c>
      <c r="B894">
        <v>0</v>
      </c>
    </row>
    <row r="895" spans="1:2" x14ac:dyDescent="0.35">
      <c r="A895" s="4">
        <v>26868</v>
      </c>
      <c r="B895">
        <v>0</v>
      </c>
    </row>
    <row r="896" spans="1:2" x14ac:dyDescent="0.35">
      <c r="A896" s="5">
        <v>48948</v>
      </c>
      <c r="B896">
        <v>2</v>
      </c>
    </row>
    <row r="897" spans="1:2" x14ac:dyDescent="0.35">
      <c r="A897" s="4">
        <v>55260</v>
      </c>
      <c r="B897">
        <v>0</v>
      </c>
    </row>
    <row r="898" spans="1:2" x14ac:dyDescent="0.35">
      <c r="A898" s="5">
        <v>64090</v>
      </c>
      <c r="B898">
        <v>1</v>
      </c>
    </row>
    <row r="899" spans="1:2" x14ac:dyDescent="0.35">
      <c r="A899" s="4">
        <v>78331</v>
      </c>
      <c r="B899">
        <v>0</v>
      </c>
    </row>
    <row r="900" spans="1:2" x14ac:dyDescent="0.35">
      <c r="A900" s="5">
        <v>37087</v>
      </c>
      <c r="B900">
        <v>0</v>
      </c>
    </row>
    <row r="901" spans="1:2" x14ac:dyDescent="0.35">
      <c r="A901" s="4">
        <v>21846</v>
      </c>
      <c r="B901">
        <v>0</v>
      </c>
    </row>
    <row r="902" spans="1:2" x14ac:dyDescent="0.35">
      <c r="A902" s="5">
        <v>81320</v>
      </c>
      <c r="B902">
        <v>0</v>
      </c>
    </row>
    <row r="903" spans="1:2" x14ac:dyDescent="0.35">
      <c r="A903" s="4">
        <v>54137</v>
      </c>
      <c r="B903">
        <v>0</v>
      </c>
    </row>
    <row r="904" spans="1:2" x14ac:dyDescent="0.35">
      <c r="A904" s="5">
        <v>66825</v>
      </c>
      <c r="B904">
        <v>0</v>
      </c>
    </row>
    <row r="905" spans="1:2" x14ac:dyDescent="0.35">
      <c r="A905" s="4">
        <v>57100</v>
      </c>
      <c r="B905">
        <v>0</v>
      </c>
    </row>
    <row r="906" spans="1:2" x14ac:dyDescent="0.35">
      <c r="A906" s="5">
        <v>58917</v>
      </c>
      <c r="B906">
        <v>0</v>
      </c>
    </row>
    <row r="907" spans="1:2" x14ac:dyDescent="0.35">
      <c r="A907" s="4">
        <v>85072</v>
      </c>
      <c r="B907">
        <v>0</v>
      </c>
    </row>
    <row r="908" spans="1:2" x14ac:dyDescent="0.35">
      <c r="A908" s="5">
        <v>86429</v>
      </c>
      <c r="B908">
        <v>2</v>
      </c>
    </row>
    <row r="909" spans="1:2" x14ac:dyDescent="0.35">
      <c r="A909" s="4">
        <v>45684</v>
      </c>
      <c r="B909">
        <v>0</v>
      </c>
    </row>
    <row r="910" spans="1:2" x14ac:dyDescent="0.35">
      <c r="A910" s="5">
        <v>47889</v>
      </c>
      <c r="B910">
        <v>0</v>
      </c>
    </row>
    <row r="911" spans="1:2" x14ac:dyDescent="0.35">
      <c r="A911" s="4">
        <v>45921</v>
      </c>
      <c r="B911">
        <v>0</v>
      </c>
    </row>
    <row r="912" spans="1:2" x14ac:dyDescent="0.35">
      <c r="A912" s="5">
        <v>78420</v>
      </c>
      <c r="B912">
        <v>0</v>
      </c>
    </row>
    <row r="913" spans="1:2" x14ac:dyDescent="0.35">
      <c r="A913" s="4">
        <v>75114</v>
      </c>
      <c r="B913">
        <v>0</v>
      </c>
    </row>
    <row r="914" spans="1:2" x14ac:dyDescent="0.35">
      <c r="A914" s="5">
        <v>52278</v>
      </c>
      <c r="B914">
        <v>1</v>
      </c>
    </row>
    <row r="915" spans="1:2" x14ac:dyDescent="0.35">
      <c r="A915" s="4">
        <v>35641</v>
      </c>
      <c r="B915">
        <v>1</v>
      </c>
    </row>
    <row r="916" spans="1:2" x14ac:dyDescent="0.35">
      <c r="A916" s="5">
        <v>95529</v>
      </c>
      <c r="B916">
        <v>2</v>
      </c>
    </row>
    <row r="917" spans="1:2" x14ac:dyDescent="0.35">
      <c r="A917" s="4">
        <v>62820</v>
      </c>
      <c r="B917">
        <v>0</v>
      </c>
    </row>
    <row r="918" spans="1:2" x14ac:dyDescent="0.35">
      <c r="A918" s="5">
        <v>73113</v>
      </c>
      <c r="B918">
        <v>0</v>
      </c>
    </row>
    <row r="919" spans="1:2" x14ac:dyDescent="0.35">
      <c r="A919" s="4">
        <v>84169</v>
      </c>
      <c r="B919">
        <v>3</v>
      </c>
    </row>
    <row r="920" spans="1:2" x14ac:dyDescent="0.35">
      <c r="A920" s="5">
        <v>42607</v>
      </c>
      <c r="B920">
        <v>0</v>
      </c>
    </row>
    <row r="921" spans="1:2" x14ac:dyDescent="0.35">
      <c r="A921" s="4">
        <v>74637</v>
      </c>
      <c r="B921">
        <v>1</v>
      </c>
    </row>
    <row r="922" spans="1:2" x14ac:dyDescent="0.35">
      <c r="A922" s="5">
        <v>46015</v>
      </c>
      <c r="B922">
        <v>2</v>
      </c>
    </row>
    <row r="923" spans="1:2" x14ac:dyDescent="0.35">
      <c r="A923" s="4">
        <v>72354</v>
      </c>
      <c r="B923">
        <v>0</v>
      </c>
    </row>
    <row r="924" spans="1:2" x14ac:dyDescent="0.35">
      <c r="A924" s="5">
        <v>39858</v>
      </c>
      <c r="B924">
        <v>1</v>
      </c>
    </row>
    <row r="925" spans="1:2" x14ac:dyDescent="0.35">
      <c r="A925" s="4">
        <v>34469</v>
      </c>
      <c r="B925">
        <v>0</v>
      </c>
    </row>
    <row r="926" spans="1:2" x14ac:dyDescent="0.35">
      <c r="A926" s="5">
        <v>83033</v>
      </c>
      <c r="B926">
        <v>1</v>
      </c>
    </row>
    <row r="927" spans="1:2" x14ac:dyDescent="0.35">
      <c r="A927" s="4">
        <v>24401</v>
      </c>
      <c r="B927">
        <v>0</v>
      </c>
    </row>
    <row r="928" spans="1:2" x14ac:dyDescent="0.35">
      <c r="A928" s="5">
        <v>77583</v>
      </c>
      <c r="B928">
        <v>1</v>
      </c>
    </row>
    <row r="929" spans="1:2" x14ac:dyDescent="0.35">
      <c r="A929" s="4">
        <v>74116</v>
      </c>
      <c r="B929">
        <v>1</v>
      </c>
    </row>
    <row r="930" spans="1:2" x14ac:dyDescent="0.35">
      <c r="A930" s="5">
        <v>74293</v>
      </c>
      <c r="B930">
        <v>0</v>
      </c>
    </row>
    <row r="931" spans="1:2" x14ac:dyDescent="0.35">
      <c r="A931" s="4">
        <v>68397</v>
      </c>
      <c r="B931">
        <v>0</v>
      </c>
    </row>
    <row r="932" spans="1:2" x14ac:dyDescent="0.35">
      <c r="A932" s="5">
        <v>79632</v>
      </c>
      <c r="B932">
        <v>0</v>
      </c>
    </row>
    <row r="933" spans="1:2" x14ac:dyDescent="0.35">
      <c r="A933" s="4">
        <v>46107</v>
      </c>
      <c r="B933">
        <v>0</v>
      </c>
    </row>
    <row r="934" spans="1:2" x14ac:dyDescent="0.35">
      <c r="A934" s="5">
        <v>64950</v>
      </c>
      <c r="B934">
        <v>1</v>
      </c>
    </row>
    <row r="935" spans="1:2" x14ac:dyDescent="0.35">
      <c r="A935" s="4">
        <v>25443</v>
      </c>
      <c r="B935">
        <v>0</v>
      </c>
    </row>
    <row r="936" spans="1:2" x14ac:dyDescent="0.35">
      <c r="A936" s="5">
        <v>75127</v>
      </c>
      <c r="B936">
        <v>0</v>
      </c>
    </row>
    <row r="937" spans="1:2" x14ac:dyDescent="0.35">
      <c r="A937" s="4">
        <v>32892</v>
      </c>
      <c r="B937">
        <v>0</v>
      </c>
    </row>
    <row r="938" spans="1:2" x14ac:dyDescent="0.35">
      <c r="A938" s="5">
        <v>71796</v>
      </c>
      <c r="B938">
        <v>0</v>
      </c>
    </row>
    <row r="939" spans="1:2" x14ac:dyDescent="0.35">
      <c r="A939" s="4">
        <v>67536</v>
      </c>
      <c r="B939">
        <v>1</v>
      </c>
    </row>
    <row r="940" spans="1:2" x14ac:dyDescent="0.35">
      <c r="A940" s="5">
        <v>55239</v>
      </c>
      <c r="B940">
        <v>0</v>
      </c>
    </row>
    <row r="941" spans="1:2" x14ac:dyDescent="0.35">
      <c r="A941" s="4">
        <v>60554</v>
      </c>
      <c r="B941">
        <v>0</v>
      </c>
    </row>
    <row r="942" spans="1:2" x14ac:dyDescent="0.35">
      <c r="A942" s="5">
        <v>64831</v>
      </c>
      <c r="B942">
        <v>0</v>
      </c>
    </row>
    <row r="943" spans="1:2" x14ac:dyDescent="0.35">
      <c r="A943" s="4">
        <v>56067</v>
      </c>
      <c r="B943">
        <v>0</v>
      </c>
    </row>
    <row r="944" spans="1:2" x14ac:dyDescent="0.35">
      <c r="A944" s="5">
        <v>82025</v>
      </c>
      <c r="B944">
        <v>2</v>
      </c>
    </row>
    <row r="945" spans="1:2" x14ac:dyDescent="0.35">
      <c r="A945" s="4">
        <v>94384</v>
      </c>
      <c r="B945">
        <v>4</v>
      </c>
    </row>
    <row r="946" spans="1:2" x14ac:dyDescent="0.35">
      <c r="A946" s="5">
        <v>14906</v>
      </c>
      <c r="B946">
        <v>0</v>
      </c>
    </row>
    <row r="947" spans="1:2" x14ac:dyDescent="0.35">
      <c r="A947" s="4">
        <v>51563</v>
      </c>
      <c r="B947">
        <v>2</v>
      </c>
    </row>
    <row r="948" spans="1:2" x14ac:dyDescent="0.35">
      <c r="A948" s="5">
        <v>57937</v>
      </c>
      <c r="B948">
        <v>0</v>
      </c>
    </row>
    <row r="949" spans="1:2" x14ac:dyDescent="0.35">
      <c r="A949" s="4">
        <v>68274</v>
      </c>
      <c r="B949">
        <v>0</v>
      </c>
    </row>
    <row r="950" spans="1:2" x14ac:dyDescent="0.35">
      <c r="A950" s="5">
        <v>39771</v>
      </c>
      <c r="B950">
        <v>0</v>
      </c>
    </row>
    <row r="951" spans="1:2" x14ac:dyDescent="0.35">
      <c r="A951" s="4">
        <v>67893</v>
      </c>
      <c r="B951">
        <v>0</v>
      </c>
    </row>
    <row r="952" spans="1:2" x14ac:dyDescent="0.35">
      <c r="A952" s="5">
        <v>27922</v>
      </c>
      <c r="B952">
        <v>0</v>
      </c>
    </row>
    <row r="953" spans="1:2" x14ac:dyDescent="0.35">
      <c r="A953" s="4">
        <v>52190</v>
      </c>
      <c r="B953">
        <v>1</v>
      </c>
    </row>
    <row r="954" spans="1:2" x14ac:dyDescent="0.35">
      <c r="A954" s="5">
        <v>44051</v>
      </c>
      <c r="B954">
        <v>1</v>
      </c>
    </row>
    <row r="955" spans="1:2" x14ac:dyDescent="0.35">
      <c r="A955" s="4">
        <v>42767</v>
      </c>
      <c r="B955">
        <v>0</v>
      </c>
    </row>
    <row r="956" spans="1:2" x14ac:dyDescent="0.35">
      <c r="A956" s="5">
        <v>46106</v>
      </c>
      <c r="B956">
        <v>0</v>
      </c>
    </row>
    <row r="957" spans="1:2" x14ac:dyDescent="0.35">
      <c r="A957" s="4">
        <v>16927</v>
      </c>
      <c r="B957">
        <v>0</v>
      </c>
    </row>
    <row r="958" spans="1:2" x14ac:dyDescent="0.35">
      <c r="A958" s="5">
        <v>59754</v>
      </c>
      <c r="B958">
        <v>1</v>
      </c>
    </row>
    <row r="959" spans="1:2" x14ac:dyDescent="0.35">
      <c r="A959" s="4">
        <v>53700</v>
      </c>
      <c r="B959">
        <v>0</v>
      </c>
    </row>
    <row r="960" spans="1:2" x14ac:dyDescent="0.35">
      <c r="A960" s="5">
        <v>59041</v>
      </c>
      <c r="B960">
        <v>0</v>
      </c>
    </row>
    <row r="961" spans="1:2" x14ac:dyDescent="0.35">
      <c r="A961" s="4">
        <v>54237</v>
      </c>
      <c r="B961">
        <v>0</v>
      </c>
    </row>
    <row r="962" spans="1:2" x14ac:dyDescent="0.35">
      <c r="A962" s="5">
        <v>70647</v>
      </c>
      <c r="B962">
        <v>0</v>
      </c>
    </row>
    <row r="963" spans="1:2" x14ac:dyDescent="0.35">
      <c r="A963" s="4">
        <v>52597</v>
      </c>
      <c r="B963">
        <v>0</v>
      </c>
    </row>
    <row r="964" spans="1:2" x14ac:dyDescent="0.35">
      <c r="A964" s="5">
        <v>41021</v>
      </c>
      <c r="B964">
        <v>1</v>
      </c>
    </row>
    <row r="965" spans="1:2" x14ac:dyDescent="0.35">
      <c r="A965" s="4">
        <v>40233</v>
      </c>
      <c r="B965">
        <v>0</v>
      </c>
    </row>
    <row r="966" spans="1:2" x14ac:dyDescent="0.35">
      <c r="A966" s="5">
        <v>50183</v>
      </c>
      <c r="B966">
        <v>0</v>
      </c>
    </row>
    <row r="967" spans="1:2" x14ac:dyDescent="0.35">
      <c r="A967" s="4">
        <v>54753</v>
      </c>
      <c r="B967">
        <v>0</v>
      </c>
    </row>
    <row r="968" spans="1:2" x14ac:dyDescent="0.35">
      <c r="A968" s="5">
        <v>92955</v>
      </c>
      <c r="B968">
        <v>3</v>
      </c>
    </row>
    <row r="969" spans="1:2" x14ac:dyDescent="0.35">
      <c r="A969" s="4">
        <v>33471</v>
      </c>
      <c r="B969">
        <v>0</v>
      </c>
    </row>
    <row r="970" spans="1:2" x14ac:dyDescent="0.35">
      <c r="A970" s="5">
        <v>34596</v>
      </c>
      <c r="B970">
        <v>1</v>
      </c>
    </row>
    <row r="971" spans="1:2" x14ac:dyDescent="0.35">
      <c r="A971" s="4">
        <v>44010</v>
      </c>
      <c r="B971">
        <v>0</v>
      </c>
    </row>
    <row r="972" spans="1:2" x14ac:dyDescent="0.35">
      <c r="A972" s="5">
        <v>84219</v>
      </c>
      <c r="B972">
        <v>0</v>
      </c>
    </row>
    <row r="973" spans="1:2" x14ac:dyDescent="0.35">
      <c r="A973" s="4">
        <v>40706</v>
      </c>
      <c r="B973">
        <v>0</v>
      </c>
    </row>
    <row r="974" spans="1:2" x14ac:dyDescent="0.35">
      <c r="A974" s="5">
        <v>15716</v>
      </c>
      <c r="B974">
        <v>0</v>
      </c>
    </row>
    <row r="975" spans="1:2" x14ac:dyDescent="0.35">
      <c r="A975" s="4">
        <v>59052</v>
      </c>
      <c r="B975">
        <v>0</v>
      </c>
    </row>
    <row r="976" spans="1:2" x14ac:dyDescent="0.35">
      <c r="A976" s="5">
        <v>80573</v>
      </c>
      <c r="B976">
        <v>0</v>
      </c>
    </row>
    <row r="977" spans="1:2" x14ac:dyDescent="0.35">
      <c r="A977" s="4">
        <v>83715</v>
      </c>
      <c r="B977">
        <v>0</v>
      </c>
    </row>
    <row r="978" spans="1:2" x14ac:dyDescent="0.35">
      <c r="A978" s="5">
        <v>82576</v>
      </c>
      <c r="B978">
        <v>1</v>
      </c>
    </row>
    <row r="979" spans="1:2" x14ac:dyDescent="0.35">
      <c r="A979" s="4">
        <v>56962</v>
      </c>
      <c r="B979">
        <v>0</v>
      </c>
    </row>
    <row r="980" spans="1:2" x14ac:dyDescent="0.35">
      <c r="A980" s="5">
        <v>35704</v>
      </c>
      <c r="B980">
        <v>0</v>
      </c>
    </row>
    <row r="981" spans="1:2" x14ac:dyDescent="0.35">
      <c r="A981" s="4">
        <v>53103</v>
      </c>
      <c r="B981">
        <v>1</v>
      </c>
    </row>
    <row r="982" spans="1:2" x14ac:dyDescent="0.35">
      <c r="A982" s="5">
        <v>46779</v>
      </c>
      <c r="B982">
        <v>0</v>
      </c>
    </row>
    <row r="983" spans="1:2" x14ac:dyDescent="0.35">
      <c r="A983" s="4">
        <v>4861</v>
      </c>
      <c r="B983">
        <v>0</v>
      </c>
    </row>
    <row r="984" spans="1:2" x14ac:dyDescent="0.35">
      <c r="A984" s="5">
        <v>33462</v>
      </c>
      <c r="B984">
        <v>0</v>
      </c>
    </row>
    <row r="985" spans="1:2" x14ac:dyDescent="0.35">
      <c r="A985" s="4">
        <v>63693</v>
      </c>
      <c r="B985">
        <v>0</v>
      </c>
    </row>
    <row r="986" spans="1:2" x14ac:dyDescent="0.35">
      <c r="A986" s="5">
        <v>80763</v>
      </c>
      <c r="B986">
        <v>3</v>
      </c>
    </row>
    <row r="987" spans="1:2" x14ac:dyDescent="0.35">
      <c r="A987" s="4">
        <v>65352</v>
      </c>
      <c r="B987">
        <v>0</v>
      </c>
    </row>
    <row r="988" spans="1:2" x14ac:dyDescent="0.35">
      <c r="A988" s="5">
        <v>82170</v>
      </c>
      <c r="B988">
        <v>0</v>
      </c>
    </row>
    <row r="989" spans="1:2" x14ac:dyDescent="0.35">
      <c r="A989" s="4">
        <v>75759</v>
      </c>
      <c r="B989">
        <v>4</v>
      </c>
    </row>
    <row r="990" spans="1:2" x14ac:dyDescent="0.35">
      <c r="A990" s="5">
        <v>79689</v>
      </c>
      <c r="B990">
        <v>0</v>
      </c>
    </row>
    <row r="991" spans="1:2" x14ac:dyDescent="0.35">
      <c r="A991" s="4">
        <v>35340</v>
      </c>
      <c r="B991">
        <v>0</v>
      </c>
    </row>
    <row r="992" spans="1:2" x14ac:dyDescent="0.35">
      <c r="A992" s="5">
        <v>85683</v>
      </c>
      <c r="B992">
        <v>5</v>
      </c>
    </row>
    <row r="993" spans="1:2" x14ac:dyDescent="0.35">
      <c r="A993" s="4">
        <v>24884</v>
      </c>
      <c r="B993">
        <v>0</v>
      </c>
    </row>
    <row r="994" spans="1:2" x14ac:dyDescent="0.35">
      <c r="A994" s="5">
        <v>42021</v>
      </c>
      <c r="B994">
        <v>1</v>
      </c>
    </row>
    <row r="995" spans="1:2" x14ac:dyDescent="0.35">
      <c r="A995" s="4">
        <v>64449</v>
      </c>
      <c r="B995">
        <v>0</v>
      </c>
    </row>
    <row r="996" spans="1:2" x14ac:dyDescent="0.35">
      <c r="A996" s="5">
        <v>64587</v>
      </c>
      <c r="B996">
        <v>0</v>
      </c>
    </row>
    <row r="997" spans="1:2" x14ac:dyDescent="0.35">
      <c r="A997" s="4">
        <v>34824</v>
      </c>
      <c r="B997">
        <v>0</v>
      </c>
    </row>
    <row r="998" spans="1:2" x14ac:dyDescent="0.35">
      <c r="A998" s="5">
        <v>75437</v>
      </c>
      <c r="B998">
        <v>1</v>
      </c>
    </row>
    <row r="999" spans="1:2" x14ac:dyDescent="0.35">
      <c r="A999" s="4">
        <v>26091</v>
      </c>
      <c r="B999">
        <v>0</v>
      </c>
    </row>
    <row r="1000" spans="1:2" x14ac:dyDescent="0.35">
      <c r="A1000" s="5">
        <v>52845</v>
      </c>
      <c r="B1000">
        <v>1</v>
      </c>
    </row>
    <row r="1001" spans="1:2" x14ac:dyDescent="0.35">
      <c r="A1001" s="4">
        <v>46086</v>
      </c>
      <c r="B1001">
        <v>0</v>
      </c>
    </row>
    <row r="1002" spans="1:2" x14ac:dyDescent="0.35">
      <c r="A1002" s="5">
        <v>78028</v>
      </c>
      <c r="B1002">
        <v>3</v>
      </c>
    </row>
    <row r="1003" spans="1:2" x14ac:dyDescent="0.35">
      <c r="A1003" s="4">
        <v>95169</v>
      </c>
      <c r="B1003">
        <v>3</v>
      </c>
    </row>
    <row r="1004" spans="1:2" x14ac:dyDescent="0.35">
      <c r="A1004" s="5">
        <v>56337</v>
      </c>
      <c r="B1004">
        <v>3</v>
      </c>
    </row>
    <row r="1005" spans="1:2" x14ac:dyDescent="0.35">
      <c r="A1005" s="4">
        <v>22434</v>
      </c>
      <c r="B1005">
        <v>0</v>
      </c>
    </row>
    <row r="1006" spans="1:2" x14ac:dyDescent="0.35">
      <c r="A1006" s="5">
        <v>36930</v>
      </c>
      <c r="B1006">
        <v>0</v>
      </c>
    </row>
    <row r="1007" spans="1:2" x14ac:dyDescent="0.35">
      <c r="A1007" s="4">
        <v>36130</v>
      </c>
      <c r="B1007">
        <v>2</v>
      </c>
    </row>
    <row r="1008" spans="1:2" x14ac:dyDescent="0.35">
      <c r="A1008" s="5">
        <v>65569</v>
      </c>
      <c r="B1008">
        <v>0</v>
      </c>
    </row>
    <row r="1009" spans="1:2" x14ac:dyDescent="0.35">
      <c r="A1009" s="4">
        <v>83844</v>
      </c>
      <c r="B1009">
        <v>1</v>
      </c>
    </row>
    <row r="1010" spans="1:2" x14ac:dyDescent="0.35">
      <c r="A1010" s="5">
        <v>19514</v>
      </c>
      <c r="B1010">
        <v>1</v>
      </c>
    </row>
    <row r="1011" spans="1:2" x14ac:dyDescent="0.35">
      <c r="A1011" s="4">
        <v>36736</v>
      </c>
      <c r="B1011">
        <v>0</v>
      </c>
    </row>
    <row r="1012" spans="1:2" x14ac:dyDescent="0.35">
      <c r="A1012" s="5">
        <v>77568</v>
      </c>
      <c r="B1012">
        <v>3</v>
      </c>
    </row>
    <row r="1013" spans="1:2" x14ac:dyDescent="0.35">
      <c r="A1013" s="4">
        <v>49187</v>
      </c>
      <c r="B1013">
        <v>0</v>
      </c>
    </row>
    <row r="1014" spans="1:2" x14ac:dyDescent="0.35">
      <c r="A1014" s="5">
        <v>30168</v>
      </c>
      <c r="B1014">
        <v>0</v>
      </c>
    </row>
    <row r="1015" spans="1:2" x14ac:dyDescent="0.35">
      <c r="A1015" s="4">
        <v>34053</v>
      </c>
      <c r="B1015">
        <v>0</v>
      </c>
    </row>
    <row r="1016" spans="1:2" x14ac:dyDescent="0.35">
      <c r="A1016" s="5">
        <v>38196</v>
      </c>
      <c r="B1016">
        <v>0</v>
      </c>
    </row>
    <row r="1017" spans="1:2" x14ac:dyDescent="0.35">
      <c r="A1017" s="4">
        <v>59412</v>
      </c>
      <c r="B1017">
        <v>0</v>
      </c>
    </row>
    <row r="1018" spans="1:2" x14ac:dyDescent="0.35">
      <c r="A1018" s="5">
        <v>70924</v>
      </c>
      <c r="B1018">
        <v>1</v>
      </c>
    </row>
    <row r="1019" spans="1:2" x14ac:dyDescent="0.35">
      <c r="A1019" s="4">
        <v>54165</v>
      </c>
      <c r="B1019">
        <v>0</v>
      </c>
    </row>
    <row r="1020" spans="1:2" x14ac:dyDescent="0.35">
      <c r="A1020" s="5">
        <v>32300</v>
      </c>
      <c r="B1020">
        <v>0</v>
      </c>
    </row>
    <row r="1021" spans="1:2" x14ac:dyDescent="0.35">
      <c r="A1021" s="4">
        <v>20180</v>
      </c>
      <c r="B1021">
        <v>0</v>
      </c>
    </row>
    <row r="1022" spans="1:2" x14ac:dyDescent="0.35">
      <c r="A1022" s="5">
        <v>34961</v>
      </c>
      <c r="B1022">
        <v>0</v>
      </c>
    </row>
    <row r="1023" spans="1:2" x14ac:dyDescent="0.35">
      <c r="A1023" s="4">
        <v>28440</v>
      </c>
      <c r="B1023">
        <v>0</v>
      </c>
    </row>
    <row r="1024" spans="1:2" x14ac:dyDescent="0.35">
      <c r="A1024" s="5">
        <v>64504</v>
      </c>
      <c r="B1024">
        <v>1</v>
      </c>
    </row>
    <row r="1025" spans="1:2" x14ac:dyDescent="0.35">
      <c r="A1025" s="4">
        <v>33564</v>
      </c>
      <c r="B1025">
        <v>0</v>
      </c>
    </row>
    <row r="1026" spans="1:2" x14ac:dyDescent="0.35">
      <c r="A1026" s="5">
        <v>17345</v>
      </c>
      <c r="B1026">
        <v>0</v>
      </c>
    </row>
    <row r="1027" spans="1:2" x14ac:dyDescent="0.35">
      <c r="A1027" s="4">
        <v>56320</v>
      </c>
      <c r="B1027">
        <v>0</v>
      </c>
    </row>
    <row r="1028" spans="1:2" x14ac:dyDescent="0.35">
      <c r="A1028" s="5">
        <v>28647</v>
      </c>
      <c r="B1028">
        <v>2</v>
      </c>
    </row>
    <row r="1029" spans="1:2" x14ac:dyDescent="0.35">
      <c r="A1029" s="4">
        <v>15038</v>
      </c>
      <c r="B1029">
        <v>0</v>
      </c>
    </row>
    <row r="1030" spans="1:2" x14ac:dyDescent="0.35">
      <c r="A1030" s="5">
        <v>32173</v>
      </c>
      <c r="B1030">
        <v>0</v>
      </c>
    </row>
    <row r="1031" spans="1:2" x14ac:dyDescent="0.35">
      <c r="A1031" s="4">
        <v>68316</v>
      </c>
      <c r="B1031">
        <v>0</v>
      </c>
    </row>
    <row r="1032" spans="1:2" x14ac:dyDescent="0.35">
      <c r="A1032" s="5">
        <v>74538</v>
      </c>
      <c r="B1032">
        <v>2</v>
      </c>
    </row>
    <row r="1033" spans="1:2" x14ac:dyDescent="0.35">
      <c r="A1033" s="4">
        <v>91700</v>
      </c>
      <c r="B1033">
        <v>1</v>
      </c>
    </row>
    <row r="1034" spans="1:2" x14ac:dyDescent="0.35">
      <c r="A1034" s="5">
        <v>68695</v>
      </c>
      <c r="B1034">
        <v>0</v>
      </c>
    </row>
    <row r="1035" spans="1:2" x14ac:dyDescent="0.35">
      <c r="A1035" s="4">
        <v>31056</v>
      </c>
      <c r="B1035">
        <v>0</v>
      </c>
    </row>
    <row r="1036" spans="1:2" x14ac:dyDescent="0.35">
      <c r="A1036" s="5">
        <v>79593</v>
      </c>
      <c r="B1036">
        <v>1</v>
      </c>
    </row>
    <row r="1037" spans="1:2" x14ac:dyDescent="0.35">
      <c r="A1037" s="4">
        <v>28071</v>
      </c>
      <c r="B1037">
        <v>0</v>
      </c>
    </row>
    <row r="1038" spans="1:2" x14ac:dyDescent="0.35">
      <c r="A1038" s="5">
        <v>37334</v>
      </c>
      <c r="B1038">
        <v>0</v>
      </c>
    </row>
    <row r="1039" spans="1:2" x14ac:dyDescent="0.35">
      <c r="A1039" s="4">
        <v>46423</v>
      </c>
      <c r="B1039">
        <v>0</v>
      </c>
    </row>
    <row r="1040" spans="1:2" x14ac:dyDescent="0.35">
      <c r="A1040" s="5">
        <v>37126</v>
      </c>
      <c r="B1040">
        <v>2</v>
      </c>
    </row>
    <row r="1041" spans="1:2" x14ac:dyDescent="0.35">
      <c r="A1041" s="4">
        <v>47703</v>
      </c>
      <c r="B1041">
        <v>0</v>
      </c>
    </row>
    <row r="1042" spans="1:2" x14ac:dyDescent="0.35">
      <c r="A1042" s="5">
        <v>61180</v>
      </c>
      <c r="B1042">
        <v>1</v>
      </c>
    </row>
    <row r="1043" spans="1:2" x14ac:dyDescent="0.35">
      <c r="A1043" s="4">
        <v>38998</v>
      </c>
      <c r="B1043">
        <v>0</v>
      </c>
    </row>
    <row r="1044" spans="1:2" x14ac:dyDescent="0.35">
      <c r="A1044" s="5">
        <v>8028</v>
      </c>
      <c r="B1044">
        <v>0</v>
      </c>
    </row>
    <row r="1045" spans="1:2" x14ac:dyDescent="0.35">
      <c r="A1045" s="4">
        <v>76081</v>
      </c>
      <c r="B1045">
        <v>1</v>
      </c>
    </row>
    <row r="1046" spans="1:2" x14ac:dyDescent="0.35">
      <c r="A1046" s="5">
        <v>34728</v>
      </c>
      <c r="B1046">
        <v>1</v>
      </c>
    </row>
    <row r="1047" spans="1:2" x14ac:dyDescent="0.35">
      <c r="A1047" s="4">
        <v>33168</v>
      </c>
      <c r="B1047">
        <v>0</v>
      </c>
    </row>
    <row r="1048" spans="1:2" x14ac:dyDescent="0.35">
      <c r="A1048" s="5">
        <v>33585</v>
      </c>
      <c r="B1048">
        <v>0</v>
      </c>
    </row>
    <row r="1049" spans="1:2" x14ac:dyDescent="0.35">
      <c r="A1049" s="4">
        <v>77037</v>
      </c>
      <c r="B1049">
        <v>0</v>
      </c>
    </row>
    <row r="1050" spans="1:2" x14ac:dyDescent="0.35">
      <c r="A1050" s="5">
        <v>35196</v>
      </c>
      <c r="B1050">
        <v>1</v>
      </c>
    </row>
    <row r="1051" spans="1:2" x14ac:dyDescent="0.35">
      <c r="A1051" s="4">
        <v>44529</v>
      </c>
      <c r="B1051">
        <v>1</v>
      </c>
    </row>
    <row r="1052" spans="1:2" x14ac:dyDescent="0.35">
      <c r="A1052" s="5">
        <v>70924</v>
      </c>
      <c r="B1052">
        <v>1</v>
      </c>
    </row>
    <row r="1053" spans="1:2" x14ac:dyDescent="0.35">
      <c r="A1053" s="4">
        <v>28764</v>
      </c>
      <c r="B1053">
        <v>1</v>
      </c>
    </row>
    <row r="1054" spans="1:2" x14ac:dyDescent="0.35">
      <c r="A1054" s="5">
        <v>69098</v>
      </c>
      <c r="B1054">
        <v>0</v>
      </c>
    </row>
    <row r="1055" spans="1:2" x14ac:dyDescent="0.35">
      <c r="A1055" s="4">
        <v>25959</v>
      </c>
      <c r="B1055">
        <v>1</v>
      </c>
    </row>
    <row r="1056" spans="1:2" x14ac:dyDescent="0.35">
      <c r="A1056" s="5">
        <v>27100</v>
      </c>
      <c r="B1056">
        <v>0</v>
      </c>
    </row>
    <row r="1057" spans="1:2" x14ac:dyDescent="0.35">
      <c r="A1057" s="4">
        <v>70596</v>
      </c>
      <c r="B1057">
        <v>0</v>
      </c>
    </row>
    <row r="1058" spans="1:2" x14ac:dyDescent="0.35">
      <c r="A1058" s="5">
        <v>42557</v>
      </c>
      <c r="B1058">
        <v>0</v>
      </c>
    </row>
    <row r="1059" spans="1:2" x14ac:dyDescent="0.35">
      <c r="A1059" s="4">
        <v>53312</v>
      </c>
      <c r="B1059">
        <v>0</v>
      </c>
    </row>
    <row r="1060" spans="1:2" x14ac:dyDescent="0.35">
      <c r="A1060" s="5">
        <v>72228</v>
      </c>
      <c r="B1060">
        <v>0</v>
      </c>
    </row>
    <row r="1061" spans="1:2" x14ac:dyDescent="0.35">
      <c r="A1061" s="4">
        <v>67605</v>
      </c>
      <c r="B1061">
        <v>0</v>
      </c>
    </row>
    <row r="1062" spans="1:2" x14ac:dyDescent="0.35">
      <c r="A1062" s="5">
        <v>62845</v>
      </c>
      <c r="B1062">
        <v>1</v>
      </c>
    </row>
    <row r="1063" spans="1:2" x14ac:dyDescent="0.35">
      <c r="A1063" s="4">
        <v>65196</v>
      </c>
      <c r="B1063">
        <v>1</v>
      </c>
    </row>
    <row r="1064" spans="1:2" x14ac:dyDescent="0.35">
      <c r="A1064" s="5">
        <v>42000</v>
      </c>
      <c r="B1064">
        <v>1</v>
      </c>
    </row>
    <row r="1065" spans="1:2" x14ac:dyDescent="0.35">
      <c r="A1065" s="4">
        <v>35860</v>
      </c>
      <c r="B1065">
        <v>1</v>
      </c>
    </row>
    <row r="1066" spans="1:2" x14ac:dyDescent="0.35">
      <c r="A1066" s="5">
        <v>65526</v>
      </c>
      <c r="B1066">
        <v>0</v>
      </c>
    </row>
    <row r="1067" spans="1:2" x14ac:dyDescent="0.35">
      <c r="A1067" s="4">
        <v>16860</v>
      </c>
      <c r="B1067">
        <v>0</v>
      </c>
    </row>
    <row r="1068" spans="1:2" x14ac:dyDescent="0.35">
      <c r="A1068" s="5">
        <v>83528</v>
      </c>
      <c r="B1068">
        <v>3</v>
      </c>
    </row>
    <row r="1069" spans="1:2" x14ac:dyDescent="0.35">
      <c r="A1069" s="4">
        <v>64176</v>
      </c>
      <c r="B1069">
        <v>0</v>
      </c>
    </row>
    <row r="1070" spans="1:2" x14ac:dyDescent="0.35">
      <c r="A1070" s="5">
        <v>22304</v>
      </c>
      <c r="B1070">
        <v>0</v>
      </c>
    </row>
    <row r="1071" spans="1:2" x14ac:dyDescent="0.35">
      <c r="A1071" s="4">
        <v>67023</v>
      </c>
      <c r="B1071">
        <v>0</v>
      </c>
    </row>
    <row r="1072" spans="1:2" x14ac:dyDescent="0.35">
      <c r="A1072" s="5">
        <v>32892</v>
      </c>
      <c r="B1072">
        <v>0</v>
      </c>
    </row>
    <row r="1073" spans="1:2" x14ac:dyDescent="0.35">
      <c r="A1073" s="4">
        <v>70713</v>
      </c>
      <c r="B1073">
        <v>0</v>
      </c>
    </row>
    <row r="1074" spans="1:2" x14ac:dyDescent="0.35">
      <c r="A1074" s="5">
        <v>59925</v>
      </c>
      <c r="B1074">
        <v>0</v>
      </c>
    </row>
    <row r="1075" spans="1:2" x14ac:dyDescent="0.35">
      <c r="A1075" s="4">
        <v>39722</v>
      </c>
      <c r="B1075">
        <v>0</v>
      </c>
    </row>
    <row r="1076" spans="1:2" x14ac:dyDescent="0.35">
      <c r="A1076" s="5">
        <v>46610</v>
      </c>
      <c r="B1076">
        <v>0</v>
      </c>
    </row>
    <row r="1077" spans="1:2" x14ac:dyDescent="0.35">
      <c r="A1077" s="4">
        <v>88347</v>
      </c>
      <c r="B1077">
        <v>1</v>
      </c>
    </row>
    <row r="1078" spans="1:2" x14ac:dyDescent="0.35">
      <c r="A1078" s="5">
        <v>87171</v>
      </c>
      <c r="B1078">
        <v>2</v>
      </c>
    </row>
    <row r="1079" spans="1:2" x14ac:dyDescent="0.35">
      <c r="A1079" s="4">
        <v>26907</v>
      </c>
      <c r="B1079">
        <v>0</v>
      </c>
    </row>
    <row r="1080" spans="1:2" x14ac:dyDescent="0.35">
      <c r="A1080" s="5">
        <v>50014</v>
      </c>
      <c r="B1080">
        <v>0</v>
      </c>
    </row>
    <row r="1081" spans="1:2" x14ac:dyDescent="0.35">
      <c r="A1081" s="4">
        <v>41014</v>
      </c>
      <c r="B1081">
        <v>0</v>
      </c>
    </row>
    <row r="1082" spans="1:2" x14ac:dyDescent="0.35">
      <c r="A1082" s="5">
        <v>66294</v>
      </c>
      <c r="B1082">
        <v>0</v>
      </c>
    </row>
    <row r="1083" spans="1:2" x14ac:dyDescent="0.35">
      <c r="A1083" s="4">
        <v>36715</v>
      </c>
      <c r="B1083">
        <v>1</v>
      </c>
    </row>
    <row r="1084" spans="1:2" x14ac:dyDescent="0.35">
      <c r="A1084" s="5">
        <v>79456</v>
      </c>
      <c r="B1084">
        <v>1</v>
      </c>
    </row>
    <row r="1085" spans="1:2" x14ac:dyDescent="0.35">
      <c r="A1085" s="4">
        <v>40479</v>
      </c>
      <c r="B1085">
        <v>0</v>
      </c>
    </row>
    <row r="1086" spans="1:2" x14ac:dyDescent="0.35">
      <c r="A1086" s="5">
        <v>75345</v>
      </c>
      <c r="B1086">
        <v>2</v>
      </c>
    </row>
    <row r="1087" spans="1:2" x14ac:dyDescent="0.35">
      <c r="A1087" s="4">
        <v>54233</v>
      </c>
      <c r="B1087">
        <v>0</v>
      </c>
    </row>
    <row r="1088" spans="1:2" x14ac:dyDescent="0.35">
      <c r="A1088" s="5">
        <v>24163</v>
      </c>
      <c r="B1088">
        <v>0</v>
      </c>
    </row>
    <row r="1089" spans="1:2" x14ac:dyDescent="0.35">
      <c r="A1089" s="4">
        <v>84460</v>
      </c>
      <c r="B1089">
        <v>5</v>
      </c>
    </row>
    <row r="1090" spans="1:2" x14ac:dyDescent="0.35">
      <c r="A1090" s="5">
        <v>43776</v>
      </c>
      <c r="B1090">
        <v>0</v>
      </c>
    </row>
    <row r="1091" spans="1:2" x14ac:dyDescent="0.35">
      <c r="A1091" s="4">
        <v>71691</v>
      </c>
      <c r="B1091">
        <v>1</v>
      </c>
    </row>
    <row r="1092" spans="1:2" x14ac:dyDescent="0.35">
      <c r="A1092" s="5">
        <v>85844</v>
      </c>
      <c r="B1092">
        <v>1</v>
      </c>
    </row>
    <row r="1093" spans="1:2" x14ac:dyDescent="0.35">
      <c r="A1093" s="4">
        <v>39190</v>
      </c>
      <c r="B1093">
        <v>0</v>
      </c>
    </row>
    <row r="1094" spans="1:2" x14ac:dyDescent="0.35">
      <c r="A1094" s="5">
        <v>71367</v>
      </c>
      <c r="B1094">
        <v>0</v>
      </c>
    </row>
    <row r="1095" spans="1:2" x14ac:dyDescent="0.35">
      <c r="A1095" s="4">
        <v>38578</v>
      </c>
      <c r="B1095">
        <v>0</v>
      </c>
    </row>
    <row r="1096" spans="1:2" x14ac:dyDescent="0.35">
      <c r="A1096" s="5">
        <v>57236</v>
      </c>
      <c r="B1096">
        <v>0</v>
      </c>
    </row>
    <row r="1097" spans="1:2" x14ac:dyDescent="0.35">
      <c r="A1097" s="4">
        <v>61825</v>
      </c>
      <c r="B1097">
        <v>0</v>
      </c>
    </row>
    <row r="1098" spans="1:2" x14ac:dyDescent="0.35">
      <c r="A1098" s="5">
        <v>79803</v>
      </c>
      <c r="B1098">
        <v>0</v>
      </c>
    </row>
    <row r="1099" spans="1:2" x14ac:dyDescent="0.35">
      <c r="A1099" s="4">
        <v>80910</v>
      </c>
      <c r="B1099">
        <v>0</v>
      </c>
    </row>
    <row r="1100" spans="1:2" x14ac:dyDescent="0.35">
      <c r="A1100" s="5">
        <v>27590</v>
      </c>
      <c r="B1100">
        <v>0</v>
      </c>
    </row>
    <row r="1101" spans="1:2" x14ac:dyDescent="0.35">
      <c r="A1101" s="4">
        <v>56775</v>
      </c>
      <c r="B1101">
        <v>0</v>
      </c>
    </row>
    <row r="1102" spans="1:2" x14ac:dyDescent="0.35">
      <c r="A1102" s="5">
        <v>83829</v>
      </c>
      <c r="B1102">
        <v>4</v>
      </c>
    </row>
    <row r="1103" spans="1:2" x14ac:dyDescent="0.35">
      <c r="A1103" s="4">
        <v>54210</v>
      </c>
      <c r="B1103">
        <v>0</v>
      </c>
    </row>
    <row r="1104" spans="1:2" x14ac:dyDescent="0.35">
      <c r="A1104" s="5">
        <v>38508</v>
      </c>
      <c r="B1104">
        <v>0</v>
      </c>
    </row>
    <row r="1105" spans="1:2" x14ac:dyDescent="0.35">
      <c r="A1105" s="4">
        <v>53187</v>
      </c>
      <c r="B1105">
        <v>0</v>
      </c>
    </row>
    <row r="1106" spans="1:2" x14ac:dyDescent="0.35">
      <c r="A1106" s="5">
        <v>30023</v>
      </c>
      <c r="B1106">
        <v>0</v>
      </c>
    </row>
    <row r="1107" spans="1:2" x14ac:dyDescent="0.35">
      <c r="A1107" s="4">
        <v>76045</v>
      </c>
      <c r="B1107">
        <v>1</v>
      </c>
    </row>
    <row r="1108" spans="1:2" x14ac:dyDescent="0.35">
      <c r="A1108" s="5">
        <v>50870</v>
      </c>
      <c r="B1108">
        <v>0</v>
      </c>
    </row>
    <row r="1109" spans="1:2" x14ac:dyDescent="0.35">
      <c r="A1109" s="4">
        <v>15315</v>
      </c>
      <c r="B1109">
        <v>0</v>
      </c>
    </row>
    <row r="1110" spans="1:2" x14ac:dyDescent="0.35">
      <c r="A1110" s="5">
        <v>65463</v>
      </c>
      <c r="B1110">
        <v>1</v>
      </c>
    </row>
    <row r="1111" spans="1:2" x14ac:dyDescent="0.35">
      <c r="A1111" s="4">
        <v>66480</v>
      </c>
      <c r="B1111">
        <v>0</v>
      </c>
    </row>
    <row r="1112" spans="1:2" x14ac:dyDescent="0.35">
      <c r="A1112" s="5">
        <v>76773</v>
      </c>
      <c r="B1112">
        <v>0</v>
      </c>
    </row>
    <row r="1113" spans="1:2" x14ac:dyDescent="0.35">
      <c r="A1113" s="4">
        <v>81698</v>
      </c>
      <c r="B1113">
        <v>2</v>
      </c>
    </row>
    <row r="1114" spans="1:2" x14ac:dyDescent="0.35">
      <c r="A1114" s="5">
        <v>54466</v>
      </c>
      <c r="B1114">
        <v>0</v>
      </c>
    </row>
    <row r="1115" spans="1:2" x14ac:dyDescent="0.35">
      <c r="A1115" s="4">
        <v>98777</v>
      </c>
      <c r="B1115">
        <v>1</v>
      </c>
    </row>
    <row r="1116" spans="1:2" x14ac:dyDescent="0.35">
      <c r="A1116" s="5">
        <v>16269</v>
      </c>
      <c r="B1116">
        <v>0</v>
      </c>
    </row>
    <row r="1117" spans="1:2" x14ac:dyDescent="0.35">
      <c r="A1117" s="4">
        <v>71819</v>
      </c>
      <c r="B1117">
        <v>2</v>
      </c>
    </row>
    <row r="1118" spans="1:2" x14ac:dyDescent="0.35">
      <c r="A1118" s="5">
        <v>33569</v>
      </c>
      <c r="B1118">
        <v>2</v>
      </c>
    </row>
    <row r="1119" spans="1:2" x14ac:dyDescent="0.35">
      <c r="A1119" s="4">
        <v>36262</v>
      </c>
      <c r="B1119">
        <v>2</v>
      </c>
    </row>
    <row r="1120" spans="1:2" x14ac:dyDescent="0.35">
      <c r="A1120" s="5">
        <v>22634</v>
      </c>
      <c r="B1120">
        <v>0</v>
      </c>
    </row>
    <row r="1121" spans="1:2" x14ac:dyDescent="0.35">
      <c r="A1121" s="4">
        <v>47025</v>
      </c>
      <c r="B1121">
        <v>0</v>
      </c>
    </row>
    <row r="1122" spans="1:2" x14ac:dyDescent="0.35">
      <c r="A1122" s="5">
        <v>70566</v>
      </c>
      <c r="B1122">
        <v>0</v>
      </c>
    </row>
    <row r="1123" spans="1:2" x14ac:dyDescent="0.35">
      <c r="A1123" s="4">
        <v>31605</v>
      </c>
      <c r="B1123">
        <v>0</v>
      </c>
    </row>
    <row r="1124" spans="1:2" x14ac:dyDescent="0.35">
      <c r="A1124" s="5">
        <v>52034</v>
      </c>
      <c r="B1124">
        <v>0</v>
      </c>
    </row>
    <row r="1125" spans="1:2" x14ac:dyDescent="0.35">
      <c r="A1125" s="4">
        <v>48526</v>
      </c>
      <c r="B1125">
        <v>0</v>
      </c>
    </row>
    <row r="1126" spans="1:2" x14ac:dyDescent="0.35">
      <c r="A1126" s="5">
        <v>46734</v>
      </c>
      <c r="B1126">
        <v>0</v>
      </c>
    </row>
    <row r="1127" spans="1:2" x14ac:dyDescent="0.35">
      <c r="A1127" s="4">
        <v>39552</v>
      </c>
      <c r="B1127">
        <v>1</v>
      </c>
    </row>
    <row r="1128" spans="1:2" x14ac:dyDescent="0.35">
      <c r="A1128" s="5">
        <v>86358</v>
      </c>
      <c r="B1128">
        <v>0</v>
      </c>
    </row>
    <row r="1129" spans="1:2" x14ac:dyDescent="0.35">
      <c r="A1129" s="4">
        <v>46931</v>
      </c>
      <c r="B1129">
        <v>0</v>
      </c>
    </row>
    <row r="1130" spans="1:2" x14ac:dyDescent="0.35">
      <c r="A1130" s="5">
        <v>16581</v>
      </c>
      <c r="B1130">
        <v>0</v>
      </c>
    </row>
    <row r="1131" spans="1:2" x14ac:dyDescent="0.35">
      <c r="A1131" s="4">
        <v>63998</v>
      </c>
      <c r="B1131">
        <v>1</v>
      </c>
    </row>
    <row r="1132" spans="1:2" x14ac:dyDescent="0.35">
      <c r="A1132" s="5">
        <v>67381</v>
      </c>
      <c r="B1132">
        <v>1</v>
      </c>
    </row>
    <row r="1133" spans="1:2" x14ac:dyDescent="0.35">
      <c r="A1133" s="4">
        <v>25930</v>
      </c>
      <c r="B1133">
        <v>0</v>
      </c>
    </row>
    <row r="1134" spans="1:2" x14ac:dyDescent="0.35">
      <c r="A1134" s="5">
        <v>42693</v>
      </c>
      <c r="B1134">
        <v>0</v>
      </c>
    </row>
    <row r="1135" spans="1:2" x14ac:dyDescent="0.35">
      <c r="A1135" s="4">
        <v>85606</v>
      </c>
      <c r="B1135">
        <v>1</v>
      </c>
    </row>
    <row r="1136" spans="1:2" x14ac:dyDescent="0.35">
      <c r="A1136" s="5">
        <v>72903</v>
      </c>
      <c r="B1136">
        <v>4</v>
      </c>
    </row>
    <row r="1137" spans="1:2" x14ac:dyDescent="0.35">
      <c r="A1137" s="4">
        <v>49669</v>
      </c>
      <c r="B1137">
        <v>0</v>
      </c>
    </row>
    <row r="1138" spans="1:2" x14ac:dyDescent="0.35">
      <c r="A1138" s="5">
        <v>36778</v>
      </c>
      <c r="B1138">
        <v>0</v>
      </c>
    </row>
    <row r="1139" spans="1:2" x14ac:dyDescent="0.35">
      <c r="A1139" s="4">
        <v>85696</v>
      </c>
      <c r="B1139">
        <v>1</v>
      </c>
    </row>
    <row r="1140" spans="1:2" x14ac:dyDescent="0.35">
      <c r="A1140" s="5">
        <v>10979</v>
      </c>
      <c r="B1140">
        <v>0</v>
      </c>
    </row>
    <row r="1141" spans="1:2" x14ac:dyDescent="0.35">
      <c r="A1141" s="4">
        <v>49678</v>
      </c>
      <c r="B1141">
        <v>0</v>
      </c>
    </row>
    <row r="1142" spans="1:2" x14ac:dyDescent="0.35">
      <c r="A1142" s="5">
        <v>56129</v>
      </c>
      <c r="B1142">
        <v>0</v>
      </c>
    </row>
    <row r="1143" spans="1:2" x14ac:dyDescent="0.35">
      <c r="A1143" s="4">
        <v>37155</v>
      </c>
      <c r="B1143">
        <v>0</v>
      </c>
    </row>
    <row r="1144" spans="1:2" x14ac:dyDescent="0.35">
      <c r="A1144" s="5">
        <v>21282</v>
      </c>
      <c r="B1144">
        <v>0</v>
      </c>
    </row>
    <row r="1145" spans="1:2" x14ac:dyDescent="0.35">
      <c r="A1145" s="4">
        <v>33419</v>
      </c>
      <c r="B1145">
        <v>0</v>
      </c>
    </row>
    <row r="1146" spans="1:2" x14ac:dyDescent="0.35">
      <c r="A1146" s="5">
        <v>63285</v>
      </c>
      <c r="B1146">
        <v>0</v>
      </c>
    </row>
    <row r="1147" spans="1:2" x14ac:dyDescent="0.35">
      <c r="A1147" s="4">
        <v>21255</v>
      </c>
      <c r="B1147">
        <v>0</v>
      </c>
    </row>
    <row r="1148" spans="1:2" x14ac:dyDescent="0.35">
      <c r="A1148" s="5">
        <v>42162</v>
      </c>
      <c r="B1148">
        <v>2</v>
      </c>
    </row>
    <row r="1149" spans="1:2" x14ac:dyDescent="0.35">
      <c r="A1149" s="4">
        <v>54450</v>
      </c>
      <c r="B1149">
        <v>0</v>
      </c>
    </row>
    <row r="1150" spans="1:2" x14ac:dyDescent="0.35">
      <c r="A1150" s="5">
        <v>57744</v>
      </c>
      <c r="B1150">
        <v>0</v>
      </c>
    </row>
    <row r="1151" spans="1:2" x14ac:dyDescent="0.35">
      <c r="A1151" s="4">
        <v>26576</v>
      </c>
      <c r="B1151">
        <v>2</v>
      </c>
    </row>
    <row r="1152" spans="1:2" x14ac:dyDescent="0.35">
      <c r="A1152" s="5">
        <v>57513</v>
      </c>
      <c r="B1152">
        <v>0</v>
      </c>
    </row>
    <row r="1153" spans="1:2" x14ac:dyDescent="0.35">
      <c r="A1153" s="4">
        <v>68142</v>
      </c>
      <c r="B1153">
        <v>0</v>
      </c>
    </row>
    <row r="1154" spans="1:2" x14ac:dyDescent="0.35">
      <c r="A1154" s="5">
        <v>7500</v>
      </c>
      <c r="B1154">
        <v>0</v>
      </c>
    </row>
    <row r="1155" spans="1:2" x14ac:dyDescent="0.35">
      <c r="A1155" s="4">
        <v>83145</v>
      </c>
      <c r="B1155">
        <v>2</v>
      </c>
    </row>
    <row r="1156" spans="1:2" x14ac:dyDescent="0.35">
      <c r="A1156" s="5">
        <v>54197</v>
      </c>
      <c r="B1156">
        <v>0</v>
      </c>
    </row>
    <row r="1157" spans="1:2" x14ac:dyDescent="0.35">
      <c r="A1157" s="4">
        <v>23091</v>
      </c>
      <c r="B1157">
        <v>0</v>
      </c>
    </row>
    <row r="1158" spans="1:2" x14ac:dyDescent="0.35">
      <c r="A1158" s="5">
        <v>46049</v>
      </c>
      <c r="B1158">
        <v>1</v>
      </c>
    </row>
    <row r="1159" spans="1:2" x14ac:dyDescent="0.35">
      <c r="A1159" s="4">
        <v>56715</v>
      </c>
      <c r="B1159">
        <v>0</v>
      </c>
    </row>
    <row r="1160" spans="1:2" x14ac:dyDescent="0.35">
      <c r="A1160" s="5">
        <v>79410</v>
      </c>
      <c r="B1160">
        <v>0</v>
      </c>
    </row>
    <row r="1161" spans="1:2" x14ac:dyDescent="0.35">
      <c r="A1161" s="4">
        <v>57304</v>
      </c>
      <c r="B1161">
        <v>0</v>
      </c>
    </row>
    <row r="1162" spans="1:2" x14ac:dyDescent="0.35">
      <c r="A1162" s="5">
        <v>44375</v>
      </c>
      <c r="B1162">
        <v>0</v>
      </c>
    </row>
    <row r="1163" spans="1:2" x14ac:dyDescent="0.35">
      <c r="A1163" s="4">
        <v>54450</v>
      </c>
      <c r="B1163">
        <v>0</v>
      </c>
    </row>
    <row r="1164" spans="1:2" x14ac:dyDescent="0.35">
      <c r="A1164" s="5">
        <v>59594</v>
      </c>
      <c r="B1164">
        <v>1</v>
      </c>
    </row>
    <row r="1165" spans="1:2" x14ac:dyDescent="0.35">
      <c r="A1165" s="4">
        <v>80685</v>
      </c>
      <c r="B1165">
        <v>0</v>
      </c>
    </row>
    <row r="1166" spans="1:2" x14ac:dyDescent="0.35">
      <c r="A1166" s="5">
        <v>40344</v>
      </c>
      <c r="B1166">
        <v>0</v>
      </c>
    </row>
    <row r="1167" spans="1:2" x14ac:dyDescent="0.35">
      <c r="A1167" s="4">
        <v>62710</v>
      </c>
      <c r="B1167">
        <v>0</v>
      </c>
    </row>
    <row r="1168" spans="1:2" x14ac:dyDescent="0.35">
      <c r="A1168" s="5">
        <v>48985</v>
      </c>
      <c r="B1168">
        <v>0</v>
      </c>
    </row>
    <row r="1169" spans="1:2" x14ac:dyDescent="0.35">
      <c r="A1169" s="4">
        <v>35322</v>
      </c>
      <c r="B1169">
        <v>0</v>
      </c>
    </row>
    <row r="1170" spans="1:2" x14ac:dyDescent="0.35">
      <c r="A1170" s="5">
        <v>77142</v>
      </c>
      <c r="B1170">
        <v>0</v>
      </c>
    </row>
    <row r="1171" spans="1:2" x14ac:dyDescent="0.35">
      <c r="A1171" s="4">
        <v>81657</v>
      </c>
      <c r="B1171">
        <v>0</v>
      </c>
    </row>
    <row r="1172" spans="1:2" x14ac:dyDescent="0.35">
      <c r="A1172" s="5">
        <v>14421</v>
      </c>
      <c r="B1172">
        <v>1</v>
      </c>
    </row>
    <row r="1173" spans="1:2" x14ac:dyDescent="0.35">
      <c r="A1173" s="4">
        <v>20130</v>
      </c>
      <c r="B1173">
        <v>0</v>
      </c>
    </row>
    <row r="1174" spans="1:2" x14ac:dyDescent="0.35">
      <c r="A1174" s="5">
        <v>74214</v>
      </c>
      <c r="B1174">
        <v>0</v>
      </c>
    </row>
    <row r="1175" spans="1:2" x14ac:dyDescent="0.35">
      <c r="A1175" s="4">
        <v>66726</v>
      </c>
      <c r="B1175">
        <v>1</v>
      </c>
    </row>
    <row r="1176" spans="1:2" x14ac:dyDescent="0.35">
      <c r="A1176" s="5">
        <v>23724</v>
      </c>
      <c r="B1176">
        <v>0</v>
      </c>
    </row>
    <row r="1177" spans="1:2" x14ac:dyDescent="0.35">
      <c r="A1177" s="4">
        <v>47353</v>
      </c>
      <c r="B1177">
        <v>0</v>
      </c>
    </row>
    <row r="1178" spans="1:2" x14ac:dyDescent="0.35">
      <c r="A1178" s="5">
        <v>33444</v>
      </c>
      <c r="B1178">
        <v>0</v>
      </c>
    </row>
    <row r="1179" spans="1:2" x14ac:dyDescent="0.35">
      <c r="A1179" s="4">
        <v>54386</v>
      </c>
      <c r="B1179">
        <v>0</v>
      </c>
    </row>
    <row r="1180" spans="1:2" x14ac:dyDescent="0.35">
      <c r="A1180" s="5">
        <v>28510</v>
      </c>
      <c r="B1180">
        <v>0</v>
      </c>
    </row>
    <row r="1181" spans="1:2" x14ac:dyDescent="0.35">
      <c r="A1181" s="4">
        <v>90638</v>
      </c>
      <c r="B1181">
        <v>1</v>
      </c>
    </row>
    <row r="1182" spans="1:2" x14ac:dyDescent="0.35">
      <c r="A1182" s="5">
        <v>48070</v>
      </c>
      <c r="B1182">
        <v>0</v>
      </c>
    </row>
    <row r="1183" spans="1:2" x14ac:dyDescent="0.35">
      <c r="A1183" s="4">
        <v>43140</v>
      </c>
      <c r="B1183">
        <v>0</v>
      </c>
    </row>
    <row r="1184" spans="1:2" x14ac:dyDescent="0.35">
      <c r="A1184" s="5">
        <v>54959</v>
      </c>
      <c r="B1184">
        <v>2</v>
      </c>
    </row>
    <row r="1185" spans="1:2" x14ac:dyDescent="0.35">
      <c r="A1185" s="4">
        <v>15056</v>
      </c>
      <c r="B1185">
        <v>0</v>
      </c>
    </row>
    <row r="1186" spans="1:2" x14ac:dyDescent="0.35">
      <c r="A1186" s="5">
        <v>26954</v>
      </c>
      <c r="B1186">
        <v>0</v>
      </c>
    </row>
    <row r="1187" spans="1:2" x14ac:dyDescent="0.35">
      <c r="A1187" s="4">
        <v>22327</v>
      </c>
      <c r="B1187">
        <v>0</v>
      </c>
    </row>
    <row r="1188" spans="1:2" x14ac:dyDescent="0.35">
      <c r="A1188" s="5">
        <v>44393</v>
      </c>
      <c r="B1188">
        <v>0</v>
      </c>
    </row>
    <row r="1189" spans="1:2" x14ac:dyDescent="0.35">
      <c r="A1189" s="4">
        <v>62000</v>
      </c>
      <c r="B1189">
        <v>1</v>
      </c>
    </row>
    <row r="1190" spans="1:2" x14ac:dyDescent="0.35">
      <c r="A1190" s="5">
        <v>31497</v>
      </c>
      <c r="B1190">
        <v>0</v>
      </c>
    </row>
    <row r="1191" spans="1:2" x14ac:dyDescent="0.35">
      <c r="A1191" s="4">
        <v>45894</v>
      </c>
      <c r="B1191">
        <v>0</v>
      </c>
    </row>
    <row r="1192" spans="1:2" x14ac:dyDescent="0.35">
      <c r="A1192" s="5">
        <v>78579</v>
      </c>
      <c r="B1192">
        <v>1</v>
      </c>
    </row>
    <row r="1193" spans="1:2" x14ac:dyDescent="0.35">
      <c r="A1193" s="4">
        <v>67369</v>
      </c>
      <c r="B1193">
        <v>3</v>
      </c>
    </row>
    <row r="1194" spans="1:2" x14ac:dyDescent="0.35">
      <c r="A1194" s="5">
        <v>58401</v>
      </c>
      <c r="B1194">
        <v>0</v>
      </c>
    </row>
    <row r="1195" spans="1:2" x14ac:dyDescent="0.35">
      <c r="A1195" s="4">
        <v>62307</v>
      </c>
      <c r="B1195">
        <v>0</v>
      </c>
    </row>
    <row r="1196" spans="1:2" x14ac:dyDescent="0.35">
      <c r="A1196" s="5">
        <v>43641</v>
      </c>
      <c r="B1196">
        <v>0</v>
      </c>
    </row>
    <row r="1197" spans="1:2" x14ac:dyDescent="0.35">
      <c r="A1197" s="4">
        <v>63841</v>
      </c>
      <c r="B1197">
        <v>0</v>
      </c>
    </row>
    <row r="1198" spans="1:2" x14ac:dyDescent="0.35">
      <c r="A1198" s="5">
        <v>46891</v>
      </c>
      <c r="B1198">
        <v>0</v>
      </c>
    </row>
    <row r="1199" spans="1:2" x14ac:dyDescent="0.35">
      <c r="A1199" s="4">
        <v>70091</v>
      </c>
      <c r="B1199">
        <v>1</v>
      </c>
    </row>
    <row r="1200" spans="1:2" x14ac:dyDescent="0.35">
      <c r="A1200" s="5">
        <v>78075</v>
      </c>
      <c r="B1200">
        <v>0</v>
      </c>
    </row>
    <row r="1201" spans="1:2" x14ac:dyDescent="0.35">
      <c r="A1201" s="4">
        <v>59184</v>
      </c>
      <c r="B1201">
        <v>0</v>
      </c>
    </row>
    <row r="1202" spans="1:2" x14ac:dyDescent="0.35">
      <c r="A1202" s="5">
        <v>54809</v>
      </c>
      <c r="B1202">
        <v>0</v>
      </c>
    </row>
    <row r="1203" spans="1:2" x14ac:dyDescent="0.35">
      <c r="A1203" s="4">
        <v>58113</v>
      </c>
      <c r="B1203">
        <v>0</v>
      </c>
    </row>
    <row r="1204" spans="1:2" x14ac:dyDescent="0.35">
      <c r="A1204" s="5">
        <v>51412</v>
      </c>
      <c r="B1204">
        <v>0</v>
      </c>
    </row>
    <row r="1205" spans="1:2" x14ac:dyDescent="0.35">
      <c r="A1205" s="4">
        <v>15287</v>
      </c>
      <c r="B1205">
        <v>2</v>
      </c>
    </row>
    <row r="1206" spans="1:2" x14ac:dyDescent="0.35">
      <c r="A1206" s="5">
        <v>66636</v>
      </c>
      <c r="B1206">
        <v>0</v>
      </c>
    </row>
    <row r="1207" spans="1:2" x14ac:dyDescent="0.35">
      <c r="A1207" s="4">
        <v>50965</v>
      </c>
      <c r="B1207">
        <v>1</v>
      </c>
    </row>
    <row r="1208" spans="1:2" x14ac:dyDescent="0.35">
      <c r="A1208" s="5">
        <v>84618</v>
      </c>
      <c r="B1208">
        <v>1</v>
      </c>
    </row>
    <row r="1209" spans="1:2" x14ac:dyDescent="0.35">
      <c r="A1209" s="4">
        <v>18351</v>
      </c>
      <c r="B1209">
        <v>0</v>
      </c>
    </row>
    <row r="1210" spans="1:2" x14ac:dyDescent="0.35">
      <c r="A1210" s="5">
        <v>40451</v>
      </c>
      <c r="B1210">
        <v>1</v>
      </c>
    </row>
    <row r="1211" spans="1:2" x14ac:dyDescent="0.35">
      <c r="A1211" s="4">
        <v>36317</v>
      </c>
      <c r="B1211">
        <v>0</v>
      </c>
    </row>
    <row r="1212" spans="1:2" x14ac:dyDescent="0.35">
      <c r="A1212" s="5">
        <v>42213</v>
      </c>
      <c r="B1212">
        <v>1</v>
      </c>
    </row>
    <row r="1213" spans="1:2" x14ac:dyDescent="0.35">
      <c r="A1213" s="4">
        <v>65748</v>
      </c>
      <c r="B1213">
        <v>0</v>
      </c>
    </row>
    <row r="1214" spans="1:2" x14ac:dyDescent="0.35">
      <c r="A1214" s="5">
        <v>77044</v>
      </c>
      <c r="B1214">
        <v>1</v>
      </c>
    </row>
    <row r="1215" spans="1:2" x14ac:dyDescent="0.35">
      <c r="A1215" s="4">
        <v>74918</v>
      </c>
      <c r="B1215">
        <v>1</v>
      </c>
    </row>
    <row r="1216" spans="1:2" x14ac:dyDescent="0.35">
      <c r="A1216" s="5">
        <v>56721</v>
      </c>
      <c r="B1216">
        <v>0</v>
      </c>
    </row>
    <row r="1217" spans="1:2" x14ac:dyDescent="0.35">
      <c r="A1217" s="4">
        <v>42160</v>
      </c>
      <c r="B1217">
        <v>1</v>
      </c>
    </row>
    <row r="1218" spans="1:2" x14ac:dyDescent="0.35">
      <c r="A1218" s="5">
        <v>61559</v>
      </c>
      <c r="B1218">
        <v>0</v>
      </c>
    </row>
    <row r="1219" spans="1:2" x14ac:dyDescent="0.35">
      <c r="A1219" s="4">
        <v>33629</v>
      </c>
      <c r="B1219">
        <v>0</v>
      </c>
    </row>
    <row r="1220" spans="1:2" x14ac:dyDescent="0.35">
      <c r="A1220" s="5">
        <v>68682</v>
      </c>
      <c r="B1220">
        <v>0</v>
      </c>
    </row>
    <row r="1221" spans="1:2" x14ac:dyDescent="0.35">
      <c r="A1221" s="4">
        <v>34377</v>
      </c>
      <c r="B1221">
        <v>0</v>
      </c>
    </row>
    <row r="1222" spans="1:2" x14ac:dyDescent="0.35">
      <c r="A1222" s="5">
        <v>8940</v>
      </c>
      <c r="B1222">
        <v>0</v>
      </c>
    </row>
    <row r="1223" spans="1:2" x14ac:dyDescent="0.35">
      <c r="A1223" s="4">
        <v>26228</v>
      </c>
      <c r="B1223">
        <v>0</v>
      </c>
    </row>
    <row r="1224" spans="1:2" x14ac:dyDescent="0.35">
      <c r="A1224" s="5">
        <v>77297</v>
      </c>
      <c r="B1224">
        <v>1</v>
      </c>
    </row>
    <row r="1225" spans="1:2" x14ac:dyDescent="0.35">
      <c r="A1225" s="4">
        <v>40211</v>
      </c>
      <c r="B1225">
        <v>1</v>
      </c>
    </row>
    <row r="1226" spans="1:2" x14ac:dyDescent="0.35">
      <c r="A1226" s="5">
        <v>33438</v>
      </c>
      <c r="B1226">
        <v>0</v>
      </c>
    </row>
    <row r="1227" spans="1:2" x14ac:dyDescent="0.35">
      <c r="A1227" s="4">
        <v>75032</v>
      </c>
      <c r="B1227">
        <v>0</v>
      </c>
    </row>
    <row r="1228" spans="1:2" x14ac:dyDescent="0.35">
      <c r="A1228" s="5">
        <v>61284</v>
      </c>
      <c r="B1228">
        <v>1</v>
      </c>
    </row>
    <row r="1229" spans="1:2" x14ac:dyDescent="0.35">
      <c r="A1229" s="4">
        <v>22518</v>
      </c>
      <c r="B1229">
        <v>2</v>
      </c>
    </row>
    <row r="1230" spans="1:2" x14ac:dyDescent="0.35">
      <c r="A1230" s="5">
        <v>54730</v>
      </c>
      <c r="B1230">
        <v>0</v>
      </c>
    </row>
    <row r="1231" spans="1:2" x14ac:dyDescent="0.35">
      <c r="A1231" s="4">
        <v>38452</v>
      </c>
      <c r="B1231">
        <v>0</v>
      </c>
    </row>
    <row r="1232" spans="1:2" x14ac:dyDescent="0.35">
      <c r="A1232" s="5">
        <v>44421</v>
      </c>
      <c r="B1232">
        <v>0</v>
      </c>
    </row>
    <row r="1233" spans="1:2" x14ac:dyDescent="0.35">
      <c r="A1233" s="4">
        <v>38197</v>
      </c>
      <c r="B1233">
        <v>0</v>
      </c>
    </row>
    <row r="1234" spans="1:2" x14ac:dyDescent="0.35">
      <c r="A1234" s="5">
        <v>41986</v>
      </c>
      <c r="B1234">
        <v>0</v>
      </c>
    </row>
    <row r="1235" spans="1:2" x14ac:dyDescent="0.35">
      <c r="A1235" s="4">
        <v>28427</v>
      </c>
      <c r="B1235">
        <v>0</v>
      </c>
    </row>
    <row r="1236" spans="1:2" x14ac:dyDescent="0.35">
      <c r="A1236" s="5">
        <v>37395</v>
      </c>
      <c r="B1236">
        <v>0</v>
      </c>
    </row>
    <row r="1237" spans="1:2" x14ac:dyDescent="0.35">
      <c r="A1237" s="4">
        <v>64722</v>
      </c>
      <c r="B1237">
        <v>0</v>
      </c>
    </row>
    <row r="1238" spans="1:2" x14ac:dyDescent="0.35">
      <c r="A1238" s="5">
        <v>55249</v>
      </c>
      <c r="B1238">
        <v>0</v>
      </c>
    </row>
    <row r="1239" spans="1:2" x14ac:dyDescent="0.35">
      <c r="A1239" s="4">
        <v>84906</v>
      </c>
      <c r="B1239">
        <v>3</v>
      </c>
    </row>
    <row r="1240" spans="1:2" x14ac:dyDescent="0.35">
      <c r="A1240" s="5">
        <v>28691</v>
      </c>
      <c r="B1240">
        <v>0</v>
      </c>
    </row>
    <row r="1241" spans="1:2" x14ac:dyDescent="0.35">
      <c r="A1241" s="4">
        <v>44213</v>
      </c>
      <c r="B1241">
        <v>0</v>
      </c>
    </row>
    <row r="1242" spans="1:2" x14ac:dyDescent="0.35">
      <c r="A1242" s="5">
        <v>25707</v>
      </c>
      <c r="B1242">
        <v>0</v>
      </c>
    </row>
    <row r="1243" spans="1:2" x14ac:dyDescent="0.35">
      <c r="A1243" s="4">
        <v>59062</v>
      </c>
      <c r="B1243">
        <v>0</v>
      </c>
    </row>
    <row r="1244" spans="1:2" x14ac:dyDescent="0.35">
      <c r="A1244" s="5">
        <v>76624</v>
      </c>
      <c r="B1244">
        <v>1</v>
      </c>
    </row>
    <row r="1245" spans="1:2" x14ac:dyDescent="0.35">
      <c r="A1245" s="4">
        <v>66000</v>
      </c>
      <c r="B1245">
        <v>0</v>
      </c>
    </row>
    <row r="1246" spans="1:2" x14ac:dyDescent="0.35">
      <c r="A1246" s="5">
        <v>27683</v>
      </c>
      <c r="B1246">
        <v>0</v>
      </c>
    </row>
    <row r="1247" spans="1:2" x14ac:dyDescent="0.35">
      <c r="A1247" s="4">
        <v>1730</v>
      </c>
      <c r="B1247">
        <v>0</v>
      </c>
    </row>
    <row r="1248" spans="1:2" x14ac:dyDescent="0.35">
      <c r="A1248" s="5">
        <v>7500</v>
      </c>
      <c r="B1248">
        <v>0</v>
      </c>
    </row>
    <row r="1249" spans="1:2" x14ac:dyDescent="0.35">
      <c r="A1249" s="4">
        <v>40521</v>
      </c>
      <c r="B1249">
        <v>0</v>
      </c>
    </row>
    <row r="1250" spans="1:2" x14ac:dyDescent="0.35">
      <c r="A1250" s="5">
        <v>20427</v>
      </c>
      <c r="B1250">
        <v>0</v>
      </c>
    </row>
    <row r="1251" spans="1:2" x14ac:dyDescent="0.35">
      <c r="A1251" s="4">
        <v>65106</v>
      </c>
      <c r="B1251">
        <v>1</v>
      </c>
    </row>
    <row r="1252" spans="1:2" x14ac:dyDescent="0.35">
      <c r="A1252" s="5">
        <v>69969</v>
      </c>
      <c r="B1252">
        <v>3</v>
      </c>
    </row>
    <row r="1253" spans="1:2" x14ac:dyDescent="0.35">
      <c r="A1253" s="4">
        <v>67433</v>
      </c>
      <c r="B1253">
        <v>1</v>
      </c>
    </row>
    <row r="1254" spans="1:2" x14ac:dyDescent="0.35">
      <c r="A1254" s="5">
        <v>77766</v>
      </c>
      <c r="B1254">
        <v>2</v>
      </c>
    </row>
    <row r="1255" spans="1:2" x14ac:dyDescent="0.35">
      <c r="A1255" s="4">
        <v>74716</v>
      </c>
      <c r="B1255">
        <v>0</v>
      </c>
    </row>
    <row r="1256" spans="1:2" x14ac:dyDescent="0.35">
      <c r="A1256" s="5">
        <v>68118</v>
      </c>
      <c r="B1256">
        <v>0</v>
      </c>
    </row>
    <row r="1257" spans="1:2" x14ac:dyDescent="0.35">
      <c r="A1257" s="4">
        <v>55158</v>
      </c>
      <c r="B1257">
        <v>1</v>
      </c>
    </row>
    <row r="1258" spans="1:2" x14ac:dyDescent="0.35">
      <c r="A1258" s="5">
        <v>62972</v>
      </c>
      <c r="B1258">
        <v>1</v>
      </c>
    </row>
    <row r="1259" spans="1:2" x14ac:dyDescent="0.35">
      <c r="A1259" s="4">
        <v>74190</v>
      </c>
      <c r="B1259">
        <v>0</v>
      </c>
    </row>
    <row r="1260" spans="1:2" x14ac:dyDescent="0.35">
      <c r="A1260" s="5">
        <v>39356</v>
      </c>
      <c r="B1260">
        <v>1</v>
      </c>
    </row>
    <row r="1261" spans="1:2" x14ac:dyDescent="0.35">
      <c r="A1261" s="4">
        <v>76653</v>
      </c>
      <c r="B1261">
        <v>2</v>
      </c>
    </row>
    <row r="1262" spans="1:2" x14ac:dyDescent="0.35">
      <c r="A1262" s="5">
        <v>35860</v>
      </c>
      <c r="B1262">
        <v>1</v>
      </c>
    </row>
    <row r="1263" spans="1:2" x14ac:dyDescent="0.35">
      <c r="A1263" s="4">
        <v>90687</v>
      </c>
      <c r="B1263">
        <v>2</v>
      </c>
    </row>
    <row r="1264" spans="1:2" x14ac:dyDescent="0.35">
      <c r="A1264" s="5">
        <v>73450</v>
      </c>
      <c r="B1264">
        <v>2</v>
      </c>
    </row>
    <row r="1265" spans="1:2" x14ac:dyDescent="0.35">
      <c r="A1265" s="4">
        <v>31454</v>
      </c>
      <c r="B1265">
        <v>0</v>
      </c>
    </row>
    <row r="1266" spans="1:2" x14ac:dyDescent="0.35">
      <c r="A1266" s="5">
        <v>47139</v>
      </c>
      <c r="B1266">
        <v>1</v>
      </c>
    </row>
    <row r="1267" spans="1:2" x14ac:dyDescent="0.35">
      <c r="A1267" s="4">
        <v>83829</v>
      </c>
      <c r="B1267">
        <v>4</v>
      </c>
    </row>
    <row r="1268" spans="1:2" x14ac:dyDescent="0.35">
      <c r="A1268" s="5">
        <v>53378</v>
      </c>
      <c r="B1268">
        <v>1</v>
      </c>
    </row>
    <row r="1269" spans="1:2" x14ac:dyDescent="0.35">
      <c r="A1269" s="4">
        <v>19656</v>
      </c>
      <c r="B1269">
        <v>0</v>
      </c>
    </row>
    <row r="1270" spans="1:2" x14ac:dyDescent="0.35">
      <c r="A1270" s="5">
        <v>45579</v>
      </c>
      <c r="B1270">
        <v>0</v>
      </c>
    </row>
    <row r="1271" spans="1:2" x14ac:dyDescent="0.35">
      <c r="A1271" s="4">
        <v>85485</v>
      </c>
      <c r="B1271">
        <v>0</v>
      </c>
    </row>
    <row r="1272" spans="1:2" x14ac:dyDescent="0.35">
      <c r="A1272" s="5">
        <v>55956</v>
      </c>
      <c r="B1272">
        <v>1</v>
      </c>
    </row>
    <row r="1273" spans="1:2" x14ac:dyDescent="0.35">
      <c r="A1273" s="4">
        <v>64191</v>
      </c>
      <c r="B1273">
        <v>0</v>
      </c>
    </row>
    <row r="1274" spans="1:2" x14ac:dyDescent="0.35">
      <c r="A1274" s="5">
        <v>38808</v>
      </c>
      <c r="B1274">
        <v>2</v>
      </c>
    </row>
    <row r="1275" spans="1:2" x14ac:dyDescent="0.35">
      <c r="A1275" s="4">
        <v>57183</v>
      </c>
      <c r="B1275">
        <v>0</v>
      </c>
    </row>
    <row r="1276" spans="1:2" x14ac:dyDescent="0.35">
      <c r="A1276" s="5">
        <v>23748</v>
      </c>
      <c r="B1276">
        <v>0</v>
      </c>
    </row>
    <row r="1277" spans="1:2" x14ac:dyDescent="0.35">
      <c r="A1277" s="4">
        <v>66303</v>
      </c>
      <c r="B1277">
        <v>1</v>
      </c>
    </row>
    <row r="1278" spans="1:2" x14ac:dyDescent="0.35">
      <c r="A1278" s="5">
        <v>37368</v>
      </c>
      <c r="B1278">
        <v>1</v>
      </c>
    </row>
    <row r="1279" spans="1:2" x14ac:dyDescent="0.35">
      <c r="A1279" s="4">
        <v>40800</v>
      </c>
      <c r="B1279">
        <v>0</v>
      </c>
    </row>
    <row r="1280" spans="1:2" x14ac:dyDescent="0.35">
      <c r="A1280" s="5">
        <v>71847</v>
      </c>
      <c r="B1280">
        <v>1</v>
      </c>
    </row>
    <row r="1281" spans="1:2" x14ac:dyDescent="0.35">
      <c r="A1281" s="4">
        <v>46149</v>
      </c>
      <c r="B1281">
        <v>0</v>
      </c>
    </row>
    <row r="1282" spans="1:2" x14ac:dyDescent="0.35">
      <c r="A1282" s="5">
        <v>78687</v>
      </c>
      <c r="B1282">
        <v>2</v>
      </c>
    </row>
    <row r="1283" spans="1:2" x14ac:dyDescent="0.35">
      <c r="A1283" s="4">
        <v>49118</v>
      </c>
      <c r="B1283">
        <v>3</v>
      </c>
    </row>
    <row r="1284" spans="1:2" x14ac:dyDescent="0.35">
      <c r="A1284" s="5">
        <v>37633</v>
      </c>
      <c r="B1284">
        <v>0</v>
      </c>
    </row>
    <row r="1285" spans="1:2" x14ac:dyDescent="0.35">
      <c r="A1285" s="4">
        <v>39767</v>
      </c>
      <c r="B1285">
        <v>0</v>
      </c>
    </row>
    <row r="1286" spans="1:2" x14ac:dyDescent="0.35">
      <c r="A1286" s="5">
        <v>26997</v>
      </c>
      <c r="B1286">
        <v>0</v>
      </c>
    </row>
    <row r="1287" spans="1:2" x14ac:dyDescent="0.35">
      <c r="A1287" s="4">
        <v>33986</v>
      </c>
      <c r="B1287">
        <v>0</v>
      </c>
    </row>
    <row r="1288" spans="1:2" x14ac:dyDescent="0.35">
      <c r="A1288" s="5">
        <v>57091</v>
      </c>
      <c r="B1288">
        <v>2</v>
      </c>
    </row>
    <row r="1289" spans="1:2" x14ac:dyDescent="0.35">
      <c r="A1289" s="4">
        <v>46831</v>
      </c>
      <c r="B1289">
        <v>0</v>
      </c>
    </row>
    <row r="1290" spans="1:2" x14ac:dyDescent="0.35">
      <c r="A1290" s="5">
        <v>83151</v>
      </c>
      <c r="B1290">
        <v>4</v>
      </c>
    </row>
    <row r="1291" spans="1:2" x14ac:dyDescent="0.35">
      <c r="A1291" s="4">
        <v>52531</v>
      </c>
      <c r="B1291">
        <v>0</v>
      </c>
    </row>
    <row r="1292" spans="1:2" x14ac:dyDescent="0.35">
      <c r="A1292" s="5">
        <v>15759</v>
      </c>
      <c r="B1292">
        <v>0</v>
      </c>
    </row>
    <row r="1293" spans="1:2" x14ac:dyDescent="0.35">
      <c r="A1293" s="4">
        <v>22804</v>
      </c>
      <c r="B1293">
        <v>0</v>
      </c>
    </row>
    <row r="1294" spans="1:2" x14ac:dyDescent="0.35">
      <c r="A1294" s="5">
        <v>43050</v>
      </c>
      <c r="B1294">
        <v>0</v>
      </c>
    </row>
    <row r="1295" spans="1:2" x14ac:dyDescent="0.35">
      <c r="A1295" s="4">
        <v>42997</v>
      </c>
      <c r="B1295">
        <v>0</v>
      </c>
    </row>
    <row r="1296" spans="1:2" x14ac:dyDescent="0.35">
      <c r="A1296" s="5">
        <v>48918</v>
      </c>
      <c r="B1296">
        <v>0</v>
      </c>
    </row>
    <row r="1297" spans="1:2" x14ac:dyDescent="0.35">
      <c r="A1297" s="4">
        <v>60033</v>
      </c>
      <c r="B1297">
        <v>0</v>
      </c>
    </row>
    <row r="1298" spans="1:2" x14ac:dyDescent="0.35">
      <c r="A1298" s="5">
        <v>34043</v>
      </c>
      <c r="B1298">
        <v>0</v>
      </c>
    </row>
    <row r="1299" spans="1:2" x14ac:dyDescent="0.35">
      <c r="A1299" s="4">
        <v>57811</v>
      </c>
      <c r="B1299">
        <v>1</v>
      </c>
    </row>
    <row r="1300" spans="1:2" x14ac:dyDescent="0.35">
      <c r="A1300" s="5">
        <v>78569</v>
      </c>
      <c r="B1300">
        <v>2</v>
      </c>
    </row>
    <row r="1301" spans="1:2" x14ac:dyDescent="0.35">
      <c r="A1301" s="4">
        <v>7500</v>
      </c>
      <c r="B1301">
        <v>0</v>
      </c>
    </row>
    <row r="1302" spans="1:2" x14ac:dyDescent="0.35">
      <c r="A1302" s="5">
        <v>157733</v>
      </c>
      <c r="B1302">
        <v>0</v>
      </c>
    </row>
    <row r="1303" spans="1:2" x14ac:dyDescent="0.35">
      <c r="A1303" s="4">
        <v>94384</v>
      </c>
      <c r="B1303">
        <v>4</v>
      </c>
    </row>
    <row r="1304" spans="1:2" x14ac:dyDescent="0.35">
      <c r="A1304" s="5">
        <v>23148</v>
      </c>
      <c r="B1304">
        <v>0</v>
      </c>
    </row>
    <row r="1305" spans="1:2" x14ac:dyDescent="0.35">
      <c r="A1305" s="4">
        <v>44267</v>
      </c>
      <c r="B1305">
        <v>0</v>
      </c>
    </row>
    <row r="1306" spans="1:2" x14ac:dyDescent="0.35">
      <c r="A1306" s="5">
        <v>71626</v>
      </c>
      <c r="B1306">
        <v>1</v>
      </c>
    </row>
    <row r="1307" spans="1:2" x14ac:dyDescent="0.35">
      <c r="A1307" s="4">
        <v>60894</v>
      </c>
      <c r="B1307">
        <v>0</v>
      </c>
    </row>
    <row r="1308" spans="1:2" x14ac:dyDescent="0.35">
      <c r="A1308" s="5">
        <v>50200</v>
      </c>
      <c r="B1308">
        <v>0</v>
      </c>
    </row>
    <row r="1309" spans="1:2" x14ac:dyDescent="0.35">
      <c r="A1309" s="4">
        <v>81051</v>
      </c>
      <c r="B1309">
        <v>2</v>
      </c>
    </row>
    <row r="1310" spans="1:2" x14ac:dyDescent="0.35">
      <c r="A1310" s="5">
        <v>65169</v>
      </c>
      <c r="B1310">
        <v>5</v>
      </c>
    </row>
    <row r="1311" spans="1:2" x14ac:dyDescent="0.35">
      <c r="A1311" s="4">
        <v>59868</v>
      </c>
      <c r="B1311">
        <v>0</v>
      </c>
    </row>
    <row r="1312" spans="1:2" x14ac:dyDescent="0.35">
      <c r="A1312" s="5">
        <v>65695</v>
      </c>
      <c r="B1312">
        <v>0</v>
      </c>
    </row>
    <row r="1313" spans="1:2" x14ac:dyDescent="0.35">
      <c r="A1313" s="4">
        <v>64857</v>
      </c>
      <c r="B1313">
        <v>0</v>
      </c>
    </row>
    <row r="1314" spans="1:2" x14ac:dyDescent="0.35">
      <c r="A1314" s="5">
        <v>45143</v>
      </c>
      <c r="B1314">
        <v>0</v>
      </c>
    </row>
    <row r="1315" spans="1:2" x14ac:dyDescent="0.35">
      <c r="A1315" s="4">
        <v>74805</v>
      </c>
      <c r="B1315">
        <v>0</v>
      </c>
    </row>
    <row r="1316" spans="1:2" x14ac:dyDescent="0.35">
      <c r="A1316" s="5">
        <v>59060</v>
      </c>
      <c r="B1316">
        <v>0</v>
      </c>
    </row>
    <row r="1317" spans="1:2" x14ac:dyDescent="0.35">
      <c r="A1317" s="4">
        <v>27238</v>
      </c>
      <c r="B1317">
        <v>0</v>
      </c>
    </row>
    <row r="1318" spans="1:2" x14ac:dyDescent="0.35">
      <c r="A1318" s="5">
        <v>47009</v>
      </c>
      <c r="B1318">
        <v>0</v>
      </c>
    </row>
    <row r="1319" spans="1:2" x14ac:dyDescent="0.35">
      <c r="A1319" s="4">
        <v>46094</v>
      </c>
      <c r="B1319">
        <v>0</v>
      </c>
    </row>
    <row r="1320" spans="1:2" x14ac:dyDescent="0.35">
      <c r="A1320" s="5">
        <v>40321</v>
      </c>
      <c r="B1320">
        <v>0</v>
      </c>
    </row>
    <row r="1321" spans="1:2" x14ac:dyDescent="0.35">
      <c r="A1321" s="4">
        <v>37235</v>
      </c>
      <c r="B1321">
        <v>0</v>
      </c>
    </row>
    <row r="1322" spans="1:2" x14ac:dyDescent="0.35">
      <c r="A1322" s="5">
        <v>81843</v>
      </c>
      <c r="B1322">
        <v>0</v>
      </c>
    </row>
    <row r="1323" spans="1:2" x14ac:dyDescent="0.35">
      <c r="A1323" s="4">
        <v>46692</v>
      </c>
      <c r="B1323">
        <v>0</v>
      </c>
    </row>
    <row r="1324" spans="1:2" x14ac:dyDescent="0.35">
      <c r="A1324" s="5">
        <v>77382</v>
      </c>
      <c r="B1324">
        <v>1</v>
      </c>
    </row>
    <row r="1325" spans="1:2" x14ac:dyDescent="0.35">
      <c r="A1325" s="4">
        <v>37774</v>
      </c>
      <c r="B1325">
        <v>2</v>
      </c>
    </row>
    <row r="1326" spans="1:2" x14ac:dyDescent="0.35">
      <c r="A1326" s="5">
        <v>18393</v>
      </c>
      <c r="B1326">
        <v>0</v>
      </c>
    </row>
    <row r="1327" spans="1:2" x14ac:dyDescent="0.35">
      <c r="A1327" s="4">
        <v>72828</v>
      </c>
      <c r="B1327">
        <v>0</v>
      </c>
    </row>
    <row r="1328" spans="1:2" x14ac:dyDescent="0.35">
      <c r="A1328" s="5">
        <v>24711</v>
      </c>
      <c r="B1328">
        <v>0</v>
      </c>
    </row>
    <row r="1329" spans="1:2" x14ac:dyDescent="0.35">
      <c r="A1329" s="4">
        <v>45503</v>
      </c>
      <c r="B1329">
        <v>0</v>
      </c>
    </row>
    <row r="1330" spans="1:2" x14ac:dyDescent="0.35">
      <c r="A1330" s="5">
        <v>6560</v>
      </c>
      <c r="B1330">
        <v>0</v>
      </c>
    </row>
    <row r="1331" spans="1:2" x14ac:dyDescent="0.35">
      <c r="A1331" s="4">
        <v>71604</v>
      </c>
      <c r="B1331">
        <v>2</v>
      </c>
    </row>
    <row r="1332" spans="1:2" x14ac:dyDescent="0.35">
      <c r="A1332" s="5">
        <v>27244</v>
      </c>
      <c r="B1332">
        <v>0</v>
      </c>
    </row>
    <row r="1333" spans="1:2" x14ac:dyDescent="0.35">
      <c r="A1333" s="4">
        <v>48752</v>
      </c>
      <c r="B1333">
        <v>1</v>
      </c>
    </row>
    <row r="1334" spans="1:2" x14ac:dyDescent="0.35">
      <c r="A1334" s="5">
        <v>71434</v>
      </c>
      <c r="B1334">
        <v>2</v>
      </c>
    </row>
    <row r="1335" spans="1:2" x14ac:dyDescent="0.35">
      <c r="A1335" s="4">
        <v>90842</v>
      </c>
      <c r="B1335">
        <v>0</v>
      </c>
    </row>
    <row r="1336" spans="1:2" x14ac:dyDescent="0.35">
      <c r="A1336" s="5">
        <v>88097</v>
      </c>
      <c r="B1336">
        <v>4</v>
      </c>
    </row>
    <row r="1337" spans="1:2" x14ac:dyDescent="0.35">
      <c r="A1337" s="4">
        <v>51948</v>
      </c>
      <c r="B1337">
        <v>0</v>
      </c>
    </row>
    <row r="1338" spans="1:2" x14ac:dyDescent="0.35">
      <c r="A1338" s="5">
        <v>71853</v>
      </c>
      <c r="B1338">
        <v>0</v>
      </c>
    </row>
    <row r="1339" spans="1:2" x14ac:dyDescent="0.35">
      <c r="A1339" s="4">
        <v>35876</v>
      </c>
      <c r="B1339">
        <v>0</v>
      </c>
    </row>
    <row r="1340" spans="1:2" x14ac:dyDescent="0.35">
      <c r="A1340" s="5">
        <v>40049</v>
      </c>
      <c r="B1340">
        <v>0</v>
      </c>
    </row>
    <row r="1341" spans="1:2" x14ac:dyDescent="0.35">
      <c r="A1341" s="4">
        <v>39660</v>
      </c>
      <c r="B1341">
        <v>1</v>
      </c>
    </row>
    <row r="1342" spans="1:2" x14ac:dyDescent="0.35">
      <c r="A1342" s="5">
        <v>50127</v>
      </c>
      <c r="B1342">
        <v>1</v>
      </c>
    </row>
    <row r="1343" spans="1:2" x14ac:dyDescent="0.35">
      <c r="A1343" s="4">
        <v>43263</v>
      </c>
      <c r="B1343">
        <v>0</v>
      </c>
    </row>
    <row r="1344" spans="1:2" x14ac:dyDescent="0.35">
      <c r="A1344" s="5">
        <v>62845</v>
      </c>
      <c r="B1344">
        <v>2</v>
      </c>
    </row>
    <row r="1345" spans="1:2" x14ac:dyDescent="0.35">
      <c r="A1345" s="4">
        <v>18929</v>
      </c>
      <c r="B1345">
        <v>0</v>
      </c>
    </row>
    <row r="1346" spans="1:2" x14ac:dyDescent="0.35">
      <c r="A1346" s="5">
        <v>24367</v>
      </c>
      <c r="B1346">
        <v>0</v>
      </c>
    </row>
    <row r="1347" spans="1:2" x14ac:dyDescent="0.35">
      <c r="A1347" s="4">
        <v>33249</v>
      </c>
      <c r="B1347">
        <v>0</v>
      </c>
    </row>
    <row r="1348" spans="1:2" x14ac:dyDescent="0.35">
      <c r="A1348" s="5">
        <v>26887</v>
      </c>
      <c r="B1348">
        <v>0</v>
      </c>
    </row>
    <row r="1349" spans="1:2" x14ac:dyDescent="0.35">
      <c r="A1349" s="4">
        <v>50150</v>
      </c>
      <c r="B1349">
        <v>0</v>
      </c>
    </row>
    <row r="1350" spans="1:2" x14ac:dyDescent="0.35">
      <c r="A1350" s="5">
        <v>62061</v>
      </c>
      <c r="B1350">
        <v>1</v>
      </c>
    </row>
    <row r="1351" spans="1:2" x14ac:dyDescent="0.35">
      <c r="A1351" s="4">
        <v>85696</v>
      </c>
      <c r="B1351">
        <v>1</v>
      </c>
    </row>
    <row r="1352" spans="1:2" x14ac:dyDescent="0.35">
      <c r="A1352" s="5">
        <v>76542</v>
      </c>
      <c r="B1352">
        <v>0</v>
      </c>
    </row>
    <row r="1353" spans="1:2" x14ac:dyDescent="0.35">
      <c r="A1353" s="4">
        <v>70515</v>
      </c>
      <c r="B1353">
        <v>1</v>
      </c>
    </row>
    <row r="1354" spans="1:2" x14ac:dyDescent="0.35">
      <c r="A1354" s="5">
        <v>18227</v>
      </c>
      <c r="B1354">
        <v>0</v>
      </c>
    </row>
    <row r="1355" spans="1:2" x14ac:dyDescent="0.35">
      <c r="A1355" s="4">
        <v>69139</v>
      </c>
      <c r="B1355">
        <v>0</v>
      </c>
    </row>
    <row r="1356" spans="1:2" x14ac:dyDescent="0.35">
      <c r="A1356" s="5">
        <v>69109</v>
      </c>
      <c r="B1356">
        <v>2</v>
      </c>
    </row>
    <row r="1357" spans="1:2" x14ac:dyDescent="0.35">
      <c r="A1357" s="4">
        <v>69627</v>
      </c>
      <c r="B1357">
        <v>0</v>
      </c>
    </row>
    <row r="1358" spans="1:2" x14ac:dyDescent="0.35">
      <c r="A1358" s="5">
        <v>38136</v>
      </c>
      <c r="B1358">
        <v>1</v>
      </c>
    </row>
    <row r="1359" spans="1:2" x14ac:dyDescent="0.35">
      <c r="A1359" s="4">
        <v>62159</v>
      </c>
      <c r="B1359">
        <v>0</v>
      </c>
    </row>
    <row r="1360" spans="1:2" x14ac:dyDescent="0.35">
      <c r="A1360" s="5">
        <v>80695</v>
      </c>
      <c r="B1360">
        <v>0</v>
      </c>
    </row>
    <row r="1361" spans="1:2" x14ac:dyDescent="0.35">
      <c r="A1361" s="4">
        <v>33316</v>
      </c>
      <c r="B1361">
        <v>0</v>
      </c>
    </row>
    <row r="1362" spans="1:2" x14ac:dyDescent="0.35">
      <c r="A1362" s="5">
        <v>58554</v>
      </c>
      <c r="B1362">
        <v>0</v>
      </c>
    </row>
    <row r="1363" spans="1:2" x14ac:dyDescent="0.35">
      <c r="A1363" s="4">
        <v>17256</v>
      </c>
      <c r="B1363">
        <v>1</v>
      </c>
    </row>
    <row r="1364" spans="1:2" x14ac:dyDescent="0.35">
      <c r="A1364" s="5">
        <v>53034</v>
      </c>
      <c r="B1364">
        <v>0</v>
      </c>
    </row>
    <row r="1365" spans="1:2" x14ac:dyDescent="0.35">
      <c r="A1365" s="4">
        <v>52203</v>
      </c>
      <c r="B1365">
        <v>0</v>
      </c>
    </row>
    <row r="1366" spans="1:2" x14ac:dyDescent="0.35">
      <c r="A1366" s="5">
        <v>59601</v>
      </c>
      <c r="B1366">
        <v>1</v>
      </c>
    </row>
    <row r="1367" spans="1:2" x14ac:dyDescent="0.35">
      <c r="A1367" s="4">
        <v>75154</v>
      </c>
      <c r="B1367">
        <v>1</v>
      </c>
    </row>
    <row r="1368" spans="1:2" x14ac:dyDescent="0.35">
      <c r="A1368" s="5">
        <v>47025</v>
      </c>
      <c r="B1368">
        <v>0</v>
      </c>
    </row>
    <row r="1369" spans="1:2" x14ac:dyDescent="0.35">
      <c r="A1369" s="4">
        <v>37971</v>
      </c>
      <c r="B1369">
        <v>0</v>
      </c>
    </row>
    <row r="1370" spans="1:2" x14ac:dyDescent="0.35">
      <c r="A1370" s="5">
        <v>41335</v>
      </c>
      <c r="B1370">
        <v>0</v>
      </c>
    </row>
    <row r="1371" spans="1:2" x14ac:dyDescent="0.35">
      <c r="A1371" s="4">
        <v>67267</v>
      </c>
      <c r="B1371">
        <v>0</v>
      </c>
    </row>
    <row r="1372" spans="1:2" x14ac:dyDescent="0.35">
      <c r="A1372" s="5">
        <v>57338</v>
      </c>
      <c r="B1372">
        <v>0</v>
      </c>
    </row>
    <row r="1373" spans="1:2" x14ac:dyDescent="0.35">
      <c r="A1373" s="4">
        <v>50523</v>
      </c>
      <c r="B1373">
        <v>0</v>
      </c>
    </row>
    <row r="1374" spans="1:2" x14ac:dyDescent="0.35">
      <c r="A1374" s="5">
        <v>35791</v>
      </c>
      <c r="B1374">
        <v>0</v>
      </c>
    </row>
    <row r="1375" spans="1:2" x14ac:dyDescent="0.35">
      <c r="A1375" s="4">
        <v>50611</v>
      </c>
      <c r="B1375">
        <v>1</v>
      </c>
    </row>
    <row r="1376" spans="1:2" x14ac:dyDescent="0.35">
      <c r="A1376" s="5">
        <v>56242</v>
      </c>
      <c r="B1376">
        <v>0</v>
      </c>
    </row>
    <row r="1377" spans="1:2" x14ac:dyDescent="0.35">
      <c r="A1377" s="4">
        <v>48904</v>
      </c>
      <c r="B1377">
        <v>0</v>
      </c>
    </row>
    <row r="1378" spans="1:2" x14ac:dyDescent="0.35">
      <c r="A1378" s="5">
        <v>56243</v>
      </c>
      <c r="B1378">
        <v>0</v>
      </c>
    </row>
    <row r="1379" spans="1:2" x14ac:dyDescent="0.35">
      <c r="A1379" s="4">
        <v>21355</v>
      </c>
      <c r="B1379">
        <v>2</v>
      </c>
    </row>
    <row r="1380" spans="1:2" x14ac:dyDescent="0.35">
      <c r="A1380" s="5">
        <v>57420</v>
      </c>
      <c r="B1380">
        <v>1</v>
      </c>
    </row>
    <row r="1381" spans="1:2" x14ac:dyDescent="0.35">
      <c r="A1381" s="4">
        <v>51386</v>
      </c>
      <c r="B1381">
        <v>0</v>
      </c>
    </row>
    <row r="1382" spans="1:2" x14ac:dyDescent="0.35">
      <c r="A1382" s="5">
        <v>46390</v>
      </c>
      <c r="B1382">
        <v>0</v>
      </c>
    </row>
    <row r="1383" spans="1:2" x14ac:dyDescent="0.35">
      <c r="A1383" s="4">
        <v>54342</v>
      </c>
      <c r="B1383">
        <v>0</v>
      </c>
    </row>
    <row r="1384" spans="1:2" x14ac:dyDescent="0.35">
      <c r="A1384" s="5">
        <v>51386</v>
      </c>
      <c r="B1384">
        <v>0</v>
      </c>
    </row>
    <row r="1385" spans="1:2" x14ac:dyDescent="0.35">
      <c r="A1385" s="4">
        <v>51386</v>
      </c>
      <c r="B1385">
        <v>0</v>
      </c>
    </row>
    <row r="1386" spans="1:2" x14ac:dyDescent="0.35">
      <c r="A1386" s="5">
        <v>20895</v>
      </c>
      <c r="B1386">
        <v>0</v>
      </c>
    </row>
    <row r="1387" spans="1:2" x14ac:dyDescent="0.35">
      <c r="A1387" s="4">
        <v>92344</v>
      </c>
      <c r="B1387">
        <v>2</v>
      </c>
    </row>
    <row r="1388" spans="1:2" x14ac:dyDescent="0.35">
      <c r="A1388" s="5">
        <v>51386</v>
      </c>
      <c r="B1388">
        <v>0</v>
      </c>
    </row>
    <row r="1389" spans="1:2" x14ac:dyDescent="0.35">
      <c r="A1389" s="4">
        <v>26907</v>
      </c>
      <c r="B1389">
        <v>0</v>
      </c>
    </row>
    <row r="1390" spans="1:2" x14ac:dyDescent="0.35">
      <c r="A1390" s="5">
        <v>44964</v>
      </c>
      <c r="B1390">
        <v>0</v>
      </c>
    </row>
    <row r="1391" spans="1:2" x14ac:dyDescent="0.35">
      <c r="A1391" s="4">
        <v>75507</v>
      </c>
      <c r="B1391">
        <v>0</v>
      </c>
    </row>
    <row r="1392" spans="1:2" x14ac:dyDescent="0.35">
      <c r="A1392" s="5">
        <v>53761</v>
      </c>
      <c r="B1392">
        <v>0</v>
      </c>
    </row>
    <row r="1393" spans="1:2" x14ac:dyDescent="0.35">
      <c r="A1393" s="4">
        <v>22682</v>
      </c>
      <c r="B1393">
        <v>0</v>
      </c>
    </row>
    <row r="1394" spans="1:2" x14ac:dyDescent="0.35">
      <c r="A1394" s="5">
        <v>38887</v>
      </c>
      <c r="B1394">
        <v>0</v>
      </c>
    </row>
    <row r="1395" spans="1:2" x14ac:dyDescent="0.35">
      <c r="A1395" s="4">
        <v>41658</v>
      </c>
      <c r="B1395">
        <v>0</v>
      </c>
    </row>
    <row r="1396" spans="1:2" x14ac:dyDescent="0.35">
      <c r="A1396" s="5">
        <v>29791</v>
      </c>
      <c r="B1396">
        <v>0</v>
      </c>
    </row>
    <row r="1397" spans="1:2" x14ac:dyDescent="0.35">
      <c r="A1397" s="4">
        <v>63915</v>
      </c>
      <c r="B1397">
        <v>0</v>
      </c>
    </row>
    <row r="1398" spans="1:2" x14ac:dyDescent="0.35">
      <c r="A1398" s="5">
        <v>39996</v>
      </c>
      <c r="B1398">
        <v>0</v>
      </c>
    </row>
    <row r="1399" spans="1:2" x14ac:dyDescent="0.35">
      <c r="A1399" s="4">
        <v>26759</v>
      </c>
      <c r="B1399">
        <v>0</v>
      </c>
    </row>
    <row r="1400" spans="1:2" x14ac:dyDescent="0.35">
      <c r="A1400" s="5">
        <v>63841</v>
      </c>
      <c r="B1400">
        <v>0</v>
      </c>
    </row>
    <row r="1401" spans="1:2" x14ac:dyDescent="0.35">
      <c r="A1401" s="4">
        <v>51039</v>
      </c>
      <c r="B1401">
        <v>0</v>
      </c>
    </row>
    <row r="1402" spans="1:2" x14ac:dyDescent="0.35">
      <c r="A1402" s="5">
        <v>60544</v>
      </c>
      <c r="B1402">
        <v>0</v>
      </c>
    </row>
    <row r="1403" spans="1:2" x14ac:dyDescent="0.35">
      <c r="A1403" s="4">
        <v>65685</v>
      </c>
      <c r="B1403">
        <v>0</v>
      </c>
    </row>
    <row r="1404" spans="1:2" x14ac:dyDescent="0.35">
      <c r="A1404" s="5">
        <v>37716</v>
      </c>
      <c r="B1404">
        <v>0</v>
      </c>
    </row>
    <row r="1405" spans="1:2" x14ac:dyDescent="0.35">
      <c r="A1405" s="4">
        <v>36864</v>
      </c>
      <c r="B1405">
        <v>1</v>
      </c>
    </row>
    <row r="1406" spans="1:2" x14ac:dyDescent="0.35">
      <c r="A1406" s="5">
        <v>44511</v>
      </c>
      <c r="B1406">
        <v>0</v>
      </c>
    </row>
    <row r="1407" spans="1:2" x14ac:dyDescent="0.35">
      <c r="A1407" s="4">
        <v>36947</v>
      </c>
      <c r="B1407">
        <v>0</v>
      </c>
    </row>
    <row r="1408" spans="1:2" x14ac:dyDescent="0.35">
      <c r="A1408" s="5">
        <v>47352</v>
      </c>
      <c r="B1408">
        <v>0</v>
      </c>
    </row>
    <row r="1409" spans="1:2" x14ac:dyDescent="0.35">
      <c r="A1409" s="4">
        <v>67087</v>
      </c>
      <c r="B1409">
        <v>0</v>
      </c>
    </row>
    <row r="1410" spans="1:2" x14ac:dyDescent="0.35">
      <c r="A1410" s="5">
        <v>57045</v>
      </c>
      <c r="B1410">
        <v>0</v>
      </c>
    </row>
    <row r="1411" spans="1:2" x14ac:dyDescent="0.35">
      <c r="A1411" s="4">
        <v>36957</v>
      </c>
      <c r="B1411">
        <v>1</v>
      </c>
    </row>
    <row r="1412" spans="1:2" x14ac:dyDescent="0.35">
      <c r="A1412" s="5">
        <v>69389</v>
      </c>
      <c r="B1412">
        <v>0</v>
      </c>
    </row>
    <row r="1413" spans="1:2" x14ac:dyDescent="0.35">
      <c r="A1413" s="4">
        <v>80134</v>
      </c>
      <c r="B1413">
        <v>4</v>
      </c>
    </row>
    <row r="1414" spans="1:2" x14ac:dyDescent="0.35">
      <c r="A1414" s="5">
        <v>43142</v>
      </c>
      <c r="B1414">
        <v>0</v>
      </c>
    </row>
    <row r="1415" spans="1:2" x14ac:dyDescent="0.35">
      <c r="A1415" s="4">
        <v>80589</v>
      </c>
      <c r="B1415">
        <v>2</v>
      </c>
    </row>
    <row r="1416" spans="1:2" x14ac:dyDescent="0.35">
      <c r="A1416" s="5">
        <v>34412</v>
      </c>
      <c r="B1416">
        <v>0</v>
      </c>
    </row>
    <row r="1417" spans="1:2" x14ac:dyDescent="0.35">
      <c r="A1417" s="4">
        <v>57537</v>
      </c>
      <c r="B1417">
        <v>0</v>
      </c>
    </row>
    <row r="1418" spans="1:2" x14ac:dyDescent="0.35">
      <c r="A1418" s="5">
        <v>22634</v>
      </c>
      <c r="B1418">
        <v>0</v>
      </c>
    </row>
    <row r="1419" spans="1:2" x14ac:dyDescent="0.35">
      <c r="A1419" s="4">
        <v>51315</v>
      </c>
      <c r="B1419">
        <v>0</v>
      </c>
    </row>
    <row r="1420" spans="1:2" x14ac:dyDescent="0.35">
      <c r="A1420" s="5">
        <v>36026</v>
      </c>
      <c r="B1420">
        <v>0</v>
      </c>
    </row>
    <row r="1421" spans="1:2" x14ac:dyDescent="0.35">
      <c r="A1421" s="4">
        <v>24639</v>
      </c>
      <c r="B1421">
        <v>0</v>
      </c>
    </row>
    <row r="1422" spans="1:2" x14ac:dyDescent="0.35">
      <c r="A1422" s="5">
        <v>34578</v>
      </c>
      <c r="B1422">
        <v>0</v>
      </c>
    </row>
    <row r="1423" spans="1:2" x14ac:dyDescent="0.35">
      <c r="A1423" s="4">
        <v>65704</v>
      </c>
      <c r="B1423">
        <v>0</v>
      </c>
    </row>
    <row r="1424" spans="1:2" x14ac:dyDescent="0.35">
      <c r="A1424" s="5">
        <v>63810</v>
      </c>
      <c r="B1424">
        <v>1</v>
      </c>
    </row>
    <row r="1425" spans="1:2" x14ac:dyDescent="0.35">
      <c r="A1425" s="4">
        <v>54132</v>
      </c>
      <c r="B1425">
        <v>0</v>
      </c>
    </row>
    <row r="1426" spans="1:2" x14ac:dyDescent="0.35">
      <c r="A1426" s="5">
        <v>18690</v>
      </c>
      <c r="B1426">
        <v>0</v>
      </c>
    </row>
    <row r="1427" spans="1:2" x14ac:dyDescent="0.35">
      <c r="A1427" s="4">
        <v>28164</v>
      </c>
      <c r="B1427">
        <v>0</v>
      </c>
    </row>
    <row r="1428" spans="1:2" x14ac:dyDescent="0.35">
      <c r="A1428" s="5">
        <v>34596</v>
      </c>
      <c r="B1428">
        <v>0</v>
      </c>
    </row>
    <row r="1429" spans="1:2" x14ac:dyDescent="0.35">
      <c r="A1429" s="4">
        <v>43269</v>
      </c>
      <c r="B1429">
        <v>0</v>
      </c>
    </row>
    <row r="1430" spans="1:2" x14ac:dyDescent="0.35">
      <c r="A1430" s="5">
        <v>38741</v>
      </c>
      <c r="B1430">
        <v>0</v>
      </c>
    </row>
    <row r="1431" spans="1:2" x14ac:dyDescent="0.35">
      <c r="A1431" s="4">
        <v>31907</v>
      </c>
      <c r="B1431">
        <v>0</v>
      </c>
    </row>
    <row r="1432" spans="1:2" x14ac:dyDescent="0.35">
      <c r="A1432" s="5">
        <v>27100</v>
      </c>
      <c r="B1432">
        <v>0</v>
      </c>
    </row>
    <row r="1433" spans="1:2" x14ac:dyDescent="0.35">
      <c r="A1433" s="4">
        <v>31163</v>
      </c>
      <c r="B1433">
        <v>0</v>
      </c>
    </row>
    <row r="1434" spans="1:2" x14ac:dyDescent="0.35">
      <c r="A1434" s="5">
        <v>92533</v>
      </c>
      <c r="B1434">
        <v>2</v>
      </c>
    </row>
    <row r="1435" spans="1:2" x14ac:dyDescent="0.35">
      <c r="A1435" s="4">
        <v>34853</v>
      </c>
      <c r="B1435">
        <v>0</v>
      </c>
    </row>
    <row r="1436" spans="1:2" x14ac:dyDescent="0.35">
      <c r="A1436" s="5">
        <v>70844</v>
      </c>
      <c r="B1436">
        <v>0</v>
      </c>
    </row>
    <row r="1437" spans="1:2" x14ac:dyDescent="0.35">
      <c r="A1437" s="4">
        <v>31086</v>
      </c>
      <c r="B1437">
        <v>1</v>
      </c>
    </row>
    <row r="1438" spans="1:2" x14ac:dyDescent="0.35">
      <c r="A1438" s="5">
        <v>60544</v>
      </c>
      <c r="B1438">
        <v>0</v>
      </c>
    </row>
    <row r="1439" spans="1:2" x14ac:dyDescent="0.35">
      <c r="A1439" s="4">
        <v>20491</v>
      </c>
      <c r="B1439">
        <v>0</v>
      </c>
    </row>
    <row r="1440" spans="1:2" x14ac:dyDescent="0.35">
      <c r="A1440" s="5">
        <v>42523</v>
      </c>
      <c r="B1440">
        <v>0</v>
      </c>
    </row>
    <row r="1441" spans="1:2" x14ac:dyDescent="0.35">
      <c r="A1441" s="4">
        <v>39922</v>
      </c>
      <c r="B1441">
        <v>0</v>
      </c>
    </row>
    <row r="1442" spans="1:2" x14ac:dyDescent="0.35">
      <c r="A1442" s="5">
        <v>33402</v>
      </c>
      <c r="B1442">
        <v>0</v>
      </c>
    </row>
    <row r="1443" spans="1:2" x14ac:dyDescent="0.35">
      <c r="A1443" s="4">
        <v>36408</v>
      </c>
      <c r="B1443">
        <v>0</v>
      </c>
    </row>
    <row r="1444" spans="1:2" x14ac:dyDescent="0.35">
      <c r="A1444" s="5">
        <v>21645</v>
      </c>
      <c r="B1444">
        <v>1</v>
      </c>
    </row>
    <row r="1445" spans="1:2" x14ac:dyDescent="0.35">
      <c r="A1445" s="4">
        <v>78427</v>
      </c>
      <c r="B1445">
        <v>2</v>
      </c>
    </row>
    <row r="1446" spans="1:2" x14ac:dyDescent="0.35">
      <c r="A1446" s="5">
        <v>82657</v>
      </c>
      <c r="B1446">
        <v>2</v>
      </c>
    </row>
    <row r="1447" spans="1:2" x14ac:dyDescent="0.35">
      <c r="A1447" s="4">
        <v>51876</v>
      </c>
      <c r="B1447">
        <v>0</v>
      </c>
    </row>
    <row r="1448" spans="1:2" x14ac:dyDescent="0.35">
      <c r="A1448" s="5">
        <v>78041</v>
      </c>
      <c r="B1448">
        <v>0</v>
      </c>
    </row>
    <row r="1449" spans="1:2" x14ac:dyDescent="0.35">
      <c r="A1449" s="4">
        <v>52852</v>
      </c>
      <c r="B1449">
        <v>1</v>
      </c>
    </row>
    <row r="1450" spans="1:2" x14ac:dyDescent="0.35">
      <c r="A1450" s="5">
        <v>70038</v>
      </c>
      <c r="B1450">
        <v>0</v>
      </c>
    </row>
    <row r="1451" spans="1:2" x14ac:dyDescent="0.35">
      <c r="A1451" s="4">
        <v>69401</v>
      </c>
      <c r="B1451">
        <v>0</v>
      </c>
    </row>
    <row r="1452" spans="1:2" x14ac:dyDescent="0.35">
      <c r="A1452" s="5">
        <v>46053</v>
      </c>
      <c r="B1452">
        <v>0</v>
      </c>
    </row>
    <row r="1453" spans="1:2" x14ac:dyDescent="0.35">
      <c r="A1453" s="4">
        <v>77343</v>
      </c>
      <c r="B1453">
        <v>0</v>
      </c>
    </row>
    <row r="1454" spans="1:2" x14ac:dyDescent="0.35">
      <c r="A1454" s="5">
        <v>73892</v>
      </c>
      <c r="B1454">
        <v>1</v>
      </c>
    </row>
    <row r="1455" spans="1:2" x14ac:dyDescent="0.35">
      <c r="A1455" s="4">
        <v>40304</v>
      </c>
      <c r="B1455">
        <v>0</v>
      </c>
    </row>
    <row r="1456" spans="1:2" x14ac:dyDescent="0.35">
      <c r="A1456" s="5">
        <v>32727</v>
      </c>
      <c r="B1456">
        <v>0</v>
      </c>
    </row>
    <row r="1457" spans="1:2" x14ac:dyDescent="0.35">
      <c r="A1457" s="4">
        <v>68695</v>
      </c>
      <c r="B1457">
        <v>0</v>
      </c>
    </row>
    <row r="1458" spans="1:2" x14ac:dyDescent="0.35">
      <c r="A1458" s="5">
        <v>43300</v>
      </c>
      <c r="B1458">
        <v>1</v>
      </c>
    </row>
    <row r="1459" spans="1:2" x14ac:dyDescent="0.35">
      <c r="A1459" s="4">
        <v>26290</v>
      </c>
      <c r="B1459">
        <v>0</v>
      </c>
    </row>
    <row r="1460" spans="1:2" x14ac:dyDescent="0.35">
      <c r="A1460" s="5">
        <v>93790</v>
      </c>
      <c r="B1460">
        <v>4</v>
      </c>
    </row>
    <row r="1461" spans="1:2" x14ac:dyDescent="0.35">
      <c r="A1461" s="4">
        <v>38410</v>
      </c>
      <c r="B1461">
        <v>1</v>
      </c>
    </row>
    <row r="1462" spans="1:2" x14ac:dyDescent="0.35">
      <c r="A1462" s="5">
        <v>64866</v>
      </c>
      <c r="B1462">
        <v>1</v>
      </c>
    </row>
    <row r="1463" spans="1:2" x14ac:dyDescent="0.35">
      <c r="A1463" s="4">
        <v>57957</v>
      </c>
      <c r="B1463">
        <v>0</v>
      </c>
    </row>
    <row r="1464" spans="1:2" x14ac:dyDescent="0.35">
      <c r="A1464" s="5">
        <v>46015</v>
      </c>
      <c r="B1464">
        <v>2</v>
      </c>
    </row>
    <row r="1465" spans="1:2" x14ac:dyDescent="0.35">
      <c r="A1465" s="4">
        <v>16531</v>
      </c>
      <c r="B1465">
        <v>0</v>
      </c>
    </row>
    <row r="1466" spans="1:2" x14ac:dyDescent="0.35">
      <c r="A1466" s="5">
        <v>28072</v>
      </c>
      <c r="B1466">
        <v>0</v>
      </c>
    </row>
    <row r="1467" spans="1:2" x14ac:dyDescent="0.35">
      <c r="A1467" s="4">
        <v>49476</v>
      </c>
      <c r="B1467">
        <v>0</v>
      </c>
    </row>
    <row r="1468" spans="1:2" x14ac:dyDescent="0.35">
      <c r="A1468" s="5">
        <v>50725</v>
      </c>
      <c r="B1468">
        <v>0</v>
      </c>
    </row>
    <row r="1469" spans="1:2" x14ac:dyDescent="0.35">
      <c r="A1469" s="4">
        <v>83844</v>
      </c>
      <c r="B1469">
        <v>1</v>
      </c>
    </row>
    <row r="1470" spans="1:2" x14ac:dyDescent="0.35">
      <c r="A1470" s="5">
        <v>41145</v>
      </c>
      <c r="B1470">
        <v>0</v>
      </c>
    </row>
    <row r="1471" spans="1:2" x14ac:dyDescent="0.35">
      <c r="A1471" s="4">
        <v>67419</v>
      </c>
      <c r="B1471">
        <v>0</v>
      </c>
    </row>
    <row r="1472" spans="1:2" x14ac:dyDescent="0.35">
      <c r="A1472" s="5">
        <v>23162</v>
      </c>
      <c r="B1472">
        <v>0</v>
      </c>
    </row>
    <row r="1473" spans="1:2" x14ac:dyDescent="0.35">
      <c r="A1473" s="4">
        <v>34380</v>
      </c>
      <c r="B1473">
        <v>0</v>
      </c>
    </row>
    <row r="1474" spans="1:2" x14ac:dyDescent="0.35">
      <c r="A1474" s="5">
        <v>34704</v>
      </c>
      <c r="B1474">
        <v>0</v>
      </c>
    </row>
    <row r="1475" spans="1:2" x14ac:dyDescent="0.35">
      <c r="A1475" s="4">
        <v>94871</v>
      </c>
      <c r="B1475">
        <v>3</v>
      </c>
    </row>
    <row r="1476" spans="1:2" x14ac:dyDescent="0.35">
      <c r="A1476" s="5">
        <v>65148</v>
      </c>
      <c r="B1476">
        <v>0</v>
      </c>
    </row>
    <row r="1477" spans="1:2" x14ac:dyDescent="0.35">
      <c r="A1477" s="4">
        <v>39898</v>
      </c>
      <c r="B1477">
        <v>0</v>
      </c>
    </row>
    <row r="1478" spans="1:2" x14ac:dyDescent="0.35">
      <c r="A1478" s="5">
        <v>64857</v>
      </c>
      <c r="B1478">
        <v>0</v>
      </c>
    </row>
    <row r="1479" spans="1:2" x14ac:dyDescent="0.35">
      <c r="A1479" s="4">
        <v>59892</v>
      </c>
      <c r="B1479">
        <v>0</v>
      </c>
    </row>
    <row r="1480" spans="1:2" x14ac:dyDescent="0.35">
      <c r="A1480" s="5">
        <v>41020</v>
      </c>
      <c r="B1480">
        <v>0</v>
      </c>
    </row>
    <row r="1481" spans="1:2" x14ac:dyDescent="0.35">
      <c r="A1481" s="4">
        <v>57072</v>
      </c>
      <c r="B1481">
        <v>1</v>
      </c>
    </row>
    <row r="1482" spans="1:2" x14ac:dyDescent="0.35">
      <c r="A1482" s="5">
        <v>60474</v>
      </c>
      <c r="B1482">
        <v>0</v>
      </c>
    </row>
    <row r="1483" spans="1:2" x14ac:dyDescent="0.35">
      <c r="A1483" s="4">
        <v>62807</v>
      </c>
      <c r="B1483">
        <v>0</v>
      </c>
    </row>
    <row r="1484" spans="1:2" x14ac:dyDescent="0.35">
      <c r="A1484" s="5">
        <v>19414</v>
      </c>
      <c r="B1484">
        <v>0</v>
      </c>
    </row>
    <row r="1485" spans="1:2" x14ac:dyDescent="0.35">
      <c r="A1485" s="4">
        <v>19107</v>
      </c>
      <c r="B1485">
        <v>0</v>
      </c>
    </row>
    <row r="1486" spans="1:2" x14ac:dyDescent="0.35">
      <c r="A1486" s="5">
        <v>75484</v>
      </c>
      <c r="B1486">
        <v>0</v>
      </c>
    </row>
    <row r="1487" spans="1:2" x14ac:dyDescent="0.35">
      <c r="A1487" s="4">
        <v>70379</v>
      </c>
      <c r="B1487">
        <v>0</v>
      </c>
    </row>
    <row r="1488" spans="1:2" x14ac:dyDescent="0.35">
      <c r="A1488" s="5">
        <v>79419</v>
      </c>
      <c r="B1488">
        <v>0</v>
      </c>
    </row>
    <row r="1489" spans="1:2" x14ac:dyDescent="0.35">
      <c r="A1489" s="4">
        <v>64014</v>
      </c>
      <c r="B1489">
        <v>1</v>
      </c>
    </row>
    <row r="1490" spans="1:2" x14ac:dyDescent="0.35">
      <c r="A1490" s="5">
        <v>76998</v>
      </c>
      <c r="B1490">
        <v>1</v>
      </c>
    </row>
    <row r="1491" spans="1:2" x14ac:dyDescent="0.35">
      <c r="A1491" s="4">
        <v>49854</v>
      </c>
      <c r="B1491">
        <v>0</v>
      </c>
    </row>
    <row r="1492" spans="1:2" x14ac:dyDescent="0.35">
      <c r="A1492" s="5">
        <v>60585</v>
      </c>
      <c r="B1492">
        <v>1</v>
      </c>
    </row>
    <row r="1493" spans="1:2" x14ac:dyDescent="0.35">
      <c r="A1493" s="4">
        <v>42873</v>
      </c>
      <c r="B1493">
        <v>0</v>
      </c>
    </row>
    <row r="1494" spans="1:2" x14ac:dyDescent="0.35">
      <c r="A1494" s="5">
        <v>87679</v>
      </c>
      <c r="B1494">
        <v>4</v>
      </c>
    </row>
    <row r="1495" spans="1:2" x14ac:dyDescent="0.35">
      <c r="A1495" s="4">
        <v>57867</v>
      </c>
      <c r="B1495">
        <v>0</v>
      </c>
    </row>
    <row r="1496" spans="1:2" x14ac:dyDescent="0.35">
      <c r="A1496" s="5">
        <v>35765</v>
      </c>
      <c r="B1496">
        <v>0</v>
      </c>
    </row>
    <row r="1497" spans="1:2" x14ac:dyDescent="0.35">
      <c r="A1497" s="4">
        <v>65492</v>
      </c>
      <c r="B1497">
        <v>0</v>
      </c>
    </row>
    <row r="1498" spans="1:2" x14ac:dyDescent="0.35">
      <c r="A1498" s="5">
        <v>32952</v>
      </c>
      <c r="B1498">
        <v>0</v>
      </c>
    </row>
    <row r="1499" spans="1:2" x14ac:dyDescent="0.35">
      <c r="A1499" s="4">
        <v>53374</v>
      </c>
      <c r="B1499">
        <v>2</v>
      </c>
    </row>
    <row r="1500" spans="1:2" x14ac:dyDescent="0.35">
      <c r="A1500" s="5">
        <v>71706</v>
      </c>
      <c r="B1500">
        <v>0</v>
      </c>
    </row>
    <row r="1501" spans="1:2" x14ac:dyDescent="0.35">
      <c r="A1501" s="4">
        <v>68487</v>
      </c>
      <c r="B1501">
        <v>0</v>
      </c>
    </row>
    <row r="1502" spans="1:2" x14ac:dyDescent="0.35">
      <c r="A1502" s="5">
        <v>53253</v>
      </c>
      <c r="B1502">
        <v>0</v>
      </c>
    </row>
    <row r="1503" spans="1:2" x14ac:dyDescent="0.35">
      <c r="A1503" s="4">
        <v>31163</v>
      </c>
      <c r="B1503">
        <v>0</v>
      </c>
    </row>
    <row r="1504" spans="1:2" x14ac:dyDescent="0.35">
      <c r="A1504" s="5">
        <v>42014</v>
      </c>
      <c r="B1504">
        <v>1</v>
      </c>
    </row>
    <row r="1505" spans="1:2" x14ac:dyDescent="0.35">
      <c r="A1505" s="4">
        <v>54108</v>
      </c>
      <c r="B1505">
        <v>0</v>
      </c>
    </row>
    <row r="1506" spans="1:2" x14ac:dyDescent="0.35">
      <c r="A1506" s="5">
        <v>49667</v>
      </c>
      <c r="B1506">
        <v>2</v>
      </c>
    </row>
    <row r="1507" spans="1:2" x14ac:dyDescent="0.35">
      <c r="A1507" s="4">
        <v>63206</v>
      </c>
      <c r="B1507">
        <v>1</v>
      </c>
    </row>
    <row r="1508" spans="1:2" x14ac:dyDescent="0.35">
      <c r="A1508" s="5">
        <v>57136</v>
      </c>
      <c r="B1508">
        <v>0</v>
      </c>
    </row>
    <row r="1509" spans="1:2" x14ac:dyDescent="0.35">
      <c r="A1509" s="4">
        <v>46772</v>
      </c>
      <c r="B1509">
        <v>1</v>
      </c>
    </row>
    <row r="1510" spans="1:2" x14ac:dyDescent="0.35">
      <c r="A1510" s="5">
        <v>78931</v>
      </c>
      <c r="B1510">
        <v>0</v>
      </c>
    </row>
    <row r="1511" spans="1:2" x14ac:dyDescent="0.35">
      <c r="A1511" s="4">
        <v>53977</v>
      </c>
      <c r="B1511">
        <v>0</v>
      </c>
    </row>
    <row r="1512" spans="1:2" x14ac:dyDescent="0.35">
      <c r="A1512" s="5">
        <v>84219</v>
      </c>
      <c r="B1512">
        <v>0</v>
      </c>
    </row>
    <row r="1513" spans="1:2" x14ac:dyDescent="0.35">
      <c r="A1513" s="4">
        <v>46098</v>
      </c>
      <c r="B1513">
        <v>0</v>
      </c>
    </row>
    <row r="1514" spans="1:2" x14ac:dyDescent="0.35">
      <c r="A1514" s="5">
        <v>73538</v>
      </c>
      <c r="B1514">
        <v>0</v>
      </c>
    </row>
    <row r="1515" spans="1:2" x14ac:dyDescent="0.35">
      <c r="A1515" s="4">
        <v>79529</v>
      </c>
      <c r="B1515">
        <v>0</v>
      </c>
    </row>
    <row r="1516" spans="1:2" x14ac:dyDescent="0.35">
      <c r="A1516" s="5">
        <v>20981</v>
      </c>
      <c r="B1516">
        <v>1</v>
      </c>
    </row>
    <row r="1517" spans="1:2" x14ac:dyDescent="0.35">
      <c r="A1517" s="4">
        <v>51766</v>
      </c>
      <c r="B1517">
        <v>0</v>
      </c>
    </row>
    <row r="1518" spans="1:2" x14ac:dyDescent="0.35">
      <c r="A1518" s="5">
        <v>55759</v>
      </c>
      <c r="B1518">
        <v>0</v>
      </c>
    </row>
    <row r="1519" spans="1:2" x14ac:dyDescent="0.35">
      <c r="A1519" s="4">
        <v>33039</v>
      </c>
      <c r="B1519">
        <v>0</v>
      </c>
    </row>
    <row r="1520" spans="1:2" x14ac:dyDescent="0.35">
      <c r="A1520" s="5">
        <v>37787</v>
      </c>
      <c r="B1520">
        <v>0</v>
      </c>
    </row>
    <row r="1521" spans="1:2" x14ac:dyDescent="0.35">
      <c r="A1521" s="4">
        <v>27242</v>
      </c>
      <c r="B1521">
        <v>1</v>
      </c>
    </row>
    <row r="1522" spans="1:2" x14ac:dyDescent="0.35">
      <c r="A1522" s="5">
        <v>87188</v>
      </c>
      <c r="B1522">
        <v>1</v>
      </c>
    </row>
    <row r="1523" spans="1:2" x14ac:dyDescent="0.35">
      <c r="A1523" s="4">
        <v>69930</v>
      </c>
      <c r="B1523">
        <v>0</v>
      </c>
    </row>
    <row r="1524" spans="1:2" x14ac:dyDescent="0.35">
      <c r="A1524" s="5">
        <v>37697</v>
      </c>
      <c r="B1524">
        <v>0</v>
      </c>
    </row>
    <row r="1525" spans="1:2" x14ac:dyDescent="0.35">
      <c r="A1525" s="4">
        <v>37401</v>
      </c>
      <c r="B1525">
        <v>0</v>
      </c>
    </row>
    <row r="1526" spans="1:2" x14ac:dyDescent="0.35">
      <c r="A1526" s="5">
        <v>3502</v>
      </c>
      <c r="B1526">
        <v>0</v>
      </c>
    </row>
    <row r="1527" spans="1:2" x14ac:dyDescent="0.35">
      <c r="A1527" s="4">
        <v>58597</v>
      </c>
      <c r="B1527">
        <v>0</v>
      </c>
    </row>
    <row r="1528" spans="1:2" x14ac:dyDescent="0.35">
      <c r="A1528" s="5">
        <v>82032</v>
      </c>
      <c r="B1528">
        <v>0</v>
      </c>
    </row>
    <row r="1529" spans="1:2" x14ac:dyDescent="0.35">
      <c r="A1529" s="4">
        <v>28087</v>
      </c>
      <c r="B1529">
        <v>0</v>
      </c>
    </row>
    <row r="1530" spans="1:2" x14ac:dyDescent="0.35">
      <c r="A1530" s="5">
        <v>74004</v>
      </c>
      <c r="B1530">
        <v>3</v>
      </c>
    </row>
    <row r="1531" spans="1:2" x14ac:dyDescent="0.35">
      <c r="A1531" s="4">
        <v>19740</v>
      </c>
      <c r="B1531">
        <v>0</v>
      </c>
    </row>
    <row r="1532" spans="1:2" x14ac:dyDescent="0.35">
      <c r="A1532" s="5">
        <v>57036</v>
      </c>
      <c r="B1532">
        <v>1</v>
      </c>
    </row>
    <row r="1533" spans="1:2" x14ac:dyDescent="0.35">
      <c r="A1533" s="4">
        <v>53083</v>
      </c>
      <c r="B1533">
        <v>1</v>
      </c>
    </row>
    <row r="1534" spans="1:2" x14ac:dyDescent="0.35">
      <c r="A1534" s="5">
        <v>69283</v>
      </c>
      <c r="B1534">
        <v>0</v>
      </c>
    </row>
    <row r="1535" spans="1:2" x14ac:dyDescent="0.35">
      <c r="A1535" s="4">
        <v>46098</v>
      </c>
      <c r="B1535">
        <v>1</v>
      </c>
    </row>
    <row r="1536" spans="1:2" x14ac:dyDescent="0.35">
      <c r="A1536" s="5">
        <v>23331</v>
      </c>
      <c r="B1536">
        <v>0</v>
      </c>
    </row>
    <row r="1537" spans="1:2" x14ac:dyDescent="0.35">
      <c r="A1537" s="4">
        <v>23331</v>
      </c>
      <c r="B1537">
        <v>0</v>
      </c>
    </row>
    <row r="1538" spans="1:2" x14ac:dyDescent="0.35">
      <c r="A1538" s="5">
        <v>9255</v>
      </c>
      <c r="B1538">
        <v>0</v>
      </c>
    </row>
    <row r="1539" spans="1:2" x14ac:dyDescent="0.35">
      <c r="A1539" s="4">
        <v>67786</v>
      </c>
      <c r="B1539">
        <v>1</v>
      </c>
    </row>
    <row r="1540" spans="1:2" x14ac:dyDescent="0.35">
      <c r="A1540" s="5">
        <v>71969</v>
      </c>
      <c r="B1540">
        <v>1</v>
      </c>
    </row>
    <row r="1541" spans="1:2" x14ac:dyDescent="0.35">
      <c r="A1541" s="4">
        <v>59235</v>
      </c>
      <c r="B1541">
        <v>0</v>
      </c>
    </row>
    <row r="1542" spans="1:2" x14ac:dyDescent="0.35">
      <c r="A1542" s="5">
        <v>31928</v>
      </c>
      <c r="B1542">
        <v>0</v>
      </c>
    </row>
    <row r="1543" spans="1:2" x14ac:dyDescent="0.35">
      <c r="A1543" s="4">
        <v>74881</v>
      </c>
      <c r="B1543">
        <v>0</v>
      </c>
    </row>
    <row r="1544" spans="1:2" x14ac:dyDescent="0.35">
      <c r="A1544" s="5">
        <v>65819</v>
      </c>
      <c r="B1544">
        <v>0</v>
      </c>
    </row>
    <row r="1545" spans="1:2" x14ac:dyDescent="0.35">
      <c r="A1545" s="4">
        <v>51411</v>
      </c>
      <c r="B1545">
        <v>0</v>
      </c>
    </row>
    <row r="1546" spans="1:2" x14ac:dyDescent="0.35">
      <c r="A1546" s="5">
        <v>51983</v>
      </c>
      <c r="B1546">
        <v>0</v>
      </c>
    </row>
    <row r="1547" spans="1:2" x14ac:dyDescent="0.35">
      <c r="A1547" s="4">
        <v>42386</v>
      </c>
      <c r="B1547">
        <v>0</v>
      </c>
    </row>
    <row r="1548" spans="1:2" x14ac:dyDescent="0.35">
      <c r="A1548" s="5">
        <v>30390</v>
      </c>
      <c r="B1548">
        <v>0</v>
      </c>
    </row>
    <row r="1549" spans="1:2" x14ac:dyDescent="0.35">
      <c r="A1549" s="4">
        <v>30983</v>
      </c>
      <c r="B1549">
        <v>1</v>
      </c>
    </row>
    <row r="1550" spans="1:2" x14ac:dyDescent="0.35">
      <c r="A1550" s="5">
        <v>66033</v>
      </c>
      <c r="B1550">
        <v>0</v>
      </c>
    </row>
    <row r="1551" spans="1:2" x14ac:dyDescent="0.35">
      <c r="A1551" s="4">
        <v>37284</v>
      </c>
      <c r="B1551">
        <v>0</v>
      </c>
    </row>
    <row r="1552" spans="1:2" x14ac:dyDescent="0.35">
      <c r="A1552" s="5">
        <v>57530</v>
      </c>
      <c r="B1552">
        <v>0</v>
      </c>
    </row>
    <row r="1553" spans="1:2" x14ac:dyDescent="0.35">
      <c r="A1553" s="4">
        <v>76800</v>
      </c>
      <c r="B1553">
        <v>0</v>
      </c>
    </row>
    <row r="1554" spans="1:2" x14ac:dyDescent="0.35">
      <c r="A1554" s="5">
        <v>63943</v>
      </c>
      <c r="B1554">
        <v>0</v>
      </c>
    </row>
    <row r="1555" spans="1:2" x14ac:dyDescent="0.35">
      <c r="A1555" s="4">
        <v>76081</v>
      </c>
      <c r="B1555">
        <v>1</v>
      </c>
    </row>
    <row r="1556" spans="1:2" x14ac:dyDescent="0.35">
      <c r="A1556" s="5">
        <v>67445</v>
      </c>
      <c r="B1556">
        <v>0</v>
      </c>
    </row>
    <row r="1557" spans="1:2" x14ac:dyDescent="0.35">
      <c r="A1557" s="4">
        <v>37054</v>
      </c>
      <c r="B1557">
        <v>0</v>
      </c>
    </row>
    <row r="1558" spans="1:2" x14ac:dyDescent="0.35">
      <c r="A1558" s="5">
        <v>47175</v>
      </c>
      <c r="B1558">
        <v>2</v>
      </c>
    </row>
    <row r="1559" spans="1:2" x14ac:dyDescent="0.35">
      <c r="A1559" s="4">
        <v>31859</v>
      </c>
      <c r="B1559">
        <v>0</v>
      </c>
    </row>
    <row r="1560" spans="1:2" x14ac:dyDescent="0.35">
      <c r="A1560" s="5">
        <v>27215</v>
      </c>
      <c r="B1560">
        <v>0</v>
      </c>
    </row>
    <row r="1561" spans="1:2" x14ac:dyDescent="0.35">
      <c r="A1561" s="4">
        <v>70179</v>
      </c>
      <c r="B1561">
        <v>0</v>
      </c>
    </row>
    <row r="1562" spans="1:2" x14ac:dyDescent="0.35">
      <c r="A1562" s="5">
        <v>39922</v>
      </c>
      <c r="B1562">
        <v>0</v>
      </c>
    </row>
    <row r="1563" spans="1:2" x14ac:dyDescent="0.35">
      <c r="A1563" s="4">
        <v>49681</v>
      </c>
      <c r="B1563">
        <v>0</v>
      </c>
    </row>
    <row r="1564" spans="1:2" x14ac:dyDescent="0.35">
      <c r="A1564" s="5">
        <v>24645</v>
      </c>
      <c r="B1564">
        <v>0</v>
      </c>
    </row>
    <row r="1565" spans="1:2" x14ac:dyDescent="0.35">
      <c r="A1565" s="4">
        <v>79865</v>
      </c>
      <c r="B1565">
        <v>0</v>
      </c>
    </row>
    <row r="1566" spans="1:2" x14ac:dyDescent="0.35">
      <c r="A1566" s="5">
        <v>44322</v>
      </c>
      <c r="B1566">
        <v>0</v>
      </c>
    </row>
    <row r="1567" spans="1:2" x14ac:dyDescent="0.35">
      <c r="A1567" s="4">
        <v>47958</v>
      </c>
      <c r="B1567">
        <v>0</v>
      </c>
    </row>
    <row r="1568" spans="1:2" x14ac:dyDescent="0.35">
      <c r="A1568" s="5">
        <v>63972</v>
      </c>
      <c r="B1568">
        <v>1</v>
      </c>
    </row>
    <row r="1569" spans="1:2" x14ac:dyDescent="0.35">
      <c r="A1569" s="4">
        <v>75315</v>
      </c>
      <c r="B1569">
        <v>0</v>
      </c>
    </row>
    <row r="1570" spans="1:2" x14ac:dyDescent="0.35">
      <c r="A1570" s="5">
        <v>55517</v>
      </c>
      <c r="B1570">
        <v>1</v>
      </c>
    </row>
    <row r="1571" spans="1:2" x14ac:dyDescent="0.35">
      <c r="A1571" s="4">
        <v>75283</v>
      </c>
      <c r="B1571">
        <v>0</v>
      </c>
    </row>
    <row r="1572" spans="1:2" x14ac:dyDescent="0.35">
      <c r="A1572" s="5">
        <v>82800</v>
      </c>
      <c r="B1572">
        <v>3</v>
      </c>
    </row>
    <row r="1573" spans="1:2" x14ac:dyDescent="0.35">
      <c r="A1573" s="4">
        <v>38998</v>
      </c>
      <c r="B1573">
        <v>0</v>
      </c>
    </row>
    <row r="1574" spans="1:2" x14ac:dyDescent="0.35">
      <c r="A1574" s="5">
        <v>90638</v>
      </c>
      <c r="B1574">
        <v>2</v>
      </c>
    </row>
    <row r="1575" spans="1:2" x14ac:dyDescent="0.35">
      <c r="A1575" s="4">
        <v>27161</v>
      </c>
      <c r="B1575">
        <v>0</v>
      </c>
    </row>
    <row r="1576" spans="1:2" x14ac:dyDescent="0.35">
      <c r="A1576" s="5">
        <v>42014</v>
      </c>
      <c r="B1576">
        <v>1</v>
      </c>
    </row>
    <row r="1577" spans="1:2" x14ac:dyDescent="0.35">
      <c r="A1577" s="4">
        <v>38201</v>
      </c>
      <c r="B1577">
        <v>0</v>
      </c>
    </row>
    <row r="1578" spans="1:2" x14ac:dyDescent="0.35">
      <c r="A1578" s="5">
        <v>45203</v>
      </c>
      <c r="B1578">
        <v>1</v>
      </c>
    </row>
    <row r="1579" spans="1:2" x14ac:dyDescent="0.35">
      <c r="A1579" s="4">
        <v>81574</v>
      </c>
      <c r="B1579">
        <v>2</v>
      </c>
    </row>
    <row r="1580" spans="1:2" x14ac:dyDescent="0.35">
      <c r="A1580" s="5">
        <v>34935</v>
      </c>
      <c r="B1580">
        <v>0</v>
      </c>
    </row>
    <row r="1581" spans="1:2" x14ac:dyDescent="0.35">
      <c r="A1581" s="4">
        <v>60482</v>
      </c>
      <c r="B1581">
        <v>0</v>
      </c>
    </row>
    <row r="1582" spans="1:2" x14ac:dyDescent="0.35">
      <c r="A1582" s="5">
        <v>34633</v>
      </c>
      <c r="B1582">
        <v>0</v>
      </c>
    </row>
    <row r="1583" spans="1:2" x14ac:dyDescent="0.35">
      <c r="A1583" s="4">
        <v>78093</v>
      </c>
      <c r="B1583">
        <v>0</v>
      </c>
    </row>
    <row r="1584" spans="1:2" x14ac:dyDescent="0.35">
      <c r="A1584" s="5">
        <v>82460</v>
      </c>
      <c r="B1584">
        <v>0</v>
      </c>
    </row>
    <row r="1585" spans="1:2" x14ac:dyDescent="0.35">
      <c r="A1585" s="4">
        <v>45903</v>
      </c>
      <c r="B1585">
        <v>0</v>
      </c>
    </row>
    <row r="1586" spans="1:2" x14ac:dyDescent="0.35">
      <c r="A1586" s="5">
        <v>81361</v>
      </c>
      <c r="B1586">
        <v>1</v>
      </c>
    </row>
    <row r="1587" spans="1:2" x14ac:dyDescent="0.35">
      <c r="A1587" s="4">
        <v>35860</v>
      </c>
      <c r="B1587">
        <v>2</v>
      </c>
    </row>
    <row r="1588" spans="1:2" x14ac:dyDescent="0.35">
      <c r="A1588" s="5">
        <v>40442</v>
      </c>
      <c r="B1588">
        <v>1</v>
      </c>
    </row>
    <row r="1589" spans="1:2" x14ac:dyDescent="0.35">
      <c r="A1589" s="4">
        <v>61482</v>
      </c>
      <c r="B1589">
        <v>0</v>
      </c>
    </row>
    <row r="1590" spans="1:2" x14ac:dyDescent="0.35">
      <c r="A1590" s="5">
        <v>34968</v>
      </c>
      <c r="B1590">
        <v>0</v>
      </c>
    </row>
    <row r="1591" spans="1:2" x14ac:dyDescent="0.35">
      <c r="A1591" s="4">
        <v>75794</v>
      </c>
      <c r="B1591">
        <v>1</v>
      </c>
    </row>
    <row r="1592" spans="1:2" x14ac:dyDescent="0.35">
      <c r="A1592" s="5">
        <v>31497</v>
      </c>
      <c r="B1592">
        <v>0</v>
      </c>
    </row>
    <row r="1593" spans="1:2" x14ac:dyDescent="0.35">
      <c r="A1593" s="4">
        <v>74268</v>
      </c>
      <c r="B1593">
        <v>0</v>
      </c>
    </row>
    <row r="1594" spans="1:2" x14ac:dyDescent="0.35">
      <c r="A1594" s="5">
        <v>13724</v>
      </c>
      <c r="B1594">
        <v>1</v>
      </c>
    </row>
    <row r="1595" spans="1:2" x14ac:dyDescent="0.35">
      <c r="A1595" s="4">
        <v>45143</v>
      </c>
      <c r="B1595">
        <v>0</v>
      </c>
    </row>
    <row r="1596" spans="1:2" x14ac:dyDescent="0.35">
      <c r="A1596" s="5">
        <v>52569</v>
      </c>
      <c r="B1596">
        <v>0</v>
      </c>
    </row>
    <row r="1597" spans="1:2" x14ac:dyDescent="0.35">
      <c r="A1597" s="4">
        <v>48432</v>
      </c>
      <c r="B1597">
        <v>1</v>
      </c>
    </row>
    <row r="1598" spans="1:2" x14ac:dyDescent="0.35">
      <c r="A1598" s="5">
        <v>17144</v>
      </c>
      <c r="B1598">
        <v>0</v>
      </c>
    </row>
    <row r="1599" spans="1:2" x14ac:dyDescent="0.35">
      <c r="A1599" s="4">
        <v>36108</v>
      </c>
      <c r="B1599">
        <v>1</v>
      </c>
    </row>
    <row r="1600" spans="1:2" x14ac:dyDescent="0.35">
      <c r="A1600" s="5">
        <v>76445</v>
      </c>
      <c r="B1600">
        <v>0</v>
      </c>
    </row>
    <row r="1601" spans="1:2" x14ac:dyDescent="0.35">
      <c r="A1601" s="4">
        <v>36663</v>
      </c>
      <c r="B1601">
        <v>0</v>
      </c>
    </row>
    <row r="1602" spans="1:2" x14ac:dyDescent="0.35">
      <c r="A1602" s="5">
        <v>53843</v>
      </c>
      <c r="B1602">
        <v>0</v>
      </c>
    </row>
    <row r="1603" spans="1:2" x14ac:dyDescent="0.35">
      <c r="A1603" s="4">
        <v>90226</v>
      </c>
      <c r="B1603">
        <v>1</v>
      </c>
    </row>
    <row r="1604" spans="1:2" x14ac:dyDescent="0.35">
      <c r="A1604" s="5">
        <v>70638</v>
      </c>
      <c r="B1604">
        <v>1</v>
      </c>
    </row>
    <row r="1605" spans="1:2" x14ac:dyDescent="0.35">
      <c r="A1605" s="4">
        <v>44512</v>
      </c>
      <c r="B1605">
        <v>0</v>
      </c>
    </row>
    <row r="1606" spans="1:2" x14ac:dyDescent="0.35">
      <c r="A1606" s="5">
        <v>27116</v>
      </c>
      <c r="B1606">
        <v>0</v>
      </c>
    </row>
    <row r="1607" spans="1:2" x14ac:dyDescent="0.35">
      <c r="A1607" s="4">
        <v>54072</v>
      </c>
      <c r="B1607">
        <v>0</v>
      </c>
    </row>
    <row r="1608" spans="1:2" x14ac:dyDescent="0.35">
      <c r="A1608" s="5">
        <v>71855</v>
      </c>
      <c r="B1608">
        <v>0</v>
      </c>
    </row>
    <row r="1609" spans="1:2" x14ac:dyDescent="0.35">
      <c r="A1609" s="4">
        <v>51250</v>
      </c>
      <c r="B1609">
        <v>1</v>
      </c>
    </row>
    <row r="1610" spans="1:2" x14ac:dyDescent="0.35">
      <c r="A1610" s="5">
        <v>60432</v>
      </c>
      <c r="B1610">
        <v>0</v>
      </c>
    </row>
    <row r="1611" spans="1:2" x14ac:dyDescent="0.35">
      <c r="A1611" s="4">
        <v>65526</v>
      </c>
      <c r="B1611">
        <v>0</v>
      </c>
    </row>
    <row r="1612" spans="1:2" x14ac:dyDescent="0.35">
      <c r="A1612" s="5">
        <v>68655</v>
      </c>
      <c r="B1612">
        <v>0</v>
      </c>
    </row>
    <row r="1613" spans="1:2" x14ac:dyDescent="0.35">
      <c r="A1613" s="4">
        <v>12393</v>
      </c>
      <c r="B1613">
        <v>0</v>
      </c>
    </row>
    <row r="1614" spans="1:2" x14ac:dyDescent="0.35">
      <c r="A1614" s="5">
        <v>64509</v>
      </c>
      <c r="B1614">
        <v>2</v>
      </c>
    </row>
    <row r="1615" spans="1:2" x14ac:dyDescent="0.35">
      <c r="A1615" s="4">
        <v>33955</v>
      </c>
      <c r="B1615">
        <v>0</v>
      </c>
    </row>
    <row r="1616" spans="1:2" x14ac:dyDescent="0.35">
      <c r="A1616" s="5">
        <v>31353</v>
      </c>
      <c r="B1616">
        <v>1</v>
      </c>
    </row>
    <row r="1617" spans="1:2" x14ac:dyDescent="0.35">
      <c r="A1617" s="4">
        <v>55434</v>
      </c>
      <c r="B1617">
        <v>0</v>
      </c>
    </row>
    <row r="1618" spans="1:2" x14ac:dyDescent="0.35">
      <c r="A1618" s="5">
        <v>28359</v>
      </c>
      <c r="B1618">
        <v>0</v>
      </c>
    </row>
    <row r="1619" spans="1:2" x14ac:dyDescent="0.35">
      <c r="A1619" s="4">
        <v>57100</v>
      </c>
      <c r="B1619">
        <v>0</v>
      </c>
    </row>
    <row r="1620" spans="1:2" x14ac:dyDescent="0.35">
      <c r="A1620" s="5">
        <v>69139</v>
      </c>
      <c r="B1620">
        <v>0</v>
      </c>
    </row>
    <row r="1621" spans="1:2" x14ac:dyDescent="0.35">
      <c r="A1621" s="4">
        <v>52973</v>
      </c>
      <c r="B1621">
        <v>0</v>
      </c>
    </row>
    <row r="1622" spans="1:2" x14ac:dyDescent="0.35">
      <c r="A1622" s="5">
        <v>51717</v>
      </c>
      <c r="B1622">
        <v>1</v>
      </c>
    </row>
    <row r="1623" spans="1:2" x14ac:dyDescent="0.35">
      <c r="A1623" s="4">
        <v>18793</v>
      </c>
      <c r="B1623">
        <v>0</v>
      </c>
    </row>
    <row r="1624" spans="1:2" x14ac:dyDescent="0.35">
      <c r="A1624" s="5">
        <v>66664</v>
      </c>
      <c r="B1624">
        <v>0</v>
      </c>
    </row>
    <row r="1625" spans="1:2" x14ac:dyDescent="0.35">
      <c r="A1625" s="4">
        <v>50664</v>
      </c>
      <c r="B1625">
        <v>0</v>
      </c>
    </row>
    <row r="1626" spans="1:2" x14ac:dyDescent="0.35">
      <c r="A1626" s="5">
        <v>54414</v>
      </c>
      <c r="B1626">
        <v>0</v>
      </c>
    </row>
    <row r="1627" spans="1:2" x14ac:dyDescent="0.35">
      <c r="A1627" s="4">
        <v>54549</v>
      </c>
      <c r="B1627">
        <v>0</v>
      </c>
    </row>
    <row r="1628" spans="1:2" x14ac:dyDescent="0.35">
      <c r="A1628" s="5">
        <v>47111</v>
      </c>
      <c r="B1628">
        <v>0</v>
      </c>
    </row>
    <row r="1629" spans="1:2" x14ac:dyDescent="0.35">
      <c r="A1629" s="4">
        <v>41003</v>
      </c>
      <c r="B1629">
        <v>0</v>
      </c>
    </row>
    <row r="1630" spans="1:2" x14ac:dyDescent="0.35">
      <c r="A1630" s="5">
        <v>19444</v>
      </c>
      <c r="B1630">
        <v>1</v>
      </c>
    </row>
    <row r="1631" spans="1:2" x14ac:dyDescent="0.35">
      <c r="A1631" s="4">
        <v>36301</v>
      </c>
      <c r="B1631">
        <v>0</v>
      </c>
    </row>
    <row r="1632" spans="1:2" x14ac:dyDescent="0.35">
      <c r="A1632" s="5">
        <v>73059</v>
      </c>
      <c r="B1632">
        <v>0</v>
      </c>
    </row>
    <row r="1633" spans="1:2" x14ac:dyDescent="0.35">
      <c r="A1633" s="4">
        <v>42731</v>
      </c>
      <c r="B1633">
        <v>0</v>
      </c>
    </row>
    <row r="1634" spans="1:2" x14ac:dyDescent="0.35">
      <c r="A1634" s="5">
        <v>52854</v>
      </c>
      <c r="B1634">
        <v>0</v>
      </c>
    </row>
    <row r="1635" spans="1:2" x14ac:dyDescent="0.35">
      <c r="A1635" s="4">
        <v>22775</v>
      </c>
      <c r="B1635">
        <v>0</v>
      </c>
    </row>
    <row r="1636" spans="1:2" x14ac:dyDescent="0.35">
      <c r="A1636" s="5">
        <v>46681</v>
      </c>
      <c r="B1636">
        <v>0</v>
      </c>
    </row>
    <row r="1637" spans="1:2" x14ac:dyDescent="0.35">
      <c r="A1637" s="4">
        <v>59821</v>
      </c>
      <c r="B1637">
        <v>0</v>
      </c>
    </row>
    <row r="1638" spans="1:2" x14ac:dyDescent="0.35">
      <c r="A1638" s="5">
        <v>50002</v>
      </c>
      <c r="B1638">
        <v>0</v>
      </c>
    </row>
    <row r="1639" spans="1:2" x14ac:dyDescent="0.35">
      <c r="A1639" s="4">
        <v>69755</v>
      </c>
      <c r="B1639">
        <v>0</v>
      </c>
    </row>
    <row r="1640" spans="1:2" x14ac:dyDescent="0.35">
      <c r="A1640" s="5">
        <v>44078</v>
      </c>
      <c r="B1640">
        <v>0</v>
      </c>
    </row>
    <row r="1641" spans="1:2" x14ac:dyDescent="0.35">
      <c r="A1641" s="4">
        <v>30560</v>
      </c>
      <c r="B1641">
        <v>0</v>
      </c>
    </row>
    <row r="1642" spans="1:2" x14ac:dyDescent="0.35">
      <c r="A1642" s="5">
        <v>35924</v>
      </c>
      <c r="B1642">
        <v>0</v>
      </c>
    </row>
    <row r="1643" spans="1:2" x14ac:dyDescent="0.35">
      <c r="A1643" s="4">
        <v>64140</v>
      </c>
      <c r="B1643">
        <v>4</v>
      </c>
    </row>
    <row r="1644" spans="1:2" x14ac:dyDescent="0.35">
      <c r="A1644" s="5">
        <v>56386</v>
      </c>
      <c r="B1644">
        <v>0</v>
      </c>
    </row>
    <row r="1645" spans="1:2" x14ac:dyDescent="0.35">
      <c r="A1645" s="4">
        <v>24594</v>
      </c>
      <c r="B1645">
        <v>0</v>
      </c>
    </row>
    <row r="1646" spans="1:2" x14ac:dyDescent="0.35">
      <c r="A1646" s="5">
        <v>75774</v>
      </c>
      <c r="B1646">
        <v>0</v>
      </c>
    </row>
    <row r="1647" spans="1:2" x14ac:dyDescent="0.35">
      <c r="A1647" s="4">
        <v>39228</v>
      </c>
      <c r="B1647">
        <v>0</v>
      </c>
    </row>
    <row r="1648" spans="1:2" x14ac:dyDescent="0.35">
      <c r="A1648" s="5">
        <v>58494</v>
      </c>
      <c r="B1648">
        <v>0</v>
      </c>
    </row>
    <row r="1649" spans="1:2" x14ac:dyDescent="0.35">
      <c r="A1649" s="4">
        <v>58684</v>
      </c>
      <c r="B1649">
        <v>1</v>
      </c>
    </row>
    <row r="1650" spans="1:2" x14ac:dyDescent="0.35">
      <c r="A1650" s="5">
        <v>57136</v>
      </c>
      <c r="B1650">
        <v>1</v>
      </c>
    </row>
    <row r="1651" spans="1:2" x14ac:dyDescent="0.35">
      <c r="A1651" s="4">
        <v>56551</v>
      </c>
      <c r="B1651">
        <v>0</v>
      </c>
    </row>
    <row r="1652" spans="1:2" x14ac:dyDescent="0.35">
      <c r="A1652" s="5">
        <v>22448</v>
      </c>
      <c r="B1652">
        <v>0</v>
      </c>
    </row>
    <row r="1653" spans="1:2" x14ac:dyDescent="0.35">
      <c r="A1653" s="4">
        <v>82014</v>
      </c>
      <c r="B1653">
        <v>1</v>
      </c>
    </row>
    <row r="1654" spans="1:2" x14ac:dyDescent="0.35">
      <c r="A1654" s="5">
        <v>34213</v>
      </c>
      <c r="B1654">
        <v>1</v>
      </c>
    </row>
    <row r="1655" spans="1:2" x14ac:dyDescent="0.35">
      <c r="A1655" s="4">
        <v>157146</v>
      </c>
      <c r="B1655">
        <v>0</v>
      </c>
    </row>
    <row r="1656" spans="1:2" x14ac:dyDescent="0.35">
      <c r="A1656" s="5">
        <v>25358</v>
      </c>
      <c r="B1656">
        <v>0</v>
      </c>
    </row>
    <row r="1657" spans="1:2" x14ac:dyDescent="0.35">
      <c r="A1657" s="4">
        <v>35544</v>
      </c>
      <c r="B1657">
        <v>0</v>
      </c>
    </row>
    <row r="1658" spans="1:2" x14ac:dyDescent="0.35">
      <c r="A1658" s="5">
        <v>36634</v>
      </c>
      <c r="B1658">
        <v>0</v>
      </c>
    </row>
    <row r="1659" spans="1:2" x14ac:dyDescent="0.35">
      <c r="A1659" s="4">
        <v>62670</v>
      </c>
      <c r="B1659">
        <v>0</v>
      </c>
    </row>
    <row r="1660" spans="1:2" x14ac:dyDescent="0.35">
      <c r="A1660" s="5">
        <v>50334</v>
      </c>
      <c r="B1660">
        <v>0</v>
      </c>
    </row>
    <row r="1661" spans="1:2" x14ac:dyDescent="0.35">
      <c r="A1661" s="4">
        <v>72066</v>
      </c>
      <c r="B1661">
        <v>3</v>
      </c>
    </row>
    <row r="1662" spans="1:2" x14ac:dyDescent="0.35">
      <c r="A1662" s="5">
        <v>50729</v>
      </c>
      <c r="B1662">
        <v>0</v>
      </c>
    </row>
    <row r="1663" spans="1:2" x14ac:dyDescent="0.35">
      <c r="A1663" s="4">
        <v>34916</v>
      </c>
      <c r="B1663">
        <v>0</v>
      </c>
    </row>
    <row r="1664" spans="1:2" x14ac:dyDescent="0.35">
      <c r="A1664" s="5">
        <v>64892</v>
      </c>
      <c r="B1664">
        <v>0</v>
      </c>
    </row>
    <row r="1665" spans="1:2" x14ac:dyDescent="0.35">
      <c r="A1665" s="4">
        <v>43602</v>
      </c>
      <c r="B1665">
        <v>0</v>
      </c>
    </row>
    <row r="1666" spans="1:2" x14ac:dyDescent="0.35">
      <c r="A1666" s="5">
        <v>33996</v>
      </c>
      <c r="B1666">
        <v>0</v>
      </c>
    </row>
    <row r="1667" spans="1:2" x14ac:dyDescent="0.35">
      <c r="A1667" s="4">
        <v>41473</v>
      </c>
      <c r="B1667">
        <v>0</v>
      </c>
    </row>
    <row r="1668" spans="1:2" x14ac:dyDescent="0.35">
      <c r="A1668" s="5">
        <v>63246</v>
      </c>
      <c r="B1668">
        <v>0</v>
      </c>
    </row>
    <row r="1669" spans="1:2" x14ac:dyDescent="0.35">
      <c r="A1669" s="4">
        <v>36732</v>
      </c>
      <c r="B1669">
        <v>0</v>
      </c>
    </row>
    <row r="1670" spans="1:2" x14ac:dyDescent="0.35">
      <c r="A1670" s="5">
        <v>69084</v>
      </c>
      <c r="B1670">
        <v>0</v>
      </c>
    </row>
    <row r="1671" spans="1:2" x14ac:dyDescent="0.35">
      <c r="A1671" s="4">
        <v>77766</v>
      </c>
      <c r="B1671">
        <v>2</v>
      </c>
    </row>
    <row r="1672" spans="1:2" x14ac:dyDescent="0.35">
      <c r="A1672" s="5">
        <v>37929</v>
      </c>
      <c r="B1672">
        <v>3</v>
      </c>
    </row>
    <row r="1673" spans="1:2" x14ac:dyDescent="0.35">
      <c r="A1673" s="4">
        <v>86610</v>
      </c>
      <c r="B1673">
        <v>0</v>
      </c>
    </row>
    <row r="1674" spans="1:2" x14ac:dyDescent="0.35">
      <c r="A1674" s="5">
        <v>80141</v>
      </c>
      <c r="B1674">
        <v>2</v>
      </c>
    </row>
    <row r="1675" spans="1:2" x14ac:dyDescent="0.35">
      <c r="A1675" s="4">
        <v>72635</v>
      </c>
      <c r="B1675">
        <v>1</v>
      </c>
    </row>
    <row r="1676" spans="1:2" x14ac:dyDescent="0.35">
      <c r="A1676" s="5">
        <v>69016</v>
      </c>
      <c r="B1676">
        <v>0</v>
      </c>
    </row>
    <row r="1677" spans="1:2" x14ac:dyDescent="0.35">
      <c r="A1677" s="4">
        <v>20193</v>
      </c>
      <c r="B1677">
        <v>0</v>
      </c>
    </row>
    <row r="1678" spans="1:2" x14ac:dyDescent="0.35">
      <c r="A1678" s="5">
        <v>27573</v>
      </c>
      <c r="B1678">
        <v>0</v>
      </c>
    </row>
    <row r="1679" spans="1:2" x14ac:dyDescent="0.35">
      <c r="A1679" s="4">
        <v>15862</v>
      </c>
      <c r="B1679">
        <v>0</v>
      </c>
    </row>
    <row r="1680" spans="1:2" x14ac:dyDescent="0.35">
      <c r="A1680" s="5">
        <v>49544</v>
      </c>
      <c r="B1680">
        <v>0</v>
      </c>
    </row>
    <row r="1681" spans="1:2" x14ac:dyDescent="0.35">
      <c r="A1681" s="4">
        <v>33228</v>
      </c>
      <c r="B1681">
        <v>0</v>
      </c>
    </row>
    <row r="1682" spans="1:2" x14ac:dyDescent="0.35">
      <c r="A1682" s="5">
        <v>70440</v>
      </c>
      <c r="B1682">
        <v>1</v>
      </c>
    </row>
    <row r="1683" spans="1:2" x14ac:dyDescent="0.35">
      <c r="A1683" s="4">
        <v>38232</v>
      </c>
      <c r="B1683">
        <v>0</v>
      </c>
    </row>
    <row r="1684" spans="1:2" x14ac:dyDescent="0.35">
      <c r="A1684" s="5">
        <v>22554</v>
      </c>
      <c r="B1684">
        <v>0</v>
      </c>
    </row>
    <row r="1685" spans="1:2" x14ac:dyDescent="0.35">
      <c r="A1685" s="4">
        <v>23536</v>
      </c>
      <c r="B1685">
        <v>0</v>
      </c>
    </row>
    <row r="1686" spans="1:2" x14ac:dyDescent="0.35">
      <c r="A1686" s="5">
        <v>49413</v>
      </c>
      <c r="B1686">
        <v>0</v>
      </c>
    </row>
    <row r="1687" spans="1:2" x14ac:dyDescent="0.35">
      <c r="A1687" s="4">
        <v>42231</v>
      </c>
      <c r="B1687">
        <v>0</v>
      </c>
    </row>
    <row r="1688" spans="1:2" x14ac:dyDescent="0.35">
      <c r="A1688" s="5">
        <v>78789</v>
      </c>
      <c r="B1688">
        <v>1</v>
      </c>
    </row>
    <row r="1689" spans="1:2" x14ac:dyDescent="0.35">
      <c r="A1689" s="4">
        <v>56534</v>
      </c>
      <c r="B1689">
        <v>3</v>
      </c>
    </row>
    <row r="1690" spans="1:2" x14ac:dyDescent="0.35">
      <c r="A1690" s="5">
        <v>58350</v>
      </c>
      <c r="B1690">
        <v>0</v>
      </c>
    </row>
    <row r="1691" spans="1:2" x14ac:dyDescent="0.35">
      <c r="A1691" s="4">
        <v>81217</v>
      </c>
      <c r="B1691">
        <v>0</v>
      </c>
    </row>
    <row r="1692" spans="1:2" x14ac:dyDescent="0.35">
      <c r="A1692" s="5">
        <v>49090</v>
      </c>
      <c r="B1692">
        <v>0</v>
      </c>
    </row>
    <row r="1693" spans="1:2" x14ac:dyDescent="0.35">
      <c r="A1693" s="4">
        <v>61787</v>
      </c>
      <c r="B1693">
        <v>0</v>
      </c>
    </row>
    <row r="1694" spans="1:2" x14ac:dyDescent="0.35">
      <c r="A1694" s="5">
        <v>18169</v>
      </c>
      <c r="B1694">
        <v>0</v>
      </c>
    </row>
    <row r="1695" spans="1:2" x14ac:dyDescent="0.35">
      <c r="A1695" s="4">
        <v>24336</v>
      </c>
      <c r="B1695">
        <v>0</v>
      </c>
    </row>
    <row r="1696" spans="1:2" x14ac:dyDescent="0.35">
      <c r="A1696" s="5">
        <v>18222</v>
      </c>
      <c r="B1696">
        <v>0</v>
      </c>
    </row>
    <row r="1697" spans="1:2" x14ac:dyDescent="0.35">
      <c r="A1697" s="4">
        <v>62335</v>
      </c>
      <c r="B1697">
        <v>0</v>
      </c>
    </row>
    <row r="1698" spans="1:2" x14ac:dyDescent="0.35">
      <c r="A1698" s="5">
        <v>42033</v>
      </c>
      <c r="B1698">
        <v>0</v>
      </c>
    </row>
    <row r="1699" spans="1:2" x14ac:dyDescent="0.35">
      <c r="A1699" s="4">
        <v>86580</v>
      </c>
      <c r="B1699">
        <v>1</v>
      </c>
    </row>
    <row r="1700" spans="1:2" x14ac:dyDescent="0.35">
      <c r="A1700" s="5">
        <v>41437</v>
      </c>
      <c r="B1700">
        <v>0</v>
      </c>
    </row>
    <row r="1701" spans="1:2" x14ac:dyDescent="0.35">
      <c r="A1701" s="4">
        <v>73705</v>
      </c>
      <c r="B1701">
        <v>0</v>
      </c>
    </row>
    <row r="1702" spans="1:2" x14ac:dyDescent="0.35">
      <c r="A1702" s="5">
        <v>61064</v>
      </c>
      <c r="B1702">
        <v>0</v>
      </c>
    </row>
    <row r="1703" spans="1:2" x14ac:dyDescent="0.35">
      <c r="A1703" s="4">
        <v>38452</v>
      </c>
      <c r="B1703">
        <v>0</v>
      </c>
    </row>
    <row r="1704" spans="1:2" x14ac:dyDescent="0.35">
      <c r="A1704" s="5">
        <v>18358</v>
      </c>
      <c r="B1704">
        <v>0</v>
      </c>
    </row>
    <row r="1705" spans="1:2" x14ac:dyDescent="0.35">
      <c r="A1705" s="4">
        <v>55012</v>
      </c>
      <c r="B1705">
        <v>0</v>
      </c>
    </row>
    <row r="1706" spans="1:2" x14ac:dyDescent="0.35">
      <c r="A1706" s="5">
        <v>9722</v>
      </c>
      <c r="B1706">
        <v>1</v>
      </c>
    </row>
    <row r="1707" spans="1:2" x14ac:dyDescent="0.35">
      <c r="A1707" s="4">
        <v>38175</v>
      </c>
      <c r="B1707">
        <v>0</v>
      </c>
    </row>
    <row r="1708" spans="1:2" x14ac:dyDescent="0.35">
      <c r="A1708" s="5">
        <v>58656</v>
      </c>
      <c r="B1708">
        <v>1</v>
      </c>
    </row>
    <row r="1709" spans="1:2" x14ac:dyDescent="0.35">
      <c r="A1709" s="4">
        <v>52117</v>
      </c>
      <c r="B1709">
        <v>0</v>
      </c>
    </row>
    <row r="1710" spans="1:2" x14ac:dyDescent="0.35">
      <c r="A1710" s="5">
        <v>64813</v>
      </c>
      <c r="B1710">
        <v>0</v>
      </c>
    </row>
    <row r="1711" spans="1:2" x14ac:dyDescent="0.35">
      <c r="A1711" s="4">
        <v>54222</v>
      </c>
      <c r="B1711">
        <v>0</v>
      </c>
    </row>
    <row r="1712" spans="1:2" x14ac:dyDescent="0.35">
      <c r="A1712" s="5">
        <v>83512</v>
      </c>
      <c r="B1712">
        <v>5</v>
      </c>
    </row>
    <row r="1713" spans="1:2" x14ac:dyDescent="0.35">
      <c r="A1713" s="4">
        <v>77520</v>
      </c>
      <c r="B1713">
        <v>4</v>
      </c>
    </row>
    <row r="1714" spans="1:2" x14ac:dyDescent="0.35">
      <c r="A1714" s="5">
        <v>41154</v>
      </c>
      <c r="B1714">
        <v>0</v>
      </c>
    </row>
    <row r="1715" spans="1:2" x14ac:dyDescent="0.35">
      <c r="A1715" s="4">
        <v>80398</v>
      </c>
      <c r="B1715">
        <v>1</v>
      </c>
    </row>
    <row r="1716" spans="1:2" x14ac:dyDescent="0.35">
      <c r="A1716" s="5">
        <v>18746</v>
      </c>
      <c r="B1716">
        <v>0</v>
      </c>
    </row>
    <row r="1717" spans="1:2" x14ac:dyDescent="0.35">
      <c r="A1717" s="4">
        <v>35196</v>
      </c>
      <c r="B1717">
        <v>0</v>
      </c>
    </row>
    <row r="1718" spans="1:2" x14ac:dyDescent="0.35">
      <c r="A1718" s="5">
        <v>60230</v>
      </c>
      <c r="B1718">
        <v>0</v>
      </c>
    </row>
    <row r="1719" spans="1:2" x14ac:dyDescent="0.35">
      <c r="A1719" s="4">
        <v>22108</v>
      </c>
      <c r="B1719">
        <v>0</v>
      </c>
    </row>
    <row r="1720" spans="1:2" x14ac:dyDescent="0.35">
      <c r="A1720" s="5">
        <v>44392</v>
      </c>
      <c r="B1720">
        <v>0</v>
      </c>
    </row>
    <row r="1721" spans="1:2" x14ac:dyDescent="0.35">
      <c r="A1721" s="4">
        <v>55424</v>
      </c>
      <c r="B1721">
        <v>2</v>
      </c>
    </row>
    <row r="1722" spans="1:2" x14ac:dyDescent="0.35">
      <c r="A1722" s="5">
        <v>17688</v>
      </c>
      <c r="B1722">
        <v>0</v>
      </c>
    </row>
    <row r="1723" spans="1:2" x14ac:dyDescent="0.35">
      <c r="A1723" s="4">
        <v>92491</v>
      </c>
      <c r="B1723">
        <v>4</v>
      </c>
    </row>
    <row r="1724" spans="1:2" x14ac:dyDescent="0.35">
      <c r="A1724" s="5">
        <v>90273</v>
      </c>
      <c r="B1724">
        <v>4</v>
      </c>
    </row>
    <row r="1725" spans="1:2" x14ac:dyDescent="0.35">
      <c r="A1725" s="4">
        <v>82571</v>
      </c>
      <c r="B1725">
        <v>1</v>
      </c>
    </row>
    <row r="1726" spans="1:2" x14ac:dyDescent="0.35">
      <c r="A1726" s="5">
        <v>38513</v>
      </c>
      <c r="B1726">
        <v>1</v>
      </c>
    </row>
    <row r="1727" spans="1:2" x14ac:dyDescent="0.35">
      <c r="A1727" s="4">
        <v>16653</v>
      </c>
      <c r="B1727">
        <v>1</v>
      </c>
    </row>
    <row r="1728" spans="1:2" x14ac:dyDescent="0.35">
      <c r="A1728" s="5">
        <v>42586</v>
      </c>
      <c r="B1728">
        <v>1</v>
      </c>
    </row>
    <row r="1729" spans="1:2" x14ac:dyDescent="0.35">
      <c r="A1729" s="4">
        <v>23529</v>
      </c>
      <c r="B1729">
        <v>0</v>
      </c>
    </row>
    <row r="1730" spans="1:2" x14ac:dyDescent="0.35">
      <c r="A1730" s="5">
        <v>74881</v>
      </c>
      <c r="B1730">
        <v>0</v>
      </c>
    </row>
    <row r="1731" spans="1:2" x14ac:dyDescent="0.35">
      <c r="A1731" s="4">
        <v>71107</v>
      </c>
      <c r="B1731">
        <v>0</v>
      </c>
    </row>
    <row r="1732" spans="1:2" x14ac:dyDescent="0.35">
      <c r="A1732" s="5">
        <v>46910</v>
      </c>
      <c r="B1732">
        <v>0</v>
      </c>
    </row>
    <row r="1733" spans="1:2" x14ac:dyDescent="0.35">
      <c r="A1733" s="4">
        <v>18690</v>
      </c>
      <c r="B1733">
        <v>0</v>
      </c>
    </row>
    <row r="1734" spans="1:2" x14ac:dyDescent="0.35">
      <c r="A1734" s="5">
        <v>37244</v>
      </c>
      <c r="B1734">
        <v>1</v>
      </c>
    </row>
    <row r="1735" spans="1:2" x14ac:dyDescent="0.35">
      <c r="A1735" s="4">
        <v>82427</v>
      </c>
      <c r="B1735">
        <v>1</v>
      </c>
    </row>
    <row r="1736" spans="1:2" x14ac:dyDescent="0.35">
      <c r="A1736" s="5">
        <v>75342</v>
      </c>
      <c r="B1736">
        <v>0</v>
      </c>
    </row>
    <row r="1737" spans="1:2" x14ac:dyDescent="0.35">
      <c r="A1737" s="4">
        <v>70044</v>
      </c>
      <c r="B1737">
        <v>0</v>
      </c>
    </row>
    <row r="1738" spans="1:2" x14ac:dyDescent="0.35">
      <c r="A1738" s="5">
        <v>79146</v>
      </c>
      <c r="B1738">
        <v>0</v>
      </c>
    </row>
    <row r="1739" spans="1:2" x14ac:dyDescent="0.35">
      <c r="A1739" s="4">
        <v>77437</v>
      </c>
      <c r="B1739">
        <v>1</v>
      </c>
    </row>
    <row r="1740" spans="1:2" x14ac:dyDescent="0.35">
      <c r="A1740" s="5">
        <v>54984</v>
      </c>
      <c r="B1740">
        <v>1</v>
      </c>
    </row>
    <row r="1741" spans="1:2" x14ac:dyDescent="0.35">
      <c r="A1741" s="4">
        <v>42403</v>
      </c>
      <c r="B1741">
        <v>0</v>
      </c>
    </row>
    <row r="1742" spans="1:2" x14ac:dyDescent="0.35">
      <c r="A1742" s="5">
        <v>55761</v>
      </c>
      <c r="B1742">
        <v>1</v>
      </c>
    </row>
    <row r="1743" spans="1:2" x14ac:dyDescent="0.35">
      <c r="A1743" s="4">
        <v>37292</v>
      </c>
      <c r="B1743">
        <v>0</v>
      </c>
    </row>
    <row r="1744" spans="1:2" x14ac:dyDescent="0.35">
      <c r="A1744" s="5">
        <v>45576</v>
      </c>
      <c r="B1744">
        <v>1</v>
      </c>
    </row>
    <row r="1745" spans="1:2" x14ac:dyDescent="0.35">
      <c r="A1745" s="4">
        <v>70321</v>
      </c>
      <c r="B1745">
        <v>1</v>
      </c>
    </row>
    <row r="1746" spans="1:2" x14ac:dyDescent="0.35">
      <c r="A1746" s="5">
        <v>58086</v>
      </c>
      <c r="B1746">
        <v>0</v>
      </c>
    </row>
    <row r="1747" spans="1:2" x14ac:dyDescent="0.35">
      <c r="A1747" s="4">
        <v>81795</v>
      </c>
      <c r="B1747">
        <v>0</v>
      </c>
    </row>
    <row r="1748" spans="1:2" x14ac:dyDescent="0.35">
      <c r="A1748" s="5">
        <v>28389</v>
      </c>
      <c r="B1748">
        <v>0</v>
      </c>
    </row>
    <row r="1749" spans="1:2" x14ac:dyDescent="0.35">
      <c r="A1749" s="4">
        <v>66835</v>
      </c>
      <c r="B1749">
        <v>0</v>
      </c>
    </row>
    <row r="1750" spans="1:2" x14ac:dyDescent="0.35">
      <c r="A1750" s="5">
        <v>69901</v>
      </c>
      <c r="B1750">
        <v>0</v>
      </c>
    </row>
    <row r="1751" spans="1:2" x14ac:dyDescent="0.35">
      <c r="A1751" s="4">
        <v>80360</v>
      </c>
      <c r="B1751">
        <v>3</v>
      </c>
    </row>
    <row r="1752" spans="1:2" x14ac:dyDescent="0.35">
      <c r="A1752" s="5">
        <v>63342</v>
      </c>
      <c r="B1752">
        <v>2</v>
      </c>
    </row>
    <row r="1753" spans="1:2" x14ac:dyDescent="0.35">
      <c r="A1753" s="4">
        <v>44989</v>
      </c>
      <c r="B1753">
        <v>0</v>
      </c>
    </row>
    <row r="1754" spans="1:2" x14ac:dyDescent="0.35">
      <c r="A1754" s="5">
        <v>31859</v>
      </c>
      <c r="B1754">
        <v>0</v>
      </c>
    </row>
    <row r="1755" spans="1:2" x14ac:dyDescent="0.35">
      <c r="A1755" s="4">
        <v>51569</v>
      </c>
      <c r="B1755">
        <v>2</v>
      </c>
    </row>
    <row r="1756" spans="1:2" x14ac:dyDescent="0.35">
      <c r="A1756" s="5">
        <v>30372</v>
      </c>
      <c r="B1756">
        <v>0</v>
      </c>
    </row>
    <row r="1757" spans="1:2" x14ac:dyDescent="0.35">
      <c r="A1757" s="4">
        <v>16014</v>
      </c>
      <c r="B1757">
        <v>0</v>
      </c>
    </row>
    <row r="1758" spans="1:2" x14ac:dyDescent="0.35">
      <c r="A1758" s="5">
        <v>41120</v>
      </c>
      <c r="B1758">
        <v>0</v>
      </c>
    </row>
    <row r="1759" spans="1:2" x14ac:dyDescent="0.35">
      <c r="A1759" s="4">
        <v>39763</v>
      </c>
      <c r="B1759">
        <v>1</v>
      </c>
    </row>
    <row r="1760" spans="1:2" x14ac:dyDescent="0.35">
      <c r="A1760" s="5">
        <v>38725</v>
      </c>
      <c r="B1760">
        <v>0</v>
      </c>
    </row>
    <row r="1761" spans="1:2" x14ac:dyDescent="0.35">
      <c r="A1761" s="4">
        <v>77981</v>
      </c>
      <c r="B1761">
        <v>0</v>
      </c>
    </row>
    <row r="1762" spans="1:2" x14ac:dyDescent="0.35">
      <c r="A1762" s="5">
        <v>62905</v>
      </c>
      <c r="B1762">
        <v>0</v>
      </c>
    </row>
    <row r="1763" spans="1:2" x14ac:dyDescent="0.35">
      <c r="A1763" s="4">
        <v>13533</v>
      </c>
      <c r="B1763">
        <v>0</v>
      </c>
    </row>
    <row r="1764" spans="1:2" x14ac:dyDescent="0.35">
      <c r="A1764" s="5">
        <v>59481</v>
      </c>
      <c r="B1764">
        <v>0</v>
      </c>
    </row>
    <row r="1765" spans="1:2" x14ac:dyDescent="0.35">
      <c r="A1765" s="4">
        <v>72117</v>
      </c>
      <c r="B1765">
        <v>0</v>
      </c>
    </row>
    <row r="1766" spans="1:2" x14ac:dyDescent="0.35">
      <c r="A1766" s="5">
        <v>21955</v>
      </c>
      <c r="B1766">
        <v>0</v>
      </c>
    </row>
    <row r="1767" spans="1:2" x14ac:dyDescent="0.35">
      <c r="A1767" s="4">
        <v>67131</v>
      </c>
      <c r="B1767">
        <v>0</v>
      </c>
    </row>
    <row r="1768" spans="1:2" x14ac:dyDescent="0.35">
      <c r="A1768" s="5">
        <v>36802</v>
      </c>
      <c r="B1768">
        <v>0</v>
      </c>
    </row>
    <row r="1769" spans="1:2" x14ac:dyDescent="0.35">
      <c r="A1769" s="4">
        <v>71853</v>
      </c>
      <c r="B1769">
        <v>0</v>
      </c>
    </row>
    <row r="1770" spans="1:2" x14ac:dyDescent="0.35">
      <c r="A1770" s="5">
        <v>28249</v>
      </c>
      <c r="B1770">
        <v>0</v>
      </c>
    </row>
    <row r="1771" spans="1:2" x14ac:dyDescent="0.35">
      <c r="A1771" s="4">
        <v>47808</v>
      </c>
      <c r="B1771">
        <v>1</v>
      </c>
    </row>
    <row r="1772" spans="1:2" x14ac:dyDescent="0.35">
      <c r="A1772" s="5">
        <v>25509</v>
      </c>
      <c r="B1772">
        <v>1</v>
      </c>
    </row>
    <row r="1773" spans="1:2" x14ac:dyDescent="0.35">
      <c r="A1773" s="4">
        <v>51012</v>
      </c>
      <c r="B1773">
        <v>0</v>
      </c>
    </row>
    <row r="1774" spans="1:2" x14ac:dyDescent="0.35">
      <c r="A1774" s="5">
        <v>70596</v>
      </c>
      <c r="B1774">
        <v>0</v>
      </c>
    </row>
    <row r="1775" spans="1:2" x14ac:dyDescent="0.35">
      <c r="A1775" s="4">
        <v>85431</v>
      </c>
      <c r="B1775">
        <v>0</v>
      </c>
    </row>
    <row r="1776" spans="1:2" x14ac:dyDescent="0.35">
      <c r="A1776" s="5">
        <v>42664</v>
      </c>
      <c r="B1776">
        <v>0</v>
      </c>
    </row>
    <row r="1777" spans="1:2" x14ac:dyDescent="0.35">
      <c r="A1777" s="4">
        <v>42586</v>
      </c>
      <c r="B1777">
        <v>1</v>
      </c>
    </row>
    <row r="1778" spans="1:2" x14ac:dyDescent="0.35">
      <c r="A1778" s="5">
        <v>29760</v>
      </c>
      <c r="B1778">
        <v>0</v>
      </c>
    </row>
    <row r="1779" spans="1:2" x14ac:dyDescent="0.35">
      <c r="A1779" s="4">
        <v>28973</v>
      </c>
      <c r="B1779">
        <v>0</v>
      </c>
    </row>
    <row r="1780" spans="1:2" x14ac:dyDescent="0.35">
      <c r="A1780" s="5">
        <v>39435</v>
      </c>
      <c r="B1780">
        <v>0</v>
      </c>
    </row>
    <row r="1781" spans="1:2" x14ac:dyDescent="0.35">
      <c r="A1781" s="4">
        <v>65370</v>
      </c>
      <c r="B1781">
        <v>0</v>
      </c>
    </row>
    <row r="1782" spans="1:2" x14ac:dyDescent="0.35">
      <c r="A1782" s="5">
        <v>20194</v>
      </c>
      <c r="B1782">
        <v>0</v>
      </c>
    </row>
    <row r="1783" spans="1:2" x14ac:dyDescent="0.35">
      <c r="A1783" s="4">
        <v>42473</v>
      </c>
      <c r="B1783">
        <v>0</v>
      </c>
    </row>
    <row r="1784" spans="1:2" x14ac:dyDescent="0.35">
      <c r="A1784" s="5">
        <v>64590</v>
      </c>
      <c r="B1784">
        <v>0</v>
      </c>
    </row>
    <row r="1785" spans="1:2" x14ac:dyDescent="0.35">
      <c r="A1785" s="4">
        <v>71232</v>
      </c>
      <c r="B1785">
        <v>0</v>
      </c>
    </row>
    <row r="1786" spans="1:2" x14ac:dyDescent="0.35">
      <c r="A1786" s="5">
        <v>34600</v>
      </c>
      <c r="B1786">
        <v>1</v>
      </c>
    </row>
    <row r="1787" spans="1:2" x14ac:dyDescent="0.35">
      <c r="A1787" s="4">
        <v>46904</v>
      </c>
      <c r="B1787">
        <v>0</v>
      </c>
    </row>
    <row r="1788" spans="1:2" x14ac:dyDescent="0.35">
      <c r="A1788" s="5">
        <v>49094</v>
      </c>
      <c r="B1788">
        <v>0</v>
      </c>
    </row>
    <row r="1789" spans="1:2" x14ac:dyDescent="0.35">
      <c r="A1789" s="4">
        <v>36075</v>
      </c>
      <c r="B1789">
        <v>0</v>
      </c>
    </row>
    <row r="1790" spans="1:2" x14ac:dyDescent="0.35">
      <c r="A1790" s="5">
        <v>60839</v>
      </c>
      <c r="B1790">
        <v>0</v>
      </c>
    </row>
    <row r="1791" spans="1:2" x14ac:dyDescent="0.35">
      <c r="A1791" s="4">
        <v>77298</v>
      </c>
      <c r="B1791">
        <v>0</v>
      </c>
    </row>
    <row r="1792" spans="1:2" x14ac:dyDescent="0.35">
      <c r="A1792" s="5">
        <v>34026</v>
      </c>
      <c r="B1792">
        <v>0</v>
      </c>
    </row>
    <row r="1793" spans="1:2" x14ac:dyDescent="0.35">
      <c r="A1793" s="4">
        <v>48918</v>
      </c>
      <c r="B1793">
        <v>0</v>
      </c>
    </row>
    <row r="1794" spans="1:2" x14ac:dyDescent="0.35">
      <c r="A1794" s="5">
        <v>82122</v>
      </c>
      <c r="B1794">
        <v>1</v>
      </c>
    </row>
    <row r="1795" spans="1:2" x14ac:dyDescent="0.35">
      <c r="A1795" s="4">
        <v>37697</v>
      </c>
      <c r="B1795">
        <v>0</v>
      </c>
    </row>
    <row r="1796" spans="1:2" x14ac:dyDescent="0.35">
      <c r="A1796" s="5">
        <v>34074</v>
      </c>
      <c r="B1796">
        <v>1</v>
      </c>
    </row>
    <row r="1797" spans="1:2" x14ac:dyDescent="0.35">
      <c r="A1797" s="4">
        <v>28520</v>
      </c>
      <c r="B1797">
        <v>0</v>
      </c>
    </row>
    <row r="1798" spans="1:2" x14ac:dyDescent="0.35">
      <c r="A1798" s="5">
        <v>62535</v>
      </c>
      <c r="B1798">
        <v>0</v>
      </c>
    </row>
    <row r="1799" spans="1:2" x14ac:dyDescent="0.35">
      <c r="A1799" s="4">
        <v>36273</v>
      </c>
      <c r="B1799">
        <v>0</v>
      </c>
    </row>
    <row r="1800" spans="1:2" x14ac:dyDescent="0.35">
      <c r="A1800" s="5">
        <v>63404</v>
      </c>
      <c r="B1800">
        <v>1</v>
      </c>
    </row>
    <row r="1801" spans="1:2" x14ac:dyDescent="0.35">
      <c r="A1801" s="4">
        <v>75774</v>
      </c>
      <c r="B1801">
        <v>0</v>
      </c>
    </row>
    <row r="1802" spans="1:2" x14ac:dyDescent="0.35">
      <c r="A1802" s="5">
        <v>78416</v>
      </c>
      <c r="B1802">
        <v>0</v>
      </c>
    </row>
    <row r="1803" spans="1:2" x14ac:dyDescent="0.35">
      <c r="A1803" s="4">
        <v>75702</v>
      </c>
      <c r="B1803">
        <v>1</v>
      </c>
    </row>
    <row r="1804" spans="1:2" x14ac:dyDescent="0.35">
      <c r="A1804" s="5">
        <v>59385</v>
      </c>
      <c r="B1804">
        <v>0</v>
      </c>
    </row>
    <row r="1805" spans="1:2" x14ac:dyDescent="0.35">
      <c r="A1805" s="4">
        <v>37070</v>
      </c>
      <c r="B1805">
        <v>1</v>
      </c>
    </row>
    <row r="1806" spans="1:2" x14ac:dyDescent="0.35">
      <c r="A1806" s="5">
        <v>44689</v>
      </c>
      <c r="B1806">
        <v>1</v>
      </c>
    </row>
    <row r="1807" spans="1:2" x14ac:dyDescent="0.35">
      <c r="A1807" s="4">
        <v>53977</v>
      </c>
      <c r="B1807">
        <v>0</v>
      </c>
    </row>
    <row r="1808" spans="1:2" x14ac:dyDescent="0.35">
      <c r="A1808" s="5">
        <v>7144</v>
      </c>
      <c r="B1808">
        <v>0</v>
      </c>
    </row>
    <row r="1809" spans="1:2" x14ac:dyDescent="0.35">
      <c r="A1809" s="4">
        <v>18701</v>
      </c>
      <c r="B1809">
        <v>0</v>
      </c>
    </row>
    <row r="1810" spans="1:2" x14ac:dyDescent="0.35">
      <c r="A1810" s="5">
        <v>90369</v>
      </c>
      <c r="B1810">
        <v>1</v>
      </c>
    </row>
    <row r="1811" spans="1:2" x14ac:dyDescent="0.35">
      <c r="A1811" s="4">
        <v>63159</v>
      </c>
      <c r="B1811">
        <v>1</v>
      </c>
    </row>
    <row r="1812" spans="1:2" x14ac:dyDescent="0.35">
      <c r="A1812" s="5">
        <v>37758</v>
      </c>
      <c r="B1812">
        <v>0</v>
      </c>
    </row>
    <row r="1813" spans="1:2" x14ac:dyDescent="0.35">
      <c r="A1813" s="4">
        <v>46757</v>
      </c>
      <c r="B1813">
        <v>0</v>
      </c>
    </row>
    <row r="1814" spans="1:2" x14ac:dyDescent="0.35">
      <c r="A1814" s="5">
        <v>79734</v>
      </c>
      <c r="B1814">
        <v>1</v>
      </c>
    </row>
    <row r="1815" spans="1:2" x14ac:dyDescent="0.35">
      <c r="A1815" s="4">
        <v>63207</v>
      </c>
      <c r="B1815">
        <v>1</v>
      </c>
    </row>
    <row r="1816" spans="1:2" x14ac:dyDescent="0.35">
      <c r="A1816" s="5">
        <v>72071</v>
      </c>
      <c r="B1816">
        <v>0</v>
      </c>
    </row>
    <row r="1817" spans="1:2" x14ac:dyDescent="0.35">
      <c r="A1817" s="4">
        <v>21840</v>
      </c>
      <c r="B1817">
        <v>0</v>
      </c>
    </row>
    <row r="1818" spans="1:2" x14ac:dyDescent="0.35">
      <c r="A1818" s="5">
        <v>58582</v>
      </c>
      <c r="B1818">
        <v>1</v>
      </c>
    </row>
    <row r="1819" spans="1:2" x14ac:dyDescent="0.35">
      <c r="A1819" s="4">
        <v>72282</v>
      </c>
      <c r="B1819">
        <v>1</v>
      </c>
    </row>
    <row r="1820" spans="1:2" x14ac:dyDescent="0.35">
      <c r="A1820" s="5">
        <v>50387</v>
      </c>
      <c r="B1820">
        <v>0</v>
      </c>
    </row>
    <row r="1821" spans="1:2" x14ac:dyDescent="0.35">
      <c r="A1821" s="4">
        <v>32583</v>
      </c>
      <c r="B1821">
        <v>0</v>
      </c>
    </row>
    <row r="1822" spans="1:2" x14ac:dyDescent="0.35">
      <c r="A1822" s="5">
        <v>62568</v>
      </c>
      <c r="B1822">
        <v>1</v>
      </c>
    </row>
    <row r="1823" spans="1:2" x14ac:dyDescent="0.35">
      <c r="A1823" s="4">
        <v>44635</v>
      </c>
      <c r="B1823">
        <v>0</v>
      </c>
    </row>
    <row r="1824" spans="1:2" x14ac:dyDescent="0.35">
      <c r="A1824" s="5">
        <v>33316</v>
      </c>
      <c r="B1824">
        <v>0</v>
      </c>
    </row>
    <row r="1825" spans="1:2" x14ac:dyDescent="0.35">
      <c r="A1825" s="4">
        <v>63967</v>
      </c>
      <c r="B1825">
        <v>0</v>
      </c>
    </row>
    <row r="1826" spans="1:2" x14ac:dyDescent="0.35">
      <c r="A1826" s="5">
        <v>52513</v>
      </c>
      <c r="B1826">
        <v>0</v>
      </c>
    </row>
    <row r="1827" spans="1:2" x14ac:dyDescent="0.35">
      <c r="A1827" s="4">
        <v>25293</v>
      </c>
      <c r="B1827">
        <v>0</v>
      </c>
    </row>
    <row r="1828" spans="1:2" x14ac:dyDescent="0.35">
      <c r="A1828" s="5">
        <v>54111</v>
      </c>
      <c r="B1828">
        <v>0</v>
      </c>
    </row>
    <row r="1829" spans="1:2" x14ac:dyDescent="0.35">
      <c r="A1829" s="4">
        <v>78394</v>
      </c>
      <c r="B1829">
        <v>1</v>
      </c>
    </row>
    <row r="1830" spans="1:2" x14ac:dyDescent="0.35">
      <c r="A1830" s="5">
        <v>80739</v>
      </c>
      <c r="B1830">
        <v>0</v>
      </c>
    </row>
    <row r="1831" spans="1:2" x14ac:dyDescent="0.35">
      <c r="A1831" s="4">
        <v>22669</v>
      </c>
      <c r="B1831">
        <v>1</v>
      </c>
    </row>
    <row r="1832" spans="1:2" x14ac:dyDescent="0.35">
      <c r="A1832" s="5">
        <v>29236</v>
      </c>
      <c r="B1832">
        <v>0</v>
      </c>
    </row>
    <row r="1833" spans="1:2" x14ac:dyDescent="0.35">
      <c r="A1833" s="4">
        <v>44911</v>
      </c>
      <c r="B1833">
        <v>0</v>
      </c>
    </row>
    <row r="1834" spans="1:2" x14ac:dyDescent="0.35">
      <c r="A1834" s="5">
        <v>54693</v>
      </c>
      <c r="B1834">
        <v>0</v>
      </c>
    </row>
    <row r="1835" spans="1:2" x14ac:dyDescent="0.35">
      <c r="A1835" s="4">
        <v>48186</v>
      </c>
      <c r="B1835">
        <v>0</v>
      </c>
    </row>
    <row r="1836" spans="1:2" x14ac:dyDescent="0.35">
      <c r="A1836" s="5">
        <v>54809</v>
      </c>
      <c r="B1836">
        <v>1</v>
      </c>
    </row>
    <row r="1837" spans="1:2" x14ac:dyDescent="0.35">
      <c r="A1837" s="4">
        <v>41580</v>
      </c>
      <c r="B1837">
        <v>0</v>
      </c>
    </row>
    <row r="1838" spans="1:2" x14ac:dyDescent="0.35">
      <c r="A1838" s="5">
        <v>80336</v>
      </c>
      <c r="B1838">
        <v>0</v>
      </c>
    </row>
    <row r="1839" spans="1:2" x14ac:dyDescent="0.35">
      <c r="A1839" s="4">
        <v>47743</v>
      </c>
      <c r="B1839">
        <v>1</v>
      </c>
    </row>
    <row r="1840" spans="1:2" x14ac:dyDescent="0.35">
      <c r="A1840" s="5">
        <v>62972</v>
      </c>
      <c r="B1840">
        <v>0</v>
      </c>
    </row>
    <row r="1841" spans="1:2" x14ac:dyDescent="0.35">
      <c r="A1841" s="4">
        <v>57333</v>
      </c>
      <c r="B1841">
        <v>1</v>
      </c>
    </row>
    <row r="1842" spans="1:2" x14ac:dyDescent="0.35">
      <c r="A1842" s="5">
        <v>32313</v>
      </c>
      <c r="B1842">
        <v>0</v>
      </c>
    </row>
    <row r="1843" spans="1:2" x14ac:dyDescent="0.35">
      <c r="A1843" s="4">
        <v>84953</v>
      </c>
      <c r="B1843">
        <v>4</v>
      </c>
    </row>
    <row r="1844" spans="1:2" x14ac:dyDescent="0.35">
      <c r="A1844" s="5">
        <v>27071</v>
      </c>
      <c r="B1844">
        <v>0</v>
      </c>
    </row>
    <row r="1845" spans="1:2" x14ac:dyDescent="0.35">
      <c r="A1845" s="4">
        <v>68148</v>
      </c>
      <c r="B1845">
        <v>0</v>
      </c>
    </row>
    <row r="1846" spans="1:2" x14ac:dyDescent="0.35">
      <c r="A1846" s="5">
        <v>65735</v>
      </c>
      <c r="B1846">
        <v>0</v>
      </c>
    </row>
    <row r="1847" spans="1:2" x14ac:dyDescent="0.35">
      <c r="A1847" s="4">
        <v>86836</v>
      </c>
      <c r="B1847">
        <v>4</v>
      </c>
    </row>
    <row r="1848" spans="1:2" x14ac:dyDescent="0.35">
      <c r="A1848" s="5">
        <v>4023</v>
      </c>
      <c r="B1848">
        <v>0</v>
      </c>
    </row>
    <row r="1849" spans="1:2" x14ac:dyDescent="0.35">
      <c r="A1849" s="4">
        <v>30093</v>
      </c>
      <c r="B1849">
        <v>0</v>
      </c>
    </row>
    <row r="1850" spans="1:2" x14ac:dyDescent="0.35">
      <c r="A1850" s="5">
        <v>57705</v>
      </c>
      <c r="B1850">
        <v>0</v>
      </c>
    </row>
    <row r="1851" spans="1:2" x14ac:dyDescent="0.35">
      <c r="A1851" s="4">
        <v>25008</v>
      </c>
      <c r="B1851">
        <v>0</v>
      </c>
    </row>
    <row r="1852" spans="1:2" x14ac:dyDescent="0.35">
      <c r="A1852" s="5">
        <v>83257</v>
      </c>
      <c r="B1852">
        <v>3</v>
      </c>
    </row>
    <row r="1853" spans="1:2" x14ac:dyDescent="0.35">
      <c r="A1853" s="4">
        <v>22280</v>
      </c>
      <c r="B1853">
        <v>0</v>
      </c>
    </row>
    <row r="1854" spans="1:2" x14ac:dyDescent="0.35">
      <c r="A1854" s="5">
        <v>72159</v>
      </c>
      <c r="B1854">
        <v>0</v>
      </c>
    </row>
    <row r="1855" spans="1:2" x14ac:dyDescent="0.35">
      <c r="A1855" s="4">
        <v>64260</v>
      </c>
      <c r="B1855">
        <v>1</v>
      </c>
    </row>
    <row r="1856" spans="1:2" x14ac:dyDescent="0.35">
      <c r="A1856" s="5">
        <v>82733</v>
      </c>
      <c r="B1856">
        <v>1</v>
      </c>
    </row>
    <row r="1857" spans="1:2" x14ac:dyDescent="0.35">
      <c r="A1857" s="4">
        <v>74290</v>
      </c>
      <c r="B1857">
        <v>2</v>
      </c>
    </row>
    <row r="1858" spans="1:2" x14ac:dyDescent="0.35">
      <c r="A1858" s="5">
        <v>58217</v>
      </c>
      <c r="B1858">
        <v>0</v>
      </c>
    </row>
    <row r="1859" spans="1:2" x14ac:dyDescent="0.35">
      <c r="A1859" s="4">
        <v>21024</v>
      </c>
      <c r="B1859">
        <v>0</v>
      </c>
    </row>
    <row r="1860" spans="1:2" x14ac:dyDescent="0.35">
      <c r="A1860" s="5">
        <v>70116</v>
      </c>
      <c r="B1860">
        <v>0</v>
      </c>
    </row>
    <row r="1861" spans="1:2" x14ac:dyDescent="0.35">
      <c r="A1861" s="4">
        <v>54006</v>
      </c>
      <c r="B1861">
        <v>0</v>
      </c>
    </row>
    <row r="1862" spans="1:2" x14ac:dyDescent="0.35">
      <c r="A1862" s="5">
        <v>69063</v>
      </c>
      <c r="B1862">
        <v>0</v>
      </c>
    </row>
    <row r="1863" spans="1:2" x14ac:dyDescent="0.35">
      <c r="A1863" s="4">
        <v>11448</v>
      </c>
      <c r="B1863">
        <v>0</v>
      </c>
    </row>
    <row r="1864" spans="1:2" x14ac:dyDescent="0.35">
      <c r="A1864" s="5">
        <v>61825</v>
      </c>
      <c r="B1864">
        <v>0</v>
      </c>
    </row>
    <row r="1865" spans="1:2" x14ac:dyDescent="0.35">
      <c r="A1865" s="4">
        <v>70886</v>
      </c>
      <c r="B1865">
        <v>0</v>
      </c>
    </row>
    <row r="1866" spans="1:2" x14ac:dyDescent="0.35">
      <c r="A1866" s="5">
        <v>69109</v>
      </c>
      <c r="B1866">
        <v>2</v>
      </c>
    </row>
    <row r="1867" spans="1:2" x14ac:dyDescent="0.35">
      <c r="A1867" s="4">
        <v>60208</v>
      </c>
      <c r="B1867">
        <v>2</v>
      </c>
    </row>
    <row r="1868" spans="1:2" x14ac:dyDescent="0.35">
      <c r="A1868" s="5">
        <v>32889</v>
      </c>
      <c r="B1868">
        <v>0</v>
      </c>
    </row>
    <row r="1869" spans="1:2" x14ac:dyDescent="0.35">
      <c r="A1869" s="4">
        <v>34738</v>
      </c>
      <c r="B1869">
        <v>0</v>
      </c>
    </row>
    <row r="1870" spans="1:2" x14ac:dyDescent="0.35">
      <c r="A1870" s="5">
        <v>30538</v>
      </c>
      <c r="B1870">
        <v>0</v>
      </c>
    </row>
    <row r="1871" spans="1:2" x14ac:dyDescent="0.35">
      <c r="A1871" s="4">
        <v>82326</v>
      </c>
      <c r="B1871">
        <v>4</v>
      </c>
    </row>
    <row r="1872" spans="1:2" x14ac:dyDescent="0.35">
      <c r="A1872" s="5">
        <v>26642</v>
      </c>
      <c r="B1872">
        <v>0</v>
      </c>
    </row>
    <row r="1873" spans="1:2" x14ac:dyDescent="0.35">
      <c r="A1873" s="4">
        <v>69932</v>
      </c>
      <c r="B1873">
        <v>0</v>
      </c>
    </row>
    <row r="1874" spans="1:2" x14ac:dyDescent="0.35">
      <c r="A1874" s="5">
        <v>44503</v>
      </c>
      <c r="B1874">
        <v>0</v>
      </c>
    </row>
    <row r="1875" spans="1:2" x14ac:dyDescent="0.35">
      <c r="A1875" s="4">
        <v>60200</v>
      </c>
      <c r="B1875">
        <v>0</v>
      </c>
    </row>
    <row r="1876" spans="1:2" x14ac:dyDescent="0.35">
      <c r="A1876" s="5">
        <v>49638</v>
      </c>
      <c r="B1876">
        <v>0</v>
      </c>
    </row>
    <row r="1877" spans="1:2" x14ac:dyDescent="0.35">
      <c r="A1877" s="4">
        <v>23830</v>
      </c>
      <c r="B1877">
        <v>0</v>
      </c>
    </row>
    <row r="1878" spans="1:2" x14ac:dyDescent="0.35">
      <c r="A1878" s="5">
        <v>33051</v>
      </c>
      <c r="B1878">
        <v>1</v>
      </c>
    </row>
    <row r="1879" spans="1:2" x14ac:dyDescent="0.35">
      <c r="A1879" s="4">
        <v>72905</v>
      </c>
      <c r="B1879">
        <v>1</v>
      </c>
    </row>
    <row r="1880" spans="1:2" x14ac:dyDescent="0.35">
      <c r="A1880" s="5">
        <v>69702</v>
      </c>
      <c r="B1880">
        <v>0</v>
      </c>
    </row>
    <row r="1881" spans="1:2" x14ac:dyDescent="0.35">
      <c r="A1881" s="4">
        <v>70300</v>
      </c>
      <c r="B1881">
        <v>0</v>
      </c>
    </row>
    <row r="1882" spans="1:2" x14ac:dyDescent="0.35">
      <c r="A1882" s="5">
        <v>70643</v>
      </c>
      <c r="B1882">
        <v>1</v>
      </c>
    </row>
    <row r="1883" spans="1:2" x14ac:dyDescent="0.35">
      <c r="A1883" s="4">
        <v>30396</v>
      </c>
      <c r="B1883">
        <v>2</v>
      </c>
    </row>
    <row r="1884" spans="1:2" x14ac:dyDescent="0.35">
      <c r="A1884" s="5">
        <v>50616</v>
      </c>
      <c r="B1884">
        <v>0</v>
      </c>
    </row>
    <row r="1885" spans="1:2" x14ac:dyDescent="0.35">
      <c r="A1885" s="4">
        <v>62772</v>
      </c>
      <c r="B1885">
        <v>1</v>
      </c>
    </row>
    <row r="1886" spans="1:2" x14ac:dyDescent="0.35">
      <c r="A1886" s="5">
        <v>30298</v>
      </c>
      <c r="B1886">
        <v>0</v>
      </c>
    </row>
    <row r="1887" spans="1:2" x14ac:dyDescent="0.35">
      <c r="A1887" s="4">
        <v>52413</v>
      </c>
      <c r="B1887">
        <v>0</v>
      </c>
    </row>
    <row r="1888" spans="1:2" x14ac:dyDescent="0.35">
      <c r="A1888" s="5">
        <v>44155</v>
      </c>
      <c r="B1888">
        <v>0</v>
      </c>
    </row>
    <row r="1889" spans="1:2" x14ac:dyDescent="0.35">
      <c r="A1889" s="4">
        <v>86979</v>
      </c>
      <c r="B1889">
        <v>2</v>
      </c>
    </row>
    <row r="1890" spans="1:2" x14ac:dyDescent="0.35">
      <c r="A1890" s="5">
        <v>76532</v>
      </c>
      <c r="B1890">
        <v>0</v>
      </c>
    </row>
    <row r="1891" spans="1:2" x14ac:dyDescent="0.35">
      <c r="A1891" s="4">
        <v>42081</v>
      </c>
      <c r="B1891">
        <v>1</v>
      </c>
    </row>
    <row r="1892" spans="1:2" x14ac:dyDescent="0.35">
      <c r="A1892" s="5">
        <v>67546</v>
      </c>
      <c r="B1892">
        <v>0</v>
      </c>
    </row>
    <row r="1893" spans="1:2" x14ac:dyDescent="0.35">
      <c r="A1893" s="4">
        <v>88420</v>
      </c>
      <c r="B1893">
        <v>3</v>
      </c>
    </row>
    <row r="1894" spans="1:2" x14ac:dyDescent="0.35">
      <c r="A1894" s="5">
        <v>31158</v>
      </c>
      <c r="B1894">
        <v>0</v>
      </c>
    </row>
    <row r="1895" spans="1:2" x14ac:dyDescent="0.35">
      <c r="A1895" s="4">
        <v>61671</v>
      </c>
      <c r="B1895">
        <v>2</v>
      </c>
    </row>
    <row r="1896" spans="1:2" x14ac:dyDescent="0.35">
      <c r="A1896" s="5">
        <v>69719</v>
      </c>
      <c r="B1896">
        <v>0</v>
      </c>
    </row>
    <row r="1897" spans="1:2" x14ac:dyDescent="0.35">
      <c r="A1897" s="4">
        <v>49160</v>
      </c>
      <c r="B1897">
        <v>0</v>
      </c>
    </row>
    <row r="1898" spans="1:2" x14ac:dyDescent="0.35">
      <c r="A1898" s="5">
        <v>24882</v>
      </c>
      <c r="B1898">
        <v>1</v>
      </c>
    </row>
    <row r="1899" spans="1:2" x14ac:dyDescent="0.35">
      <c r="A1899" s="4">
        <v>90933</v>
      </c>
      <c r="B1899">
        <v>1</v>
      </c>
    </row>
    <row r="1900" spans="1:2" x14ac:dyDescent="0.35">
      <c r="A1900" s="5">
        <v>113734</v>
      </c>
      <c r="B1900">
        <v>0</v>
      </c>
    </row>
    <row r="1901" spans="1:2" x14ac:dyDescent="0.35">
      <c r="A1901" s="4">
        <v>59292</v>
      </c>
      <c r="B1901">
        <v>0</v>
      </c>
    </row>
    <row r="1902" spans="1:2" x14ac:dyDescent="0.35">
      <c r="A1902" s="5">
        <v>45759</v>
      </c>
      <c r="B1902">
        <v>0</v>
      </c>
    </row>
    <row r="1903" spans="1:2" x14ac:dyDescent="0.35">
      <c r="A1903" s="4">
        <v>22148</v>
      </c>
      <c r="B1903">
        <v>0</v>
      </c>
    </row>
    <row r="1904" spans="1:2" x14ac:dyDescent="0.35">
      <c r="A1904" s="5">
        <v>73395</v>
      </c>
      <c r="B1904">
        <v>0</v>
      </c>
    </row>
    <row r="1905" spans="1:2" x14ac:dyDescent="0.35">
      <c r="A1905" s="4">
        <v>29819</v>
      </c>
      <c r="B1905">
        <v>0</v>
      </c>
    </row>
    <row r="1906" spans="1:2" x14ac:dyDescent="0.35">
      <c r="A1906" s="5">
        <v>45688</v>
      </c>
      <c r="B1906">
        <v>1</v>
      </c>
    </row>
    <row r="1907" spans="1:2" x14ac:dyDescent="0.35">
      <c r="A1907" s="4">
        <v>62820</v>
      </c>
      <c r="B1907">
        <v>0</v>
      </c>
    </row>
    <row r="1908" spans="1:2" x14ac:dyDescent="0.35">
      <c r="A1908" s="5">
        <v>60491</v>
      </c>
      <c r="B1908">
        <v>0</v>
      </c>
    </row>
    <row r="1909" spans="1:2" x14ac:dyDescent="0.35">
      <c r="A1909" s="4">
        <v>33235</v>
      </c>
      <c r="B1909">
        <v>0</v>
      </c>
    </row>
    <row r="1910" spans="1:2" x14ac:dyDescent="0.35">
      <c r="A1910" s="5">
        <v>35701</v>
      </c>
      <c r="B1910">
        <v>0</v>
      </c>
    </row>
    <row r="1911" spans="1:2" x14ac:dyDescent="0.35">
      <c r="A1911" s="4">
        <v>31535</v>
      </c>
      <c r="B1911">
        <v>1</v>
      </c>
    </row>
    <row r="1912" spans="1:2" x14ac:dyDescent="0.35">
      <c r="A1912" s="5">
        <v>92556</v>
      </c>
      <c r="B1912">
        <v>0</v>
      </c>
    </row>
    <row r="1913" spans="1:2" x14ac:dyDescent="0.35">
      <c r="A1913" s="4">
        <v>67384</v>
      </c>
      <c r="B1913">
        <v>1</v>
      </c>
    </row>
    <row r="1914" spans="1:2" x14ac:dyDescent="0.35">
      <c r="A1914" s="5">
        <v>80573</v>
      </c>
      <c r="B1914">
        <v>0</v>
      </c>
    </row>
    <row r="1915" spans="1:2" x14ac:dyDescent="0.35">
      <c r="A1915" s="4">
        <v>77870</v>
      </c>
      <c r="B1915">
        <v>3</v>
      </c>
    </row>
    <row r="1916" spans="1:2" x14ac:dyDescent="0.35">
      <c r="A1916" s="5">
        <v>52278</v>
      </c>
      <c r="B1916">
        <v>0</v>
      </c>
    </row>
    <row r="1917" spans="1:2" x14ac:dyDescent="0.35">
      <c r="A1917" s="4">
        <v>57107</v>
      </c>
      <c r="B1917">
        <v>3</v>
      </c>
    </row>
    <row r="1918" spans="1:2" x14ac:dyDescent="0.35">
      <c r="A1918" s="5">
        <v>18929</v>
      </c>
      <c r="B1918">
        <v>0</v>
      </c>
    </row>
    <row r="1919" spans="1:2" x14ac:dyDescent="0.35">
      <c r="A1919" s="4">
        <v>36038</v>
      </c>
      <c r="B1919">
        <v>0</v>
      </c>
    </row>
    <row r="1920" spans="1:2" x14ac:dyDescent="0.35">
      <c r="A1920" s="5">
        <v>20180</v>
      </c>
      <c r="B1920">
        <v>0</v>
      </c>
    </row>
    <row r="1921" spans="1:2" x14ac:dyDescent="0.35">
      <c r="A1921" s="4">
        <v>34230</v>
      </c>
      <c r="B1921">
        <v>0</v>
      </c>
    </row>
    <row r="1922" spans="1:2" x14ac:dyDescent="0.35">
      <c r="A1922" s="5">
        <v>31878</v>
      </c>
      <c r="B1922">
        <v>0</v>
      </c>
    </row>
    <row r="1923" spans="1:2" x14ac:dyDescent="0.35">
      <c r="A1923" s="4">
        <v>70932</v>
      </c>
      <c r="B1923">
        <v>0</v>
      </c>
    </row>
    <row r="1924" spans="1:2" x14ac:dyDescent="0.35">
      <c r="A1924" s="5">
        <v>91249</v>
      </c>
      <c r="B1924">
        <v>5</v>
      </c>
    </row>
    <row r="1925" spans="1:2" x14ac:dyDescent="0.35">
      <c r="A1925" s="4">
        <v>77598</v>
      </c>
      <c r="B1925">
        <v>1</v>
      </c>
    </row>
    <row r="1926" spans="1:2" x14ac:dyDescent="0.35">
      <c r="A1926" s="5">
        <v>80982</v>
      </c>
      <c r="B1926">
        <v>0</v>
      </c>
    </row>
    <row r="1927" spans="1:2" x14ac:dyDescent="0.35">
      <c r="A1927" s="4">
        <v>22701</v>
      </c>
      <c r="B1927">
        <v>0</v>
      </c>
    </row>
    <row r="1928" spans="1:2" x14ac:dyDescent="0.35">
      <c r="A1928" s="5">
        <v>55212</v>
      </c>
      <c r="B1928">
        <v>2</v>
      </c>
    </row>
    <row r="1929" spans="1:2" x14ac:dyDescent="0.35">
      <c r="A1929" s="4">
        <v>70617</v>
      </c>
      <c r="B1929">
        <v>0</v>
      </c>
    </row>
    <row r="1930" spans="1:2" x14ac:dyDescent="0.35">
      <c r="A1930" s="5">
        <v>64849</v>
      </c>
      <c r="B1930">
        <v>1</v>
      </c>
    </row>
    <row r="1931" spans="1:2" x14ac:dyDescent="0.35">
      <c r="A1931" s="4">
        <v>62694</v>
      </c>
      <c r="B1931">
        <v>0</v>
      </c>
    </row>
    <row r="1932" spans="1:2" x14ac:dyDescent="0.35">
      <c r="A1932" s="5">
        <v>61917</v>
      </c>
      <c r="B1932">
        <v>0</v>
      </c>
    </row>
    <row r="1933" spans="1:2" x14ac:dyDescent="0.35">
      <c r="A1933" s="4">
        <v>67472</v>
      </c>
      <c r="B1933">
        <v>0</v>
      </c>
    </row>
    <row r="1934" spans="1:2" x14ac:dyDescent="0.35">
      <c r="A1934" s="5">
        <v>21059</v>
      </c>
      <c r="B1934">
        <v>0</v>
      </c>
    </row>
    <row r="1935" spans="1:2" x14ac:dyDescent="0.35">
      <c r="A1935" s="4">
        <v>29543</v>
      </c>
      <c r="B1935">
        <v>0</v>
      </c>
    </row>
    <row r="1936" spans="1:2" x14ac:dyDescent="0.35">
      <c r="A1936" s="5">
        <v>75903</v>
      </c>
      <c r="B1936">
        <v>0</v>
      </c>
    </row>
    <row r="1937" spans="1:2" x14ac:dyDescent="0.35">
      <c r="A1937" s="4">
        <v>34984</v>
      </c>
      <c r="B1937">
        <v>0</v>
      </c>
    </row>
    <row r="1938" spans="1:2" x14ac:dyDescent="0.35">
      <c r="A1938" s="5">
        <v>54998</v>
      </c>
      <c r="B1938">
        <v>1</v>
      </c>
    </row>
    <row r="1939" spans="1:2" x14ac:dyDescent="0.35">
      <c r="A1939" s="4">
        <v>54356</v>
      </c>
      <c r="B1939">
        <v>1</v>
      </c>
    </row>
    <row r="1940" spans="1:2" x14ac:dyDescent="0.35">
      <c r="A1940" s="5">
        <v>34242</v>
      </c>
      <c r="B1940">
        <v>0</v>
      </c>
    </row>
    <row r="1941" spans="1:2" x14ac:dyDescent="0.35">
      <c r="A1941" s="4">
        <v>25410</v>
      </c>
      <c r="B1941">
        <v>0</v>
      </c>
    </row>
    <row r="1942" spans="1:2" x14ac:dyDescent="0.35">
      <c r="A1942" s="5">
        <v>73356</v>
      </c>
      <c r="B1942">
        <v>4</v>
      </c>
    </row>
    <row r="1943" spans="1:2" x14ac:dyDescent="0.35">
      <c r="A1943" s="4">
        <v>28320</v>
      </c>
      <c r="B1943">
        <v>0</v>
      </c>
    </row>
    <row r="1944" spans="1:2" x14ac:dyDescent="0.35">
      <c r="A1944" s="5">
        <v>23763</v>
      </c>
      <c r="B1944">
        <v>0</v>
      </c>
    </row>
    <row r="1945" spans="1:2" x14ac:dyDescent="0.35">
      <c r="A1945" s="4">
        <v>72570</v>
      </c>
      <c r="B1945">
        <v>0</v>
      </c>
    </row>
    <row r="1946" spans="1:2" x14ac:dyDescent="0.35">
      <c r="A1946" s="5">
        <v>34529</v>
      </c>
      <c r="B1946">
        <v>0</v>
      </c>
    </row>
    <row r="1947" spans="1:2" x14ac:dyDescent="0.35">
      <c r="A1947" s="4">
        <v>70792</v>
      </c>
      <c r="B1947">
        <v>0</v>
      </c>
    </row>
    <row r="1948" spans="1:2" x14ac:dyDescent="0.35">
      <c r="A1948" s="5">
        <v>63211</v>
      </c>
      <c r="B1948">
        <v>1</v>
      </c>
    </row>
    <row r="1949" spans="1:2" x14ac:dyDescent="0.35">
      <c r="A1949" s="4">
        <v>83891</v>
      </c>
      <c r="B1949">
        <v>0</v>
      </c>
    </row>
    <row r="1950" spans="1:2" x14ac:dyDescent="0.35">
      <c r="A1950" s="5">
        <v>36065</v>
      </c>
      <c r="B1950">
        <v>0</v>
      </c>
    </row>
    <row r="1951" spans="1:2" x14ac:dyDescent="0.35">
      <c r="A1951" s="4">
        <v>39898</v>
      </c>
      <c r="B1951">
        <v>0</v>
      </c>
    </row>
    <row r="1952" spans="1:2" x14ac:dyDescent="0.35">
      <c r="A1952" s="5">
        <v>51141</v>
      </c>
      <c r="B1952">
        <v>0</v>
      </c>
    </row>
    <row r="1953" spans="1:2" x14ac:dyDescent="0.35">
      <c r="A1953" s="4">
        <v>56939</v>
      </c>
      <c r="B1953">
        <v>0</v>
      </c>
    </row>
    <row r="1954" spans="1:2" x14ac:dyDescent="0.35">
      <c r="A1954" s="5">
        <v>80872</v>
      </c>
      <c r="B1954">
        <v>0</v>
      </c>
    </row>
    <row r="1955" spans="1:2" x14ac:dyDescent="0.35">
      <c r="A1955" s="4">
        <v>72335</v>
      </c>
      <c r="B1955">
        <v>1</v>
      </c>
    </row>
    <row r="1956" spans="1:2" x14ac:dyDescent="0.35">
      <c r="A1956" s="5">
        <v>61798</v>
      </c>
      <c r="B1956">
        <v>0</v>
      </c>
    </row>
    <row r="1957" spans="1:2" x14ac:dyDescent="0.35">
      <c r="A1957" s="4">
        <v>76842</v>
      </c>
      <c r="B1957">
        <v>0</v>
      </c>
    </row>
    <row r="1958" spans="1:2" x14ac:dyDescent="0.35">
      <c r="A1958" s="5">
        <v>29478</v>
      </c>
      <c r="B1958">
        <v>0</v>
      </c>
    </row>
    <row r="1959" spans="1:2" x14ac:dyDescent="0.35">
      <c r="A1959" s="4">
        <v>46998</v>
      </c>
      <c r="B1959">
        <v>1</v>
      </c>
    </row>
    <row r="1960" spans="1:2" x14ac:dyDescent="0.35">
      <c r="A1960" s="5">
        <v>96843</v>
      </c>
      <c r="B1960">
        <v>2</v>
      </c>
    </row>
    <row r="1961" spans="1:2" x14ac:dyDescent="0.35">
      <c r="A1961" s="4">
        <v>56551</v>
      </c>
      <c r="B1961">
        <v>0</v>
      </c>
    </row>
    <row r="1962" spans="1:2" x14ac:dyDescent="0.35">
      <c r="A1962" s="5">
        <v>70053</v>
      </c>
      <c r="B1962">
        <v>0</v>
      </c>
    </row>
    <row r="1963" spans="1:2" x14ac:dyDescent="0.35">
      <c r="A1963" s="4">
        <v>71670</v>
      </c>
      <c r="B1963">
        <v>4</v>
      </c>
    </row>
    <row r="1964" spans="1:2" x14ac:dyDescent="0.35">
      <c r="A1964" s="5">
        <v>44359</v>
      </c>
      <c r="B1964">
        <v>0</v>
      </c>
    </row>
    <row r="1965" spans="1:2" x14ac:dyDescent="0.35">
      <c r="A1965" s="4">
        <v>40887</v>
      </c>
      <c r="B1965">
        <v>1</v>
      </c>
    </row>
    <row r="1966" spans="1:2" x14ac:dyDescent="0.35">
      <c r="A1966" s="5">
        <v>48877</v>
      </c>
      <c r="B1966">
        <v>0</v>
      </c>
    </row>
    <row r="1967" spans="1:2" x14ac:dyDescent="0.35">
      <c r="A1967" s="4">
        <v>74485</v>
      </c>
      <c r="B1967">
        <v>0</v>
      </c>
    </row>
    <row r="1968" spans="1:2" x14ac:dyDescent="0.35">
      <c r="A1968" s="5">
        <v>64474</v>
      </c>
      <c r="B1968">
        <v>0</v>
      </c>
    </row>
    <row r="1969" spans="1:2" x14ac:dyDescent="0.35">
      <c r="A1969" s="4">
        <v>77226</v>
      </c>
      <c r="B1969">
        <v>0</v>
      </c>
    </row>
    <row r="1970" spans="1:2" x14ac:dyDescent="0.35">
      <c r="A1970" s="5">
        <v>72643</v>
      </c>
      <c r="B1970">
        <v>2</v>
      </c>
    </row>
    <row r="1971" spans="1:2" x14ac:dyDescent="0.35">
      <c r="A1971" s="4">
        <v>85738</v>
      </c>
      <c r="B1971">
        <v>2</v>
      </c>
    </row>
    <row r="1972" spans="1:2" x14ac:dyDescent="0.35">
      <c r="A1972" s="5">
        <v>55686</v>
      </c>
      <c r="B1972">
        <v>1</v>
      </c>
    </row>
    <row r="1973" spans="1:2" x14ac:dyDescent="0.35">
      <c r="A1973" s="4">
        <v>39062</v>
      </c>
      <c r="B1973">
        <v>1</v>
      </c>
    </row>
    <row r="1974" spans="1:2" x14ac:dyDescent="0.35">
      <c r="A1974" s="5">
        <v>34600</v>
      </c>
      <c r="B1974">
        <v>1</v>
      </c>
    </row>
    <row r="1975" spans="1:2" x14ac:dyDescent="0.35">
      <c r="A1975" s="4">
        <v>40794</v>
      </c>
      <c r="B1975">
        <v>0</v>
      </c>
    </row>
    <row r="1976" spans="1:2" x14ac:dyDescent="0.35">
      <c r="A1976" s="5">
        <v>54690</v>
      </c>
      <c r="B1976">
        <v>0</v>
      </c>
    </row>
    <row r="1977" spans="1:2" x14ac:dyDescent="0.35">
      <c r="A1977" s="4">
        <v>4428</v>
      </c>
      <c r="B1977">
        <v>0</v>
      </c>
    </row>
    <row r="1978" spans="1:2" x14ac:dyDescent="0.35">
      <c r="A1978" s="5">
        <v>32632</v>
      </c>
      <c r="B1978">
        <v>0</v>
      </c>
    </row>
    <row r="1979" spans="1:2" x14ac:dyDescent="0.35">
      <c r="A1979" s="4">
        <v>38236</v>
      </c>
      <c r="B1979">
        <v>0</v>
      </c>
    </row>
    <row r="1980" spans="1:2" x14ac:dyDescent="0.35">
      <c r="A1980" s="5">
        <v>36781</v>
      </c>
      <c r="B1980">
        <v>1</v>
      </c>
    </row>
    <row r="1981" spans="1:2" x14ac:dyDescent="0.35">
      <c r="A1981" s="4">
        <v>31385</v>
      </c>
      <c r="B1981">
        <v>2</v>
      </c>
    </row>
    <row r="1982" spans="1:2" x14ac:dyDescent="0.35">
      <c r="A1982" s="5">
        <v>24570</v>
      </c>
      <c r="B1982">
        <v>0</v>
      </c>
    </row>
    <row r="1983" spans="1:2" x14ac:dyDescent="0.35">
      <c r="A1983" s="4">
        <v>25509</v>
      </c>
      <c r="B1983">
        <v>1</v>
      </c>
    </row>
    <row r="1984" spans="1:2" x14ac:dyDescent="0.35">
      <c r="A1984" s="5">
        <v>94642</v>
      </c>
      <c r="B1984">
        <v>2</v>
      </c>
    </row>
    <row r="1985" spans="1:2" x14ac:dyDescent="0.35">
      <c r="A1985" s="4">
        <v>58646</v>
      </c>
      <c r="B1985">
        <v>0</v>
      </c>
    </row>
    <row r="1986" spans="1:2" x14ac:dyDescent="0.35">
      <c r="A1986" s="5">
        <v>53201</v>
      </c>
      <c r="B1986">
        <v>0</v>
      </c>
    </row>
    <row r="1987" spans="1:2" x14ac:dyDescent="0.35">
      <c r="A1987" s="4">
        <v>21994</v>
      </c>
      <c r="B1987">
        <v>0</v>
      </c>
    </row>
    <row r="1988" spans="1:2" x14ac:dyDescent="0.35">
      <c r="A1988" s="5">
        <v>57113</v>
      </c>
      <c r="B1988">
        <v>0</v>
      </c>
    </row>
    <row r="1989" spans="1:2" x14ac:dyDescent="0.35">
      <c r="A1989" s="4">
        <v>51373</v>
      </c>
      <c r="B1989">
        <v>0</v>
      </c>
    </row>
    <row r="1990" spans="1:2" x14ac:dyDescent="0.35">
      <c r="A1990" s="5">
        <v>23477</v>
      </c>
      <c r="B1990">
        <v>0</v>
      </c>
    </row>
    <row r="1991" spans="1:2" x14ac:dyDescent="0.35">
      <c r="A1991" s="4">
        <v>58116</v>
      </c>
      <c r="B1991">
        <v>0</v>
      </c>
    </row>
    <row r="1992" spans="1:2" x14ac:dyDescent="0.35">
      <c r="A1992" s="5">
        <v>72968</v>
      </c>
      <c r="B1992">
        <v>2</v>
      </c>
    </row>
    <row r="1993" spans="1:2" x14ac:dyDescent="0.35">
      <c r="A1993" s="4">
        <v>39791</v>
      </c>
      <c r="B1993">
        <v>0</v>
      </c>
    </row>
    <row r="1994" spans="1:2" x14ac:dyDescent="0.35">
      <c r="A1994" s="5">
        <v>91712</v>
      </c>
      <c r="B1994">
        <v>2</v>
      </c>
    </row>
    <row r="1995" spans="1:2" x14ac:dyDescent="0.35">
      <c r="A1995" s="4">
        <v>94472</v>
      </c>
      <c r="B1995">
        <v>2</v>
      </c>
    </row>
    <row r="1996" spans="1:2" x14ac:dyDescent="0.35">
      <c r="A1996" s="5">
        <v>13672</v>
      </c>
      <c r="B1996">
        <v>0</v>
      </c>
    </row>
    <row r="1997" spans="1:2" x14ac:dyDescent="0.35">
      <c r="A1997" s="4">
        <v>96547</v>
      </c>
      <c r="B1997">
        <v>4</v>
      </c>
    </row>
    <row r="1998" spans="1:2" x14ac:dyDescent="0.35">
      <c r="A1998" s="5">
        <v>79205</v>
      </c>
      <c r="B1998">
        <v>2</v>
      </c>
    </row>
    <row r="1999" spans="1:2" x14ac:dyDescent="0.35">
      <c r="A1999" s="4">
        <v>56559</v>
      </c>
      <c r="B1999">
        <v>0</v>
      </c>
    </row>
    <row r="2000" spans="1:2" x14ac:dyDescent="0.35">
      <c r="A2000" s="5">
        <v>32644</v>
      </c>
      <c r="B2000">
        <v>1</v>
      </c>
    </row>
    <row r="2001" spans="1:2" x14ac:dyDescent="0.35">
      <c r="A2001" s="4">
        <v>67506</v>
      </c>
      <c r="B2001">
        <v>0</v>
      </c>
    </row>
    <row r="2002" spans="1:2" x14ac:dyDescent="0.35">
      <c r="A2002" s="5">
        <v>24206</v>
      </c>
      <c r="B2002">
        <v>0</v>
      </c>
    </row>
    <row r="2003" spans="1:2" x14ac:dyDescent="0.35">
      <c r="A2003" s="4">
        <v>28420</v>
      </c>
      <c r="B2003">
        <v>0</v>
      </c>
    </row>
    <row r="2004" spans="1:2" x14ac:dyDescent="0.35">
      <c r="A2004" s="5">
        <v>22979</v>
      </c>
      <c r="B2004">
        <v>1</v>
      </c>
    </row>
    <row r="2005" spans="1:2" x14ac:dyDescent="0.35">
      <c r="A2005" s="4">
        <v>33279</v>
      </c>
      <c r="B2005">
        <v>0</v>
      </c>
    </row>
    <row r="2006" spans="1:2" x14ac:dyDescent="0.35">
      <c r="A2006" s="5">
        <v>46423</v>
      </c>
      <c r="B2006">
        <v>0</v>
      </c>
    </row>
    <row r="2007" spans="1:2" x14ac:dyDescent="0.35">
      <c r="A2007" s="4">
        <v>30368</v>
      </c>
      <c r="B2007">
        <v>0</v>
      </c>
    </row>
    <row r="2008" spans="1:2" x14ac:dyDescent="0.35">
      <c r="A2008" s="5">
        <v>63684</v>
      </c>
      <c r="B2008">
        <v>0</v>
      </c>
    </row>
    <row r="2009" spans="1:2" x14ac:dyDescent="0.35">
      <c r="A2009" s="4">
        <v>41638</v>
      </c>
      <c r="B2009">
        <v>1</v>
      </c>
    </row>
    <row r="2010" spans="1:2" x14ac:dyDescent="0.35">
      <c r="A2010" s="5">
        <v>68805</v>
      </c>
      <c r="B2010">
        <v>0</v>
      </c>
    </row>
    <row r="2011" spans="1:2" x14ac:dyDescent="0.35">
      <c r="A2011" s="4">
        <v>65814</v>
      </c>
      <c r="B2011">
        <v>0</v>
      </c>
    </row>
    <row r="2012" spans="1:2" x14ac:dyDescent="0.35">
      <c r="A2012" s="5">
        <v>71964</v>
      </c>
      <c r="B2012">
        <v>0</v>
      </c>
    </row>
    <row r="2013" spans="1:2" x14ac:dyDescent="0.35">
      <c r="A2013" s="4">
        <v>39146</v>
      </c>
      <c r="B2013">
        <v>0</v>
      </c>
    </row>
    <row r="2014" spans="1:2" x14ac:dyDescent="0.35">
      <c r="A2014" s="5">
        <v>96876</v>
      </c>
      <c r="B2014">
        <v>4</v>
      </c>
    </row>
    <row r="2015" spans="1:2" x14ac:dyDescent="0.35">
      <c r="A2015" s="4">
        <v>34445</v>
      </c>
      <c r="B2015">
        <v>0</v>
      </c>
    </row>
    <row r="2016" spans="1:2" x14ac:dyDescent="0.35">
      <c r="A2016" s="5">
        <v>68281</v>
      </c>
      <c r="B2016">
        <v>1</v>
      </c>
    </row>
    <row r="2017" spans="1:2" x14ac:dyDescent="0.35">
      <c r="A2017" s="4">
        <v>37284</v>
      </c>
      <c r="B2017">
        <v>0</v>
      </c>
    </row>
    <row r="2018" spans="1:2" x14ac:dyDescent="0.35">
      <c r="A2018" s="5">
        <v>36790</v>
      </c>
      <c r="B2018">
        <v>1</v>
      </c>
    </row>
    <row r="2019" spans="1:2" x14ac:dyDescent="0.35">
      <c r="A2019" s="4">
        <v>27943</v>
      </c>
      <c r="B2019">
        <v>0</v>
      </c>
    </row>
    <row r="2020" spans="1:2" x14ac:dyDescent="0.35">
      <c r="A2020" s="5">
        <v>22263</v>
      </c>
      <c r="B2020">
        <v>0</v>
      </c>
    </row>
    <row r="2021" spans="1:2" x14ac:dyDescent="0.35">
      <c r="A2021" s="4">
        <v>30261</v>
      </c>
      <c r="B2021">
        <v>0</v>
      </c>
    </row>
    <row r="2022" spans="1:2" x14ac:dyDescent="0.35">
      <c r="A2022" s="5">
        <v>28587</v>
      </c>
      <c r="B2022">
        <v>0</v>
      </c>
    </row>
    <row r="2023" spans="1:2" x14ac:dyDescent="0.35">
      <c r="A2023" s="4">
        <v>43815</v>
      </c>
      <c r="B2023">
        <v>0</v>
      </c>
    </row>
    <row r="2024" spans="1:2" x14ac:dyDescent="0.35">
      <c r="A2024" s="5">
        <v>48195</v>
      </c>
      <c r="B2024">
        <v>0</v>
      </c>
    </row>
    <row r="2025" spans="1:2" x14ac:dyDescent="0.35">
      <c r="A2025" s="4">
        <v>77027</v>
      </c>
      <c r="B2025">
        <v>0</v>
      </c>
    </row>
    <row r="2026" spans="1:2" x14ac:dyDescent="0.35">
      <c r="A2026" s="5">
        <v>71322</v>
      </c>
      <c r="B2026">
        <v>0</v>
      </c>
    </row>
    <row r="2027" spans="1:2" x14ac:dyDescent="0.35">
      <c r="A2027" s="4">
        <v>32765</v>
      </c>
      <c r="B2027">
        <v>0</v>
      </c>
    </row>
    <row r="2028" spans="1:2" x14ac:dyDescent="0.35">
      <c r="A2028" s="5">
        <v>29672</v>
      </c>
      <c r="B2028">
        <v>0</v>
      </c>
    </row>
    <row r="2029" spans="1:2" x14ac:dyDescent="0.35">
      <c r="A2029" s="4">
        <v>23272</v>
      </c>
      <c r="B2029">
        <v>0</v>
      </c>
    </row>
    <row r="2030" spans="1:2" x14ac:dyDescent="0.35">
      <c r="A2030" s="5">
        <v>49912</v>
      </c>
      <c r="B2030">
        <v>2</v>
      </c>
    </row>
    <row r="2031" spans="1:2" x14ac:dyDescent="0.35">
      <c r="A2031" s="4">
        <v>7500</v>
      </c>
      <c r="B2031">
        <v>0</v>
      </c>
    </row>
    <row r="2032" spans="1:2" x14ac:dyDescent="0.35">
      <c r="A2032" s="5">
        <v>68117</v>
      </c>
      <c r="B2032">
        <v>2</v>
      </c>
    </row>
    <row r="2033" spans="1:2" x14ac:dyDescent="0.35">
      <c r="A2033" s="4">
        <v>67225</v>
      </c>
      <c r="B2033">
        <v>0</v>
      </c>
    </row>
    <row r="2034" spans="1:2" x14ac:dyDescent="0.35">
      <c r="A2034" s="5">
        <v>17649</v>
      </c>
      <c r="B2034">
        <v>0</v>
      </c>
    </row>
    <row r="2035" spans="1:2" x14ac:dyDescent="0.35">
      <c r="A2035" s="4">
        <v>55914</v>
      </c>
      <c r="B2035">
        <v>0</v>
      </c>
    </row>
    <row r="2036" spans="1:2" x14ac:dyDescent="0.35">
      <c r="A2036" s="5">
        <v>40059</v>
      </c>
      <c r="B2036">
        <v>1</v>
      </c>
    </row>
    <row r="2037" spans="1:2" x14ac:dyDescent="0.35">
      <c r="A2037" s="4">
        <v>60905</v>
      </c>
      <c r="B2037">
        <v>0</v>
      </c>
    </row>
    <row r="2038" spans="1:2" x14ac:dyDescent="0.35">
      <c r="A2038" s="5">
        <v>75330</v>
      </c>
      <c r="B2038">
        <v>0</v>
      </c>
    </row>
    <row r="2039" spans="1:2" x14ac:dyDescent="0.35">
      <c r="A2039" s="4">
        <v>60689</v>
      </c>
      <c r="B2039">
        <v>0</v>
      </c>
    </row>
    <row r="2040" spans="1:2" x14ac:dyDescent="0.35">
      <c r="A2040" s="5">
        <v>38680</v>
      </c>
      <c r="B2040">
        <v>0</v>
      </c>
    </row>
    <row r="2041" spans="1:2" x14ac:dyDescent="0.35">
      <c r="A2041" s="4">
        <v>61416</v>
      </c>
      <c r="B2041">
        <v>1</v>
      </c>
    </row>
    <row r="2042" spans="1:2" x14ac:dyDescent="0.35">
      <c r="A2042" s="5">
        <v>49767</v>
      </c>
      <c r="B2042">
        <v>0</v>
      </c>
    </row>
    <row r="2043" spans="1:2" x14ac:dyDescent="0.35">
      <c r="A2043" s="4">
        <v>83273</v>
      </c>
      <c r="B2043">
        <v>0</v>
      </c>
    </row>
    <row r="2044" spans="1:2" x14ac:dyDescent="0.35">
      <c r="A2044" s="5">
        <v>29009</v>
      </c>
      <c r="B2044">
        <v>0</v>
      </c>
    </row>
    <row r="2045" spans="1:2" x14ac:dyDescent="0.35">
      <c r="A2045" s="4">
        <v>45057</v>
      </c>
      <c r="B2045">
        <v>0</v>
      </c>
    </row>
    <row r="2046" spans="1:2" x14ac:dyDescent="0.35">
      <c r="A2046" s="5">
        <v>37150</v>
      </c>
      <c r="B2046">
        <v>0</v>
      </c>
    </row>
    <row r="2047" spans="1:2" x14ac:dyDescent="0.35">
      <c r="A2047" s="4">
        <v>43020</v>
      </c>
      <c r="B2047">
        <v>0</v>
      </c>
    </row>
    <row r="2048" spans="1:2" x14ac:dyDescent="0.35">
      <c r="A2048" s="5">
        <v>53154</v>
      </c>
      <c r="B2048">
        <v>0</v>
      </c>
    </row>
    <row r="2049" spans="1:2" x14ac:dyDescent="0.35">
      <c r="A2049" s="4">
        <v>65308</v>
      </c>
      <c r="B2049">
        <v>2</v>
      </c>
    </row>
    <row r="2050" spans="1:2" x14ac:dyDescent="0.35">
      <c r="A2050" s="5">
        <v>76467</v>
      </c>
      <c r="B2050">
        <v>1</v>
      </c>
    </row>
    <row r="2051" spans="1:2" x14ac:dyDescent="0.35">
      <c r="A2051" s="4">
        <v>81044</v>
      </c>
      <c r="B2051">
        <v>0</v>
      </c>
    </row>
    <row r="2052" spans="1:2" x14ac:dyDescent="0.35">
      <c r="A2052" s="5">
        <v>32871</v>
      </c>
      <c r="B2052">
        <v>0</v>
      </c>
    </row>
    <row r="2053" spans="1:2" x14ac:dyDescent="0.35">
      <c r="A2053" s="4">
        <v>55801</v>
      </c>
      <c r="B2053">
        <v>1</v>
      </c>
    </row>
    <row r="2054" spans="1:2" x14ac:dyDescent="0.35">
      <c r="A2054" s="5">
        <v>76320</v>
      </c>
      <c r="B2054">
        <v>0</v>
      </c>
    </row>
    <row r="2055" spans="1:2" x14ac:dyDescent="0.35">
      <c r="A2055" s="4">
        <v>36927</v>
      </c>
      <c r="B2055">
        <v>0</v>
      </c>
    </row>
    <row r="2056" spans="1:2" x14ac:dyDescent="0.35">
      <c r="A2056" s="5">
        <v>48794</v>
      </c>
      <c r="B2056">
        <v>0</v>
      </c>
    </row>
    <row r="2057" spans="1:2" x14ac:dyDescent="0.35">
      <c r="A2057" s="4">
        <v>23478</v>
      </c>
      <c r="B2057">
        <v>0</v>
      </c>
    </row>
    <row r="2058" spans="1:2" x14ac:dyDescent="0.35">
      <c r="A2058" s="5">
        <v>71128</v>
      </c>
      <c r="B2058">
        <v>0</v>
      </c>
    </row>
    <row r="2059" spans="1:2" x14ac:dyDescent="0.35">
      <c r="A2059" s="4">
        <v>70179</v>
      </c>
      <c r="B2059">
        <v>0</v>
      </c>
    </row>
    <row r="2060" spans="1:2" x14ac:dyDescent="0.35">
      <c r="A2060" s="5">
        <v>59462</v>
      </c>
      <c r="B2060">
        <v>0</v>
      </c>
    </row>
    <row r="2061" spans="1:2" x14ac:dyDescent="0.35">
      <c r="A2061" s="4">
        <v>51386</v>
      </c>
      <c r="B2061">
        <v>0</v>
      </c>
    </row>
    <row r="2062" spans="1:2" x14ac:dyDescent="0.35">
      <c r="A2062" s="5">
        <v>38361</v>
      </c>
      <c r="B2062">
        <v>0</v>
      </c>
    </row>
    <row r="2063" spans="1:2" x14ac:dyDescent="0.35">
      <c r="A2063" s="4">
        <v>51386</v>
      </c>
      <c r="B2063">
        <v>0</v>
      </c>
    </row>
    <row r="2064" spans="1:2" x14ac:dyDescent="0.35">
      <c r="A2064" s="5">
        <v>70038</v>
      </c>
      <c r="B2064">
        <v>0</v>
      </c>
    </row>
    <row r="2065" spans="1:2" x14ac:dyDescent="0.35">
      <c r="A2065" s="4">
        <v>42554</v>
      </c>
      <c r="B2065">
        <v>0</v>
      </c>
    </row>
    <row r="2066" spans="1:2" x14ac:dyDescent="0.35">
      <c r="A2066" s="5">
        <v>67445</v>
      </c>
      <c r="B2066">
        <v>0</v>
      </c>
    </row>
    <row r="2067" spans="1:2" x14ac:dyDescent="0.35">
      <c r="A2067" s="4">
        <v>67046</v>
      </c>
      <c r="B2067">
        <v>0</v>
      </c>
    </row>
    <row r="2068" spans="1:2" x14ac:dyDescent="0.35">
      <c r="A2068" s="5">
        <v>42192</v>
      </c>
      <c r="B2068">
        <v>0</v>
      </c>
    </row>
    <row r="2069" spans="1:2" x14ac:dyDescent="0.35">
      <c r="A2069" s="4">
        <v>77610</v>
      </c>
      <c r="B2069">
        <v>0</v>
      </c>
    </row>
    <row r="2070" spans="1:2" x14ac:dyDescent="0.35">
      <c r="A2070" s="5">
        <v>31761</v>
      </c>
      <c r="B2070">
        <v>0</v>
      </c>
    </row>
    <row r="2071" spans="1:2" x14ac:dyDescent="0.35">
      <c r="A2071" s="4">
        <v>34350</v>
      </c>
      <c r="B2071">
        <v>0</v>
      </c>
    </row>
    <row r="2072" spans="1:2" x14ac:dyDescent="0.35">
      <c r="A2072" s="5">
        <v>54591</v>
      </c>
      <c r="B2072">
        <v>0</v>
      </c>
    </row>
    <row r="2073" spans="1:2" x14ac:dyDescent="0.35">
      <c r="A2073" s="4">
        <v>71866</v>
      </c>
      <c r="B2073">
        <v>0</v>
      </c>
    </row>
    <row r="2074" spans="1:2" x14ac:dyDescent="0.35">
      <c r="A2074" s="5">
        <v>25293</v>
      </c>
      <c r="B2074">
        <v>0</v>
      </c>
    </row>
    <row r="2075" spans="1:2" x14ac:dyDescent="0.35">
      <c r="A2075" s="4">
        <v>42000</v>
      </c>
      <c r="B2075">
        <v>1</v>
      </c>
    </row>
    <row r="2076" spans="1:2" x14ac:dyDescent="0.35">
      <c r="A2076" s="5">
        <v>69520</v>
      </c>
      <c r="B2076">
        <v>0</v>
      </c>
    </row>
    <row r="2077" spans="1:2" x14ac:dyDescent="0.35">
      <c r="A2077" s="4">
        <v>64713</v>
      </c>
      <c r="B2077">
        <v>1</v>
      </c>
    </row>
    <row r="2078" spans="1:2" x14ac:dyDescent="0.35">
      <c r="A2078" s="5">
        <v>27889</v>
      </c>
      <c r="B2078">
        <v>0</v>
      </c>
    </row>
    <row r="2079" spans="1:2" x14ac:dyDescent="0.35">
      <c r="A2079" s="4">
        <v>22123</v>
      </c>
      <c r="B2079">
        <v>0</v>
      </c>
    </row>
    <row r="2080" spans="1:2" x14ac:dyDescent="0.35">
      <c r="A2080" s="5">
        <v>51386</v>
      </c>
      <c r="B2080">
        <v>0</v>
      </c>
    </row>
    <row r="2081" spans="1:2" x14ac:dyDescent="0.35">
      <c r="A2081" s="4">
        <v>51386</v>
      </c>
      <c r="B2081">
        <v>0</v>
      </c>
    </row>
    <row r="2082" spans="1:2" x14ac:dyDescent="0.35">
      <c r="A2082" s="5">
        <v>27803</v>
      </c>
      <c r="B2082">
        <v>0</v>
      </c>
    </row>
    <row r="2083" spans="1:2" x14ac:dyDescent="0.35">
      <c r="A2083" s="4">
        <v>51386</v>
      </c>
      <c r="B2083">
        <v>0</v>
      </c>
    </row>
    <row r="2084" spans="1:2" x14ac:dyDescent="0.35">
      <c r="A2084" s="5">
        <v>51651</v>
      </c>
      <c r="B2084">
        <v>0</v>
      </c>
    </row>
    <row r="2085" spans="1:2" x14ac:dyDescent="0.35">
      <c r="A2085" s="4">
        <v>68487</v>
      </c>
      <c r="B2085">
        <v>0</v>
      </c>
    </row>
    <row r="2086" spans="1:2" x14ac:dyDescent="0.35">
      <c r="A2086" s="5">
        <v>51386</v>
      </c>
      <c r="B2086">
        <v>2</v>
      </c>
    </row>
    <row r="2087" spans="1:2" x14ac:dyDescent="0.35">
      <c r="A2087" s="4">
        <v>56796</v>
      </c>
      <c r="B2087">
        <v>0</v>
      </c>
    </row>
    <row r="2088" spans="1:2" x14ac:dyDescent="0.35">
      <c r="A2088" s="5">
        <v>87000</v>
      </c>
      <c r="B2088">
        <v>0</v>
      </c>
    </row>
    <row r="2089" spans="1:2" x14ac:dyDescent="0.35">
      <c r="A2089" s="4">
        <v>79823</v>
      </c>
      <c r="B2089">
        <v>1</v>
      </c>
    </row>
    <row r="2090" spans="1:2" x14ac:dyDescent="0.35">
      <c r="A2090" s="5">
        <v>30828</v>
      </c>
      <c r="B2090">
        <v>0</v>
      </c>
    </row>
    <row r="2091" spans="1:2" x14ac:dyDescent="0.35">
      <c r="A2091" s="4">
        <v>34109</v>
      </c>
      <c r="B2091">
        <v>0</v>
      </c>
    </row>
    <row r="2092" spans="1:2" x14ac:dyDescent="0.35">
      <c r="A2092" s="5">
        <v>53367</v>
      </c>
      <c r="B2092">
        <v>1</v>
      </c>
    </row>
    <row r="2093" spans="1:2" x14ac:dyDescent="0.35">
      <c r="A2093" s="4">
        <v>22390</v>
      </c>
      <c r="B2093">
        <v>0</v>
      </c>
    </row>
    <row r="2094" spans="1:2" x14ac:dyDescent="0.35">
      <c r="A2094" s="5">
        <v>71322</v>
      </c>
      <c r="B2094">
        <v>0</v>
      </c>
    </row>
    <row r="2095" spans="1:2" x14ac:dyDescent="0.35">
      <c r="A2095" s="4">
        <v>79244</v>
      </c>
      <c r="B2095">
        <v>3</v>
      </c>
    </row>
    <row r="2096" spans="1:2" x14ac:dyDescent="0.35">
      <c r="A2096" s="5">
        <v>49912</v>
      </c>
      <c r="B2096">
        <v>2</v>
      </c>
    </row>
    <row r="2097" spans="1:2" x14ac:dyDescent="0.35">
      <c r="A2097" s="4">
        <v>48699</v>
      </c>
      <c r="B2097">
        <v>0</v>
      </c>
    </row>
    <row r="2098" spans="1:2" x14ac:dyDescent="0.35">
      <c r="A2098" s="5">
        <v>80144</v>
      </c>
      <c r="B2098">
        <v>0</v>
      </c>
    </row>
    <row r="2099" spans="1:2" x14ac:dyDescent="0.35">
      <c r="A2099" s="4">
        <v>54252</v>
      </c>
      <c r="B2099">
        <v>0</v>
      </c>
    </row>
    <row r="2100" spans="1:2" x14ac:dyDescent="0.35">
      <c r="A2100" s="5">
        <v>81929</v>
      </c>
      <c r="B2100">
        <v>3</v>
      </c>
    </row>
    <row r="2101" spans="1:2" x14ac:dyDescent="0.35">
      <c r="A2101" s="4">
        <v>76068</v>
      </c>
      <c r="B2101">
        <v>2</v>
      </c>
    </row>
    <row r="2102" spans="1:2" x14ac:dyDescent="0.35">
      <c r="A2102" s="5">
        <v>53204</v>
      </c>
      <c r="B2102">
        <v>0</v>
      </c>
    </row>
    <row r="2103" spans="1:2" x14ac:dyDescent="0.35">
      <c r="A2103" s="4">
        <v>67911</v>
      </c>
      <c r="B2103">
        <v>0</v>
      </c>
    </row>
    <row r="2104" spans="1:2" x14ac:dyDescent="0.35">
      <c r="A2104" s="5">
        <v>14796</v>
      </c>
      <c r="B2104">
        <v>1</v>
      </c>
    </row>
    <row r="2105" spans="1:2" x14ac:dyDescent="0.35">
      <c r="A2105" s="4">
        <v>78128</v>
      </c>
      <c r="B2105">
        <v>2</v>
      </c>
    </row>
    <row r="2106" spans="1:2" x14ac:dyDescent="0.35">
      <c r="A2106" s="5">
        <v>14188</v>
      </c>
      <c r="B2106">
        <v>0</v>
      </c>
    </row>
    <row r="2107" spans="1:2" x14ac:dyDescent="0.35">
      <c r="A2107" s="4">
        <v>20425</v>
      </c>
      <c r="B2107">
        <v>0</v>
      </c>
    </row>
    <row r="2108" spans="1:2" x14ac:dyDescent="0.35">
      <c r="A2108" s="5">
        <v>58646</v>
      </c>
      <c r="B2108">
        <v>0</v>
      </c>
    </row>
    <row r="2109" spans="1:2" x14ac:dyDescent="0.35">
      <c r="A2109" s="4">
        <v>72967</v>
      </c>
      <c r="B2109">
        <v>2</v>
      </c>
    </row>
    <row r="2110" spans="1:2" x14ac:dyDescent="0.35">
      <c r="A2110" s="5">
        <v>48150</v>
      </c>
      <c r="B2110">
        <v>0</v>
      </c>
    </row>
    <row r="2111" spans="1:2" x14ac:dyDescent="0.35">
      <c r="A2111" s="4">
        <v>82332</v>
      </c>
      <c r="B2111">
        <v>2</v>
      </c>
    </row>
    <row r="2112" spans="1:2" x14ac:dyDescent="0.35">
      <c r="A2112" s="5">
        <v>58275</v>
      </c>
      <c r="B2112">
        <v>0</v>
      </c>
    </row>
    <row r="2113" spans="1:2" x14ac:dyDescent="0.35">
      <c r="A2113" s="4">
        <v>44953</v>
      </c>
      <c r="B2113">
        <v>1</v>
      </c>
    </row>
    <row r="2114" spans="1:2" x14ac:dyDescent="0.35">
      <c r="A2114" s="5">
        <v>34587</v>
      </c>
      <c r="B2114">
        <v>0</v>
      </c>
    </row>
    <row r="2115" spans="1:2" x14ac:dyDescent="0.35">
      <c r="A2115" s="4">
        <v>43018</v>
      </c>
      <c r="B2115">
        <v>0</v>
      </c>
    </row>
    <row r="2116" spans="1:2" x14ac:dyDescent="0.35">
      <c r="A2116" s="5">
        <v>45736</v>
      </c>
      <c r="B2116">
        <v>0</v>
      </c>
    </row>
    <row r="2117" spans="1:2" x14ac:dyDescent="0.35">
      <c r="A2117" s="4">
        <v>66476</v>
      </c>
      <c r="B2117">
        <v>0</v>
      </c>
    </row>
    <row r="2118" spans="1:2" x14ac:dyDescent="0.35">
      <c r="A2118" s="5">
        <v>27733</v>
      </c>
      <c r="B2118">
        <v>0</v>
      </c>
    </row>
    <row r="2119" spans="1:2" x14ac:dyDescent="0.35">
      <c r="A2119" s="4">
        <v>69805</v>
      </c>
      <c r="B2119">
        <v>0</v>
      </c>
    </row>
    <row r="2120" spans="1:2" x14ac:dyDescent="0.35">
      <c r="A2120" s="5">
        <v>72217</v>
      </c>
      <c r="B2120">
        <v>0</v>
      </c>
    </row>
    <row r="2121" spans="1:2" x14ac:dyDescent="0.35">
      <c r="A2121" s="4">
        <v>25818</v>
      </c>
      <c r="B2121">
        <v>0</v>
      </c>
    </row>
    <row r="2122" spans="1:2" x14ac:dyDescent="0.35">
      <c r="A2122" s="5">
        <v>37509</v>
      </c>
      <c r="B2122">
        <v>0</v>
      </c>
    </row>
    <row r="2123" spans="1:2" x14ac:dyDescent="0.35">
      <c r="A2123" s="4">
        <v>25176</v>
      </c>
      <c r="B2123">
        <v>0</v>
      </c>
    </row>
    <row r="2124" spans="1:2" x14ac:dyDescent="0.35">
      <c r="A2124" s="5">
        <v>43586</v>
      </c>
      <c r="B2124">
        <v>0</v>
      </c>
    </row>
    <row r="2125" spans="1:2" x14ac:dyDescent="0.35">
      <c r="A2125" s="4">
        <v>53230</v>
      </c>
      <c r="B2125">
        <v>0</v>
      </c>
    </row>
    <row r="2126" spans="1:2" x14ac:dyDescent="0.35">
      <c r="A2126" s="5">
        <v>50116</v>
      </c>
      <c r="B2126">
        <v>1</v>
      </c>
    </row>
    <row r="2127" spans="1:2" x14ac:dyDescent="0.35">
      <c r="A2127" s="4">
        <v>84906</v>
      </c>
      <c r="B2127">
        <v>3</v>
      </c>
    </row>
    <row r="2128" spans="1:2" x14ac:dyDescent="0.35">
      <c r="A2128" s="5">
        <v>61286</v>
      </c>
      <c r="B2128">
        <v>0</v>
      </c>
    </row>
    <row r="2129" spans="1:2" x14ac:dyDescent="0.35">
      <c r="A2129" s="4">
        <v>82333</v>
      </c>
      <c r="B2129">
        <v>2</v>
      </c>
    </row>
    <row r="2130" spans="1:2" x14ac:dyDescent="0.35">
      <c r="A2130" s="5">
        <v>65220</v>
      </c>
      <c r="B2130">
        <v>1</v>
      </c>
    </row>
    <row r="2131" spans="1:2" x14ac:dyDescent="0.35">
      <c r="A2131" s="4">
        <v>33590</v>
      </c>
      <c r="B2131">
        <v>0</v>
      </c>
    </row>
    <row r="2132" spans="1:2" x14ac:dyDescent="0.35">
      <c r="A2132" s="5">
        <v>30992</v>
      </c>
      <c r="B2132">
        <v>0</v>
      </c>
    </row>
    <row r="2133" spans="1:2" x14ac:dyDescent="0.35">
      <c r="A2133" s="4">
        <v>72309</v>
      </c>
      <c r="B2133">
        <v>2</v>
      </c>
    </row>
    <row r="2134" spans="1:2" x14ac:dyDescent="0.35">
      <c r="A2134" s="5">
        <v>156924</v>
      </c>
      <c r="B2134">
        <v>0</v>
      </c>
    </row>
    <row r="2135" spans="1:2" x14ac:dyDescent="0.35">
      <c r="A2135" s="4">
        <v>16005</v>
      </c>
      <c r="B2135">
        <v>0</v>
      </c>
    </row>
    <row r="2136" spans="1:2" x14ac:dyDescent="0.35">
      <c r="A2136" s="5">
        <v>65487</v>
      </c>
      <c r="B2136">
        <v>0</v>
      </c>
    </row>
    <row r="2137" spans="1:2" x14ac:dyDescent="0.35">
      <c r="A2137" s="4">
        <v>58692</v>
      </c>
      <c r="B2137">
        <v>0</v>
      </c>
    </row>
    <row r="2138" spans="1:2" x14ac:dyDescent="0.35">
      <c r="A2138" s="5">
        <v>40590</v>
      </c>
      <c r="B2138">
        <v>1</v>
      </c>
    </row>
    <row r="2139" spans="1:2" x14ac:dyDescent="0.35">
      <c r="A2139" s="4">
        <v>20587</v>
      </c>
      <c r="B2139">
        <v>0</v>
      </c>
    </row>
    <row r="2140" spans="1:2" x14ac:dyDescent="0.35">
      <c r="A2140" s="5">
        <v>62637</v>
      </c>
      <c r="B2140">
        <v>0</v>
      </c>
    </row>
    <row r="2141" spans="1:2" x14ac:dyDescent="0.35">
      <c r="A2141" s="4">
        <v>29435</v>
      </c>
      <c r="B2141">
        <v>1</v>
      </c>
    </row>
    <row r="2142" spans="1:2" x14ac:dyDescent="0.35">
      <c r="A2142" s="5">
        <v>19346</v>
      </c>
      <c r="B2142">
        <v>0</v>
      </c>
    </row>
    <row r="2143" spans="1:2" x14ac:dyDescent="0.35">
      <c r="A2143" s="4">
        <v>35788</v>
      </c>
      <c r="B2143">
        <v>0</v>
      </c>
    </row>
    <row r="2144" spans="1:2" x14ac:dyDescent="0.35">
      <c r="A2144" s="5">
        <v>36997</v>
      </c>
      <c r="B2144">
        <v>0</v>
      </c>
    </row>
    <row r="2145" spans="1:2" x14ac:dyDescent="0.35">
      <c r="A2145" s="4">
        <v>23539</v>
      </c>
      <c r="B2145">
        <v>0</v>
      </c>
    </row>
    <row r="2146" spans="1:2" x14ac:dyDescent="0.35">
      <c r="A2146" s="5">
        <v>65333</v>
      </c>
      <c r="B2146">
        <v>2</v>
      </c>
    </row>
    <row r="2147" spans="1:2" x14ac:dyDescent="0.35">
      <c r="A2147" s="4">
        <v>78499</v>
      </c>
      <c r="B2147">
        <v>2</v>
      </c>
    </row>
    <row r="2148" spans="1:2" x14ac:dyDescent="0.35">
      <c r="A2148" s="5">
        <v>29732</v>
      </c>
      <c r="B2148">
        <v>0</v>
      </c>
    </row>
    <row r="2149" spans="1:2" x14ac:dyDescent="0.35">
      <c r="A2149" s="4">
        <v>41275</v>
      </c>
      <c r="B2149">
        <v>0</v>
      </c>
    </row>
    <row r="2150" spans="1:2" x14ac:dyDescent="0.35">
      <c r="A2150" s="5">
        <v>63516</v>
      </c>
      <c r="B2150">
        <v>0</v>
      </c>
    </row>
    <row r="2151" spans="1:2" x14ac:dyDescent="0.35">
      <c r="A2151" s="4">
        <v>42769</v>
      </c>
      <c r="B2151">
        <v>0</v>
      </c>
    </row>
    <row r="2152" spans="1:2" x14ac:dyDescent="0.35">
      <c r="A2152" s="5">
        <v>49572</v>
      </c>
      <c r="B2152">
        <v>0</v>
      </c>
    </row>
    <row r="2153" spans="1:2" x14ac:dyDescent="0.35">
      <c r="A2153" s="4">
        <v>69209</v>
      </c>
      <c r="B2153">
        <v>1</v>
      </c>
    </row>
    <row r="2154" spans="1:2" x14ac:dyDescent="0.35">
      <c r="A2154" s="5">
        <v>17148</v>
      </c>
      <c r="B2154">
        <v>0</v>
      </c>
    </row>
    <row r="2155" spans="1:2" x14ac:dyDescent="0.35">
      <c r="A2155" s="4">
        <v>40590</v>
      </c>
      <c r="B2155">
        <v>1</v>
      </c>
    </row>
    <row r="2156" spans="1:2" x14ac:dyDescent="0.35">
      <c r="A2156" s="5">
        <v>30560</v>
      </c>
      <c r="B2156">
        <v>0</v>
      </c>
    </row>
    <row r="2157" spans="1:2" x14ac:dyDescent="0.35">
      <c r="A2157" s="4">
        <v>32146</v>
      </c>
      <c r="B2157">
        <v>0</v>
      </c>
    </row>
    <row r="2158" spans="1:2" x14ac:dyDescent="0.35">
      <c r="A2158" s="5">
        <v>41713</v>
      </c>
      <c r="B2158">
        <v>0</v>
      </c>
    </row>
    <row r="2159" spans="1:2" x14ac:dyDescent="0.35">
      <c r="A2159" s="4">
        <v>34176</v>
      </c>
      <c r="B2159">
        <v>0</v>
      </c>
    </row>
    <row r="2160" spans="1:2" x14ac:dyDescent="0.35">
      <c r="A2160" s="5">
        <v>58482</v>
      </c>
      <c r="B2160">
        <v>1</v>
      </c>
    </row>
    <row r="2161" spans="1:2" x14ac:dyDescent="0.35">
      <c r="A2161" s="4">
        <v>59686</v>
      </c>
      <c r="B2161">
        <v>0</v>
      </c>
    </row>
    <row r="2162" spans="1:2" x14ac:dyDescent="0.35">
      <c r="A2162" s="5">
        <v>60896</v>
      </c>
      <c r="B2162">
        <v>1</v>
      </c>
    </row>
    <row r="2163" spans="1:2" x14ac:dyDescent="0.35">
      <c r="A2163" s="4">
        <v>62994</v>
      </c>
      <c r="B2163">
        <v>0</v>
      </c>
    </row>
    <row r="2164" spans="1:2" x14ac:dyDescent="0.35">
      <c r="A2164" s="5">
        <v>47320</v>
      </c>
      <c r="B2164">
        <v>0</v>
      </c>
    </row>
    <row r="2165" spans="1:2" x14ac:dyDescent="0.35">
      <c r="A2165" s="4">
        <v>74859</v>
      </c>
      <c r="B2165">
        <v>1</v>
      </c>
    </row>
    <row r="2166" spans="1:2" x14ac:dyDescent="0.35">
      <c r="A2166" s="5">
        <v>15253</v>
      </c>
      <c r="B2166">
        <v>0</v>
      </c>
    </row>
    <row r="2167" spans="1:2" x14ac:dyDescent="0.35">
      <c r="A2167" s="4">
        <v>31560</v>
      </c>
      <c r="B2167">
        <v>0</v>
      </c>
    </row>
    <row r="2168" spans="1:2" x14ac:dyDescent="0.35">
      <c r="A2168" s="5">
        <v>72071</v>
      </c>
      <c r="B2168">
        <v>0</v>
      </c>
    </row>
    <row r="2169" spans="1:2" x14ac:dyDescent="0.35">
      <c r="A2169" s="4">
        <v>91172</v>
      </c>
      <c r="B2169">
        <v>5</v>
      </c>
    </row>
    <row r="2170" spans="1:2" x14ac:dyDescent="0.35">
      <c r="A2170" s="5">
        <v>90000</v>
      </c>
      <c r="B2170">
        <v>3</v>
      </c>
    </row>
    <row r="2171" spans="1:2" x14ac:dyDescent="0.35">
      <c r="A2171" s="4">
        <v>41967</v>
      </c>
      <c r="B2171">
        <v>0</v>
      </c>
    </row>
    <row r="2172" spans="1:2" x14ac:dyDescent="0.35">
      <c r="A2172" s="5">
        <v>69263</v>
      </c>
      <c r="B2172">
        <v>1</v>
      </c>
    </row>
    <row r="2173" spans="1:2" x14ac:dyDescent="0.35">
      <c r="A2173" s="4">
        <v>65706</v>
      </c>
      <c r="B2173">
        <v>4</v>
      </c>
    </row>
    <row r="2174" spans="1:2" x14ac:dyDescent="0.35">
      <c r="A2174" s="5">
        <v>60934</v>
      </c>
      <c r="B2174">
        <v>0</v>
      </c>
    </row>
    <row r="2175" spans="1:2" x14ac:dyDescent="0.35">
      <c r="A2175" s="4">
        <v>71965</v>
      </c>
      <c r="B2175">
        <v>0</v>
      </c>
    </row>
    <row r="2176" spans="1:2" x14ac:dyDescent="0.35">
      <c r="A2176" s="5">
        <v>65210</v>
      </c>
      <c r="B2176">
        <v>2</v>
      </c>
    </row>
    <row r="2177" spans="1:2" x14ac:dyDescent="0.35">
      <c r="A2177" s="4">
        <v>79174</v>
      </c>
      <c r="B2177">
        <v>3</v>
      </c>
    </row>
    <row r="2178" spans="1:2" x14ac:dyDescent="0.35">
      <c r="A2178" s="5">
        <v>81380</v>
      </c>
      <c r="B2178">
        <v>0</v>
      </c>
    </row>
    <row r="2179" spans="1:2" x14ac:dyDescent="0.35">
      <c r="A2179" s="4">
        <v>48432</v>
      </c>
      <c r="B2179">
        <v>0</v>
      </c>
    </row>
    <row r="2180" spans="1:2" x14ac:dyDescent="0.35">
      <c r="A2180" s="5">
        <v>52914</v>
      </c>
      <c r="B2180">
        <v>1</v>
      </c>
    </row>
    <row r="2181" spans="1:2" x14ac:dyDescent="0.35">
      <c r="A2181" s="4">
        <v>38946</v>
      </c>
      <c r="B2181">
        <v>0</v>
      </c>
    </row>
    <row r="2182" spans="1:2" x14ac:dyDescent="0.35">
      <c r="A2182" s="5">
        <v>26067</v>
      </c>
      <c r="B2182">
        <v>0</v>
      </c>
    </row>
    <row r="2183" spans="1:2" x14ac:dyDescent="0.35">
      <c r="A2183" s="4">
        <v>44325</v>
      </c>
      <c r="B2183">
        <v>1</v>
      </c>
    </row>
    <row r="2184" spans="1:2" x14ac:dyDescent="0.35">
      <c r="A2184" s="5">
        <v>42523</v>
      </c>
      <c r="B2184">
        <v>0</v>
      </c>
    </row>
    <row r="2185" spans="1:2" x14ac:dyDescent="0.35">
      <c r="A2185" s="4">
        <v>26487</v>
      </c>
      <c r="B2185">
        <v>0</v>
      </c>
    </row>
    <row r="2186" spans="1:2" x14ac:dyDescent="0.35">
      <c r="A2186" s="5">
        <v>53233</v>
      </c>
      <c r="B2186">
        <v>0</v>
      </c>
    </row>
    <row r="2187" spans="1:2" x14ac:dyDescent="0.35">
      <c r="A2187" s="4">
        <v>67716</v>
      </c>
      <c r="B2187">
        <v>1</v>
      </c>
    </row>
    <row r="2188" spans="1:2" x14ac:dyDescent="0.35">
      <c r="A2188" s="5">
        <v>76234</v>
      </c>
      <c r="B2188">
        <v>1</v>
      </c>
    </row>
    <row r="2189" spans="1:2" x14ac:dyDescent="0.35">
      <c r="A2189" s="4">
        <v>84117</v>
      </c>
      <c r="B2189">
        <v>1</v>
      </c>
    </row>
    <row r="2190" spans="1:2" x14ac:dyDescent="0.35">
      <c r="A2190" s="5">
        <v>65487</v>
      </c>
      <c r="B2190">
        <v>0</v>
      </c>
    </row>
    <row r="2191" spans="1:2" x14ac:dyDescent="0.35">
      <c r="A2191" s="4">
        <v>25224</v>
      </c>
      <c r="B2191">
        <v>0</v>
      </c>
    </row>
    <row r="2192" spans="1:2" x14ac:dyDescent="0.35">
      <c r="A2192" s="5">
        <v>89616</v>
      </c>
      <c r="B2192">
        <v>1</v>
      </c>
    </row>
    <row r="2193" spans="1:2" x14ac:dyDescent="0.35">
      <c r="A2193" s="4">
        <v>40851</v>
      </c>
      <c r="B2193">
        <v>0</v>
      </c>
    </row>
    <row r="2194" spans="1:2" x14ac:dyDescent="0.35">
      <c r="A2194" s="5">
        <v>27469</v>
      </c>
      <c r="B2194">
        <v>0</v>
      </c>
    </row>
    <row r="2195" spans="1:2" x14ac:dyDescent="0.35">
      <c r="A2195" s="4">
        <v>82347</v>
      </c>
      <c r="B2195">
        <v>3</v>
      </c>
    </row>
    <row r="2196" spans="1:2" x14ac:dyDescent="0.35">
      <c r="A2196" s="5">
        <v>73803</v>
      </c>
      <c r="B2196">
        <v>2</v>
      </c>
    </row>
    <row r="2197" spans="1:2" x14ac:dyDescent="0.35">
      <c r="A2197" s="4">
        <v>8820</v>
      </c>
      <c r="B2197">
        <v>0</v>
      </c>
    </row>
    <row r="2198" spans="1:2" x14ac:dyDescent="0.35">
      <c r="A2198" s="5">
        <v>43322</v>
      </c>
      <c r="B2198">
        <v>0</v>
      </c>
    </row>
    <row r="2199" spans="1:2" x14ac:dyDescent="0.35">
      <c r="A2199" s="4">
        <v>55593</v>
      </c>
      <c r="B2199">
        <v>1</v>
      </c>
    </row>
    <row r="2200" spans="1:2" x14ac:dyDescent="0.35">
      <c r="A2200" s="5">
        <v>50501</v>
      </c>
      <c r="B2200">
        <v>2</v>
      </c>
    </row>
    <row r="2201" spans="1:2" x14ac:dyDescent="0.35">
      <c r="A2201" s="4">
        <v>37085</v>
      </c>
      <c r="B2201">
        <v>0</v>
      </c>
    </row>
    <row r="2202" spans="1:2" x14ac:dyDescent="0.35">
      <c r="A2202" s="5">
        <v>16185</v>
      </c>
      <c r="B2202">
        <v>0</v>
      </c>
    </row>
    <row r="2203" spans="1:2" x14ac:dyDescent="0.35">
      <c r="A2203" s="4">
        <v>57731</v>
      </c>
      <c r="B2203">
        <v>0</v>
      </c>
    </row>
    <row r="2204" spans="1:2" x14ac:dyDescent="0.35">
      <c r="A2204" s="5">
        <v>48432</v>
      </c>
      <c r="B2204">
        <v>1</v>
      </c>
    </row>
    <row r="2205" spans="1:2" x14ac:dyDescent="0.35">
      <c r="A2205" s="4">
        <v>73807</v>
      </c>
      <c r="B2205">
        <v>0</v>
      </c>
    </row>
    <row r="2206" spans="1:2" x14ac:dyDescent="0.35">
      <c r="A2206" s="5">
        <v>18929</v>
      </c>
      <c r="B2206">
        <v>0</v>
      </c>
    </row>
    <row r="2207" spans="1:2" x14ac:dyDescent="0.35">
      <c r="A2207" s="4">
        <v>35893</v>
      </c>
      <c r="B2207">
        <v>0</v>
      </c>
    </row>
    <row r="2208" spans="1:2" x14ac:dyDescent="0.35">
      <c r="A2208" s="5">
        <v>61014</v>
      </c>
      <c r="B2208">
        <v>0</v>
      </c>
    </row>
    <row r="2209" spans="1:2" x14ac:dyDescent="0.35">
      <c r="A2209" s="4">
        <v>32144</v>
      </c>
      <c r="B2209">
        <v>1</v>
      </c>
    </row>
    <row r="2210" spans="1:2" x14ac:dyDescent="0.35">
      <c r="A2210" s="5">
        <v>14918</v>
      </c>
      <c r="B2210">
        <v>0</v>
      </c>
    </row>
    <row r="2211" spans="1:2" x14ac:dyDescent="0.35">
      <c r="A2211" s="4">
        <v>45146</v>
      </c>
      <c r="B2211">
        <v>0</v>
      </c>
    </row>
    <row r="2212" spans="1:2" x14ac:dyDescent="0.35">
      <c r="A2212" s="5">
        <v>41769</v>
      </c>
      <c r="B2212">
        <v>0</v>
      </c>
    </row>
    <row r="2213" spans="1:2" x14ac:dyDescent="0.35">
      <c r="A2213" s="4">
        <v>88325</v>
      </c>
      <c r="B2213">
        <v>0</v>
      </c>
    </row>
    <row r="2214" spans="1:2" x14ac:dyDescent="0.35">
      <c r="A2214" s="5">
        <v>38054</v>
      </c>
      <c r="B2214">
        <v>0</v>
      </c>
    </row>
    <row r="2215" spans="1:2" x14ac:dyDescent="0.35">
      <c r="A2215" s="4">
        <v>80617</v>
      </c>
      <c r="B2215">
        <v>0</v>
      </c>
    </row>
    <row r="2216" spans="1:2" x14ac:dyDescent="0.35">
      <c r="A2216" s="5">
        <v>5305</v>
      </c>
      <c r="B2216">
        <v>0</v>
      </c>
    </row>
    <row r="2217" spans="1:2" x14ac:dyDescent="0.35">
      <c r="A2217" s="4">
        <v>36807</v>
      </c>
      <c r="B2217">
        <v>0</v>
      </c>
    </row>
    <row r="2218" spans="1:2" x14ac:dyDescent="0.35">
      <c r="A2218" s="5">
        <v>28427</v>
      </c>
      <c r="B2218">
        <v>0</v>
      </c>
    </row>
    <row r="2219" spans="1:2" x14ac:dyDescent="0.35">
      <c r="A2219" s="4">
        <v>82032</v>
      </c>
      <c r="B2219">
        <v>0</v>
      </c>
    </row>
    <row r="2220" spans="1:2" x14ac:dyDescent="0.35">
      <c r="A2220" s="5">
        <v>22775</v>
      </c>
      <c r="B2220">
        <v>0</v>
      </c>
    </row>
    <row r="2221" spans="1:2" x14ac:dyDescent="0.35">
      <c r="A2221" s="4">
        <v>40101</v>
      </c>
      <c r="B2221">
        <v>0</v>
      </c>
    </row>
    <row r="2222" spans="1:2" x14ac:dyDescent="0.35">
      <c r="A2222" s="5">
        <v>58025</v>
      </c>
      <c r="B2222">
        <v>0</v>
      </c>
    </row>
    <row r="2223" spans="1:2" x14ac:dyDescent="0.35">
      <c r="A2223" s="4">
        <v>75777</v>
      </c>
      <c r="B2223">
        <v>3</v>
      </c>
    </row>
    <row r="2224" spans="1:2" x14ac:dyDescent="0.35">
      <c r="A2224" s="5">
        <v>7500</v>
      </c>
      <c r="B2224">
        <v>0</v>
      </c>
    </row>
    <row r="2225" spans="1:2" x14ac:dyDescent="0.35">
      <c r="A2225" s="4">
        <v>33562</v>
      </c>
      <c r="B2225">
        <v>0</v>
      </c>
    </row>
    <row r="2226" spans="1:2" x14ac:dyDescent="0.35">
      <c r="A2226" s="5">
        <v>57642</v>
      </c>
      <c r="B2226">
        <v>1</v>
      </c>
    </row>
    <row r="2227" spans="1:2" x14ac:dyDescent="0.35">
      <c r="A2227" s="4">
        <v>58554</v>
      </c>
      <c r="B2227">
        <v>0</v>
      </c>
    </row>
    <row r="2228" spans="1:2" x14ac:dyDescent="0.35">
      <c r="A2228" s="5">
        <v>63777</v>
      </c>
      <c r="B2228">
        <v>0</v>
      </c>
    </row>
    <row r="2229" spans="1:2" x14ac:dyDescent="0.35">
      <c r="A2229" s="4">
        <v>57967</v>
      </c>
      <c r="B2229">
        <v>0</v>
      </c>
    </row>
    <row r="2230" spans="1:2" x14ac:dyDescent="0.35">
      <c r="A2230" s="5">
        <v>51386</v>
      </c>
      <c r="B2230">
        <v>1</v>
      </c>
    </row>
    <row r="2231" spans="1:2" x14ac:dyDescent="0.35">
      <c r="A2231" s="4">
        <v>24434</v>
      </c>
      <c r="B2231">
        <v>0</v>
      </c>
    </row>
    <row r="2232" spans="1:2" x14ac:dyDescent="0.35">
      <c r="A2232" s="5">
        <v>11012</v>
      </c>
      <c r="B2232">
        <v>1</v>
      </c>
    </row>
    <row r="2233" spans="1:2" x14ac:dyDescent="0.35">
      <c r="A2233" s="4">
        <v>44802</v>
      </c>
      <c r="B2233">
        <v>0</v>
      </c>
    </row>
    <row r="2234" spans="1:2" x14ac:dyDescent="0.35">
      <c r="A2234" s="5">
        <v>26816</v>
      </c>
      <c r="B2234">
        <v>0</v>
      </c>
    </row>
    <row r="2235" spans="1:2" x14ac:dyDescent="0.35">
      <c r="A2235" s="4">
        <v>666666</v>
      </c>
      <c r="B2235">
        <v>0</v>
      </c>
    </row>
    <row r="2236" spans="1:2" x14ac:dyDescent="0.35">
      <c r="A2236" s="5">
        <v>34421</v>
      </c>
      <c r="B2236">
        <v>0</v>
      </c>
    </row>
    <row r="2237" spans="1:2" x14ac:dyDescent="0.35">
      <c r="A2237" s="4">
        <v>61223</v>
      </c>
      <c r="B2237">
        <v>0</v>
      </c>
    </row>
    <row r="2238" spans="1:2" x14ac:dyDescent="0.35">
      <c r="A2238" s="5">
        <v>64014</v>
      </c>
      <c r="B2238">
        <v>1</v>
      </c>
    </row>
    <row r="2239" spans="1:2" x14ac:dyDescent="0.35">
      <c r="A2239" s="4">
        <v>56981</v>
      </c>
      <c r="B2239">
        <v>1</v>
      </c>
    </row>
    <row r="2240" spans="1:2" x14ac:dyDescent="0.35">
      <c r="A2240" s="5">
        <v>69245</v>
      </c>
      <c r="B2240">
        <v>0</v>
      </c>
    </row>
    <row r="2241" spans="1:2" x14ac:dyDescent="0.35">
      <c r="A2241" s="4">
        <v>52869</v>
      </c>
      <c r="B2241">
        <v>1</v>
      </c>
    </row>
    <row r="2244" spans="1:2" x14ac:dyDescent="0.35">
      <c r="B2244">
        <f>CORREL(A2:A2241,B2:B2241)</f>
        <v>0.28710869188231086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6F0FE-5D35-4070-AA5C-0E629FB89009}">
  <dimension ref="A1:P2241"/>
  <sheetViews>
    <sheetView topLeftCell="A40" workbookViewId="0">
      <selection activeCell="C11" sqref="C11"/>
    </sheetView>
  </sheetViews>
  <sheetFormatPr defaultRowHeight="14.5" x14ac:dyDescent="0.35"/>
  <sheetData>
    <row r="1" spans="1:16" x14ac:dyDescent="0.35">
      <c r="A1" s="8" t="s">
        <v>51</v>
      </c>
      <c r="B1" s="8" t="s">
        <v>53</v>
      </c>
      <c r="P1" s="17" t="s">
        <v>0</v>
      </c>
    </row>
    <row r="2" spans="1:16" x14ac:dyDescent="0.35">
      <c r="A2">
        <v>30</v>
      </c>
      <c r="B2">
        <v>2</v>
      </c>
      <c r="P2" s="15">
        <v>5524</v>
      </c>
    </row>
    <row r="3" spans="1:16" x14ac:dyDescent="0.35">
      <c r="A3">
        <v>32.191489361702125</v>
      </c>
      <c r="B3">
        <v>8</v>
      </c>
      <c r="P3" s="14">
        <v>2174</v>
      </c>
    </row>
    <row r="4" spans="1:16" x14ac:dyDescent="0.35">
      <c r="A4">
        <v>34.382978723404257</v>
      </c>
      <c r="B4">
        <v>18</v>
      </c>
      <c r="P4" s="15">
        <v>4141</v>
      </c>
    </row>
    <row r="5" spans="1:16" x14ac:dyDescent="0.35">
      <c r="A5">
        <v>36.574468085106382</v>
      </c>
      <c r="B5">
        <v>33</v>
      </c>
      <c r="P5" s="14">
        <v>6182</v>
      </c>
    </row>
    <row r="6" spans="1:16" x14ac:dyDescent="0.35">
      <c r="A6">
        <v>38.765957446808514</v>
      </c>
      <c r="B6">
        <v>59</v>
      </c>
      <c r="P6" s="15">
        <v>5324</v>
      </c>
    </row>
    <row r="7" spans="1:16" x14ac:dyDescent="0.35">
      <c r="A7">
        <v>40.957446808510639</v>
      </c>
      <c r="B7">
        <v>69</v>
      </c>
      <c r="P7" s="14">
        <v>7446</v>
      </c>
    </row>
    <row r="8" spans="1:16" x14ac:dyDescent="0.35">
      <c r="A8">
        <v>43.148936170212764</v>
      </c>
      <c r="B8">
        <v>112</v>
      </c>
      <c r="P8" s="15">
        <v>965</v>
      </c>
    </row>
    <row r="9" spans="1:16" x14ac:dyDescent="0.35">
      <c r="A9">
        <v>45.340425531914889</v>
      </c>
      <c r="B9">
        <v>84</v>
      </c>
      <c r="P9" s="14">
        <v>6177</v>
      </c>
    </row>
    <row r="10" spans="1:16" x14ac:dyDescent="0.35">
      <c r="A10">
        <v>47.531914893617021</v>
      </c>
      <c r="B10">
        <v>92</v>
      </c>
      <c r="P10" s="15">
        <v>4855</v>
      </c>
    </row>
    <row r="11" spans="1:16" x14ac:dyDescent="0.35">
      <c r="A11">
        <v>49.723404255319153</v>
      </c>
      <c r="B11">
        <v>129</v>
      </c>
      <c r="P11" s="14">
        <v>5899</v>
      </c>
    </row>
    <row r="12" spans="1:16" x14ac:dyDescent="0.35">
      <c r="A12">
        <v>51.914893617021278</v>
      </c>
      <c r="B12">
        <v>172</v>
      </c>
      <c r="P12" s="15">
        <v>1994</v>
      </c>
    </row>
    <row r="13" spans="1:16" x14ac:dyDescent="0.35">
      <c r="A13">
        <v>54.106382978723403</v>
      </c>
      <c r="B13">
        <v>222</v>
      </c>
      <c r="P13" s="14">
        <v>387</v>
      </c>
    </row>
    <row r="14" spans="1:16" x14ac:dyDescent="0.35">
      <c r="A14">
        <v>56.297872340425528</v>
      </c>
      <c r="B14">
        <v>164</v>
      </c>
      <c r="P14" s="15">
        <v>2125</v>
      </c>
    </row>
    <row r="15" spans="1:16" x14ac:dyDescent="0.35">
      <c r="A15">
        <v>58.48936170212766</v>
      </c>
      <c r="B15">
        <v>122</v>
      </c>
      <c r="P15" s="14">
        <v>8180</v>
      </c>
    </row>
    <row r="16" spans="1:16" x14ac:dyDescent="0.35">
      <c r="A16">
        <v>60.680851063829785</v>
      </c>
      <c r="B16">
        <v>94</v>
      </c>
      <c r="P16" s="15">
        <v>2569</v>
      </c>
    </row>
    <row r="17" spans="1:16" x14ac:dyDescent="0.35">
      <c r="A17">
        <v>62.872340425531917</v>
      </c>
      <c r="B17">
        <v>116</v>
      </c>
      <c r="P17" s="14">
        <v>2114</v>
      </c>
    </row>
    <row r="18" spans="1:16" x14ac:dyDescent="0.35">
      <c r="A18">
        <v>65.063829787234042</v>
      </c>
      <c r="B18">
        <v>125</v>
      </c>
      <c r="P18" s="15">
        <v>9736</v>
      </c>
    </row>
    <row r="19" spans="1:16" x14ac:dyDescent="0.35">
      <c r="A19">
        <v>67.255319148936167</v>
      </c>
      <c r="B19">
        <v>100</v>
      </c>
      <c r="P19" s="14">
        <v>4939</v>
      </c>
    </row>
    <row r="20" spans="1:16" x14ac:dyDescent="0.35">
      <c r="A20">
        <v>69.446808510638306</v>
      </c>
      <c r="B20">
        <v>96</v>
      </c>
      <c r="P20" s="15">
        <v>6565</v>
      </c>
    </row>
    <row r="21" spans="1:16" x14ac:dyDescent="0.35">
      <c r="A21">
        <v>71.638297872340416</v>
      </c>
      <c r="B21">
        <v>104</v>
      </c>
      <c r="P21" s="14">
        <v>2278</v>
      </c>
    </row>
    <row r="22" spans="1:16" x14ac:dyDescent="0.35">
      <c r="A22">
        <v>73.829787234042556</v>
      </c>
      <c r="B22">
        <v>85</v>
      </c>
      <c r="P22" s="15">
        <v>9360</v>
      </c>
    </row>
    <row r="23" spans="1:16" x14ac:dyDescent="0.35">
      <c r="A23">
        <v>76.021276595744681</v>
      </c>
      <c r="B23">
        <v>124</v>
      </c>
      <c r="P23" s="14">
        <v>5376</v>
      </c>
    </row>
    <row r="24" spans="1:16" x14ac:dyDescent="0.35">
      <c r="A24">
        <v>78.212765957446805</v>
      </c>
      <c r="B24">
        <v>51</v>
      </c>
      <c r="P24" s="15">
        <v>1993</v>
      </c>
    </row>
    <row r="25" spans="1:16" x14ac:dyDescent="0.35">
      <c r="A25">
        <v>80.404255319148945</v>
      </c>
      <c r="B25">
        <v>32</v>
      </c>
      <c r="P25" s="14">
        <v>4047</v>
      </c>
    </row>
    <row r="26" spans="1:16" x14ac:dyDescent="0.35">
      <c r="A26">
        <v>82.595744680851055</v>
      </c>
      <c r="B26">
        <v>15</v>
      </c>
      <c r="P26" s="15">
        <v>1409</v>
      </c>
    </row>
    <row r="27" spans="1:16" x14ac:dyDescent="0.35">
      <c r="A27">
        <v>84.787234042553195</v>
      </c>
      <c r="B27">
        <v>7</v>
      </c>
      <c r="P27" s="14">
        <v>7892</v>
      </c>
    </row>
    <row r="28" spans="1:16" x14ac:dyDescent="0.35">
      <c r="A28">
        <v>86.978723404255319</v>
      </c>
      <c r="B28">
        <v>2</v>
      </c>
      <c r="P28" s="15">
        <v>2404</v>
      </c>
    </row>
    <row r="29" spans="1:16" x14ac:dyDescent="0.35">
      <c r="A29">
        <v>89.170212765957444</v>
      </c>
      <c r="B29">
        <v>0</v>
      </c>
      <c r="P29" s="14">
        <v>5255</v>
      </c>
    </row>
    <row r="30" spans="1:16" x14ac:dyDescent="0.35">
      <c r="A30">
        <v>91.361702127659569</v>
      </c>
      <c r="B30">
        <v>0</v>
      </c>
      <c r="P30" s="15">
        <v>9422</v>
      </c>
    </row>
    <row r="31" spans="1:16" x14ac:dyDescent="0.35">
      <c r="A31">
        <v>93.553191489361694</v>
      </c>
      <c r="B31">
        <v>0</v>
      </c>
      <c r="P31" s="14">
        <v>1966</v>
      </c>
    </row>
    <row r="32" spans="1:16" x14ac:dyDescent="0.35">
      <c r="A32">
        <v>95.744680851063833</v>
      </c>
      <c r="B32">
        <v>0</v>
      </c>
      <c r="P32" s="15">
        <v>6864</v>
      </c>
    </row>
    <row r="33" spans="1:16" x14ac:dyDescent="0.35">
      <c r="A33">
        <v>97.936170212765958</v>
      </c>
      <c r="B33">
        <v>0</v>
      </c>
      <c r="P33" s="14">
        <v>3033</v>
      </c>
    </row>
    <row r="34" spans="1:16" x14ac:dyDescent="0.35">
      <c r="A34">
        <v>100.12765957446808</v>
      </c>
      <c r="B34">
        <v>0</v>
      </c>
      <c r="P34" s="15">
        <v>5710</v>
      </c>
    </row>
    <row r="35" spans="1:16" x14ac:dyDescent="0.35">
      <c r="A35">
        <v>102.31914893617021</v>
      </c>
      <c r="B35">
        <v>0</v>
      </c>
      <c r="P35" s="14">
        <v>7373</v>
      </c>
    </row>
    <row r="36" spans="1:16" x14ac:dyDescent="0.35">
      <c r="A36">
        <v>104.51063829787233</v>
      </c>
      <c r="B36">
        <v>0</v>
      </c>
      <c r="P36" s="15">
        <v>8755</v>
      </c>
    </row>
    <row r="37" spans="1:16" x14ac:dyDescent="0.35">
      <c r="A37">
        <v>106.70212765957447</v>
      </c>
      <c r="B37">
        <v>0</v>
      </c>
      <c r="P37" s="14">
        <v>10738</v>
      </c>
    </row>
    <row r="38" spans="1:16" x14ac:dyDescent="0.35">
      <c r="A38">
        <v>108.8936170212766</v>
      </c>
      <c r="B38">
        <v>0</v>
      </c>
      <c r="P38" s="15">
        <v>4339</v>
      </c>
    </row>
    <row r="39" spans="1:16" x14ac:dyDescent="0.35">
      <c r="A39">
        <v>111.08510638297872</v>
      </c>
      <c r="B39">
        <v>0</v>
      </c>
      <c r="P39" s="14">
        <v>10755</v>
      </c>
    </row>
    <row r="40" spans="1:16" x14ac:dyDescent="0.35">
      <c r="A40">
        <v>113.27659574468085</v>
      </c>
      <c r="B40">
        <v>0</v>
      </c>
      <c r="P40" s="15">
        <v>8595</v>
      </c>
    </row>
    <row r="41" spans="1:16" x14ac:dyDescent="0.35">
      <c r="A41">
        <v>115.46808510638297</v>
      </c>
      <c r="B41">
        <v>0</v>
      </c>
      <c r="P41" s="14">
        <v>2968</v>
      </c>
    </row>
    <row r="42" spans="1:16" x14ac:dyDescent="0.35">
      <c r="A42">
        <v>117.65957446808511</v>
      </c>
      <c r="B42">
        <v>0</v>
      </c>
      <c r="P42" s="15">
        <v>8601</v>
      </c>
    </row>
    <row r="43" spans="1:16" x14ac:dyDescent="0.35">
      <c r="A43">
        <v>119.85106382978724</v>
      </c>
      <c r="B43">
        <v>0</v>
      </c>
      <c r="P43" s="14">
        <v>503</v>
      </c>
    </row>
    <row r="44" spans="1:16" x14ac:dyDescent="0.35">
      <c r="A44">
        <v>122.04255319148936</v>
      </c>
      <c r="B44">
        <v>0</v>
      </c>
      <c r="P44" s="15">
        <v>8430</v>
      </c>
    </row>
    <row r="45" spans="1:16" x14ac:dyDescent="0.35">
      <c r="A45">
        <v>124.23404255319149</v>
      </c>
      <c r="B45">
        <v>0</v>
      </c>
      <c r="P45" s="14">
        <v>7281</v>
      </c>
    </row>
    <row r="46" spans="1:16" x14ac:dyDescent="0.35">
      <c r="A46">
        <v>126.42553191489361</v>
      </c>
      <c r="B46">
        <v>1</v>
      </c>
      <c r="P46" s="15">
        <v>2139</v>
      </c>
    </row>
    <row r="47" spans="1:16" x14ac:dyDescent="0.35">
      <c r="A47">
        <v>128.61702127659572</v>
      </c>
      <c r="B47">
        <v>1</v>
      </c>
      <c r="P47" s="14">
        <v>1371</v>
      </c>
    </row>
    <row r="48" spans="1:16" x14ac:dyDescent="0.35">
      <c r="A48">
        <v>130.80851063829789</v>
      </c>
      <c r="B48">
        <v>0</v>
      </c>
      <c r="P48" s="15">
        <v>9909</v>
      </c>
    </row>
    <row r="49" spans="1:16" ht="15" thickBot="1" x14ac:dyDescent="0.4">
      <c r="A49" s="7" t="s">
        <v>52</v>
      </c>
      <c r="B49" s="7">
        <v>1</v>
      </c>
      <c r="P49" s="14">
        <v>7286</v>
      </c>
    </row>
    <row r="50" spans="1:16" x14ac:dyDescent="0.35">
      <c r="P50" s="15">
        <v>7244</v>
      </c>
    </row>
    <row r="51" spans="1:16" x14ac:dyDescent="0.35">
      <c r="P51" s="14">
        <v>6566</v>
      </c>
    </row>
    <row r="52" spans="1:16" x14ac:dyDescent="0.35">
      <c r="P52" s="15">
        <v>8614</v>
      </c>
    </row>
    <row r="53" spans="1:16" x14ac:dyDescent="0.35">
      <c r="P53" s="14">
        <v>4114</v>
      </c>
    </row>
    <row r="54" spans="1:16" x14ac:dyDescent="0.35">
      <c r="P54" s="15">
        <v>1331</v>
      </c>
    </row>
    <row r="55" spans="1:16" x14ac:dyDescent="0.35">
      <c r="P55" s="14">
        <v>2225</v>
      </c>
    </row>
    <row r="56" spans="1:16" x14ac:dyDescent="0.35">
      <c r="P56" s="15">
        <v>9381</v>
      </c>
    </row>
    <row r="57" spans="1:16" x14ac:dyDescent="0.35">
      <c r="P57" s="14">
        <v>6260</v>
      </c>
    </row>
    <row r="58" spans="1:16" x14ac:dyDescent="0.35">
      <c r="P58" s="15">
        <v>10383</v>
      </c>
    </row>
    <row r="59" spans="1:16" x14ac:dyDescent="0.35">
      <c r="P59" s="14">
        <v>7437</v>
      </c>
    </row>
    <row r="60" spans="1:16" x14ac:dyDescent="0.35">
      <c r="P60" s="15">
        <v>8557</v>
      </c>
    </row>
    <row r="61" spans="1:16" x14ac:dyDescent="0.35">
      <c r="P61" s="14">
        <v>8375</v>
      </c>
    </row>
    <row r="62" spans="1:16" x14ac:dyDescent="0.35">
      <c r="P62" s="15">
        <v>6853</v>
      </c>
    </row>
    <row r="63" spans="1:16" x14ac:dyDescent="0.35">
      <c r="P63" s="14">
        <v>3076</v>
      </c>
    </row>
    <row r="64" spans="1:16" x14ac:dyDescent="0.35">
      <c r="P64" s="15">
        <v>1012</v>
      </c>
    </row>
    <row r="65" spans="16:16" x14ac:dyDescent="0.35">
      <c r="P65" s="14">
        <v>6518</v>
      </c>
    </row>
    <row r="66" spans="16:16" x14ac:dyDescent="0.35">
      <c r="P66" s="15">
        <v>4137</v>
      </c>
    </row>
    <row r="67" spans="16:16" x14ac:dyDescent="0.35">
      <c r="P67" s="14">
        <v>8082</v>
      </c>
    </row>
    <row r="68" spans="16:16" x14ac:dyDescent="0.35">
      <c r="P68" s="15">
        <v>1386</v>
      </c>
    </row>
    <row r="69" spans="16:16" x14ac:dyDescent="0.35">
      <c r="P69" s="14">
        <v>9369</v>
      </c>
    </row>
    <row r="70" spans="16:16" x14ac:dyDescent="0.35">
      <c r="P70" s="15">
        <v>4477</v>
      </c>
    </row>
    <row r="71" spans="16:16" x14ac:dyDescent="0.35">
      <c r="P71" s="14">
        <v>1357</v>
      </c>
    </row>
    <row r="72" spans="16:16" x14ac:dyDescent="0.35">
      <c r="P72" s="15">
        <v>1402</v>
      </c>
    </row>
    <row r="73" spans="16:16" x14ac:dyDescent="0.35">
      <c r="P73" s="14">
        <v>10629</v>
      </c>
    </row>
    <row r="74" spans="16:16" x14ac:dyDescent="0.35">
      <c r="P74" s="15">
        <v>6312</v>
      </c>
    </row>
    <row r="75" spans="16:16" x14ac:dyDescent="0.35">
      <c r="P75" s="14">
        <v>8132</v>
      </c>
    </row>
    <row r="76" spans="16:16" x14ac:dyDescent="0.35">
      <c r="P76" s="15">
        <v>1050</v>
      </c>
    </row>
    <row r="77" spans="16:16" x14ac:dyDescent="0.35">
      <c r="P77" s="14">
        <v>5846</v>
      </c>
    </row>
    <row r="78" spans="16:16" x14ac:dyDescent="0.35">
      <c r="P78" s="15">
        <v>1859</v>
      </c>
    </row>
    <row r="79" spans="16:16" x14ac:dyDescent="0.35">
      <c r="P79" s="14">
        <v>7503</v>
      </c>
    </row>
    <row r="80" spans="16:16" x14ac:dyDescent="0.35">
      <c r="P80" s="15">
        <v>10401</v>
      </c>
    </row>
    <row r="81" spans="16:16" x14ac:dyDescent="0.35">
      <c r="P81" s="14">
        <v>1618</v>
      </c>
    </row>
    <row r="82" spans="16:16" x14ac:dyDescent="0.35">
      <c r="P82" s="15">
        <v>3332</v>
      </c>
    </row>
    <row r="83" spans="16:16" x14ac:dyDescent="0.35">
      <c r="P83" s="14">
        <v>2261</v>
      </c>
    </row>
    <row r="84" spans="16:16" x14ac:dyDescent="0.35">
      <c r="P84" s="15">
        <v>5346</v>
      </c>
    </row>
    <row r="85" spans="16:16" x14ac:dyDescent="0.35">
      <c r="P85" s="14">
        <v>4119</v>
      </c>
    </row>
    <row r="86" spans="16:16" x14ac:dyDescent="0.35">
      <c r="P86" s="15">
        <v>535</v>
      </c>
    </row>
    <row r="87" spans="16:16" x14ac:dyDescent="0.35">
      <c r="P87" s="14">
        <v>5268</v>
      </c>
    </row>
    <row r="88" spans="16:16" x14ac:dyDescent="0.35">
      <c r="P88" s="15">
        <v>273</v>
      </c>
    </row>
    <row r="89" spans="16:16" x14ac:dyDescent="0.35">
      <c r="P89" s="14">
        <v>4452</v>
      </c>
    </row>
    <row r="90" spans="16:16" x14ac:dyDescent="0.35">
      <c r="P90" s="15">
        <v>8504</v>
      </c>
    </row>
    <row r="91" spans="16:16" x14ac:dyDescent="0.35">
      <c r="P91" s="14">
        <v>771</v>
      </c>
    </row>
    <row r="92" spans="16:16" x14ac:dyDescent="0.35">
      <c r="P92" s="15">
        <v>8996</v>
      </c>
    </row>
    <row r="93" spans="16:16" x14ac:dyDescent="0.35">
      <c r="P93" s="14">
        <v>9235</v>
      </c>
    </row>
    <row r="94" spans="16:16" x14ac:dyDescent="0.35">
      <c r="P94" s="15">
        <v>5798</v>
      </c>
    </row>
    <row r="95" spans="16:16" x14ac:dyDescent="0.35">
      <c r="P95" s="14">
        <v>11178</v>
      </c>
    </row>
    <row r="96" spans="16:16" x14ac:dyDescent="0.35">
      <c r="P96" s="15">
        <v>2230</v>
      </c>
    </row>
    <row r="97" spans="16:16" x14ac:dyDescent="0.35">
      <c r="P97" s="14">
        <v>7516</v>
      </c>
    </row>
    <row r="98" spans="16:16" x14ac:dyDescent="0.35">
      <c r="P98" s="15">
        <v>7247</v>
      </c>
    </row>
    <row r="99" spans="16:16" x14ac:dyDescent="0.35">
      <c r="P99" s="14">
        <v>11100</v>
      </c>
    </row>
    <row r="100" spans="16:16" x14ac:dyDescent="0.35">
      <c r="P100" s="15">
        <v>4646</v>
      </c>
    </row>
    <row r="101" spans="16:16" x14ac:dyDescent="0.35">
      <c r="P101" s="14">
        <v>3037</v>
      </c>
    </row>
    <row r="102" spans="16:16" x14ac:dyDescent="0.35">
      <c r="P102" s="15">
        <v>1473</v>
      </c>
    </row>
    <row r="103" spans="16:16" x14ac:dyDescent="0.35">
      <c r="P103" s="14">
        <v>1016</v>
      </c>
    </row>
    <row r="104" spans="16:16" x14ac:dyDescent="0.35">
      <c r="P104" s="15">
        <v>4518</v>
      </c>
    </row>
    <row r="105" spans="16:16" x14ac:dyDescent="0.35">
      <c r="P105" s="14">
        <v>9370</v>
      </c>
    </row>
    <row r="106" spans="16:16" x14ac:dyDescent="0.35">
      <c r="P106" s="15">
        <v>8908</v>
      </c>
    </row>
    <row r="107" spans="16:16" x14ac:dyDescent="0.35">
      <c r="P107" s="14">
        <v>8373</v>
      </c>
    </row>
    <row r="108" spans="16:16" x14ac:dyDescent="0.35">
      <c r="P108" s="15">
        <v>7533</v>
      </c>
    </row>
    <row r="109" spans="16:16" x14ac:dyDescent="0.35">
      <c r="P109" s="14">
        <v>2683</v>
      </c>
    </row>
    <row r="110" spans="16:16" x14ac:dyDescent="0.35">
      <c r="P110" s="15">
        <v>3629</v>
      </c>
    </row>
    <row r="111" spans="16:16" x14ac:dyDescent="0.35">
      <c r="P111" s="14">
        <v>10991</v>
      </c>
    </row>
    <row r="112" spans="16:16" x14ac:dyDescent="0.35">
      <c r="P112" s="15">
        <v>5077</v>
      </c>
    </row>
    <row r="113" spans="16:16" x14ac:dyDescent="0.35">
      <c r="P113" s="14">
        <v>7431</v>
      </c>
    </row>
    <row r="114" spans="16:16" x14ac:dyDescent="0.35">
      <c r="P114" s="15">
        <v>3267</v>
      </c>
    </row>
    <row r="115" spans="16:16" x14ac:dyDescent="0.35">
      <c r="P115" s="14">
        <v>999</v>
      </c>
    </row>
    <row r="116" spans="16:16" x14ac:dyDescent="0.35">
      <c r="P116" s="15">
        <v>9215</v>
      </c>
    </row>
    <row r="117" spans="16:16" x14ac:dyDescent="0.35">
      <c r="P117" s="14">
        <v>2286</v>
      </c>
    </row>
    <row r="118" spans="16:16" x14ac:dyDescent="0.35">
      <c r="P118" s="15">
        <v>1592</v>
      </c>
    </row>
    <row r="119" spans="16:16" x14ac:dyDescent="0.35">
      <c r="P119" s="14">
        <v>367</v>
      </c>
    </row>
    <row r="120" spans="16:16" x14ac:dyDescent="0.35">
      <c r="P120" s="15">
        <v>5234</v>
      </c>
    </row>
    <row r="121" spans="16:16" x14ac:dyDescent="0.35">
      <c r="P121" s="14">
        <v>9862</v>
      </c>
    </row>
    <row r="122" spans="16:16" x14ac:dyDescent="0.35">
      <c r="P122" s="15">
        <v>9805</v>
      </c>
    </row>
    <row r="123" spans="16:16" x14ac:dyDescent="0.35">
      <c r="P123" s="14">
        <v>6205</v>
      </c>
    </row>
    <row r="124" spans="16:16" x14ac:dyDescent="0.35">
      <c r="P124" s="15">
        <v>8442</v>
      </c>
    </row>
    <row r="125" spans="16:16" x14ac:dyDescent="0.35">
      <c r="P125" s="14">
        <v>7386</v>
      </c>
    </row>
    <row r="126" spans="16:16" x14ac:dyDescent="0.35">
      <c r="P126" s="15">
        <v>7215</v>
      </c>
    </row>
    <row r="127" spans="16:16" x14ac:dyDescent="0.35">
      <c r="P127" s="14">
        <v>1491</v>
      </c>
    </row>
    <row r="128" spans="16:16" x14ac:dyDescent="0.35">
      <c r="P128" s="15">
        <v>11071</v>
      </c>
    </row>
    <row r="129" spans="16:16" x14ac:dyDescent="0.35">
      <c r="P129" s="14">
        <v>3381</v>
      </c>
    </row>
    <row r="130" spans="16:16" x14ac:dyDescent="0.35">
      <c r="P130" s="15">
        <v>8268</v>
      </c>
    </row>
    <row r="131" spans="16:16" x14ac:dyDescent="0.35">
      <c r="P131" s="14">
        <v>11051</v>
      </c>
    </row>
    <row r="132" spans="16:16" x14ac:dyDescent="0.35">
      <c r="P132" s="15">
        <v>8026</v>
      </c>
    </row>
    <row r="133" spans="16:16" x14ac:dyDescent="0.35">
      <c r="P133" s="14">
        <v>433</v>
      </c>
    </row>
    <row r="134" spans="16:16" x14ac:dyDescent="0.35">
      <c r="P134" s="15">
        <v>9597</v>
      </c>
    </row>
    <row r="135" spans="16:16" x14ac:dyDescent="0.35">
      <c r="P135" s="14">
        <v>1295</v>
      </c>
    </row>
    <row r="136" spans="16:16" x14ac:dyDescent="0.35">
      <c r="P136" s="15">
        <v>5290</v>
      </c>
    </row>
    <row r="137" spans="16:16" x14ac:dyDescent="0.35">
      <c r="P137" s="14">
        <v>1685</v>
      </c>
    </row>
    <row r="138" spans="16:16" x14ac:dyDescent="0.35">
      <c r="P138" s="15">
        <v>5342</v>
      </c>
    </row>
    <row r="139" spans="16:16" x14ac:dyDescent="0.35">
      <c r="P139" s="14">
        <v>9579</v>
      </c>
    </row>
    <row r="140" spans="16:16" x14ac:dyDescent="0.35">
      <c r="P140" s="15">
        <v>7660</v>
      </c>
    </row>
    <row r="141" spans="16:16" x14ac:dyDescent="0.35">
      <c r="P141" s="14">
        <v>1461</v>
      </c>
    </row>
    <row r="142" spans="16:16" x14ac:dyDescent="0.35">
      <c r="P142" s="15">
        <v>821</v>
      </c>
    </row>
    <row r="143" spans="16:16" x14ac:dyDescent="0.35">
      <c r="P143" s="14">
        <v>11084</v>
      </c>
    </row>
    <row r="144" spans="16:16" x14ac:dyDescent="0.35">
      <c r="P144" s="15">
        <v>8690</v>
      </c>
    </row>
    <row r="145" spans="16:16" x14ac:dyDescent="0.35">
      <c r="P145" s="14">
        <v>2937</v>
      </c>
    </row>
    <row r="146" spans="16:16" x14ac:dyDescent="0.35">
      <c r="P146" s="15">
        <v>9701</v>
      </c>
    </row>
    <row r="147" spans="16:16" x14ac:dyDescent="0.35">
      <c r="P147" s="14">
        <v>9949</v>
      </c>
    </row>
    <row r="148" spans="16:16" x14ac:dyDescent="0.35">
      <c r="P148" s="15">
        <v>10837</v>
      </c>
    </row>
    <row r="149" spans="16:16" x14ac:dyDescent="0.35">
      <c r="P149" s="14">
        <v>3120</v>
      </c>
    </row>
    <row r="150" spans="16:16" x14ac:dyDescent="0.35">
      <c r="P150" s="15">
        <v>5885</v>
      </c>
    </row>
    <row r="151" spans="16:16" x14ac:dyDescent="0.35">
      <c r="P151" s="14">
        <v>4050</v>
      </c>
    </row>
    <row r="152" spans="16:16" x14ac:dyDescent="0.35">
      <c r="P152" s="15">
        <v>3830</v>
      </c>
    </row>
    <row r="153" spans="16:16" x14ac:dyDescent="0.35">
      <c r="P153" s="14">
        <v>7987</v>
      </c>
    </row>
    <row r="154" spans="16:16" x14ac:dyDescent="0.35">
      <c r="P154" s="15">
        <v>7798</v>
      </c>
    </row>
    <row r="155" spans="16:16" x14ac:dyDescent="0.35">
      <c r="P155" s="14">
        <v>92</v>
      </c>
    </row>
    <row r="156" spans="16:16" x14ac:dyDescent="0.35">
      <c r="P156" s="15">
        <v>7055</v>
      </c>
    </row>
    <row r="157" spans="16:16" x14ac:dyDescent="0.35">
      <c r="P157" s="14">
        <v>10240</v>
      </c>
    </row>
    <row r="158" spans="16:16" x14ac:dyDescent="0.35">
      <c r="P158" s="15">
        <v>3025</v>
      </c>
    </row>
    <row r="159" spans="16:16" x14ac:dyDescent="0.35">
      <c r="P159" s="14">
        <v>9283</v>
      </c>
    </row>
    <row r="160" spans="16:16" x14ac:dyDescent="0.35">
      <c r="P160" s="15">
        <v>9970</v>
      </c>
    </row>
    <row r="161" spans="16:16" x14ac:dyDescent="0.35">
      <c r="P161" s="14">
        <v>2730</v>
      </c>
    </row>
    <row r="162" spans="16:16" x14ac:dyDescent="0.35">
      <c r="P162" s="15">
        <v>2795</v>
      </c>
    </row>
    <row r="163" spans="16:16" x14ac:dyDescent="0.35">
      <c r="P163" s="14">
        <v>9260</v>
      </c>
    </row>
    <row r="164" spans="16:16" x14ac:dyDescent="0.35">
      <c r="P164" s="15">
        <v>8182</v>
      </c>
    </row>
    <row r="165" spans="16:16" x14ac:dyDescent="0.35">
      <c r="P165" s="14">
        <v>10095</v>
      </c>
    </row>
    <row r="166" spans="16:16" x14ac:dyDescent="0.35">
      <c r="P166" s="15">
        <v>8475</v>
      </c>
    </row>
    <row r="167" spans="16:16" x14ac:dyDescent="0.35">
      <c r="P167" s="14">
        <v>4370</v>
      </c>
    </row>
    <row r="168" spans="16:16" x14ac:dyDescent="0.35">
      <c r="P168" s="15">
        <v>10573</v>
      </c>
    </row>
    <row r="169" spans="16:16" x14ac:dyDescent="0.35">
      <c r="P169" s="14">
        <v>3712</v>
      </c>
    </row>
    <row r="170" spans="16:16" x14ac:dyDescent="0.35">
      <c r="P170" s="15">
        <v>6637</v>
      </c>
    </row>
    <row r="171" spans="16:16" x14ac:dyDescent="0.35">
      <c r="P171" s="14">
        <v>3152</v>
      </c>
    </row>
    <row r="172" spans="16:16" x14ac:dyDescent="0.35">
      <c r="P172" s="15">
        <v>5610</v>
      </c>
    </row>
    <row r="173" spans="16:16" x14ac:dyDescent="0.35">
      <c r="P173" s="14">
        <v>6460</v>
      </c>
    </row>
    <row r="174" spans="16:16" x14ac:dyDescent="0.35">
      <c r="P174" s="15">
        <v>1349</v>
      </c>
    </row>
    <row r="175" spans="16:16" x14ac:dyDescent="0.35">
      <c r="P175" s="14">
        <v>1880</v>
      </c>
    </row>
    <row r="176" spans="16:16" x14ac:dyDescent="0.35">
      <c r="P176" s="15">
        <v>641</v>
      </c>
    </row>
    <row r="177" spans="16:16" x14ac:dyDescent="0.35">
      <c r="P177" s="14">
        <v>8717</v>
      </c>
    </row>
    <row r="178" spans="16:16" x14ac:dyDescent="0.35">
      <c r="P178" s="15">
        <v>10314</v>
      </c>
    </row>
    <row r="179" spans="16:16" x14ac:dyDescent="0.35">
      <c r="P179" s="14">
        <v>10854</v>
      </c>
    </row>
    <row r="180" spans="16:16" x14ac:dyDescent="0.35">
      <c r="P180" s="15">
        <v>10492</v>
      </c>
    </row>
    <row r="181" spans="16:16" x14ac:dyDescent="0.35">
      <c r="P181" s="14">
        <v>6935</v>
      </c>
    </row>
    <row r="182" spans="16:16" x14ac:dyDescent="0.35">
      <c r="P182" s="15">
        <v>7698</v>
      </c>
    </row>
    <row r="183" spans="16:16" x14ac:dyDescent="0.35">
      <c r="P183" s="14">
        <v>3559</v>
      </c>
    </row>
    <row r="184" spans="16:16" x14ac:dyDescent="0.35">
      <c r="P184" s="15">
        <v>10562</v>
      </c>
    </row>
    <row r="185" spans="16:16" x14ac:dyDescent="0.35">
      <c r="P185" s="14">
        <v>10796</v>
      </c>
    </row>
    <row r="186" spans="16:16" x14ac:dyDescent="0.35">
      <c r="P186" s="15">
        <v>2563</v>
      </c>
    </row>
    <row r="187" spans="16:16" x14ac:dyDescent="0.35">
      <c r="P187" s="14">
        <v>3518</v>
      </c>
    </row>
    <row r="188" spans="16:16" x14ac:dyDescent="0.35">
      <c r="P188" s="15">
        <v>5823</v>
      </c>
    </row>
    <row r="189" spans="16:16" x14ac:dyDescent="0.35">
      <c r="P189" s="14">
        <v>3934</v>
      </c>
    </row>
    <row r="190" spans="16:16" x14ac:dyDescent="0.35">
      <c r="P190" s="15">
        <v>6982</v>
      </c>
    </row>
    <row r="191" spans="16:16" x14ac:dyDescent="0.35">
      <c r="P191" s="14">
        <v>6431</v>
      </c>
    </row>
    <row r="192" spans="16:16" x14ac:dyDescent="0.35">
      <c r="P192" s="15">
        <v>9733</v>
      </c>
    </row>
    <row r="193" spans="16:16" x14ac:dyDescent="0.35">
      <c r="P193" s="14">
        <v>5602</v>
      </c>
    </row>
    <row r="194" spans="16:16" x14ac:dyDescent="0.35">
      <c r="P194" s="15">
        <v>7829</v>
      </c>
    </row>
    <row r="195" spans="16:16" x14ac:dyDescent="0.35">
      <c r="P195" s="14">
        <v>1324</v>
      </c>
    </row>
    <row r="196" spans="16:16" x14ac:dyDescent="0.35">
      <c r="P196" s="15">
        <v>326</v>
      </c>
    </row>
    <row r="197" spans="16:16" x14ac:dyDescent="0.35">
      <c r="P197" s="14">
        <v>7224</v>
      </c>
    </row>
    <row r="198" spans="16:16" x14ac:dyDescent="0.35">
      <c r="P198" s="15">
        <v>6999</v>
      </c>
    </row>
    <row r="199" spans="16:16" x14ac:dyDescent="0.35">
      <c r="P199" s="14">
        <v>9938</v>
      </c>
    </row>
    <row r="200" spans="16:16" x14ac:dyDescent="0.35">
      <c r="P200" s="15">
        <v>6422</v>
      </c>
    </row>
    <row r="201" spans="16:16" x14ac:dyDescent="0.35">
      <c r="P201" s="14">
        <v>3182</v>
      </c>
    </row>
    <row r="202" spans="16:16" x14ac:dyDescent="0.35">
      <c r="P202" s="15">
        <v>7300</v>
      </c>
    </row>
    <row r="203" spans="16:16" x14ac:dyDescent="0.35">
      <c r="P203" s="14">
        <v>10424</v>
      </c>
    </row>
    <row r="204" spans="16:16" x14ac:dyDescent="0.35">
      <c r="P204" s="15">
        <v>8727</v>
      </c>
    </row>
    <row r="205" spans="16:16" x14ac:dyDescent="0.35">
      <c r="P205" s="14">
        <v>2798</v>
      </c>
    </row>
    <row r="206" spans="16:16" x14ac:dyDescent="0.35">
      <c r="P206" s="15">
        <v>1030</v>
      </c>
    </row>
    <row r="207" spans="16:16" x14ac:dyDescent="0.35">
      <c r="P207" s="14">
        <v>624</v>
      </c>
    </row>
    <row r="208" spans="16:16" x14ac:dyDescent="0.35">
      <c r="P208" s="15">
        <v>5176</v>
      </c>
    </row>
    <row r="209" spans="16:16" x14ac:dyDescent="0.35">
      <c r="P209" s="14">
        <v>5552</v>
      </c>
    </row>
    <row r="210" spans="16:16" x14ac:dyDescent="0.35">
      <c r="P210" s="15">
        <v>868</v>
      </c>
    </row>
    <row r="211" spans="16:16" x14ac:dyDescent="0.35">
      <c r="P211" s="14">
        <v>380</v>
      </c>
    </row>
    <row r="212" spans="16:16" x14ac:dyDescent="0.35">
      <c r="P212" s="15">
        <v>2677</v>
      </c>
    </row>
    <row r="213" spans="16:16" x14ac:dyDescent="0.35">
      <c r="P213" s="14">
        <v>6521</v>
      </c>
    </row>
    <row r="214" spans="16:16" x14ac:dyDescent="0.35">
      <c r="P214" s="15">
        <v>6927</v>
      </c>
    </row>
    <row r="215" spans="16:16" x14ac:dyDescent="0.35">
      <c r="P215" s="14">
        <v>2877</v>
      </c>
    </row>
    <row r="216" spans="16:16" x14ac:dyDescent="0.35">
      <c r="P216" s="15">
        <v>0</v>
      </c>
    </row>
    <row r="217" spans="16:16" x14ac:dyDescent="0.35">
      <c r="P217" s="14">
        <v>1584</v>
      </c>
    </row>
    <row r="218" spans="16:16" x14ac:dyDescent="0.35">
      <c r="P218" s="15">
        <v>7264</v>
      </c>
    </row>
    <row r="219" spans="16:16" x14ac:dyDescent="0.35">
      <c r="P219" s="14">
        <v>6274</v>
      </c>
    </row>
    <row r="220" spans="16:16" x14ac:dyDescent="0.35">
      <c r="P220" s="15">
        <v>1377</v>
      </c>
    </row>
    <row r="221" spans="16:16" x14ac:dyDescent="0.35">
      <c r="P221" s="14">
        <v>454</v>
      </c>
    </row>
    <row r="222" spans="16:16" x14ac:dyDescent="0.35">
      <c r="P222" s="15">
        <v>1755</v>
      </c>
    </row>
    <row r="223" spans="16:16" x14ac:dyDescent="0.35">
      <c r="P223" s="14">
        <v>2075</v>
      </c>
    </row>
    <row r="224" spans="16:16" x14ac:dyDescent="0.35">
      <c r="P224" s="15">
        <v>4785</v>
      </c>
    </row>
    <row r="225" spans="16:16" x14ac:dyDescent="0.35">
      <c r="P225" s="14">
        <v>9076</v>
      </c>
    </row>
    <row r="226" spans="16:16" x14ac:dyDescent="0.35">
      <c r="P226" s="15">
        <v>7079</v>
      </c>
    </row>
    <row r="227" spans="16:16" x14ac:dyDescent="0.35">
      <c r="P227" s="14">
        <v>4653</v>
      </c>
    </row>
    <row r="228" spans="16:16" x14ac:dyDescent="0.35">
      <c r="P228" s="15">
        <v>7375</v>
      </c>
    </row>
    <row r="229" spans="16:16" x14ac:dyDescent="0.35">
      <c r="P229" s="14">
        <v>709</v>
      </c>
    </row>
    <row r="230" spans="16:16" x14ac:dyDescent="0.35">
      <c r="P230" s="15">
        <v>460</v>
      </c>
    </row>
    <row r="231" spans="16:16" x14ac:dyDescent="0.35">
      <c r="P231" s="14">
        <v>3726</v>
      </c>
    </row>
    <row r="232" spans="16:16" x14ac:dyDescent="0.35">
      <c r="P232" s="15">
        <v>6798</v>
      </c>
    </row>
    <row r="233" spans="16:16" x14ac:dyDescent="0.35">
      <c r="P233" s="14">
        <v>5341</v>
      </c>
    </row>
    <row r="234" spans="16:16" x14ac:dyDescent="0.35">
      <c r="P234" s="15">
        <v>1606</v>
      </c>
    </row>
    <row r="235" spans="16:16" x14ac:dyDescent="0.35">
      <c r="P235" s="14">
        <v>9617</v>
      </c>
    </row>
    <row r="236" spans="16:16" x14ac:dyDescent="0.35">
      <c r="P236" s="15">
        <v>3233</v>
      </c>
    </row>
    <row r="237" spans="16:16" x14ac:dyDescent="0.35">
      <c r="P237" s="14">
        <v>89</v>
      </c>
    </row>
    <row r="238" spans="16:16" x14ac:dyDescent="0.35">
      <c r="P238" s="15">
        <v>2936</v>
      </c>
    </row>
    <row r="239" spans="16:16" x14ac:dyDescent="0.35">
      <c r="P239" s="14">
        <v>9449</v>
      </c>
    </row>
    <row r="240" spans="16:16" x14ac:dyDescent="0.35">
      <c r="P240" s="15">
        <v>7297</v>
      </c>
    </row>
    <row r="241" spans="16:16" x14ac:dyDescent="0.35">
      <c r="P241" s="14">
        <v>11004</v>
      </c>
    </row>
    <row r="242" spans="16:16" x14ac:dyDescent="0.35">
      <c r="P242" s="15">
        <v>313</v>
      </c>
    </row>
    <row r="243" spans="16:16" x14ac:dyDescent="0.35">
      <c r="P243" s="14">
        <v>9940</v>
      </c>
    </row>
    <row r="244" spans="16:16" x14ac:dyDescent="0.35">
      <c r="P244" s="15">
        <v>10735</v>
      </c>
    </row>
    <row r="245" spans="16:16" x14ac:dyDescent="0.35">
      <c r="P245" s="14">
        <v>9529</v>
      </c>
    </row>
    <row r="246" spans="16:16" x14ac:dyDescent="0.35">
      <c r="P246" s="15">
        <v>6439</v>
      </c>
    </row>
    <row r="247" spans="16:16" x14ac:dyDescent="0.35">
      <c r="P247" s="14">
        <v>7411</v>
      </c>
    </row>
    <row r="248" spans="16:16" x14ac:dyDescent="0.35">
      <c r="P248" s="15">
        <v>2176</v>
      </c>
    </row>
    <row r="249" spans="16:16" x14ac:dyDescent="0.35">
      <c r="P249" s="14">
        <v>9265</v>
      </c>
    </row>
    <row r="250" spans="16:16" x14ac:dyDescent="0.35">
      <c r="P250" s="15">
        <v>8867</v>
      </c>
    </row>
    <row r="251" spans="16:16" x14ac:dyDescent="0.35">
      <c r="P251" s="14">
        <v>8932</v>
      </c>
    </row>
    <row r="252" spans="16:16" x14ac:dyDescent="0.35">
      <c r="P252" s="15">
        <v>10236</v>
      </c>
    </row>
    <row r="253" spans="16:16" x14ac:dyDescent="0.35">
      <c r="P253" s="14">
        <v>6340</v>
      </c>
    </row>
    <row r="254" spans="16:16" x14ac:dyDescent="0.35">
      <c r="P254" s="15">
        <v>10089</v>
      </c>
    </row>
    <row r="255" spans="16:16" x14ac:dyDescent="0.35">
      <c r="P255" s="14">
        <v>2227</v>
      </c>
    </row>
    <row r="256" spans="16:16" x14ac:dyDescent="0.35">
      <c r="P256" s="15">
        <v>10992</v>
      </c>
    </row>
    <row r="257" spans="16:16" x14ac:dyDescent="0.35">
      <c r="P257" s="14">
        <v>5304</v>
      </c>
    </row>
    <row r="258" spans="16:16" x14ac:dyDescent="0.35">
      <c r="P258" s="15">
        <v>309</v>
      </c>
    </row>
    <row r="259" spans="16:16" x14ac:dyDescent="0.35">
      <c r="P259" s="14">
        <v>3406</v>
      </c>
    </row>
    <row r="260" spans="16:16" x14ac:dyDescent="0.35">
      <c r="P260" s="15">
        <v>2661</v>
      </c>
    </row>
    <row r="261" spans="16:16" x14ac:dyDescent="0.35">
      <c r="P261" s="14">
        <v>3153</v>
      </c>
    </row>
    <row r="262" spans="16:16" x14ac:dyDescent="0.35">
      <c r="P262" s="15">
        <v>10264</v>
      </c>
    </row>
    <row r="263" spans="16:16" x14ac:dyDescent="0.35">
      <c r="P263" s="14">
        <v>1184</v>
      </c>
    </row>
    <row r="264" spans="16:16" x14ac:dyDescent="0.35">
      <c r="P264" s="15">
        <v>4200</v>
      </c>
    </row>
    <row r="265" spans="16:16" x14ac:dyDescent="0.35">
      <c r="P265" s="14">
        <v>9396</v>
      </c>
    </row>
    <row r="266" spans="16:16" x14ac:dyDescent="0.35">
      <c r="P266" s="15">
        <v>2387</v>
      </c>
    </row>
    <row r="267" spans="16:16" x14ac:dyDescent="0.35">
      <c r="P267" s="14">
        <v>6690</v>
      </c>
    </row>
    <row r="268" spans="16:16" x14ac:dyDescent="0.35">
      <c r="P268" s="15">
        <v>1225</v>
      </c>
    </row>
    <row r="269" spans="16:16" x14ac:dyDescent="0.35">
      <c r="P269" s="14">
        <v>9703</v>
      </c>
    </row>
    <row r="270" spans="16:16" x14ac:dyDescent="0.35">
      <c r="P270" s="15">
        <v>291</v>
      </c>
    </row>
    <row r="271" spans="16:16" x14ac:dyDescent="0.35">
      <c r="P271" s="14">
        <v>4557</v>
      </c>
    </row>
    <row r="272" spans="16:16" x14ac:dyDescent="0.35">
      <c r="P272" s="15">
        <v>2379</v>
      </c>
    </row>
    <row r="273" spans="16:16" x14ac:dyDescent="0.35">
      <c r="P273" s="14">
        <v>5726</v>
      </c>
    </row>
    <row r="274" spans="16:16" x14ac:dyDescent="0.35">
      <c r="P274" s="15">
        <v>3066</v>
      </c>
    </row>
    <row r="275" spans="16:16" x14ac:dyDescent="0.35">
      <c r="P275" s="14">
        <v>6336</v>
      </c>
    </row>
    <row r="276" spans="16:16" x14ac:dyDescent="0.35">
      <c r="P276" s="15">
        <v>10967</v>
      </c>
    </row>
    <row r="277" spans="16:16" x14ac:dyDescent="0.35">
      <c r="P277" s="14">
        <v>2304</v>
      </c>
    </row>
    <row r="278" spans="16:16" x14ac:dyDescent="0.35">
      <c r="P278" s="15">
        <v>3445</v>
      </c>
    </row>
    <row r="279" spans="16:16" x14ac:dyDescent="0.35">
      <c r="P279" s="14">
        <v>7828</v>
      </c>
    </row>
    <row r="280" spans="16:16" x14ac:dyDescent="0.35">
      <c r="P280" s="15">
        <v>3762</v>
      </c>
    </row>
    <row r="281" spans="16:16" x14ac:dyDescent="0.35">
      <c r="P281" s="14">
        <v>4391</v>
      </c>
    </row>
    <row r="282" spans="16:16" x14ac:dyDescent="0.35">
      <c r="P282" s="15">
        <v>4669</v>
      </c>
    </row>
    <row r="283" spans="16:16" x14ac:dyDescent="0.35">
      <c r="P283" s="14">
        <v>10144</v>
      </c>
    </row>
    <row r="284" spans="16:16" x14ac:dyDescent="0.35">
      <c r="P284" s="15">
        <v>8652</v>
      </c>
    </row>
    <row r="285" spans="16:16" x14ac:dyDescent="0.35">
      <c r="P285" s="14">
        <v>1672</v>
      </c>
    </row>
    <row r="286" spans="16:16" x14ac:dyDescent="0.35">
      <c r="P286" s="15">
        <v>8962</v>
      </c>
    </row>
    <row r="287" spans="16:16" x14ac:dyDescent="0.35">
      <c r="P287" s="14">
        <v>9974</v>
      </c>
    </row>
    <row r="288" spans="16:16" x14ac:dyDescent="0.35">
      <c r="P288" s="15">
        <v>10983</v>
      </c>
    </row>
    <row r="289" spans="16:16" x14ac:dyDescent="0.35">
      <c r="P289" s="14">
        <v>8148</v>
      </c>
    </row>
    <row r="290" spans="16:16" x14ac:dyDescent="0.35">
      <c r="P290" s="15">
        <v>10102</v>
      </c>
    </row>
    <row r="291" spans="16:16" x14ac:dyDescent="0.35">
      <c r="P291" s="14">
        <v>4697</v>
      </c>
    </row>
    <row r="292" spans="16:16" x14ac:dyDescent="0.35">
      <c r="P292" s="15">
        <v>9262</v>
      </c>
    </row>
    <row r="293" spans="16:16" x14ac:dyDescent="0.35">
      <c r="P293" s="14">
        <v>7254</v>
      </c>
    </row>
    <row r="294" spans="16:16" x14ac:dyDescent="0.35">
      <c r="P294" s="15">
        <v>4543</v>
      </c>
    </row>
    <row r="295" spans="16:16" x14ac:dyDescent="0.35">
      <c r="P295" s="14">
        <v>4927</v>
      </c>
    </row>
    <row r="296" spans="16:16" x14ac:dyDescent="0.35">
      <c r="P296" s="15">
        <v>10451</v>
      </c>
    </row>
    <row r="297" spans="16:16" x14ac:dyDescent="0.35">
      <c r="P297" s="14">
        <v>2926</v>
      </c>
    </row>
    <row r="298" spans="16:16" x14ac:dyDescent="0.35">
      <c r="P298" s="15">
        <v>2874</v>
      </c>
    </row>
    <row r="299" spans="16:16" x14ac:dyDescent="0.35">
      <c r="P299" s="14">
        <v>9738</v>
      </c>
    </row>
    <row r="300" spans="16:16" x14ac:dyDescent="0.35">
      <c r="P300" s="15">
        <v>7119</v>
      </c>
    </row>
    <row r="301" spans="16:16" x14ac:dyDescent="0.35">
      <c r="P301" s="14">
        <v>3924</v>
      </c>
    </row>
    <row r="302" spans="16:16" x14ac:dyDescent="0.35">
      <c r="P302" s="15">
        <v>5827</v>
      </c>
    </row>
    <row r="303" spans="16:16" x14ac:dyDescent="0.35">
      <c r="P303" s="14">
        <v>5596</v>
      </c>
    </row>
    <row r="304" spans="16:16" x14ac:dyDescent="0.35">
      <c r="P304" s="15">
        <v>10812</v>
      </c>
    </row>
    <row r="305" spans="16:16" x14ac:dyDescent="0.35">
      <c r="P305" s="14">
        <v>1717</v>
      </c>
    </row>
    <row r="306" spans="16:16" x14ac:dyDescent="0.35">
      <c r="P306" s="15">
        <v>9491</v>
      </c>
    </row>
    <row r="307" spans="16:16" x14ac:dyDescent="0.35">
      <c r="P307" s="14">
        <v>9274</v>
      </c>
    </row>
    <row r="308" spans="16:16" x14ac:dyDescent="0.35">
      <c r="P308" s="15">
        <v>6609</v>
      </c>
    </row>
    <row r="309" spans="16:16" x14ac:dyDescent="0.35">
      <c r="P309" s="14">
        <v>6963</v>
      </c>
    </row>
    <row r="310" spans="16:16" x14ac:dyDescent="0.35">
      <c r="P310" s="15">
        <v>4440</v>
      </c>
    </row>
    <row r="311" spans="16:16" x14ac:dyDescent="0.35">
      <c r="P311" s="14">
        <v>1379</v>
      </c>
    </row>
    <row r="312" spans="16:16" x14ac:dyDescent="0.35">
      <c r="P312" s="15">
        <v>10032</v>
      </c>
    </row>
    <row r="313" spans="16:16" x14ac:dyDescent="0.35">
      <c r="P313" s="14">
        <v>2826</v>
      </c>
    </row>
    <row r="314" spans="16:16" x14ac:dyDescent="0.35">
      <c r="P314" s="15">
        <v>2437</v>
      </c>
    </row>
    <row r="315" spans="16:16" x14ac:dyDescent="0.35">
      <c r="P315" s="14">
        <v>6320</v>
      </c>
    </row>
    <row r="316" spans="16:16" x14ac:dyDescent="0.35">
      <c r="P316" s="15">
        <v>3050</v>
      </c>
    </row>
    <row r="317" spans="16:16" x14ac:dyDescent="0.35">
      <c r="P317" s="14">
        <v>231</v>
      </c>
    </row>
    <row r="318" spans="16:16" x14ac:dyDescent="0.35">
      <c r="P318" s="15">
        <v>2392</v>
      </c>
    </row>
    <row r="319" spans="16:16" x14ac:dyDescent="0.35">
      <c r="P319" s="14">
        <v>9478</v>
      </c>
    </row>
    <row r="320" spans="16:16" x14ac:dyDescent="0.35">
      <c r="P320" s="15">
        <v>113</v>
      </c>
    </row>
    <row r="321" spans="16:16" x14ac:dyDescent="0.35">
      <c r="P321" s="14">
        <v>2863</v>
      </c>
    </row>
    <row r="322" spans="16:16" x14ac:dyDescent="0.35">
      <c r="P322" s="15">
        <v>1802</v>
      </c>
    </row>
    <row r="323" spans="16:16" x14ac:dyDescent="0.35">
      <c r="P323" s="14">
        <v>520</v>
      </c>
    </row>
    <row r="324" spans="16:16" x14ac:dyDescent="0.35">
      <c r="P324" s="15">
        <v>8275</v>
      </c>
    </row>
    <row r="325" spans="16:16" x14ac:dyDescent="0.35">
      <c r="P325" s="14">
        <v>9750</v>
      </c>
    </row>
    <row r="326" spans="16:16" x14ac:dyDescent="0.35">
      <c r="P326" s="15">
        <v>2607</v>
      </c>
    </row>
    <row r="327" spans="16:16" x14ac:dyDescent="0.35">
      <c r="P327" s="14">
        <v>7214</v>
      </c>
    </row>
    <row r="328" spans="16:16" x14ac:dyDescent="0.35">
      <c r="P328" s="15">
        <v>5835</v>
      </c>
    </row>
    <row r="329" spans="16:16" x14ac:dyDescent="0.35">
      <c r="P329" s="14">
        <v>3896</v>
      </c>
    </row>
    <row r="330" spans="16:16" x14ac:dyDescent="0.35">
      <c r="P330" s="15">
        <v>10350</v>
      </c>
    </row>
    <row r="331" spans="16:16" x14ac:dyDescent="0.35">
      <c r="P331" s="14">
        <v>7786</v>
      </c>
    </row>
    <row r="332" spans="16:16" x14ac:dyDescent="0.35">
      <c r="P332" s="15">
        <v>2861</v>
      </c>
    </row>
    <row r="333" spans="16:16" x14ac:dyDescent="0.35">
      <c r="P333" s="14">
        <v>663</v>
      </c>
    </row>
    <row r="334" spans="16:16" x14ac:dyDescent="0.35">
      <c r="P334" s="15">
        <v>10675</v>
      </c>
    </row>
    <row r="335" spans="16:16" x14ac:dyDescent="0.35">
      <c r="P335" s="14">
        <v>2521</v>
      </c>
    </row>
    <row r="336" spans="16:16" x14ac:dyDescent="0.35">
      <c r="P336" s="15">
        <v>9592</v>
      </c>
    </row>
    <row r="337" spans="16:16" x14ac:dyDescent="0.35">
      <c r="P337" s="14">
        <v>10151</v>
      </c>
    </row>
    <row r="338" spans="16:16" x14ac:dyDescent="0.35">
      <c r="P338" s="15">
        <v>7381</v>
      </c>
    </row>
    <row r="339" spans="16:16" x14ac:dyDescent="0.35">
      <c r="P339" s="14">
        <v>4099</v>
      </c>
    </row>
    <row r="340" spans="16:16" x14ac:dyDescent="0.35">
      <c r="P340" s="15">
        <v>9560</v>
      </c>
    </row>
    <row r="341" spans="16:16" x14ac:dyDescent="0.35">
      <c r="P341" s="14">
        <v>1150</v>
      </c>
    </row>
    <row r="342" spans="16:16" x14ac:dyDescent="0.35">
      <c r="P342" s="15">
        <v>10172</v>
      </c>
    </row>
    <row r="343" spans="16:16" x14ac:dyDescent="0.35">
      <c r="P343" s="14">
        <v>11191</v>
      </c>
    </row>
    <row r="344" spans="16:16" x14ac:dyDescent="0.35">
      <c r="P344" s="15">
        <v>9707</v>
      </c>
    </row>
    <row r="345" spans="16:16" x14ac:dyDescent="0.35">
      <c r="P345" s="14">
        <v>6245</v>
      </c>
    </row>
    <row r="346" spans="16:16" x14ac:dyDescent="0.35">
      <c r="P346" s="15">
        <v>8234</v>
      </c>
    </row>
    <row r="347" spans="16:16" x14ac:dyDescent="0.35">
      <c r="P347" s="14">
        <v>1411</v>
      </c>
    </row>
    <row r="348" spans="16:16" x14ac:dyDescent="0.35">
      <c r="P348" s="15">
        <v>8553</v>
      </c>
    </row>
    <row r="349" spans="16:16" x14ac:dyDescent="0.35">
      <c r="P349" s="14">
        <v>1826</v>
      </c>
    </row>
    <row r="350" spans="16:16" x14ac:dyDescent="0.35">
      <c r="P350" s="15">
        <v>8842</v>
      </c>
    </row>
    <row r="351" spans="16:16" x14ac:dyDescent="0.35">
      <c r="P351" s="14">
        <v>11030</v>
      </c>
    </row>
    <row r="352" spans="16:16" x14ac:dyDescent="0.35">
      <c r="P352" s="15">
        <v>2579</v>
      </c>
    </row>
    <row r="353" spans="16:16" x14ac:dyDescent="0.35">
      <c r="P353" s="14">
        <v>175</v>
      </c>
    </row>
    <row r="354" spans="16:16" x14ac:dyDescent="0.35">
      <c r="P354" s="15">
        <v>9185</v>
      </c>
    </row>
    <row r="355" spans="16:16" x14ac:dyDescent="0.35">
      <c r="P355" s="14">
        <v>11056</v>
      </c>
    </row>
    <row r="356" spans="16:16" x14ac:dyDescent="0.35">
      <c r="P356" s="15">
        <v>9365</v>
      </c>
    </row>
    <row r="357" spans="16:16" x14ac:dyDescent="0.35">
      <c r="P357" s="14">
        <v>6201</v>
      </c>
    </row>
    <row r="358" spans="16:16" x14ac:dyDescent="0.35">
      <c r="P358" s="15">
        <v>2061</v>
      </c>
    </row>
    <row r="359" spans="16:16" x14ac:dyDescent="0.35">
      <c r="P359" s="14">
        <v>6184</v>
      </c>
    </row>
    <row r="360" spans="16:16" x14ac:dyDescent="0.35">
      <c r="P360" s="15">
        <v>6142</v>
      </c>
    </row>
    <row r="361" spans="16:16" x14ac:dyDescent="0.35">
      <c r="P361" s="14">
        <v>4107</v>
      </c>
    </row>
    <row r="362" spans="16:16" x14ac:dyDescent="0.35">
      <c r="P362" s="15">
        <v>7274</v>
      </c>
    </row>
    <row r="363" spans="16:16" x14ac:dyDescent="0.35">
      <c r="P363" s="14">
        <v>9336</v>
      </c>
    </row>
    <row r="364" spans="16:16" x14ac:dyDescent="0.35">
      <c r="P364" s="15">
        <v>2958</v>
      </c>
    </row>
    <row r="365" spans="16:16" x14ac:dyDescent="0.35">
      <c r="P365" s="14">
        <v>933</v>
      </c>
    </row>
    <row r="366" spans="16:16" x14ac:dyDescent="0.35">
      <c r="P366" s="15">
        <v>5837</v>
      </c>
    </row>
    <row r="367" spans="16:16" x14ac:dyDescent="0.35">
      <c r="P367" s="14">
        <v>10704</v>
      </c>
    </row>
    <row r="368" spans="16:16" x14ac:dyDescent="0.35">
      <c r="P368" s="15">
        <v>5125</v>
      </c>
    </row>
    <row r="369" spans="16:16" x14ac:dyDescent="0.35">
      <c r="P369" s="14">
        <v>4432</v>
      </c>
    </row>
    <row r="370" spans="16:16" x14ac:dyDescent="0.35">
      <c r="P370" s="15">
        <v>5955</v>
      </c>
    </row>
    <row r="371" spans="16:16" x14ac:dyDescent="0.35">
      <c r="P371" s="14">
        <v>2928</v>
      </c>
    </row>
    <row r="372" spans="16:16" x14ac:dyDescent="0.35">
      <c r="P372" s="15">
        <v>5680</v>
      </c>
    </row>
    <row r="373" spans="16:16" x14ac:dyDescent="0.35">
      <c r="P373" s="14">
        <v>10313</v>
      </c>
    </row>
    <row r="374" spans="16:16" x14ac:dyDescent="0.35">
      <c r="P374" s="15">
        <v>2557</v>
      </c>
    </row>
    <row r="375" spans="16:16" x14ac:dyDescent="0.35">
      <c r="P375" s="14">
        <v>1245</v>
      </c>
    </row>
    <row r="376" spans="16:16" x14ac:dyDescent="0.35">
      <c r="P376" s="15">
        <v>1519</v>
      </c>
    </row>
    <row r="377" spans="16:16" x14ac:dyDescent="0.35">
      <c r="P377" s="14">
        <v>10703</v>
      </c>
    </row>
    <row r="378" spans="16:16" x14ac:dyDescent="0.35">
      <c r="P378" s="15">
        <v>1726</v>
      </c>
    </row>
    <row r="379" spans="16:16" x14ac:dyDescent="0.35">
      <c r="P379" s="14">
        <v>4459</v>
      </c>
    </row>
    <row r="380" spans="16:16" x14ac:dyDescent="0.35">
      <c r="P380" s="15">
        <v>1729</v>
      </c>
    </row>
    <row r="381" spans="16:16" x14ac:dyDescent="0.35">
      <c r="P381" s="14">
        <v>1517</v>
      </c>
    </row>
    <row r="382" spans="16:16" x14ac:dyDescent="0.35">
      <c r="P382" s="15">
        <v>2098</v>
      </c>
    </row>
    <row r="383" spans="16:16" x14ac:dyDescent="0.35">
      <c r="P383" s="14">
        <v>9543</v>
      </c>
    </row>
    <row r="384" spans="16:16" x14ac:dyDescent="0.35">
      <c r="P384" s="15">
        <v>6878</v>
      </c>
    </row>
    <row r="385" spans="16:16" x14ac:dyDescent="0.35">
      <c r="P385" s="14">
        <v>3310</v>
      </c>
    </row>
    <row r="386" spans="16:16" x14ac:dyDescent="0.35">
      <c r="P386" s="15">
        <v>2724</v>
      </c>
    </row>
    <row r="387" spans="16:16" x14ac:dyDescent="0.35">
      <c r="P387" s="14">
        <v>948</v>
      </c>
    </row>
    <row r="388" spans="16:16" x14ac:dyDescent="0.35">
      <c r="P388" s="15">
        <v>6720</v>
      </c>
    </row>
    <row r="389" spans="16:16" x14ac:dyDescent="0.35">
      <c r="P389" s="14">
        <v>6202</v>
      </c>
    </row>
    <row r="390" spans="16:16" x14ac:dyDescent="0.35">
      <c r="P390" s="15">
        <v>2066</v>
      </c>
    </row>
    <row r="391" spans="16:16" x14ac:dyDescent="0.35">
      <c r="P391" s="14">
        <v>9799</v>
      </c>
    </row>
    <row r="392" spans="16:16" x14ac:dyDescent="0.35">
      <c r="P392" s="15">
        <v>8318</v>
      </c>
    </row>
    <row r="393" spans="16:16" x14ac:dyDescent="0.35">
      <c r="P393" s="14">
        <v>5642</v>
      </c>
    </row>
    <row r="394" spans="16:16" x14ac:dyDescent="0.35">
      <c r="P394" s="15">
        <v>2669</v>
      </c>
    </row>
    <row r="395" spans="16:16" x14ac:dyDescent="0.35">
      <c r="P395" s="14">
        <v>455</v>
      </c>
    </row>
    <row r="396" spans="16:16" x14ac:dyDescent="0.35">
      <c r="P396" s="15">
        <v>7683</v>
      </c>
    </row>
    <row r="397" spans="16:16" x14ac:dyDescent="0.35">
      <c r="P397" s="14">
        <v>3428</v>
      </c>
    </row>
    <row r="398" spans="16:16" x14ac:dyDescent="0.35">
      <c r="P398" s="15">
        <v>7414</v>
      </c>
    </row>
    <row r="399" spans="16:16" x14ac:dyDescent="0.35">
      <c r="P399" s="14">
        <v>6354</v>
      </c>
    </row>
    <row r="400" spans="16:16" x14ac:dyDescent="0.35">
      <c r="P400" s="15">
        <v>798</v>
      </c>
    </row>
    <row r="401" spans="16:16" x14ac:dyDescent="0.35">
      <c r="P401" s="14">
        <v>8213</v>
      </c>
    </row>
    <row r="402" spans="16:16" x14ac:dyDescent="0.35">
      <c r="P402" s="15">
        <v>2488</v>
      </c>
    </row>
    <row r="403" spans="16:16" x14ac:dyDescent="0.35">
      <c r="P403" s="14">
        <v>9999</v>
      </c>
    </row>
    <row r="404" spans="16:16" x14ac:dyDescent="0.35">
      <c r="P404" s="15">
        <v>7617</v>
      </c>
    </row>
    <row r="405" spans="16:16" x14ac:dyDescent="0.35">
      <c r="P405" s="14">
        <v>615</v>
      </c>
    </row>
    <row r="406" spans="16:16" x14ac:dyDescent="0.35">
      <c r="P406" s="15">
        <v>2552</v>
      </c>
    </row>
    <row r="407" spans="16:16" x14ac:dyDescent="0.35">
      <c r="P407" s="14">
        <v>194</v>
      </c>
    </row>
    <row r="408" spans="16:16" x14ac:dyDescent="0.35">
      <c r="P408" s="15">
        <v>3645</v>
      </c>
    </row>
    <row r="409" spans="16:16" x14ac:dyDescent="0.35">
      <c r="P409" s="14">
        <v>8890</v>
      </c>
    </row>
    <row r="410" spans="16:16" x14ac:dyDescent="0.35">
      <c r="P410" s="15">
        <v>5049</v>
      </c>
    </row>
    <row r="411" spans="16:16" x14ac:dyDescent="0.35">
      <c r="P411" s="14">
        <v>9973</v>
      </c>
    </row>
    <row r="412" spans="16:16" x14ac:dyDescent="0.35">
      <c r="P412" s="15">
        <v>7301</v>
      </c>
    </row>
    <row r="413" spans="16:16" x14ac:dyDescent="0.35">
      <c r="P413" s="14">
        <v>10882</v>
      </c>
    </row>
    <row r="414" spans="16:16" x14ac:dyDescent="0.35">
      <c r="P414" s="15">
        <v>7030</v>
      </c>
    </row>
    <row r="415" spans="16:16" x14ac:dyDescent="0.35">
      <c r="P415" s="14">
        <v>7422</v>
      </c>
    </row>
    <row r="416" spans="16:16" x14ac:dyDescent="0.35">
      <c r="P416" s="15">
        <v>3523</v>
      </c>
    </row>
    <row r="417" spans="16:16" x14ac:dyDescent="0.35">
      <c r="P417" s="14">
        <v>7106</v>
      </c>
    </row>
    <row r="418" spans="16:16" x14ac:dyDescent="0.35">
      <c r="P418" s="15">
        <v>6504</v>
      </c>
    </row>
    <row r="419" spans="16:16" x14ac:dyDescent="0.35">
      <c r="P419" s="14">
        <v>5067</v>
      </c>
    </row>
    <row r="420" spans="16:16" x14ac:dyDescent="0.35">
      <c r="P420" s="15">
        <v>4216</v>
      </c>
    </row>
    <row r="421" spans="16:16" x14ac:dyDescent="0.35">
      <c r="P421" s="14">
        <v>8581</v>
      </c>
    </row>
    <row r="422" spans="16:16" x14ac:dyDescent="0.35">
      <c r="P422" s="15">
        <v>5929</v>
      </c>
    </row>
    <row r="423" spans="16:16" x14ac:dyDescent="0.35">
      <c r="P423" s="14">
        <v>3129</v>
      </c>
    </row>
    <row r="424" spans="16:16" x14ac:dyDescent="0.35">
      <c r="P424" s="15">
        <v>6528</v>
      </c>
    </row>
    <row r="425" spans="16:16" x14ac:dyDescent="0.35">
      <c r="P425" s="14">
        <v>1361</v>
      </c>
    </row>
    <row r="426" spans="16:16" x14ac:dyDescent="0.35">
      <c r="P426" s="15">
        <v>6932</v>
      </c>
    </row>
    <row r="427" spans="16:16" x14ac:dyDescent="0.35">
      <c r="P427" s="14">
        <v>7284</v>
      </c>
    </row>
    <row r="428" spans="16:16" x14ac:dyDescent="0.35">
      <c r="P428" s="15">
        <v>1340</v>
      </c>
    </row>
    <row r="429" spans="16:16" x14ac:dyDescent="0.35">
      <c r="P429" s="14">
        <v>8746</v>
      </c>
    </row>
    <row r="430" spans="16:16" x14ac:dyDescent="0.35">
      <c r="P430" s="15">
        <v>5987</v>
      </c>
    </row>
    <row r="431" spans="16:16" x14ac:dyDescent="0.35">
      <c r="P431" s="14">
        <v>3767</v>
      </c>
    </row>
    <row r="432" spans="16:16" x14ac:dyDescent="0.35">
      <c r="P432" s="15">
        <v>3725</v>
      </c>
    </row>
    <row r="433" spans="16:16" x14ac:dyDescent="0.35">
      <c r="P433" s="14">
        <v>4324</v>
      </c>
    </row>
    <row r="434" spans="16:16" x14ac:dyDescent="0.35">
      <c r="P434" s="15">
        <v>238</v>
      </c>
    </row>
    <row r="435" spans="16:16" x14ac:dyDescent="0.35">
      <c r="P435" s="14">
        <v>6694</v>
      </c>
    </row>
    <row r="436" spans="16:16" x14ac:dyDescent="0.35">
      <c r="P436" s="15">
        <v>498</v>
      </c>
    </row>
    <row r="437" spans="16:16" x14ac:dyDescent="0.35">
      <c r="P437" s="14">
        <v>9347</v>
      </c>
    </row>
    <row r="438" spans="16:16" x14ac:dyDescent="0.35">
      <c r="P438" s="15">
        <v>9699</v>
      </c>
    </row>
    <row r="439" spans="16:16" x14ac:dyDescent="0.35">
      <c r="P439" s="14">
        <v>10664</v>
      </c>
    </row>
    <row r="440" spans="16:16" x14ac:dyDescent="0.35">
      <c r="P440" s="15">
        <v>5455</v>
      </c>
    </row>
    <row r="441" spans="16:16" x14ac:dyDescent="0.35">
      <c r="P441" s="14">
        <v>456</v>
      </c>
    </row>
    <row r="442" spans="16:16" x14ac:dyDescent="0.35">
      <c r="P442" s="15">
        <v>5012</v>
      </c>
    </row>
    <row r="443" spans="16:16" x14ac:dyDescent="0.35">
      <c r="P443" s="14">
        <v>7495</v>
      </c>
    </row>
    <row r="444" spans="16:16" x14ac:dyDescent="0.35">
      <c r="P444" s="15">
        <v>5029</v>
      </c>
    </row>
    <row r="445" spans="16:16" x14ac:dyDescent="0.35">
      <c r="P445" s="14">
        <v>10642</v>
      </c>
    </row>
    <row r="446" spans="16:16" x14ac:dyDescent="0.35">
      <c r="P446" s="15">
        <v>2106</v>
      </c>
    </row>
    <row r="447" spans="16:16" x14ac:dyDescent="0.35">
      <c r="P447" s="14">
        <v>10364</v>
      </c>
    </row>
    <row r="448" spans="16:16" x14ac:dyDescent="0.35">
      <c r="P448" s="15">
        <v>5954</v>
      </c>
    </row>
    <row r="449" spans="16:16" x14ac:dyDescent="0.35">
      <c r="P449" s="14">
        <v>1137</v>
      </c>
    </row>
    <row r="450" spans="16:16" x14ac:dyDescent="0.35">
      <c r="P450" s="15">
        <v>2541</v>
      </c>
    </row>
    <row r="451" spans="16:16" x14ac:dyDescent="0.35">
      <c r="P451" s="14">
        <v>1142</v>
      </c>
    </row>
    <row r="452" spans="16:16" x14ac:dyDescent="0.35">
      <c r="P452" s="15">
        <v>2276</v>
      </c>
    </row>
    <row r="453" spans="16:16" x14ac:dyDescent="0.35">
      <c r="P453" s="14">
        <v>2807</v>
      </c>
    </row>
    <row r="454" spans="16:16" x14ac:dyDescent="0.35">
      <c r="P454" s="15">
        <v>6471</v>
      </c>
    </row>
    <row r="455" spans="16:16" x14ac:dyDescent="0.35">
      <c r="P455" s="14">
        <v>6131</v>
      </c>
    </row>
    <row r="456" spans="16:16" x14ac:dyDescent="0.35">
      <c r="P456" s="15">
        <v>6233</v>
      </c>
    </row>
    <row r="457" spans="16:16" x14ac:dyDescent="0.35">
      <c r="P457" s="14">
        <v>4148</v>
      </c>
    </row>
    <row r="458" spans="16:16" x14ac:dyDescent="0.35">
      <c r="P458" s="15">
        <v>4947</v>
      </c>
    </row>
    <row r="459" spans="16:16" x14ac:dyDescent="0.35">
      <c r="P459" s="14">
        <v>3225</v>
      </c>
    </row>
    <row r="460" spans="16:16" x14ac:dyDescent="0.35">
      <c r="P460" s="15">
        <v>7540</v>
      </c>
    </row>
    <row r="461" spans="16:16" x14ac:dyDescent="0.35">
      <c r="P461" s="14">
        <v>10648</v>
      </c>
    </row>
    <row r="462" spans="16:16" x14ac:dyDescent="0.35">
      <c r="P462" s="15">
        <v>1992</v>
      </c>
    </row>
    <row r="463" spans="16:16" x14ac:dyDescent="0.35">
      <c r="P463" s="14">
        <v>7851</v>
      </c>
    </row>
    <row r="464" spans="16:16" x14ac:dyDescent="0.35">
      <c r="P464" s="15">
        <v>8594</v>
      </c>
    </row>
    <row r="465" spans="16:16" x14ac:dyDescent="0.35">
      <c r="P465" s="14">
        <v>7059</v>
      </c>
    </row>
    <row r="466" spans="16:16" x14ac:dyDescent="0.35">
      <c r="P466" s="15">
        <v>2815</v>
      </c>
    </row>
    <row r="467" spans="16:16" x14ac:dyDescent="0.35">
      <c r="P467" s="14">
        <v>2416</v>
      </c>
    </row>
    <row r="468" spans="16:16" x14ac:dyDescent="0.35">
      <c r="P468" s="15">
        <v>7999</v>
      </c>
    </row>
    <row r="469" spans="16:16" x14ac:dyDescent="0.35">
      <c r="P469" s="14">
        <v>9213</v>
      </c>
    </row>
    <row r="470" spans="16:16" x14ac:dyDescent="0.35">
      <c r="P470" s="15">
        <v>9697</v>
      </c>
    </row>
    <row r="471" spans="16:16" x14ac:dyDescent="0.35">
      <c r="P471" s="14">
        <v>3916</v>
      </c>
    </row>
    <row r="472" spans="16:16" x14ac:dyDescent="0.35">
      <c r="P472" s="15">
        <v>2021</v>
      </c>
    </row>
    <row r="473" spans="16:16" x14ac:dyDescent="0.35">
      <c r="P473" s="14">
        <v>1581</v>
      </c>
    </row>
    <row r="474" spans="16:16" x14ac:dyDescent="0.35">
      <c r="P474" s="15">
        <v>564</v>
      </c>
    </row>
    <row r="475" spans="16:16" x14ac:dyDescent="0.35">
      <c r="P475" s="14">
        <v>6619</v>
      </c>
    </row>
    <row r="476" spans="16:16" x14ac:dyDescent="0.35">
      <c r="P476" s="15">
        <v>9081</v>
      </c>
    </row>
    <row r="477" spans="16:16" x14ac:dyDescent="0.35">
      <c r="P477" s="14">
        <v>178</v>
      </c>
    </row>
    <row r="478" spans="16:16" x14ac:dyDescent="0.35">
      <c r="P478" s="15">
        <v>916</v>
      </c>
    </row>
    <row r="479" spans="16:16" x14ac:dyDescent="0.35">
      <c r="P479" s="14">
        <v>5512</v>
      </c>
    </row>
    <row r="480" spans="16:16" x14ac:dyDescent="0.35">
      <c r="P480" s="15">
        <v>8970</v>
      </c>
    </row>
    <row r="481" spans="16:16" x14ac:dyDescent="0.35">
      <c r="P481" s="14">
        <v>10581</v>
      </c>
    </row>
    <row r="482" spans="16:16" x14ac:dyDescent="0.35">
      <c r="P482" s="15">
        <v>5300</v>
      </c>
    </row>
    <row r="483" spans="16:16" x14ac:dyDescent="0.35">
      <c r="P483" s="14">
        <v>5154</v>
      </c>
    </row>
    <row r="484" spans="16:16" x14ac:dyDescent="0.35">
      <c r="P484" s="15">
        <v>8346</v>
      </c>
    </row>
    <row r="485" spans="16:16" x14ac:dyDescent="0.35">
      <c r="P485" s="14">
        <v>1676</v>
      </c>
    </row>
    <row r="486" spans="16:16" x14ac:dyDescent="0.35">
      <c r="P486" s="15">
        <v>9286</v>
      </c>
    </row>
    <row r="487" spans="16:16" x14ac:dyDescent="0.35">
      <c r="P487" s="14">
        <v>2426</v>
      </c>
    </row>
    <row r="488" spans="16:16" x14ac:dyDescent="0.35">
      <c r="P488" s="15">
        <v>5172</v>
      </c>
    </row>
    <row r="489" spans="16:16" x14ac:dyDescent="0.35">
      <c r="P489" s="14">
        <v>5562</v>
      </c>
    </row>
    <row r="490" spans="16:16" x14ac:dyDescent="0.35">
      <c r="P490" s="15">
        <v>3436</v>
      </c>
    </row>
    <row r="491" spans="16:16" x14ac:dyDescent="0.35">
      <c r="P491" s="14">
        <v>3921</v>
      </c>
    </row>
    <row r="492" spans="16:16" x14ac:dyDescent="0.35">
      <c r="P492" s="15">
        <v>3403</v>
      </c>
    </row>
    <row r="493" spans="16:16" x14ac:dyDescent="0.35">
      <c r="P493" s="14">
        <v>22</v>
      </c>
    </row>
    <row r="494" spans="16:16" x14ac:dyDescent="0.35">
      <c r="P494" s="15">
        <v>10965</v>
      </c>
    </row>
    <row r="495" spans="16:16" x14ac:dyDescent="0.35">
      <c r="P495" s="14">
        <v>9426</v>
      </c>
    </row>
    <row r="496" spans="16:16" x14ac:dyDescent="0.35">
      <c r="P496" s="15">
        <v>6605</v>
      </c>
    </row>
    <row r="497" spans="16:16" x14ac:dyDescent="0.35">
      <c r="P497" s="14">
        <v>3136</v>
      </c>
    </row>
    <row r="498" spans="16:16" x14ac:dyDescent="0.35">
      <c r="P498" s="15">
        <v>8737</v>
      </c>
    </row>
    <row r="499" spans="16:16" x14ac:dyDescent="0.35">
      <c r="P499" s="14">
        <v>11088</v>
      </c>
    </row>
    <row r="500" spans="16:16" x14ac:dyDescent="0.35">
      <c r="P500" s="15">
        <v>716</v>
      </c>
    </row>
    <row r="501" spans="16:16" x14ac:dyDescent="0.35">
      <c r="P501" s="14">
        <v>466</v>
      </c>
    </row>
    <row r="502" spans="16:16" x14ac:dyDescent="0.35">
      <c r="P502" s="15">
        <v>9135</v>
      </c>
    </row>
    <row r="503" spans="16:16" x14ac:dyDescent="0.35">
      <c r="P503" s="14">
        <v>10623</v>
      </c>
    </row>
    <row r="504" spans="16:16" x14ac:dyDescent="0.35">
      <c r="P504" s="15">
        <v>8151</v>
      </c>
    </row>
    <row r="505" spans="16:16" x14ac:dyDescent="0.35">
      <c r="P505" s="14">
        <v>5140</v>
      </c>
    </row>
    <row r="506" spans="16:16" x14ac:dyDescent="0.35">
      <c r="P506" s="15">
        <v>10160</v>
      </c>
    </row>
    <row r="507" spans="16:16" x14ac:dyDescent="0.35">
      <c r="P507" s="14">
        <v>4945</v>
      </c>
    </row>
    <row r="508" spans="16:16" x14ac:dyDescent="0.35">
      <c r="P508" s="15">
        <v>10584</v>
      </c>
    </row>
    <row r="509" spans="16:16" x14ac:dyDescent="0.35">
      <c r="P509" s="14">
        <v>6071</v>
      </c>
    </row>
    <row r="510" spans="16:16" x14ac:dyDescent="0.35">
      <c r="P510" s="15">
        <v>3386</v>
      </c>
    </row>
    <row r="511" spans="16:16" x14ac:dyDescent="0.35">
      <c r="P511" s="14">
        <v>8939</v>
      </c>
    </row>
    <row r="512" spans="16:16" x14ac:dyDescent="0.35">
      <c r="P512" s="15">
        <v>9925</v>
      </c>
    </row>
    <row r="513" spans="16:16" x14ac:dyDescent="0.35">
      <c r="P513" s="14">
        <v>4320</v>
      </c>
    </row>
    <row r="514" spans="16:16" x14ac:dyDescent="0.35">
      <c r="P514" s="15">
        <v>5389</v>
      </c>
    </row>
    <row r="515" spans="16:16" x14ac:dyDescent="0.35">
      <c r="P515" s="14">
        <v>6036</v>
      </c>
    </row>
    <row r="516" spans="16:16" x14ac:dyDescent="0.35">
      <c r="P516" s="15">
        <v>182</v>
      </c>
    </row>
    <row r="517" spans="16:16" x14ac:dyDescent="0.35">
      <c r="P517" s="14">
        <v>203</v>
      </c>
    </row>
    <row r="518" spans="16:16" x14ac:dyDescent="0.35">
      <c r="P518" s="15">
        <v>11025</v>
      </c>
    </row>
    <row r="519" spans="16:16" x14ac:dyDescent="0.35">
      <c r="P519" s="14">
        <v>10203</v>
      </c>
    </row>
    <row r="520" spans="16:16" x14ac:dyDescent="0.35">
      <c r="P520" s="15">
        <v>4607</v>
      </c>
    </row>
    <row r="521" spans="16:16" x14ac:dyDescent="0.35">
      <c r="P521" s="14">
        <v>3711</v>
      </c>
    </row>
    <row r="522" spans="16:16" x14ac:dyDescent="0.35">
      <c r="P522" s="15">
        <v>3696</v>
      </c>
    </row>
    <row r="523" spans="16:16" x14ac:dyDescent="0.35">
      <c r="P523" s="14">
        <v>2532</v>
      </c>
    </row>
    <row r="524" spans="16:16" x14ac:dyDescent="0.35">
      <c r="P524" s="15">
        <v>9214</v>
      </c>
    </row>
    <row r="525" spans="16:16" x14ac:dyDescent="0.35">
      <c r="P525" s="14">
        <v>4943</v>
      </c>
    </row>
    <row r="526" spans="16:16" x14ac:dyDescent="0.35">
      <c r="P526" s="15">
        <v>35</v>
      </c>
    </row>
    <row r="527" spans="16:16" x14ac:dyDescent="0.35">
      <c r="P527" s="14">
        <v>2258</v>
      </c>
    </row>
    <row r="528" spans="16:16" x14ac:dyDescent="0.35">
      <c r="P528" s="15">
        <v>4322</v>
      </c>
    </row>
    <row r="529" spans="16:16" x14ac:dyDescent="0.35">
      <c r="P529" s="14">
        <v>713</v>
      </c>
    </row>
    <row r="530" spans="16:16" x14ac:dyDescent="0.35">
      <c r="P530" s="15">
        <v>4702</v>
      </c>
    </row>
    <row r="531" spans="16:16" x14ac:dyDescent="0.35">
      <c r="P531" s="14">
        <v>3281</v>
      </c>
    </row>
    <row r="532" spans="16:16" x14ac:dyDescent="0.35">
      <c r="P532" s="15">
        <v>702</v>
      </c>
    </row>
    <row r="533" spans="16:16" x14ac:dyDescent="0.35">
      <c r="P533" s="14">
        <v>2004</v>
      </c>
    </row>
    <row r="534" spans="16:16" x14ac:dyDescent="0.35">
      <c r="P534" s="15">
        <v>4769</v>
      </c>
    </row>
    <row r="535" spans="16:16" x14ac:dyDescent="0.35">
      <c r="P535" s="14">
        <v>4437</v>
      </c>
    </row>
    <row r="536" spans="16:16" x14ac:dyDescent="0.35">
      <c r="P536" s="15">
        <v>8724</v>
      </c>
    </row>
    <row r="537" spans="16:16" x14ac:dyDescent="0.35">
      <c r="P537" s="14">
        <v>10741</v>
      </c>
    </row>
    <row r="538" spans="16:16" x14ac:dyDescent="0.35">
      <c r="P538" s="15">
        <v>1991</v>
      </c>
    </row>
    <row r="539" spans="16:16" x14ac:dyDescent="0.35">
      <c r="P539" s="14">
        <v>6931</v>
      </c>
    </row>
    <row r="540" spans="16:16" x14ac:dyDescent="0.35">
      <c r="P540" s="15">
        <v>11096</v>
      </c>
    </row>
    <row r="541" spans="16:16" x14ac:dyDescent="0.35">
      <c r="P541" s="14">
        <v>304</v>
      </c>
    </row>
    <row r="542" spans="16:16" x14ac:dyDescent="0.35">
      <c r="P542" s="15">
        <v>3665</v>
      </c>
    </row>
    <row r="543" spans="16:16" x14ac:dyDescent="0.35">
      <c r="P543" s="14">
        <v>10591</v>
      </c>
    </row>
    <row r="544" spans="16:16" x14ac:dyDescent="0.35">
      <c r="P544" s="15">
        <v>5036</v>
      </c>
    </row>
    <row r="545" spans="16:16" x14ac:dyDescent="0.35">
      <c r="P545" s="14">
        <v>5547</v>
      </c>
    </row>
    <row r="546" spans="16:16" x14ac:dyDescent="0.35">
      <c r="P546" s="15">
        <v>7822</v>
      </c>
    </row>
    <row r="547" spans="16:16" x14ac:dyDescent="0.35">
      <c r="P547" s="14">
        <v>8541</v>
      </c>
    </row>
    <row r="548" spans="16:16" x14ac:dyDescent="0.35">
      <c r="P548" s="15">
        <v>10955</v>
      </c>
    </row>
    <row r="549" spans="16:16" x14ac:dyDescent="0.35">
      <c r="P549" s="14">
        <v>4368</v>
      </c>
    </row>
    <row r="550" spans="16:16" x14ac:dyDescent="0.35">
      <c r="P550" s="15">
        <v>9671</v>
      </c>
    </row>
    <row r="551" spans="16:16" x14ac:dyDescent="0.35">
      <c r="P551" s="14">
        <v>2256</v>
      </c>
    </row>
    <row r="552" spans="16:16" x14ac:dyDescent="0.35">
      <c r="P552" s="15">
        <v>4279</v>
      </c>
    </row>
    <row r="553" spans="16:16" x14ac:dyDescent="0.35">
      <c r="P553" s="14">
        <v>5371</v>
      </c>
    </row>
    <row r="554" spans="16:16" x14ac:dyDescent="0.35">
      <c r="P554" s="15">
        <v>9240</v>
      </c>
    </row>
    <row r="555" spans="16:16" x14ac:dyDescent="0.35">
      <c r="P555" s="14">
        <v>9460</v>
      </c>
    </row>
    <row r="556" spans="16:16" x14ac:dyDescent="0.35">
      <c r="P556" s="15">
        <v>9504</v>
      </c>
    </row>
    <row r="557" spans="16:16" x14ac:dyDescent="0.35">
      <c r="P557" s="14">
        <v>8692</v>
      </c>
    </row>
    <row r="558" spans="16:16" x14ac:dyDescent="0.35">
      <c r="P558" s="15">
        <v>448</v>
      </c>
    </row>
    <row r="559" spans="16:16" x14ac:dyDescent="0.35">
      <c r="P559" s="14">
        <v>8314</v>
      </c>
    </row>
    <row r="560" spans="16:16" x14ac:dyDescent="0.35">
      <c r="P560" s="15">
        <v>8420</v>
      </c>
    </row>
    <row r="561" spans="16:16" x14ac:dyDescent="0.35">
      <c r="P561" s="14">
        <v>3174</v>
      </c>
    </row>
    <row r="562" spans="16:16" x14ac:dyDescent="0.35">
      <c r="P562" s="15">
        <v>7685</v>
      </c>
    </row>
    <row r="563" spans="16:16" x14ac:dyDescent="0.35">
      <c r="P563" s="14">
        <v>3179</v>
      </c>
    </row>
    <row r="564" spans="16:16" x14ac:dyDescent="0.35">
      <c r="P564" s="15">
        <v>9780</v>
      </c>
    </row>
    <row r="565" spans="16:16" x14ac:dyDescent="0.35">
      <c r="P565" s="14">
        <v>10681</v>
      </c>
    </row>
    <row r="566" spans="16:16" x14ac:dyDescent="0.35">
      <c r="P566" s="15">
        <v>10232</v>
      </c>
    </row>
    <row r="567" spans="16:16" x14ac:dyDescent="0.35">
      <c r="P567" s="14">
        <v>4184</v>
      </c>
    </row>
    <row r="568" spans="16:16" x14ac:dyDescent="0.35">
      <c r="P568" s="15">
        <v>9120</v>
      </c>
    </row>
    <row r="569" spans="16:16" x14ac:dyDescent="0.35">
      <c r="P569" s="14">
        <v>891</v>
      </c>
    </row>
    <row r="570" spans="16:16" x14ac:dyDescent="0.35">
      <c r="P570" s="15">
        <v>10381</v>
      </c>
    </row>
    <row r="571" spans="16:16" x14ac:dyDescent="0.35">
      <c r="P571" s="14">
        <v>3525</v>
      </c>
    </row>
    <row r="572" spans="16:16" x14ac:dyDescent="0.35">
      <c r="P572" s="15">
        <v>6818</v>
      </c>
    </row>
    <row r="573" spans="16:16" x14ac:dyDescent="0.35">
      <c r="P573" s="14">
        <v>3526</v>
      </c>
    </row>
    <row r="574" spans="16:16" x14ac:dyDescent="0.35">
      <c r="P574" s="15">
        <v>8181</v>
      </c>
    </row>
    <row r="575" spans="16:16" x14ac:dyDescent="0.35">
      <c r="P575" s="14">
        <v>1029</v>
      </c>
    </row>
    <row r="576" spans="16:16" x14ac:dyDescent="0.35">
      <c r="P576" s="15">
        <v>7369</v>
      </c>
    </row>
    <row r="577" spans="16:16" x14ac:dyDescent="0.35">
      <c r="P577" s="14">
        <v>2574</v>
      </c>
    </row>
    <row r="578" spans="16:16" x14ac:dyDescent="0.35">
      <c r="P578" s="15">
        <v>8159</v>
      </c>
    </row>
    <row r="579" spans="16:16" x14ac:dyDescent="0.35">
      <c r="P579" s="14">
        <v>1160</v>
      </c>
    </row>
    <row r="580" spans="16:16" x14ac:dyDescent="0.35">
      <c r="P580" s="15">
        <v>10242</v>
      </c>
    </row>
    <row r="581" spans="16:16" x14ac:dyDescent="0.35">
      <c r="P581" s="14">
        <v>5253</v>
      </c>
    </row>
    <row r="582" spans="16:16" x14ac:dyDescent="0.35">
      <c r="P582" s="15">
        <v>5966</v>
      </c>
    </row>
    <row r="583" spans="16:16" x14ac:dyDescent="0.35">
      <c r="P583" s="14">
        <v>5314</v>
      </c>
    </row>
    <row r="584" spans="16:16" x14ac:dyDescent="0.35">
      <c r="P584" s="15">
        <v>5081</v>
      </c>
    </row>
    <row r="585" spans="16:16" x14ac:dyDescent="0.35">
      <c r="P585" s="14">
        <v>5123</v>
      </c>
    </row>
    <row r="586" spans="16:16" x14ac:dyDescent="0.35">
      <c r="P586" s="15">
        <v>5756</v>
      </c>
    </row>
    <row r="587" spans="16:16" x14ac:dyDescent="0.35">
      <c r="P587" s="14">
        <v>8036</v>
      </c>
    </row>
    <row r="588" spans="16:16" x14ac:dyDescent="0.35">
      <c r="P588" s="15">
        <v>9058</v>
      </c>
    </row>
    <row r="589" spans="16:16" x14ac:dyDescent="0.35">
      <c r="P589" s="14">
        <v>5057</v>
      </c>
    </row>
    <row r="590" spans="16:16" x14ac:dyDescent="0.35">
      <c r="P590" s="15">
        <v>254</v>
      </c>
    </row>
    <row r="591" spans="16:16" x14ac:dyDescent="0.35">
      <c r="P591" s="14">
        <v>4179</v>
      </c>
    </row>
    <row r="592" spans="16:16" x14ac:dyDescent="0.35">
      <c r="P592" s="15">
        <v>3710</v>
      </c>
    </row>
    <row r="593" spans="16:16" x14ac:dyDescent="0.35">
      <c r="P593" s="14">
        <v>7627</v>
      </c>
    </row>
    <row r="594" spans="16:16" x14ac:dyDescent="0.35">
      <c r="P594" s="15">
        <v>4501</v>
      </c>
    </row>
    <row r="595" spans="16:16" x14ac:dyDescent="0.35">
      <c r="P595" s="14">
        <v>6424</v>
      </c>
    </row>
    <row r="596" spans="16:16" x14ac:dyDescent="0.35">
      <c r="P596" s="15">
        <v>3075</v>
      </c>
    </row>
    <row r="597" spans="16:16" x14ac:dyDescent="0.35">
      <c r="P597" s="14">
        <v>4992</v>
      </c>
    </row>
    <row r="598" spans="16:16" x14ac:dyDescent="0.35">
      <c r="P598" s="15">
        <v>5252</v>
      </c>
    </row>
    <row r="599" spans="16:16" x14ac:dyDescent="0.35">
      <c r="P599" s="14">
        <v>7444</v>
      </c>
    </row>
    <row r="600" spans="16:16" x14ac:dyDescent="0.35">
      <c r="P600" s="15">
        <v>6919</v>
      </c>
    </row>
    <row r="601" spans="16:16" x14ac:dyDescent="0.35">
      <c r="P601" s="14">
        <v>3537</v>
      </c>
    </row>
    <row r="602" spans="16:16" x14ac:dyDescent="0.35">
      <c r="P602" s="15">
        <v>10277</v>
      </c>
    </row>
    <row r="603" spans="16:16" x14ac:dyDescent="0.35">
      <c r="P603" s="14">
        <v>2453</v>
      </c>
    </row>
    <row r="604" spans="16:16" x14ac:dyDescent="0.35">
      <c r="P604" s="15">
        <v>7972</v>
      </c>
    </row>
    <row r="605" spans="16:16" x14ac:dyDescent="0.35">
      <c r="P605" s="14">
        <v>895</v>
      </c>
    </row>
    <row r="606" spans="16:16" x14ac:dyDescent="0.35">
      <c r="P606" s="15">
        <v>1177</v>
      </c>
    </row>
    <row r="607" spans="16:16" x14ac:dyDescent="0.35">
      <c r="P607" s="14">
        <v>7141</v>
      </c>
    </row>
    <row r="608" spans="16:16" x14ac:dyDescent="0.35">
      <c r="P608" s="15">
        <v>7232</v>
      </c>
    </row>
    <row r="609" spans="16:16" x14ac:dyDescent="0.35">
      <c r="P609" s="14">
        <v>8477</v>
      </c>
    </row>
    <row r="610" spans="16:16" x14ac:dyDescent="0.35">
      <c r="P610" s="15">
        <v>2457</v>
      </c>
    </row>
    <row r="611" spans="16:16" x14ac:dyDescent="0.35">
      <c r="P611" s="14">
        <v>988</v>
      </c>
    </row>
    <row r="612" spans="16:16" x14ac:dyDescent="0.35">
      <c r="P612" s="15">
        <v>7930</v>
      </c>
    </row>
    <row r="613" spans="16:16" x14ac:dyDescent="0.35">
      <c r="P613" s="14">
        <v>4587</v>
      </c>
    </row>
    <row r="614" spans="16:16" x14ac:dyDescent="0.35">
      <c r="P614" s="15">
        <v>6682</v>
      </c>
    </row>
    <row r="615" spans="16:16" x14ac:dyDescent="0.35">
      <c r="P615" s="14">
        <v>6222</v>
      </c>
    </row>
    <row r="616" spans="16:16" x14ac:dyDescent="0.35">
      <c r="P616" s="15">
        <v>10299</v>
      </c>
    </row>
    <row r="617" spans="16:16" x14ac:dyDescent="0.35">
      <c r="P617" s="14">
        <v>3083</v>
      </c>
    </row>
    <row r="618" spans="16:16" x14ac:dyDescent="0.35">
      <c r="P618" s="15">
        <v>8953</v>
      </c>
    </row>
    <row r="619" spans="16:16" x14ac:dyDescent="0.35">
      <c r="P619" s="14">
        <v>1503</v>
      </c>
    </row>
    <row r="620" spans="16:16" x14ac:dyDescent="0.35">
      <c r="P620" s="15">
        <v>8650</v>
      </c>
    </row>
    <row r="621" spans="16:16" x14ac:dyDescent="0.35">
      <c r="P621" s="14">
        <v>10862</v>
      </c>
    </row>
    <row r="622" spans="16:16" x14ac:dyDescent="0.35">
      <c r="P622" s="15">
        <v>2782</v>
      </c>
    </row>
    <row r="623" spans="16:16" x14ac:dyDescent="0.35">
      <c r="P623" s="14">
        <v>6941</v>
      </c>
    </row>
    <row r="624" spans="16:16" x14ac:dyDescent="0.35">
      <c r="P624" s="15">
        <v>10972</v>
      </c>
    </row>
    <row r="625" spans="16:16" x14ac:dyDescent="0.35">
      <c r="P625" s="14">
        <v>10708</v>
      </c>
    </row>
    <row r="626" spans="16:16" x14ac:dyDescent="0.35">
      <c r="P626" s="15">
        <v>6583</v>
      </c>
    </row>
    <row r="627" spans="16:16" x14ac:dyDescent="0.35">
      <c r="P627" s="14">
        <v>3641</v>
      </c>
    </row>
    <row r="628" spans="16:16" x14ac:dyDescent="0.35">
      <c r="P628" s="15">
        <v>10156</v>
      </c>
    </row>
    <row r="629" spans="16:16" x14ac:dyDescent="0.35">
      <c r="P629" s="14">
        <v>4299</v>
      </c>
    </row>
    <row r="630" spans="16:16" x14ac:dyDescent="0.35">
      <c r="P630" s="15">
        <v>3469</v>
      </c>
    </row>
    <row r="631" spans="16:16" x14ac:dyDescent="0.35">
      <c r="P631" s="14">
        <v>5063</v>
      </c>
    </row>
    <row r="632" spans="16:16" x14ac:dyDescent="0.35">
      <c r="P632" s="15">
        <v>10727</v>
      </c>
    </row>
    <row r="633" spans="16:16" x14ac:dyDescent="0.35">
      <c r="P633" s="14">
        <v>9624</v>
      </c>
    </row>
    <row r="634" spans="16:16" x14ac:dyDescent="0.35">
      <c r="P634" s="15">
        <v>5156</v>
      </c>
    </row>
    <row r="635" spans="16:16" x14ac:dyDescent="0.35">
      <c r="P635" s="14">
        <v>4376</v>
      </c>
    </row>
    <row r="636" spans="16:16" x14ac:dyDescent="0.35">
      <c r="P636" s="15">
        <v>8923</v>
      </c>
    </row>
    <row r="637" spans="16:16" x14ac:dyDescent="0.35">
      <c r="P637" s="14">
        <v>8461</v>
      </c>
    </row>
    <row r="638" spans="16:16" x14ac:dyDescent="0.35">
      <c r="P638" s="15">
        <v>6945</v>
      </c>
    </row>
    <row r="639" spans="16:16" x14ac:dyDescent="0.35">
      <c r="P639" s="14">
        <v>944</v>
      </c>
    </row>
    <row r="640" spans="16:16" x14ac:dyDescent="0.35">
      <c r="P640" s="15">
        <v>1907</v>
      </c>
    </row>
    <row r="641" spans="16:16" x14ac:dyDescent="0.35">
      <c r="P641" s="14">
        <v>701</v>
      </c>
    </row>
    <row r="642" spans="16:16" x14ac:dyDescent="0.35">
      <c r="P642" s="15">
        <v>3856</v>
      </c>
    </row>
    <row r="643" spans="16:16" x14ac:dyDescent="0.35">
      <c r="P643" s="14">
        <v>4149</v>
      </c>
    </row>
    <row r="644" spans="16:16" x14ac:dyDescent="0.35">
      <c r="P644" s="15">
        <v>2131</v>
      </c>
    </row>
    <row r="645" spans="16:16" x14ac:dyDescent="0.35">
      <c r="P645" s="14">
        <v>2942</v>
      </c>
    </row>
    <row r="646" spans="16:16" x14ac:dyDescent="0.35">
      <c r="P646" s="15">
        <v>1173</v>
      </c>
    </row>
    <row r="647" spans="16:16" x14ac:dyDescent="0.35">
      <c r="P647" s="14">
        <v>4381</v>
      </c>
    </row>
    <row r="648" spans="16:16" x14ac:dyDescent="0.35">
      <c r="P648" s="15">
        <v>4611</v>
      </c>
    </row>
    <row r="649" spans="16:16" x14ac:dyDescent="0.35">
      <c r="P649" s="14">
        <v>3376</v>
      </c>
    </row>
    <row r="650" spans="16:16" x14ac:dyDescent="0.35">
      <c r="P650" s="15">
        <v>4679</v>
      </c>
    </row>
    <row r="651" spans="16:16" x14ac:dyDescent="0.35">
      <c r="P651" s="14">
        <v>10928</v>
      </c>
    </row>
    <row r="652" spans="16:16" x14ac:dyDescent="0.35">
      <c r="P652" s="15">
        <v>4248</v>
      </c>
    </row>
    <row r="653" spans="16:16" x14ac:dyDescent="0.35">
      <c r="P653" s="14">
        <v>6728</v>
      </c>
    </row>
    <row r="654" spans="16:16" x14ac:dyDescent="0.35">
      <c r="P654" s="15">
        <v>6661</v>
      </c>
    </row>
    <row r="655" spans="16:16" x14ac:dyDescent="0.35">
      <c r="P655" s="14">
        <v>4725</v>
      </c>
    </row>
    <row r="656" spans="16:16" x14ac:dyDescent="0.35">
      <c r="P656" s="15">
        <v>3277</v>
      </c>
    </row>
    <row r="657" spans="16:16" x14ac:dyDescent="0.35">
      <c r="P657" s="14">
        <v>5555</v>
      </c>
    </row>
    <row r="658" spans="16:16" x14ac:dyDescent="0.35">
      <c r="P658" s="15">
        <v>2564</v>
      </c>
    </row>
    <row r="659" spans="16:16" x14ac:dyDescent="0.35">
      <c r="P659" s="14">
        <v>946</v>
      </c>
    </row>
    <row r="660" spans="16:16" x14ac:dyDescent="0.35">
      <c r="P660" s="15">
        <v>3867</v>
      </c>
    </row>
    <row r="661" spans="16:16" x14ac:dyDescent="0.35">
      <c r="P661" s="14">
        <v>6940</v>
      </c>
    </row>
    <row r="662" spans="16:16" x14ac:dyDescent="0.35">
      <c r="P662" s="15">
        <v>55</v>
      </c>
    </row>
    <row r="663" spans="16:16" x14ac:dyDescent="0.35">
      <c r="P663" s="14">
        <v>7093</v>
      </c>
    </row>
    <row r="664" spans="16:16" x14ac:dyDescent="0.35">
      <c r="P664" s="15">
        <v>5084</v>
      </c>
    </row>
    <row r="665" spans="16:16" x14ac:dyDescent="0.35">
      <c r="P665" s="14">
        <v>1777</v>
      </c>
    </row>
    <row r="666" spans="16:16" x14ac:dyDescent="0.35">
      <c r="P666" s="15">
        <v>8162</v>
      </c>
    </row>
    <row r="667" spans="16:16" x14ac:dyDescent="0.35">
      <c r="P667" s="14">
        <v>10826</v>
      </c>
    </row>
    <row r="668" spans="16:16" x14ac:dyDescent="0.35">
      <c r="P668" s="15">
        <v>8754</v>
      </c>
    </row>
    <row r="669" spans="16:16" x14ac:dyDescent="0.35">
      <c r="P669" s="14">
        <v>1987</v>
      </c>
    </row>
    <row r="670" spans="16:16" x14ac:dyDescent="0.35">
      <c r="P670" s="15">
        <v>11007</v>
      </c>
    </row>
    <row r="671" spans="16:16" x14ac:dyDescent="0.35">
      <c r="P671" s="14">
        <v>7426</v>
      </c>
    </row>
    <row r="672" spans="16:16" x14ac:dyDescent="0.35">
      <c r="P672" s="15">
        <v>9153</v>
      </c>
    </row>
    <row r="673" spans="16:16" x14ac:dyDescent="0.35">
      <c r="P673" s="14">
        <v>10379</v>
      </c>
    </row>
    <row r="674" spans="16:16" x14ac:dyDescent="0.35">
      <c r="P674" s="15">
        <v>9204</v>
      </c>
    </row>
    <row r="675" spans="16:16" x14ac:dyDescent="0.35">
      <c r="P675" s="14">
        <v>3197</v>
      </c>
    </row>
    <row r="676" spans="16:16" x14ac:dyDescent="0.35">
      <c r="P676" s="15">
        <v>2920</v>
      </c>
    </row>
    <row r="677" spans="16:16" x14ac:dyDescent="0.35">
      <c r="P677" s="14">
        <v>6961</v>
      </c>
    </row>
    <row r="678" spans="16:16" x14ac:dyDescent="0.35">
      <c r="P678" s="15">
        <v>4673</v>
      </c>
    </row>
    <row r="679" spans="16:16" x14ac:dyDescent="0.35">
      <c r="P679" s="14">
        <v>9937</v>
      </c>
    </row>
    <row r="680" spans="16:16" x14ac:dyDescent="0.35">
      <c r="P680" s="15">
        <v>8779</v>
      </c>
    </row>
    <row r="681" spans="16:16" x14ac:dyDescent="0.35">
      <c r="P681" s="14">
        <v>9596</v>
      </c>
    </row>
    <row r="682" spans="16:16" x14ac:dyDescent="0.35">
      <c r="P682" s="15">
        <v>2891</v>
      </c>
    </row>
    <row r="683" spans="16:16" x14ac:dyDescent="0.35">
      <c r="P683" s="14">
        <v>4910</v>
      </c>
    </row>
    <row r="684" spans="16:16" x14ac:dyDescent="0.35">
      <c r="P684" s="15">
        <v>75</v>
      </c>
    </row>
    <row r="685" spans="16:16" x14ac:dyDescent="0.35">
      <c r="P685" s="14">
        <v>10120</v>
      </c>
    </row>
    <row r="686" spans="16:16" x14ac:dyDescent="0.35">
      <c r="P686" s="15">
        <v>6327</v>
      </c>
    </row>
    <row r="687" spans="16:16" x14ac:dyDescent="0.35">
      <c r="P687" s="14">
        <v>10142</v>
      </c>
    </row>
    <row r="688" spans="16:16" x14ac:dyDescent="0.35">
      <c r="P688" s="15">
        <v>9826</v>
      </c>
    </row>
    <row r="689" spans="16:16" x14ac:dyDescent="0.35">
      <c r="P689" s="14">
        <v>1501</v>
      </c>
    </row>
    <row r="690" spans="16:16" x14ac:dyDescent="0.35">
      <c r="P690" s="15">
        <v>10767</v>
      </c>
    </row>
    <row r="691" spans="16:16" x14ac:dyDescent="0.35">
      <c r="P691" s="14">
        <v>7279</v>
      </c>
    </row>
    <row r="692" spans="16:16" x14ac:dyDescent="0.35">
      <c r="P692" s="15">
        <v>7230</v>
      </c>
    </row>
    <row r="693" spans="16:16" x14ac:dyDescent="0.35">
      <c r="P693" s="14">
        <v>143</v>
      </c>
    </row>
    <row r="694" spans="16:16" x14ac:dyDescent="0.35">
      <c r="P694" s="15">
        <v>450</v>
      </c>
    </row>
    <row r="695" spans="16:16" x14ac:dyDescent="0.35">
      <c r="P695" s="14">
        <v>9316</v>
      </c>
    </row>
    <row r="696" spans="16:16" x14ac:dyDescent="0.35">
      <c r="P696" s="15">
        <v>6379</v>
      </c>
    </row>
    <row r="697" spans="16:16" x14ac:dyDescent="0.35">
      <c r="P697" s="14">
        <v>9239</v>
      </c>
    </row>
    <row r="698" spans="16:16" x14ac:dyDescent="0.35">
      <c r="P698" s="15">
        <v>8315</v>
      </c>
    </row>
    <row r="699" spans="16:16" x14ac:dyDescent="0.35">
      <c r="P699" s="14">
        <v>2868</v>
      </c>
    </row>
    <row r="700" spans="16:16" x14ac:dyDescent="0.35">
      <c r="P700" s="15">
        <v>10888</v>
      </c>
    </row>
    <row r="701" spans="16:16" x14ac:dyDescent="0.35">
      <c r="P701" s="14">
        <v>1277</v>
      </c>
    </row>
    <row r="702" spans="16:16" x14ac:dyDescent="0.35">
      <c r="P702" s="15">
        <v>9977</v>
      </c>
    </row>
    <row r="703" spans="16:16" x14ac:dyDescent="0.35">
      <c r="P703" s="14">
        <v>10196</v>
      </c>
    </row>
    <row r="704" spans="16:16" x14ac:dyDescent="0.35">
      <c r="P704" s="15">
        <v>6384</v>
      </c>
    </row>
    <row r="705" spans="16:16" x14ac:dyDescent="0.35">
      <c r="P705" s="14">
        <v>8029</v>
      </c>
    </row>
    <row r="706" spans="16:16" x14ac:dyDescent="0.35">
      <c r="P706" s="15">
        <v>968</v>
      </c>
    </row>
    <row r="707" spans="16:16" x14ac:dyDescent="0.35">
      <c r="P707" s="14">
        <v>6988</v>
      </c>
    </row>
    <row r="708" spans="16:16" x14ac:dyDescent="0.35">
      <c r="P708" s="15">
        <v>4472</v>
      </c>
    </row>
    <row r="709" spans="16:16" x14ac:dyDescent="0.35">
      <c r="P709" s="14">
        <v>6991</v>
      </c>
    </row>
    <row r="710" spans="16:16" x14ac:dyDescent="0.35">
      <c r="P710" s="15">
        <v>3336</v>
      </c>
    </row>
    <row r="711" spans="16:16" x14ac:dyDescent="0.35">
      <c r="P711" s="14">
        <v>4301</v>
      </c>
    </row>
    <row r="712" spans="16:16" x14ac:dyDescent="0.35">
      <c r="P712" s="15">
        <v>1940</v>
      </c>
    </row>
    <row r="713" spans="16:16" x14ac:dyDescent="0.35">
      <c r="P713" s="14">
        <v>1272</v>
      </c>
    </row>
    <row r="714" spans="16:16" x14ac:dyDescent="0.35">
      <c r="P714" s="15">
        <v>1388</v>
      </c>
    </row>
    <row r="715" spans="16:16" x14ac:dyDescent="0.35">
      <c r="P715" s="14">
        <v>1044</v>
      </c>
    </row>
    <row r="716" spans="16:16" x14ac:dyDescent="0.35">
      <c r="P716" s="15">
        <v>6969</v>
      </c>
    </row>
    <row r="717" spans="16:16" x14ac:dyDescent="0.35">
      <c r="P717" s="14">
        <v>10479</v>
      </c>
    </row>
    <row r="718" spans="16:16" x14ac:dyDescent="0.35">
      <c r="P718" s="15">
        <v>3619</v>
      </c>
    </row>
    <row r="719" spans="16:16" x14ac:dyDescent="0.35">
      <c r="P719" s="14">
        <v>1715</v>
      </c>
    </row>
    <row r="720" spans="16:16" x14ac:dyDescent="0.35">
      <c r="P720" s="15">
        <v>10159</v>
      </c>
    </row>
    <row r="721" spans="16:16" x14ac:dyDescent="0.35">
      <c r="P721" s="14">
        <v>1463</v>
      </c>
    </row>
    <row r="722" spans="16:16" x14ac:dyDescent="0.35">
      <c r="P722" s="15">
        <v>5114</v>
      </c>
    </row>
    <row r="723" spans="16:16" x14ac:dyDescent="0.35">
      <c r="P723" s="14">
        <v>4990</v>
      </c>
    </row>
    <row r="724" spans="16:16" x14ac:dyDescent="0.35">
      <c r="P724" s="15">
        <v>4329</v>
      </c>
    </row>
    <row r="725" spans="16:16" x14ac:dyDescent="0.35">
      <c r="P725" s="14">
        <v>10936</v>
      </c>
    </row>
    <row r="726" spans="16:16" x14ac:dyDescent="0.35">
      <c r="P726" s="15">
        <v>4692</v>
      </c>
    </row>
    <row r="727" spans="16:16" x14ac:dyDescent="0.35">
      <c r="P727" s="14">
        <v>7212</v>
      </c>
    </row>
    <row r="728" spans="16:16" x14ac:dyDescent="0.35">
      <c r="P728" s="15">
        <v>6086</v>
      </c>
    </row>
    <row r="729" spans="16:16" x14ac:dyDescent="0.35">
      <c r="P729" s="14">
        <v>437</v>
      </c>
    </row>
    <row r="730" spans="16:16" x14ac:dyDescent="0.35">
      <c r="P730" s="15">
        <v>11171</v>
      </c>
    </row>
    <row r="731" spans="16:16" x14ac:dyDescent="0.35">
      <c r="P731" s="14">
        <v>11101</v>
      </c>
    </row>
    <row r="732" spans="16:16" x14ac:dyDescent="0.35">
      <c r="P732" s="15">
        <v>5329</v>
      </c>
    </row>
    <row r="733" spans="16:16" x14ac:dyDescent="0.35">
      <c r="P733" s="14">
        <v>610</v>
      </c>
    </row>
    <row r="734" spans="16:16" x14ac:dyDescent="0.35">
      <c r="P734" s="15">
        <v>9384</v>
      </c>
    </row>
    <row r="735" spans="16:16" x14ac:dyDescent="0.35">
      <c r="P735" s="14">
        <v>5956</v>
      </c>
    </row>
    <row r="736" spans="16:16" x14ac:dyDescent="0.35">
      <c r="P736" s="15">
        <v>10430</v>
      </c>
    </row>
    <row r="737" spans="16:16" x14ac:dyDescent="0.35">
      <c r="P737" s="14">
        <v>7875</v>
      </c>
    </row>
    <row r="738" spans="16:16" x14ac:dyDescent="0.35">
      <c r="P738" s="15">
        <v>7072</v>
      </c>
    </row>
    <row r="739" spans="16:16" x14ac:dyDescent="0.35">
      <c r="P739" s="14">
        <v>6255</v>
      </c>
    </row>
    <row r="740" spans="16:16" x14ac:dyDescent="0.35">
      <c r="P740" s="15">
        <v>6516</v>
      </c>
    </row>
    <row r="741" spans="16:16" x14ac:dyDescent="0.35">
      <c r="P741" s="14">
        <v>5564</v>
      </c>
    </row>
    <row r="742" spans="16:16" x14ac:dyDescent="0.35">
      <c r="P742" s="15">
        <v>5682</v>
      </c>
    </row>
    <row r="743" spans="16:16" x14ac:dyDescent="0.35">
      <c r="P743" s="14">
        <v>7458</v>
      </c>
    </row>
    <row r="744" spans="16:16" x14ac:dyDescent="0.35">
      <c r="P744" s="15">
        <v>5237</v>
      </c>
    </row>
    <row r="745" spans="16:16" x14ac:dyDescent="0.35">
      <c r="P745" s="14">
        <v>7761</v>
      </c>
    </row>
    <row r="746" spans="16:16" x14ac:dyDescent="0.35">
      <c r="P746" s="15">
        <v>5278</v>
      </c>
    </row>
    <row r="747" spans="16:16" x14ac:dyDescent="0.35">
      <c r="P747" s="14">
        <v>3560</v>
      </c>
    </row>
    <row r="748" spans="16:16" x14ac:dyDescent="0.35">
      <c r="P748" s="15">
        <v>7235</v>
      </c>
    </row>
    <row r="749" spans="16:16" x14ac:dyDescent="0.35">
      <c r="P749" s="14">
        <v>10548</v>
      </c>
    </row>
    <row r="750" spans="16:16" x14ac:dyDescent="0.35">
      <c r="P750" s="15">
        <v>2281</v>
      </c>
    </row>
    <row r="751" spans="16:16" x14ac:dyDescent="0.35">
      <c r="P751" s="14">
        <v>4073</v>
      </c>
    </row>
    <row r="752" spans="16:16" x14ac:dyDescent="0.35">
      <c r="P752" s="15">
        <v>6974</v>
      </c>
    </row>
    <row r="753" spans="16:16" x14ac:dyDescent="0.35">
      <c r="P753" s="14">
        <v>7938</v>
      </c>
    </row>
    <row r="754" spans="16:16" x14ac:dyDescent="0.35">
      <c r="P754" s="15">
        <v>7094</v>
      </c>
    </row>
    <row r="755" spans="16:16" x14ac:dyDescent="0.35">
      <c r="P755" s="14">
        <v>3667</v>
      </c>
    </row>
    <row r="756" spans="16:16" x14ac:dyDescent="0.35">
      <c r="P756" s="15">
        <v>7723</v>
      </c>
    </row>
    <row r="757" spans="16:16" x14ac:dyDescent="0.35">
      <c r="P757" s="14">
        <v>3870</v>
      </c>
    </row>
    <row r="758" spans="16:16" x14ac:dyDescent="0.35">
      <c r="P758" s="15">
        <v>4012</v>
      </c>
    </row>
    <row r="759" spans="16:16" x14ac:dyDescent="0.35">
      <c r="P759" s="14">
        <v>5909</v>
      </c>
    </row>
    <row r="760" spans="16:16" x14ac:dyDescent="0.35">
      <c r="P760" s="15">
        <v>10470</v>
      </c>
    </row>
    <row r="761" spans="16:16" x14ac:dyDescent="0.35">
      <c r="P761" s="14">
        <v>6488</v>
      </c>
    </row>
    <row r="762" spans="16:16" x14ac:dyDescent="0.35">
      <c r="P762" s="15">
        <v>10270</v>
      </c>
    </row>
    <row r="763" spans="16:16" x14ac:dyDescent="0.35">
      <c r="P763" s="14">
        <v>6887</v>
      </c>
    </row>
    <row r="764" spans="16:16" x14ac:dyDescent="0.35">
      <c r="P764" s="15">
        <v>6406</v>
      </c>
    </row>
    <row r="765" spans="16:16" x14ac:dyDescent="0.35">
      <c r="P765" s="14">
        <v>7573</v>
      </c>
    </row>
    <row r="766" spans="16:16" x14ac:dyDescent="0.35">
      <c r="P766" s="15">
        <v>4508</v>
      </c>
    </row>
    <row r="767" spans="16:16" x14ac:dyDescent="0.35">
      <c r="P767" s="14">
        <v>221</v>
      </c>
    </row>
    <row r="768" spans="16:16" x14ac:dyDescent="0.35">
      <c r="P768" s="15">
        <v>5331</v>
      </c>
    </row>
    <row r="769" spans="16:16" x14ac:dyDescent="0.35">
      <c r="P769" s="14">
        <v>1911</v>
      </c>
    </row>
    <row r="770" spans="16:16" x14ac:dyDescent="0.35">
      <c r="P770" s="15">
        <v>20</v>
      </c>
    </row>
    <row r="771" spans="16:16" x14ac:dyDescent="0.35">
      <c r="P771" s="14">
        <v>8786</v>
      </c>
    </row>
    <row r="772" spans="16:16" x14ac:dyDescent="0.35">
      <c r="P772" s="15">
        <v>10582</v>
      </c>
    </row>
    <row r="773" spans="16:16" x14ac:dyDescent="0.35">
      <c r="P773" s="14">
        <v>1915</v>
      </c>
    </row>
    <row r="774" spans="16:16" x14ac:dyDescent="0.35">
      <c r="P774" s="15">
        <v>8897</v>
      </c>
    </row>
    <row r="775" spans="16:16" x14ac:dyDescent="0.35">
      <c r="P775" s="14">
        <v>2371</v>
      </c>
    </row>
    <row r="776" spans="16:16" x14ac:dyDescent="0.35">
      <c r="P776" s="15">
        <v>4303</v>
      </c>
    </row>
    <row r="777" spans="16:16" x14ac:dyDescent="0.35">
      <c r="P777" s="14">
        <v>6825</v>
      </c>
    </row>
    <row r="778" spans="16:16" x14ac:dyDescent="0.35">
      <c r="P778" s="15">
        <v>1072</v>
      </c>
    </row>
    <row r="779" spans="16:16" x14ac:dyDescent="0.35">
      <c r="P779" s="14">
        <v>4964</v>
      </c>
    </row>
    <row r="780" spans="16:16" x14ac:dyDescent="0.35">
      <c r="P780" s="15">
        <v>2461</v>
      </c>
    </row>
    <row r="781" spans="16:16" x14ac:dyDescent="0.35">
      <c r="P781" s="14">
        <v>10736</v>
      </c>
    </row>
    <row r="782" spans="16:16" x14ac:dyDescent="0.35">
      <c r="P782" s="15">
        <v>3194</v>
      </c>
    </row>
    <row r="783" spans="16:16" x14ac:dyDescent="0.35">
      <c r="P783" s="14">
        <v>10839</v>
      </c>
    </row>
    <row r="784" spans="16:16" x14ac:dyDescent="0.35">
      <c r="P784" s="15">
        <v>49</v>
      </c>
    </row>
    <row r="785" spans="16:16" x14ac:dyDescent="0.35">
      <c r="P785" s="14">
        <v>4290</v>
      </c>
    </row>
    <row r="786" spans="16:16" x14ac:dyDescent="0.35">
      <c r="P786" s="15">
        <v>10219</v>
      </c>
    </row>
    <row r="787" spans="16:16" x14ac:dyDescent="0.35">
      <c r="P787" s="14">
        <v>4211</v>
      </c>
    </row>
    <row r="788" spans="16:16" x14ac:dyDescent="0.35">
      <c r="P788" s="15">
        <v>1135</v>
      </c>
    </row>
    <row r="789" spans="16:16" x14ac:dyDescent="0.35">
      <c r="P789" s="14">
        <v>6299</v>
      </c>
    </row>
    <row r="790" spans="16:16" x14ac:dyDescent="0.35">
      <c r="P790" s="15">
        <v>10846</v>
      </c>
    </row>
    <row r="791" spans="16:16" x14ac:dyDescent="0.35">
      <c r="P791" s="14">
        <v>347</v>
      </c>
    </row>
    <row r="792" spans="16:16" x14ac:dyDescent="0.35">
      <c r="P792" s="15">
        <v>6543</v>
      </c>
    </row>
    <row r="793" spans="16:16" x14ac:dyDescent="0.35">
      <c r="P793" s="14">
        <v>10446</v>
      </c>
    </row>
    <row r="794" spans="16:16" x14ac:dyDescent="0.35">
      <c r="P794" s="15">
        <v>3479</v>
      </c>
    </row>
    <row r="795" spans="16:16" x14ac:dyDescent="0.35">
      <c r="P795" s="14">
        <v>11075</v>
      </c>
    </row>
    <row r="796" spans="16:16" x14ac:dyDescent="0.35">
      <c r="P796" s="15">
        <v>4442</v>
      </c>
    </row>
    <row r="797" spans="16:16" x14ac:dyDescent="0.35">
      <c r="P797" s="14">
        <v>199</v>
      </c>
    </row>
    <row r="798" spans="16:16" x14ac:dyDescent="0.35">
      <c r="P798" s="15">
        <v>6722</v>
      </c>
    </row>
    <row r="799" spans="16:16" x14ac:dyDescent="0.35">
      <c r="P799" s="14">
        <v>796</v>
      </c>
    </row>
    <row r="800" spans="16:16" x14ac:dyDescent="0.35">
      <c r="P800" s="15">
        <v>3749</v>
      </c>
    </row>
    <row r="801" spans="16:16" x14ac:dyDescent="0.35">
      <c r="P801" s="14">
        <v>8523</v>
      </c>
    </row>
    <row r="802" spans="16:16" x14ac:dyDescent="0.35">
      <c r="P802" s="15">
        <v>310</v>
      </c>
    </row>
    <row r="803" spans="16:16" x14ac:dyDescent="0.35">
      <c r="P803" s="14">
        <v>8629</v>
      </c>
    </row>
    <row r="804" spans="16:16" x14ac:dyDescent="0.35">
      <c r="P804" s="15">
        <v>236</v>
      </c>
    </row>
    <row r="805" spans="16:16" x14ac:dyDescent="0.35">
      <c r="P805" s="14">
        <v>9930</v>
      </c>
    </row>
    <row r="806" spans="16:16" x14ac:dyDescent="0.35">
      <c r="P806" s="15">
        <v>3483</v>
      </c>
    </row>
    <row r="807" spans="16:16" x14ac:dyDescent="0.35">
      <c r="P807" s="14">
        <v>4599</v>
      </c>
    </row>
    <row r="808" spans="16:16" x14ac:dyDescent="0.35">
      <c r="P808" s="15">
        <v>7326</v>
      </c>
    </row>
    <row r="809" spans="16:16" x14ac:dyDescent="0.35">
      <c r="P809" s="14">
        <v>7352</v>
      </c>
    </row>
    <row r="810" spans="16:16" x14ac:dyDescent="0.35">
      <c r="P810" s="15">
        <v>2350</v>
      </c>
    </row>
    <row r="811" spans="16:16" x14ac:dyDescent="0.35">
      <c r="P811" s="14">
        <v>9145</v>
      </c>
    </row>
    <row r="812" spans="16:16" x14ac:dyDescent="0.35">
      <c r="P812" s="15">
        <v>2964</v>
      </c>
    </row>
    <row r="813" spans="16:16" x14ac:dyDescent="0.35">
      <c r="P813" s="14">
        <v>5585</v>
      </c>
    </row>
    <row r="814" spans="16:16" x14ac:dyDescent="0.35">
      <c r="P814" s="15">
        <v>9687</v>
      </c>
    </row>
    <row r="815" spans="16:16" x14ac:dyDescent="0.35">
      <c r="P815" s="14">
        <v>3732</v>
      </c>
    </row>
    <row r="816" spans="16:16" x14ac:dyDescent="0.35">
      <c r="P816" s="15">
        <v>6303</v>
      </c>
    </row>
    <row r="817" spans="16:16" x14ac:dyDescent="0.35">
      <c r="P817" s="14">
        <v>11176</v>
      </c>
    </row>
    <row r="818" spans="16:16" x14ac:dyDescent="0.35">
      <c r="P818" s="15">
        <v>2986</v>
      </c>
    </row>
    <row r="819" spans="16:16" x14ac:dyDescent="0.35">
      <c r="P819" s="14">
        <v>7462</v>
      </c>
    </row>
    <row r="820" spans="16:16" x14ac:dyDescent="0.35">
      <c r="P820" s="15">
        <v>3900</v>
      </c>
    </row>
    <row r="821" spans="16:16" x14ac:dyDescent="0.35">
      <c r="P821" s="14">
        <v>7034</v>
      </c>
    </row>
    <row r="822" spans="16:16" x14ac:dyDescent="0.35">
      <c r="P822" s="15">
        <v>9493</v>
      </c>
    </row>
    <row r="823" spans="16:16" x14ac:dyDescent="0.35">
      <c r="P823" s="14">
        <v>1143</v>
      </c>
    </row>
    <row r="824" spans="16:16" x14ac:dyDescent="0.35">
      <c r="P824" s="15">
        <v>1</v>
      </c>
    </row>
    <row r="825" spans="16:16" x14ac:dyDescent="0.35">
      <c r="P825" s="14">
        <v>3855</v>
      </c>
    </row>
    <row r="826" spans="16:16" x14ac:dyDescent="0.35">
      <c r="P826" s="15">
        <v>5536</v>
      </c>
    </row>
    <row r="827" spans="16:16" x14ac:dyDescent="0.35">
      <c r="P827" s="14">
        <v>5989</v>
      </c>
    </row>
    <row r="828" spans="16:16" x14ac:dyDescent="0.35">
      <c r="P828" s="15">
        <v>9499</v>
      </c>
    </row>
    <row r="829" spans="16:16" x14ac:dyDescent="0.35">
      <c r="P829" s="14">
        <v>6768</v>
      </c>
    </row>
    <row r="830" spans="16:16" x14ac:dyDescent="0.35">
      <c r="P830" s="15">
        <v>2150</v>
      </c>
    </row>
    <row r="831" spans="16:16" x14ac:dyDescent="0.35">
      <c r="P831" s="14">
        <v>6646</v>
      </c>
    </row>
    <row r="832" spans="16:16" x14ac:dyDescent="0.35">
      <c r="P832" s="15">
        <v>4887</v>
      </c>
    </row>
    <row r="833" spans="16:16" x14ac:dyDescent="0.35">
      <c r="P833" s="14">
        <v>8560</v>
      </c>
    </row>
    <row r="834" spans="16:16" x14ac:dyDescent="0.35">
      <c r="P834" s="15">
        <v>3321</v>
      </c>
    </row>
    <row r="835" spans="16:16" x14ac:dyDescent="0.35">
      <c r="P835" s="14">
        <v>11003</v>
      </c>
    </row>
    <row r="836" spans="16:16" x14ac:dyDescent="0.35">
      <c r="P836" s="15">
        <v>10402</v>
      </c>
    </row>
    <row r="837" spans="16:16" x14ac:dyDescent="0.35">
      <c r="P837" s="14">
        <v>9904</v>
      </c>
    </row>
    <row r="838" spans="16:16" x14ac:dyDescent="0.35">
      <c r="P838" s="15">
        <v>6141</v>
      </c>
    </row>
    <row r="839" spans="16:16" x14ac:dyDescent="0.35">
      <c r="P839" s="14">
        <v>5687</v>
      </c>
    </row>
    <row r="840" spans="16:16" x14ac:dyDescent="0.35">
      <c r="P840" s="15">
        <v>10856</v>
      </c>
    </row>
    <row r="841" spans="16:16" x14ac:dyDescent="0.35">
      <c r="P841" s="14">
        <v>5121</v>
      </c>
    </row>
    <row r="842" spans="16:16" x14ac:dyDescent="0.35">
      <c r="P842" s="15">
        <v>4186</v>
      </c>
    </row>
    <row r="843" spans="16:16" x14ac:dyDescent="0.35">
      <c r="P843" s="14">
        <v>368</v>
      </c>
    </row>
    <row r="844" spans="16:16" x14ac:dyDescent="0.35">
      <c r="P844" s="15">
        <v>3312</v>
      </c>
    </row>
    <row r="845" spans="16:16" x14ac:dyDescent="0.35">
      <c r="P845" s="14">
        <v>11121</v>
      </c>
    </row>
    <row r="846" spans="16:16" x14ac:dyDescent="0.35">
      <c r="P846" s="15">
        <v>5332</v>
      </c>
    </row>
    <row r="847" spans="16:16" x14ac:dyDescent="0.35">
      <c r="P847" s="14">
        <v>5848</v>
      </c>
    </row>
    <row r="848" spans="16:16" x14ac:dyDescent="0.35">
      <c r="P848" s="15">
        <v>10343</v>
      </c>
    </row>
    <row r="849" spans="16:16" x14ac:dyDescent="0.35">
      <c r="P849" s="14">
        <v>5935</v>
      </c>
    </row>
    <row r="850" spans="16:16" x14ac:dyDescent="0.35">
      <c r="P850" s="15">
        <v>2895</v>
      </c>
    </row>
    <row r="851" spans="16:16" x14ac:dyDescent="0.35">
      <c r="P851" s="14">
        <v>10262</v>
      </c>
    </row>
    <row r="852" spans="16:16" x14ac:dyDescent="0.35">
      <c r="P852" s="15">
        <v>7848</v>
      </c>
    </row>
    <row r="853" spans="16:16" x14ac:dyDescent="0.35">
      <c r="P853" s="14">
        <v>9477</v>
      </c>
    </row>
    <row r="854" spans="16:16" x14ac:dyDescent="0.35">
      <c r="P854" s="15">
        <v>4856</v>
      </c>
    </row>
    <row r="855" spans="16:16" x14ac:dyDescent="0.35">
      <c r="P855" s="14">
        <v>7186</v>
      </c>
    </row>
    <row r="856" spans="16:16" x14ac:dyDescent="0.35">
      <c r="P856" s="15">
        <v>5794</v>
      </c>
    </row>
    <row r="857" spans="16:16" x14ac:dyDescent="0.35">
      <c r="P857" s="14">
        <v>1456</v>
      </c>
    </row>
    <row r="858" spans="16:16" x14ac:dyDescent="0.35">
      <c r="P858" s="15">
        <v>4877</v>
      </c>
    </row>
    <row r="859" spans="16:16" x14ac:dyDescent="0.35">
      <c r="P859" s="14">
        <v>425</v>
      </c>
    </row>
    <row r="860" spans="16:16" x14ac:dyDescent="0.35">
      <c r="P860" s="15">
        <v>3007</v>
      </c>
    </row>
    <row r="861" spans="16:16" x14ac:dyDescent="0.35">
      <c r="P861" s="14">
        <v>1031</v>
      </c>
    </row>
    <row r="862" spans="16:16" x14ac:dyDescent="0.35">
      <c r="P862" s="15">
        <v>4297</v>
      </c>
    </row>
    <row r="863" spans="16:16" x14ac:dyDescent="0.35">
      <c r="P863" s="14">
        <v>807</v>
      </c>
    </row>
    <row r="864" spans="16:16" x14ac:dyDescent="0.35">
      <c r="P864" s="15">
        <v>9553</v>
      </c>
    </row>
    <row r="865" spans="16:16" x14ac:dyDescent="0.35">
      <c r="P865" s="14">
        <v>4271</v>
      </c>
    </row>
    <row r="866" spans="16:16" x14ac:dyDescent="0.35">
      <c r="P866" s="15">
        <v>4120</v>
      </c>
    </row>
    <row r="867" spans="16:16" x14ac:dyDescent="0.35">
      <c r="P867" s="14">
        <v>2036</v>
      </c>
    </row>
    <row r="868" spans="16:16" x14ac:dyDescent="0.35">
      <c r="P868" s="15">
        <v>115</v>
      </c>
    </row>
    <row r="869" spans="16:16" x14ac:dyDescent="0.35">
      <c r="P869" s="14">
        <v>4259</v>
      </c>
    </row>
    <row r="870" spans="16:16" x14ac:dyDescent="0.35">
      <c r="P870" s="15">
        <v>8687</v>
      </c>
    </row>
    <row r="871" spans="16:16" x14ac:dyDescent="0.35">
      <c r="P871" s="14">
        <v>2447</v>
      </c>
    </row>
    <row r="872" spans="16:16" x14ac:dyDescent="0.35">
      <c r="P872" s="15">
        <v>10140</v>
      </c>
    </row>
    <row r="873" spans="16:16" x14ac:dyDescent="0.35">
      <c r="P873" s="14">
        <v>9353</v>
      </c>
    </row>
    <row r="874" spans="16:16" x14ac:dyDescent="0.35">
      <c r="P874" s="15">
        <v>3623</v>
      </c>
    </row>
    <row r="875" spans="16:16" x14ac:dyDescent="0.35">
      <c r="P875" s="14">
        <v>738</v>
      </c>
    </row>
    <row r="876" spans="16:16" x14ac:dyDescent="0.35">
      <c r="P876" s="15">
        <v>7631</v>
      </c>
    </row>
    <row r="877" spans="16:16" x14ac:dyDescent="0.35">
      <c r="P877" s="14">
        <v>4789</v>
      </c>
    </row>
    <row r="878" spans="16:16" x14ac:dyDescent="0.35">
      <c r="P878" s="15">
        <v>773</v>
      </c>
    </row>
    <row r="879" spans="16:16" x14ac:dyDescent="0.35">
      <c r="P879" s="14">
        <v>10602</v>
      </c>
    </row>
    <row r="880" spans="16:16" x14ac:dyDescent="0.35">
      <c r="P880" s="15">
        <v>1446</v>
      </c>
    </row>
    <row r="881" spans="16:16" x14ac:dyDescent="0.35">
      <c r="P881" s="14">
        <v>3270</v>
      </c>
    </row>
    <row r="882" spans="16:16" x14ac:dyDescent="0.35">
      <c r="P882" s="15">
        <v>8443</v>
      </c>
    </row>
    <row r="883" spans="16:16" x14ac:dyDescent="0.35">
      <c r="P883" s="14">
        <v>9653</v>
      </c>
    </row>
    <row r="884" spans="16:16" x14ac:dyDescent="0.35">
      <c r="P884" s="15">
        <v>8916</v>
      </c>
    </row>
    <row r="885" spans="16:16" x14ac:dyDescent="0.35">
      <c r="P885" s="14">
        <v>8017</v>
      </c>
    </row>
    <row r="886" spans="16:16" x14ac:dyDescent="0.35">
      <c r="P886" s="15">
        <v>5830</v>
      </c>
    </row>
    <row r="887" spans="16:16" x14ac:dyDescent="0.35">
      <c r="P887" s="14">
        <v>4597</v>
      </c>
    </row>
    <row r="888" spans="16:16" x14ac:dyDescent="0.35">
      <c r="P888" s="15">
        <v>7023</v>
      </c>
    </row>
    <row r="889" spans="16:16" x14ac:dyDescent="0.35">
      <c r="P889" s="14">
        <v>8086</v>
      </c>
    </row>
    <row r="890" spans="16:16" x14ac:dyDescent="0.35">
      <c r="P890" s="15">
        <v>8825</v>
      </c>
    </row>
    <row r="891" spans="16:16" x14ac:dyDescent="0.35">
      <c r="P891" s="14">
        <v>2930</v>
      </c>
    </row>
    <row r="892" spans="16:16" x14ac:dyDescent="0.35">
      <c r="P892" s="15">
        <v>1928</v>
      </c>
    </row>
    <row r="893" spans="16:16" x14ac:dyDescent="0.35">
      <c r="P893" s="14">
        <v>7108</v>
      </c>
    </row>
    <row r="894" spans="16:16" x14ac:dyDescent="0.35">
      <c r="P894" s="15">
        <v>10925</v>
      </c>
    </row>
    <row r="895" spans="16:16" x14ac:dyDescent="0.35">
      <c r="P895" s="14">
        <v>9960</v>
      </c>
    </row>
    <row r="896" spans="16:16" x14ac:dyDescent="0.35">
      <c r="P896" s="15">
        <v>8800</v>
      </c>
    </row>
    <row r="897" spans="16:16" x14ac:dyDescent="0.35">
      <c r="P897" s="14">
        <v>9224</v>
      </c>
    </row>
    <row r="898" spans="16:16" x14ac:dyDescent="0.35">
      <c r="P898" s="15">
        <v>5519</v>
      </c>
    </row>
    <row r="899" spans="16:16" x14ac:dyDescent="0.35">
      <c r="P899" s="14">
        <v>5046</v>
      </c>
    </row>
    <row r="900" spans="16:16" x14ac:dyDescent="0.35">
      <c r="P900" s="15">
        <v>7037</v>
      </c>
    </row>
    <row r="901" spans="16:16" x14ac:dyDescent="0.35">
      <c r="P901" s="14">
        <v>905</v>
      </c>
    </row>
    <row r="902" spans="16:16" x14ac:dyDescent="0.35">
      <c r="P902" s="15">
        <v>8624</v>
      </c>
    </row>
    <row r="903" spans="16:16" x14ac:dyDescent="0.35">
      <c r="P903" s="14">
        <v>8945</v>
      </c>
    </row>
    <row r="904" spans="16:16" x14ac:dyDescent="0.35">
      <c r="P904" s="15">
        <v>6445</v>
      </c>
    </row>
    <row r="905" spans="16:16" x14ac:dyDescent="0.35">
      <c r="P905" s="14">
        <v>2727</v>
      </c>
    </row>
    <row r="906" spans="16:16" x14ac:dyDescent="0.35">
      <c r="P906" s="15">
        <v>6404</v>
      </c>
    </row>
    <row r="907" spans="16:16" x14ac:dyDescent="0.35">
      <c r="P907" s="14">
        <v>11074</v>
      </c>
    </row>
    <row r="908" spans="16:16" x14ac:dyDescent="0.35">
      <c r="P908" s="15">
        <v>10150</v>
      </c>
    </row>
    <row r="909" spans="16:16" x14ac:dyDescent="0.35">
      <c r="P909" s="14">
        <v>1968</v>
      </c>
    </row>
    <row r="910" spans="16:16" x14ac:dyDescent="0.35">
      <c r="P910" s="15">
        <v>6534</v>
      </c>
    </row>
    <row r="911" spans="16:16" x14ac:dyDescent="0.35">
      <c r="P911" s="14">
        <v>9485</v>
      </c>
    </row>
    <row r="912" spans="16:16" x14ac:dyDescent="0.35">
      <c r="P912" s="15">
        <v>7053</v>
      </c>
    </row>
    <row r="913" spans="16:16" x14ac:dyDescent="0.35">
      <c r="P913" s="14">
        <v>4654</v>
      </c>
    </row>
    <row r="914" spans="16:16" x14ac:dyDescent="0.35">
      <c r="P914" s="15">
        <v>9760</v>
      </c>
    </row>
    <row r="915" spans="16:16" x14ac:dyDescent="0.35">
      <c r="P915" s="14">
        <v>1048</v>
      </c>
    </row>
    <row r="916" spans="16:16" x14ac:dyDescent="0.35">
      <c r="P916" s="15">
        <v>10619</v>
      </c>
    </row>
    <row r="917" spans="16:16" x14ac:dyDescent="0.35">
      <c r="P917" s="14">
        <v>9308</v>
      </c>
    </row>
    <row r="918" spans="16:16" x14ac:dyDescent="0.35">
      <c r="P918" s="15">
        <v>10505</v>
      </c>
    </row>
    <row r="919" spans="16:16" x14ac:dyDescent="0.35">
      <c r="P919" s="14">
        <v>8362</v>
      </c>
    </row>
    <row r="920" spans="16:16" x14ac:dyDescent="0.35">
      <c r="P920" s="15">
        <v>2625</v>
      </c>
    </row>
    <row r="921" spans="16:16" x14ac:dyDescent="0.35">
      <c r="P921" s="14">
        <v>4637</v>
      </c>
    </row>
    <row r="922" spans="16:16" x14ac:dyDescent="0.35">
      <c r="P922" s="15">
        <v>9972</v>
      </c>
    </row>
    <row r="923" spans="16:16" x14ac:dyDescent="0.35">
      <c r="P923" s="14">
        <v>4483</v>
      </c>
    </row>
    <row r="924" spans="16:16" x14ac:dyDescent="0.35">
      <c r="P924" s="15">
        <v>4487</v>
      </c>
    </row>
    <row r="925" spans="16:16" x14ac:dyDescent="0.35">
      <c r="P925" s="14">
        <v>4988</v>
      </c>
    </row>
    <row r="926" spans="16:16" x14ac:dyDescent="0.35">
      <c r="P926" s="15">
        <v>8931</v>
      </c>
    </row>
    <row r="927" spans="16:16" x14ac:dyDescent="0.35">
      <c r="P927" s="14">
        <v>5871</v>
      </c>
    </row>
    <row r="928" spans="16:16" x14ac:dyDescent="0.35">
      <c r="P928" s="15">
        <v>2008</v>
      </c>
    </row>
    <row r="929" spans="16:16" x14ac:dyDescent="0.35">
      <c r="P929" s="14">
        <v>3139</v>
      </c>
    </row>
    <row r="930" spans="16:16" x14ac:dyDescent="0.35">
      <c r="P930" s="15">
        <v>10037</v>
      </c>
    </row>
    <row r="931" spans="16:16" x14ac:dyDescent="0.35">
      <c r="P931" s="14">
        <v>10673</v>
      </c>
    </row>
    <row r="932" spans="16:16" x14ac:dyDescent="0.35">
      <c r="P932" s="15">
        <v>5303</v>
      </c>
    </row>
    <row r="933" spans="16:16" x14ac:dyDescent="0.35">
      <c r="P933" s="14">
        <v>538</v>
      </c>
    </row>
    <row r="934" spans="16:16" x14ac:dyDescent="0.35">
      <c r="P934" s="15">
        <v>7922</v>
      </c>
    </row>
    <row r="935" spans="16:16" x14ac:dyDescent="0.35">
      <c r="P935" s="14">
        <v>5692</v>
      </c>
    </row>
    <row r="936" spans="16:16" x14ac:dyDescent="0.35">
      <c r="P936" s="15">
        <v>4843</v>
      </c>
    </row>
    <row r="937" spans="16:16" x14ac:dyDescent="0.35">
      <c r="P937" s="14">
        <v>6383</v>
      </c>
    </row>
    <row r="938" spans="16:16" x14ac:dyDescent="0.35">
      <c r="P938" s="15">
        <v>1628</v>
      </c>
    </row>
    <row r="939" spans="16:16" x14ac:dyDescent="0.35">
      <c r="P939" s="14">
        <v>1204</v>
      </c>
    </row>
    <row r="940" spans="16:16" x14ac:dyDescent="0.35">
      <c r="P940" s="15">
        <v>3673</v>
      </c>
    </row>
    <row r="941" spans="16:16" x14ac:dyDescent="0.35">
      <c r="P941" s="14">
        <v>760</v>
      </c>
    </row>
    <row r="942" spans="16:16" x14ac:dyDescent="0.35">
      <c r="P942" s="15">
        <v>8957</v>
      </c>
    </row>
    <row r="943" spans="16:16" x14ac:dyDescent="0.35">
      <c r="P943" s="14">
        <v>4128</v>
      </c>
    </row>
    <row r="944" spans="16:16" x14ac:dyDescent="0.35">
      <c r="P944" s="15">
        <v>6810</v>
      </c>
    </row>
    <row r="945" spans="16:16" x14ac:dyDescent="0.35">
      <c r="P945" s="14">
        <v>5386</v>
      </c>
    </row>
    <row r="946" spans="16:16" x14ac:dyDescent="0.35">
      <c r="P946" s="15">
        <v>8700</v>
      </c>
    </row>
    <row r="947" spans="16:16" x14ac:dyDescent="0.35">
      <c r="P947" s="14">
        <v>3202</v>
      </c>
    </row>
    <row r="948" spans="16:16" x14ac:dyDescent="0.35">
      <c r="P948" s="15">
        <v>1328</v>
      </c>
    </row>
    <row r="949" spans="16:16" x14ac:dyDescent="0.35">
      <c r="P949" s="14">
        <v>8405</v>
      </c>
    </row>
    <row r="950" spans="16:16" x14ac:dyDescent="0.35">
      <c r="P950" s="15">
        <v>6515</v>
      </c>
    </row>
    <row r="951" spans="16:16" x14ac:dyDescent="0.35">
      <c r="P951" s="14">
        <v>2882</v>
      </c>
    </row>
    <row r="952" spans="16:16" x14ac:dyDescent="0.35">
      <c r="P952" s="15">
        <v>7574</v>
      </c>
    </row>
    <row r="953" spans="16:16" x14ac:dyDescent="0.35">
      <c r="P953" s="14">
        <v>6387</v>
      </c>
    </row>
    <row r="954" spans="16:16" x14ac:dyDescent="0.35">
      <c r="P954" s="15">
        <v>5320</v>
      </c>
    </row>
    <row r="955" spans="16:16" x14ac:dyDescent="0.35">
      <c r="P955" s="14">
        <v>5048</v>
      </c>
    </row>
    <row r="956" spans="16:16" x14ac:dyDescent="0.35">
      <c r="P956" s="15">
        <v>8146</v>
      </c>
    </row>
    <row r="957" spans="16:16" x14ac:dyDescent="0.35">
      <c r="P957" s="14">
        <v>10031</v>
      </c>
    </row>
    <row r="958" spans="16:16" x14ac:dyDescent="0.35">
      <c r="P958" s="15">
        <v>5748</v>
      </c>
    </row>
    <row r="959" spans="16:16" x14ac:dyDescent="0.35">
      <c r="P959" s="14">
        <v>2134</v>
      </c>
    </row>
    <row r="960" spans="16:16" x14ac:dyDescent="0.35">
      <c r="P960" s="15">
        <v>1523</v>
      </c>
    </row>
    <row r="961" spans="16:16" x14ac:dyDescent="0.35">
      <c r="P961" s="14">
        <v>9665</v>
      </c>
    </row>
    <row r="962" spans="16:16" x14ac:dyDescent="0.35">
      <c r="P962" s="15">
        <v>4640</v>
      </c>
    </row>
    <row r="963" spans="16:16" x14ac:dyDescent="0.35">
      <c r="P963" s="14">
        <v>3635</v>
      </c>
    </row>
    <row r="964" spans="16:16" x14ac:dyDescent="0.35">
      <c r="P964" s="15">
        <v>3547</v>
      </c>
    </row>
    <row r="965" spans="16:16" x14ac:dyDescent="0.35">
      <c r="P965" s="14">
        <v>2456</v>
      </c>
    </row>
    <row r="966" spans="16:16" x14ac:dyDescent="0.35">
      <c r="P966" s="15">
        <v>5633</v>
      </c>
    </row>
    <row r="967" spans="16:16" x14ac:dyDescent="0.35">
      <c r="P967" s="14">
        <v>7801</v>
      </c>
    </row>
    <row r="968" spans="16:16" x14ac:dyDescent="0.35">
      <c r="P968" s="15">
        <v>10489</v>
      </c>
    </row>
    <row r="969" spans="16:16" x14ac:dyDescent="0.35">
      <c r="P969" s="14">
        <v>7011</v>
      </c>
    </row>
    <row r="970" spans="16:16" x14ac:dyDescent="0.35">
      <c r="P970" s="15">
        <v>2620</v>
      </c>
    </row>
    <row r="971" spans="16:16" x14ac:dyDescent="0.35">
      <c r="P971" s="14">
        <v>3933</v>
      </c>
    </row>
    <row r="972" spans="16:16" x14ac:dyDescent="0.35">
      <c r="P972" s="15">
        <v>10981</v>
      </c>
    </row>
    <row r="973" spans="16:16" x14ac:dyDescent="0.35">
      <c r="P973" s="14">
        <v>1734</v>
      </c>
    </row>
    <row r="974" spans="16:16" x14ac:dyDescent="0.35">
      <c r="P974" s="15">
        <v>10995</v>
      </c>
    </row>
    <row r="975" spans="16:16" x14ac:dyDescent="0.35">
      <c r="P975" s="14">
        <v>6357</v>
      </c>
    </row>
    <row r="976" spans="16:16" x14ac:dyDescent="0.35">
      <c r="P976" s="15">
        <v>9209</v>
      </c>
    </row>
    <row r="977" spans="16:16" x14ac:dyDescent="0.35">
      <c r="P977" s="14">
        <v>10286</v>
      </c>
    </row>
    <row r="978" spans="16:16" x14ac:dyDescent="0.35">
      <c r="P978" s="15">
        <v>2611</v>
      </c>
    </row>
    <row r="979" spans="16:16" x14ac:dyDescent="0.35">
      <c r="P979" s="14">
        <v>1600</v>
      </c>
    </row>
    <row r="980" spans="16:16" x14ac:dyDescent="0.35">
      <c r="P980" s="15">
        <v>3308</v>
      </c>
    </row>
    <row r="981" spans="16:16" x14ac:dyDescent="0.35">
      <c r="P981" s="14">
        <v>5407</v>
      </c>
    </row>
    <row r="982" spans="16:16" x14ac:dyDescent="0.35">
      <c r="P982" s="15">
        <v>2166</v>
      </c>
    </row>
    <row r="983" spans="16:16" x14ac:dyDescent="0.35">
      <c r="P983" s="14">
        <v>3955</v>
      </c>
    </row>
    <row r="984" spans="16:16" x14ac:dyDescent="0.35">
      <c r="P984" s="15">
        <v>6634</v>
      </c>
    </row>
    <row r="985" spans="16:16" x14ac:dyDescent="0.35">
      <c r="P985" s="14">
        <v>3056</v>
      </c>
    </row>
    <row r="986" spans="16:16" x14ac:dyDescent="0.35">
      <c r="P986" s="15">
        <v>5718</v>
      </c>
    </row>
    <row r="987" spans="16:16" x14ac:dyDescent="0.35">
      <c r="P987" s="14">
        <v>6872</v>
      </c>
    </row>
    <row r="988" spans="16:16" x14ac:dyDescent="0.35">
      <c r="P988" s="15">
        <v>8164</v>
      </c>
    </row>
    <row r="989" spans="16:16" x14ac:dyDescent="0.35">
      <c r="P989" s="14">
        <v>4580</v>
      </c>
    </row>
    <row r="990" spans="16:16" x14ac:dyDescent="0.35">
      <c r="P990" s="15">
        <v>9305</v>
      </c>
    </row>
    <row r="991" spans="16:16" x14ac:dyDescent="0.35">
      <c r="P991" s="14">
        <v>453</v>
      </c>
    </row>
    <row r="992" spans="16:16" x14ac:dyDescent="0.35">
      <c r="P992" s="15">
        <v>8545</v>
      </c>
    </row>
    <row r="993" spans="16:16" x14ac:dyDescent="0.35">
      <c r="P993" s="14">
        <v>9850</v>
      </c>
    </row>
    <row r="994" spans="16:16" x14ac:dyDescent="0.35">
      <c r="P994" s="15">
        <v>7378</v>
      </c>
    </row>
    <row r="995" spans="16:16" x14ac:dyDescent="0.35">
      <c r="P995" s="14">
        <v>7646</v>
      </c>
    </row>
    <row r="996" spans="16:16" x14ac:dyDescent="0.35">
      <c r="P996" s="15">
        <v>1640</v>
      </c>
    </row>
    <row r="997" spans="16:16" x14ac:dyDescent="0.35">
      <c r="P997" s="14">
        <v>5184</v>
      </c>
    </row>
    <row r="998" spans="16:16" x14ac:dyDescent="0.35">
      <c r="P998" s="15">
        <v>8492</v>
      </c>
    </row>
    <row r="999" spans="16:16" x14ac:dyDescent="0.35">
      <c r="P999" s="14">
        <v>11188</v>
      </c>
    </row>
    <row r="1000" spans="16:16" x14ac:dyDescent="0.35">
      <c r="P1000" s="15">
        <v>1212</v>
      </c>
    </row>
    <row r="1001" spans="16:16" x14ac:dyDescent="0.35">
      <c r="P1001" s="14">
        <v>9097</v>
      </c>
    </row>
    <row r="1002" spans="16:16" x14ac:dyDescent="0.35">
      <c r="P1002" s="15">
        <v>10473</v>
      </c>
    </row>
    <row r="1003" spans="16:16" x14ac:dyDescent="0.35">
      <c r="P1003" s="14">
        <v>7962</v>
      </c>
    </row>
    <row r="1004" spans="16:16" x14ac:dyDescent="0.35">
      <c r="P1004" s="15">
        <v>9984</v>
      </c>
    </row>
    <row r="1005" spans="16:16" x14ac:dyDescent="0.35">
      <c r="P1005" s="14">
        <v>5527</v>
      </c>
    </row>
    <row r="1006" spans="16:16" x14ac:dyDescent="0.35">
      <c r="P1006" s="15">
        <v>6374</v>
      </c>
    </row>
    <row r="1007" spans="16:16" x14ac:dyDescent="0.35">
      <c r="P1007" s="14">
        <v>7453</v>
      </c>
    </row>
    <row r="1008" spans="16:16" x14ac:dyDescent="0.35">
      <c r="P1008" s="15">
        <v>8952</v>
      </c>
    </row>
    <row r="1009" spans="16:16" x14ac:dyDescent="0.35">
      <c r="P1009" s="14">
        <v>241</v>
      </c>
    </row>
    <row r="1010" spans="16:16" x14ac:dyDescent="0.35">
      <c r="P1010" s="15">
        <v>8975</v>
      </c>
    </row>
    <row r="1011" spans="16:16" x14ac:dyDescent="0.35">
      <c r="P1011" s="14">
        <v>6119</v>
      </c>
    </row>
    <row r="1012" spans="16:16" x14ac:dyDescent="0.35">
      <c r="P1012" s="15">
        <v>5236</v>
      </c>
    </row>
    <row r="1013" spans="16:16" x14ac:dyDescent="0.35">
      <c r="P1013" s="14">
        <v>5723</v>
      </c>
    </row>
    <row r="1014" spans="16:16" x14ac:dyDescent="0.35">
      <c r="P1014" s="15">
        <v>1710</v>
      </c>
    </row>
    <row r="1015" spans="16:16" x14ac:dyDescent="0.35">
      <c r="P1015" s="14">
        <v>1970</v>
      </c>
    </row>
    <row r="1016" spans="16:16" x14ac:dyDescent="0.35">
      <c r="P1016" s="15">
        <v>5313</v>
      </c>
    </row>
    <row r="1017" spans="16:16" x14ac:dyDescent="0.35">
      <c r="P1017" s="14">
        <v>10634</v>
      </c>
    </row>
    <row r="1018" spans="16:16" x14ac:dyDescent="0.35">
      <c r="P1018" s="15">
        <v>7010</v>
      </c>
    </row>
    <row r="1019" spans="16:16" x14ac:dyDescent="0.35">
      <c r="P1019" s="14">
        <v>8562</v>
      </c>
    </row>
    <row r="1020" spans="16:16" x14ac:dyDescent="0.35">
      <c r="P1020" s="15">
        <v>3158</v>
      </c>
    </row>
    <row r="1021" spans="16:16" x14ac:dyDescent="0.35">
      <c r="P1021" s="14">
        <v>4436</v>
      </c>
    </row>
    <row r="1022" spans="16:16" x14ac:dyDescent="0.35">
      <c r="P1022" s="15">
        <v>5287</v>
      </c>
    </row>
    <row r="1023" spans="16:16" x14ac:dyDescent="0.35">
      <c r="P1023" s="14">
        <v>2445</v>
      </c>
    </row>
    <row r="1024" spans="16:16" x14ac:dyDescent="0.35">
      <c r="P1024" s="15">
        <v>6059</v>
      </c>
    </row>
    <row r="1025" spans="16:16" x14ac:dyDescent="0.35">
      <c r="P1025" s="14">
        <v>4550</v>
      </c>
    </row>
    <row r="1026" spans="16:16" x14ac:dyDescent="0.35">
      <c r="P1026" s="15">
        <v>4240</v>
      </c>
    </row>
    <row r="1027" spans="16:16" x14ac:dyDescent="0.35">
      <c r="P1027" s="14">
        <v>8911</v>
      </c>
    </row>
    <row r="1028" spans="16:16" x14ac:dyDescent="0.35">
      <c r="P1028" s="15">
        <v>3706</v>
      </c>
    </row>
    <row r="1029" spans="16:16" x14ac:dyDescent="0.35">
      <c r="P1029" s="14">
        <v>3628</v>
      </c>
    </row>
    <row r="1030" spans="16:16" x14ac:dyDescent="0.35">
      <c r="P1030" s="15">
        <v>10175</v>
      </c>
    </row>
    <row r="1031" spans="16:16" x14ac:dyDescent="0.35">
      <c r="P1031" s="14">
        <v>8985</v>
      </c>
    </row>
    <row r="1032" spans="16:16" x14ac:dyDescent="0.35">
      <c r="P1032" s="15">
        <v>5204</v>
      </c>
    </row>
    <row r="1033" spans="16:16" x14ac:dyDescent="0.35">
      <c r="P1033" s="14">
        <v>9220</v>
      </c>
    </row>
    <row r="1034" spans="16:16" x14ac:dyDescent="0.35">
      <c r="P1034" s="15">
        <v>9888</v>
      </c>
    </row>
    <row r="1035" spans="16:16" x14ac:dyDescent="0.35">
      <c r="P1035" s="14">
        <v>5263</v>
      </c>
    </row>
    <row r="1036" spans="16:16" x14ac:dyDescent="0.35">
      <c r="P1036" s="15">
        <v>1020</v>
      </c>
    </row>
    <row r="1037" spans="16:16" x14ac:dyDescent="0.35">
      <c r="P1037" s="14">
        <v>9503</v>
      </c>
    </row>
    <row r="1038" spans="16:16" x14ac:dyDescent="0.35">
      <c r="P1038" s="15">
        <v>10613</v>
      </c>
    </row>
    <row r="1039" spans="16:16" x14ac:dyDescent="0.35">
      <c r="P1039" s="14">
        <v>67</v>
      </c>
    </row>
    <row r="1040" spans="16:16" x14ac:dyDescent="0.35">
      <c r="P1040" s="15">
        <v>6019</v>
      </c>
    </row>
    <row r="1041" spans="16:16" x14ac:dyDescent="0.35">
      <c r="P1041" s="14">
        <v>5863</v>
      </c>
    </row>
    <row r="1042" spans="16:16" x14ac:dyDescent="0.35">
      <c r="P1042" s="15">
        <v>3717</v>
      </c>
    </row>
    <row r="1043" spans="16:16" x14ac:dyDescent="0.35">
      <c r="P1043" s="14">
        <v>6730</v>
      </c>
    </row>
    <row r="1044" spans="16:16" x14ac:dyDescent="0.35">
      <c r="P1044" s="15">
        <v>10749</v>
      </c>
    </row>
    <row r="1045" spans="16:16" x14ac:dyDescent="0.35">
      <c r="P1045" s="14">
        <v>4998</v>
      </c>
    </row>
    <row r="1046" spans="16:16" x14ac:dyDescent="0.35">
      <c r="P1046" s="15">
        <v>6287</v>
      </c>
    </row>
    <row r="1047" spans="16:16" x14ac:dyDescent="0.35">
      <c r="P1047" s="14">
        <v>5985</v>
      </c>
    </row>
    <row r="1048" spans="16:16" x14ac:dyDescent="0.35">
      <c r="P1048" s="15">
        <v>4754</v>
      </c>
    </row>
    <row r="1049" spans="16:16" x14ac:dyDescent="0.35">
      <c r="P1049" s="14">
        <v>4002</v>
      </c>
    </row>
    <row r="1050" spans="16:16" x14ac:dyDescent="0.35">
      <c r="P1050" s="15">
        <v>8870</v>
      </c>
    </row>
    <row r="1051" spans="16:16" x14ac:dyDescent="0.35">
      <c r="P1051" s="14">
        <v>966</v>
      </c>
    </row>
    <row r="1052" spans="16:16" x14ac:dyDescent="0.35">
      <c r="P1052" s="15">
        <v>4767</v>
      </c>
    </row>
    <row r="1053" spans="16:16" x14ac:dyDescent="0.35">
      <c r="P1053" s="14">
        <v>9725</v>
      </c>
    </row>
    <row r="1054" spans="16:16" x14ac:dyDescent="0.35">
      <c r="P1054" s="15">
        <v>4475</v>
      </c>
    </row>
    <row r="1055" spans="16:16" x14ac:dyDescent="0.35">
      <c r="P1055" s="14">
        <v>5740</v>
      </c>
    </row>
    <row r="1056" spans="16:16" x14ac:dyDescent="0.35">
      <c r="P1056" s="15">
        <v>5731</v>
      </c>
    </row>
    <row r="1057" spans="16:16" x14ac:dyDescent="0.35">
      <c r="P1057" s="14">
        <v>7290</v>
      </c>
    </row>
    <row r="1058" spans="16:16" x14ac:dyDescent="0.35">
      <c r="P1058" s="15">
        <v>3846</v>
      </c>
    </row>
    <row r="1059" spans="16:16" x14ac:dyDescent="0.35">
      <c r="P1059" s="14">
        <v>8104</v>
      </c>
    </row>
    <row r="1060" spans="16:16" x14ac:dyDescent="0.35">
      <c r="P1060" s="15">
        <v>4507</v>
      </c>
    </row>
    <row r="1061" spans="16:16" x14ac:dyDescent="0.35">
      <c r="P1061" s="14">
        <v>11013</v>
      </c>
    </row>
    <row r="1062" spans="16:16" x14ac:dyDescent="0.35">
      <c r="P1062" s="15">
        <v>4491</v>
      </c>
    </row>
    <row r="1063" spans="16:16" x14ac:dyDescent="0.35">
      <c r="P1063" s="14">
        <v>3759</v>
      </c>
    </row>
    <row r="1064" spans="16:16" x14ac:dyDescent="0.35">
      <c r="P1064" s="15">
        <v>1162</v>
      </c>
    </row>
    <row r="1065" spans="16:16" x14ac:dyDescent="0.35">
      <c r="P1065" s="14">
        <v>2055</v>
      </c>
    </row>
    <row r="1066" spans="16:16" x14ac:dyDescent="0.35">
      <c r="P1066" s="15">
        <v>10766</v>
      </c>
    </row>
    <row r="1067" spans="16:16" x14ac:dyDescent="0.35">
      <c r="P1067" s="14">
        <v>4415</v>
      </c>
    </row>
    <row r="1068" spans="16:16" x14ac:dyDescent="0.35">
      <c r="P1068" s="15">
        <v>3005</v>
      </c>
    </row>
    <row r="1069" spans="16:16" x14ac:dyDescent="0.35">
      <c r="P1069" s="14">
        <v>2223</v>
      </c>
    </row>
    <row r="1070" spans="16:16" x14ac:dyDescent="0.35">
      <c r="P1070" s="15">
        <v>4817</v>
      </c>
    </row>
    <row r="1071" spans="16:16" x14ac:dyDescent="0.35">
      <c r="P1071" s="14">
        <v>2875</v>
      </c>
    </row>
    <row r="1072" spans="16:16" x14ac:dyDescent="0.35">
      <c r="P1072" s="15">
        <v>10536</v>
      </c>
    </row>
    <row r="1073" spans="16:16" x14ac:dyDescent="0.35">
      <c r="P1073" s="14">
        <v>11112</v>
      </c>
    </row>
    <row r="1074" spans="16:16" x14ac:dyDescent="0.35">
      <c r="P1074" s="15">
        <v>3807</v>
      </c>
    </row>
    <row r="1075" spans="16:16" x14ac:dyDescent="0.35">
      <c r="P1075" s="14">
        <v>9197</v>
      </c>
    </row>
    <row r="1076" spans="16:16" x14ac:dyDescent="0.35">
      <c r="P1076" s="15">
        <v>10832</v>
      </c>
    </row>
    <row r="1077" spans="16:16" x14ac:dyDescent="0.35">
      <c r="P1077" s="14">
        <v>6421</v>
      </c>
    </row>
    <row r="1078" spans="16:16" x14ac:dyDescent="0.35">
      <c r="P1078" s="15">
        <v>4207</v>
      </c>
    </row>
    <row r="1079" spans="16:16" x14ac:dyDescent="0.35">
      <c r="P1079" s="14">
        <v>577</v>
      </c>
    </row>
    <row r="1080" spans="16:16" x14ac:dyDescent="0.35">
      <c r="P1080" s="15">
        <v>10855</v>
      </c>
    </row>
    <row r="1081" spans="16:16" x14ac:dyDescent="0.35">
      <c r="P1081" s="14">
        <v>3081</v>
      </c>
    </row>
    <row r="1082" spans="16:16" x14ac:dyDescent="0.35">
      <c r="P1082" s="15">
        <v>3535</v>
      </c>
    </row>
    <row r="1083" spans="16:16" x14ac:dyDescent="0.35">
      <c r="P1083" s="14">
        <v>247</v>
      </c>
    </row>
    <row r="1084" spans="16:16" x14ac:dyDescent="0.35">
      <c r="P1084" s="15">
        <v>8707</v>
      </c>
    </row>
    <row r="1085" spans="16:16" x14ac:dyDescent="0.35">
      <c r="P1085" s="14">
        <v>9523</v>
      </c>
    </row>
    <row r="1086" spans="16:16" x14ac:dyDescent="0.35">
      <c r="P1086" s="15">
        <v>6072</v>
      </c>
    </row>
    <row r="1087" spans="16:16" x14ac:dyDescent="0.35">
      <c r="P1087" s="14">
        <v>6295</v>
      </c>
    </row>
    <row r="1088" spans="16:16" x14ac:dyDescent="0.35">
      <c r="P1088" s="15">
        <v>10914</v>
      </c>
    </row>
    <row r="1089" spans="16:16" x14ac:dyDescent="0.35">
      <c r="P1089" s="14">
        <v>1509</v>
      </c>
    </row>
    <row r="1090" spans="16:16" x14ac:dyDescent="0.35">
      <c r="P1090" s="15">
        <v>5577</v>
      </c>
    </row>
    <row r="1091" spans="16:16" x14ac:dyDescent="0.35">
      <c r="P1091" s="14">
        <v>7348</v>
      </c>
    </row>
    <row r="1092" spans="16:16" x14ac:dyDescent="0.35">
      <c r="P1092" s="15">
        <v>1127</v>
      </c>
    </row>
    <row r="1093" spans="16:16" x14ac:dyDescent="0.35">
      <c r="P1093" s="14">
        <v>1833</v>
      </c>
    </row>
    <row r="1094" spans="16:16" x14ac:dyDescent="0.35">
      <c r="P1094" s="15">
        <v>4944</v>
      </c>
    </row>
    <row r="1095" spans="16:16" x14ac:dyDescent="0.35">
      <c r="P1095" s="14">
        <v>9080</v>
      </c>
    </row>
    <row r="1096" spans="16:16" x14ac:dyDescent="0.35">
      <c r="P1096" s="15">
        <v>6466</v>
      </c>
    </row>
    <row r="1097" spans="16:16" x14ac:dyDescent="0.35">
      <c r="P1097" s="14">
        <v>9964</v>
      </c>
    </row>
    <row r="1098" spans="16:16" x14ac:dyDescent="0.35">
      <c r="P1098" s="15">
        <v>4790</v>
      </c>
    </row>
    <row r="1099" spans="16:16" x14ac:dyDescent="0.35">
      <c r="P1099" s="14">
        <v>10245</v>
      </c>
    </row>
    <row r="1100" spans="16:16" x14ac:dyDescent="0.35">
      <c r="P1100" s="15">
        <v>1109</v>
      </c>
    </row>
    <row r="1101" spans="16:16" x14ac:dyDescent="0.35">
      <c r="P1101" s="14">
        <v>6001</v>
      </c>
    </row>
    <row r="1102" spans="16:16" x14ac:dyDescent="0.35">
      <c r="P1102" s="15">
        <v>5538</v>
      </c>
    </row>
    <row r="1103" spans="16:16" x14ac:dyDescent="0.35">
      <c r="P1103" s="14">
        <v>10552</v>
      </c>
    </row>
    <row r="1104" spans="16:16" x14ac:dyDescent="0.35">
      <c r="P1104" s="15">
        <v>1545</v>
      </c>
    </row>
    <row r="1105" spans="16:16" x14ac:dyDescent="0.35">
      <c r="P1105" s="14">
        <v>7409</v>
      </c>
    </row>
    <row r="1106" spans="16:16" x14ac:dyDescent="0.35">
      <c r="P1106" s="15">
        <v>4444</v>
      </c>
    </row>
    <row r="1107" spans="16:16" x14ac:dyDescent="0.35">
      <c r="P1107" s="14">
        <v>146</v>
      </c>
    </row>
    <row r="1108" spans="16:16" x14ac:dyDescent="0.35">
      <c r="P1108" s="15">
        <v>6271</v>
      </c>
    </row>
    <row r="1109" spans="16:16" x14ac:dyDescent="0.35">
      <c r="P1109" s="14">
        <v>10065</v>
      </c>
    </row>
    <row r="1110" spans="16:16" x14ac:dyDescent="0.35">
      <c r="P1110" s="15">
        <v>4741</v>
      </c>
    </row>
    <row r="1111" spans="16:16" x14ac:dyDescent="0.35">
      <c r="P1111" s="14">
        <v>246</v>
      </c>
    </row>
    <row r="1112" spans="16:16" x14ac:dyDescent="0.35">
      <c r="P1112" s="15">
        <v>375</v>
      </c>
    </row>
    <row r="1113" spans="16:16" x14ac:dyDescent="0.35">
      <c r="P1113" s="14">
        <v>1524</v>
      </c>
    </row>
    <row r="1114" spans="16:16" x14ac:dyDescent="0.35">
      <c r="P1114" s="15">
        <v>10022</v>
      </c>
    </row>
    <row r="1115" spans="16:16" x14ac:dyDescent="0.35">
      <c r="P1115" s="14">
        <v>7451</v>
      </c>
    </row>
    <row r="1116" spans="16:16" x14ac:dyDescent="0.35">
      <c r="P1116" s="15">
        <v>11010</v>
      </c>
    </row>
    <row r="1117" spans="16:16" x14ac:dyDescent="0.35">
      <c r="P1117" s="14">
        <v>4356</v>
      </c>
    </row>
    <row r="1118" spans="16:16" x14ac:dyDescent="0.35">
      <c r="P1118" s="15">
        <v>3885</v>
      </c>
    </row>
    <row r="1119" spans="16:16" x14ac:dyDescent="0.35">
      <c r="P1119" s="14">
        <v>1175</v>
      </c>
    </row>
    <row r="1120" spans="16:16" x14ac:dyDescent="0.35">
      <c r="P1120" s="15">
        <v>880</v>
      </c>
    </row>
    <row r="1121" spans="16:16" x14ac:dyDescent="0.35">
      <c r="P1121" s="14">
        <v>2320</v>
      </c>
    </row>
    <row r="1122" spans="16:16" x14ac:dyDescent="0.35">
      <c r="P1122" s="15">
        <v>850</v>
      </c>
    </row>
    <row r="1123" spans="16:16" x14ac:dyDescent="0.35">
      <c r="P1123" s="14">
        <v>4713</v>
      </c>
    </row>
    <row r="1124" spans="16:16" x14ac:dyDescent="0.35">
      <c r="P1124" s="15">
        <v>675</v>
      </c>
    </row>
    <row r="1125" spans="16:16" x14ac:dyDescent="0.35">
      <c r="P1125" s="14">
        <v>5025</v>
      </c>
    </row>
    <row r="1126" spans="16:16" x14ac:dyDescent="0.35">
      <c r="P1126" s="15">
        <v>2308</v>
      </c>
    </row>
    <row r="1127" spans="16:16" x14ac:dyDescent="0.35">
      <c r="P1127" s="14">
        <v>5995</v>
      </c>
    </row>
    <row r="1128" spans="16:16" x14ac:dyDescent="0.35">
      <c r="P1128" s="15">
        <v>6749</v>
      </c>
    </row>
    <row r="1129" spans="16:16" x14ac:dyDescent="0.35">
      <c r="P1129" s="14">
        <v>1010</v>
      </c>
    </row>
    <row r="1130" spans="16:16" x14ac:dyDescent="0.35">
      <c r="P1130" s="15">
        <v>8977</v>
      </c>
    </row>
    <row r="1131" spans="16:16" x14ac:dyDescent="0.35">
      <c r="P1131" s="14">
        <v>4756</v>
      </c>
    </row>
    <row r="1132" spans="16:16" x14ac:dyDescent="0.35">
      <c r="P1132" s="15">
        <v>3412</v>
      </c>
    </row>
    <row r="1133" spans="16:16" x14ac:dyDescent="0.35">
      <c r="P1133" s="14">
        <v>606</v>
      </c>
    </row>
    <row r="1134" spans="16:16" x14ac:dyDescent="0.35">
      <c r="P1134" s="15">
        <v>5961</v>
      </c>
    </row>
    <row r="1135" spans="16:16" x14ac:dyDescent="0.35">
      <c r="P1135" s="14">
        <v>2975</v>
      </c>
    </row>
    <row r="1136" spans="16:16" x14ac:dyDescent="0.35">
      <c r="P1136" s="15">
        <v>2894</v>
      </c>
    </row>
    <row r="1137" spans="16:16" x14ac:dyDescent="0.35">
      <c r="P1137" s="14">
        <v>7613</v>
      </c>
    </row>
    <row r="1138" spans="16:16" x14ac:dyDescent="0.35">
      <c r="P1138" s="15">
        <v>10542</v>
      </c>
    </row>
    <row r="1139" spans="16:16" x14ac:dyDescent="0.35">
      <c r="P1139" s="14">
        <v>8015</v>
      </c>
    </row>
    <row r="1140" spans="16:16" x14ac:dyDescent="0.35">
      <c r="P1140" s="15">
        <v>10617</v>
      </c>
    </row>
    <row r="1141" spans="16:16" x14ac:dyDescent="0.35">
      <c r="P1141" s="14">
        <v>11166</v>
      </c>
    </row>
    <row r="1142" spans="16:16" x14ac:dyDescent="0.35">
      <c r="P1142" s="15">
        <v>849</v>
      </c>
    </row>
    <row r="1143" spans="16:16" x14ac:dyDescent="0.35">
      <c r="P1143" s="14">
        <v>523</v>
      </c>
    </row>
    <row r="1144" spans="16:16" x14ac:dyDescent="0.35">
      <c r="P1144" s="15">
        <v>4066</v>
      </c>
    </row>
    <row r="1145" spans="16:16" x14ac:dyDescent="0.35">
      <c r="P1145" s="14">
        <v>8414</v>
      </c>
    </row>
    <row r="1146" spans="16:16" x14ac:dyDescent="0.35">
      <c r="P1146" s="15">
        <v>819</v>
      </c>
    </row>
    <row r="1147" spans="16:16" x14ac:dyDescent="0.35">
      <c r="P1147" s="14">
        <v>4961</v>
      </c>
    </row>
    <row r="1148" spans="16:16" x14ac:dyDescent="0.35">
      <c r="P1148" s="15">
        <v>749</v>
      </c>
    </row>
    <row r="1149" spans="16:16" x14ac:dyDescent="0.35">
      <c r="P1149" s="14">
        <v>5430</v>
      </c>
    </row>
    <row r="1150" spans="16:16" x14ac:dyDescent="0.35">
      <c r="P1150" s="15">
        <v>7755</v>
      </c>
    </row>
    <row r="1151" spans="16:16" x14ac:dyDescent="0.35">
      <c r="P1151" s="14">
        <v>10525</v>
      </c>
    </row>
    <row r="1152" spans="16:16" x14ac:dyDescent="0.35">
      <c r="P1152" s="15">
        <v>1453</v>
      </c>
    </row>
    <row r="1153" spans="16:16" x14ac:dyDescent="0.35">
      <c r="P1153" s="14">
        <v>8310</v>
      </c>
    </row>
    <row r="1154" spans="16:16" x14ac:dyDescent="0.35">
      <c r="P1154" s="15">
        <v>10710</v>
      </c>
    </row>
    <row r="1155" spans="16:16" x14ac:dyDescent="0.35">
      <c r="P1155" s="14">
        <v>5031</v>
      </c>
    </row>
    <row r="1156" spans="16:16" x14ac:dyDescent="0.35">
      <c r="P1156" s="15">
        <v>2613</v>
      </c>
    </row>
    <row r="1157" spans="16:16" x14ac:dyDescent="0.35">
      <c r="P1157" s="14">
        <v>213</v>
      </c>
    </row>
    <row r="1158" spans="16:16" x14ac:dyDescent="0.35">
      <c r="P1158" s="15">
        <v>967</v>
      </c>
    </row>
    <row r="1159" spans="16:16" x14ac:dyDescent="0.35">
      <c r="P1159" s="14">
        <v>1077</v>
      </c>
    </row>
    <row r="1160" spans="16:16" x14ac:dyDescent="0.35">
      <c r="P1160" s="15">
        <v>7959</v>
      </c>
    </row>
    <row r="1161" spans="16:16" x14ac:dyDescent="0.35">
      <c r="P1161" s="14">
        <v>640</v>
      </c>
    </row>
    <row r="1162" spans="16:16" x14ac:dyDescent="0.35">
      <c r="P1162" s="15">
        <v>4252</v>
      </c>
    </row>
    <row r="1163" spans="16:16" x14ac:dyDescent="0.35">
      <c r="P1163" s="14">
        <v>8432</v>
      </c>
    </row>
    <row r="1164" spans="16:16" x14ac:dyDescent="0.35">
      <c r="P1164" s="15">
        <v>6218</v>
      </c>
    </row>
    <row r="1165" spans="16:16" x14ac:dyDescent="0.35">
      <c r="P1165" s="14">
        <v>6905</v>
      </c>
    </row>
    <row r="1166" spans="16:16" x14ac:dyDescent="0.35">
      <c r="P1166" s="15">
        <v>5922</v>
      </c>
    </row>
    <row r="1167" spans="16:16" x14ac:dyDescent="0.35">
      <c r="P1167" s="14">
        <v>3598</v>
      </c>
    </row>
    <row r="1168" spans="16:16" x14ac:dyDescent="0.35">
      <c r="P1168" s="15">
        <v>6116</v>
      </c>
    </row>
    <row r="1169" spans="16:16" x14ac:dyDescent="0.35">
      <c r="P1169" s="14">
        <v>6263</v>
      </c>
    </row>
    <row r="1170" spans="16:16" x14ac:dyDescent="0.35">
      <c r="P1170" s="15">
        <v>10486</v>
      </c>
    </row>
    <row r="1171" spans="16:16" x14ac:dyDescent="0.35">
      <c r="P1171" s="14">
        <v>2410</v>
      </c>
    </row>
    <row r="1172" spans="16:16" x14ac:dyDescent="0.35">
      <c r="P1172" s="15">
        <v>193</v>
      </c>
    </row>
    <row r="1173" spans="16:16" x14ac:dyDescent="0.35">
      <c r="P1173" s="14">
        <v>3363</v>
      </c>
    </row>
    <row r="1174" spans="16:16" x14ac:dyDescent="0.35">
      <c r="P1174" s="15">
        <v>8278</v>
      </c>
    </row>
    <row r="1175" spans="16:16" x14ac:dyDescent="0.35">
      <c r="P1175" s="14">
        <v>10660</v>
      </c>
    </row>
    <row r="1176" spans="16:16" x14ac:dyDescent="0.35">
      <c r="P1176" s="15">
        <v>8686</v>
      </c>
    </row>
    <row r="1177" spans="16:16" x14ac:dyDescent="0.35">
      <c r="P1177" s="14">
        <v>1604</v>
      </c>
    </row>
    <row r="1178" spans="16:16" x14ac:dyDescent="0.35">
      <c r="P1178" s="15">
        <v>5907</v>
      </c>
    </row>
    <row r="1179" spans="16:16" x14ac:dyDescent="0.35">
      <c r="P1179" s="14">
        <v>10669</v>
      </c>
    </row>
    <row r="1180" spans="16:16" x14ac:dyDescent="0.35">
      <c r="P1180" s="15">
        <v>2918</v>
      </c>
    </row>
    <row r="1181" spans="16:16" x14ac:dyDescent="0.35">
      <c r="P1181" s="14">
        <v>5735</v>
      </c>
    </row>
    <row r="1182" spans="16:16" x14ac:dyDescent="0.35">
      <c r="P1182" s="15">
        <v>359</v>
      </c>
    </row>
    <row r="1183" spans="16:16" x14ac:dyDescent="0.35">
      <c r="P1183" s="14">
        <v>8387</v>
      </c>
    </row>
    <row r="1184" spans="16:16" x14ac:dyDescent="0.35">
      <c r="P1184" s="15">
        <v>1829</v>
      </c>
    </row>
    <row r="1185" spans="16:16" x14ac:dyDescent="0.35">
      <c r="P1185" s="14">
        <v>3839</v>
      </c>
    </row>
    <row r="1186" spans="16:16" x14ac:dyDescent="0.35">
      <c r="P1186" s="15">
        <v>9392</v>
      </c>
    </row>
    <row r="1187" spans="16:16" x14ac:dyDescent="0.35">
      <c r="P1187" s="14">
        <v>2292</v>
      </c>
    </row>
    <row r="1188" spans="16:16" x14ac:dyDescent="0.35">
      <c r="P1188" s="15">
        <v>10466</v>
      </c>
    </row>
    <row r="1189" spans="16:16" x14ac:dyDescent="0.35">
      <c r="P1189" s="14">
        <v>9855</v>
      </c>
    </row>
    <row r="1190" spans="16:16" x14ac:dyDescent="0.35">
      <c r="P1190" s="15">
        <v>4088</v>
      </c>
    </row>
    <row r="1191" spans="16:16" x14ac:dyDescent="0.35">
      <c r="P1191" s="14">
        <v>5231</v>
      </c>
    </row>
    <row r="1192" spans="16:16" x14ac:dyDescent="0.35">
      <c r="P1192" s="15">
        <v>590</v>
      </c>
    </row>
    <row r="1193" spans="16:16" x14ac:dyDescent="0.35">
      <c r="P1193" s="14">
        <v>8732</v>
      </c>
    </row>
    <row r="1194" spans="16:16" x14ac:dyDescent="0.35">
      <c r="P1194" s="15">
        <v>2315</v>
      </c>
    </row>
    <row r="1195" spans="16:16" x14ac:dyDescent="0.35">
      <c r="P1195" s="14">
        <v>3515</v>
      </c>
    </row>
    <row r="1196" spans="16:16" x14ac:dyDescent="0.35">
      <c r="P1196" s="15">
        <v>2245</v>
      </c>
    </row>
    <row r="1197" spans="16:16" x14ac:dyDescent="0.35">
      <c r="P1197" s="14">
        <v>6283</v>
      </c>
    </row>
    <row r="1198" spans="16:16" x14ac:dyDescent="0.35">
      <c r="P1198" s="15">
        <v>2246</v>
      </c>
    </row>
    <row r="1199" spans="16:16" x14ac:dyDescent="0.35">
      <c r="P1199" s="14">
        <v>6606</v>
      </c>
    </row>
    <row r="1200" spans="16:16" x14ac:dyDescent="0.35">
      <c r="P1200" s="15">
        <v>5545</v>
      </c>
    </row>
    <row r="1201" spans="16:16" x14ac:dyDescent="0.35">
      <c r="P1201" s="14">
        <v>7342</v>
      </c>
    </row>
    <row r="1202" spans="16:16" x14ac:dyDescent="0.35">
      <c r="P1202" s="15">
        <v>837</v>
      </c>
    </row>
    <row r="1203" spans="16:16" x14ac:dyDescent="0.35">
      <c r="P1203" s="14">
        <v>9500</v>
      </c>
    </row>
    <row r="1204" spans="16:16" x14ac:dyDescent="0.35">
      <c r="P1204" s="15">
        <v>3602</v>
      </c>
    </row>
    <row r="1205" spans="16:16" x14ac:dyDescent="0.35">
      <c r="P1205" s="14">
        <v>234</v>
      </c>
    </row>
    <row r="1206" spans="16:16" x14ac:dyDescent="0.35">
      <c r="P1206" s="15">
        <v>2995</v>
      </c>
    </row>
    <row r="1207" spans="16:16" x14ac:dyDescent="0.35">
      <c r="P1207" s="14">
        <v>1118</v>
      </c>
    </row>
    <row r="1208" spans="16:16" x14ac:dyDescent="0.35">
      <c r="P1208" s="15">
        <v>7789</v>
      </c>
    </row>
    <row r="1209" spans="16:16" x14ac:dyDescent="0.35">
      <c r="P1209" s="14">
        <v>3068</v>
      </c>
    </row>
    <row r="1210" spans="16:16" x14ac:dyDescent="0.35">
      <c r="P1210" s="15">
        <v>8955</v>
      </c>
    </row>
    <row r="1211" spans="16:16" x14ac:dyDescent="0.35">
      <c r="P1211" s="14">
        <v>945</v>
      </c>
    </row>
    <row r="1212" spans="16:16" x14ac:dyDescent="0.35">
      <c r="P1212" s="15">
        <v>5644</v>
      </c>
    </row>
    <row r="1213" spans="16:16" x14ac:dyDescent="0.35">
      <c r="P1213" s="14">
        <v>7192</v>
      </c>
    </row>
    <row r="1214" spans="16:16" x14ac:dyDescent="0.35">
      <c r="P1214" s="15">
        <v>2324</v>
      </c>
    </row>
    <row r="1215" spans="16:16" x14ac:dyDescent="0.35">
      <c r="P1215" s="14">
        <v>697</v>
      </c>
    </row>
    <row r="1216" spans="16:16" x14ac:dyDescent="0.35">
      <c r="P1216" s="15">
        <v>3439</v>
      </c>
    </row>
    <row r="1217" spans="16:16" x14ac:dyDescent="0.35">
      <c r="P1217" s="14">
        <v>1506</v>
      </c>
    </row>
    <row r="1218" spans="16:16" x14ac:dyDescent="0.35">
      <c r="P1218" s="15">
        <v>232</v>
      </c>
    </row>
    <row r="1219" spans="16:16" x14ac:dyDescent="0.35">
      <c r="P1219" s="14">
        <v>8876</v>
      </c>
    </row>
    <row r="1220" spans="16:16" x14ac:dyDescent="0.35">
      <c r="P1220" s="15">
        <v>4500</v>
      </c>
    </row>
    <row r="1221" spans="16:16" x14ac:dyDescent="0.35">
      <c r="P1221" s="14">
        <v>9739</v>
      </c>
    </row>
    <row r="1222" spans="16:16" x14ac:dyDescent="0.35">
      <c r="P1222" s="15">
        <v>10395</v>
      </c>
    </row>
    <row r="1223" spans="16:16" x14ac:dyDescent="0.35">
      <c r="P1223" s="14">
        <v>1176</v>
      </c>
    </row>
    <row r="1224" spans="16:16" x14ac:dyDescent="0.35">
      <c r="P1224" s="15">
        <v>1627</v>
      </c>
    </row>
    <row r="1225" spans="16:16" x14ac:dyDescent="0.35">
      <c r="P1225" s="14">
        <v>938</v>
      </c>
    </row>
    <row r="1226" spans="16:16" x14ac:dyDescent="0.35">
      <c r="P1226" s="15">
        <v>2740</v>
      </c>
    </row>
    <row r="1227" spans="16:16" x14ac:dyDescent="0.35">
      <c r="P1227" s="14">
        <v>257</v>
      </c>
    </row>
    <row r="1228" spans="16:16" x14ac:dyDescent="0.35">
      <c r="P1228" s="15">
        <v>4058</v>
      </c>
    </row>
    <row r="1229" spans="16:16" x14ac:dyDescent="0.35">
      <c r="P1229" s="14">
        <v>7736</v>
      </c>
    </row>
    <row r="1230" spans="16:16" x14ac:dyDescent="0.35">
      <c r="P1230" s="15">
        <v>8210</v>
      </c>
    </row>
    <row r="1231" spans="16:16" x14ac:dyDescent="0.35">
      <c r="P1231" s="14">
        <v>833</v>
      </c>
    </row>
    <row r="1232" spans="16:16" x14ac:dyDescent="0.35">
      <c r="P1232" s="15">
        <v>6230</v>
      </c>
    </row>
    <row r="1233" spans="16:16" x14ac:dyDescent="0.35">
      <c r="P1233" s="14">
        <v>7325</v>
      </c>
    </row>
    <row r="1234" spans="16:16" x14ac:dyDescent="0.35">
      <c r="P1234" s="15">
        <v>1307</v>
      </c>
    </row>
    <row r="1235" spans="16:16" x14ac:dyDescent="0.35">
      <c r="P1235" s="14">
        <v>1502</v>
      </c>
    </row>
    <row r="1236" spans="16:16" x14ac:dyDescent="0.35">
      <c r="P1236" s="15">
        <v>6211</v>
      </c>
    </row>
    <row r="1237" spans="16:16" x14ac:dyDescent="0.35">
      <c r="P1237" s="14">
        <v>843</v>
      </c>
    </row>
    <row r="1238" spans="16:16" x14ac:dyDescent="0.35">
      <c r="P1238" s="15">
        <v>4174</v>
      </c>
    </row>
    <row r="1239" spans="16:16" x14ac:dyDescent="0.35">
      <c r="P1239" s="14">
        <v>9757</v>
      </c>
    </row>
    <row r="1240" spans="16:16" x14ac:dyDescent="0.35">
      <c r="P1240" s="15">
        <v>6918</v>
      </c>
    </row>
    <row r="1241" spans="16:16" x14ac:dyDescent="0.35">
      <c r="P1241" s="14">
        <v>286</v>
      </c>
    </row>
    <row r="1242" spans="16:16" x14ac:dyDescent="0.35">
      <c r="P1242" s="15">
        <v>11086</v>
      </c>
    </row>
    <row r="1243" spans="16:16" x14ac:dyDescent="0.35">
      <c r="P1243" s="14">
        <v>1921</v>
      </c>
    </row>
    <row r="1244" spans="16:16" x14ac:dyDescent="0.35">
      <c r="P1244" s="15">
        <v>4138</v>
      </c>
    </row>
    <row r="1245" spans="16:16" x14ac:dyDescent="0.35">
      <c r="P1245" s="14">
        <v>7718</v>
      </c>
    </row>
    <row r="1246" spans="16:16" x14ac:dyDescent="0.35">
      <c r="P1246" s="15">
        <v>1291</v>
      </c>
    </row>
    <row r="1247" spans="16:16" x14ac:dyDescent="0.35">
      <c r="P1247" s="14">
        <v>6862</v>
      </c>
    </row>
    <row r="1248" spans="16:16" x14ac:dyDescent="0.35">
      <c r="P1248" s="15">
        <v>4136</v>
      </c>
    </row>
    <row r="1249" spans="16:16" x14ac:dyDescent="0.35">
      <c r="P1249" s="14">
        <v>803</v>
      </c>
    </row>
    <row r="1250" spans="16:16" x14ac:dyDescent="0.35">
      <c r="P1250" s="15">
        <v>4298</v>
      </c>
    </row>
    <row r="1251" spans="16:16" x14ac:dyDescent="0.35">
      <c r="P1251" s="14">
        <v>10833</v>
      </c>
    </row>
    <row r="1252" spans="16:16" x14ac:dyDescent="0.35">
      <c r="P1252" s="15">
        <v>9606</v>
      </c>
    </row>
    <row r="1253" spans="16:16" x14ac:dyDescent="0.35">
      <c r="P1253" s="14">
        <v>8534</v>
      </c>
    </row>
    <row r="1254" spans="16:16" x14ac:dyDescent="0.35">
      <c r="P1254" s="15">
        <v>5153</v>
      </c>
    </row>
    <row r="1255" spans="16:16" x14ac:dyDescent="0.35">
      <c r="P1255" s="14">
        <v>961</v>
      </c>
    </row>
    <row r="1256" spans="16:16" x14ac:dyDescent="0.35">
      <c r="P1256" s="15">
        <v>5011</v>
      </c>
    </row>
    <row r="1257" spans="16:16" x14ac:dyDescent="0.35">
      <c r="P1257" s="14">
        <v>6653</v>
      </c>
    </row>
    <row r="1258" spans="16:16" x14ac:dyDescent="0.35">
      <c r="P1258" s="15">
        <v>9094</v>
      </c>
    </row>
    <row r="1259" spans="16:16" x14ac:dyDescent="0.35">
      <c r="P1259" s="14">
        <v>810</v>
      </c>
    </row>
    <row r="1260" spans="16:16" x14ac:dyDescent="0.35">
      <c r="P1260" s="15">
        <v>5493</v>
      </c>
    </row>
    <row r="1261" spans="16:16" x14ac:dyDescent="0.35">
      <c r="P1261" s="14">
        <v>2147</v>
      </c>
    </row>
    <row r="1262" spans="16:16" x14ac:dyDescent="0.35">
      <c r="P1262" s="15">
        <v>5107</v>
      </c>
    </row>
    <row r="1263" spans="16:16" x14ac:dyDescent="0.35">
      <c r="P1263" s="14">
        <v>3979</v>
      </c>
    </row>
    <row r="1264" spans="16:16" x14ac:dyDescent="0.35">
      <c r="P1264" s="15">
        <v>6049</v>
      </c>
    </row>
    <row r="1265" spans="16:16" x14ac:dyDescent="0.35">
      <c r="P1265" s="14">
        <v>8147</v>
      </c>
    </row>
    <row r="1266" spans="16:16" x14ac:dyDescent="0.35">
      <c r="P1266" s="15">
        <v>1857</v>
      </c>
    </row>
    <row r="1267" spans="16:16" x14ac:dyDescent="0.35">
      <c r="P1267" s="14">
        <v>3910</v>
      </c>
    </row>
    <row r="1268" spans="16:16" x14ac:dyDescent="0.35">
      <c r="P1268" s="15">
        <v>5207</v>
      </c>
    </row>
    <row r="1269" spans="16:16" x14ac:dyDescent="0.35">
      <c r="P1269" s="14">
        <v>11114</v>
      </c>
    </row>
    <row r="1270" spans="16:16" x14ac:dyDescent="0.35">
      <c r="P1270" s="15">
        <v>5429</v>
      </c>
    </row>
    <row r="1271" spans="16:16" x14ac:dyDescent="0.35">
      <c r="P1271" s="14">
        <v>9400</v>
      </c>
    </row>
    <row r="1272" spans="16:16" x14ac:dyDescent="0.35">
      <c r="P1272" s="15">
        <v>1740</v>
      </c>
    </row>
    <row r="1273" spans="16:16" x14ac:dyDescent="0.35">
      <c r="P1273" s="14">
        <v>7488</v>
      </c>
    </row>
    <row r="1274" spans="16:16" x14ac:dyDescent="0.35">
      <c r="P1274" s="15">
        <v>195</v>
      </c>
    </row>
    <row r="1275" spans="16:16" x14ac:dyDescent="0.35">
      <c r="P1275" s="14">
        <v>635</v>
      </c>
    </row>
    <row r="1276" spans="16:16" x14ac:dyDescent="0.35">
      <c r="P1276" s="15">
        <v>7527</v>
      </c>
    </row>
    <row r="1277" spans="16:16" x14ac:dyDescent="0.35">
      <c r="P1277" s="14">
        <v>10319</v>
      </c>
    </row>
    <row r="1278" spans="16:16" x14ac:dyDescent="0.35">
      <c r="P1278" s="15">
        <v>2296</v>
      </c>
    </row>
    <row r="1279" spans="16:16" x14ac:dyDescent="0.35">
      <c r="P1279" s="14">
        <v>10637</v>
      </c>
    </row>
    <row r="1280" spans="16:16" x14ac:dyDescent="0.35">
      <c r="P1280" s="15">
        <v>2931</v>
      </c>
    </row>
    <row r="1281" spans="16:16" x14ac:dyDescent="0.35">
      <c r="P1281" s="14">
        <v>907</v>
      </c>
    </row>
    <row r="1282" spans="16:16" x14ac:dyDescent="0.35">
      <c r="P1282" s="15">
        <v>3698</v>
      </c>
    </row>
    <row r="1283" spans="16:16" x14ac:dyDescent="0.35">
      <c r="P1283" s="14">
        <v>9516</v>
      </c>
    </row>
    <row r="1284" spans="16:16" x14ac:dyDescent="0.35">
      <c r="P1284" s="15">
        <v>679</v>
      </c>
    </row>
    <row r="1285" spans="16:16" x14ac:dyDescent="0.35">
      <c r="P1285" s="14">
        <v>7384</v>
      </c>
    </row>
    <row r="1286" spans="16:16" x14ac:dyDescent="0.35">
      <c r="P1286" s="15">
        <v>5043</v>
      </c>
    </row>
    <row r="1287" spans="16:16" x14ac:dyDescent="0.35">
      <c r="P1287" s="14">
        <v>5267</v>
      </c>
    </row>
    <row r="1288" spans="16:16" x14ac:dyDescent="0.35">
      <c r="P1288" s="15">
        <v>339</v>
      </c>
    </row>
    <row r="1289" spans="16:16" x14ac:dyDescent="0.35">
      <c r="P1289" s="14">
        <v>2516</v>
      </c>
    </row>
    <row r="1290" spans="16:16" x14ac:dyDescent="0.35">
      <c r="P1290" s="15">
        <v>9010</v>
      </c>
    </row>
    <row r="1291" spans="16:16" x14ac:dyDescent="0.35">
      <c r="P1291" s="14">
        <v>378</v>
      </c>
    </row>
    <row r="1292" spans="16:16" x14ac:dyDescent="0.35">
      <c r="P1292" s="15">
        <v>4808</v>
      </c>
    </row>
    <row r="1293" spans="16:16" x14ac:dyDescent="0.35">
      <c r="P1293" s="14">
        <v>5068</v>
      </c>
    </row>
    <row r="1294" spans="16:16" x14ac:dyDescent="0.35">
      <c r="P1294" s="15">
        <v>7628</v>
      </c>
    </row>
    <row r="1295" spans="16:16" x14ac:dyDescent="0.35">
      <c r="P1295" s="14">
        <v>7128</v>
      </c>
    </row>
    <row r="1296" spans="16:16" x14ac:dyDescent="0.35">
      <c r="P1296" s="15">
        <v>2811</v>
      </c>
    </row>
    <row r="1297" spans="16:16" x14ac:dyDescent="0.35">
      <c r="P1297" s="14">
        <v>3551</v>
      </c>
    </row>
    <row r="1298" spans="16:16" x14ac:dyDescent="0.35">
      <c r="P1298" s="15">
        <v>1663</v>
      </c>
    </row>
    <row r="1299" spans="16:16" x14ac:dyDescent="0.35">
      <c r="P1299" s="14">
        <v>5543</v>
      </c>
    </row>
    <row r="1300" spans="16:16" x14ac:dyDescent="0.35">
      <c r="P1300" s="15">
        <v>1577</v>
      </c>
    </row>
    <row r="1301" spans="16:16" x14ac:dyDescent="0.35">
      <c r="P1301" s="14">
        <v>10641</v>
      </c>
    </row>
    <row r="1302" spans="16:16" x14ac:dyDescent="0.35">
      <c r="P1302" s="15">
        <v>5336</v>
      </c>
    </row>
    <row r="1303" spans="16:16" x14ac:dyDescent="0.35">
      <c r="P1303" s="14">
        <v>6024</v>
      </c>
    </row>
    <row r="1304" spans="16:16" x14ac:dyDescent="0.35">
      <c r="P1304" s="15">
        <v>1878</v>
      </c>
    </row>
    <row r="1305" spans="16:16" x14ac:dyDescent="0.35">
      <c r="P1305" s="14">
        <v>3099</v>
      </c>
    </row>
    <row r="1306" spans="16:16" x14ac:dyDescent="0.35">
      <c r="P1306" s="15">
        <v>6055</v>
      </c>
    </row>
    <row r="1307" spans="16:16" x14ac:dyDescent="0.35">
      <c r="P1307" s="14">
        <v>5841</v>
      </c>
    </row>
    <row r="1308" spans="16:16" x14ac:dyDescent="0.35">
      <c r="P1308" s="15">
        <v>3972</v>
      </c>
    </row>
    <row r="1309" spans="16:16" x14ac:dyDescent="0.35">
      <c r="P1309" s="14">
        <v>4394</v>
      </c>
    </row>
    <row r="1310" spans="16:16" x14ac:dyDescent="0.35">
      <c r="P1310" s="15">
        <v>5758</v>
      </c>
    </row>
    <row r="1311" spans="16:16" x14ac:dyDescent="0.35">
      <c r="P1311" s="14">
        <v>6658</v>
      </c>
    </row>
    <row r="1312" spans="16:16" x14ac:dyDescent="0.35">
      <c r="P1312" s="15">
        <v>4603</v>
      </c>
    </row>
    <row r="1313" spans="16:16" x14ac:dyDescent="0.35">
      <c r="P1313" s="14">
        <v>8427</v>
      </c>
    </row>
    <row r="1314" spans="16:16" x14ac:dyDescent="0.35">
      <c r="P1314" s="15">
        <v>10260</v>
      </c>
    </row>
    <row r="1315" spans="16:16" x14ac:dyDescent="0.35">
      <c r="P1315" s="14">
        <v>7143</v>
      </c>
    </row>
    <row r="1316" spans="16:16" x14ac:dyDescent="0.35">
      <c r="P1316" s="15">
        <v>8789</v>
      </c>
    </row>
    <row r="1317" spans="16:16" x14ac:dyDescent="0.35">
      <c r="P1317" s="14">
        <v>6197</v>
      </c>
    </row>
    <row r="1318" spans="16:16" x14ac:dyDescent="0.35">
      <c r="P1318" s="15">
        <v>4554</v>
      </c>
    </row>
    <row r="1319" spans="16:16" x14ac:dyDescent="0.35">
      <c r="P1319" s="14">
        <v>4937</v>
      </c>
    </row>
    <row r="1320" spans="16:16" x14ac:dyDescent="0.35">
      <c r="P1320" s="15">
        <v>1920</v>
      </c>
    </row>
    <row r="1321" spans="16:16" x14ac:dyDescent="0.35">
      <c r="P1321" s="14">
        <v>8749</v>
      </c>
    </row>
    <row r="1322" spans="16:16" x14ac:dyDescent="0.35">
      <c r="P1322" s="15">
        <v>1650</v>
      </c>
    </row>
    <row r="1323" spans="16:16" x14ac:dyDescent="0.35">
      <c r="P1323" s="14">
        <v>10377</v>
      </c>
    </row>
    <row r="1324" spans="16:16" x14ac:dyDescent="0.35">
      <c r="P1324" s="15">
        <v>9206</v>
      </c>
    </row>
    <row r="1325" spans="16:16" x14ac:dyDescent="0.35">
      <c r="P1325" s="14">
        <v>10971</v>
      </c>
    </row>
    <row r="1326" spans="16:16" x14ac:dyDescent="0.35">
      <c r="P1326" s="15">
        <v>6398</v>
      </c>
    </row>
    <row r="1327" spans="16:16" x14ac:dyDescent="0.35">
      <c r="P1327" s="14">
        <v>9212</v>
      </c>
    </row>
    <row r="1328" spans="16:16" x14ac:dyDescent="0.35">
      <c r="P1328" s="15">
        <v>7937</v>
      </c>
    </row>
    <row r="1329" spans="16:16" x14ac:dyDescent="0.35">
      <c r="P1329" s="14">
        <v>839</v>
      </c>
    </row>
    <row r="1330" spans="16:16" x14ac:dyDescent="0.35">
      <c r="P1330" s="15">
        <v>4246</v>
      </c>
    </row>
    <row r="1331" spans="16:16" x14ac:dyDescent="0.35">
      <c r="P1331" s="14">
        <v>158</v>
      </c>
    </row>
    <row r="1332" spans="16:16" x14ac:dyDescent="0.35">
      <c r="P1332" s="15">
        <v>4832</v>
      </c>
    </row>
    <row r="1333" spans="16:16" x14ac:dyDescent="0.35">
      <c r="P1333" s="14">
        <v>5621</v>
      </c>
    </row>
    <row r="1334" spans="16:16" x14ac:dyDescent="0.35">
      <c r="P1334" s="15">
        <v>1945</v>
      </c>
    </row>
    <row r="1335" spans="16:16" x14ac:dyDescent="0.35">
      <c r="P1335" s="14">
        <v>5147</v>
      </c>
    </row>
    <row r="1336" spans="16:16" x14ac:dyDescent="0.35">
      <c r="P1336" s="15">
        <v>2535</v>
      </c>
    </row>
    <row r="1337" spans="16:16" x14ac:dyDescent="0.35">
      <c r="P1337" s="14">
        <v>11039</v>
      </c>
    </row>
    <row r="1338" spans="16:16" x14ac:dyDescent="0.35">
      <c r="P1338" s="15">
        <v>9495</v>
      </c>
    </row>
    <row r="1339" spans="16:16" x14ac:dyDescent="0.35">
      <c r="P1339" s="14">
        <v>9635</v>
      </c>
    </row>
    <row r="1340" spans="16:16" x14ac:dyDescent="0.35">
      <c r="P1340" s="15">
        <v>2173</v>
      </c>
    </row>
    <row r="1341" spans="16:16" x14ac:dyDescent="0.35">
      <c r="P1341" s="14">
        <v>942</v>
      </c>
    </row>
    <row r="1342" spans="16:16" x14ac:dyDescent="0.35">
      <c r="P1342" s="15">
        <v>9386</v>
      </c>
    </row>
    <row r="1343" spans="16:16" x14ac:dyDescent="0.35">
      <c r="P1343" s="14">
        <v>5510</v>
      </c>
    </row>
    <row r="1344" spans="16:16" x14ac:dyDescent="0.35">
      <c r="P1344" s="15">
        <v>873</v>
      </c>
    </row>
    <row r="1345" spans="16:16" x14ac:dyDescent="0.35">
      <c r="P1345" s="14">
        <v>2253</v>
      </c>
    </row>
    <row r="1346" spans="16:16" x14ac:dyDescent="0.35">
      <c r="P1346" s="15">
        <v>5181</v>
      </c>
    </row>
    <row r="1347" spans="16:16" x14ac:dyDescent="0.35">
      <c r="P1347" s="14">
        <v>979</v>
      </c>
    </row>
    <row r="1348" spans="16:16" x14ac:dyDescent="0.35">
      <c r="P1348" s="15">
        <v>10390</v>
      </c>
    </row>
    <row r="1349" spans="16:16" x14ac:dyDescent="0.35">
      <c r="P1349" s="14">
        <v>4698</v>
      </c>
    </row>
    <row r="1350" spans="16:16" x14ac:dyDescent="0.35">
      <c r="P1350" s="15">
        <v>7793</v>
      </c>
    </row>
    <row r="1351" spans="16:16" x14ac:dyDescent="0.35">
      <c r="P1351" s="14">
        <v>1745</v>
      </c>
    </row>
    <row r="1352" spans="16:16" x14ac:dyDescent="0.35">
      <c r="P1352" s="15">
        <v>10590</v>
      </c>
    </row>
    <row r="1353" spans="16:16" x14ac:dyDescent="0.35">
      <c r="P1353" s="14">
        <v>5080</v>
      </c>
    </row>
    <row r="1354" spans="16:16" x14ac:dyDescent="0.35">
      <c r="P1354" s="15">
        <v>8369</v>
      </c>
    </row>
    <row r="1355" spans="16:16" x14ac:dyDescent="0.35">
      <c r="P1355" s="14">
        <v>5232</v>
      </c>
    </row>
    <row r="1356" spans="16:16" x14ac:dyDescent="0.35">
      <c r="P1356" s="15">
        <v>2407</v>
      </c>
    </row>
    <row r="1357" spans="16:16" x14ac:dyDescent="0.35">
      <c r="P1357" s="14">
        <v>3834</v>
      </c>
    </row>
    <row r="1358" spans="16:16" x14ac:dyDescent="0.35">
      <c r="P1358" s="15">
        <v>7912</v>
      </c>
    </row>
    <row r="1359" spans="16:16" x14ac:dyDescent="0.35">
      <c r="P1359" s="14">
        <v>7712</v>
      </c>
    </row>
    <row r="1360" spans="16:16" x14ac:dyDescent="0.35">
      <c r="P1360" s="15">
        <v>1065</v>
      </c>
    </row>
    <row r="1361" spans="16:16" x14ac:dyDescent="0.35">
      <c r="P1361" s="14">
        <v>7275</v>
      </c>
    </row>
    <row r="1362" spans="16:16" x14ac:dyDescent="0.35">
      <c r="P1362" s="15">
        <v>1343</v>
      </c>
    </row>
    <row r="1363" spans="16:16" x14ac:dyDescent="0.35">
      <c r="P1363" s="14">
        <v>1384</v>
      </c>
    </row>
    <row r="1364" spans="16:16" x14ac:dyDescent="0.35">
      <c r="P1364" s="15">
        <v>9967</v>
      </c>
    </row>
    <row r="1365" spans="16:16" x14ac:dyDescent="0.35">
      <c r="P1365" s="14">
        <v>6181</v>
      </c>
    </row>
    <row r="1366" spans="16:16" x14ac:dyDescent="0.35">
      <c r="P1366" s="15">
        <v>10507</v>
      </c>
    </row>
    <row r="1367" spans="16:16" x14ac:dyDescent="0.35">
      <c r="P1367" s="14">
        <v>2674</v>
      </c>
    </row>
    <row r="1368" spans="16:16" x14ac:dyDescent="0.35">
      <c r="P1368" s="15">
        <v>2698</v>
      </c>
    </row>
    <row r="1369" spans="16:16" x14ac:dyDescent="0.35">
      <c r="P1369" s="14">
        <v>3231</v>
      </c>
    </row>
    <row r="1370" spans="16:16" x14ac:dyDescent="0.35">
      <c r="P1370" s="15">
        <v>4096</v>
      </c>
    </row>
    <row r="1371" spans="16:16" x14ac:dyDescent="0.35">
      <c r="P1371" s="14">
        <v>10476</v>
      </c>
    </row>
    <row r="1372" spans="16:16" x14ac:dyDescent="0.35">
      <c r="P1372" s="15">
        <v>5948</v>
      </c>
    </row>
    <row r="1373" spans="16:16" x14ac:dyDescent="0.35">
      <c r="P1373" s="14">
        <v>9140</v>
      </c>
    </row>
    <row r="1374" spans="16:16" x14ac:dyDescent="0.35">
      <c r="P1374" s="15">
        <v>10258</v>
      </c>
    </row>
    <row r="1375" spans="16:16" x14ac:dyDescent="0.35">
      <c r="P1375" s="14">
        <v>5675</v>
      </c>
    </row>
    <row r="1376" spans="16:16" x14ac:dyDescent="0.35">
      <c r="P1376" s="15">
        <v>4743</v>
      </c>
    </row>
    <row r="1377" spans="16:16" x14ac:dyDescent="0.35">
      <c r="P1377" s="14">
        <v>8805</v>
      </c>
    </row>
    <row r="1378" spans="16:16" x14ac:dyDescent="0.35">
      <c r="P1378" s="15">
        <v>1542</v>
      </c>
    </row>
    <row r="1379" spans="16:16" x14ac:dyDescent="0.35">
      <c r="P1379" s="14">
        <v>6770</v>
      </c>
    </row>
    <row r="1380" spans="16:16" x14ac:dyDescent="0.35">
      <c r="P1380" s="15">
        <v>8773</v>
      </c>
    </row>
    <row r="1381" spans="16:16" x14ac:dyDescent="0.35">
      <c r="P1381" s="14">
        <v>10475</v>
      </c>
    </row>
    <row r="1382" spans="16:16" x14ac:dyDescent="0.35">
      <c r="P1382" s="15">
        <v>10420</v>
      </c>
    </row>
    <row r="1383" spans="16:16" x14ac:dyDescent="0.35">
      <c r="P1383" s="14">
        <v>7514</v>
      </c>
    </row>
    <row r="1384" spans="16:16" x14ac:dyDescent="0.35">
      <c r="P1384" s="15">
        <v>2902</v>
      </c>
    </row>
    <row r="1385" spans="16:16" x14ac:dyDescent="0.35">
      <c r="P1385" s="14">
        <v>4345</v>
      </c>
    </row>
    <row r="1386" spans="16:16" x14ac:dyDescent="0.35">
      <c r="P1386" s="15">
        <v>793</v>
      </c>
    </row>
    <row r="1387" spans="16:16" x14ac:dyDescent="0.35">
      <c r="P1387" s="14">
        <v>10909</v>
      </c>
    </row>
    <row r="1388" spans="16:16" x14ac:dyDescent="0.35">
      <c r="P1388" s="15">
        <v>3769</v>
      </c>
    </row>
    <row r="1389" spans="16:16" x14ac:dyDescent="0.35">
      <c r="P1389" s="14">
        <v>8702</v>
      </c>
    </row>
    <row r="1390" spans="16:16" x14ac:dyDescent="0.35">
      <c r="P1390" s="15">
        <v>4791</v>
      </c>
    </row>
    <row r="1391" spans="16:16" x14ac:dyDescent="0.35">
      <c r="P1391" s="14">
        <v>2963</v>
      </c>
    </row>
    <row r="1392" spans="16:16" x14ac:dyDescent="0.35">
      <c r="P1392" s="15">
        <v>8216</v>
      </c>
    </row>
    <row r="1393" spans="16:16" x14ac:dyDescent="0.35">
      <c r="P1393" s="14">
        <v>8140</v>
      </c>
    </row>
    <row r="1394" spans="16:16" x14ac:dyDescent="0.35">
      <c r="P1394" s="15">
        <v>10146</v>
      </c>
    </row>
    <row r="1395" spans="16:16" x14ac:dyDescent="0.35">
      <c r="P1395" s="14">
        <v>5289</v>
      </c>
    </row>
    <row r="1396" spans="16:16" x14ac:dyDescent="0.35">
      <c r="P1396" s="15">
        <v>2587</v>
      </c>
    </row>
    <row r="1397" spans="16:16" x14ac:dyDescent="0.35">
      <c r="P1397" s="14">
        <v>4405</v>
      </c>
    </row>
    <row r="1398" spans="16:16" x14ac:dyDescent="0.35">
      <c r="P1398" s="15">
        <v>8663</v>
      </c>
    </row>
    <row r="1399" spans="16:16" x14ac:dyDescent="0.35">
      <c r="P1399" s="14">
        <v>2589</v>
      </c>
    </row>
    <row r="1400" spans="16:16" x14ac:dyDescent="0.35">
      <c r="P1400" s="15">
        <v>3421</v>
      </c>
    </row>
    <row r="1401" spans="16:16" x14ac:dyDescent="0.35">
      <c r="P1401" s="14">
        <v>10490</v>
      </c>
    </row>
    <row r="1402" spans="16:16" x14ac:dyDescent="0.35">
      <c r="P1402" s="15">
        <v>4094</v>
      </c>
    </row>
    <row r="1403" spans="16:16" x14ac:dyDescent="0.35">
      <c r="P1403" s="14">
        <v>9958</v>
      </c>
    </row>
    <row r="1404" spans="16:16" x14ac:dyDescent="0.35">
      <c r="P1404" s="15">
        <v>2534</v>
      </c>
    </row>
    <row r="1405" spans="16:16" x14ac:dyDescent="0.35">
      <c r="P1405" s="14">
        <v>4188</v>
      </c>
    </row>
    <row r="1406" spans="16:16" x14ac:dyDescent="0.35">
      <c r="P1406" s="15">
        <v>6613</v>
      </c>
    </row>
    <row r="1407" spans="16:16" x14ac:dyDescent="0.35">
      <c r="P1407" s="14">
        <v>10827</v>
      </c>
    </row>
    <row r="1408" spans="16:16" x14ac:dyDescent="0.35">
      <c r="P1408" s="15">
        <v>5491</v>
      </c>
    </row>
    <row r="1409" spans="16:16" x14ac:dyDescent="0.35">
      <c r="P1409" s="14">
        <v>8402</v>
      </c>
    </row>
    <row r="1410" spans="16:16" x14ac:dyDescent="0.35">
      <c r="P1410" s="15">
        <v>8783</v>
      </c>
    </row>
    <row r="1411" spans="16:16" x14ac:dyDescent="0.35">
      <c r="P1411" s="14">
        <v>10010</v>
      </c>
    </row>
    <row r="1412" spans="16:16" x14ac:dyDescent="0.35">
      <c r="P1412" s="15">
        <v>618</v>
      </c>
    </row>
    <row r="1413" spans="16:16" x14ac:dyDescent="0.35">
      <c r="P1413" s="14">
        <v>9121</v>
      </c>
    </row>
    <row r="1414" spans="16:16" x14ac:dyDescent="0.35">
      <c r="P1414" s="15">
        <v>361</v>
      </c>
    </row>
    <row r="1415" spans="16:16" x14ac:dyDescent="0.35">
      <c r="P1415" s="14">
        <v>4310</v>
      </c>
    </row>
    <row r="1416" spans="16:16" x14ac:dyDescent="0.35">
      <c r="P1416" s="15">
        <v>2678</v>
      </c>
    </row>
    <row r="1417" spans="16:16" x14ac:dyDescent="0.35">
      <c r="P1417" s="14">
        <v>6376</v>
      </c>
    </row>
    <row r="1418" spans="16:16" x14ac:dyDescent="0.35">
      <c r="P1418" s="15">
        <v>524</v>
      </c>
    </row>
    <row r="1419" spans="16:16" x14ac:dyDescent="0.35">
      <c r="P1419" s="14">
        <v>10341</v>
      </c>
    </row>
    <row r="1420" spans="16:16" x14ac:dyDescent="0.35">
      <c r="P1420" s="15">
        <v>5654</v>
      </c>
    </row>
    <row r="1421" spans="16:16" x14ac:dyDescent="0.35">
      <c r="P1421" s="14">
        <v>4098</v>
      </c>
    </row>
    <row r="1422" spans="16:16" x14ac:dyDescent="0.35">
      <c r="P1422" s="15">
        <v>5824</v>
      </c>
    </row>
    <row r="1423" spans="16:16" x14ac:dyDescent="0.35">
      <c r="P1423" s="14">
        <v>7000</v>
      </c>
    </row>
    <row r="1424" spans="16:16" x14ac:dyDescent="0.35">
      <c r="P1424" s="15">
        <v>2561</v>
      </c>
    </row>
    <row r="1425" spans="16:16" x14ac:dyDescent="0.35">
      <c r="P1425" s="14">
        <v>5229</v>
      </c>
    </row>
    <row r="1426" spans="16:16" x14ac:dyDescent="0.35">
      <c r="P1426" s="15">
        <v>4086</v>
      </c>
    </row>
    <row r="1427" spans="16:16" x14ac:dyDescent="0.35">
      <c r="P1427" s="14">
        <v>2428</v>
      </c>
    </row>
    <row r="1428" spans="16:16" x14ac:dyDescent="0.35">
      <c r="P1428" s="15">
        <v>8254</v>
      </c>
    </row>
    <row r="1429" spans="16:16" x14ac:dyDescent="0.35">
      <c r="P1429" s="14">
        <v>2836</v>
      </c>
    </row>
    <row r="1430" spans="16:16" x14ac:dyDescent="0.35">
      <c r="P1430" s="15">
        <v>8418</v>
      </c>
    </row>
    <row r="1431" spans="16:16" x14ac:dyDescent="0.35">
      <c r="P1431" s="14">
        <v>1362</v>
      </c>
    </row>
    <row r="1432" spans="16:16" x14ac:dyDescent="0.35">
      <c r="P1432" s="15">
        <v>7152</v>
      </c>
    </row>
    <row r="1433" spans="16:16" x14ac:dyDescent="0.35">
      <c r="P1433" s="14">
        <v>10033</v>
      </c>
    </row>
    <row r="1434" spans="16:16" x14ac:dyDescent="0.35">
      <c r="P1434" s="15">
        <v>9349</v>
      </c>
    </row>
    <row r="1435" spans="16:16" x14ac:dyDescent="0.35">
      <c r="P1435" s="14">
        <v>274</v>
      </c>
    </row>
    <row r="1436" spans="16:16" x14ac:dyDescent="0.35">
      <c r="P1436" s="15">
        <v>3388</v>
      </c>
    </row>
    <row r="1437" spans="16:16" x14ac:dyDescent="0.35">
      <c r="P1437" s="14">
        <v>922</v>
      </c>
    </row>
    <row r="1438" spans="16:16" x14ac:dyDescent="0.35">
      <c r="P1438" s="15">
        <v>8588</v>
      </c>
    </row>
    <row r="1439" spans="16:16" x14ac:dyDescent="0.35">
      <c r="P1439" s="14">
        <v>2518</v>
      </c>
    </row>
    <row r="1440" spans="16:16" x14ac:dyDescent="0.35">
      <c r="P1440" s="15">
        <v>574</v>
      </c>
    </row>
    <row r="1441" spans="16:16" x14ac:dyDescent="0.35">
      <c r="P1441" s="14">
        <v>3220</v>
      </c>
    </row>
    <row r="1442" spans="16:16" x14ac:dyDescent="0.35">
      <c r="P1442" s="15">
        <v>5967</v>
      </c>
    </row>
    <row r="1443" spans="16:16" x14ac:dyDescent="0.35">
      <c r="P1443" s="14">
        <v>1183</v>
      </c>
    </row>
    <row r="1444" spans="16:16" x14ac:dyDescent="0.35">
      <c r="P1444" s="15">
        <v>6856</v>
      </c>
    </row>
    <row r="1445" spans="16:16" x14ac:dyDescent="0.35">
      <c r="P1445" s="14">
        <v>4530</v>
      </c>
    </row>
    <row r="1446" spans="16:16" x14ac:dyDescent="0.35">
      <c r="P1446" s="15">
        <v>1553</v>
      </c>
    </row>
    <row r="1447" spans="16:16" x14ac:dyDescent="0.35">
      <c r="P1447" s="14">
        <v>4682</v>
      </c>
    </row>
    <row r="1448" spans="16:16" x14ac:dyDescent="0.35">
      <c r="P1448" s="15">
        <v>8204</v>
      </c>
    </row>
    <row r="1449" spans="16:16" x14ac:dyDescent="0.35">
      <c r="P1449" s="14">
        <v>5221</v>
      </c>
    </row>
    <row r="1450" spans="16:16" x14ac:dyDescent="0.35">
      <c r="P1450" s="15">
        <v>1232</v>
      </c>
    </row>
    <row r="1451" spans="16:16" x14ac:dyDescent="0.35">
      <c r="P1451" s="14">
        <v>1927</v>
      </c>
    </row>
    <row r="1452" spans="16:16" x14ac:dyDescent="0.35">
      <c r="P1452" s="15">
        <v>5788</v>
      </c>
    </row>
    <row r="1453" spans="16:16" x14ac:dyDescent="0.35">
      <c r="P1453" s="14">
        <v>6652</v>
      </c>
    </row>
    <row r="1454" spans="16:16" x14ac:dyDescent="0.35">
      <c r="P1454" s="15">
        <v>6246</v>
      </c>
    </row>
    <row r="1455" spans="16:16" x14ac:dyDescent="0.35">
      <c r="P1455" s="14">
        <v>5975</v>
      </c>
    </row>
    <row r="1456" spans="16:16" x14ac:dyDescent="0.35">
      <c r="P1456" s="15">
        <v>6875</v>
      </c>
    </row>
    <row r="1457" spans="16:16" x14ac:dyDescent="0.35">
      <c r="P1457" s="14">
        <v>4399</v>
      </c>
    </row>
    <row r="1458" spans="16:16" x14ac:dyDescent="0.35">
      <c r="P1458" s="15">
        <v>4042</v>
      </c>
    </row>
    <row r="1459" spans="16:16" x14ac:dyDescent="0.35">
      <c r="P1459" s="14">
        <v>2157</v>
      </c>
    </row>
    <row r="1460" spans="16:16" x14ac:dyDescent="0.35">
      <c r="P1460" s="15">
        <v>10133</v>
      </c>
    </row>
    <row r="1461" spans="16:16" x14ac:dyDescent="0.35">
      <c r="P1461" s="14">
        <v>2525</v>
      </c>
    </row>
    <row r="1462" spans="16:16" x14ac:dyDescent="0.35">
      <c r="P1462" s="15">
        <v>8233</v>
      </c>
    </row>
    <row r="1463" spans="16:16" x14ac:dyDescent="0.35">
      <c r="P1463" s="14">
        <v>9483</v>
      </c>
    </row>
    <row r="1464" spans="16:16" x14ac:dyDescent="0.35">
      <c r="P1464" s="15">
        <v>2945</v>
      </c>
    </row>
    <row r="1465" spans="16:16" x14ac:dyDescent="0.35">
      <c r="P1465" s="14">
        <v>10403</v>
      </c>
    </row>
    <row r="1466" spans="16:16" x14ac:dyDescent="0.35">
      <c r="P1466" s="15">
        <v>5074</v>
      </c>
    </row>
    <row r="1467" spans="16:16" x14ac:dyDescent="0.35">
      <c r="P1467" s="14">
        <v>10524</v>
      </c>
    </row>
    <row r="1468" spans="16:16" x14ac:dyDescent="0.35">
      <c r="P1468" s="15">
        <v>4690</v>
      </c>
    </row>
    <row r="1469" spans="16:16" x14ac:dyDescent="0.35">
      <c r="P1469" s="14">
        <v>7521</v>
      </c>
    </row>
    <row r="1470" spans="16:16" x14ac:dyDescent="0.35">
      <c r="P1470" s="15">
        <v>7196</v>
      </c>
    </row>
    <row r="1471" spans="16:16" x14ac:dyDescent="0.35">
      <c r="P1471" s="14">
        <v>4406</v>
      </c>
    </row>
    <row r="1472" spans="16:16" x14ac:dyDescent="0.35">
      <c r="P1472" s="15">
        <v>9672</v>
      </c>
    </row>
    <row r="1473" spans="16:16" x14ac:dyDescent="0.35">
      <c r="P1473" s="14">
        <v>4864</v>
      </c>
    </row>
    <row r="1474" spans="16:16" x14ac:dyDescent="0.35">
      <c r="P1474" s="15">
        <v>4706</v>
      </c>
    </row>
    <row r="1475" spans="16:16" x14ac:dyDescent="0.35">
      <c r="P1475" s="14">
        <v>4070</v>
      </c>
    </row>
    <row r="1476" spans="16:16" x14ac:dyDescent="0.35">
      <c r="P1476" s="15">
        <v>25</v>
      </c>
    </row>
    <row r="1477" spans="16:16" x14ac:dyDescent="0.35">
      <c r="P1477" s="14">
        <v>3697</v>
      </c>
    </row>
    <row r="1478" spans="16:16" x14ac:dyDescent="0.35">
      <c r="P1478" s="15">
        <v>217</v>
      </c>
    </row>
    <row r="1479" spans="16:16" x14ac:dyDescent="0.35">
      <c r="P1479" s="14">
        <v>4220</v>
      </c>
    </row>
    <row r="1480" spans="16:16" x14ac:dyDescent="0.35">
      <c r="P1480" s="15">
        <v>5286</v>
      </c>
    </row>
    <row r="1481" spans="16:16" x14ac:dyDescent="0.35">
      <c r="P1481" s="14">
        <v>9559</v>
      </c>
    </row>
    <row r="1482" spans="16:16" x14ac:dyDescent="0.35">
      <c r="P1482" s="15">
        <v>2849</v>
      </c>
    </row>
    <row r="1483" spans="16:16" x14ac:dyDescent="0.35">
      <c r="P1483" s="14">
        <v>7787</v>
      </c>
    </row>
    <row r="1484" spans="16:16" x14ac:dyDescent="0.35">
      <c r="P1484" s="15">
        <v>3102</v>
      </c>
    </row>
    <row r="1485" spans="16:16" x14ac:dyDescent="0.35">
      <c r="P1485" s="14">
        <v>5868</v>
      </c>
    </row>
    <row r="1486" spans="16:16" x14ac:dyDescent="0.35">
      <c r="P1486" s="15">
        <v>8370</v>
      </c>
    </row>
    <row r="1487" spans="16:16" x14ac:dyDescent="0.35">
      <c r="P1487" s="14">
        <v>9988</v>
      </c>
    </row>
    <row r="1488" spans="16:16" x14ac:dyDescent="0.35">
      <c r="P1488" s="15">
        <v>2939</v>
      </c>
    </row>
    <row r="1489" spans="16:16" x14ac:dyDescent="0.35">
      <c r="P1489" s="14">
        <v>5529</v>
      </c>
    </row>
    <row r="1490" spans="16:16" x14ac:dyDescent="0.35">
      <c r="P1490" s="15">
        <v>9743</v>
      </c>
    </row>
    <row r="1491" spans="16:16" x14ac:dyDescent="0.35">
      <c r="P1491" s="14">
        <v>5763</v>
      </c>
    </row>
    <row r="1492" spans="16:16" x14ac:dyDescent="0.35">
      <c r="P1492" s="15">
        <v>3478</v>
      </c>
    </row>
    <row r="1493" spans="16:16" x14ac:dyDescent="0.35">
      <c r="P1493" s="14">
        <v>7494</v>
      </c>
    </row>
    <row r="1494" spans="16:16" x14ac:dyDescent="0.35">
      <c r="P1494" s="15">
        <v>1763</v>
      </c>
    </row>
    <row r="1495" spans="16:16" x14ac:dyDescent="0.35">
      <c r="P1495" s="14">
        <v>7250</v>
      </c>
    </row>
    <row r="1496" spans="16:16" x14ac:dyDescent="0.35">
      <c r="P1496" s="15">
        <v>2005</v>
      </c>
    </row>
    <row r="1497" spans="16:16" x14ac:dyDescent="0.35">
      <c r="P1497" s="14">
        <v>10770</v>
      </c>
    </row>
    <row r="1498" spans="16:16" x14ac:dyDescent="0.35">
      <c r="P1498" s="15">
        <v>6885</v>
      </c>
    </row>
    <row r="1499" spans="16:16" x14ac:dyDescent="0.35">
      <c r="P1499" s="14">
        <v>2072</v>
      </c>
    </row>
    <row r="1500" spans="16:16" x14ac:dyDescent="0.35">
      <c r="P1500" s="15">
        <v>9463</v>
      </c>
    </row>
    <row r="1501" spans="16:16" x14ac:dyDescent="0.35">
      <c r="P1501" s="14">
        <v>6318</v>
      </c>
    </row>
    <row r="1502" spans="16:16" x14ac:dyDescent="0.35">
      <c r="P1502" s="15">
        <v>4093</v>
      </c>
    </row>
    <row r="1503" spans="16:16" x14ac:dyDescent="0.35">
      <c r="P1503" s="14">
        <v>5751</v>
      </c>
    </row>
    <row r="1504" spans="16:16" x14ac:dyDescent="0.35">
      <c r="P1504" s="15">
        <v>3340</v>
      </c>
    </row>
    <row r="1505" spans="16:16" x14ac:dyDescent="0.35">
      <c r="P1505" s="14">
        <v>3594</v>
      </c>
    </row>
    <row r="1506" spans="16:16" x14ac:dyDescent="0.35">
      <c r="P1506" s="15">
        <v>3584</v>
      </c>
    </row>
    <row r="1507" spans="16:16" x14ac:dyDescent="0.35">
      <c r="P1507" s="14">
        <v>3643</v>
      </c>
    </row>
    <row r="1508" spans="16:16" x14ac:dyDescent="0.35">
      <c r="P1508" s="15">
        <v>851</v>
      </c>
    </row>
    <row r="1509" spans="16:16" x14ac:dyDescent="0.35">
      <c r="P1509" s="14">
        <v>7706</v>
      </c>
    </row>
    <row r="1510" spans="16:16" x14ac:dyDescent="0.35">
      <c r="P1510" s="15">
        <v>3967</v>
      </c>
    </row>
    <row r="1511" spans="16:16" x14ac:dyDescent="0.35">
      <c r="P1511" s="14">
        <v>10128</v>
      </c>
    </row>
    <row r="1512" spans="16:16" x14ac:dyDescent="0.35">
      <c r="P1512" s="15">
        <v>486</v>
      </c>
    </row>
    <row r="1513" spans="16:16" x14ac:dyDescent="0.35">
      <c r="P1513" s="14">
        <v>9</v>
      </c>
    </row>
    <row r="1514" spans="16:16" x14ac:dyDescent="0.35">
      <c r="P1514" s="15">
        <v>9451</v>
      </c>
    </row>
    <row r="1515" spans="16:16" x14ac:dyDescent="0.35">
      <c r="P1515" s="14">
        <v>9264</v>
      </c>
    </row>
    <row r="1516" spans="16:16" x14ac:dyDescent="0.35">
      <c r="P1516" s="15">
        <v>3865</v>
      </c>
    </row>
    <row r="1517" spans="16:16" x14ac:dyDescent="0.35">
      <c r="P1517" s="14">
        <v>2853</v>
      </c>
    </row>
    <row r="1518" spans="16:16" x14ac:dyDescent="0.35">
      <c r="P1518" s="15">
        <v>1490</v>
      </c>
    </row>
    <row r="1519" spans="16:16" x14ac:dyDescent="0.35">
      <c r="P1519" s="14">
        <v>6310</v>
      </c>
    </row>
    <row r="1520" spans="16:16" x14ac:dyDescent="0.35">
      <c r="P1520" s="15">
        <v>10380</v>
      </c>
    </row>
    <row r="1521" spans="16:16" x14ac:dyDescent="0.35">
      <c r="P1521" s="14">
        <v>3887</v>
      </c>
    </row>
    <row r="1522" spans="16:16" x14ac:dyDescent="0.35">
      <c r="P1522" s="15">
        <v>4278</v>
      </c>
    </row>
    <row r="1523" spans="16:16" x14ac:dyDescent="0.35">
      <c r="P1523" s="14">
        <v>8643</v>
      </c>
    </row>
    <row r="1524" spans="16:16" x14ac:dyDescent="0.35">
      <c r="P1524" s="15">
        <v>1998</v>
      </c>
    </row>
    <row r="1525" spans="16:16" x14ac:dyDescent="0.35">
      <c r="P1525" s="14">
        <v>10795</v>
      </c>
    </row>
    <row r="1526" spans="16:16" x14ac:dyDescent="0.35">
      <c r="P1526" s="15">
        <v>11110</v>
      </c>
    </row>
    <row r="1527" spans="16:16" x14ac:dyDescent="0.35">
      <c r="P1527" s="14">
        <v>2408</v>
      </c>
    </row>
    <row r="1528" spans="16:16" x14ac:dyDescent="0.35">
      <c r="P1528" s="15">
        <v>202</v>
      </c>
    </row>
    <row r="1529" spans="16:16" x14ac:dyDescent="0.35">
      <c r="P1529" s="14">
        <v>7998</v>
      </c>
    </row>
    <row r="1530" spans="16:16" x14ac:dyDescent="0.35">
      <c r="P1530" s="15">
        <v>830</v>
      </c>
    </row>
    <row r="1531" spans="16:16" x14ac:dyDescent="0.35">
      <c r="P1531" s="14">
        <v>3536</v>
      </c>
    </row>
    <row r="1532" spans="16:16" x14ac:dyDescent="0.35">
      <c r="P1532" s="15">
        <v>6050</v>
      </c>
    </row>
    <row r="1533" spans="16:16" x14ac:dyDescent="0.35">
      <c r="P1533" s="14">
        <v>125</v>
      </c>
    </row>
    <row r="1534" spans="16:16" x14ac:dyDescent="0.35">
      <c r="P1534" s="15">
        <v>3463</v>
      </c>
    </row>
    <row r="1535" spans="16:16" x14ac:dyDescent="0.35">
      <c r="P1535" s="14">
        <v>2804</v>
      </c>
    </row>
    <row r="1536" spans="16:16" x14ac:dyDescent="0.35">
      <c r="P1536" s="15">
        <v>3745</v>
      </c>
    </row>
    <row r="1537" spans="16:16" x14ac:dyDescent="0.35">
      <c r="P1537" s="14">
        <v>9771</v>
      </c>
    </row>
    <row r="1538" spans="16:16" x14ac:dyDescent="0.35">
      <c r="P1538" s="15">
        <v>451</v>
      </c>
    </row>
    <row r="1539" spans="16:16" x14ac:dyDescent="0.35">
      <c r="P1539" s="14">
        <v>10530</v>
      </c>
    </row>
    <row r="1540" spans="16:16" x14ac:dyDescent="0.35">
      <c r="P1540" s="15">
        <v>1079</v>
      </c>
    </row>
    <row r="1541" spans="16:16" x14ac:dyDescent="0.35">
      <c r="P1541" s="14">
        <v>8920</v>
      </c>
    </row>
    <row r="1542" spans="16:16" x14ac:dyDescent="0.35">
      <c r="P1542" s="15">
        <v>6678</v>
      </c>
    </row>
    <row r="1543" spans="16:16" x14ac:dyDescent="0.35">
      <c r="P1543" s="14">
        <v>3852</v>
      </c>
    </row>
    <row r="1544" spans="16:16" x14ac:dyDescent="0.35">
      <c r="P1544" s="15">
        <v>528</v>
      </c>
    </row>
    <row r="1545" spans="16:16" x14ac:dyDescent="0.35">
      <c r="P1545" s="14">
        <v>73</v>
      </c>
    </row>
    <row r="1546" spans="16:16" x14ac:dyDescent="0.35">
      <c r="P1546" s="15">
        <v>5589</v>
      </c>
    </row>
    <row r="1547" spans="16:16" x14ac:dyDescent="0.35">
      <c r="P1547" s="14">
        <v>10212</v>
      </c>
    </row>
    <row r="1548" spans="16:16" x14ac:dyDescent="0.35">
      <c r="P1548" s="15">
        <v>6365</v>
      </c>
    </row>
    <row r="1549" spans="16:16" x14ac:dyDescent="0.35">
      <c r="P1549" s="14">
        <v>5636</v>
      </c>
    </row>
    <row r="1550" spans="16:16" x14ac:dyDescent="0.35">
      <c r="P1550" s="15">
        <v>591</v>
      </c>
    </row>
    <row r="1551" spans="16:16" x14ac:dyDescent="0.35">
      <c r="P1551" s="14">
        <v>2217</v>
      </c>
    </row>
    <row r="1552" spans="16:16" x14ac:dyDescent="0.35">
      <c r="P1552" s="15">
        <v>2544</v>
      </c>
    </row>
    <row r="1553" spans="16:16" x14ac:dyDescent="0.35">
      <c r="P1553" s="14">
        <v>7725</v>
      </c>
    </row>
    <row r="1554" spans="16:16" x14ac:dyDescent="0.35">
      <c r="P1554" s="15">
        <v>8091</v>
      </c>
    </row>
    <row r="1555" spans="16:16" x14ac:dyDescent="0.35">
      <c r="P1555" s="14">
        <v>7321</v>
      </c>
    </row>
    <row r="1556" spans="16:16" x14ac:dyDescent="0.35">
      <c r="P1556" s="15">
        <v>5462</v>
      </c>
    </row>
    <row r="1557" spans="16:16" x14ac:dyDescent="0.35">
      <c r="P1557" s="14">
        <v>7791</v>
      </c>
    </row>
    <row r="1558" spans="16:16" x14ac:dyDescent="0.35">
      <c r="P1558" s="15">
        <v>955</v>
      </c>
    </row>
    <row r="1559" spans="16:16" x14ac:dyDescent="0.35">
      <c r="P1559" s="14">
        <v>4037</v>
      </c>
    </row>
    <row r="1560" spans="16:16" x14ac:dyDescent="0.35">
      <c r="P1560" s="15">
        <v>6642</v>
      </c>
    </row>
    <row r="1561" spans="16:16" x14ac:dyDescent="0.35">
      <c r="P1561" s="14">
        <v>2793</v>
      </c>
    </row>
    <row r="1562" spans="16:16" x14ac:dyDescent="0.35">
      <c r="P1562" s="15">
        <v>5424</v>
      </c>
    </row>
    <row r="1563" spans="16:16" x14ac:dyDescent="0.35">
      <c r="P1563" s="14">
        <v>879</v>
      </c>
    </row>
    <row r="1564" spans="16:16" x14ac:dyDescent="0.35">
      <c r="P1564" s="15">
        <v>9530</v>
      </c>
    </row>
    <row r="1565" spans="16:16" x14ac:dyDescent="0.35">
      <c r="P1565" s="14">
        <v>4828</v>
      </c>
    </row>
    <row r="1566" spans="16:16" x14ac:dyDescent="0.35">
      <c r="P1566" s="15">
        <v>10699</v>
      </c>
    </row>
    <row r="1567" spans="16:16" x14ac:dyDescent="0.35">
      <c r="P1567" s="14">
        <v>1497</v>
      </c>
    </row>
    <row r="1568" spans="16:16" x14ac:dyDescent="0.35">
      <c r="P1568" s="15">
        <v>7476</v>
      </c>
    </row>
    <row r="1569" spans="16:16" x14ac:dyDescent="0.35">
      <c r="P1569" s="14">
        <v>4390</v>
      </c>
    </row>
    <row r="1570" spans="16:16" x14ac:dyDescent="0.35">
      <c r="P1570" s="15">
        <v>10478</v>
      </c>
    </row>
    <row r="1571" spans="16:16" x14ac:dyDescent="0.35">
      <c r="P1571" s="14">
        <v>1081</v>
      </c>
    </row>
    <row r="1572" spans="16:16" x14ac:dyDescent="0.35">
      <c r="P1572" s="15">
        <v>4261</v>
      </c>
    </row>
    <row r="1573" spans="16:16" x14ac:dyDescent="0.35">
      <c r="P1573" s="14">
        <v>9916</v>
      </c>
    </row>
    <row r="1574" spans="16:16" x14ac:dyDescent="0.35">
      <c r="P1574" s="15">
        <v>5350</v>
      </c>
    </row>
    <row r="1575" spans="16:16" x14ac:dyDescent="0.35">
      <c r="P1575" s="14">
        <v>8135</v>
      </c>
    </row>
    <row r="1576" spans="16:16" x14ac:dyDescent="0.35">
      <c r="P1576" s="15">
        <v>8685</v>
      </c>
    </row>
    <row r="1577" spans="16:16" x14ac:dyDescent="0.35">
      <c r="P1577" s="14">
        <v>4967</v>
      </c>
    </row>
    <row r="1578" spans="16:16" x14ac:dyDescent="0.35">
      <c r="P1578" s="15">
        <v>2130</v>
      </c>
    </row>
    <row r="1579" spans="16:16" x14ac:dyDescent="0.35">
      <c r="P1579" s="14">
        <v>9298</v>
      </c>
    </row>
    <row r="1580" spans="16:16" x14ac:dyDescent="0.35">
      <c r="P1580" s="15">
        <v>8175</v>
      </c>
    </row>
    <row r="1581" spans="16:16" x14ac:dyDescent="0.35">
      <c r="P1581" s="14">
        <v>6257</v>
      </c>
    </row>
    <row r="1582" spans="16:16" x14ac:dyDescent="0.35">
      <c r="P1582" s="15">
        <v>3790</v>
      </c>
    </row>
    <row r="1583" spans="16:16" x14ac:dyDescent="0.35">
      <c r="P1583" s="14">
        <v>9952</v>
      </c>
    </row>
    <row r="1584" spans="16:16" x14ac:dyDescent="0.35">
      <c r="P1584" s="15">
        <v>3503</v>
      </c>
    </row>
    <row r="1585" spans="16:16" x14ac:dyDescent="0.35">
      <c r="P1585" s="14">
        <v>5223</v>
      </c>
    </row>
    <row r="1586" spans="16:16" x14ac:dyDescent="0.35">
      <c r="P1586" s="15">
        <v>4608</v>
      </c>
    </row>
    <row r="1587" spans="16:16" x14ac:dyDescent="0.35">
      <c r="P1587" s="14">
        <v>1626</v>
      </c>
    </row>
    <row r="1588" spans="16:16" x14ac:dyDescent="0.35">
      <c r="P1588" s="15">
        <v>4764</v>
      </c>
    </row>
    <row r="1589" spans="16:16" x14ac:dyDescent="0.35">
      <c r="P1589" s="14">
        <v>2471</v>
      </c>
    </row>
    <row r="1590" spans="16:16" x14ac:dyDescent="0.35">
      <c r="P1590" s="15">
        <v>5892</v>
      </c>
    </row>
    <row r="1591" spans="16:16" x14ac:dyDescent="0.35">
      <c r="P1591" s="14">
        <v>2612</v>
      </c>
    </row>
    <row r="1592" spans="16:16" x14ac:dyDescent="0.35">
      <c r="P1592" s="15">
        <v>4971</v>
      </c>
    </row>
    <row r="1593" spans="16:16" x14ac:dyDescent="0.35">
      <c r="P1593" s="14">
        <v>5185</v>
      </c>
    </row>
    <row r="1594" spans="16:16" x14ac:dyDescent="0.35">
      <c r="P1594" s="15">
        <v>10069</v>
      </c>
    </row>
    <row r="1595" spans="16:16" x14ac:dyDescent="0.35">
      <c r="P1595" s="14">
        <v>2262</v>
      </c>
    </row>
    <row r="1596" spans="16:16" x14ac:dyDescent="0.35">
      <c r="P1596" s="15">
        <v>1131</v>
      </c>
    </row>
    <row r="1597" spans="16:16" x14ac:dyDescent="0.35">
      <c r="P1597" s="14">
        <v>1041</v>
      </c>
    </row>
    <row r="1598" spans="16:16" x14ac:dyDescent="0.35">
      <c r="P1598" s="15">
        <v>24</v>
      </c>
    </row>
    <row r="1599" spans="16:16" x14ac:dyDescent="0.35">
      <c r="P1599" s="14">
        <v>3409</v>
      </c>
    </row>
    <row r="1600" spans="16:16" x14ac:dyDescent="0.35">
      <c r="P1600" s="15">
        <v>7022</v>
      </c>
    </row>
    <row r="1601" spans="16:16" x14ac:dyDescent="0.35">
      <c r="P1601" s="14">
        <v>7943</v>
      </c>
    </row>
    <row r="1602" spans="16:16" x14ac:dyDescent="0.35">
      <c r="P1602" s="15">
        <v>5272</v>
      </c>
    </row>
    <row r="1603" spans="16:16" x14ac:dyDescent="0.35">
      <c r="P1603" s="14">
        <v>5453</v>
      </c>
    </row>
    <row r="1604" spans="16:16" x14ac:dyDescent="0.35">
      <c r="P1604" s="15">
        <v>2565</v>
      </c>
    </row>
    <row r="1605" spans="16:16" x14ac:dyDescent="0.35">
      <c r="P1605" s="14">
        <v>800</v>
      </c>
    </row>
    <row r="1606" spans="16:16" x14ac:dyDescent="0.35">
      <c r="P1606" s="15">
        <v>11092</v>
      </c>
    </row>
    <row r="1607" spans="16:16" x14ac:dyDescent="0.35">
      <c r="P1607" s="14">
        <v>5062</v>
      </c>
    </row>
    <row r="1608" spans="16:16" x14ac:dyDescent="0.35">
      <c r="P1608" s="15">
        <v>8969</v>
      </c>
    </row>
    <row r="1609" spans="16:16" x14ac:dyDescent="0.35">
      <c r="P1609" s="14">
        <v>4656</v>
      </c>
    </row>
    <row r="1610" spans="16:16" x14ac:dyDescent="0.35">
      <c r="P1610" s="15">
        <v>4480</v>
      </c>
    </row>
    <row r="1611" spans="16:16" x14ac:dyDescent="0.35">
      <c r="P1611" s="14">
        <v>9971</v>
      </c>
    </row>
    <row r="1612" spans="16:16" x14ac:dyDescent="0.35">
      <c r="P1612" s="15">
        <v>6729</v>
      </c>
    </row>
    <row r="1613" spans="16:16" x14ac:dyDescent="0.35">
      <c r="P1613" s="14">
        <v>1773</v>
      </c>
    </row>
    <row r="1614" spans="16:16" x14ac:dyDescent="0.35">
      <c r="P1614" s="15">
        <v>9242</v>
      </c>
    </row>
    <row r="1615" spans="16:16" x14ac:dyDescent="0.35">
      <c r="P1615" s="14">
        <v>1764</v>
      </c>
    </row>
    <row r="1616" spans="16:16" x14ac:dyDescent="0.35">
      <c r="P1616" s="15">
        <v>6215</v>
      </c>
    </row>
    <row r="1617" spans="16:16" x14ac:dyDescent="0.35">
      <c r="P1617" s="14">
        <v>10099</v>
      </c>
    </row>
    <row r="1618" spans="16:16" x14ac:dyDescent="0.35">
      <c r="P1618" s="15">
        <v>5423</v>
      </c>
    </row>
    <row r="1619" spans="16:16" x14ac:dyDescent="0.35">
      <c r="P1619" s="14">
        <v>940</v>
      </c>
    </row>
    <row r="1620" spans="16:16" x14ac:dyDescent="0.35">
      <c r="P1620" s="15">
        <v>3011</v>
      </c>
    </row>
    <row r="1621" spans="16:16" x14ac:dyDescent="0.35">
      <c r="P1621" s="14">
        <v>3298</v>
      </c>
    </row>
    <row r="1622" spans="16:16" x14ac:dyDescent="0.35">
      <c r="P1622" s="15">
        <v>8286</v>
      </c>
    </row>
    <row r="1623" spans="16:16" x14ac:dyDescent="0.35">
      <c r="P1623" s="14">
        <v>9668</v>
      </c>
    </row>
    <row r="1624" spans="16:16" x14ac:dyDescent="0.35">
      <c r="P1624" s="15">
        <v>5120</v>
      </c>
    </row>
    <row r="1625" spans="16:16" x14ac:dyDescent="0.35">
      <c r="P1625" s="14">
        <v>6097</v>
      </c>
    </row>
    <row r="1626" spans="16:16" x14ac:dyDescent="0.35">
      <c r="P1626" s="15">
        <v>7019</v>
      </c>
    </row>
    <row r="1627" spans="16:16" x14ac:dyDescent="0.35">
      <c r="P1627" s="14">
        <v>7408</v>
      </c>
    </row>
    <row r="1628" spans="16:16" x14ac:dyDescent="0.35">
      <c r="P1628" s="15">
        <v>8041</v>
      </c>
    </row>
    <row r="1629" spans="16:16" x14ac:dyDescent="0.35">
      <c r="P1629" s="14">
        <v>252</v>
      </c>
    </row>
    <row r="1630" spans="16:16" x14ac:dyDescent="0.35">
      <c r="P1630" s="15">
        <v>9986</v>
      </c>
    </row>
    <row r="1631" spans="16:16" x14ac:dyDescent="0.35">
      <c r="P1631" s="14">
        <v>3276</v>
      </c>
    </row>
    <row r="1632" spans="16:16" x14ac:dyDescent="0.35">
      <c r="P1632" s="15">
        <v>3859</v>
      </c>
    </row>
    <row r="1633" spans="16:16" x14ac:dyDescent="0.35">
      <c r="P1633" s="14">
        <v>3570</v>
      </c>
    </row>
    <row r="1634" spans="16:16" x14ac:dyDescent="0.35">
      <c r="P1634" s="15">
        <v>3783</v>
      </c>
    </row>
    <row r="1635" spans="16:16" x14ac:dyDescent="0.35">
      <c r="P1635" s="14">
        <v>10207</v>
      </c>
    </row>
    <row r="1636" spans="16:16" x14ac:dyDescent="0.35">
      <c r="P1636" s="15">
        <v>10906</v>
      </c>
    </row>
    <row r="1637" spans="16:16" x14ac:dyDescent="0.35">
      <c r="P1637" s="14">
        <v>3427</v>
      </c>
    </row>
    <row r="1638" spans="16:16" x14ac:dyDescent="0.35">
      <c r="P1638" s="15">
        <v>5209</v>
      </c>
    </row>
    <row r="1639" spans="16:16" x14ac:dyDescent="0.35">
      <c r="P1639" s="14">
        <v>10711</v>
      </c>
    </row>
    <row r="1640" spans="16:16" x14ac:dyDescent="0.35">
      <c r="P1640" s="15">
        <v>10785</v>
      </c>
    </row>
    <row r="1641" spans="16:16" x14ac:dyDescent="0.35">
      <c r="P1641" s="14">
        <v>2814</v>
      </c>
    </row>
    <row r="1642" spans="16:16" x14ac:dyDescent="0.35">
      <c r="P1642" s="15">
        <v>6866</v>
      </c>
    </row>
    <row r="1643" spans="16:16" x14ac:dyDescent="0.35">
      <c r="P1643" s="14">
        <v>1665</v>
      </c>
    </row>
    <row r="1644" spans="16:16" x14ac:dyDescent="0.35">
      <c r="P1644" s="15">
        <v>6575</v>
      </c>
    </row>
    <row r="1645" spans="16:16" x14ac:dyDescent="0.35">
      <c r="P1645" s="14">
        <v>3829</v>
      </c>
    </row>
    <row r="1646" spans="16:16" x14ac:dyDescent="0.35">
      <c r="P1646" s="15">
        <v>3091</v>
      </c>
    </row>
    <row r="1647" spans="16:16" x14ac:dyDescent="0.35">
      <c r="P1647" s="14">
        <v>10141</v>
      </c>
    </row>
    <row r="1648" spans="16:16" x14ac:dyDescent="0.35">
      <c r="P1648" s="15">
        <v>5177</v>
      </c>
    </row>
    <row r="1649" spans="16:16" x14ac:dyDescent="0.35">
      <c r="P1649" s="14">
        <v>7005</v>
      </c>
    </row>
    <row r="1650" spans="16:16" x14ac:dyDescent="0.35">
      <c r="P1650" s="15">
        <v>6409</v>
      </c>
    </row>
    <row r="1651" spans="16:16" x14ac:dyDescent="0.35">
      <c r="P1651" s="14">
        <v>7485</v>
      </c>
    </row>
    <row r="1652" spans="16:16" x14ac:dyDescent="0.35">
      <c r="P1652" s="15">
        <v>8079</v>
      </c>
    </row>
    <row r="1653" spans="16:16" x14ac:dyDescent="0.35">
      <c r="P1653" s="14">
        <v>8395</v>
      </c>
    </row>
    <row r="1654" spans="16:16" x14ac:dyDescent="0.35">
      <c r="P1654" s="15">
        <v>10352</v>
      </c>
    </row>
    <row r="1655" spans="16:16" x14ac:dyDescent="0.35">
      <c r="P1655" s="14">
        <v>4931</v>
      </c>
    </row>
    <row r="1656" spans="16:16" x14ac:dyDescent="0.35">
      <c r="P1656" s="15">
        <v>13</v>
      </c>
    </row>
    <row r="1657" spans="16:16" x14ac:dyDescent="0.35">
      <c r="P1657" s="14">
        <v>1834</v>
      </c>
    </row>
    <row r="1658" spans="16:16" x14ac:dyDescent="0.35">
      <c r="P1658" s="15">
        <v>2285</v>
      </c>
    </row>
    <row r="1659" spans="16:16" x14ac:dyDescent="0.35">
      <c r="P1659" s="14">
        <v>2295</v>
      </c>
    </row>
    <row r="1660" spans="16:16" x14ac:dyDescent="0.35">
      <c r="P1660" s="15">
        <v>1378</v>
      </c>
    </row>
    <row r="1661" spans="16:16" x14ac:dyDescent="0.35">
      <c r="P1661" s="14">
        <v>2781</v>
      </c>
    </row>
    <row r="1662" spans="16:16" x14ac:dyDescent="0.35">
      <c r="P1662" s="15">
        <v>1165</v>
      </c>
    </row>
    <row r="1663" spans="16:16" x14ac:dyDescent="0.35">
      <c r="P1663" s="14">
        <v>1404</v>
      </c>
    </row>
    <row r="1664" spans="16:16" x14ac:dyDescent="0.35">
      <c r="P1664" s="15">
        <v>6457</v>
      </c>
    </row>
    <row r="1665" spans="16:16" x14ac:dyDescent="0.35">
      <c r="P1665" s="14">
        <v>2639</v>
      </c>
    </row>
    <row r="1666" spans="16:16" x14ac:dyDescent="0.35">
      <c r="P1666" s="15">
        <v>8299</v>
      </c>
    </row>
    <row r="1667" spans="16:16" x14ac:dyDescent="0.35">
      <c r="P1667" s="14">
        <v>6437</v>
      </c>
    </row>
    <row r="1668" spans="16:16" x14ac:dyDescent="0.35">
      <c r="P1668" s="15">
        <v>6912</v>
      </c>
    </row>
    <row r="1669" spans="16:16" x14ac:dyDescent="0.35">
      <c r="P1669" s="14">
        <v>7327</v>
      </c>
    </row>
    <row r="1670" spans="16:16" x14ac:dyDescent="0.35">
      <c r="P1670" s="15">
        <v>5299</v>
      </c>
    </row>
    <row r="1671" spans="16:16" x14ac:dyDescent="0.35">
      <c r="P1671" s="14">
        <v>4127</v>
      </c>
    </row>
    <row r="1672" spans="16:16" x14ac:dyDescent="0.35">
      <c r="P1672" s="15">
        <v>8143</v>
      </c>
    </row>
    <row r="1673" spans="16:16" x14ac:dyDescent="0.35">
      <c r="P1673" s="14">
        <v>1964</v>
      </c>
    </row>
    <row r="1674" spans="16:16" x14ac:dyDescent="0.35">
      <c r="P1674" s="15">
        <v>3690</v>
      </c>
    </row>
    <row r="1675" spans="16:16" x14ac:dyDescent="0.35">
      <c r="P1675" s="14">
        <v>3433</v>
      </c>
    </row>
    <row r="1676" spans="16:16" x14ac:dyDescent="0.35">
      <c r="P1676" s="15">
        <v>3389</v>
      </c>
    </row>
    <row r="1677" spans="16:16" x14ac:dyDescent="0.35">
      <c r="P1677" s="14">
        <v>4712</v>
      </c>
    </row>
    <row r="1678" spans="16:16" x14ac:dyDescent="0.35">
      <c r="P1678" s="15">
        <v>1170</v>
      </c>
    </row>
    <row r="1679" spans="16:16" x14ac:dyDescent="0.35">
      <c r="P1679" s="14">
        <v>6347</v>
      </c>
    </row>
    <row r="1680" spans="16:16" x14ac:dyDescent="0.35">
      <c r="P1680" s="15">
        <v>4065</v>
      </c>
    </row>
    <row r="1681" spans="16:16" x14ac:dyDescent="0.35">
      <c r="P1681" s="14">
        <v>8230</v>
      </c>
    </row>
    <row r="1682" spans="16:16" x14ac:dyDescent="0.35">
      <c r="P1682" s="15">
        <v>1215</v>
      </c>
    </row>
    <row r="1683" spans="16:16" x14ac:dyDescent="0.35">
      <c r="P1683" s="14">
        <v>5939</v>
      </c>
    </row>
    <row r="1684" spans="16:16" x14ac:dyDescent="0.35">
      <c r="P1684" s="15">
        <v>2156</v>
      </c>
    </row>
    <row r="1685" spans="16:16" x14ac:dyDescent="0.35">
      <c r="P1685" s="14">
        <v>7788</v>
      </c>
    </row>
    <row r="1686" spans="16:16" x14ac:dyDescent="0.35">
      <c r="P1686" s="15">
        <v>10323</v>
      </c>
    </row>
    <row r="1687" spans="16:16" x14ac:dyDescent="0.35">
      <c r="P1687" s="14">
        <v>7947</v>
      </c>
    </row>
    <row r="1688" spans="16:16" x14ac:dyDescent="0.35">
      <c r="P1688" s="15">
        <v>1891</v>
      </c>
    </row>
    <row r="1689" spans="16:16" x14ac:dyDescent="0.35">
      <c r="P1689" s="14">
        <v>2570</v>
      </c>
    </row>
    <row r="1690" spans="16:16" x14ac:dyDescent="0.35">
      <c r="P1690" s="15">
        <v>9256</v>
      </c>
    </row>
    <row r="1691" spans="16:16" x14ac:dyDescent="0.35">
      <c r="P1691" s="14">
        <v>295</v>
      </c>
    </row>
    <row r="1692" spans="16:16" x14ac:dyDescent="0.35">
      <c r="P1692" s="15">
        <v>7397</v>
      </c>
    </row>
    <row r="1693" spans="16:16" x14ac:dyDescent="0.35">
      <c r="P1693" s="14">
        <v>6349</v>
      </c>
    </row>
    <row r="1694" spans="16:16" x14ac:dyDescent="0.35">
      <c r="P1694" s="15">
        <v>10790</v>
      </c>
    </row>
    <row r="1695" spans="16:16" x14ac:dyDescent="0.35">
      <c r="P1695" s="14">
        <v>10398</v>
      </c>
    </row>
    <row r="1696" spans="16:16" x14ac:dyDescent="0.35">
      <c r="P1696" s="15">
        <v>2431</v>
      </c>
    </row>
    <row r="1697" spans="16:16" x14ac:dyDescent="0.35">
      <c r="P1697" s="14">
        <v>550</v>
      </c>
    </row>
    <row r="1698" spans="16:16" x14ac:dyDescent="0.35">
      <c r="P1698" s="15">
        <v>1890</v>
      </c>
    </row>
    <row r="1699" spans="16:16" x14ac:dyDescent="0.35">
      <c r="P1699" s="14">
        <v>10742</v>
      </c>
    </row>
    <row r="1700" spans="16:16" x14ac:dyDescent="0.35">
      <c r="P1700" s="15">
        <v>10356</v>
      </c>
    </row>
    <row r="1701" spans="16:16" x14ac:dyDescent="0.35">
      <c r="P1701" s="14">
        <v>4676</v>
      </c>
    </row>
    <row r="1702" spans="16:16" x14ac:dyDescent="0.35">
      <c r="P1702" s="15">
        <v>8852</v>
      </c>
    </row>
    <row r="1703" spans="16:16" x14ac:dyDescent="0.35">
      <c r="P1703" s="14">
        <v>3565</v>
      </c>
    </row>
    <row r="1704" spans="16:16" x14ac:dyDescent="0.35">
      <c r="P1704" s="15">
        <v>5294</v>
      </c>
    </row>
    <row r="1705" spans="16:16" x14ac:dyDescent="0.35">
      <c r="P1705" s="14">
        <v>1958</v>
      </c>
    </row>
    <row r="1706" spans="16:16" x14ac:dyDescent="0.35">
      <c r="P1706" s="15">
        <v>7349</v>
      </c>
    </row>
    <row r="1707" spans="16:16" x14ac:dyDescent="0.35">
      <c r="P1707" s="14">
        <v>8799</v>
      </c>
    </row>
    <row r="1708" spans="16:16" x14ac:dyDescent="0.35">
      <c r="P1708" s="15">
        <v>1351</v>
      </c>
    </row>
    <row r="1709" spans="16:16" x14ac:dyDescent="0.35">
      <c r="P1709" s="14">
        <v>1045</v>
      </c>
    </row>
    <row r="1710" spans="16:16" x14ac:dyDescent="0.35">
      <c r="P1710" s="15">
        <v>7732</v>
      </c>
    </row>
    <row r="1711" spans="16:16" x14ac:dyDescent="0.35">
      <c r="P1711" s="14">
        <v>8070</v>
      </c>
    </row>
    <row r="1712" spans="16:16" x14ac:dyDescent="0.35">
      <c r="P1712" s="15">
        <v>477</v>
      </c>
    </row>
    <row r="1713" spans="16:16" x14ac:dyDescent="0.35">
      <c r="P1713" s="14">
        <v>7832</v>
      </c>
    </row>
    <row r="1714" spans="16:16" x14ac:dyDescent="0.35">
      <c r="P1714" s="15">
        <v>2202</v>
      </c>
    </row>
    <row r="1715" spans="16:16" x14ac:dyDescent="0.35">
      <c r="P1715" s="14">
        <v>7396</v>
      </c>
    </row>
    <row r="1716" spans="16:16" x14ac:dyDescent="0.35">
      <c r="P1716" s="15">
        <v>4055</v>
      </c>
    </row>
    <row r="1717" spans="16:16" x14ac:dyDescent="0.35">
      <c r="P1717" s="14">
        <v>10340</v>
      </c>
    </row>
    <row r="1718" spans="16:16" x14ac:dyDescent="0.35">
      <c r="P1718" s="15">
        <v>10091</v>
      </c>
    </row>
    <row r="1719" spans="16:16" x14ac:dyDescent="0.35">
      <c r="P1719" s="14">
        <v>7629</v>
      </c>
    </row>
    <row r="1720" spans="16:16" x14ac:dyDescent="0.35">
      <c r="P1720" s="15">
        <v>10640</v>
      </c>
    </row>
    <row r="1721" spans="16:16" x14ac:dyDescent="0.35">
      <c r="P1721" s="14">
        <v>3498</v>
      </c>
    </row>
    <row r="1722" spans="16:16" x14ac:dyDescent="0.35">
      <c r="P1722" s="15">
        <v>6742</v>
      </c>
    </row>
    <row r="1723" spans="16:16" x14ac:dyDescent="0.35">
      <c r="P1723" s="14">
        <v>1172</v>
      </c>
    </row>
    <row r="1724" spans="16:16" x14ac:dyDescent="0.35">
      <c r="P1724" s="15">
        <v>569</v>
      </c>
    </row>
    <row r="1725" spans="16:16" x14ac:dyDescent="0.35">
      <c r="P1725" s="14">
        <v>4686</v>
      </c>
    </row>
    <row r="1726" spans="16:16" x14ac:dyDescent="0.35">
      <c r="P1726" s="15">
        <v>1381</v>
      </c>
    </row>
    <row r="1727" spans="16:16" x14ac:dyDescent="0.35">
      <c r="P1727" s="14">
        <v>2634</v>
      </c>
    </row>
    <row r="1728" spans="16:16" x14ac:dyDescent="0.35">
      <c r="P1728" s="15">
        <v>10905</v>
      </c>
    </row>
    <row r="1729" spans="16:16" x14ac:dyDescent="0.35">
      <c r="P1729" s="14">
        <v>1744</v>
      </c>
    </row>
    <row r="1730" spans="16:16" x14ac:dyDescent="0.35">
      <c r="P1730" s="15">
        <v>1000</v>
      </c>
    </row>
    <row r="1731" spans="16:16" x14ac:dyDescent="0.35">
      <c r="P1731" s="14">
        <v>3828</v>
      </c>
    </row>
    <row r="1732" spans="16:16" x14ac:dyDescent="0.35">
      <c r="P1732" s="15">
        <v>8605</v>
      </c>
    </row>
    <row r="1733" spans="16:16" x14ac:dyDescent="0.35">
      <c r="P1733" s="14">
        <v>10304</v>
      </c>
    </row>
    <row r="1734" spans="16:16" x14ac:dyDescent="0.35">
      <c r="P1734" s="15">
        <v>4351</v>
      </c>
    </row>
    <row r="1735" spans="16:16" x14ac:dyDescent="0.35">
      <c r="P1735" s="14">
        <v>10129</v>
      </c>
    </row>
    <row r="1736" spans="16:16" x14ac:dyDescent="0.35">
      <c r="P1736" s="15">
        <v>2499</v>
      </c>
    </row>
    <row r="1737" spans="16:16" x14ac:dyDescent="0.35">
      <c r="P1737" s="14">
        <v>10092</v>
      </c>
    </row>
    <row r="1738" spans="16:16" x14ac:dyDescent="0.35">
      <c r="P1738" s="15">
        <v>7500</v>
      </c>
    </row>
    <row r="1739" spans="16:16" x14ac:dyDescent="0.35">
      <c r="P1739" s="14">
        <v>5796</v>
      </c>
    </row>
    <row r="1740" spans="16:16" x14ac:dyDescent="0.35">
      <c r="P1740" s="15">
        <v>10556</v>
      </c>
    </row>
    <row r="1741" spans="16:16" x14ac:dyDescent="0.35">
      <c r="P1741" s="14">
        <v>1064</v>
      </c>
    </row>
    <row r="1742" spans="16:16" x14ac:dyDescent="0.35">
      <c r="P1742" s="15">
        <v>48</v>
      </c>
    </row>
    <row r="1743" spans="16:16" x14ac:dyDescent="0.35">
      <c r="P1743" s="14">
        <v>7610</v>
      </c>
    </row>
    <row r="1744" spans="16:16" x14ac:dyDescent="0.35">
      <c r="P1744" s="15">
        <v>263</v>
      </c>
    </row>
    <row r="1745" spans="16:16" x14ac:dyDescent="0.35">
      <c r="P1745" s="14">
        <v>10814</v>
      </c>
    </row>
    <row r="1746" spans="16:16" x14ac:dyDescent="0.35">
      <c r="P1746" s="15">
        <v>9710</v>
      </c>
    </row>
    <row r="1747" spans="16:16" x14ac:dyDescent="0.35">
      <c r="P1747" s="14">
        <v>9292</v>
      </c>
    </row>
    <row r="1748" spans="16:16" x14ac:dyDescent="0.35">
      <c r="P1748" s="15">
        <v>10250</v>
      </c>
    </row>
    <row r="1749" spans="16:16" x14ac:dyDescent="0.35">
      <c r="P1749" s="14">
        <v>7881</v>
      </c>
    </row>
    <row r="1750" spans="16:16" x14ac:dyDescent="0.35">
      <c r="P1750" s="15">
        <v>5847</v>
      </c>
    </row>
    <row r="1751" spans="16:16" x14ac:dyDescent="0.35">
      <c r="P1751" s="14">
        <v>737</v>
      </c>
    </row>
    <row r="1752" spans="16:16" x14ac:dyDescent="0.35">
      <c r="P1752" s="15">
        <v>3571</v>
      </c>
    </row>
    <row r="1753" spans="16:16" x14ac:dyDescent="0.35">
      <c r="P1753" s="14">
        <v>7807</v>
      </c>
    </row>
    <row r="1754" spans="16:16" x14ac:dyDescent="0.35">
      <c r="P1754" s="15">
        <v>3878</v>
      </c>
    </row>
    <row r="1755" spans="16:16" x14ac:dyDescent="0.35">
      <c r="P1755" s="14">
        <v>5092</v>
      </c>
    </row>
    <row r="1756" spans="16:16" x14ac:dyDescent="0.35">
      <c r="P1756" s="15">
        <v>2154</v>
      </c>
    </row>
    <row r="1757" spans="16:16" x14ac:dyDescent="0.35">
      <c r="P1757" s="14">
        <v>5394</v>
      </c>
    </row>
    <row r="1758" spans="16:16" x14ac:dyDescent="0.35">
      <c r="P1758" s="15">
        <v>3798</v>
      </c>
    </row>
    <row r="1759" spans="16:16" x14ac:dyDescent="0.35">
      <c r="P1759" s="14">
        <v>3524</v>
      </c>
    </row>
    <row r="1760" spans="16:16" x14ac:dyDescent="0.35">
      <c r="P1760" s="15">
        <v>5247</v>
      </c>
    </row>
    <row r="1761" spans="16:16" x14ac:dyDescent="0.35">
      <c r="P1761" s="14">
        <v>5883</v>
      </c>
    </row>
    <row r="1762" spans="16:16" x14ac:dyDescent="0.35">
      <c r="P1762" s="15">
        <v>2118</v>
      </c>
    </row>
    <row r="1763" spans="16:16" x14ac:dyDescent="0.35">
      <c r="P1763" s="14">
        <v>8812</v>
      </c>
    </row>
    <row r="1764" spans="16:16" x14ac:dyDescent="0.35">
      <c r="P1764" s="15">
        <v>6616</v>
      </c>
    </row>
    <row r="1765" spans="16:16" x14ac:dyDescent="0.35">
      <c r="P1765" s="14">
        <v>2797</v>
      </c>
    </row>
    <row r="1766" spans="16:16" x14ac:dyDescent="0.35">
      <c r="P1766" s="15">
        <v>4328</v>
      </c>
    </row>
    <row r="1767" spans="16:16" x14ac:dyDescent="0.35">
      <c r="P1767" s="14">
        <v>9167</v>
      </c>
    </row>
    <row r="1768" spans="16:16" x14ac:dyDescent="0.35">
      <c r="P1768" s="15">
        <v>10560</v>
      </c>
    </row>
    <row r="1769" spans="16:16" x14ac:dyDescent="0.35">
      <c r="P1769" s="14">
        <v>2631</v>
      </c>
    </row>
    <row r="1770" spans="16:16" x14ac:dyDescent="0.35">
      <c r="P1770" s="15">
        <v>8312</v>
      </c>
    </row>
    <row r="1771" spans="16:16" x14ac:dyDescent="0.35">
      <c r="P1771" s="14">
        <v>5534</v>
      </c>
    </row>
    <row r="1772" spans="16:16" x14ac:dyDescent="0.35">
      <c r="P1772" s="15">
        <v>5093</v>
      </c>
    </row>
    <row r="1773" spans="16:16" x14ac:dyDescent="0.35">
      <c r="P1773" s="14">
        <v>7592</v>
      </c>
    </row>
    <row r="1774" spans="16:16" x14ac:dyDescent="0.35">
      <c r="P1774" s="15">
        <v>8895</v>
      </c>
    </row>
    <row r="1775" spans="16:16" x14ac:dyDescent="0.35">
      <c r="P1775" s="14">
        <v>8584</v>
      </c>
    </row>
    <row r="1776" spans="16:16" x14ac:dyDescent="0.35">
      <c r="P1776" s="15">
        <v>2694</v>
      </c>
    </row>
    <row r="1777" spans="16:16" x14ac:dyDescent="0.35">
      <c r="P1777" s="14">
        <v>8910</v>
      </c>
    </row>
    <row r="1778" spans="16:16" x14ac:dyDescent="0.35">
      <c r="P1778" s="15">
        <v>7433</v>
      </c>
    </row>
    <row r="1779" spans="16:16" x14ac:dyDescent="0.35">
      <c r="P1779" s="14">
        <v>164</v>
      </c>
    </row>
    <row r="1780" spans="16:16" x14ac:dyDescent="0.35">
      <c r="P1780" s="15">
        <v>10477</v>
      </c>
    </row>
    <row r="1781" spans="16:16" x14ac:dyDescent="0.35">
      <c r="P1781" s="14">
        <v>2681</v>
      </c>
    </row>
    <row r="1782" spans="16:16" x14ac:dyDescent="0.35">
      <c r="P1782" s="15">
        <v>5150</v>
      </c>
    </row>
    <row r="1783" spans="16:16" x14ac:dyDescent="0.35">
      <c r="P1783" s="14">
        <v>5283</v>
      </c>
    </row>
    <row r="1784" spans="16:16" x14ac:dyDescent="0.35">
      <c r="P1784" s="15">
        <v>9645</v>
      </c>
    </row>
    <row r="1785" spans="16:16" x14ac:dyDescent="0.35">
      <c r="P1785" s="14">
        <v>10678</v>
      </c>
    </row>
    <row r="1786" spans="16:16" x14ac:dyDescent="0.35">
      <c r="P1786" s="15">
        <v>7261</v>
      </c>
    </row>
    <row r="1787" spans="16:16" x14ac:dyDescent="0.35">
      <c r="P1787" s="14">
        <v>9648</v>
      </c>
    </row>
    <row r="1788" spans="16:16" x14ac:dyDescent="0.35">
      <c r="P1788" s="15">
        <v>2870</v>
      </c>
    </row>
    <row r="1789" spans="16:16" x14ac:dyDescent="0.35">
      <c r="P1789" s="14">
        <v>8008</v>
      </c>
    </row>
    <row r="1790" spans="16:16" x14ac:dyDescent="0.35">
      <c r="P1790" s="15">
        <v>1513</v>
      </c>
    </row>
    <row r="1791" spans="16:16" x14ac:dyDescent="0.35">
      <c r="P1791" s="14">
        <v>6173</v>
      </c>
    </row>
    <row r="1792" spans="16:16" x14ac:dyDescent="0.35">
      <c r="P1792" s="15">
        <v>1419</v>
      </c>
    </row>
    <row r="1793" spans="16:16" x14ac:dyDescent="0.35">
      <c r="P1793" s="14">
        <v>9150</v>
      </c>
    </row>
    <row r="1794" spans="16:16" x14ac:dyDescent="0.35">
      <c r="P1794" s="15">
        <v>7960</v>
      </c>
    </row>
    <row r="1795" spans="16:16" x14ac:dyDescent="0.35">
      <c r="P1795" s="14">
        <v>1250</v>
      </c>
    </row>
    <row r="1796" spans="16:16" x14ac:dyDescent="0.35">
      <c r="P1796" s="15">
        <v>9905</v>
      </c>
    </row>
    <row r="1797" spans="16:16" x14ac:dyDescent="0.35">
      <c r="P1797" s="14">
        <v>10691</v>
      </c>
    </row>
    <row r="1798" spans="16:16" x14ac:dyDescent="0.35">
      <c r="P1798" s="15">
        <v>7002</v>
      </c>
    </row>
    <row r="1799" spans="16:16" x14ac:dyDescent="0.35">
      <c r="P1799" s="14">
        <v>2952</v>
      </c>
    </row>
    <row r="1800" spans="16:16" x14ac:dyDescent="0.35">
      <c r="P1800" s="15">
        <v>8439</v>
      </c>
    </row>
    <row r="1801" spans="16:16" x14ac:dyDescent="0.35">
      <c r="P1801" s="14">
        <v>762</v>
      </c>
    </row>
    <row r="1802" spans="16:16" x14ac:dyDescent="0.35">
      <c r="P1802" s="15">
        <v>2831</v>
      </c>
    </row>
    <row r="1803" spans="16:16" x14ac:dyDescent="0.35">
      <c r="P1803" s="14">
        <v>6977</v>
      </c>
    </row>
    <row r="1804" spans="16:16" x14ac:dyDescent="0.35">
      <c r="P1804" s="15">
        <v>6289</v>
      </c>
    </row>
    <row r="1805" spans="16:16" x14ac:dyDescent="0.35">
      <c r="P1805" s="14">
        <v>4168</v>
      </c>
    </row>
    <row r="1806" spans="16:16" x14ac:dyDescent="0.35">
      <c r="P1806" s="15">
        <v>8397</v>
      </c>
    </row>
    <row r="1807" spans="16:16" x14ac:dyDescent="0.35">
      <c r="P1807" s="14">
        <v>9284</v>
      </c>
    </row>
    <row r="1808" spans="16:16" x14ac:dyDescent="0.35">
      <c r="P1808" s="15">
        <v>6237</v>
      </c>
    </row>
    <row r="1809" spans="16:16" x14ac:dyDescent="0.35">
      <c r="P1809" s="14">
        <v>3130</v>
      </c>
    </row>
    <row r="1810" spans="16:16" x14ac:dyDescent="0.35">
      <c r="P1810" s="15">
        <v>1619</v>
      </c>
    </row>
    <row r="1811" spans="16:16" x14ac:dyDescent="0.35">
      <c r="P1811" s="14">
        <v>1990</v>
      </c>
    </row>
    <row r="1812" spans="16:16" x14ac:dyDescent="0.35">
      <c r="P1812" s="15">
        <v>5513</v>
      </c>
    </row>
    <row r="1813" spans="16:16" x14ac:dyDescent="0.35">
      <c r="P1813" s="14">
        <v>269</v>
      </c>
    </row>
    <row r="1814" spans="16:16" x14ac:dyDescent="0.35">
      <c r="P1814" s="15">
        <v>8093</v>
      </c>
    </row>
    <row r="1815" spans="16:16" x14ac:dyDescent="0.35">
      <c r="P1815" s="14">
        <v>10513</v>
      </c>
    </row>
    <row r="1816" spans="16:16" x14ac:dyDescent="0.35">
      <c r="P1816" s="15">
        <v>10177</v>
      </c>
    </row>
    <row r="1817" spans="16:16" x14ac:dyDescent="0.35">
      <c r="P1817" s="14">
        <v>2549</v>
      </c>
    </row>
    <row r="1818" spans="16:16" x14ac:dyDescent="0.35">
      <c r="P1818" s="15">
        <v>5782</v>
      </c>
    </row>
    <row r="1819" spans="16:16" x14ac:dyDescent="0.35">
      <c r="P1819" s="14">
        <v>10057</v>
      </c>
    </row>
    <row r="1820" spans="16:16" x14ac:dyDescent="0.35">
      <c r="P1820" s="15">
        <v>10307</v>
      </c>
    </row>
    <row r="1821" spans="16:16" x14ac:dyDescent="0.35">
      <c r="P1821" s="14">
        <v>8566</v>
      </c>
    </row>
    <row r="1822" spans="16:16" x14ac:dyDescent="0.35">
      <c r="P1822" s="15">
        <v>2415</v>
      </c>
    </row>
    <row r="1823" spans="16:16" x14ac:dyDescent="0.35">
      <c r="P1823" s="14">
        <v>5684</v>
      </c>
    </row>
    <row r="1824" spans="16:16" x14ac:dyDescent="0.35">
      <c r="P1824" s="15">
        <v>8334</v>
      </c>
    </row>
    <row r="1825" spans="16:16" x14ac:dyDescent="0.35">
      <c r="P1825" s="14">
        <v>9166</v>
      </c>
    </row>
    <row r="1826" spans="16:16" x14ac:dyDescent="0.35">
      <c r="P1826" s="15">
        <v>1440</v>
      </c>
    </row>
    <row r="1827" spans="16:16" x14ac:dyDescent="0.35">
      <c r="P1827" s="14">
        <v>78</v>
      </c>
    </row>
    <row r="1828" spans="16:16" x14ac:dyDescent="0.35">
      <c r="P1828" s="15">
        <v>5441</v>
      </c>
    </row>
    <row r="1829" spans="16:16" x14ac:dyDescent="0.35">
      <c r="P1829" s="14">
        <v>5302</v>
      </c>
    </row>
    <row r="1830" spans="16:16" x14ac:dyDescent="0.35">
      <c r="P1830" s="15">
        <v>4687</v>
      </c>
    </row>
    <row r="1831" spans="16:16" x14ac:dyDescent="0.35">
      <c r="P1831" s="14">
        <v>1087</v>
      </c>
    </row>
    <row r="1832" spans="16:16" x14ac:dyDescent="0.35">
      <c r="P1832" s="15">
        <v>6859</v>
      </c>
    </row>
    <row r="1833" spans="16:16" x14ac:dyDescent="0.35">
      <c r="P1833" s="14">
        <v>9860</v>
      </c>
    </row>
    <row r="1834" spans="16:16" x14ac:dyDescent="0.35">
      <c r="P1834" s="15">
        <v>7129</v>
      </c>
    </row>
    <row r="1835" spans="16:16" x14ac:dyDescent="0.35">
      <c r="P1835" s="14">
        <v>5866</v>
      </c>
    </row>
    <row r="1836" spans="16:16" x14ac:dyDescent="0.35">
      <c r="P1836" s="15">
        <v>10521</v>
      </c>
    </row>
    <row r="1837" spans="16:16" x14ac:dyDescent="0.35">
      <c r="P1837" s="14">
        <v>7393</v>
      </c>
    </row>
    <row r="1838" spans="16:16" x14ac:dyDescent="0.35">
      <c r="P1838" s="15">
        <v>7849</v>
      </c>
    </row>
    <row r="1839" spans="16:16" x14ac:dyDescent="0.35">
      <c r="P1839" s="14">
        <v>332</v>
      </c>
    </row>
    <row r="1840" spans="16:16" x14ac:dyDescent="0.35">
      <c r="P1840" s="15">
        <v>9847</v>
      </c>
    </row>
    <row r="1841" spans="16:16" x14ac:dyDescent="0.35">
      <c r="P1841" s="14">
        <v>531</v>
      </c>
    </row>
    <row r="1842" spans="16:16" x14ac:dyDescent="0.35">
      <c r="P1842" s="15">
        <v>9576</v>
      </c>
    </row>
    <row r="1843" spans="16:16" x14ac:dyDescent="0.35">
      <c r="P1843" s="14">
        <v>6906</v>
      </c>
    </row>
    <row r="1844" spans="16:16" x14ac:dyDescent="0.35">
      <c r="P1844" s="15">
        <v>7419</v>
      </c>
    </row>
    <row r="1845" spans="16:16" x14ac:dyDescent="0.35">
      <c r="P1845" s="14">
        <v>3170</v>
      </c>
    </row>
    <row r="1846" spans="16:16" x14ac:dyDescent="0.35">
      <c r="P1846" s="15">
        <v>8527</v>
      </c>
    </row>
    <row r="1847" spans="16:16" x14ac:dyDescent="0.35">
      <c r="P1847" s="14">
        <v>7872</v>
      </c>
    </row>
    <row r="1848" spans="16:16" x14ac:dyDescent="0.35">
      <c r="P1848" s="15">
        <v>9931</v>
      </c>
    </row>
    <row r="1849" spans="16:16" x14ac:dyDescent="0.35">
      <c r="P1849" s="14">
        <v>10595</v>
      </c>
    </row>
    <row r="1850" spans="16:16" x14ac:dyDescent="0.35">
      <c r="P1850" s="15">
        <v>4609</v>
      </c>
    </row>
    <row r="1851" spans="16:16" x14ac:dyDescent="0.35">
      <c r="P1851" s="14">
        <v>5010</v>
      </c>
    </row>
    <row r="1852" spans="16:16" x14ac:dyDescent="0.35">
      <c r="P1852" s="15">
        <v>4427</v>
      </c>
    </row>
    <row r="1853" spans="16:16" x14ac:dyDescent="0.35">
      <c r="P1853" s="14">
        <v>11148</v>
      </c>
    </row>
    <row r="1854" spans="16:16" x14ac:dyDescent="0.35">
      <c r="P1854" s="15">
        <v>1168</v>
      </c>
    </row>
    <row r="1855" spans="16:16" x14ac:dyDescent="0.35">
      <c r="P1855" s="14">
        <v>9595</v>
      </c>
    </row>
    <row r="1856" spans="16:16" x14ac:dyDescent="0.35">
      <c r="P1856" s="15">
        <v>10163</v>
      </c>
    </row>
    <row r="1857" spans="16:16" x14ac:dyDescent="0.35">
      <c r="P1857" s="14">
        <v>2886</v>
      </c>
    </row>
    <row r="1858" spans="16:16" x14ac:dyDescent="0.35">
      <c r="P1858" s="15">
        <v>6710</v>
      </c>
    </row>
    <row r="1859" spans="16:16" x14ac:dyDescent="0.35">
      <c r="P1859" s="14">
        <v>5316</v>
      </c>
    </row>
    <row r="1860" spans="16:16" x14ac:dyDescent="0.35">
      <c r="P1860" s="15">
        <v>9029</v>
      </c>
    </row>
    <row r="1861" spans="16:16" x14ac:dyDescent="0.35">
      <c r="P1861" s="14">
        <v>521</v>
      </c>
    </row>
    <row r="1862" spans="16:16" x14ac:dyDescent="0.35">
      <c r="P1862" s="15">
        <v>1459</v>
      </c>
    </row>
    <row r="1863" spans="16:16" x14ac:dyDescent="0.35">
      <c r="P1863" s="14">
        <v>10241</v>
      </c>
    </row>
    <row r="1864" spans="16:16" x14ac:dyDescent="0.35">
      <c r="P1864" s="15">
        <v>1630</v>
      </c>
    </row>
    <row r="1865" spans="16:16" x14ac:dyDescent="0.35">
      <c r="P1865" s="14">
        <v>3254</v>
      </c>
    </row>
    <row r="1866" spans="16:16" x14ac:dyDescent="0.35">
      <c r="P1866" s="15">
        <v>9064</v>
      </c>
    </row>
    <row r="1867" spans="16:16" x14ac:dyDescent="0.35">
      <c r="P1867" s="14">
        <v>3678</v>
      </c>
    </row>
    <row r="1868" spans="16:16" x14ac:dyDescent="0.35">
      <c r="P1868" s="15">
        <v>4227</v>
      </c>
    </row>
    <row r="1869" spans="16:16" x14ac:dyDescent="0.35">
      <c r="P1869" s="14">
        <v>9467</v>
      </c>
    </row>
    <row r="1870" spans="16:16" x14ac:dyDescent="0.35">
      <c r="P1870" s="15">
        <v>8486</v>
      </c>
    </row>
    <row r="1871" spans="16:16" x14ac:dyDescent="0.35">
      <c r="P1871" s="14">
        <v>2186</v>
      </c>
    </row>
    <row r="1872" spans="16:16" x14ac:dyDescent="0.35">
      <c r="P1872" s="15">
        <v>3286</v>
      </c>
    </row>
    <row r="1873" spans="16:16" x14ac:dyDescent="0.35">
      <c r="P1873" s="14">
        <v>8602</v>
      </c>
    </row>
    <row r="1874" spans="16:16" x14ac:dyDescent="0.35">
      <c r="P1874" s="15">
        <v>3722</v>
      </c>
    </row>
    <row r="1875" spans="16:16" x14ac:dyDescent="0.35">
      <c r="P1875" s="14">
        <v>6715</v>
      </c>
    </row>
    <row r="1876" spans="16:16" x14ac:dyDescent="0.35">
      <c r="P1876" s="15">
        <v>4796</v>
      </c>
    </row>
    <row r="1877" spans="16:16" x14ac:dyDescent="0.35">
      <c r="P1877" s="14">
        <v>9612</v>
      </c>
    </row>
    <row r="1878" spans="16:16" x14ac:dyDescent="0.35">
      <c r="P1878" s="15">
        <v>3766</v>
      </c>
    </row>
    <row r="1879" spans="16:16" x14ac:dyDescent="0.35">
      <c r="P1879" s="14">
        <v>1399</v>
      </c>
    </row>
    <row r="1880" spans="16:16" x14ac:dyDescent="0.35">
      <c r="P1880" s="15">
        <v>1570</v>
      </c>
    </row>
    <row r="1881" spans="16:16" x14ac:dyDescent="0.35">
      <c r="P1881" s="14">
        <v>3426</v>
      </c>
    </row>
    <row r="1882" spans="16:16" x14ac:dyDescent="0.35">
      <c r="P1882" s="15">
        <v>3074</v>
      </c>
    </row>
    <row r="1883" spans="16:16" x14ac:dyDescent="0.35">
      <c r="P1883" s="14">
        <v>8341</v>
      </c>
    </row>
    <row r="1884" spans="16:16" x14ac:dyDescent="0.35">
      <c r="P1884" s="15">
        <v>5180</v>
      </c>
    </row>
    <row r="1885" spans="16:16" x14ac:dyDescent="0.35">
      <c r="P1885" s="14">
        <v>6461</v>
      </c>
    </row>
    <row r="1886" spans="16:16" x14ac:dyDescent="0.35">
      <c r="P1886" s="15">
        <v>7679</v>
      </c>
    </row>
    <row r="1887" spans="16:16" x14ac:dyDescent="0.35">
      <c r="P1887" s="14">
        <v>10702</v>
      </c>
    </row>
    <row r="1888" spans="16:16" x14ac:dyDescent="0.35">
      <c r="P1888" s="15">
        <v>7505</v>
      </c>
    </row>
    <row r="1889" spans="16:16" x14ac:dyDescent="0.35">
      <c r="P1889" s="14">
        <v>5113</v>
      </c>
    </row>
    <row r="1890" spans="16:16" x14ac:dyDescent="0.35">
      <c r="P1890" s="15">
        <v>10858</v>
      </c>
    </row>
    <row r="1891" spans="16:16" x14ac:dyDescent="0.35">
      <c r="P1891" s="14">
        <v>2961</v>
      </c>
    </row>
    <row r="1892" spans="16:16" x14ac:dyDescent="0.35">
      <c r="P1892" s="15">
        <v>2747</v>
      </c>
    </row>
    <row r="1893" spans="16:16" x14ac:dyDescent="0.35">
      <c r="P1893" s="14">
        <v>3010</v>
      </c>
    </row>
    <row r="1894" spans="16:16" x14ac:dyDescent="0.35">
      <c r="P1894" s="15">
        <v>5790</v>
      </c>
    </row>
    <row r="1895" spans="16:16" x14ac:dyDescent="0.35">
      <c r="P1895" s="14">
        <v>6892</v>
      </c>
    </row>
    <row r="1896" spans="16:16" x14ac:dyDescent="0.35">
      <c r="P1896" s="15">
        <v>1743</v>
      </c>
    </row>
    <row r="1897" spans="16:16" x14ac:dyDescent="0.35">
      <c r="P1897" s="14">
        <v>3578</v>
      </c>
    </row>
    <row r="1898" spans="16:16" x14ac:dyDescent="0.35">
      <c r="P1898" s="15">
        <v>8462</v>
      </c>
    </row>
    <row r="1899" spans="16:16" x14ac:dyDescent="0.35">
      <c r="P1899" s="14">
        <v>5558</v>
      </c>
    </row>
    <row r="1900" spans="16:16" x14ac:dyDescent="0.35">
      <c r="P1900" s="15">
        <v>4619</v>
      </c>
    </row>
    <row r="1901" spans="16:16" x14ac:dyDescent="0.35">
      <c r="P1901" s="14">
        <v>8780</v>
      </c>
    </row>
    <row r="1902" spans="16:16" x14ac:dyDescent="0.35">
      <c r="P1902" s="15">
        <v>10789</v>
      </c>
    </row>
    <row r="1903" spans="16:16" x14ac:dyDescent="0.35">
      <c r="P1903" s="14">
        <v>10779</v>
      </c>
    </row>
    <row r="1904" spans="16:16" x14ac:dyDescent="0.35">
      <c r="P1904" s="15">
        <v>5896</v>
      </c>
    </row>
    <row r="1905" spans="16:16" x14ac:dyDescent="0.35">
      <c r="P1905" s="14">
        <v>2337</v>
      </c>
    </row>
    <row r="1906" spans="16:16" x14ac:dyDescent="0.35">
      <c r="P1906" s="15">
        <v>10951</v>
      </c>
    </row>
    <row r="1907" spans="16:16" x14ac:dyDescent="0.35">
      <c r="P1907" s="14">
        <v>544</v>
      </c>
    </row>
    <row r="1908" spans="16:16" x14ac:dyDescent="0.35">
      <c r="P1908" s="15">
        <v>17</v>
      </c>
    </row>
    <row r="1909" spans="16:16" x14ac:dyDescent="0.35">
      <c r="P1909" s="14">
        <v>10680</v>
      </c>
    </row>
    <row r="1910" spans="16:16" x14ac:dyDescent="0.35">
      <c r="P1910" s="15">
        <v>3265</v>
      </c>
    </row>
    <row r="1911" spans="16:16" x14ac:dyDescent="0.35">
      <c r="P1911" s="14">
        <v>5623</v>
      </c>
    </row>
    <row r="1912" spans="16:16" x14ac:dyDescent="0.35">
      <c r="P1912" s="15">
        <v>5832</v>
      </c>
    </row>
    <row r="1913" spans="16:16" x14ac:dyDescent="0.35">
      <c r="P1913" s="14">
        <v>5544</v>
      </c>
    </row>
    <row r="1914" spans="16:16" x14ac:dyDescent="0.35">
      <c r="P1914" s="15">
        <v>6417</v>
      </c>
    </row>
    <row r="1915" spans="16:16" x14ac:dyDescent="0.35">
      <c r="P1915" s="14">
        <v>5831</v>
      </c>
    </row>
    <row r="1916" spans="16:16" x14ac:dyDescent="0.35">
      <c r="P1916" s="15">
        <v>7101</v>
      </c>
    </row>
    <row r="1917" spans="16:16" x14ac:dyDescent="0.35">
      <c r="P1917" s="14">
        <v>10176</v>
      </c>
    </row>
    <row r="1918" spans="16:16" x14ac:dyDescent="0.35">
      <c r="P1918" s="15">
        <v>2326</v>
      </c>
    </row>
    <row r="1919" spans="16:16" x14ac:dyDescent="0.35">
      <c r="P1919" s="14">
        <v>4385</v>
      </c>
    </row>
    <row r="1920" spans="16:16" x14ac:dyDescent="0.35">
      <c r="P1920" s="15">
        <v>2929</v>
      </c>
    </row>
    <row r="1921" spans="16:16" x14ac:dyDescent="0.35">
      <c r="P1921" s="14">
        <v>10686</v>
      </c>
    </row>
    <row r="1922" spans="16:16" x14ac:dyDescent="0.35">
      <c r="P1922" s="15">
        <v>2546</v>
      </c>
    </row>
    <row r="1923" spans="16:16" x14ac:dyDescent="0.35">
      <c r="P1923" s="14">
        <v>3283</v>
      </c>
    </row>
    <row r="1924" spans="16:16" x14ac:dyDescent="0.35">
      <c r="P1924" s="15">
        <v>3138</v>
      </c>
    </row>
    <row r="1925" spans="16:16" x14ac:dyDescent="0.35">
      <c r="P1925" s="14">
        <v>4994</v>
      </c>
    </row>
    <row r="1926" spans="16:16" x14ac:dyDescent="0.35">
      <c r="P1926" s="15">
        <v>7966</v>
      </c>
    </row>
    <row r="1927" spans="16:16" x14ac:dyDescent="0.35">
      <c r="P1927" s="14">
        <v>3112</v>
      </c>
    </row>
    <row r="1928" spans="16:16" x14ac:dyDescent="0.35">
      <c r="P1928" s="15">
        <v>10872</v>
      </c>
    </row>
    <row r="1929" spans="16:16" x14ac:dyDescent="0.35">
      <c r="P1929" s="14">
        <v>2181</v>
      </c>
    </row>
    <row r="1930" spans="16:16" x14ac:dyDescent="0.35">
      <c r="P1930" s="15">
        <v>1867</v>
      </c>
    </row>
    <row r="1931" spans="16:16" x14ac:dyDescent="0.35">
      <c r="P1931" s="14">
        <v>1518</v>
      </c>
    </row>
    <row r="1932" spans="16:16" x14ac:dyDescent="0.35">
      <c r="P1932" s="15">
        <v>5734</v>
      </c>
    </row>
    <row r="1933" spans="16:16" x14ac:dyDescent="0.35">
      <c r="P1933" s="14">
        <v>2878</v>
      </c>
    </row>
    <row r="1934" spans="16:16" x14ac:dyDescent="0.35">
      <c r="P1934" s="15">
        <v>1458</v>
      </c>
    </row>
    <row r="1935" spans="16:16" x14ac:dyDescent="0.35">
      <c r="P1935" s="14">
        <v>7007</v>
      </c>
    </row>
    <row r="1936" spans="16:16" x14ac:dyDescent="0.35">
      <c r="P1936" s="15">
        <v>6200</v>
      </c>
    </row>
    <row r="1937" spans="16:16" x14ac:dyDescent="0.35">
      <c r="P1937" s="14">
        <v>1403</v>
      </c>
    </row>
    <row r="1938" spans="16:16" x14ac:dyDescent="0.35">
      <c r="P1938" s="15">
        <v>4827</v>
      </c>
    </row>
    <row r="1939" spans="16:16" x14ac:dyDescent="0.35">
      <c r="P1939" s="14">
        <v>6250</v>
      </c>
    </row>
    <row r="1940" spans="16:16" x14ac:dyDescent="0.35">
      <c r="P1940" s="15">
        <v>9291</v>
      </c>
    </row>
    <row r="1941" spans="16:16" x14ac:dyDescent="0.35">
      <c r="P1941" s="14">
        <v>2478</v>
      </c>
    </row>
    <row r="1942" spans="16:16" x14ac:dyDescent="0.35">
      <c r="P1942" s="15">
        <v>1139</v>
      </c>
    </row>
    <row r="1943" spans="16:16" x14ac:dyDescent="0.35">
      <c r="P1943" s="14">
        <v>5138</v>
      </c>
    </row>
    <row r="1944" spans="16:16" x14ac:dyDescent="0.35">
      <c r="P1944" s="15">
        <v>5393</v>
      </c>
    </row>
    <row r="1945" spans="16:16" x14ac:dyDescent="0.35">
      <c r="P1945" s="14">
        <v>10413</v>
      </c>
    </row>
    <row r="1946" spans="16:16" x14ac:dyDescent="0.35">
      <c r="P1946" s="15">
        <v>5015</v>
      </c>
    </row>
    <row r="1947" spans="16:16" x14ac:dyDescent="0.35">
      <c r="P1947" s="14">
        <v>10868</v>
      </c>
    </row>
    <row r="1948" spans="16:16" x14ac:dyDescent="0.35">
      <c r="P1948" s="15">
        <v>10676</v>
      </c>
    </row>
    <row r="1949" spans="16:16" x14ac:dyDescent="0.35">
      <c r="P1949" s="14">
        <v>2495</v>
      </c>
    </row>
    <row r="1950" spans="16:16" x14ac:dyDescent="0.35">
      <c r="P1950" s="15">
        <v>7842</v>
      </c>
    </row>
    <row r="1951" spans="16:16" x14ac:dyDescent="0.35">
      <c r="P1951" s="14">
        <v>9955</v>
      </c>
    </row>
    <row r="1952" spans="16:16" x14ac:dyDescent="0.35">
      <c r="P1952" s="15">
        <v>6663</v>
      </c>
    </row>
    <row r="1953" spans="16:16" x14ac:dyDescent="0.35">
      <c r="P1953" s="14">
        <v>2162</v>
      </c>
    </row>
    <row r="1954" spans="16:16" x14ac:dyDescent="0.35">
      <c r="P1954" s="15">
        <v>3434</v>
      </c>
    </row>
    <row r="1955" spans="16:16" x14ac:dyDescent="0.35">
      <c r="P1955" s="14">
        <v>7919</v>
      </c>
    </row>
    <row r="1956" spans="16:16" x14ac:dyDescent="0.35">
      <c r="P1956" s="15">
        <v>5626</v>
      </c>
    </row>
    <row r="1957" spans="16:16" x14ac:dyDescent="0.35">
      <c r="P1957" s="14">
        <v>6428</v>
      </c>
    </row>
    <row r="1958" spans="16:16" x14ac:dyDescent="0.35">
      <c r="P1958" s="15">
        <v>8514</v>
      </c>
    </row>
    <row r="1959" spans="16:16" x14ac:dyDescent="0.35">
      <c r="P1959" s="14">
        <v>10448</v>
      </c>
    </row>
    <row r="1960" spans="16:16" x14ac:dyDescent="0.35">
      <c r="P1960" s="15">
        <v>2109</v>
      </c>
    </row>
    <row r="1961" spans="16:16" x14ac:dyDescent="0.35">
      <c r="P1961" s="14">
        <v>7530</v>
      </c>
    </row>
    <row r="1962" spans="16:16" x14ac:dyDescent="0.35">
      <c r="P1962" s="15">
        <v>8925</v>
      </c>
    </row>
    <row r="1963" spans="16:16" x14ac:dyDescent="0.35">
      <c r="P1963" s="14">
        <v>3009</v>
      </c>
    </row>
    <row r="1964" spans="16:16" x14ac:dyDescent="0.35">
      <c r="P1964" s="15">
        <v>6355</v>
      </c>
    </row>
    <row r="1965" spans="16:16" x14ac:dyDescent="0.35">
      <c r="P1965" s="14">
        <v>3517</v>
      </c>
    </row>
    <row r="1966" spans="16:16" x14ac:dyDescent="0.35">
      <c r="P1966" s="15">
        <v>1158</v>
      </c>
    </row>
    <row r="1967" spans="16:16" x14ac:dyDescent="0.35">
      <c r="P1967" s="14">
        <v>6203</v>
      </c>
    </row>
    <row r="1968" spans="16:16" x14ac:dyDescent="0.35">
      <c r="P1968" s="15">
        <v>7165</v>
      </c>
    </row>
    <row r="1969" spans="16:16" x14ac:dyDescent="0.35">
      <c r="P1969" s="14">
        <v>3595</v>
      </c>
    </row>
    <row r="1970" spans="16:16" x14ac:dyDescent="0.35">
      <c r="P1970" s="15">
        <v>8537</v>
      </c>
    </row>
    <row r="1971" spans="16:16" x14ac:dyDescent="0.35">
      <c r="P1971" s="14">
        <v>4331</v>
      </c>
    </row>
    <row r="1972" spans="16:16" x14ac:dyDescent="0.35">
      <c r="P1972" s="15">
        <v>6281</v>
      </c>
    </row>
    <row r="1973" spans="16:16" x14ac:dyDescent="0.35">
      <c r="P1973" s="14">
        <v>4338</v>
      </c>
    </row>
    <row r="1974" spans="16:16" x14ac:dyDescent="0.35">
      <c r="P1974" s="15">
        <v>2452</v>
      </c>
    </row>
    <row r="1975" spans="16:16" x14ac:dyDescent="0.35">
      <c r="P1975" s="14">
        <v>9507</v>
      </c>
    </row>
    <row r="1976" spans="16:16" x14ac:dyDescent="0.35">
      <c r="P1976" s="15">
        <v>8360</v>
      </c>
    </row>
    <row r="1977" spans="16:16" x14ac:dyDescent="0.35">
      <c r="P1977" s="14">
        <v>10311</v>
      </c>
    </row>
    <row r="1978" spans="16:16" x14ac:dyDescent="0.35">
      <c r="P1978" s="15">
        <v>5117</v>
      </c>
    </row>
    <row r="1979" spans="16:16" x14ac:dyDescent="0.35">
      <c r="P1979" s="14">
        <v>4867</v>
      </c>
    </row>
    <row r="1980" spans="16:16" x14ac:dyDescent="0.35">
      <c r="P1980" s="15">
        <v>9289</v>
      </c>
    </row>
    <row r="1981" spans="16:16" x14ac:dyDescent="0.35">
      <c r="P1981" s="14">
        <v>10913</v>
      </c>
    </row>
    <row r="1982" spans="16:16" x14ac:dyDescent="0.35">
      <c r="P1982" s="15">
        <v>3032</v>
      </c>
    </row>
    <row r="1983" spans="16:16" x14ac:dyDescent="0.35">
      <c r="P1983" s="14">
        <v>8524</v>
      </c>
    </row>
    <row r="1984" spans="16:16" x14ac:dyDescent="0.35">
      <c r="P1984" s="15">
        <v>3334</v>
      </c>
    </row>
    <row r="1985" spans="16:16" x14ac:dyDescent="0.35">
      <c r="P1985" s="14">
        <v>4470</v>
      </c>
    </row>
    <row r="1986" spans="16:16" x14ac:dyDescent="0.35">
      <c r="P1986" s="15">
        <v>1406</v>
      </c>
    </row>
    <row r="1987" spans="16:16" x14ac:dyDescent="0.35">
      <c r="P1987" s="14">
        <v>8619</v>
      </c>
    </row>
    <row r="1988" spans="16:16" x14ac:dyDescent="0.35">
      <c r="P1988" s="15">
        <v>10821</v>
      </c>
    </row>
    <row r="1989" spans="16:16" x14ac:dyDescent="0.35">
      <c r="P1989" s="14">
        <v>4552</v>
      </c>
    </row>
    <row r="1990" spans="16:16" x14ac:dyDescent="0.35">
      <c r="P1990" s="15">
        <v>898</v>
      </c>
    </row>
    <row r="1991" spans="16:16" x14ac:dyDescent="0.35">
      <c r="P1991" s="14">
        <v>9797</v>
      </c>
    </row>
    <row r="1992" spans="16:16" x14ac:dyDescent="0.35">
      <c r="P1992" s="15">
        <v>10949</v>
      </c>
    </row>
    <row r="1993" spans="16:16" x14ac:dyDescent="0.35">
      <c r="P1993" s="14">
        <v>8212</v>
      </c>
    </row>
    <row r="1994" spans="16:16" x14ac:dyDescent="0.35">
      <c r="P1994" s="15">
        <v>6248</v>
      </c>
    </row>
    <row r="1995" spans="16:16" x14ac:dyDescent="0.35">
      <c r="P1995" s="14">
        <v>10164</v>
      </c>
    </row>
    <row r="1996" spans="16:16" x14ac:dyDescent="0.35">
      <c r="P1996" s="15">
        <v>4547</v>
      </c>
    </row>
    <row r="1997" spans="16:16" x14ac:dyDescent="0.35">
      <c r="P1997" s="14">
        <v>6815</v>
      </c>
    </row>
    <row r="1998" spans="16:16" x14ac:dyDescent="0.35">
      <c r="P1998" s="15">
        <v>4122</v>
      </c>
    </row>
    <row r="1999" spans="16:16" x14ac:dyDescent="0.35">
      <c r="P1999" s="14">
        <v>10841</v>
      </c>
    </row>
    <row r="2000" spans="16:16" x14ac:dyDescent="0.35">
      <c r="P2000" s="15">
        <v>5370</v>
      </c>
    </row>
    <row r="2001" spans="16:16" x14ac:dyDescent="0.35">
      <c r="P2001" s="14">
        <v>176</v>
      </c>
    </row>
    <row r="2002" spans="16:16" x14ac:dyDescent="0.35">
      <c r="P2002" s="15">
        <v>4860</v>
      </c>
    </row>
    <row r="2003" spans="16:16" x14ac:dyDescent="0.35">
      <c r="P2003" s="14">
        <v>10757</v>
      </c>
    </row>
    <row r="2004" spans="16:16" x14ac:dyDescent="0.35">
      <c r="P2004" s="15">
        <v>4023</v>
      </c>
    </row>
    <row r="2005" spans="16:16" x14ac:dyDescent="0.35">
      <c r="P2005" s="14">
        <v>6679</v>
      </c>
    </row>
    <row r="2006" spans="16:16" x14ac:dyDescent="0.35">
      <c r="P2006" s="15">
        <v>9923</v>
      </c>
    </row>
    <row r="2007" spans="16:16" x14ac:dyDescent="0.35">
      <c r="P2007" s="14">
        <v>7181</v>
      </c>
    </row>
    <row r="2008" spans="16:16" x14ac:dyDescent="0.35">
      <c r="P2008" s="15">
        <v>3599</v>
      </c>
    </row>
    <row r="2009" spans="16:16" x14ac:dyDescent="0.35">
      <c r="P2009" s="14">
        <v>405</v>
      </c>
    </row>
    <row r="2010" spans="16:16" x14ac:dyDescent="0.35">
      <c r="P2010" s="15">
        <v>6870</v>
      </c>
    </row>
    <row r="2011" spans="16:16" x14ac:dyDescent="0.35">
      <c r="P2011" s="14">
        <v>832</v>
      </c>
    </row>
    <row r="2012" spans="16:16" x14ac:dyDescent="0.35">
      <c r="P2012" s="15">
        <v>2002</v>
      </c>
    </row>
    <row r="2013" spans="16:16" x14ac:dyDescent="0.35">
      <c r="P2013" s="14">
        <v>3657</v>
      </c>
    </row>
    <row r="2014" spans="16:16" x14ac:dyDescent="0.35">
      <c r="P2014" s="15">
        <v>500</v>
      </c>
    </row>
    <row r="2015" spans="16:16" x14ac:dyDescent="0.35">
      <c r="P2015" s="14">
        <v>1951</v>
      </c>
    </row>
    <row r="2016" spans="16:16" x14ac:dyDescent="0.35">
      <c r="P2016" s="15">
        <v>3262</v>
      </c>
    </row>
    <row r="2017" spans="16:16" x14ac:dyDescent="0.35">
      <c r="P2017" s="14">
        <v>4102</v>
      </c>
    </row>
    <row r="2018" spans="16:16" x14ac:dyDescent="0.35">
      <c r="P2018" s="15">
        <v>7042</v>
      </c>
    </row>
    <row r="2019" spans="16:16" x14ac:dyDescent="0.35">
      <c r="P2019" s="14">
        <v>10598</v>
      </c>
    </row>
    <row r="2020" spans="16:16" x14ac:dyDescent="0.35">
      <c r="P2020" s="15">
        <v>255</v>
      </c>
    </row>
    <row r="2021" spans="16:16" x14ac:dyDescent="0.35">
      <c r="P2021" s="14">
        <v>2375</v>
      </c>
    </row>
    <row r="2022" spans="16:16" x14ac:dyDescent="0.35">
      <c r="P2022" s="15">
        <v>9829</v>
      </c>
    </row>
    <row r="2023" spans="16:16" x14ac:dyDescent="0.35">
      <c r="P2023" s="14">
        <v>6214</v>
      </c>
    </row>
    <row r="2024" spans="16:16" x14ac:dyDescent="0.35">
      <c r="P2024" s="15">
        <v>4954</v>
      </c>
    </row>
    <row r="2025" spans="16:16" x14ac:dyDescent="0.35">
      <c r="P2025" s="14">
        <v>7861</v>
      </c>
    </row>
    <row r="2026" spans="16:16" x14ac:dyDescent="0.35">
      <c r="P2026" s="15">
        <v>4837</v>
      </c>
    </row>
    <row r="2027" spans="16:16" x14ac:dyDescent="0.35">
      <c r="P2027" s="14">
        <v>9423</v>
      </c>
    </row>
    <row r="2028" spans="16:16" x14ac:dyDescent="0.35">
      <c r="P2028" s="15">
        <v>4198</v>
      </c>
    </row>
    <row r="2029" spans="16:16" x14ac:dyDescent="0.35">
      <c r="P2029" s="14">
        <v>153</v>
      </c>
    </row>
    <row r="2030" spans="16:16" x14ac:dyDescent="0.35">
      <c r="P2030" s="15">
        <v>9323</v>
      </c>
    </row>
    <row r="2031" spans="16:16" x14ac:dyDescent="0.35">
      <c r="P2031" s="14">
        <v>10001</v>
      </c>
    </row>
    <row r="2032" spans="16:16" x14ac:dyDescent="0.35">
      <c r="P2032" s="15">
        <v>3945</v>
      </c>
    </row>
    <row r="2033" spans="16:16" x14ac:dyDescent="0.35">
      <c r="P2033" s="14">
        <v>3799</v>
      </c>
    </row>
    <row r="2034" spans="16:16" x14ac:dyDescent="0.35">
      <c r="P2034" s="15">
        <v>8625</v>
      </c>
    </row>
    <row r="2035" spans="16:16" x14ac:dyDescent="0.35">
      <c r="P2035" s="14">
        <v>3491</v>
      </c>
    </row>
    <row r="2036" spans="16:16" x14ac:dyDescent="0.35">
      <c r="P2036" s="15">
        <v>983</v>
      </c>
    </row>
    <row r="2037" spans="16:16" x14ac:dyDescent="0.35">
      <c r="P2037" s="14">
        <v>9119</v>
      </c>
    </row>
    <row r="2038" spans="16:16" x14ac:dyDescent="0.35">
      <c r="P2038" s="15">
        <v>4786</v>
      </c>
    </row>
    <row r="2039" spans="16:16" x14ac:dyDescent="0.35">
      <c r="P2039" s="14">
        <v>5872</v>
      </c>
    </row>
    <row r="2040" spans="16:16" x14ac:dyDescent="0.35">
      <c r="P2040" s="15">
        <v>6568</v>
      </c>
    </row>
    <row r="2041" spans="16:16" x14ac:dyDescent="0.35">
      <c r="P2041" s="14">
        <v>5628</v>
      </c>
    </row>
    <row r="2042" spans="16:16" x14ac:dyDescent="0.35">
      <c r="P2042" s="15">
        <v>5631</v>
      </c>
    </row>
    <row r="2043" spans="16:16" x14ac:dyDescent="0.35">
      <c r="P2043" s="14">
        <v>4974</v>
      </c>
    </row>
    <row r="2044" spans="16:16" x14ac:dyDescent="0.35">
      <c r="P2044" s="15">
        <v>8416</v>
      </c>
    </row>
    <row r="2045" spans="16:16" x14ac:dyDescent="0.35">
      <c r="P2045" s="14">
        <v>5454</v>
      </c>
    </row>
    <row r="2046" spans="16:16" x14ac:dyDescent="0.35">
      <c r="P2046" s="15">
        <v>4095</v>
      </c>
    </row>
    <row r="2047" spans="16:16" x14ac:dyDescent="0.35">
      <c r="P2047" s="14">
        <v>5474</v>
      </c>
    </row>
    <row r="2048" spans="16:16" x14ac:dyDescent="0.35">
      <c r="P2048" s="15">
        <v>4268</v>
      </c>
    </row>
    <row r="2049" spans="16:16" x14ac:dyDescent="0.35">
      <c r="P2049" s="14">
        <v>10701</v>
      </c>
    </row>
    <row r="2050" spans="16:16" x14ac:dyDescent="0.35">
      <c r="P2050" s="15">
        <v>3507</v>
      </c>
    </row>
    <row r="2051" spans="16:16" x14ac:dyDescent="0.35">
      <c r="P2051" s="14">
        <v>2079</v>
      </c>
    </row>
    <row r="2052" spans="16:16" x14ac:dyDescent="0.35">
      <c r="P2052" s="15">
        <v>626</v>
      </c>
    </row>
    <row r="2053" spans="16:16" x14ac:dyDescent="0.35">
      <c r="P2053" s="14">
        <v>4426</v>
      </c>
    </row>
    <row r="2054" spans="16:16" x14ac:dyDescent="0.35">
      <c r="P2054" s="15">
        <v>2591</v>
      </c>
    </row>
    <row r="2055" spans="16:16" x14ac:dyDescent="0.35">
      <c r="P2055" s="14">
        <v>10509</v>
      </c>
    </row>
    <row r="2056" spans="16:16" x14ac:dyDescent="0.35">
      <c r="P2056" s="15">
        <v>6382</v>
      </c>
    </row>
    <row r="2057" spans="16:16" x14ac:dyDescent="0.35">
      <c r="P2057" s="14">
        <v>6673</v>
      </c>
    </row>
    <row r="2058" spans="16:16" x14ac:dyDescent="0.35">
      <c r="P2058" s="15">
        <v>7441</v>
      </c>
    </row>
    <row r="2059" spans="16:16" x14ac:dyDescent="0.35">
      <c r="P2059" s="14">
        <v>1071</v>
      </c>
    </row>
    <row r="2060" spans="16:16" x14ac:dyDescent="0.35">
      <c r="P2060" s="15">
        <v>10061</v>
      </c>
    </row>
    <row r="2061" spans="16:16" x14ac:dyDescent="0.35">
      <c r="P2061" s="14">
        <v>7187</v>
      </c>
    </row>
    <row r="2062" spans="16:16" x14ac:dyDescent="0.35">
      <c r="P2062" s="15">
        <v>8775</v>
      </c>
    </row>
    <row r="2063" spans="16:16" x14ac:dyDescent="0.35">
      <c r="P2063" s="14">
        <v>1612</v>
      </c>
    </row>
    <row r="2064" spans="16:16" x14ac:dyDescent="0.35">
      <c r="P2064" s="15">
        <v>2345</v>
      </c>
    </row>
    <row r="2065" spans="16:16" x14ac:dyDescent="0.35">
      <c r="P2065" s="14">
        <v>322</v>
      </c>
    </row>
    <row r="2066" spans="16:16" x14ac:dyDescent="0.35">
      <c r="P2066" s="15">
        <v>10897</v>
      </c>
    </row>
    <row r="2067" spans="16:16" x14ac:dyDescent="0.35">
      <c r="P2067" s="14">
        <v>123</v>
      </c>
    </row>
    <row r="2068" spans="16:16" x14ac:dyDescent="0.35">
      <c r="P2068" s="15">
        <v>6103</v>
      </c>
    </row>
    <row r="2069" spans="16:16" x14ac:dyDescent="0.35">
      <c r="P2069" s="14">
        <v>7899</v>
      </c>
    </row>
    <row r="2070" spans="16:16" x14ac:dyDescent="0.35">
      <c r="P2070" s="15">
        <v>10500</v>
      </c>
    </row>
    <row r="2071" spans="16:16" x14ac:dyDescent="0.35">
      <c r="P2071" s="14">
        <v>1655</v>
      </c>
    </row>
    <row r="2072" spans="16:16" x14ac:dyDescent="0.35">
      <c r="P2072" s="15">
        <v>2406</v>
      </c>
    </row>
    <row r="2073" spans="16:16" x14ac:dyDescent="0.35">
      <c r="P2073" s="14">
        <v>2712</v>
      </c>
    </row>
    <row r="2074" spans="16:16" x14ac:dyDescent="0.35">
      <c r="P2074" s="15">
        <v>5517</v>
      </c>
    </row>
    <row r="2075" spans="16:16" x14ac:dyDescent="0.35">
      <c r="P2075" s="14">
        <v>10643</v>
      </c>
    </row>
    <row r="2076" spans="16:16" x14ac:dyDescent="0.35">
      <c r="P2076" s="15">
        <v>2254</v>
      </c>
    </row>
    <row r="2077" spans="16:16" x14ac:dyDescent="0.35">
      <c r="P2077" s="14">
        <v>10281</v>
      </c>
    </row>
    <row r="2078" spans="16:16" x14ac:dyDescent="0.35">
      <c r="P2078" s="15">
        <v>6958</v>
      </c>
    </row>
    <row r="2079" spans="16:16" x14ac:dyDescent="0.35">
      <c r="P2079" s="14">
        <v>954</v>
      </c>
    </row>
    <row r="2080" spans="16:16" x14ac:dyDescent="0.35">
      <c r="P2080" s="15">
        <v>5079</v>
      </c>
    </row>
    <row r="2081" spans="16:16" x14ac:dyDescent="0.35">
      <c r="P2081" s="14">
        <v>10339</v>
      </c>
    </row>
    <row r="2082" spans="16:16" x14ac:dyDescent="0.35">
      <c r="P2082" s="15">
        <v>4643</v>
      </c>
    </row>
    <row r="2083" spans="16:16" x14ac:dyDescent="0.35">
      <c r="P2083" s="14">
        <v>3117</v>
      </c>
    </row>
    <row r="2084" spans="16:16" x14ac:dyDescent="0.35">
      <c r="P2084" s="15">
        <v>6497</v>
      </c>
    </row>
    <row r="2085" spans="16:16" x14ac:dyDescent="0.35">
      <c r="P2085" s="14">
        <v>5396</v>
      </c>
    </row>
    <row r="2086" spans="16:16" x14ac:dyDescent="0.35">
      <c r="P2086" s="15">
        <v>5250</v>
      </c>
    </row>
    <row r="2087" spans="16:16" x14ac:dyDescent="0.35">
      <c r="P2087" s="14">
        <v>1052</v>
      </c>
    </row>
    <row r="2088" spans="16:16" x14ac:dyDescent="0.35">
      <c r="P2088" s="15">
        <v>2802</v>
      </c>
    </row>
    <row r="2089" spans="16:16" x14ac:dyDescent="0.35">
      <c r="P2089" s="14">
        <v>6343</v>
      </c>
    </row>
    <row r="2090" spans="16:16" x14ac:dyDescent="0.35">
      <c r="P2090" s="15">
        <v>6507</v>
      </c>
    </row>
    <row r="2091" spans="16:16" x14ac:dyDescent="0.35">
      <c r="P2091" s="14">
        <v>7901</v>
      </c>
    </row>
    <row r="2092" spans="16:16" x14ac:dyDescent="0.35">
      <c r="P2092" s="15">
        <v>4865</v>
      </c>
    </row>
    <row r="2093" spans="16:16" x14ac:dyDescent="0.35">
      <c r="P2093" s="14">
        <v>2686</v>
      </c>
    </row>
    <row r="2094" spans="16:16" x14ac:dyDescent="0.35">
      <c r="P2094" s="15">
        <v>3107</v>
      </c>
    </row>
    <row r="2095" spans="16:16" x14ac:dyDescent="0.35">
      <c r="P2095" s="14">
        <v>7734</v>
      </c>
    </row>
    <row r="2096" spans="16:16" x14ac:dyDescent="0.35">
      <c r="P2096" s="15">
        <v>1146</v>
      </c>
    </row>
    <row r="2097" spans="16:16" x14ac:dyDescent="0.35">
      <c r="P2097" s="14">
        <v>11031</v>
      </c>
    </row>
    <row r="2098" spans="16:16" x14ac:dyDescent="0.35">
      <c r="P2098" s="15">
        <v>7428</v>
      </c>
    </row>
    <row r="2099" spans="16:16" x14ac:dyDescent="0.35">
      <c r="P2099" s="14">
        <v>975</v>
      </c>
    </row>
    <row r="2100" spans="16:16" x14ac:dyDescent="0.35">
      <c r="P2100" s="15">
        <v>1103</v>
      </c>
    </row>
    <row r="2101" spans="16:16" x14ac:dyDescent="0.35">
      <c r="P2101" s="14">
        <v>3422</v>
      </c>
    </row>
    <row r="2102" spans="16:16" x14ac:dyDescent="0.35">
      <c r="P2102" s="15">
        <v>1055</v>
      </c>
    </row>
    <row r="2103" spans="16:16" x14ac:dyDescent="0.35">
      <c r="P2103" s="14">
        <v>6544</v>
      </c>
    </row>
    <row r="2104" spans="16:16" x14ac:dyDescent="0.35">
      <c r="P2104" s="15">
        <v>1241</v>
      </c>
    </row>
    <row r="2105" spans="16:16" x14ac:dyDescent="0.35">
      <c r="P2105" s="14">
        <v>2909</v>
      </c>
    </row>
    <row r="2106" spans="16:16" x14ac:dyDescent="0.35">
      <c r="P2106" s="15">
        <v>5802</v>
      </c>
    </row>
    <row r="2107" spans="16:16" x14ac:dyDescent="0.35">
      <c r="P2107" s="14">
        <v>1407</v>
      </c>
    </row>
    <row r="2108" spans="16:16" x14ac:dyDescent="0.35">
      <c r="P2108" s="15">
        <v>6183</v>
      </c>
    </row>
    <row r="2109" spans="16:16" x14ac:dyDescent="0.35">
      <c r="P2109" s="14">
        <v>340</v>
      </c>
    </row>
    <row r="2110" spans="16:16" x14ac:dyDescent="0.35">
      <c r="P2110" s="15">
        <v>5991</v>
      </c>
    </row>
    <row r="2111" spans="16:16" x14ac:dyDescent="0.35">
      <c r="P2111" s="14">
        <v>3104</v>
      </c>
    </row>
    <row r="2112" spans="16:16" x14ac:dyDescent="0.35">
      <c r="P2112" s="15">
        <v>9729</v>
      </c>
    </row>
    <row r="2113" spans="16:16" x14ac:dyDescent="0.35">
      <c r="P2113" s="14">
        <v>1008</v>
      </c>
    </row>
    <row r="2114" spans="16:16" x14ac:dyDescent="0.35">
      <c r="P2114" s="15">
        <v>11091</v>
      </c>
    </row>
    <row r="2115" spans="16:16" x14ac:dyDescent="0.35">
      <c r="P2115" s="14">
        <v>3969</v>
      </c>
    </row>
    <row r="2116" spans="16:16" x14ac:dyDescent="0.35">
      <c r="P2116" s="15">
        <v>1916</v>
      </c>
    </row>
    <row r="2117" spans="16:16" x14ac:dyDescent="0.35">
      <c r="P2117" s="14">
        <v>9907</v>
      </c>
    </row>
    <row r="2118" spans="16:16" x14ac:dyDescent="0.35">
      <c r="P2118" s="15">
        <v>87</v>
      </c>
    </row>
    <row r="2119" spans="16:16" x14ac:dyDescent="0.35">
      <c r="P2119" s="14">
        <v>8659</v>
      </c>
    </row>
    <row r="2120" spans="16:16" x14ac:dyDescent="0.35">
      <c r="P2120" s="15">
        <v>6262</v>
      </c>
    </row>
    <row r="2121" spans="16:16" x14ac:dyDescent="0.35">
      <c r="P2121" s="14">
        <v>6147</v>
      </c>
    </row>
    <row r="2122" spans="16:16" x14ac:dyDescent="0.35">
      <c r="P2122" s="15">
        <v>8832</v>
      </c>
    </row>
    <row r="2123" spans="16:16" x14ac:dyDescent="0.35">
      <c r="P2123" s="14">
        <v>10067</v>
      </c>
    </row>
    <row r="2124" spans="16:16" x14ac:dyDescent="0.35">
      <c r="P2124" s="15">
        <v>7532</v>
      </c>
    </row>
    <row r="2125" spans="16:16" x14ac:dyDescent="0.35">
      <c r="P2125" s="14">
        <v>4915</v>
      </c>
    </row>
    <row r="2126" spans="16:16" x14ac:dyDescent="0.35">
      <c r="P2126" s="15">
        <v>2115</v>
      </c>
    </row>
    <row r="2127" spans="16:16" x14ac:dyDescent="0.35">
      <c r="P2127" s="14">
        <v>2088</v>
      </c>
    </row>
    <row r="2128" spans="16:16" x14ac:dyDescent="0.35">
      <c r="P2128" s="15">
        <v>2493</v>
      </c>
    </row>
    <row r="2129" spans="16:16" x14ac:dyDescent="0.35">
      <c r="P2129" s="14">
        <v>6292</v>
      </c>
    </row>
    <row r="2130" spans="16:16" x14ac:dyDescent="0.35">
      <c r="P2130" s="15">
        <v>1631</v>
      </c>
    </row>
    <row r="2131" spans="16:16" x14ac:dyDescent="0.35">
      <c r="P2131" s="14">
        <v>10104</v>
      </c>
    </row>
    <row r="2132" spans="16:16" x14ac:dyDescent="0.35">
      <c r="P2132" s="15">
        <v>3006</v>
      </c>
    </row>
    <row r="2133" spans="16:16" x14ac:dyDescent="0.35">
      <c r="P2133" s="14">
        <v>3919</v>
      </c>
    </row>
    <row r="2134" spans="16:16" x14ac:dyDescent="0.35">
      <c r="P2134" s="15">
        <v>11181</v>
      </c>
    </row>
    <row r="2135" spans="16:16" x14ac:dyDescent="0.35">
      <c r="P2135" s="14">
        <v>642</v>
      </c>
    </row>
    <row r="2136" spans="16:16" x14ac:dyDescent="0.35">
      <c r="P2136" s="15">
        <v>4369</v>
      </c>
    </row>
    <row r="2137" spans="16:16" x14ac:dyDescent="0.35">
      <c r="P2137" s="14">
        <v>10127</v>
      </c>
    </row>
    <row r="2138" spans="16:16" x14ac:dyDescent="0.35">
      <c r="P2138" s="15">
        <v>271</v>
      </c>
    </row>
    <row r="2139" spans="16:16" x14ac:dyDescent="0.35">
      <c r="P2139" s="14">
        <v>4973</v>
      </c>
    </row>
    <row r="2140" spans="16:16" x14ac:dyDescent="0.35">
      <c r="P2140" s="15">
        <v>2948</v>
      </c>
    </row>
    <row r="2141" spans="16:16" x14ac:dyDescent="0.35">
      <c r="P2141" s="14">
        <v>2715</v>
      </c>
    </row>
    <row r="2142" spans="16:16" x14ac:dyDescent="0.35">
      <c r="P2142" s="15">
        <v>10432</v>
      </c>
    </row>
    <row r="2143" spans="16:16" x14ac:dyDescent="0.35">
      <c r="P2143" s="14">
        <v>9216</v>
      </c>
    </row>
    <row r="2144" spans="16:16" x14ac:dyDescent="0.35">
      <c r="P2144" s="15">
        <v>7124</v>
      </c>
    </row>
    <row r="2145" spans="16:16" x14ac:dyDescent="0.35">
      <c r="P2145" s="14">
        <v>9727</v>
      </c>
    </row>
    <row r="2146" spans="16:16" x14ac:dyDescent="0.35">
      <c r="P2146" s="15">
        <v>5136</v>
      </c>
    </row>
    <row r="2147" spans="16:16" x14ac:dyDescent="0.35">
      <c r="P2147" s="14">
        <v>9790</v>
      </c>
    </row>
    <row r="2148" spans="16:16" x14ac:dyDescent="0.35">
      <c r="P2148" s="15">
        <v>1818</v>
      </c>
    </row>
    <row r="2149" spans="16:16" x14ac:dyDescent="0.35">
      <c r="P2149" s="14">
        <v>1100</v>
      </c>
    </row>
    <row r="2150" spans="16:16" x14ac:dyDescent="0.35">
      <c r="P2150" s="15">
        <v>7873</v>
      </c>
    </row>
    <row r="2151" spans="16:16" x14ac:dyDescent="0.35">
      <c r="P2151" s="14">
        <v>10609</v>
      </c>
    </row>
    <row r="2152" spans="16:16" x14ac:dyDescent="0.35">
      <c r="P2152" s="15">
        <v>6950</v>
      </c>
    </row>
    <row r="2153" spans="16:16" x14ac:dyDescent="0.35">
      <c r="P2153" s="14">
        <v>7233</v>
      </c>
    </row>
    <row r="2154" spans="16:16" x14ac:dyDescent="0.35">
      <c r="P2154" s="15">
        <v>9481</v>
      </c>
    </row>
    <row r="2155" spans="16:16" x14ac:dyDescent="0.35">
      <c r="P2155" s="14">
        <v>7699</v>
      </c>
    </row>
    <row r="2156" spans="16:16" x14ac:dyDescent="0.35">
      <c r="P2156" s="15">
        <v>2711</v>
      </c>
    </row>
    <row r="2157" spans="16:16" x14ac:dyDescent="0.35">
      <c r="P2157" s="14">
        <v>8933</v>
      </c>
    </row>
    <row r="2158" spans="16:16" x14ac:dyDescent="0.35">
      <c r="P2158" s="15">
        <v>8726</v>
      </c>
    </row>
    <row r="2159" spans="16:16" x14ac:dyDescent="0.35">
      <c r="P2159" s="14">
        <v>1515</v>
      </c>
    </row>
    <row r="2160" spans="16:16" x14ac:dyDescent="0.35">
      <c r="P2160" s="15">
        <v>5186</v>
      </c>
    </row>
    <row r="2161" spans="16:16" x14ac:dyDescent="0.35">
      <c r="P2161" s="14">
        <v>10157</v>
      </c>
    </row>
    <row r="2162" spans="16:16" x14ac:dyDescent="0.35">
      <c r="P2162" s="15">
        <v>5667</v>
      </c>
    </row>
    <row r="2163" spans="16:16" x14ac:dyDescent="0.35">
      <c r="P2163" s="14">
        <v>902</v>
      </c>
    </row>
    <row r="2164" spans="16:16" x14ac:dyDescent="0.35">
      <c r="P2164" s="15">
        <v>977</v>
      </c>
    </row>
    <row r="2165" spans="16:16" x14ac:dyDescent="0.35">
      <c r="P2165" s="14">
        <v>7313</v>
      </c>
    </row>
    <row r="2166" spans="16:16" x14ac:dyDescent="0.35">
      <c r="P2166" s="15">
        <v>7600</v>
      </c>
    </row>
    <row r="2167" spans="16:16" x14ac:dyDescent="0.35">
      <c r="P2167" s="14">
        <v>9706</v>
      </c>
    </row>
    <row r="2168" spans="16:16" x14ac:dyDescent="0.35">
      <c r="P2168" s="15">
        <v>2429</v>
      </c>
    </row>
    <row r="2169" spans="16:16" x14ac:dyDescent="0.35">
      <c r="P2169" s="14">
        <v>3520</v>
      </c>
    </row>
    <row r="2170" spans="16:16" x14ac:dyDescent="0.35">
      <c r="P2170" s="15">
        <v>10394</v>
      </c>
    </row>
    <row r="2171" spans="16:16" x14ac:dyDescent="0.35">
      <c r="P2171" s="14">
        <v>4548</v>
      </c>
    </row>
    <row r="2172" spans="16:16" x14ac:dyDescent="0.35">
      <c r="P2172" s="15">
        <v>9362</v>
      </c>
    </row>
    <row r="2173" spans="16:16" x14ac:dyDescent="0.35">
      <c r="P2173" s="14">
        <v>3968</v>
      </c>
    </row>
    <row r="2174" spans="16:16" x14ac:dyDescent="0.35">
      <c r="P2174" s="15">
        <v>4084</v>
      </c>
    </row>
    <row r="2175" spans="16:16" x14ac:dyDescent="0.35">
      <c r="P2175" s="14">
        <v>6721</v>
      </c>
    </row>
    <row r="2176" spans="16:16" x14ac:dyDescent="0.35">
      <c r="P2176" s="15">
        <v>2829</v>
      </c>
    </row>
    <row r="2177" spans="16:16" x14ac:dyDescent="0.35">
      <c r="P2177" s="14">
        <v>1772</v>
      </c>
    </row>
    <row r="2178" spans="16:16" x14ac:dyDescent="0.35">
      <c r="P2178" s="15">
        <v>1544</v>
      </c>
    </row>
    <row r="2179" spans="16:16" x14ac:dyDescent="0.35">
      <c r="P2179" s="14">
        <v>492</v>
      </c>
    </row>
    <row r="2180" spans="16:16" x14ac:dyDescent="0.35">
      <c r="P2180" s="15">
        <v>4377</v>
      </c>
    </row>
    <row r="2181" spans="16:16" x14ac:dyDescent="0.35">
      <c r="P2181" s="14">
        <v>4541</v>
      </c>
    </row>
    <row r="2182" spans="16:16" x14ac:dyDescent="0.35">
      <c r="P2182" s="15">
        <v>1321</v>
      </c>
    </row>
    <row r="2183" spans="16:16" x14ac:dyDescent="0.35">
      <c r="P2183" s="14">
        <v>8858</v>
      </c>
    </row>
    <row r="2184" spans="16:16" x14ac:dyDescent="0.35">
      <c r="P2184" s="15">
        <v>3266</v>
      </c>
    </row>
    <row r="2185" spans="16:16" x14ac:dyDescent="0.35">
      <c r="P2185" s="14">
        <v>11187</v>
      </c>
    </row>
    <row r="2186" spans="16:16" x14ac:dyDescent="0.35">
      <c r="P2186" s="15">
        <v>8207</v>
      </c>
    </row>
    <row r="2187" spans="16:16" x14ac:dyDescent="0.35">
      <c r="P2187" s="14">
        <v>9723</v>
      </c>
    </row>
    <row r="2188" spans="16:16" x14ac:dyDescent="0.35">
      <c r="P2188" s="15">
        <v>2666</v>
      </c>
    </row>
    <row r="2189" spans="16:16" x14ac:dyDescent="0.35">
      <c r="P2189" s="14">
        <v>5721</v>
      </c>
    </row>
    <row r="2190" spans="16:16" x14ac:dyDescent="0.35">
      <c r="P2190" s="15">
        <v>10652</v>
      </c>
    </row>
    <row r="2191" spans="16:16" x14ac:dyDescent="0.35">
      <c r="P2191" s="14">
        <v>1646</v>
      </c>
    </row>
    <row r="2192" spans="16:16" x14ac:dyDescent="0.35">
      <c r="P2192" s="15">
        <v>4418</v>
      </c>
    </row>
    <row r="2193" spans="16:16" x14ac:dyDescent="0.35">
      <c r="P2193" s="14">
        <v>2656</v>
      </c>
    </row>
    <row r="2194" spans="16:16" x14ac:dyDescent="0.35">
      <c r="P2194" s="15">
        <v>7990</v>
      </c>
    </row>
    <row r="2195" spans="16:16" x14ac:dyDescent="0.35">
      <c r="P2195" s="14">
        <v>8722</v>
      </c>
    </row>
    <row r="2196" spans="16:16" x14ac:dyDescent="0.35">
      <c r="P2196" s="15">
        <v>7118</v>
      </c>
    </row>
    <row r="2197" spans="16:16" x14ac:dyDescent="0.35">
      <c r="P2197" s="14">
        <v>2980</v>
      </c>
    </row>
    <row r="2198" spans="16:16" x14ac:dyDescent="0.35">
      <c r="P2198" s="15">
        <v>1839</v>
      </c>
    </row>
    <row r="2199" spans="16:16" x14ac:dyDescent="0.35">
      <c r="P2199" s="14">
        <v>10722</v>
      </c>
    </row>
    <row r="2200" spans="16:16" x14ac:dyDescent="0.35">
      <c r="P2200" s="15">
        <v>2632</v>
      </c>
    </row>
    <row r="2201" spans="16:16" x14ac:dyDescent="0.35">
      <c r="P2201" s="14">
        <v>9014</v>
      </c>
    </row>
    <row r="2202" spans="16:16" x14ac:dyDescent="0.35">
      <c r="P2202" s="15">
        <v>7620</v>
      </c>
    </row>
    <row r="2203" spans="16:16" x14ac:dyDescent="0.35">
      <c r="P2203" s="14">
        <v>10968</v>
      </c>
    </row>
    <row r="2204" spans="16:16" x14ac:dyDescent="0.35">
      <c r="P2204" s="15">
        <v>11133</v>
      </c>
    </row>
    <row r="2205" spans="16:16" x14ac:dyDescent="0.35">
      <c r="P2205" s="14">
        <v>2736</v>
      </c>
    </row>
    <row r="2206" spans="16:16" x14ac:dyDescent="0.35">
      <c r="P2206" s="15">
        <v>1876</v>
      </c>
    </row>
    <row r="2207" spans="16:16" x14ac:dyDescent="0.35">
      <c r="P2207" s="14">
        <v>5959</v>
      </c>
    </row>
    <row r="2208" spans="16:16" x14ac:dyDescent="0.35">
      <c r="P2208" s="15">
        <v>1092</v>
      </c>
    </row>
    <row r="2209" spans="16:16" x14ac:dyDescent="0.35">
      <c r="P2209" s="14">
        <v>4333</v>
      </c>
    </row>
    <row r="2210" spans="16:16" x14ac:dyDescent="0.35">
      <c r="P2210" s="15">
        <v>3850</v>
      </c>
    </row>
    <row r="2211" spans="16:16" x14ac:dyDescent="0.35">
      <c r="P2211" s="14">
        <v>6168</v>
      </c>
    </row>
    <row r="2212" spans="16:16" x14ac:dyDescent="0.35">
      <c r="P2212" s="15">
        <v>607</v>
      </c>
    </row>
    <row r="2213" spans="16:16" x14ac:dyDescent="0.35">
      <c r="P2213" s="14">
        <v>10469</v>
      </c>
    </row>
    <row r="2214" spans="16:16" x14ac:dyDescent="0.35">
      <c r="P2214" s="15">
        <v>6983</v>
      </c>
    </row>
    <row r="2215" spans="16:16" x14ac:dyDescent="0.35">
      <c r="P2215" s="14">
        <v>3661</v>
      </c>
    </row>
    <row r="2216" spans="16:16" x14ac:dyDescent="0.35">
      <c r="P2216" s="15">
        <v>9303</v>
      </c>
    </row>
    <row r="2217" spans="16:16" x14ac:dyDescent="0.35">
      <c r="P2217" s="14">
        <v>692</v>
      </c>
    </row>
    <row r="2218" spans="16:16" x14ac:dyDescent="0.35">
      <c r="P2218" s="15">
        <v>736</v>
      </c>
    </row>
    <row r="2219" spans="16:16" x14ac:dyDescent="0.35">
      <c r="P2219" s="14">
        <v>9589</v>
      </c>
    </row>
    <row r="2220" spans="16:16" x14ac:dyDescent="0.35">
      <c r="P2220" s="15">
        <v>4838</v>
      </c>
    </row>
    <row r="2221" spans="16:16" x14ac:dyDescent="0.35">
      <c r="P2221" s="14">
        <v>9246</v>
      </c>
    </row>
    <row r="2222" spans="16:16" x14ac:dyDescent="0.35">
      <c r="P2222" s="15">
        <v>6261</v>
      </c>
    </row>
    <row r="2223" spans="16:16" x14ac:dyDescent="0.35">
      <c r="P2223" s="14">
        <v>7366</v>
      </c>
    </row>
    <row r="2224" spans="16:16" x14ac:dyDescent="0.35">
      <c r="P2224" s="15">
        <v>10659</v>
      </c>
    </row>
    <row r="2225" spans="16:16" x14ac:dyDescent="0.35">
      <c r="P2225" s="14">
        <v>1448</v>
      </c>
    </row>
    <row r="2226" spans="16:16" x14ac:dyDescent="0.35">
      <c r="P2226" s="15">
        <v>4286</v>
      </c>
    </row>
    <row r="2227" spans="16:16" x14ac:dyDescent="0.35">
      <c r="P2227" s="14">
        <v>4749</v>
      </c>
    </row>
    <row r="2228" spans="16:16" x14ac:dyDescent="0.35">
      <c r="P2228" s="15">
        <v>4478</v>
      </c>
    </row>
    <row r="2229" spans="16:16" x14ac:dyDescent="0.35">
      <c r="P2229" s="14">
        <v>4201</v>
      </c>
    </row>
    <row r="2230" spans="16:16" x14ac:dyDescent="0.35">
      <c r="P2230" s="15">
        <v>8720</v>
      </c>
    </row>
    <row r="2231" spans="16:16" x14ac:dyDescent="0.35">
      <c r="P2231" s="14">
        <v>10084</v>
      </c>
    </row>
    <row r="2232" spans="16:16" x14ac:dyDescent="0.35">
      <c r="P2232" s="15">
        <v>7004</v>
      </c>
    </row>
    <row r="2233" spans="16:16" x14ac:dyDescent="0.35">
      <c r="P2233" s="14">
        <v>9817</v>
      </c>
    </row>
    <row r="2234" spans="16:16" x14ac:dyDescent="0.35">
      <c r="P2234" s="15">
        <v>8080</v>
      </c>
    </row>
    <row r="2235" spans="16:16" x14ac:dyDescent="0.35">
      <c r="P2235" s="14">
        <v>9432</v>
      </c>
    </row>
    <row r="2236" spans="16:16" x14ac:dyDescent="0.35">
      <c r="P2236" s="15">
        <v>8372</v>
      </c>
    </row>
    <row r="2237" spans="16:16" x14ac:dyDescent="0.35">
      <c r="P2237" s="14">
        <v>10870</v>
      </c>
    </row>
    <row r="2238" spans="16:16" x14ac:dyDescent="0.35">
      <c r="P2238" s="15">
        <v>4001</v>
      </c>
    </row>
    <row r="2239" spans="16:16" x14ac:dyDescent="0.35">
      <c r="P2239" s="14">
        <v>7270</v>
      </c>
    </row>
    <row r="2240" spans="16:16" x14ac:dyDescent="0.35">
      <c r="P2240" s="15">
        <v>8235</v>
      </c>
    </row>
    <row r="2241" spans="16:16" x14ac:dyDescent="0.35">
      <c r="P2241" s="14">
        <v>9405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120D-7C89-4365-9959-25863D23EB1F}">
  <dimension ref="D1:P2241"/>
  <sheetViews>
    <sheetView topLeftCell="C1" workbookViewId="0">
      <selection activeCell="M1" sqref="M1:M2241"/>
    </sheetView>
  </sheetViews>
  <sheetFormatPr defaultRowHeight="14.5" x14ac:dyDescent="0.35"/>
  <cols>
    <col min="4" max="4" width="16.26953125" bestFit="1" customWidth="1"/>
  </cols>
  <sheetData>
    <row r="1" spans="4:13" x14ac:dyDescent="0.35">
      <c r="D1" t="s">
        <v>3</v>
      </c>
      <c r="M1" t="s">
        <v>42</v>
      </c>
    </row>
    <row r="2" spans="4:13" x14ac:dyDescent="0.35">
      <c r="D2" t="s">
        <v>30</v>
      </c>
      <c r="E2">
        <v>1</v>
      </c>
      <c r="M2">
        <v>69</v>
      </c>
    </row>
    <row r="3" spans="4:13" x14ac:dyDescent="0.35">
      <c r="D3" t="s">
        <v>31</v>
      </c>
      <c r="E3">
        <v>2</v>
      </c>
      <c r="M3">
        <v>72</v>
      </c>
    </row>
    <row r="4" spans="4:13" x14ac:dyDescent="0.35">
      <c r="D4" t="s">
        <v>33</v>
      </c>
      <c r="E4">
        <v>2</v>
      </c>
      <c r="M4">
        <v>61</v>
      </c>
    </row>
    <row r="5" spans="4:13" x14ac:dyDescent="0.35">
      <c r="D5" t="s">
        <v>35</v>
      </c>
      <c r="E5">
        <v>1</v>
      </c>
      <c r="M5">
        <v>42</v>
      </c>
    </row>
    <row r="6" spans="4:13" x14ac:dyDescent="0.35">
      <c r="D6" t="s">
        <v>38</v>
      </c>
      <c r="E6">
        <v>1</v>
      </c>
      <c r="J6" s="5" t="s">
        <v>30</v>
      </c>
      <c r="M6">
        <v>45</v>
      </c>
    </row>
    <row r="7" spans="4:13" x14ac:dyDescent="0.35">
      <c r="D7" t="s">
        <v>39</v>
      </c>
      <c r="E7">
        <v>1</v>
      </c>
      <c r="F7" t="s">
        <v>49</v>
      </c>
      <c r="J7" s="5" t="s">
        <v>31</v>
      </c>
      <c r="M7">
        <v>59</v>
      </c>
    </row>
    <row r="8" spans="4:13" x14ac:dyDescent="0.35">
      <c r="D8" t="s">
        <v>40</v>
      </c>
      <c r="E8">
        <v>1</v>
      </c>
      <c r="F8" t="s">
        <v>49</v>
      </c>
      <c r="J8" s="5" t="s">
        <v>33</v>
      </c>
      <c r="M8">
        <v>55</v>
      </c>
    </row>
    <row r="9" spans="4:13" x14ac:dyDescent="0.35">
      <c r="D9" t="s">
        <v>41</v>
      </c>
      <c r="E9">
        <v>1</v>
      </c>
      <c r="J9" s="5" t="s">
        <v>35</v>
      </c>
      <c r="M9">
        <v>41</v>
      </c>
    </row>
    <row r="10" spans="4:13" x14ac:dyDescent="0.35">
      <c r="J10" s="5" t="s">
        <v>38</v>
      </c>
      <c r="M10">
        <v>52</v>
      </c>
    </row>
    <row r="11" spans="4:13" x14ac:dyDescent="0.35">
      <c r="J11" s="4" t="s">
        <v>39</v>
      </c>
      <c r="M11">
        <v>76</v>
      </c>
    </row>
    <row r="12" spans="4:13" x14ac:dyDescent="0.35">
      <c r="J12" s="4" t="s">
        <v>40</v>
      </c>
      <c r="M12">
        <v>43</v>
      </c>
    </row>
    <row r="13" spans="4:13" x14ac:dyDescent="0.35">
      <c r="J13" s="4" t="s">
        <v>41</v>
      </c>
      <c r="M13">
        <v>50</v>
      </c>
    </row>
    <row r="14" spans="4:13" x14ac:dyDescent="0.35">
      <c r="M14">
        <v>67</v>
      </c>
    </row>
    <row r="15" spans="4:13" x14ac:dyDescent="0.35">
      <c r="M15">
        <v>74</v>
      </c>
    </row>
    <row r="16" spans="4:13" x14ac:dyDescent="0.35">
      <c r="M16">
        <v>39</v>
      </c>
    </row>
    <row r="17" spans="13:13" x14ac:dyDescent="0.35">
      <c r="M17">
        <v>80</v>
      </c>
    </row>
    <row r="18" spans="13:13" x14ac:dyDescent="0.35">
      <c r="M18">
        <v>46</v>
      </c>
    </row>
    <row r="19" spans="13:13" x14ac:dyDescent="0.35">
      <c r="M19">
        <v>80</v>
      </c>
    </row>
    <row r="20" spans="13:13" x14ac:dyDescent="0.35">
      <c r="M20">
        <v>77</v>
      </c>
    </row>
    <row r="21" spans="13:13" x14ac:dyDescent="0.35">
      <c r="M21">
        <v>41</v>
      </c>
    </row>
    <row r="22" spans="13:13" x14ac:dyDescent="0.35">
      <c r="M22">
        <v>44</v>
      </c>
    </row>
    <row r="23" spans="13:13" x14ac:dyDescent="0.35">
      <c r="M23">
        <v>47</v>
      </c>
    </row>
    <row r="24" spans="13:13" x14ac:dyDescent="0.35">
      <c r="M24">
        <v>77</v>
      </c>
    </row>
    <row r="25" spans="13:13" x14ac:dyDescent="0.35">
      <c r="M25">
        <v>72</v>
      </c>
    </row>
    <row r="26" spans="13:13" x14ac:dyDescent="0.35">
      <c r="M26">
        <v>75</v>
      </c>
    </row>
    <row r="27" spans="13:13" x14ac:dyDescent="0.35">
      <c r="M27">
        <v>57</v>
      </c>
    </row>
    <row r="28" spans="13:13" x14ac:dyDescent="0.35">
      <c r="M28">
        <v>50</v>
      </c>
    </row>
    <row r="29" spans="13:13" x14ac:dyDescent="0.35">
      <c r="M29">
        <v>40</v>
      </c>
    </row>
    <row r="30" spans="13:13" x14ac:dyDescent="0.35">
      <c r="M30">
        <v>37</v>
      </c>
    </row>
    <row r="31" spans="13:13" x14ac:dyDescent="0.35">
      <c r="M31">
        <v>61</v>
      </c>
    </row>
    <row r="32" spans="13:13" x14ac:dyDescent="0.35">
      <c r="M32">
        <v>37</v>
      </c>
    </row>
    <row r="33" spans="13:13" x14ac:dyDescent="0.35">
      <c r="M33">
        <v>63</v>
      </c>
    </row>
    <row r="34" spans="13:13" x14ac:dyDescent="0.35">
      <c r="M34">
        <v>56</v>
      </c>
    </row>
    <row r="35" spans="13:13" x14ac:dyDescent="0.35">
      <c r="M35">
        <v>74</v>
      </c>
    </row>
    <row r="36" spans="13:13" x14ac:dyDescent="0.35">
      <c r="M36">
        <v>80</v>
      </c>
    </row>
    <row r="37" spans="13:13" x14ac:dyDescent="0.35">
      <c r="M37">
        <v>75</v>
      </c>
    </row>
    <row r="38" spans="13:13" x14ac:dyDescent="0.35">
      <c r="M38">
        <v>56</v>
      </c>
    </row>
    <row r="39" spans="13:13" x14ac:dyDescent="0.35">
      <c r="M39">
        <v>50</v>
      </c>
    </row>
    <row r="40" spans="13:13" x14ac:dyDescent="0.35">
      <c r="M40">
        <v>53</v>
      </c>
    </row>
    <row r="41" spans="13:13" x14ac:dyDescent="0.35">
      <c r="M41">
        <v>83</v>
      </c>
    </row>
    <row r="42" spans="13:13" x14ac:dyDescent="0.35">
      <c r="M42">
        <v>46</v>
      </c>
    </row>
    <row r="43" spans="13:13" x14ac:dyDescent="0.35">
      <c r="M43">
        <v>41</v>
      </c>
    </row>
    <row r="44" spans="13:13" x14ac:dyDescent="0.35">
      <c r="M44">
        <v>69</v>
      </c>
    </row>
    <row r="45" spans="13:13" x14ac:dyDescent="0.35">
      <c r="M45">
        <v>67</v>
      </c>
    </row>
    <row r="46" spans="13:13" x14ac:dyDescent="0.35">
      <c r="M46">
        <v>51</v>
      </c>
    </row>
    <row r="47" spans="13:13" x14ac:dyDescent="0.35">
      <c r="M47">
        <v>50</v>
      </c>
    </row>
    <row r="48" spans="13:13" x14ac:dyDescent="0.35">
      <c r="M48">
        <v>30</v>
      </c>
    </row>
    <row r="49" spans="13:13" x14ac:dyDescent="0.35">
      <c r="M49">
        <v>58</v>
      </c>
    </row>
    <row r="50" spans="13:13" x14ac:dyDescent="0.35">
      <c r="M50">
        <v>75</v>
      </c>
    </row>
    <row r="51" spans="13:13" x14ac:dyDescent="0.35">
      <c r="M51">
        <v>72</v>
      </c>
    </row>
    <row r="52" spans="13:13" x14ac:dyDescent="0.35">
      <c r="M52">
        <v>69</v>
      </c>
    </row>
    <row r="53" spans="13:13" x14ac:dyDescent="0.35">
      <c r="M53">
        <v>62</v>
      </c>
    </row>
    <row r="54" spans="13:13" x14ac:dyDescent="0.35">
      <c r="M54">
        <v>49</v>
      </c>
    </row>
    <row r="55" spans="13:13" x14ac:dyDescent="0.35">
      <c r="M55">
        <v>49</v>
      </c>
    </row>
    <row r="56" spans="13:13" x14ac:dyDescent="0.35">
      <c r="M56">
        <v>48</v>
      </c>
    </row>
    <row r="57" spans="13:13" x14ac:dyDescent="0.35">
      <c r="M57">
        <v>71</v>
      </c>
    </row>
    <row r="58" spans="13:13" x14ac:dyDescent="0.35">
      <c r="M58">
        <v>60</v>
      </c>
    </row>
    <row r="59" spans="13:13" x14ac:dyDescent="0.35">
      <c r="M59">
        <v>38</v>
      </c>
    </row>
    <row r="60" spans="13:13" x14ac:dyDescent="0.35">
      <c r="M60">
        <v>44</v>
      </c>
    </row>
    <row r="61" spans="13:13" x14ac:dyDescent="0.35">
      <c r="M61">
        <v>58</v>
      </c>
    </row>
    <row r="62" spans="13:13" x14ac:dyDescent="0.35">
      <c r="M62">
        <v>44</v>
      </c>
    </row>
    <row r="63" spans="13:13" x14ac:dyDescent="0.35">
      <c r="M63">
        <v>51</v>
      </c>
    </row>
    <row r="64" spans="13:13" x14ac:dyDescent="0.35">
      <c r="M64">
        <v>74</v>
      </c>
    </row>
    <row r="65" spans="13:13" x14ac:dyDescent="0.35">
      <c r="M65">
        <v>75</v>
      </c>
    </row>
    <row r="66" spans="13:13" x14ac:dyDescent="0.35">
      <c r="M66">
        <v>78</v>
      </c>
    </row>
    <row r="67" spans="13:13" x14ac:dyDescent="0.35">
      <c r="M67">
        <v>55</v>
      </c>
    </row>
    <row r="68" spans="13:13" x14ac:dyDescent="0.35">
      <c r="M68">
        <v>59</v>
      </c>
    </row>
    <row r="69" spans="13:13" x14ac:dyDescent="0.35">
      <c r="M69">
        <v>47</v>
      </c>
    </row>
    <row r="70" spans="13:13" x14ac:dyDescent="0.35">
      <c r="M70">
        <v>68</v>
      </c>
    </row>
    <row r="71" spans="13:13" x14ac:dyDescent="0.35">
      <c r="M71">
        <v>56</v>
      </c>
    </row>
    <row r="72" spans="13:13" x14ac:dyDescent="0.35">
      <c r="M72">
        <v>72</v>
      </c>
    </row>
    <row r="73" spans="13:13" x14ac:dyDescent="0.35">
      <c r="M73">
        <v>53</v>
      </c>
    </row>
    <row r="74" spans="13:13" x14ac:dyDescent="0.35">
      <c r="M74">
        <v>67</v>
      </c>
    </row>
    <row r="75" spans="13:13" x14ac:dyDescent="0.35">
      <c r="M75">
        <v>51</v>
      </c>
    </row>
    <row r="76" spans="13:13" x14ac:dyDescent="0.35">
      <c r="M76">
        <v>74</v>
      </c>
    </row>
    <row r="77" spans="13:13" x14ac:dyDescent="0.35">
      <c r="M77">
        <v>49</v>
      </c>
    </row>
    <row r="78" spans="13:13" x14ac:dyDescent="0.35">
      <c r="M78">
        <v>54</v>
      </c>
    </row>
    <row r="79" spans="13:13" x14ac:dyDescent="0.35">
      <c r="M79">
        <v>50</v>
      </c>
    </row>
    <row r="80" spans="13:13" x14ac:dyDescent="0.35">
      <c r="M80">
        <v>50</v>
      </c>
    </row>
    <row r="81" spans="13:13" x14ac:dyDescent="0.35">
      <c r="M81">
        <v>61</v>
      </c>
    </row>
    <row r="82" spans="13:13" x14ac:dyDescent="0.35">
      <c r="M82">
        <v>41</v>
      </c>
    </row>
    <row r="83" spans="13:13" x14ac:dyDescent="0.35">
      <c r="M83">
        <v>57</v>
      </c>
    </row>
    <row r="84" spans="13:13" x14ac:dyDescent="0.35">
      <c r="M84">
        <v>53</v>
      </c>
    </row>
    <row r="85" spans="13:13" x14ac:dyDescent="0.35">
      <c r="M85">
        <v>63</v>
      </c>
    </row>
    <row r="86" spans="13:13" x14ac:dyDescent="0.35">
      <c r="M86">
        <v>39</v>
      </c>
    </row>
    <row r="87" spans="13:13" x14ac:dyDescent="0.35">
      <c r="M87">
        <v>66</v>
      </c>
    </row>
    <row r="88" spans="13:13" x14ac:dyDescent="0.35">
      <c r="M88">
        <v>56</v>
      </c>
    </row>
    <row r="89" spans="13:13" x14ac:dyDescent="0.35">
      <c r="M89">
        <v>69</v>
      </c>
    </row>
    <row r="90" spans="13:13" x14ac:dyDescent="0.35">
      <c r="M90">
        <v>53</v>
      </c>
    </row>
    <row r="91" spans="13:13" x14ac:dyDescent="0.35">
      <c r="M91">
        <v>59</v>
      </c>
    </row>
    <row r="92" spans="13:13" x14ac:dyDescent="0.35">
      <c r="M92">
        <v>69</v>
      </c>
    </row>
    <row r="93" spans="13:13" x14ac:dyDescent="0.35">
      <c r="M93">
        <v>69</v>
      </c>
    </row>
    <row r="94" spans="13:13" x14ac:dyDescent="0.35">
      <c r="M94">
        <v>53</v>
      </c>
    </row>
    <row r="95" spans="13:13" x14ac:dyDescent="0.35">
      <c r="M95">
        <v>54</v>
      </c>
    </row>
    <row r="96" spans="13:13" x14ac:dyDescent="0.35">
      <c r="M96">
        <v>56</v>
      </c>
    </row>
    <row r="97" spans="13:13" x14ac:dyDescent="0.35">
      <c r="M97">
        <v>43</v>
      </c>
    </row>
    <row r="98" spans="13:13" x14ac:dyDescent="0.35">
      <c r="M98">
        <v>66</v>
      </c>
    </row>
    <row r="99" spans="13:13" x14ac:dyDescent="0.35">
      <c r="M99">
        <v>54</v>
      </c>
    </row>
    <row r="100" spans="13:13" x14ac:dyDescent="0.35">
      <c r="M100">
        <v>75</v>
      </c>
    </row>
    <row r="101" spans="13:13" x14ac:dyDescent="0.35">
      <c r="M101">
        <v>43</v>
      </c>
    </row>
    <row r="102" spans="13:13" x14ac:dyDescent="0.35">
      <c r="M102">
        <v>66</v>
      </c>
    </row>
    <row r="103" spans="13:13" x14ac:dyDescent="0.35">
      <c r="M103">
        <v>67</v>
      </c>
    </row>
    <row r="104" spans="13:13" x14ac:dyDescent="0.35">
      <c r="M104">
        <v>47</v>
      </c>
    </row>
    <row r="105" spans="13:13" x14ac:dyDescent="0.35">
      <c r="M105">
        <v>81</v>
      </c>
    </row>
    <row r="106" spans="13:13" x14ac:dyDescent="0.35">
      <c r="M106">
        <v>67</v>
      </c>
    </row>
    <row r="107" spans="13:13" x14ac:dyDescent="0.35">
      <c r="M107">
        <v>47</v>
      </c>
    </row>
    <row r="108" spans="13:13" x14ac:dyDescent="0.35">
      <c r="M108">
        <v>62</v>
      </c>
    </row>
    <row r="109" spans="13:13" x14ac:dyDescent="0.35">
      <c r="M109">
        <v>57</v>
      </c>
    </row>
    <row r="110" spans="13:13" x14ac:dyDescent="0.35">
      <c r="M110">
        <v>48</v>
      </c>
    </row>
    <row r="111" spans="13:13" x14ac:dyDescent="0.35">
      <c r="M111">
        <v>66</v>
      </c>
    </row>
    <row r="112" spans="13:13" x14ac:dyDescent="0.35">
      <c r="M112">
        <v>47</v>
      </c>
    </row>
    <row r="113" spans="13:13" x14ac:dyDescent="0.35">
      <c r="M113">
        <v>35</v>
      </c>
    </row>
    <row r="114" spans="13:13" x14ac:dyDescent="0.35">
      <c r="M114">
        <v>63</v>
      </c>
    </row>
    <row r="115" spans="13:13" x14ac:dyDescent="0.35">
      <c r="M115">
        <v>35</v>
      </c>
    </row>
    <row r="116" spans="13:13" x14ac:dyDescent="0.35">
      <c r="M116">
        <v>46</v>
      </c>
    </row>
    <row r="117" spans="13:13" x14ac:dyDescent="0.35">
      <c r="M117">
        <v>64</v>
      </c>
    </row>
    <row r="118" spans="13:13" x14ac:dyDescent="0.35">
      <c r="M118">
        <v>56</v>
      </c>
    </row>
    <row r="119" spans="13:13" x14ac:dyDescent="0.35">
      <c r="M119">
        <v>48</v>
      </c>
    </row>
    <row r="120" spans="13:13" x14ac:dyDescent="0.35">
      <c r="M120">
        <v>59</v>
      </c>
    </row>
    <row r="121" spans="13:13" x14ac:dyDescent="0.35">
      <c r="M121">
        <v>57</v>
      </c>
    </row>
    <row r="122" spans="13:13" x14ac:dyDescent="0.35">
      <c r="M122">
        <v>73</v>
      </c>
    </row>
    <row r="123" spans="13:13" x14ac:dyDescent="0.35">
      <c r="M123">
        <v>59</v>
      </c>
    </row>
    <row r="124" spans="13:13" x14ac:dyDescent="0.35">
      <c r="M124">
        <v>41</v>
      </c>
    </row>
    <row r="125" spans="13:13" x14ac:dyDescent="0.35">
      <c r="M125">
        <v>50</v>
      </c>
    </row>
    <row r="126" spans="13:13" x14ac:dyDescent="0.35">
      <c r="M126">
        <v>43</v>
      </c>
    </row>
    <row r="127" spans="13:13" x14ac:dyDescent="0.35">
      <c r="M127">
        <v>61</v>
      </c>
    </row>
    <row r="128" spans="13:13" x14ac:dyDescent="0.35">
      <c r="M128">
        <v>42</v>
      </c>
    </row>
    <row r="129" spans="13:13" x14ac:dyDescent="0.35">
      <c r="M129">
        <v>73</v>
      </c>
    </row>
    <row r="130" spans="13:13" x14ac:dyDescent="0.35">
      <c r="M130">
        <v>65</v>
      </c>
    </row>
    <row r="131" spans="13:13" x14ac:dyDescent="0.35">
      <c r="M131">
        <v>70</v>
      </c>
    </row>
    <row r="132" spans="13:13" x14ac:dyDescent="0.35">
      <c r="M132">
        <v>74</v>
      </c>
    </row>
    <row r="133" spans="13:13" x14ac:dyDescent="0.35">
      <c r="M133">
        <v>68</v>
      </c>
    </row>
    <row r="134" spans="13:13" x14ac:dyDescent="0.35">
      <c r="M134">
        <v>57</v>
      </c>
    </row>
    <row r="135" spans="13:13" x14ac:dyDescent="0.35">
      <c r="M135">
        <v>63</v>
      </c>
    </row>
    <row r="136" spans="13:13" x14ac:dyDescent="0.35">
      <c r="M136">
        <v>62</v>
      </c>
    </row>
    <row r="137" spans="13:13" x14ac:dyDescent="0.35">
      <c r="M137">
        <v>59</v>
      </c>
    </row>
    <row r="138" spans="13:13" x14ac:dyDescent="0.35">
      <c r="M138">
        <v>50</v>
      </c>
    </row>
    <row r="139" spans="13:13" x14ac:dyDescent="0.35">
      <c r="M139">
        <v>67</v>
      </c>
    </row>
    <row r="140" spans="13:13" x14ac:dyDescent="0.35">
      <c r="M140">
        <v>53</v>
      </c>
    </row>
    <row r="141" spans="13:13" x14ac:dyDescent="0.35">
      <c r="M141">
        <v>61</v>
      </c>
    </row>
    <row r="142" spans="13:13" x14ac:dyDescent="0.35">
      <c r="M142">
        <v>34</v>
      </c>
    </row>
    <row r="143" spans="13:13" x14ac:dyDescent="0.35">
      <c r="M143">
        <v>50</v>
      </c>
    </row>
    <row r="144" spans="13:13" x14ac:dyDescent="0.35">
      <c r="M144">
        <v>64</v>
      </c>
    </row>
    <row r="145" spans="13:13" x14ac:dyDescent="0.35">
      <c r="M145">
        <v>52</v>
      </c>
    </row>
    <row r="146" spans="13:13" x14ac:dyDescent="0.35">
      <c r="M146">
        <v>38</v>
      </c>
    </row>
    <row r="147" spans="13:13" x14ac:dyDescent="0.35">
      <c r="M147">
        <v>50</v>
      </c>
    </row>
    <row r="148" spans="13:13" x14ac:dyDescent="0.35">
      <c r="M148">
        <v>51</v>
      </c>
    </row>
    <row r="149" spans="13:13" x14ac:dyDescent="0.35">
      <c r="M149">
        <v>45</v>
      </c>
    </row>
    <row r="150" spans="13:13" x14ac:dyDescent="0.35">
      <c r="M150">
        <v>53</v>
      </c>
    </row>
    <row r="151" spans="13:13" x14ac:dyDescent="0.35">
      <c r="M151">
        <v>60</v>
      </c>
    </row>
    <row r="152" spans="13:13" x14ac:dyDescent="0.35">
      <c r="M152">
        <v>73</v>
      </c>
    </row>
    <row r="153" spans="13:13" x14ac:dyDescent="0.35">
      <c r="M153">
        <v>57</v>
      </c>
    </row>
    <row r="154" spans="13:13" x14ac:dyDescent="0.35">
      <c r="M154">
        <v>54</v>
      </c>
    </row>
    <row r="155" spans="13:13" x14ac:dyDescent="0.35">
      <c r="M155">
        <v>38</v>
      </c>
    </row>
    <row r="156" spans="13:13" x14ac:dyDescent="0.35">
      <c r="M156">
        <v>74</v>
      </c>
    </row>
    <row r="157" spans="13:13" x14ac:dyDescent="0.35">
      <c r="M157">
        <v>77</v>
      </c>
    </row>
    <row r="158" spans="13:13" x14ac:dyDescent="0.35">
      <c r="M158">
        <v>68</v>
      </c>
    </row>
    <row r="159" spans="13:13" x14ac:dyDescent="0.35">
      <c r="M159">
        <v>48</v>
      </c>
    </row>
    <row r="160" spans="13:13" x14ac:dyDescent="0.35">
      <c r="M160">
        <v>49</v>
      </c>
    </row>
    <row r="161" spans="13:13" x14ac:dyDescent="0.35">
      <c r="M161">
        <v>71</v>
      </c>
    </row>
    <row r="162" spans="13:13" x14ac:dyDescent="0.35">
      <c r="M162">
        <v>68</v>
      </c>
    </row>
    <row r="163" spans="13:13" x14ac:dyDescent="0.35">
      <c r="M163">
        <v>81</v>
      </c>
    </row>
    <row r="164" spans="13:13" x14ac:dyDescent="0.35">
      <c r="M164">
        <v>42</v>
      </c>
    </row>
    <row r="165" spans="13:13" x14ac:dyDescent="0.35">
      <c r="M165">
        <v>51</v>
      </c>
    </row>
    <row r="166" spans="13:13" x14ac:dyDescent="0.35">
      <c r="M166">
        <v>53</v>
      </c>
    </row>
    <row r="167" spans="13:13" x14ac:dyDescent="0.35">
      <c r="M167">
        <v>60</v>
      </c>
    </row>
    <row r="168" spans="13:13" x14ac:dyDescent="0.35">
      <c r="M168">
        <v>73</v>
      </c>
    </row>
    <row r="169" spans="13:13" x14ac:dyDescent="0.35">
      <c r="M169">
        <v>67</v>
      </c>
    </row>
    <row r="170" spans="13:13" x14ac:dyDescent="0.35">
      <c r="M170">
        <v>38</v>
      </c>
    </row>
    <row r="171" spans="13:13" x14ac:dyDescent="0.35">
      <c r="M171">
        <v>69</v>
      </c>
    </row>
    <row r="172" spans="13:13" x14ac:dyDescent="0.35">
      <c r="M172">
        <v>61</v>
      </c>
    </row>
    <row r="173" spans="13:13" x14ac:dyDescent="0.35">
      <c r="M173">
        <v>44</v>
      </c>
    </row>
    <row r="174" spans="13:13" x14ac:dyDescent="0.35">
      <c r="M174">
        <v>56</v>
      </c>
    </row>
    <row r="175" spans="13:13" x14ac:dyDescent="0.35">
      <c r="M175">
        <v>67</v>
      </c>
    </row>
    <row r="176" spans="13:13" x14ac:dyDescent="0.35">
      <c r="M176">
        <v>59</v>
      </c>
    </row>
    <row r="177" spans="13:13" x14ac:dyDescent="0.35">
      <c r="M177">
        <v>51</v>
      </c>
    </row>
    <row r="178" spans="13:13" x14ac:dyDescent="0.35">
      <c r="M178">
        <v>78</v>
      </c>
    </row>
    <row r="179" spans="13:13" x14ac:dyDescent="0.35">
      <c r="M179">
        <v>56</v>
      </c>
    </row>
    <row r="180" spans="13:13" x14ac:dyDescent="0.35">
      <c r="M180">
        <v>67</v>
      </c>
    </row>
    <row r="181" spans="13:13" x14ac:dyDescent="0.35">
      <c r="M181">
        <v>75</v>
      </c>
    </row>
    <row r="182" spans="13:13" x14ac:dyDescent="0.35">
      <c r="M182">
        <v>50</v>
      </c>
    </row>
    <row r="183" spans="13:13" x14ac:dyDescent="0.35">
      <c r="M183">
        <v>38</v>
      </c>
    </row>
    <row r="184" spans="13:13" x14ac:dyDescent="0.35">
      <c r="M184">
        <v>80</v>
      </c>
    </row>
    <row r="185" spans="13:13" x14ac:dyDescent="0.35">
      <c r="M185">
        <v>42</v>
      </c>
    </row>
    <row r="186" spans="13:13" x14ac:dyDescent="0.35">
      <c r="M186">
        <v>65</v>
      </c>
    </row>
    <row r="187" spans="13:13" x14ac:dyDescent="0.35">
      <c r="M187">
        <v>43</v>
      </c>
    </row>
    <row r="188" spans="13:13" x14ac:dyDescent="0.35">
      <c r="M188">
        <v>56</v>
      </c>
    </row>
    <row r="189" spans="13:13" x14ac:dyDescent="0.35">
      <c r="M189">
        <v>60</v>
      </c>
    </row>
    <row r="190" spans="13:13" x14ac:dyDescent="0.35">
      <c r="M190">
        <v>50</v>
      </c>
    </row>
    <row r="191" spans="13:13" x14ac:dyDescent="0.35">
      <c r="M191">
        <v>62</v>
      </c>
    </row>
    <row r="192" spans="13:13" x14ac:dyDescent="0.35">
      <c r="M192">
        <v>48</v>
      </c>
    </row>
    <row r="193" spans="13:13" x14ac:dyDescent="0.35">
      <c r="M193">
        <v>37</v>
      </c>
    </row>
    <row r="194" spans="13:13" x14ac:dyDescent="0.35">
      <c r="M194">
        <v>126</v>
      </c>
    </row>
    <row r="195" spans="13:13" x14ac:dyDescent="0.35">
      <c r="M195">
        <v>38</v>
      </c>
    </row>
    <row r="196" spans="13:13" x14ac:dyDescent="0.35">
      <c r="M196">
        <v>53</v>
      </c>
    </row>
    <row r="197" spans="13:13" x14ac:dyDescent="0.35">
      <c r="M197">
        <v>49</v>
      </c>
    </row>
    <row r="198" spans="13:13" x14ac:dyDescent="0.35">
      <c r="M198">
        <v>46</v>
      </c>
    </row>
    <row r="199" spans="13:13" x14ac:dyDescent="0.35">
      <c r="M199">
        <v>72</v>
      </c>
    </row>
    <row r="200" spans="13:13" x14ac:dyDescent="0.35">
      <c r="M200">
        <v>72</v>
      </c>
    </row>
    <row r="201" spans="13:13" x14ac:dyDescent="0.35">
      <c r="M201">
        <v>53</v>
      </c>
    </row>
    <row r="202" spans="13:13" x14ac:dyDescent="0.35">
      <c r="M202">
        <v>74</v>
      </c>
    </row>
    <row r="203" spans="13:13" x14ac:dyDescent="0.35">
      <c r="M203">
        <v>58</v>
      </c>
    </row>
    <row r="204" spans="13:13" x14ac:dyDescent="0.35">
      <c r="M204">
        <v>48</v>
      </c>
    </row>
    <row r="205" spans="13:13" x14ac:dyDescent="0.35">
      <c r="M205">
        <v>49</v>
      </c>
    </row>
    <row r="206" spans="13:13" x14ac:dyDescent="0.35">
      <c r="M206">
        <v>61</v>
      </c>
    </row>
    <row r="207" spans="13:13" x14ac:dyDescent="0.35">
      <c r="M207">
        <v>42</v>
      </c>
    </row>
    <row r="208" spans="13:13" x14ac:dyDescent="0.35">
      <c r="M208">
        <v>38</v>
      </c>
    </row>
    <row r="209" spans="13:13" x14ac:dyDescent="0.35">
      <c r="M209">
        <v>63</v>
      </c>
    </row>
    <row r="210" spans="13:13" x14ac:dyDescent="0.35">
      <c r="M210">
        <v>60</v>
      </c>
    </row>
    <row r="211" spans="13:13" x14ac:dyDescent="0.35">
      <c r="M211">
        <v>72</v>
      </c>
    </row>
    <row r="212" spans="13:13" x14ac:dyDescent="0.35">
      <c r="M212">
        <v>70</v>
      </c>
    </row>
    <row r="213" spans="13:13" x14ac:dyDescent="0.35">
      <c r="M213">
        <v>72</v>
      </c>
    </row>
    <row r="214" spans="13:13" x14ac:dyDescent="0.35">
      <c r="M214">
        <v>58</v>
      </c>
    </row>
    <row r="215" spans="13:13" x14ac:dyDescent="0.35">
      <c r="M215">
        <v>52</v>
      </c>
    </row>
    <row r="216" spans="13:13" x14ac:dyDescent="0.35">
      <c r="M216">
        <v>41</v>
      </c>
    </row>
    <row r="217" spans="13:13" x14ac:dyDescent="0.35">
      <c r="M217">
        <v>49</v>
      </c>
    </row>
    <row r="218" spans="13:13" x14ac:dyDescent="0.35">
      <c r="M218">
        <v>48</v>
      </c>
    </row>
    <row r="219" spans="13:13" x14ac:dyDescent="0.35">
      <c r="M219">
        <v>78</v>
      </c>
    </row>
    <row r="220" spans="13:13" x14ac:dyDescent="0.35">
      <c r="M220">
        <v>72</v>
      </c>
    </row>
    <row r="221" spans="13:13" x14ac:dyDescent="0.35">
      <c r="M221">
        <v>46</v>
      </c>
    </row>
    <row r="222" spans="13:13" x14ac:dyDescent="0.35">
      <c r="M222">
        <v>38</v>
      </c>
    </row>
    <row r="223" spans="13:13" x14ac:dyDescent="0.35">
      <c r="M223">
        <v>57</v>
      </c>
    </row>
    <row r="224" spans="13:13" x14ac:dyDescent="0.35">
      <c r="M224">
        <v>56</v>
      </c>
    </row>
    <row r="225" spans="13:13" x14ac:dyDescent="0.35">
      <c r="M225">
        <v>46</v>
      </c>
    </row>
    <row r="226" spans="13:13" x14ac:dyDescent="0.35">
      <c r="M226">
        <v>64</v>
      </c>
    </row>
    <row r="227" spans="13:13" x14ac:dyDescent="0.35">
      <c r="M227">
        <v>48</v>
      </c>
    </row>
    <row r="228" spans="13:13" x14ac:dyDescent="0.35">
      <c r="M228">
        <v>50</v>
      </c>
    </row>
    <row r="229" spans="13:13" x14ac:dyDescent="0.35">
      <c r="M229">
        <v>74</v>
      </c>
    </row>
    <row r="230" spans="13:13" x14ac:dyDescent="0.35">
      <c r="M230">
        <v>54</v>
      </c>
    </row>
    <row r="231" spans="13:13" x14ac:dyDescent="0.35">
      <c r="M231">
        <v>40</v>
      </c>
    </row>
    <row r="232" spans="13:13" x14ac:dyDescent="0.35">
      <c r="M232">
        <v>60</v>
      </c>
    </row>
    <row r="233" spans="13:13" x14ac:dyDescent="0.35">
      <c r="M233">
        <v>64</v>
      </c>
    </row>
    <row r="234" spans="13:13" x14ac:dyDescent="0.35">
      <c r="M234">
        <v>55</v>
      </c>
    </row>
    <row r="235" spans="13:13" x14ac:dyDescent="0.35">
      <c r="M235">
        <v>75</v>
      </c>
    </row>
    <row r="236" spans="13:13" x14ac:dyDescent="0.35">
      <c r="M236">
        <v>61</v>
      </c>
    </row>
    <row r="237" spans="13:13" x14ac:dyDescent="0.35">
      <c r="M237">
        <v>51</v>
      </c>
    </row>
    <row r="238" spans="13:13" x14ac:dyDescent="0.35">
      <c r="M238">
        <v>44</v>
      </c>
    </row>
    <row r="239" spans="13:13" x14ac:dyDescent="0.35">
      <c r="M239">
        <v>68</v>
      </c>
    </row>
    <row r="240" spans="13:13" x14ac:dyDescent="0.35">
      <c r="M240">
        <v>53</v>
      </c>
    </row>
    <row r="241" spans="13:13" x14ac:dyDescent="0.35">
      <c r="M241">
        <v>133</v>
      </c>
    </row>
    <row r="242" spans="13:13" x14ac:dyDescent="0.35">
      <c r="M242">
        <v>58</v>
      </c>
    </row>
    <row r="243" spans="13:13" x14ac:dyDescent="0.35">
      <c r="M243">
        <v>68</v>
      </c>
    </row>
    <row r="244" spans="13:13" x14ac:dyDescent="0.35">
      <c r="M244">
        <v>55</v>
      </c>
    </row>
    <row r="245" spans="13:13" x14ac:dyDescent="0.35">
      <c r="M245">
        <v>36</v>
      </c>
    </row>
    <row r="246" spans="13:13" x14ac:dyDescent="0.35">
      <c r="M246">
        <v>68</v>
      </c>
    </row>
    <row r="247" spans="13:13" x14ac:dyDescent="0.35">
      <c r="M247">
        <v>62</v>
      </c>
    </row>
    <row r="248" spans="13:13" x14ac:dyDescent="0.35">
      <c r="M248">
        <v>54</v>
      </c>
    </row>
    <row r="249" spans="13:13" x14ac:dyDescent="0.35">
      <c r="M249">
        <v>73</v>
      </c>
    </row>
    <row r="250" spans="13:13" x14ac:dyDescent="0.35">
      <c r="M250">
        <v>38</v>
      </c>
    </row>
    <row r="251" spans="13:13" x14ac:dyDescent="0.35">
      <c r="M251">
        <v>57</v>
      </c>
    </row>
    <row r="252" spans="13:13" x14ac:dyDescent="0.35">
      <c r="M252">
        <v>51</v>
      </c>
    </row>
    <row r="253" spans="13:13" x14ac:dyDescent="0.35">
      <c r="M253">
        <v>41</v>
      </c>
    </row>
    <row r="254" spans="13:13" x14ac:dyDescent="0.35">
      <c r="M254">
        <v>52</v>
      </c>
    </row>
    <row r="255" spans="13:13" x14ac:dyDescent="0.35">
      <c r="M255">
        <v>68</v>
      </c>
    </row>
    <row r="256" spans="13:13" x14ac:dyDescent="0.35">
      <c r="M256">
        <v>59</v>
      </c>
    </row>
    <row r="257" spans="13:13" x14ac:dyDescent="0.35">
      <c r="M257">
        <v>52</v>
      </c>
    </row>
    <row r="258" spans="13:13" x14ac:dyDescent="0.35">
      <c r="M258">
        <v>65</v>
      </c>
    </row>
    <row r="259" spans="13:13" x14ac:dyDescent="0.35">
      <c r="M259">
        <v>62</v>
      </c>
    </row>
    <row r="260" spans="13:13" x14ac:dyDescent="0.35">
      <c r="M260">
        <v>62</v>
      </c>
    </row>
    <row r="261" spans="13:13" x14ac:dyDescent="0.35">
      <c r="M261">
        <v>69</v>
      </c>
    </row>
    <row r="262" spans="13:13" x14ac:dyDescent="0.35">
      <c r="M262">
        <v>47</v>
      </c>
    </row>
    <row r="263" spans="13:13" x14ac:dyDescent="0.35">
      <c r="M263">
        <v>58</v>
      </c>
    </row>
    <row r="264" spans="13:13" x14ac:dyDescent="0.35">
      <c r="M264">
        <v>56</v>
      </c>
    </row>
    <row r="265" spans="13:13" x14ac:dyDescent="0.35">
      <c r="M265">
        <v>48</v>
      </c>
    </row>
    <row r="266" spans="13:13" x14ac:dyDescent="0.35">
      <c r="M266">
        <v>74</v>
      </c>
    </row>
    <row r="267" spans="13:13" x14ac:dyDescent="0.35">
      <c r="M267">
        <v>60</v>
      </c>
    </row>
    <row r="268" spans="13:13" x14ac:dyDescent="0.35">
      <c r="M268">
        <v>63</v>
      </c>
    </row>
    <row r="269" spans="13:13" x14ac:dyDescent="0.35">
      <c r="M269">
        <v>56</v>
      </c>
    </row>
    <row r="270" spans="13:13" x14ac:dyDescent="0.35">
      <c r="M270">
        <v>56</v>
      </c>
    </row>
    <row r="271" spans="13:13" x14ac:dyDescent="0.35">
      <c r="M271">
        <v>56</v>
      </c>
    </row>
    <row r="272" spans="13:13" x14ac:dyDescent="0.35">
      <c r="M272">
        <v>73</v>
      </c>
    </row>
    <row r="273" spans="13:13" x14ac:dyDescent="0.35">
      <c r="M273">
        <v>43</v>
      </c>
    </row>
    <row r="274" spans="13:13" x14ac:dyDescent="0.35">
      <c r="M274">
        <v>51</v>
      </c>
    </row>
    <row r="275" spans="13:13" x14ac:dyDescent="0.35">
      <c r="M275">
        <v>66</v>
      </c>
    </row>
    <row r="276" spans="13:13" x14ac:dyDescent="0.35">
      <c r="M276">
        <v>63</v>
      </c>
    </row>
    <row r="277" spans="13:13" x14ac:dyDescent="0.35">
      <c r="M277">
        <v>63</v>
      </c>
    </row>
    <row r="278" spans="13:13" x14ac:dyDescent="0.35">
      <c r="M278">
        <v>70</v>
      </c>
    </row>
    <row r="279" spans="13:13" x14ac:dyDescent="0.35">
      <c r="M279">
        <v>45</v>
      </c>
    </row>
    <row r="280" spans="13:13" x14ac:dyDescent="0.35">
      <c r="M280">
        <v>40</v>
      </c>
    </row>
    <row r="281" spans="13:13" x14ac:dyDescent="0.35">
      <c r="M281">
        <v>58</v>
      </c>
    </row>
    <row r="282" spans="13:13" x14ac:dyDescent="0.35">
      <c r="M282">
        <v>45</v>
      </c>
    </row>
    <row r="283" spans="13:13" x14ac:dyDescent="0.35">
      <c r="M283">
        <v>50</v>
      </c>
    </row>
    <row r="284" spans="13:13" x14ac:dyDescent="0.35">
      <c r="M284">
        <v>80</v>
      </c>
    </row>
    <row r="285" spans="13:13" x14ac:dyDescent="0.35">
      <c r="M285">
        <v>52</v>
      </c>
    </row>
    <row r="286" spans="13:13" x14ac:dyDescent="0.35">
      <c r="M286">
        <v>51</v>
      </c>
    </row>
    <row r="287" spans="13:13" x14ac:dyDescent="0.35">
      <c r="M287">
        <v>52</v>
      </c>
    </row>
    <row r="288" spans="13:13" x14ac:dyDescent="0.35">
      <c r="M288">
        <v>74</v>
      </c>
    </row>
    <row r="289" spans="13:13" x14ac:dyDescent="0.35">
      <c r="M289">
        <v>70</v>
      </c>
    </row>
    <row r="290" spans="13:13" x14ac:dyDescent="0.35">
      <c r="M290">
        <v>60</v>
      </c>
    </row>
    <row r="291" spans="13:13" x14ac:dyDescent="0.35">
      <c r="M291">
        <v>77</v>
      </c>
    </row>
    <row r="292" spans="13:13" x14ac:dyDescent="0.35">
      <c r="M292">
        <v>42</v>
      </c>
    </row>
    <row r="293" spans="13:13" x14ac:dyDescent="0.35">
      <c r="M293">
        <v>57</v>
      </c>
    </row>
    <row r="294" spans="13:13" x14ac:dyDescent="0.35">
      <c r="M294">
        <v>46</v>
      </c>
    </row>
    <row r="295" spans="13:13" x14ac:dyDescent="0.35">
      <c r="M295">
        <v>55</v>
      </c>
    </row>
    <row r="296" spans="13:13" x14ac:dyDescent="0.35">
      <c r="M296">
        <v>61</v>
      </c>
    </row>
    <row r="297" spans="13:13" x14ac:dyDescent="0.35">
      <c r="M297">
        <v>74</v>
      </c>
    </row>
    <row r="298" spans="13:13" x14ac:dyDescent="0.35">
      <c r="M298">
        <v>38</v>
      </c>
    </row>
    <row r="299" spans="13:13" x14ac:dyDescent="0.35">
      <c r="M299">
        <v>40</v>
      </c>
    </row>
    <row r="300" spans="13:13" x14ac:dyDescent="0.35">
      <c r="M300">
        <v>44</v>
      </c>
    </row>
    <row r="301" spans="13:13" x14ac:dyDescent="0.35">
      <c r="M301">
        <v>61</v>
      </c>
    </row>
    <row r="302" spans="13:13" x14ac:dyDescent="0.35">
      <c r="M302">
        <v>68</v>
      </c>
    </row>
    <row r="303" spans="13:13" x14ac:dyDescent="0.35">
      <c r="M303">
        <v>70</v>
      </c>
    </row>
    <row r="304" spans="13:13" x14ac:dyDescent="0.35">
      <c r="M304">
        <v>48</v>
      </c>
    </row>
    <row r="305" spans="13:13" x14ac:dyDescent="0.35">
      <c r="M305">
        <v>38</v>
      </c>
    </row>
    <row r="306" spans="13:13" x14ac:dyDescent="0.35">
      <c r="M306">
        <v>42</v>
      </c>
    </row>
    <row r="307" spans="13:13" x14ac:dyDescent="0.35">
      <c r="M307">
        <v>65</v>
      </c>
    </row>
    <row r="308" spans="13:13" x14ac:dyDescent="0.35">
      <c r="M308">
        <v>60</v>
      </c>
    </row>
    <row r="309" spans="13:13" x14ac:dyDescent="0.35">
      <c r="M309">
        <v>79</v>
      </c>
    </row>
    <row r="310" spans="13:13" x14ac:dyDescent="0.35">
      <c r="M310">
        <v>62</v>
      </c>
    </row>
    <row r="311" spans="13:13" x14ac:dyDescent="0.35">
      <c r="M311">
        <v>34</v>
      </c>
    </row>
    <row r="312" spans="13:13" x14ac:dyDescent="0.35">
      <c r="M312">
        <v>50</v>
      </c>
    </row>
    <row r="313" spans="13:13" x14ac:dyDescent="0.35">
      <c r="M313">
        <v>59</v>
      </c>
    </row>
    <row r="314" spans="13:13" x14ac:dyDescent="0.35">
      <c r="M314">
        <v>37</v>
      </c>
    </row>
    <row r="315" spans="13:13" x14ac:dyDescent="0.35">
      <c r="M315">
        <v>50</v>
      </c>
    </row>
    <row r="316" spans="13:13" x14ac:dyDescent="0.35">
      <c r="M316">
        <v>60</v>
      </c>
    </row>
    <row r="317" spans="13:13" x14ac:dyDescent="0.35">
      <c r="M317">
        <v>70</v>
      </c>
    </row>
    <row r="318" spans="13:13" x14ac:dyDescent="0.35">
      <c r="M318">
        <v>54</v>
      </c>
    </row>
    <row r="319" spans="13:13" x14ac:dyDescent="0.35">
      <c r="M319">
        <v>41</v>
      </c>
    </row>
    <row r="320" spans="13:13" x14ac:dyDescent="0.35">
      <c r="M320">
        <v>75</v>
      </c>
    </row>
    <row r="321" spans="13:13" x14ac:dyDescent="0.35">
      <c r="M321">
        <v>56</v>
      </c>
    </row>
    <row r="322" spans="13:13" x14ac:dyDescent="0.35">
      <c r="M322">
        <v>55</v>
      </c>
    </row>
    <row r="323" spans="13:13" x14ac:dyDescent="0.35">
      <c r="M323">
        <v>52</v>
      </c>
    </row>
    <row r="324" spans="13:13" x14ac:dyDescent="0.35">
      <c r="M324">
        <v>61</v>
      </c>
    </row>
    <row r="325" spans="13:13" x14ac:dyDescent="0.35">
      <c r="M325">
        <v>65</v>
      </c>
    </row>
    <row r="326" spans="13:13" x14ac:dyDescent="0.35">
      <c r="M326">
        <v>73</v>
      </c>
    </row>
    <row r="327" spans="13:13" x14ac:dyDescent="0.35">
      <c r="M327">
        <v>69</v>
      </c>
    </row>
    <row r="328" spans="13:13" x14ac:dyDescent="0.35">
      <c r="M328">
        <v>50</v>
      </c>
    </row>
    <row r="329" spans="13:13" x14ac:dyDescent="0.35">
      <c r="M329">
        <v>42</v>
      </c>
    </row>
    <row r="330" spans="13:13" x14ac:dyDescent="0.35">
      <c r="M330">
        <v>76</v>
      </c>
    </row>
    <row r="331" spans="13:13" x14ac:dyDescent="0.35">
      <c r="M331">
        <v>40</v>
      </c>
    </row>
    <row r="332" spans="13:13" x14ac:dyDescent="0.35">
      <c r="M332">
        <v>43</v>
      </c>
    </row>
    <row r="333" spans="13:13" x14ac:dyDescent="0.35">
      <c r="M333">
        <v>37</v>
      </c>
    </row>
    <row r="334" spans="13:13" x14ac:dyDescent="0.35">
      <c r="M334">
        <v>70</v>
      </c>
    </row>
    <row r="335" spans="13:13" x14ac:dyDescent="0.35">
      <c r="M335">
        <v>55</v>
      </c>
    </row>
    <row r="336" spans="13:13" x14ac:dyDescent="0.35">
      <c r="M336">
        <v>43</v>
      </c>
    </row>
    <row r="337" spans="13:13" x14ac:dyDescent="0.35">
      <c r="M337">
        <v>66</v>
      </c>
    </row>
    <row r="338" spans="13:13" x14ac:dyDescent="0.35">
      <c r="M338">
        <v>58</v>
      </c>
    </row>
    <row r="339" spans="13:13" x14ac:dyDescent="0.35">
      <c r="M339">
        <v>54</v>
      </c>
    </row>
    <row r="340" spans="13:13" x14ac:dyDescent="0.35">
      <c r="M340">
        <v>61</v>
      </c>
    </row>
    <row r="341" spans="13:13" x14ac:dyDescent="0.35">
      <c r="M341">
        <v>127</v>
      </c>
    </row>
    <row r="342" spans="13:13" x14ac:dyDescent="0.35">
      <c r="M342">
        <v>38</v>
      </c>
    </row>
    <row r="343" spans="13:13" x14ac:dyDescent="0.35">
      <c r="M343">
        <v>40</v>
      </c>
    </row>
    <row r="344" spans="13:13" x14ac:dyDescent="0.35">
      <c r="M344">
        <v>57</v>
      </c>
    </row>
    <row r="345" spans="13:13" x14ac:dyDescent="0.35">
      <c r="M345">
        <v>76</v>
      </c>
    </row>
    <row r="346" spans="13:13" x14ac:dyDescent="0.35">
      <c r="M346">
        <v>53</v>
      </c>
    </row>
    <row r="347" spans="13:13" x14ac:dyDescent="0.35">
      <c r="M347">
        <v>74</v>
      </c>
    </row>
    <row r="348" spans="13:13" x14ac:dyDescent="0.35">
      <c r="M348">
        <v>61</v>
      </c>
    </row>
    <row r="349" spans="13:13" x14ac:dyDescent="0.35">
      <c r="M349">
        <v>56</v>
      </c>
    </row>
    <row r="350" spans="13:13" x14ac:dyDescent="0.35">
      <c r="M350">
        <v>55</v>
      </c>
    </row>
    <row r="351" spans="13:13" x14ac:dyDescent="0.35">
      <c r="M351">
        <v>50</v>
      </c>
    </row>
    <row r="352" spans="13:13" x14ac:dyDescent="0.35">
      <c r="M352">
        <v>69</v>
      </c>
    </row>
    <row r="353" spans="13:13" x14ac:dyDescent="0.35">
      <c r="M353">
        <v>40</v>
      </c>
    </row>
    <row r="354" spans="13:13" x14ac:dyDescent="0.35">
      <c r="M354">
        <v>60</v>
      </c>
    </row>
    <row r="355" spans="13:13" x14ac:dyDescent="0.35">
      <c r="M355">
        <v>52</v>
      </c>
    </row>
    <row r="356" spans="13:13" x14ac:dyDescent="0.35">
      <c r="M356">
        <v>50</v>
      </c>
    </row>
    <row r="357" spans="13:13" x14ac:dyDescent="0.35">
      <c r="M357">
        <v>48</v>
      </c>
    </row>
    <row r="358" spans="13:13" x14ac:dyDescent="0.35">
      <c r="M358">
        <v>71</v>
      </c>
    </row>
    <row r="359" spans="13:13" x14ac:dyDescent="0.35">
      <c r="M359">
        <v>57</v>
      </c>
    </row>
    <row r="360" spans="13:13" x14ac:dyDescent="0.35">
      <c r="M360">
        <v>83</v>
      </c>
    </row>
    <row r="361" spans="13:13" x14ac:dyDescent="0.35">
      <c r="M361">
        <v>78</v>
      </c>
    </row>
    <row r="362" spans="13:13" x14ac:dyDescent="0.35">
      <c r="M362">
        <v>69</v>
      </c>
    </row>
    <row r="363" spans="13:13" x14ac:dyDescent="0.35">
      <c r="M363">
        <v>57</v>
      </c>
    </row>
    <row r="364" spans="13:13" x14ac:dyDescent="0.35">
      <c r="M364">
        <v>48</v>
      </c>
    </row>
    <row r="365" spans="13:13" x14ac:dyDescent="0.35">
      <c r="M365">
        <v>48</v>
      </c>
    </row>
    <row r="366" spans="13:13" x14ac:dyDescent="0.35">
      <c r="M366">
        <v>59</v>
      </c>
    </row>
    <row r="367" spans="13:13" x14ac:dyDescent="0.35">
      <c r="M367">
        <v>57</v>
      </c>
    </row>
    <row r="368" spans="13:13" x14ac:dyDescent="0.35">
      <c r="M368">
        <v>66</v>
      </c>
    </row>
    <row r="369" spans="13:13" x14ac:dyDescent="0.35">
      <c r="M369">
        <v>50</v>
      </c>
    </row>
    <row r="370" spans="13:13" x14ac:dyDescent="0.35">
      <c r="M370">
        <v>64</v>
      </c>
    </row>
    <row r="371" spans="13:13" x14ac:dyDescent="0.35">
      <c r="M371">
        <v>51</v>
      </c>
    </row>
    <row r="372" spans="13:13" x14ac:dyDescent="0.35">
      <c r="M372">
        <v>42</v>
      </c>
    </row>
    <row r="373" spans="13:13" x14ac:dyDescent="0.35">
      <c r="M373">
        <v>51</v>
      </c>
    </row>
    <row r="374" spans="13:13" x14ac:dyDescent="0.35">
      <c r="M374">
        <v>56</v>
      </c>
    </row>
    <row r="375" spans="13:13" x14ac:dyDescent="0.35">
      <c r="M375">
        <v>60</v>
      </c>
    </row>
    <row r="376" spans="13:13" x14ac:dyDescent="0.35">
      <c r="M376">
        <v>54</v>
      </c>
    </row>
    <row r="377" spans="13:13" x14ac:dyDescent="0.35">
      <c r="M377">
        <v>51</v>
      </c>
    </row>
    <row r="378" spans="13:13" x14ac:dyDescent="0.35">
      <c r="M378">
        <v>56</v>
      </c>
    </row>
    <row r="379" spans="13:13" x14ac:dyDescent="0.35">
      <c r="M379">
        <v>37</v>
      </c>
    </row>
    <row r="380" spans="13:13" x14ac:dyDescent="0.35">
      <c r="M380">
        <v>65</v>
      </c>
    </row>
    <row r="381" spans="13:13" x14ac:dyDescent="0.35">
      <c r="M381">
        <v>57</v>
      </c>
    </row>
    <row r="382" spans="13:13" x14ac:dyDescent="0.35">
      <c r="M382">
        <v>57</v>
      </c>
    </row>
    <row r="383" spans="13:13" x14ac:dyDescent="0.35">
      <c r="M383">
        <v>41</v>
      </c>
    </row>
    <row r="384" spans="13:13" x14ac:dyDescent="0.35">
      <c r="M384">
        <v>72</v>
      </c>
    </row>
    <row r="385" spans="13:13" x14ac:dyDescent="0.35">
      <c r="M385">
        <v>53</v>
      </c>
    </row>
    <row r="386" spans="13:13" x14ac:dyDescent="0.35">
      <c r="M386">
        <v>45</v>
      </c>
    </row>
    <row r="387" spans="13:13" x14ac:dyDescent="0.35">
      <c r="M387">
        <v>55</v>
      </c>
    </row>
    <row r="388" spans="13:13" x14ac:dyDescent="0.35">
      <c r="M388">
        <v>58</v>
      </c>
    </row>
    <row r="389" spans="13:13" x14ac:dyDescent="0.35">
      <c r="M389">
        <v>66</v>
      </c>
    </row>
    <row r="390" spans="13:13" x14ac:dyDescent="0.35">
      <c r="M390">
        <v>77</v>
      </c>
    </row>
    <row r="391" spans="13:13" x14ac:dyDescent="0.35">
      <c r="M391">
        <v>58</v>
      </c>
    </row>
    <row r="392" spans="13:13" x14ac:dyDescent="0.35">
      <c r="M392">
        <v>47</v>
      </c>
    </row>
    <row r="393" spans="13:13" x14ac:dyDescent="0.35">
      <c r="M393">
        <v>47</v>
      </c>
    </row>
    <row r="394" spans="13:13" x14ac:dyDescent="0.35">
      <c r="M394">
        <v>33</v>
      </c>
    </row>
    <row r="395" spans="13:13" x14ac:dyDescent="0.35">
      <c r="M395">
        <v>80</v>
      </c>
    </row>
    <row r="396" spans="13:13" x14ac:dyDescent="0.35">
      <c r="M396">
        <v>58</v>
      </c>
    </row>
    <row r="397" spans="13:13" x14ac:dyDescent="0.35">
      <c r="M397">
        <v>35</v>
      </c>
    </row>
    <row r="398" spans="13:13" x14ac:dyDescent="0.35">
      <c r="M398">
        <v>55</v>
      </c>
    </row>
    <row r="399" spans="13:13" x14ac:dyDescent="0.35">
      <c r="M399">
        <v>42</v>
      </c>
    </row>
    <row r="400" spans="13:13" x14ac:dyDescent="0.35">
      <c r="M400">
        <v>39</v>
      </c>
    </row>
    <row r="401" spans="13:13" x14ac:dyDescent="0.35">
      <c r="M401">
        <v>46</v>
      </c>
    </row>
    <row r="402" spans="13:13" x14ac:dyDescent="0.35">
      <c r="M402">
        <v>70</v>
      </c>
    </row>
    <row r="403" spans="13:13" x14ac:dyDescent="0.35">
      <c r="M403">
        <v>61</v>
      </c>
    </row>
    <row r="404" spans="13:13" x14ac:dyDescent="0.35">
      <c r="M404">
        <v>52</v>
      </c>
    </row>
    <row r="405" spans="13:13" x14ac:dyDescent="0.35">
      <c r="M405">
        <v>66</v>
      </c>
    </row>
    <row r="406" spans="13:13" x14ac:dyDescent="0.35">
      <c r="M406">
        <v>71</v>
      </c>
    </row>
    <row r="407" spans="13:13" x14ac:dyDescent="0.35">
      <c r="M407">
        <v>61</v>
      </c>
    </row>
    <row r="408" spans="13:13" x14ac:dyDescent="0.35">
      <c r="M408">
        <v>54</v>
      </c>
    </row>
    <row r="409" spans="13:13" x14ac:dyDescent="0.35">
      <c r="M409">
        <v>55</v>
      </c>
    </row>
    <row r="410" spans="13:13" x14ac:dyDescent="0.35">
      <c r="M410">
        <v>52</v>
      </c>
    </row>
    <row r="411" spans="13:13" x14ac:dyDescent="0.35">
      <c r="M411">
        <v>63</v>
      </c>
    </row>
    <row r="412" spans="13:13" x14ac:dyDescent="0.35">
      <c r="M412">
        <v>44</v>
      </c>
    </row>
    <row r="413" spans="13:13" x14ac:dyDescent="0.35">
      <c r="M413">
        <v>50</v>
      </c>
    </row>
    <row r="414" spans="13:13" x14ac:dyDescent="0.35">
      <c r="M414">
        <v>71</v>
      </c>
    </row>
    <row r="415" spans="13:13" x14ac:dyDescent="0.35">
      <c r="M415">
        <v>39</v>
      </c>
    </row>
    <row r="416" spans="13:13" x14ac:dyDescent="0.35">
      <c r="M416">
        <v>64</v>
      </c>
    </row>
    <row r="417" spans="13:13" x14ac:dyDescent="0.35">
      <c r="M417">
        <v>83</v>
      </c>
    </row>
    <row r="418" spans="13:13" x14ac:dyDescent="0.35">
      <c r="M418">
        <v>51</v>
      </c>
    </row>
    <row r="419" spans="13:13" x14ac:dyDescent="0.35">
      <c r="M419">
        <v>32</v>
      </c>
    </row>
    <row r="420" spans="13:13" x14ac:dyDescent="0.35">
      <c r="M420">
        <v>45</v>
      </c>
    </row>
    <row r="421" spans="13:13" x14ac:dyDescent="0.35">
      <c r="M421">
        <v>55</v>
      </c>
    </row>
    <row r="422" spans="13:13" x14ac:dyDescent="0.35">
      <c r="M422">
        <v>53</v>
      </c>
    </row>
    <row r="423" spans="13:13" x14ac:dyDescent="0.35">
      <c r="M423">
        <v>43</v>
      </c>
    </row>
    <row r="424" spans="13:13" x14ac:dyDescent="0.35">
      <c r="M424">
        <v>44</v>
      </c>
    </row>
    <row r="425" spans="13:13" x14ac:dyDescent="0.35">
      <c r="M425">
        <v>52</v>
      </c>
    </row>
    <row r="426" spans="13:13" x14ac:dyDescent="0.35">
      <c r="M426">
        <v>85</v>
      </c>
    </row>
    <row r="427" spans="13:13" x14ac:dyDescent="0.35">
      <c r="M427">
        <v>73</v>
      </c>
    </row>
    <row r="428" spans="13:13" x14ac:dyDescent="0.35">
      <c r="M428">
        <v>40</v>
      </c>
    </row>
    <row r="429" spans="13:13" x14ac:dyDescent="0.35">
      <c r="M429">
        <v>37</v>
      </c>
    </row>
    <row r="430" spans="13:13" x14ac:dyDescent="0.35">
      <c r="M430">
        <v>37</v>
      </c>
    </row>
    <row r="431" spans="13:13" x14ac:dyDescent="0.35">
      <c r="M431">
        <v>58</v>
      </c>
    </row>
    <row r="432" spans="13:13" x14ac:dyDescent="0.35">
      <c r="M432">
        <v>65</v>
      </c>
    </row>
    <row r="433" spans="13:13" x14ac:dyDescent="0.35">
      <c r="M433">
        <v>37</v>
      </c>
    </row>
    <row r="434" spans="13:13" x14ac:dyDescent="0.35">
      <c r="M434">
        <v>59</v>
      </c>
    </row>
    <row r="435" spans="13:13" x14ac:dyDescent="0.35">
      <c r="M435">
        <v>62</v>
      </c>
    </row>
    <row r="436" spans="13:13" x14ac:dyDescent="0.35">
      <c r="M436">
        <v>56</v>
      </c>
    </row>
    <row r="437" spans="13:13" x14ac:dyDescent="0.35">
      <c r="M437">
        <v>70</v>
      </c>
    </row>
    <row r="438" spans="13:13" x14ac:dyDescent="0.35">
      <c r="M438">
        <v>60</v>
      </c>
    </row>
    <row r="439" spans="13:13" x14ac:dyDescent="0.35">
      <c r="M439">
        <v>77</v>
      </c>
    </row>
    <row r="440" spans="13:13" x14ac:dyDescent="0.35">
      <c r="M440">
        <v>55</v>
      </c>
    </row>
    <row r="441" spans="13:13" x14ac:dyDescent="0.35">
      <c r="M441">
        <v>40</v>
      </c>
    </row>
    <row r="442" spans="13:13" x14ac:dyDescent="0.35">
      <c r="M442">
        <v>37</v>
      </c>
    </row>
    <row r="443" spans="13:13" x14ac:dyDescent="0.35">
      <c r="M443">
        <v>78</v>
      </c>
    </row>
    <row r="444" spans="13:13" x14ac:dyDescent="0.35">
      <c r="M444">
        <v>80</v>
      </c>
    </row>
    <row r="445" spans="13:13" x14ac:dyDescent="0.35">
      <c r="M445">
        <v>37</v>
      </c>
    </row>
    <row r="446" spans="13:13" x14ac:dyDescent="0.35">
      <c r="M446">
        <v>52</v>
      </c>
    </row>
    <row r="447" spans="13:13" x14ac:dyDescent="0.35">
      <c r="M447">
        <v>67</v>
      </c>
    </row>
    <row r="448" spans="13:13" x14ac:dyDescent="0.35">
      <c r="M448">
        <v>54</v>
      </c>
    </row>
    <row r="449" spans="13:13" x14ac:dyDescent="0.35">
      <c r="M449">
        <v>62</v>
      </c>
    </row>
    <row r="450" spans="13:13" x14ac:dyDescent="0.35">
      <c r="M450">
        <v>50</v>
      </c>
    </row>
    <row r="451" spans="13:13" x14ac:dyDescent="0.35">
      <c r="M451">
        <v>73</v>
      </c>
    </row>
    <row r="452" spans="13:13" x14ac:dyDescent="0.35">
      <c r="M452">
        <v>71</v>
      </c>
    </row>
    <row r="453" spans="13:13" x14ac:dyDescent="0.35">
      <c r="M453">
        <v>57</v>
      </c>
    </row>
    <row r="454" spans="13:13" x14ac:dyDescent="0.35">
      <c r="M454">
        <v>55</v>
      </c>
    </row>
    <row r="455" spans="13:13" x14ac:dyDescent="0.35">
      <c r="M455">
        <v>46</v>
      </c>
    </row>
    <row r="456" spans="13:13" x14ac:dyDescent="0.35">
      <c r="M456">
        <v>50</v>
      </c>
    </row>
    <row r="457" spans="13:13" x14ac:dyDescent="0.35">
      <c r="M457">
        <v>54</v>
      </c>
    </row>
    <row r="458" spans="13:13" x14ac:dyDescent="0.35">
      <c r="M458">
        <v>60</v>
      </c>
    </row>
    <row r="459" spans="13:13" x14ac:dyDescent="0.35">
      <c r="M459">
        <v>42</v>
      </c>
    </row>
    <row r="460" spans="13:13" x14ac:dyDescent="0.35">
      <c r="M460">
        <v>74</v>
      </c>
    </row>
    <row r="461" spans="13:13" x14ac:dyDescent="0.35">
      <c r="M461">
        <v>44</v>
      </c>
    </row>
    <row r="462" spans="13:13" x14ac:dyDescent="0.35">
      <c r="M462">
        <v>62</v>
      </c>
    </row>
    <row r="463" spans="13:13" x14ac:dyDescent="0.35">
      <c r="M463">
        <v>77</v>
      </c>
    </row>
    <row r="464" spans="13:13" x14ac:dyDescent="0.35">
      <c r="M464">
        <v>68</v>
      </c>
    </row>
    <row r="465" spans="13:13" x14ac:dyDescent="0.35">
      <c r="M465">
        <v>63</v>
      </c>
    </row>
    <row r="466" spans="13:13" x14ac:dyDescent="0.35">
      <c r="M466">
        <v>51</v>
      </c>
    </row>
    <row r="467" spans="13:13" x14ac:dyDescent="0.35">
      <c r="M467">
        <v>57</v>
      </c>
    </row>
    <row r="468" spans="13:13" x14ac:dyDescent="0.35">
      <c r="M468">
        <v>71</v>
      </c>
    </row>
    <row r="469" spans="13:13" x14ac:dyDescent="0.35">
      <c r="M469">
        <v>56</v>
      </c>
    </row>
    <row r="470" spans="13:13" x14ac:dyDescent="0.35">
      <c r="M470">
        <v>75</v>
      </c>
    </row>
    <row r="471" spans="13:13" x14ac:dyDescent="0.35">
      <c r="M471">
        <v>55</v>
      </c>
    </row>
    <row r="472" spans="13:13" x14ac:dyDescent="0.35">
      <c r="M472">
        <v>51</v>
      </c>
    </row>
    <row r="473" spans="13:13" x14ac:dyDescent="0.35">
      <c r="M473">
        <v>46</v>
      </c>
    </row>
    <row r="474" spans="13:13" x14ac:dyDescent="0.35">
      <c r="M474">
        <v>45</v>
      </c>
    </row>
    <row r="475" spans="13:13" x14ac:dyDescent="0.35">
      <c r="M475">
        <v>48</v>
      </c>
    </row>
    <row r="476" spans="13:13" x14ac:dyDescent="0.35">
      <c r="M476">
        <v>38</v>
      </c>
    </row>
    <row r="477" spans="13:13" x14ac:dyDescent="0.35">
      <c r="M477">
        <v>70</v>
      </c>
    </row>
    <row r="478" spans="13:13" x14ac:dyDescent="0.35">
      <c r="M478">
        <v>54</v>
      </c>
    </row>
    <row r="479" spans="13:13" x14ac:dyDescent="0.35">
      <c r="M479">
        <v>49</v>
      </c>
    </row>
    <row r="480" spans="13:13" x14ac:dyDescent="0.35">
      <c r="M480">
        <v>54</v>
      </c>
    </row>
    <row r="481" spans="13:13" x14ac:dyDescent="0.35">
      <c r="M481">
        <v>49</v>
      </c>
    </row>
    <row r="482" spans="13:13" x14ac:dyDescent="0.35">
      <c r="M482">
        <v>53</v>
      </c>
    </row>
    <row r="483" spans="13:13" x14ac:dyDescent="0.35">
      <c r="M483">
        <v>54</v>
      </c>
    </row>
    <row r="484" spans="13:13" x14ac:dyDescent="0.35">
      <c r="M484">
        <v>52</v>
      </c>
    </row>
    <row r="485" spans="13:13" x14ac:dyDescent="0.35">
      <c r="M485">
        <v>51</v>
      </c>
    </row>
    <row r="486" spans="13:13" x14ac:dyDescent="0.35">
      <c r="M486">
        <v>66</v>
      </c>
    </row>
    <row r="487" spans="13:13" x14ac:dyDescent="0.35">
      <c r="M487">
        <v>62</v>
      </c>
    </row>
    <row r="488" spans="13:13" x14ac:dyDescent="0.35">
      <c r="M488">
        <v>50</v>
      </c>
    </row>
    <row r="489" spans="13:13" x14ac:dyDescent="0.35">
      <c r="M489">
        <v>52</v>
      </c>
    </row>
    <row r="490" spans="13:13" x14ac:dyDescent="0.35">
      <c r="M490">
        <v>57</v>
      </c>
    </row>
    <row r="491" spans="13:13" x14ac:dyDescent="0.35">
      <c r="M491">
        <v>74</v>
      </c>
    </row>
    <row r="492" spans="13:13" x14ac:dyDescent="0.35">
      <c r="M492">
        <v>68</v>
      </c>
    </row>
    <row r="493" spans="13:13" x14ac:dyDescent="0.35">
      <c r="M493">
        <v>50</v>
      </c>
    </row>
    <row r="494" spans="13:13" x14ac:dyDescent="0.35">
      <c r="M494">
        <v>71</v>
      </c>
    </row>
    <row r="495" spans="13:13" x14ac:dyDescent="0.35">
      <c r="M495">
        <v>62</v>
      </c>
    </row>
    <row r="496" spans="13:13" x14ac:dyDescent="0.35">
      <c r="M496">
        <v>82</v>
      </c>
    </row>
    <row r="497" spans="13:13" x14ac:dyDescent="0.35">
      <c r="M497">
        <v>64</v>
      </c>
    </row>
    <row r="498" spans="13:13" x14ac:dyDescent="0.35">
      <c r="M498">
        <v>48</v>
      </c>
    </row>
    <row r="499" spans="13:13" x14ac:dyDescent="0.35">
      <c r="M499">
        <v>55</v>
      </c>
    </row>
    <row r="500" spans="13:13" x14ac:dyDescent="0.35">
      <c r="M500">
        <v>77</v>
      </c>
    </row>
    <row r="501" spans="13:13" x14ac:dyDescent="0.35">
      <c r="M501">
        <v>82</v>
      </c>
    </row>
    <row r="502" spans="13:13" x14ac:dyDescent="0.35">
      <c r="M502">
        <v>76</v>
      </c>
    </row>
    <row r="503" spans="13:13" x14ac:dyDescent="0.35">
      <c r="M503">
        <v>65</v>
      </c>
    </row>
    <row r="504" spans="13:13" x14ac:dyDescent="0.35">
      <c r="M504">
        <v>36</v>
      </c>
    </row>
    <row r="505" spans="13:13" x14ac:dyDescent="0.35">
      <c r="M505">
        <v>41</v>
      </c>
    </row>
    <row r="506" spans="13:13" x14ac:dyDescent="0.35">
      <c r="M506">
        <v>70</v>
      </c>
    </row>
    <row r="507" spans="13:13" x14ac:dyDescent="0.35">
      <c r="M507">
        <v>73</v>
      </c>
    </row>
    <row r="508" spans="13:13" x14ac:dyDescent="0.35">
      <c r="M508">
        <v>50</v>
      </c>
    </row>
    <row r="509" spans="13:13" x14ac:dyDescent="0.35">
      <c r="M509">
        <v>37</v>
      </c>
    </row>
    <row r="510" spans="13:13" x14ac:dyDescent="0.35">
      <c r="M510">
        <v>34</v>
      </c>
    </row>
    <row r="511" spans="13:13" x14ac:dyDescent="0.35">
      <c r="M511">
        <v>67</v>
      </c>
    </row>
    <row r="512" spans="13:13" x14ac:dyDescent="0.35">
      <c r="M512">
        <v>45</v>
      </c>
    </row>
    <row r="513" spans="13:13" x14ac:dyDescent="0.35">
      <c r="M513">
        <v>47</v>
      </c>
    </row>
    <row r="514" spans="13:13" x14ac:dyDescent="0.35">
      <c r="M514">
        <v>62</v>
      </c>
    </row>
    <row r="515" spans="13:13" x14ac:dyDescent="0.35">
      <c r="M515">
        <v>67</v>
      </c>
    </row>
    <row r="516" spans="13:13" x14ac:dyDescent="0.35">
      <c r="M516">
        <v>80</v>
      </c>
    </row>
    <row r="517" spans="13:13" x14ac:dyDescent="0.35">
      <c r="M517">
        <v>51</v>
      </c>
    </row>
    <row r="518" spans="13:13" x14ac:dyDescent="0.35">
      <c r="M518">
        <v>65</v>
      </c>
    </row>
    <row r="519" spans="13:13" x14ac:dyDescent="0.35">
      <c r="M519">
        <v>36</v>
      </c>
    </row>
    <row r="520" spans="13:13" x14ac:dyDescent="0.35">
      <c r="M520">
        <v>67</v>
      </c>
    </row>
    <row r="521" spans="13:13" x14ac:dyDescent="0.35">
      <c r="M521">
        <v>82</v>
      </c>
    </row>
    <row r="522" spans="13:13" x14ac:dyDescent="0.35">
      <c r="M522">
        <v>61</v>
      </c>
    </row>
    <row r="523" spans="13:13" x14ac:dyDescent="0.35">
      <c r="M523">
        <v>39</v>
      </c>
    </row>
    <row r="524" spans="13:13" x14ac:dyDescent="0.35">
      <c r="M524">
        <v>35</v>
      </c>
    </row>
    <row r="525" spans="13:13" x14ac:dyDescent="0.35">
      <c r="M525">
        <v>73</v>
      </c>
    </row>
    <row r="526" spans="13:13" x14ac:dyDescent="0.35">
      <c r="M526">
        <v>39</v>
      </c>
    </row>
    <row r="527" spans="13:13" x14ac:dyDescent="0.35">
      <c r="M527">
        <v>40</v>
      </c>
    </row>
    <row r="528" spans="13:13" x14ac:dyDescent="0.35">
      <c r="M528">
        <v>68</v>
      </c>
    </row>
    <row r="529" spans="13:13" x14ac:dyDescent="0.35">
      <c r="M529">
        <v>49</v>
      </c>
    </row>
    <row r="530" spans="13:13" x14ac:dyDescent="0.35">
      <c r="M530">
        <v>62</v>
      </c>
    </row>
    <row r="531" spans="13:13" x14ac:dyDescent="0.35">
      <c r="M531">
        <v>66</v>
      </c>
    </row>
    <row r="532" spans="13:13" x14ac:dyDescent="0.35">
      <c r="M532">
        <v>51</v>
      </c>
    </row>
    <row r="533" spans="13:13" x14ac:dyDescent="0.35">
      <c r="M533">
        <v>57</v>
      </c>
    </row>
    <row r="534" spans="13:13" x14ac:dyDescent="0.35">
      <c r="M534">
        <v>49</v>
      </c>
    </row>
    <row r="535" spans="13:13" x14ac:dyDescent="0.35">
      <c r="M535">
        <v>64</v>
      </c>
    </row>
    <row r="536" spans="13:13" x14ac:dyDescent="0.35">
      <c r="M536">
        <v>44</v>
      </c>
    </row>
    <row r="537" spans="13:13" x14ac:dyDescent="0.35">
      <c r="M537">
        <v>75</v>
      </c>
    </row>
    <row r="538" spans="13:13" x14ac:dyDescent="0.35">
      <c r="M538">
        <v>59</v>
      </c>
    </row>
    <row r="539" spans="13:13" x14ac:dyDescent="0.35">
      <c r="M539">
        <v>59</v>
      </c>
    </row>
    <row r="540" spans="13:13" x14ac:dyDescent="0.35">
      <c r="M540">
        <v>74</v>
      </c>
    </row>
    <row r="541" spans="13:13" x14ac:dyDescent="0.35">
      <c r="M541">
        <v>45</v>
      </c>
    </row>
    <row r="542" spans="13:13" x14ac:dyDescent="0.35">
      <c r="M542">
        <v>49</v>
      </c>
    </row>
    <row r="543" spans="13:13" x14ac:dyDescent="0.35">
      <c r="M543">
        <v>57</v>
      </c>
    </row>
    <row r="544" spans="13:13" x14ac:dyDescent="0.35">
      <c r="M544">
        <v>42</v>
      </c>
    </row>
    <row r="545" spans="13:13" x14ac:dyDescent="0.35">
      <c r="M545">
        <v>44</v>
      </c>
    </row>
    <row r="546" spans="13:13" x14ac:dyDescent="0.35">
      <c r="M546">
        <v>50</v>
      </c>
    </row>
    <row r="547" spans="13:13" x14ac:dyDescent="0.35">
      <c r="M547">
        <v>36</v>
      </c>
    </row>
    <row r="548" spans="13:13" x14ac:dyDescent="0.35">
      <c r="M548">
        <v>62</v>
      </c>
    </row>
    <row r="549" spans="13:13" x14ac:dyDescent="0.35">
      <c r="M549">
        <v>46</v>
      </c>
    </row>
    <row r="550" spans="13:13" x14ac:dyDescent="0.35">
      <c r="M550">
        <v>58</v>
      </c>
    </row>
    <row r="551" spans="13:13" x14ac:dyDescent="0.35">
      <c r="M551">
        <v>53</v>
      </c>
    </row>
    <row r="552" spans="13:13" x14ac:dyDescent="0.35">
      <c r="M552">
        <v>63</v>
      </c>
    </row>
    <row r="553" spans="13:13" x14ac:dyDescent="0.35">
      <c r="M553">
        <v>37</v>
      </c>
    </row>
    <row r="554" spans="13:13" x14ac:dyDescent="0.35">
      <c r="M554">
        <v>55</v>
      </c>
    </row>
    <row r="555" spans="13:13" x14ac:dyDescent="0.35">
      <c r="M555">
        <v>63</v>
      </c>
    </row>
    <row r="556" spans="13:13" x14ac:dyDescent="0.35">
      <c r="M556">
        <v>77</v>
      </c>
    </row>
    <row r="557" spans="13:13" x14ac:dyDescent="0.35">
      <c r="M557">
        <v>74</v>
      </c>
    </row>
    <row r="558" spans="13:13" x14ac:dyDescent="0.35">
      <c r="M558">
        <v>48</v>
      </c>
    </row>
    <row r="559" spans="13:13" x14ac:dyDescent="0.35">
      <c r="M559">
        <v>44</v>
      </c>
    </row>
    <row r="560" spans="13:13" x14ac:dyDescent="0.35">
      <c r="M560">
        <v>56</v>
      </c>
    </row>
    <row r="561" spans="13:13" x14ac:dyDescent="0.35">
      <c r="M561">
        <v>67</v>
      </c>
    </row>
    <row r="562" spans="13:13" x14ac:dyDescent="0.35">
      <c r="M562">
        <v>48</v>
      </c>
    </row>
    <row r="563" spans="13:13" x14ac:dyDescent="0.35">
      <c r="M563">
        <v>46</v>
      </c>
    </row>
    <row r="564" spans="13:13" x14ac:dyDescent="0.35">
      <c r="M564">
        <v>55</v>
      </c>
    </row>
    <row r="565" spans="13:13" x14ac:dyDescent="0.35">
      <c r="M565">
        <v>56</v>
      </c>
    </row>
    <row r="566" spans="13:13" x14ac:dyDescent="0.35">
      <c r="M566">
        <v>63</v>
      </c>
    </row>
    <row r="567" spans="13:13" x14ac:dyDescent="0.35">
      <c r="M567">
        <v>76</v>
      </c>
    </row>
    <row r="568" spans="13:13" x14ac:dyDescent="0.35">
      <c r="M568">
        <v>64</v>
      </c>
    </row>
    <row r="569" spans="13:13" x14ac:dyDescent="0.35">
      <c r="M569">
        <v>75</v>
      </c>
    </row>
    <row r="570" spans="13:13" x14ac:dyDescent="0.35">
      <c r="M570">
        <v>47</v>
      </c>
    </row>
    <row r="571" spans="13:13" x14ac:dyDescent="0.35">
      <c r="M571">
        <v>56</v>
      </c>
    </row>
    <row r="572" spans="13:13" x14ac:dyDescent="0.35">
      <c r="M572">
        <v>52</v>
      </c>
    </row>
    <row r="573" spans="13:13" x14ac:dyDescent="0.35">
      <c r="M573">
        <v>58</v>
      </c>
    </row>
    <row r="574" spans="13:13" x14ac:dyDescent="0.35">
      <c r="M574">
        <v>48</v>
      </c>
    </row>
    <row r="575" spans="13:13" x14ac:dyDescent="0.35">
      <c r="M575">
        <v>56</v>
      </c>
    </row>
    <row r="576" spans="13:13" x14ac:dyDescent="0.35">
      <c r="M576">
        <v>45</v>
      </c>
    </row>
    <row r="577" spans="13:13" x14ac:dyDescent="0.35">
      <c r="M577">
        <v>49</v>
      </c>
    </row>
    <row r="578" spans="13:13" x14ac:dyDescent="0.35">
      <c r="M578">
        <v>58</v>
      </c>
    </row>
    <row r="579" spans="13:13" x14ac:dyDescent="0.35">
      <c r="M579">
        <v>56</v>
      </c>
    </row>
    <row r="580" spans="13:13" x14ac:dyDescent="0.35">
      <c r="M580">
        <v>60</v>
      </c>
    </row>
    <row r="581" spans="13:13" x14ac:dyDescent="0.35">
      <c r="M581">
        <v>70</v>
      </c>
    </row>
    <row r="582" spans="13:13" x14ac:dyDescent="0.35">
      <c r="M582">
        <v>52</v>
      </c>
    </row>
    <row r="583" spans="13:13" x14ac:dyDescent="0.35">
      <c r="M583">
        <v>75</v>
      </c>
    </row>
    <row r="584" spans="13:13" x14ac:dyDescent="0.35">
      <c r="M584">
        <v>59</v>
      </c>
    </row>
    <row r="585" spans="13:13" x14ac:dyDescent="0.35">
      <c r="M585">
        <v>75</v>
      </c>
    </row>
    <row r="586" spans="13:13" x14ac:dyDescent="0.35">
      <c r="M586">
        <v>43</v>
      </c>
    </row>
    <row r="587" spans="13:13" x14ac:dyDescent="0.35">
      <c r="M587">
        <v>55</v>
      </c>
    </row>
    <row r="588" spans="13:13" x14ac:dyDescent="0.35">
      <c r="M588">
        <v>71</v>
      </c>
    </row>
    <row r="589" spans="13:13" x14ac:dyDescent="0.35">
      <c r="M589">
        <v>65</v>
      </c>
    </row>
    <row r="590" spans="13:13" x14ac:dyDescent="0.35">
      <c r="M590">
        <v>71</v>
      </c>
    </row>
    <row r="591" spans="13:13" x14ac:dyDescent="0.35">
      <c r="M591">
        <v>67</v>
      </c>
    </row>
    <row r="592" spans="13:13" x14ac:dyDescent="0.35">
      <c r="M592">
        <v>42</v>
      </c>
    </row>
    <row r="593" spans="13:13" x14ac:dyDescent="0.35">
      <c r="M593">
        <v>51</v>
      </c>
    </row>
    <row r="594" spans="13:13" x14ac:dyDescent="0.35">
      <c r="M594">
        <v>61</v>
      </c>
    </row>
    <row r="595" spans="13:13" x14ac:dyDescent="0.35">
      <c r="M595">
        <v>49</v>
      </c>
    </row>
    <row r="596" spans="13:13" x14ac:dyDescent="0.35">
      <c r="M596">
        <v>54</v>
      </c>
    </row>
    <row r="597" spans="13:13" x14ac:dyDescent="0.35">
      <c r="M597">
        <v>51</v>
      </c>
    </row>
    <row r="598" spans="13:13" x14ac:dyDescent="0.35">
      <c r="M598">
        <v>57</v>
      </c>
    </row>
    <row r="599" spans="13:13" x14ac:dyDescent="0.35">
      <c r="M599">
        <v>57</v>
      </c>
    </row>
    <row r="600" spans="13:13" x14ac:dyDescent="0.35">
      <c r="M600">
        <v>48</v>
      </c>
    </row>
    <row r="601" spans="13:13" x14ac:dyDescent="0.35">
      <c r="M601">
        <v>45</v>
      </c>
    </row>
    <row r="602" spans="13:13" x14ac:dyDescent="0.35">
      <c r="M602">
        <v>65</v>
      </c>
    </row>
    <row r="603" spans="13:13" x14ac:dyDescent="0.35">
      <c r="M603">
        <v>66</v>
      </c>
    </row>
    <row r="604" spans="13:13" x14ac:dyDescent="0.35">
      <c r="M604">
        <v>71</v>
      </c>
    </row>
    <row r="605" spans="13:13" x14ac:dyDescent="0.35">
      <c r="M605">
        <v>78</v>
      </c>
    </row>
    <row r="606" spans="13:13" x14ac:dyDescent="0.35">
      <c r="M606">
        <v>60</v>
      </c>
    </row>
    <row r="607" spans="13:13" x14ac:dyDescent="0.35">
      <c r="M607">
        <v>40</v>
      </c>
    </row>
    <row r="608" spans="13:13" x14ac:dyDescent="0.35">
      <c r="M608">
        <v>53</v>
      </c>
    </row>
    <row r="609" spans="13:13" x14ac:dyDescent="0.35">
      <c r="M609">
        <v>70</v>
      </c>
    </row>
    <row r="610" spans="13:13" x14ac:dyDescent="0.35">
      <c r="M610">
        <v>51</v>
      </c>
    </row>
    <row r="611" spans="13:13" x14ac:dyDescent="0.35">
      <c r="M611">
        <v>61</v>
      </c>
    </row>
    <row r="612" spans="13:13" x14ac:dyDescent="0.35">
      <c r="M612">
        <v>57</v>
      </c>
    </row>
    <row r="613" spans="13:13" x14ac:dyDescent="0.35">
      <c r="M613">
        <v>82</v>
      </c>
    </row>
    <row r="614" spans="13:13" x14ac:dyDescent="0.35">
      <c r="M614">
        <v>53</v>
      </c>
    </row>
    <row r="615" spans="13:13" x14ac:dyDescent="0.35">
      <c r="M615">
        <v>59</v>
      </c>
    </row>
    <row r="616" spans="13:13" x14ac:dyDescent="0.35">
      <c r="M616">
        <v>57</v>
      </c>
    </row>
    <row r="617" spans="13:13" x14ac:dyDescent="0.35">
      <c r="M617">
        <v>52</v>
      </c>
    </row>
    <row r="618" spans="13:13" x14ac:dyDescent="0.35">
      <c r="M618">
        <v>61</v>
      </c>
    </row>
    <row r="619" spans="13:13" x14ac:dyDescent="0.35">
      <c r="M619">
        <v>50</v>
      </c>
    </row>
    <row r="620" spans="13:13" x14ac:dyDescent="0.35">
      <c r="M620">
        <v>48</v>
      </c>
    </row>
    <row r="621" spans="13:13" x14ac:dyDescent="0.35">
      <c r="M621">
        <v>66</v>
      </c>
    </row>
    <row r="622" spans="13:13" x14ac:dyDescent="0.35">
      <c r="M622">
        <v>65</v>
      </c>
    </row>
    <row r="623" spans="13:13" x14ac:dyDescent="0.35">
      <c r="M623">
        <v>55</v>
      </c>
    </row>
    <row r="624" spans="13:13" x14ac:dyDescent="0.35">
      <c r="M624">
        <v>77</v>
      </c>
    </row>
    <row r="625" spans="13:13" x14ac:dyDescent="0.35">
      <c r="M625">
        <v>48</v>
      </c>
    </row>
    <row r="626" spans="13:13" x14ac:dyDescent="0.35">
      <c r="M626">
        <v>71</v>
      </c>
    </row>
    <row r="627" spans="13:13" x14ac:dyDescent="0.35">
      <c r="M627">
        <v>50</v>
      </c>
    </row>
    <row r="628" spans="13:13" x14ac:dyDescent="0.35">
      <c r="M628">
        <v>51</v>
      </c>
    </row>
    <row r="629" spans="13:13" x14ac:dyDescent="0.35">
      <c r="M629">
        <v>66</v>
      </c>
    </row>
    <row r="630" spans="13:13" x14ac:dyDescent="0.35">
      <c r="M630">
        <v>49</v>
      </c>
    </row>
    <row r="631" spans="13:13" x14ac:dyDescent="0.35">
      <c r="M631">
        <v>49</v>
      </c>
    </row>
    <row r="632" spans="13:13" x14ac:dyDescent="0.35">
      <c r="M632">
        <v>56</v>
      </c>
    </row>
    <row r="633" spans="13:13" x14ac:dyDescent="0.35">
      <c r="M633">
        <v>68</v>
      </c>
    </row>
    <row r="634" spans="13:13" x14ac:dyDescent="0.35">
      <c r="M634">
        <v>56</v>
      </c>
    </row>
    <row r="635" spans="13:13" x14ac:dyDescent="0.35">
      <c r="M635">
        <v>66</v>
      </c>
    </row>
    <row r="636" spans="13:13" x14ac:dyDescent="0.35">
      <c r="M636">
        <v>53</v>
      </c>
    </row>
    <row r="637" spans="13:13" x14ac:dyDescent="0.35">
      <c r="M637">
        <v>64</v>
      </c>
    </row>
    <row r="638" spans="13:13" x14ac:dyDescent="0.35">
      <c r="M638">
        <v>74</v>
      </c>
    </row>
    <row r="639" spans="13:13" x14ac:dyDescent="0.35">
      <c r="M639">
        <v>64</v>
      </c>
    </row>
    <row r="640" spans="13:13" x14ac:dyDescent="0.35">
      <c r="M640">
        <v>76</v>
      </c>
    </row>
    <row r="641" spans="13:13" x14ac:dyDescent="0.35">
      <c r="M641">
        <v>55</v>
      </c>
    </row>
    <row r="642" spans="13:13" x14ac:dyDescent="0.35">
      <c r="M642">
        <v>66</v>
      </c>
    </row>
    <row r="643" spans="13:13" x14ac:dyDescent="0.35">
      <c r="M643">
        <v>78</v>
      </c>
    </row>
    <row r="644" spans="13:13" x14ac:dyDescent="0.35">
      <c r="M644">
        <v>67</v>
      </c>
    </row>
    <row r="645" spans="13:13" x14ac:dyDescent="0.35">
      <c r="M645">
        <v>62</v>
      </c>
    </row>
    <row r="646" spans="13:13" x14ac:dyDescent="0.35">
      <c r="M646">
        <v>79</v>
      </c>
    </row>
    <row r="647" spans="13:13" x14ac:dyDescent="0.35">
      <c r="M647">
        <v>55</v>
      </c>
    </row>
    <row r="648" spans="13:13" x14ac:dyDescent="0.35">
      <c r="M648">
        <v>56</v>
      </c>
    </row>
    <row r="649" spans="13:13" x14ac:dyDescent="0.35">
      <c r="M649">
        <v>56</v>
      </c>
    </row>
    <row r="650" spans="13:13" x14ac:dyDescent="0.35">
      <c r="M650">
        <v>49</v>
      </c>
    </row>
    <row r="651" spans="13:13" x14ac:dyDescent="0.35">
      <c r="M651">
        <v>68</v>
      </c>
    </row>
    <row r="652" spans="13:13" x14ac:dyDescent="0.35">
      <c r="M652">
        <v>66</v>
      </c>
    </row>
    <row r="653" spans="13:13" x14ac:dyDescent="0.35">
      <c r="M653">
        <v>41</v>
      </c>
    </row>
    <row r="654" spans="13:13" x14ac:dyDescent="0.35">
      <c r="M654">
        <v>52</v>
      </c>
    </row>
    <row r="655" spans="13:13" x14ac:dyDescent="0.35">
      <c r="M655">
        <v>76</v>
      </c>
    </row>
    <row r="656" spans="13:13" x14ac:dyDescent="0.35">
      <c r="M656">
        <v>71</v>
      </c>
    </row>
    <row r="657" spans="13:13" x14ac:dyDescent="0.35">
      <c r="M657">
        <v>51</v>
      </c>
    </row>
    <row r="658" spans="13:13" x14ac:dyDescent="0.35">
      <c r="M658">
        <v>73</v>
      </c>
    </row>
    <row r="659" spans="13:13" x14ac:dyDescent="0.35">
      <c r="M659">
        <v>68</v>
      </c>
    </row>
    <row r="660" spans="13:13" x14ac:dyDescent="0.35">
      <c r="M660">
        <v>79</v>
      </c>
    </row>
    <row r="661" spans="13:13" x14ac:dyDescent="0.35">
      <c r="M661">
        <v>60</v>
      </c>
    </row>
    <row r="662" spans="13:13" x14ac:dyDescent="0.35">
      <c r="M662">
        <v>63</v>
      </c>
    </row>
    <row r="663" spans="13:13" x14ac:dyDescent="0.35">
      <c r="M663">
        <v>41</v>
      </c>
    </row>
    <row r="664" spans="13:13" x14ac:dyDescent="0.35">
      <c r="M664">
        <v>51</v>
      </c>
    </row>
    <row r="665" spans="13:13" x14ac:dyDescent="0.35">
      <c r="M665">
        <v>46</v>
      </c>
    </row>
    <row r="666" spans="13:13" x14ac:dyDescent="0.35">
      <c r="M666">
        <v>70</v>
      </c>
    </row>
    <row r="667" spans="13:13" x14ac:dyDescent="0.35">
      <c r="M667">
        <v>67</v>
      </c>
    </row>
    <row r="668" spans="13:13" x14ac:dyDescent="0.35">
      <c r="M668">
        <v>52</v>
      </c>
    </row>
    <row r="669" spans="13:13" x14ac:dyDescent="0.35">
      <c r="M669">
        <v>39</v>
      </c>
    </row>
    <row r="670" spans="13:13" x14ac:dyDescent="0.35">
      <c r="M670">
        <v>58</v>
      </c>
    </row>
    <row r="671" spans="13:13" x14ac:dyDescent="0.35">
      <c r="M671">
        <v>55</v>
      </c>
    </row>
    <row r="672" spans="13:13" x14ac:dyDescent="0.35">
      <c r="M672">
        <v>62</v>
      </c>
    </row>
    <row r="673" spans="13:13" x14ac:dyDescent="0.35">
      <c r="M673">
        <v>64</v>
      </c>
    </row>
    <row r="674" spans="13:13" x14ac:dyDescent="0.35">
      <c r="M674">
        <v>56</v>
      </c>
    </row>
    <row r="675" spans="13:13" x14ac:dyDescent="0.35">
      <c r="M675">
        <v>46</v>
      </c>
    </row>
    <row r="676" spans="13:13" x14ac:dyDescent="0.35">
      <c r="M676">
        <v>51</v>
      </c>
    </row>
    <row r="677" spans="13:13" x14ac:dyDescent="0.35">
      <c r="M677">
        <v>52</v>
      </c>
    </row>
    <row r="678" spans="13:13" x14ac:dyDescent="0.35">
      <c r="M678">
        <v>63</v>
      </c>
    </row>
    <row r="679" spans="13:13" x14ac:dyDescent="0.35">
      <c r="M679">
        <v>47</v>
      </c>
    </row>
    <row r="680" spans="13:13" x14ac:dyDescent="0.35">
      <c r="M680">
        <v>41</v>
      </c>
    </row>
    <row r="681" spans="13:13" x14ac:dyDescent="0.35">
      <c r="M681">
        <v>46</v>
      </c>
    </row>
    <row r="682" spans="13:13" x14ac:dyDescent="0.35">
      <c r="M682">
        <v>63</v>
      </c>
    </row>
    <row r="683" spans="13:13" x14ac:dyDescent="0.35">
      <c r="M683">
        <v>59</v>
      </c>
    </row>
    <row r="684" spans="13:13" x14ac:dyDescent="0.35">
      <c r="M684">
        <v>44</v>
      </c>
    </row>
    <row r="685" spans="13:13" x14ac:dyDescent="0.35">
      <c r="M685">
        <v>71</v>
      </c>
    </row>
    <row r="686" spans="13:13" x14ac:dyDescent="0.35">
      <c r="M686">
        <v>59</v>
      </c>
    </row>
    <row r="687" spans="13:13" x14ac:dyDescent="0.35">
      <c r="M687">
        <v>50</v>
      </c>
    </row>
    <row r="688" spans="13:13" x14ac:dyDescent="0.35">
      <c r="M688">
        <v>54</v>
      </c>
    </row>
    <row r="689" spans="13:13" x14ac:dyDescent="0.35">
      <c r="M689">
        <v>44</v>
      </c>
    </row>
    <row r="690" spans="13:13" x14ac:dyDescent="0.35">
      <c r="M690">
        <v>37</v>
      </c>
    </row>
    <row r="691" spans="13:13" x14ac:dyDescent="0.35">
      <c r="M691">
        <v>57</v>
      </c>
    </row>
    <row r="692" spans="13:13" x14ac:dyDescent="0.35">
      <c r="M692">
        <v>66</v>
      </c>
    </row>
    <row r="693" spans="13:13" x14ac:dyDescent="0.35">
      <c r="M693">
        <v>56</v>
      </c>
    </row>
    <row r="694" spans="13:13" x14ac:dyDescent="0.35">
      <c r="M694">
        <v>68</v>
      </c>
    </row>
    <row r="695" spans="13:13" x14ac:dyDescent="0.35">
      <c r="M695">
        <v>74</v>
      </c>
    </row>
    <row r="696" spans="13:13" x14ac:dyDescent="0.35">
      <c r="M696">
        <v>77</v>
      </c>
    </row>
    <row r="697" spans="13:13" x14ac:dyDescent="0.35">
      <c r="M697">
        <v>65</v>
      </c>
    </row>
    <row r="698" spans="13:13" x14ac:dyDescent="0.35">
      <c r="M698">
        <v>31</v>
      </c>
    </row>
    <row r="699" spans="13:13" x14ac:dyDescent="0.35">
      <c r="M699">
        <v>77</v>
      </c>
    </row>
    <row r="700" spans="13:13" x14ac:dyDescent="0.35">
      <c r="M700">
        <v>65</v>
      </c>
    </row>
    <row r="701" spans="13:13" x14ac:dyDescent="0.35">
      <c r="M701">
        <v>66</v>
      </c>
    </row>
    <row r="702" spans="13:13" x14ac:dyDescent="0.35">
      <c r="M702">
        <v>53</v>
      </c>
    </row>
    <row r="703" spans="13:13" x14ac:dyDescent="0.35">
      <c r="M703">
        <v>48</v>
      </c>
    </row>
    <row r="704" spans="13:13" x14ac:dyDescent="0.35">
      <c r="M704">
        <v>48</v>
      </c>
    </row>
    <row r="705" spans="13:13" x14ac:dyDescent="0.35">
      <c r="M705">
        <v>38</v>
      </c>
    </row>
    <row r="706" spans="13:13" x14ac:dyDescent="0.35">
      <c r="M706">
        <v>58</v>
      </c>
    </row>
    <row r="707" spans="13:13" x14ac:dyDescent="0.35">
      <c r="M707">
        <v>40</v>
      </c>
    </row>
    <row r="708" spans="13:13" x14ac:dyDescent="0.35">
      <c r="M708">
        <v>56</v>
      </c>
    </row>
    <row r="709" spans="13:13" x14ac:dyDescent="0.35">
      <c r="M709">
        <v>75</v>
      </c>
    </row>
    <row r="710" spans="13:13" x14ac:dyDescent="0.35">
      <c r="M710">
        <v>78</v>
      </c>
    </row>
    <row r="711" spans="13:13" x14ac:dyDescent="0.35">
      <c r="M711">
        <v>55</v>
      </c>
    </row>
    <row r="712" spans="13:13" x14ac:dyDescent="0.35">
      <c r="M712">
        <v>40</v>
      </c>
    </row>
    <row r="713" spans="13:13" x14ac:dyDescent="0.35">
      <c r="M713">
        <v>61</v>
      </c>
    </row>
    <row r="714" spans="13:13" x14ac:dyDescent="0.35">
      <c r="M714">
        <v>51</v>
      </c>
    </row>
    <row r="715" spans="13:13" x14ac:dyDescent="0.35">
      <c r="M715">
        <v>73</v>
      </c>
    </row>
    <row r="716" spans="13:13" x14ac:dyDescent="0.35">
      <c r="M716">
        <v>44</v>
      </c>
    </row>
    <row r="717" spans="13:13" x14ac:dyDescent="0.35">
      <c r="M717">
        <v>51</v>
      </c>
    </row>
    <row r="718" spans="13:13" x14ac:dyDescent="0.35">
      <c r="M718">
        <v>66</v>
      </c>
    </row>
    <row r="719" spans="13:13" x14ac:dyDescent="0.35">
      <c r="M719">
        <v>48</v>
      </c>
    </row>
    <row r="720" spans="13:13" x14ac:dyDescent="0.35">
      <c r="M720">
        <v>56</v>
      </c>
    </row>
    <row r="721" spans="13:13" x14ac:dyDescent="0.35">
      <c r="M721">
        <v>68</v>
      </c>
    </row>
    <row r="722" spans="13:13" x14ac:dyDescent="0.35">
      <c r="M722">
        <v>61</v>
      </c>
    </row>
    <row r="723" spans="13:13" x14ac:dyDescent="0.35">
      <c r="M723">
        <v>72</v>
      </c>
    </row>
    <row r="724" spans="13:13" x14ac:dyDescent="0.35">
      <c r="M724">
        <v>42</v>
      </c>
    </row>
    <row r="725" spans="13:13" x14ac:dyDescent="0.35">
      <c r="M725">
        <v>61</v>
      </c>
    </row>
    <row r="726" spans="13:13" x14ac:dyDescent="0.35">
      <c r="M726">
        <v>50</v>
      </c>
    </row>
    <row r="727" spans="13:13" x14ac:dyDescent="0.35">
      <c r="M727">
        <v>60</v>
      </c>
    </row>
    <row r="728" spans="13:13" x14ac:dyDescent="0.35">
      <c r="M728">
        <v>71</v>
      </c>
    </row>
    <row r="729" spans="13:13" x14ac:dyDescent="0.35">
      <c r="M729">
        <v>50</v>
      </c>
    </row>
    <row r="730" spans="13:13" x14ac:dyDescent="0.35">
      <c r="M730">
        <v>61</v>
      </c>
    </row>
    <row r="731" spans="13:13" x14ac:dyDescent="0.35">
      <c r="M731">
        <v>35</v>
      </c>
    </row>
    <row r="732" spans="13:13" x14ac:dyDescent="0.35">
      <c r="M732">
        <v>77</v>
      </c>
    </row>
    <row r="733" spans="13:13" x14ac:dyDescent="0.35">
      <c r="M733">
        <v>73</v>
      </c>
    </row>
    <row r="734" spans="13:13" x14ac:dyDescent="0.35">
      <c r="M734">
        <v>48</v>
      </c>
    </row>
    <row r="735" spans="13:13" x14ac:dyDescent="0.35">
      <c r="M735">
        <v>78</v>
      </c>
    </row>
    <row r="736" spans="13:13" x14ac:dyDescent="0.35">
      <c r="M736">
        <v>53</v>
      </c>
    </row>
    <row r="737" spans="13:13" x14ac:dyDescent="0.35">
      <c r="M737">
        <v>77</v>
      </c>
    </row>
    <row r="738" spans="13:13" x14ac:dyDescent="0.35">
      <c r="M738">
        <v>53</v>
      </c>
    </row>
    <row r="739" spans="13:13" x14ac:dyDescent="0.35">
      <c r="M739">
        <v>74</v>
      </c>
    </row>
    <row r="740" spans="13:13" x14ac:dyDescent="0.35">
      <c r="M740">
        <v>37</v>
      </c>
    </row>
    <row r="741" spans="13:13" x14ac:dyDescent="0.35">
      <c r="M741">
        <v>57</v>
      </c>
    </row>
    <row r="742" spans="13:13" x14ac:dyDescent="0.35">
      <c r="M742">
        <v>73</v>
      </c>
    </row>
    <row r="743" spans="13:13" x14ac:dyDescent="0.35">
      <c r="M743">
        <v>70</v>
      </c>
    </row>
    <row r="744" spans="13:13" x14ac:dyDescent="0.35">
      <c r="M744">
        <v>76</v>
      </c>
    </row>
    <row r="745" spans="13:13" x14ac:dyDescent="0.35">
      <c r="M745">
        <v>48</v>
      </c>
    </row>
    <row r="746" spans="13:13" x14ac:dyDescent="0.35">
      <c r="M746">
        <v>62</v>
      </c>
    </row>
    <row r="747" spans="13:13" x14ac:dyDescent="0.35">
      <c r="M747">
        <v>74</v>
      </c>
    </row>
    <row r="748" spans="13:13" x14ac:dyDescent="0.35">
      <c r="M748">
        <v>51</v>
      </c>
    </row>
    <row r="749" spans="13:13" x14ac:dyDescent="0.35">
      <c r="M749">
        <v>31</v>
      </c>
    </row>
    <row r="750" spans="13:13" x14ac:dyDescent="0.35">
      <c r="M750">
        <v>56</v>
      </c>
    </row>
    <row r="751" spans="13:13" x14ac:dyDescent="0.35">
      <c r="M751">
        <v>72</v>
      </c>
    </row>
    <row r="752" spans="13:13" x14ac:dyDescent="0.35">
      <c r="M752">
        <v>54</v>
      </c>
    </row>
    <row r="753" spans="13:13" x14ac:dyDescent="0.35">
      <c r="M753">
        <v>68</v>
      </c>
    </row>
    <row r="754" spans="13:13" x14ac:dyDescent="0.35">
      <c r="M754">
        <v>51</v>
      </c>
    </row>
    <row r="755" spans="13:13" x14ac:dyDescent="0.35">
      <c r="M755">
        <v>57</v>
      </c>
    </row>
    <row r="756" spans="13:13" x14ac:dyDescent="0.35">
      <c r="M756">
        <v>47</v>
      </c>
    </row>
    <row r="757" spans="13:13" x14ac:dyDescent="0.35">
      <c r="M757">
        <v>48</v>
      </c>
    </row>
    <row r="758" spans="13:13" x14ac:dyDescent="0.35">
      <c r="M758">
        <v>54</v>
      </c>
    </row>
    <row r="759" spans="13:13" x14ac:dyDescent="0.35">
      <c r="M759">
        <v>62</v>
      </c>
    </row>
    <row r="760" spans="13:13" x14ac:dyDescent="0.35">
      <c r="M760">
        <v>47</v>
      </c>
    </row>
    <row r="761" spans="13:13" x14ac:dyDescent="0.35">
      <c r="M761">
        <v>67</v>
      </c>
    </row>
    <row r="762" spans="13:13" x14ac:dyDescent="0.35">
      <c r="M762">
        <v>45</v>
      </c>
    </row>
    <row r="763" spans="13:13" x14ac:dyDescent="0.35">
      <c r="M763">
        <v>59</v>
      </c>
    </row>
    <row r="764" spans="13:13" x14ac:dyDescent="0.35">
      <c r="M764">
        <v>38</v>
      </c>
    </row>
    <row r="765" spans="13:13" x14ac:dyDescent="0.35">
      <c r="M765">
        <v>48</v>
      </c>
    </row>
    <row r="766" spans="13:13" x14ac:dyDescent="0.35">
      <c r="M766">
        <v>74</v>
      </c>
    </row>
    <row r="767" spans="13:13" x14ac:dyDescent="0.35">
      <c r="M767">
        <v>71</v>
      </c>
    </row>
    <row r="768" spans="13:13" x14ac:dyDescent="0.35">
      <c r="M768">
        <v>49</v>
      </c>
    </row>
    <row r="769" spans="13:13" x14ac:dyDescent="0.35">
      <c r="M769">
        <v>39</v>
      </c>
    </row>
    <row r="770" spans="13:13" x14ac:dyDescent="0.35">
      <c r="M770">
        <v>61</v>
      </c>
    </row>
    <row r="771" spans="13:13" x14ac:dyDescent="0.35">
      <c r="M771">
        <v>70</v>
      </c>
    </row>
    <row r="772" spans="13:13" x14ac:dyDescent="0.35">
      <c r="M772">
        <v>47</v>
      </c>
    </row>
    <row r="773" spans="13:13" x14ac:dyDescent="0.35">
      <c r="M773">
        <v>75</v>
      </c>
    </row>
    <row r="774" spans="13:13" x14ac:dyDescent="0.35">
      <c r="M774">
        <v>61</v>
      </c>
    </row>
    <row r="775" spans="13:13" x14ac:dyDescent="0.35">
      <c r="M775">
        <v>54</v>
      </c>
    </row>
    <row r="776" spans="13:13" x14ac:dyDescent="0.35">
      <c r="M776">
        <v>69</v>
      </c>
    </row>
    <row r="777" spans="13:13" x14ac:dyDescent="0.35">
      <c r="M777">
        <v>73</v>
      </c>
    </row>
    <row r="778" spans="13:13" x14ac:dyDescent="0.35">
      <c r="M778">
        <v>61</v>
      </c>
    </row>
    <row r="779" spans="13:13" x14ac:dyDescent="0.35">
      <c r="M779">
        <v>68</v>
      </c>
    </row>
    <row r="780" spans="13:13" x14ac:dyDescent="0.35">
      <c r="M780">
        <v>71</v>
      </c>
    </row>
    <row r="781" spans="13:13" x14ac:dyDescent="0.35">
      <c r="M781">
        <v>55</v>
      </c>
    </row>
    <row r="782" spans="13:13" x14ac:dyDescent="0.35">
      <c r="M782">
        <v>52</v>
      </c>
    </row>
    <row r="783" spans="13:13" x14ac:dyDescent="0.35">
      <c r="M783">
        <v>50</v>
      </c>
    </row>
    <row r="784" spans="13:13" x14ac:dyDescent="0.35">
      <c r="M784">
        <v>56</v>
      </c>
    </row>
    <row r="785" spans="13:13" x14ac:dyDescent="0.35">
      <c r="M785">
        <v>54</v>
      </c>
    </row>
    <row r="786" spans="13:13" x14ac:dyDescent="0.35">
      <c r="M786">
        <v>54</v>
      </c>
    </row>
    <row r="787" spans="13:13" x14ac:dyDescent="0.35">
      <c r="M787">
        <v>40</v>
      </c>
    </row>
    <row r="788" spans="13:13" x14ac:dyDescent="0.35">
      <c r="M788">
        <v>66</v>
      </c>
    </row>
    <row r="789" spans="13:13" x14ac:dyDescent="0.35">
      <c r="M789">
        <v>58</v>
      </c>
    </row>
    <row r="790" spans="13:13" x14ac:dyDescent="0.35">
      <c r="M790">
        <v>48</v>
      </c>
    </row>
    <row r="791" spans="13:13" x14ac:dyDescent="0.35">
      <c r="M791">
        <v>50</v>
      </c>
    </row>
    <row r="792" spans="13:13" x14ac:dyDescent="0.35">
      <c r="M792">
        <v>81</v>
      </c>
    </row>
    <row r="793" spans="13:13" x14ac:dyDescent="0.35">
      <c r="M793">
        <v>69</v>
      </c>
    </row>
    <row r="794" spans="13:13" x14ac:dyDescent="0.35">
      <c r="M794">
        <v>76</v>
      </c>
    </row>
    <row r="795" spans="13:13" x14ac:dyDescent="0.35">
      <c r="M795">
        <v>48</v>
      </c>
    </row>
    <row r="796" spans="13:13" x14ac:dyDescent="0.35">
      <c r="M796">
        <v>65</v>
      </c>
    </row>
    <row r="797" spans="13:13" x14ac:dyDescent="0.35">
      <c r="M797">
        <v>64</v>
      </c>
    </row>
    <row r="798" spans="13:13" x14ac:dyDescent="0.35">
      <c r="M798">
        <v>72</v>
      </c>
    </row>
    <row r="799" spans="13:13" x14ac:dyDescent="0.35">
      <c r="M799">
        <v>61</v>
      </c>
    </row>
    <row r="800" spans="13:13" x14ac:dyDescent="0.35">
      <c r="M800">
        <v>53</v>
      </c>
    </row>
    <row r="801" spans="13:13" x14ac:dyDescent="0.35">
      <c r="M801">
        <v>58</v>
      </c>
    </row>
    <row r="802" spans="13:13" x14ac:dyDescent="0.35">
      <c r="M802">
        <v>56</v>
      </c>
    </row>
    <row r="803" spans="13:13" x14ac:dyDescent="0.35">
      <c r="M803">
        <v>70</v>
      </c>
    </row>
    <row r="804" spans="13:13" x14ac:dyDescent="0.35">
      <c r="M804">
        <v>75</v>
      </c>
    </row>
    <row r="805" spans="13:13" x14ac:dyDescent="0.35">
      <c r="M805">
        <v>82</v>
      </c>
    </row>
    <row r="806" spans="13:13" x14ac:dyDescent="0.35">
      <c r="M806">
        <v>68</v>
      </c>
    </row>
    <row r="807" spans="13:13" x14ac:dyDescent="0.35">
      <c r="M807">
        <v>50</v>
      </c>
    </row>
    <row r="808" spans="13:13" x14ac:dyDescent="0.35">
      <c r="M808">
        <v>55</v>
      </c>
    </row>
    <row r="809" spans="13:13" x14ac:dyDescent="0.35">
      <c r="M809">
        <v>69</v>
      </c>
    </row>
    <row r="810" spans="13:13" x14ac:dyDescent="0.35">
      <c r="M810">
        <v>54</v>
      </c>
    </row>
    <row r="811" spans="13:13" x14ac:dyDescent="0.35">
      <c r="M811">
        <v>54</v>
      </c>
    </row>
    <row r="812" spans="13:13" x14ac:dyDescent="0.35">
      <c r="M812">
        <v>45</v>
      </c>
    </row>
    <row r="813" spans="13:13" x14ac:dyDescent="0.35">
      <c r="M813">
        <v>54</v>
      </c>
    </row>
    <row r="814" spans="13:13" x14ac:dyDescent="0.35">
      <c r="M814">
        <v>51</v>
      </c>
    </row>
    <row r="815" spans="13:13" x14ac:dyDescent="0.35">
      <c r="M815">
        <v>71</v>
      </c>
    </row>
    <row r="816" spans="13:13" x14ac:dyDescent="0.35">
      <c r="M816">
        <v>40</v>
      </c>
    </row>
    <row r="817" spans="13:13" x14ac:dyDescent="0.35">
      <c r="M817">
        <v>56</v>
      </c>
    </row>
    <row r="818" spans="13:13" x14ac:dyDescent="0.35">
      <c r="M818">
        <v>50</v>
      </c>
    </row>
    <row r="819" spans="13:13" x14ac:dyDescent="0.35">
      <c r="M819">
        <v>72</v>
      </c>
    </row>
    <row r="820" spans="13:13" x14ac:dyDescent="0.35">
      <c r="M820">
        <v>54</v>
      </c>
    </row>
    <row r="821" spans="13:13" x14ac:dyDescent="0.35">
      <c r="M821">
        <v>48</v>
      </c>
    </row>
    <row r="822" spans="13:13" x14ac:dyDescent="0.35">
      <c r="M822">
        <v>46</v>
      </c>
    </row>
    <row r="823" spans="13:13" x14ac:dyDescent="0.35">
      <c r="M823">
        <v>54</v>
      </c>
    </row>
    <row r="824" spans="13:13" x14ac:dyDescent="0.35">
      <c r="M824">
        <v>65</v>
      </c>
    </row>
    <row r="825" spans="13:13" x14ac:dyDescent="0.35">
      <c r="M825">
        <v>63</v>
      </c>
    </row>
    <row r="826" spans="13:13" x14ac:dyDescent="0.35">
      <c r="M826">
        <v>67</v>
      </c>
    </row>
    <row r="827" spans="13:13" x14ac:dyDescent="0.35">
      <c r="M827">
        <v>67</v>
      </c>
    </row>
    <row r="828" spans="13:13" x14ac:dyDescent="0.35">
      <c r="M828">
        <v>72</v>
      </c>
    </row>
    <row r="829" spans="13:13" x14ac:dyDescent="0.35">
      <c r="M829">
        <v>64</v>
      </c>
    </row>
    <row r="830" spans="13:13" x14ac:dyDescent="0.35">
      <c r="M830">
        <v>68</v>
      </c>
    </row>
    <row r="831" spans="13:13" x14ac:dyDescent="0.35">
      <c r="M831">
        <v>42</v>
      </c>
    </row>
    <row r="832" spans="13:13" x14ac:dyDescent="0.35">
      <c r="M832">
        <v>50</v>
      </c>
    </row>
    <row r="833" spans="13:13" x14ac:dyDescent="0.35">
      <c r="M833">
        <v>34</v>
      </c>
    </row>
    <row r="834" spans="13:13" x14ac:dyDescent="0.35">
      <c r="M834">
        <v>59</v>
      </c>
    </row>
    <row r="835" spans="13:13" x14ac:dyDescent="0.35">
      <c r="M835">
        <v>46</v>
      </c>
    </row>
    <row r="836" spans="13:13" x14ac:dyDescent="0.35">
      <c r="M836">
        <v>59</v>
      </c>
    </row>
    <row r="837" spans="13:13" x14ac:dyDescent="0.35">
      <c r="M837">
        <v>70</v>
      </c>
    </row>
    <row r="838" spans="13:13" x14ac:dyDescent="0.35">
      <c r="M838">
        <v>54</v>
      </c>
    </row>
    <row r="839" spans="13:13" x14ac:dyDescent="0.35">
      <c r="M839">
        <v>46</v>
      </c>
    </row>
    <row r="840" spans="13:13" x14ac:dyDescent="0.35">
      <c r="M840">
        <v>46</v>
      </c>
    </row>
    <row r="841" spans="13:13" x14ac:dyDescent="0.35">
      <c r="M841">
        <v>49</v>
      </c>
    </row>
    <row r="842" spans="13:13" x14ac:dyDescent="0.35">
      <c r="M842">
        <v>76</v>
      </c>
    </row>
    <row r="843" spans="13:13" x14ac:dyDescent="0.35">
      <c r="M843">
        <v>52</v>
      </c>
    </row>
    <row r="844" spans="13:13" x14ac:dyDescent="0.35">
      <c r="M844">
        <v>38</v>
      </c>
    </row>
    <row r="845" spans="13:13" x14ac:dyDescent="0.35">
      <c r="M845">
        <v>45</v>
      </c>
    </row>
    <row r="846" spans="13:13" x14ac:dyDescent="0.35">
      <c r="M846">
        <v>66</v>
      </c>
    </row>
    <row r="847" spans="13:13" x14ac:dyDescent="0.35">
      <c r="M847">
        <v>56</v>
      </c>
    </row>
    <row r="848" spans="13:13" x14ac:dyDescent="0.35">
      <c r="M848">
        <v>35</v>
      </c>
    </row>
    <row r="849" spans="13:13" x14ac:dyDescent="0.35">
      <c r="M849">
        <v>70</v>
      </c>
    </row>
    <row r="850" spans="13:13" x14ac:dyDescent="0.35">
      <c r="M850">
        <v>63</v>
      </c>
    </row>
    <row r="851" spans="13:13" x14ac:dyDescent="0.35">
      <c r="M851">
        <v>46</v>
      </c>
    </row>
    <row r="852" spans="13:13" x14ac:dyDescent="0.35">
      <c r="M852">
        <v>52</v>
      </c>
    </row>
    <row r="853" spans="13:13" x14ac:dyDescent="0.35">
      <c r="M853">
        <v>72</v>
      </c>
    </row>
    <row r="854" spans="13:13" x14ac:dyDescent="0.35">
      <c r="M854">
        <v>69</v>
      </c>
    </row>
    <row r="855" spans="13:13" x14ac:dyDescent="0.35">
      <c r="M855">
        <v>60</v>
      </c>
    </row>
    <row r="856" spans="13:13" x14ac:dyDescent="0.35">
      <c r="M856">
        <v>52</v>
      </c>
    </row>
    <row r="857" spans="13:13" x14ac:dyDescent="0.35">
      <c r="M857">
        <v>47</v>
      </c>
    </row>
    <row r="858" spans="13:13" x14ac:dyDescent="0.35">
      <c r="M858">
        <v>53</v>
      </c>
    </row>
    <row r="859" spans="13:13" x14ac:dyDescent="0.35">
      <c r="M859">
        <v>41</v>
      </c>
    </row>
    <row r="860" spans="13:13" x14ac:dyDescent="0.35">
      <c r="M860">
        <v>60</v>
      </c>
    </row>
    <row r="861" spans="13:13" x14ac:dyDescent="0.35">
      <c r="M861">
        <v>37</v>
      </c>
    </row>
    <row r="862" spans="13:13" x14ac:dyDescent="0.35">
      <c r="M862">
        <v>57</v>
      </c>
    </row>
    <row r="863" spans="13:13" x14ac:dyDescent="0.35">
      <c r="M863">
        <v>57</v>
      </c>
    </row>
    <row r="864" spans="13:13" x14ac:dyDescent="0.35">
      <c r="M864">
        <v>39</v>
      </c>
    </row>
    <row r="865" spans="13:13" x14ac:dyDescent="0.35">
      <c r="M865">
        <v>37</v>
      </c>
    </row>
    <row r="866" spans="13:13" x14ac:dyDescent="0.35">
      <c r="M866">
        <v>51</v>
      </c>
    </row>
    <row r="867" spans="13:13" x14ac:dyDescent="0.35">
      <c r="M867">
        <v>53</v>
      </c>
    </row>
    <row r="868" spans="13:13" x14ac:dyDescent="0.35">
      <c r="M868">
        <v>60</v>
      </c>
    </row>
    <row r="869" spans="13:13" x14ac:dyDescent="0.35">
      <c r="M869">
        <v>40</v>
      </c>
    </row>
    <row r="870" spans="13:13" x14ac:dyDescent="0.35">
      <c r="M870">
        <v>48</v>
      </c>
    </row>
    <row r="871" spans="13:13" x14ac:dyDescent="0.35">
      <c r="M871">
        <v>47</v>
      </c>
    </row>
    <row r="872" spans="13:13" x14ac:dyDescent="0.35">
      <c r="M872">
        <v>43</v>
      </c>
    </row>
    <row r="873" spans="13:13" x14ac:dyDescent="0.35">
      <c r="M873">
        <v>67</v>
      </c>
    </row>
    <row r="874" spans="13:13" x14ac:dyDescent="0.35">
      <c r="M874">
        <v>50</v>
      </c>
    </row>
    <row r="875" spans="13:13" x14ac:dyDescent="0.35">
      <c r="M875">
        <v>45</v>
      </c>
    </row>
    <row r="876" spans="13:13" x14ac:dyDescent="0.35">
      <c r="M876">
        <v>48</v>
      </c>
    </row>
    <row r="877" spans="13:13" x14ac:dyDescent="0.35">
      <c r="M877">
        <v>73</v>
      </c>
    </row>
    <row r="878" spans="13:13" x14ac:dyDescent="0.35">
      <c r="M878">
        <v>55</v>
      </c>
    </row>
    <row r="879" spans="13:13" x14ac:dyDescent="0.35">
      <c r="M879">
        <v>43</v>
      </c>
    </row>
    <row r="880" spans="13:13" x14ac:dyDescent="0.35">
      <c r="M880">
        <v>70</v>
      </c>
    </row>
    <row r="881" spans="13:13" x14ac:dyDescent="0.35">
      <c r="M881">
        <v>48</v>
      </c>
    </row>
    <row r="882" spans="13:13" x14ac:dyDescent="0.35">
      <c r="M882">
        <v>54</v>
      </c>
    </row>
    <row r="883" spans="13:13" x14ac:dyDescent="0.35">
      <c r="M883">
        <v>51</v>
      </c>
    </row>
    <row r="884" spans="13:13" x14ac:dyDescent="0.35">
      <c r="M884">
        <v>51</v>
      </c>
    </row>
    <row r="885" spans="13:13" x14ac:dyDescent="0.35">
      <c r="M885">
        <v>45</v>
      </c>
    </row>
    <row r="886" spans="13:13" x14ac:dyDescent="0.35">
      <c r="M886">
        <v>54</v>
      </c>
    </row>
    <row r="887" spans="13:13" x14ac:dyDescent="0.35">
      <c r="M887">
        <v>56</v>
      </c>
    </row>
    <row r="888" spans="13:13" x14ac:dyDescent="0.35">
      <c r="M888">
        <v>73</v>
      </c>
    </row>
    <row r="889" spans="13:13" x14ac:dyDescent="0.35">
      <c r="M889">
        <v>67</v>
      </c>
    </row>
    <row r="890" spans="13:13" x14ac:dyDescent="0.35">
      <c r="M890">
        <v>64</v>
      </c>
    </row>
    <row r="891" spans="13:13" x14ac:dyDescent="0.35">
      <c r="M891">
        <v>48</v>
      </c>
    </row>
    <row r="892" spans="13:13" x14ac:dyDescent="0.35">
      <c r="M892">
        <v>53</v>
      </c>
    </row>
    <row r="893" spans="13:13" x14ac:dyDescent="0.35">
      <c r="M893">
        <v>61</v>
      </c>
    </row>
    <row r="894" spans="13:13" x14ac:dyDescent="0.35">
      <c r="M894">
        <v>43</v>
      </c>
    </row>
    <row r="895" spans="13:13" x14ac:dyDescent="0.35">
      <c r="M895">
        <v>35</v>
      </c>
    </row>
    <row r="896" spans="13:13" x14ac:dyDescent="0.35">
      <c r="M896">
        <v>83</v>
      </c>
    </row>
    <row r="897" spans="13:13" x14ac:dyDescent="0.35">
      <c r="M897">
        <v>54</v>
      </c>
    </row>
    <row r="898" spans="13:13" x14ac:dyDescent="0.35">
      <c r="M898">
        <v>70</v>
      </c>
    </row>
    <row r="899" spans="13:13" x14ac:dyDescent="0.35">
      <c r="M899">
        <v>68</v>
      </c>
    </row>
    <row r="900" spans="13:13" x14ac:dyDescent="0.35">
      <c r="M900">
        <v>52</v>
      </c>
    </row>
    <row r="901" spans="13:13" x14ac:dyDescent="0.35">
      <c r="M901">
        <v>40</v>
      </c>
    </row>
    <row r="902" spans="13:13" x14ac:dyDescent="0.35">
      <c r="M902">
        <v>68</v>
      </c>
    </row>
    <row r="903" spans="13:13" x14ac:dyDescent="0.35">
      <c r="M903">
        <v>56</v>
      </c>
    </row>
    <row r="904" spans="13:13" x14ac:dyDescent="0.35">
      <c r="M904">
        <v>59</v>
      </c>
    </row>
    <row r="905" spans="13:13" x14ac:dyDescent="0.35">
      <c r="M905">
        <v>53</v>
      </c>
    </row>
    <row r="906" spans="13:13" x14ac:dyDescent="0.35">
      <c r="M906">
        <v>57</v>
      </c>
    </row>
    <row r="907" spans="13:13" x14ac:dyDescent="0.35">
      <c r="M907">
        <v>49</v>
      </c>
    </row>
    <row r="908" spans="13:13" x14ac:dyDescent="0.35">
      <c r="M908">
        <v>65</v>
      </c>
    </row>
    <row r="909" spans="13:13" x14ac:dyDescent="0.35">
      <c r="M909">
        <v>55</v>
      </c>
    </row>
    <row r="910" spans="13:13" x14ac:dyDescent="0.35">
      <c r="M910">
        <v>52</v>
      </c>
    </row>
    <row r="911" spans="13:13" x14ac:dyDescent="0.35">
      <c r="M911">
        <v>40</v>
      </c>
    </row>
    <row r="912" spans="13:13" x14ac:dyDescent="0.35">
      <c r="M912">
        <v>60</v>
      </c>
    </row>
    <row r="913" spans="13:13" x14ac:dyDescent="0.35">
      <c r="M913">
        <v>34</v>
      </c>
    </row>
    <row r="914" spans="13:13" x14ac:dyDescent="0.35">
      <c r="M914">
        <v>63</v>
      </c>
    </row>
    <row r="915" spans="13:13" x14ac:dyDescent="0.35">
      <c r="M915">
        <v>54</v>
      </c>
    </row>
    <row r="916" spans="13:13" x14ac:dyDescent="0.35">
      <c r="M916">
        <v>32</v>
      </c>
    </row>
    <row r="917" spans="13:13" x14ac:dyDescent="0.35">
      <c r="M917">
        <v>72</v>
      </c>
    </row>
    <row r="918" spans="13:13" x14ac:dyDescent="0.35">
      <c r="M918">
        <v>66</v>
      </c>
    </row>
    <row r="919" spans="13:13" x14ac:dyDescent="0.35">
      <c r="M919">
        <v>44</v>
      </c>
    </row>
    <row r="920" spans="13:13" x14ac:dyDescent="0.35">
      <c r="M920">
        <v>72</v>
      </c>
    </row>
    <row r="921" spans="13:13" x14ac:dyDescent="0.35">
      <c r="M921">
        <v>72</v>
      </c>
    </row>
    <row r="922" spans="13:13" x14ac:dyDescent="0.35">
      <c r="M922">
        <v>71</v>
      </c>
    </row>
    <row r="923" spans="13:13" x14ac:dyDescent="0.35">
      <c r="M923">
        <v>33</v>
      </c>
    </row>
    <row r="924" spans="13:13" x14ac:dyDescent="0.35">
      <c r="M924">
        <v>57</v>
      </c>
    </row>
    <row r="925" spans="13:13" x14ac:dyDescent="0.35">
      <c r="M925">
        <v>78</v>
      </c>
    </row>
    <row r="926" spans="13:13" x14ac:dyDescent="0.35">
      <c r="M926">
        <v>40</v>
      </c>
    </row>
    <row r="927" spans="13:13" x14ac:dyDescent="0.35">
      <c r="M927">
        <v>47</v>
      </c>
    </row>
    <row r="928" spans="13:13" x14ac:dyDescent="0.35">
      <c r="M928">
        <v>48</v>
      </c>
    </row>
    <row r="929" spans="13:13" x14ac:dyDescent="0.35">
      <c r="M929">
        <v>44</v>
      </c>
    </row>
    <row r="930" spans="13:13" x14ac:dyDescent="0.35">
      <c r="M930">
        <v>33</v>
      </c>
    </row>
    <row r="931" spans="13:13" x14ac:dyDescent="0.35">
      <c r="M931">
        <v>50</v>
      </c>
    </row>
    <row r="932" spans="13:13" x14ac:dyDescent="0.35">
      <c r="M932">
        <v>52</v>
      </c>
    </row>
    <row r="933" spans="13:13" x14ac:dyDescent="0.35">
      <c r="M933">
        <v>37</v>
      </c>
    </row>
    <row r="934" spans="13:13" x14ac:dyDescent="0.35">
      <c r="M934">
        <v>75</v>
      </c>
    </row>
    <row r="935" spans="13:13" x14ac:dyDescent="0.35">
      <c r="M935">
        <v>37</v>
      </c>
    </row>
    <row r="936" spans="13:13" x14ac:dyDescent="0.35">
      <c r="M936">
        <v>74</v>
      </c>
    </row>
    <row r="937" spans="13:13" x14ac:dyDescent="0.35">
      <c r="M937">
        <v>55</v>
      </c>
    </row>
    <row r="938" spans="13:13" x14ac:dyDescent="0.35">
      <c r="M938">
        <v>55</v>
      </c>
    </row>
    <row r="939" spans="13:13" x14ac:dyDescent="0.35">
      <c r="M939">
        <v>56</v>
      </c>
    </row>
    <row r="940" spans="13:13" x14ac:dyDescent="0.35">
      <c r="M940">
        <v>55</v>
      </c>
    </row>
    <row r="941" spans="13:13" x14ac:dyDescent="0.35">
      <c r="M941">
        <v>51</v>
      </c>
    </row>
    <row r="942" spans="13:13" x14ac:dyDescent="0.35">
      <c r="M942">
        <v>74</v>
      </c>
    </row>
    <row r="943" spans="13:13" x14ac:dyDescent="0.35">
      <c r="M943">
        <v>64</v>
      </c>
    </row>
    <row r="944" spans="13:13" x14ac:dyDescent="0.35">
      <c r="M944">
        <v>43</v>
      </c>
    </row>
    <row r="945" spans="13:13" x14ac:dyDescent="0.35">
      <c r="M945">
        <v>73</v>
      </c>
    </row>
    <row r="946" spans="13:13" x14ac:dyDescent="0.35">
      <c r="M946">
        <v>40</v>
      </c>
    </row>
    <row r="947" spans="13:13" x14ac:dyDescent="0.35">
      <c r="M947">
        <v>39</v>
      </c>
    </row>
    <row r="948" spans="13:13" x14ac:dyDescent="0.35">
      <c r="M948">
        <v>44</v>
      </c>
    </row>
    <row r="949" spans="13:13" x14ac:dyDescent="0.35">
      <c r="M949">
        <v>47</v>
      </c>
    </row>
    <row r="950" spans="13:13" x14ac:dyDescent="0.35">
      <c r="M950">
        <v>49</v>
      </c>
    </row>
    <row r="951" spans="13:13" x14ac:dyDescent="0.35">
      <c r="M951">
        <v>51</v>
      </c>
    </row>
    <row r="952" spans="13:13" x14ac:dyDescent="0.35">
      <c r="M952">
        <v>47</v>
      </c>
    </row>
    <row r="953" spans="13:13" x14ac:dyDescent="0.35">
      <c r="M953">
        <v>50</v>
      </c>
    </row>
    <row r="954" spans="13:13" x14ac:dyDescent="0.35">
      <c r="M954">
        <v>53</v>
      </c>
    </row>
    <row r="955" spans="13:13" x14ac:dyDescent="0.35">
      <c r="M955">
        <v>55</v>
      </c>
    </row>
    <row r="956" spans="13:13" x14ac:dyDescent="0.35">
      <c r="M956">
        <v>50</v>
      </c>
    </row>
    <row r="957" spans="13:13" x14ac:dyDescent="0.35">
      <c r="M957">
        <v>50</v>
      </c>
    </row>
    <row r="958" spans="13:13" x14ac:dyDescent="0.35">
      <c r="M958">
        <v>61</v>
      </c>
    </row>
    <row r="959" spans="13:13" x14ac:dyDescent="0.35">
      <c r="M959">
        <v>74</v>
      </c>
    </row>
    <row r="960" spans="13:13" x14ac:dyDescent="0.35">
      <c r="M960">
        <v>53</v>
      </c>
    </row>
    <row r="961" spans="13:13" x14ac:dyDescent="0.35">
      <c r="M961">
        <v>69</v>
      </c>
    </row>
    <row r="962" spans="13:13" x14ac:dyDescent="0.35">
      <c r="M962">
        <v>59</v>
      </c>
    </row>
    <row r="963" spans="13:13" x14ac:dyDescent="0.35">
      <c r="M963">
        <v>64</v>
      </c>
    </row>
    <row r="964" spans="13:13" x14ac:dyDescent="0.35">
      <c r="M964">
        <v>57</v>
      </c>
    </row>
    <row r="965" spans="13:13" x14ac:dyDescent="0.35">
      <c r="M965">
        <v>51</v>
      </c>
    </row>
    <row r="966" spans="13:13" x14ac:dyDescent="0.35">
      <c r="M966">
        <v>46</v>
      </c>
    </row>
    <row r="967" spans="13:13" x14ac:dyDescent="0.35">
      <c r="M967">
        <v>67</v>
      </c>
    </row>
    <row r="968" spans="13:13" x14ac:dyDescent="0.35">
      <c r="M968">
        <v>53</v>
      </c>
    </row>
    <row r="969" spans="13:13" x14ac:dyDescent="0.35">
      <c r="M969">
        <v>53</v>
      </c>
    </row>
    <row r="970" spans="13:13" x14ac:dyDescent="0.35">
      <c r="M970">
        <v>52</v>
      </c>
    </row>
    <row r="971" spans="13:13" x14ac:dyDescent="0.35">
      <c r="M971">
        <v>46</v>
      </c>
    </row>
    <row r="972" spans="13:13" x14ac:dyDescent="0.35">
      <c r="M972">
        <v>38</v>
      </c>
    </row>
    <row r="973" spans="13:13" x14ac:dyDescent="0.35">
      <c r="M973">
        <v>58</v>
      </c>
    </row>
    <row r="974" spans="13:13" x14ac:dyDescent="0.35">
      <c r="M974">
        <v>38</v>
      </c>
    </row>
    <row r="975" spans="13:13" x14ac:dyDescent="0.35">
      <c r="M975">
        <v>67</v>
      </c>
    </row>
    <row r="976" spans="13:13" x14ac:dyDescent="0.35">
      <c r="M976">
        <v>55</v>
      </c>
    </row>
    <row r="977" spans="13:13" x14ac:dyDescent="0.35">
      <c r="M977">
        <v>64</v>
      </c>
    </row>
    <row r="978" spans="13:13" x14ac:dyDescent="0.35">
      <c r="M978">
        <v>67</v>
      </c>
    </row>
    <row r="979" spans="13:13" x14ac:dyDescent="0.35">
      <c r="M979">
        <v>61</v>
      </c>
    </row>
    <row r="980" spans="13:13" x14ac:dyDescent="0.35">
      <c r="M980">
        <v>74</v>
      </c>
    </row>
    <row r="981" spans="13:13" x14ac:dyDescent="0.35">
      <c r="M981">
        <v>72</v>
      </c>
    </row>
    <row r="982" spans="13:13" x14ac:dyDescent="0.35">
      <c r="M982">
        <v>66</v>
      </c>
    </row>
    <row r="983" spans="13:13" x14ac:dyDescent="0.35">
      <c r="M983">
        <v>61</v>
      </c>
    </row>
    <row r="984" spans="13:13" x14ac:dyDescent="0.35">
      <c r="M984">
        <v>47</v>
      </c>
    </row>
    <row r="985" spans="13:13" x14ac:dyDescent="0.35">
      <c r="M985">
        <v>48</v>
      </c>
    </row>
    <row r="986" spans="13:13" x14ac:dyDescent="0.35">
      <c r="M986">
        <v>76</v>
      </c>
    </row>
    <row r="987" spans="13:13" x14ac:dyDescent="0.35">
      <c r="M987">
        <v>52</v>
      </c>
    </row>
    <row r="988" spans="13:13" x14ac:dyDescent="0.35">
      <c r="M988">
        <v>48</v>
      </c>
    </row>
    <row r="989" spans="13:13" x14ac:dyDescent="0.35">
      <c r="M989">
        <v>57</v>
      </c>
    </row>
    <row r="990" spans="13:13" x14ac:dyDescent="0.35">
      <c r="M990">
        <v>50</v>
      </c>
    </row>
    <row r="991" spans="13:13" x14ac:dyDescent="0.35">
      <c r="M991">
        <v>70</v>
      </c>
    </row>
    <row r="992" spans="13:13" x14ac:dyDescent="0.35">
      <c r="M992">
        <v>72</v>
      </c>
    </row>
    <row r="993" spans="13:13" x14ac:dyDescent="0.35">
      <c r="M993">
        <v>54</v>
      </c>
    </row>
    <row r="994" spans="13:13" x14ac:dyDescent="0.35">
      <c r="M994">
        <v>45</v>
      </c>
    </row>
    <row r="995" spans="13:13" x14ac:dyDescent="0.35">
      <c r="M995">
        <v>37</v>
      </c>
    </row>
    <row r="996" spans="13:13" x14ac:dyDescent="0.35">
      <c r="M996">
        <v>72</v>
      </c>
    </row>
    <row r="997" spans="13:13" x14ac:dyDescent="0.35">
      <c r="M997">
        <v>31</v>
      </c>
    </row>
    <row r="998" spans="13:13" x14ac:dyDescent="0.35">
      <c r="M998">
        <v>48</v>
      </c>
    </row>
    <row r="999" spans="13:13" x14ac:dyDescent="0.35">
      <c r="M999">
        <v>69</v>
      </c>
    </row>
    <row r="1000" spans="13:13" x14ac:dyDescent="0.35">
      <c r="M1000">
        <v>53</v>
      </c>
    </row>
    <row r="1001" spans="13:13" x14ac:dyDescent="0.35">
      <c r="M1001">
        <v>70</v>
      </c>
    </row>
    <row r="1002" spans="13:13" x14ac:dyDescent="0.35">
      <c r="M1002">
        <v>70</v>
      </c>
    </row>
    <row r="1003" spans="13:13" x14ac:dyDescent="0.35">
      <c r="M1003">
        <v>39</v>
      </c>
    </row>
    <row r="1004" spans="13:13" x14ac:dyDescent="0.35">
      <c r="M1004">
        <v>45</v>
      </c>
    </row>
    <row r="1005" spans="13:13" x14ac:dyDescent="0.35">
      <c r="M1005">
        <v>39</v>
      </c>
    </row>
    <row r="1006" spans="13:13" x14ac:dyDescent="0.35">
      <c r="M1006">
        <v>72</v>
      </c>
    </row>
    <row r="1007" spans="13:13" x14ac:dyDescent="0.35">
      <c r="M1007">
        <v>72</v>
      </c>
    </row>
    <row r="1008" spans="13:13" x14ac:dyDescent="0.35">
      <c r="M1008">
        <v>73</v>
      </c>
    </row>
    <row r="1009" spans="13:13" x14ac:dyDescent="0.35">
      <c r="M1009">
        <v>74</v>
      </c>
    </row>
    <row r="1010" spans="13:13" x14ac:dyDescent="0.35">
      <c r="M1010">
        <v>58</v>
      </c>
    </row>
    <row r="1011" spans="13:13" x14ac:dyDescent="0.35">
      <c r="M1011">
        <v>63</v>
      </c>
    </row>
    <row r="1012" spans="13:13" x14ac:dyDescent="0.35">
      <c r="M1012">
        <v>47</v>
      </c>
    </row>
    <row r="1013" spans="13:13" x14ac:dyDescent="0.35">
      <c r="M1013">
        <v>50</v>
      </c>
    </row>
    <row r="1014" spans="13:13" x14ac:dyDescent="0.35">
      <c r="M1014">
        <v>48</v>
      </c>
    </row>
    <row r="1015" spans="13:13" x14ac:dyDescent="0.35">
      <c r="M1015">
        <v>58</v>
      </c>
    </row>
    <row r="1016" spans="13:13" x14ac:dyDescent="0.35">
      <c r="M1016">
        <v>55</v>
      </c>
    </row>
    <row r="1017" spans="13:13" x14ac:dyDescent="0.35">
      <c r="M1017">
        <v>75</v>
      </c>
    </row>
    <row r="1018" spans="13:13" x14ac:dyDescent="0.35">
      <c r="M1018">
        <v>61</v>
      </c>
    </row>
    <row r="1019" spans="13:13" x14ac:dyDescent="0.35">
      <c r="M1019">
        <v>57</v>
      </c>
    </row>
    <row r="1020" spans="13:13" x14ac:dyDescent="0.35">
      <c r="M1020">
        <v>53</v>
      </c>
    </row>
    <row r="1021" spans="13:13" x14ac:dyDescent="0.35">
      <c r="M1021">
        <v>50</v>
      </c>
    </row>
    <row r="1022" spans="13:13" x14ac:dyDescent="0.35">
      <c r="M1022">
        <v>53</v>
      </c>
    </row>
    <row r="1023" spans="13:13" x14ac:dyDescent="0.35">
      <c r="M1023">
        <v>52</v>
      </c>
    </row>
    <row r="1024" spans="13:13" x14ac:dyDescent="0.35">
      <c r="M1024">
        <v>73</v>
      </c>
    </row>
    <row r="1025" spans="13:13" x14ac:dyDescent="0.35">
      <c r="M1025">
        <v>60</v>
      </c>
    </row>
    <row r="1026" spans="13:13" x14ac:dyDescent="0.35">
      <c r="M1026">
        <v>48</v>
      </c>
    </row>
    <row r="1027" spans="13:13" x14ac:dyDescent="0.35">
      <c r="M1027">
        <v>59</v>
      </c>
    </row>
    <row r="1028" spans="13:13" x14ac:dyDescent="0.35">
      <c r="M1028">
        <v>48</v>
      </c>
    </row>
    <row r="1029" spans="13:13" x14ac:dyDescent="0.35">
      <c r="M1029">
        <v>39</v>
      </c>
    </row>
    <row r="1030" spans="13:13" x14ac:dyDescent="0.35">
      <c r="M1030">
        <v>68</v>
      </c>
    </row>
    <row r="1031" spans="13:13" x14ac:dyDescent="0.35">
      <c r="M1031">
        <v>62</v>
      </c>
    </row>
    <row r="1032" spans="13:13" x14ac:dyDescent="0.35">
      <c r="M1032">
        <v>55</v>
      </c>
    </row>
    <row r="1033" spans="13:13" x14ac:dyDescent="0.35">
      <c r="M1033">
        <v>55</v>
      </c>
    </row>
    <row r="1034" spans="13:13" x14ac:dyDescent="0.35">
      <c r="M1034">
        <v>57</v>
      </c>
    </row>
    <row r="1035" spans="13:13" x14ac:dyDescent="0.35">
      <c r="M1035">
        <v>49</v>
      </c>
    </row>
    <row r="1036" spans="13:13" x14ac:dyDescent="0.35">
      <c r="M1036">
        <v>53</v>
      </c>
    </row>
    <row r="1037" spans="13:13" x14ac:dyDescent="0.35">
      <c r="M1037">
        <v>46</v>
      </c>
    </row>
    <row r="1038" spans="13:13" x14ac:dyDescent="0.35">
      <c r="M1038">
        <v>68</v>
      </c>
    </row>
    <row r="1039" spans="13:13" x14ac:dyDescent="0.35">
      <c r="M1039">
        <v>54</v>
      </c>
    </row>
    <row r="1040" spans="13:13" x14ac:dyDescent="0.35">
      <c r="M1040">
        <v>55</v>
      </c>
    </row>
    <row r="1041" spans="13:13" x14ac:dyDescent="0.35">
      <c r="M1041">
        <v>73</v>
      </c>
    </row>
    <row r="1042" spans="13:13" x14ac:dyDescent="0.35">
      <c r="M1042">
        <v>67</v>
      </c>
    </row>
    <row r="1043" spans="13:13" x14ac:dyDescent="0.35">
      <c r="M1043">
        <v>72</v>
      </c>
    </row>
    <row r="1044" spans="13:13" x14ac:dyDescent="0.35">
      <c r="M1044">
        <v>35</v>
      </c>
    </row>
    <row r="1045" spans="13:13" x14ac:dyDescent="0.35">
      <c r="M1045">
        <v>64</v>
      </c>
    </row>
    <row r="1046" spans="13:13" x14ac:dyDescent="0.35">
      <c r="M1046">
        <v>40</v>
      </c>
    </row>
    <row r="1047" spans="13:13" x14ac:dyDescent="0.35">
      <c r="M1047">
        <v>61</v>
      </c>
    </row>
    <row r="1048" spans="13:13" x14ac:dyDescent="0.35">
      <c r="M1048">
        <v>60</v>
      </c>
    </row>
    <row r="1049" spans="13:13" x14ac:dyDescent="0.35">
      <c r="M1049">
        <v>66</v>
      </c>
    </row>
    <row r="1050" spans="13:13" x14ac:dyDescent="0.35">
      <c r="M1050">
        <v>42</v>
      </c>
    </row>
    <row r="1051" spans="13:13" x14ac:dyDescent="0.35">
      <c r="M1051">
        <v>60</v>
      </c>
    </row>
    <row r="1052" spans="13:13" x14ac:dyDescent="0.35">
      <c r="M1052">
        <v>61</v>
      </c>
    </row>
    <row r="1053" spans="13:13" x14ac:dyDescent="0.35">
      <c r="M1053">
        <v>60</v>
      </c>
    </row>
    <row r="1054" spans="13:13" x14ac:dyDescent="0.35">
      <c r="M1054">
        <v>77</v>
      </c>
    </row>
    <row r="1055" spans="13:13" x14ac:dyDescent="0.35">
      <c r="M1055">
        <v>56</v>
      </c>
    </row>
    <row r="1056" spans="13:13" x14ac:dyDescent="0.35">
      <c r="M1056">
        <v>43</v>
      </c>
    </row>
    <row r="1057" spans="13:13" x14ac:dyDescent="0.35">
      <c r="M1057">
        <v>41</v>
      </c>
    </row>
    <row r="1058" spans="13:13" x14ac:dyDescent="0.35">
      <c r="M1058">
        <v>52</v>
      </c>
    </row>
    <row r="1059" spans="13:13" x14ac:dyDescent="0.35">
      <c r="M1059">
        <v>75</v>
      </c>
    </row>
    <row r="1060" spans="13:13" x14ac:dyDescent="0.35">
      <c r="M1060">
        <v>74</v>
      </c>
    </row>
    <row r="1061" spans="13:13" x14ac:dyDescent="0.35">
      <c r="M1061">
        <v>39</v>
      </c>
    </row>
    <row r="1062" spans="13:13" x14ac:dyDescent="0.35">
      <c r="M1062">
        <v>77</v>
      </c>
    </row>
    <row r="1063" spans="13:13" x14ac:dyDescent="0.35">
      <c r="M1063">
        <v>68</v>
      </c>
    </row>
    <row r="1064" spans="13:13" x14ac:dyDescent="0.35">
      <c r="M1064">
        <v>39</v>
      </c>
    </row>
    <row r="1065" spans="13:13" x14ac:dyDescent="0.35">
      <c r="M1065">
        <v>53</v>
      </c>
    </row>
    <row r="1066" spans="13:13" x14ac:dyDescent="0.35">
      <c r="M1066">
        <v>62</v>
      </c>
    </row>
    <row r="1067" spans="13:13" x14ac:dyDescent="0.35">
      <c r="M1067">
        <v>65</v>
      </c>
    </row>
    <row r="1068" spans="13:13" x14ac:dyDescent="0.35">
      <c r="M1068">
        <v>34</v>
      </c>
    </row>
    <row r="1069" spans="13:13" x14ac:dyDescent="0.35">
      <c r="M1069">
        <v>61</v>
      </c>
    </row>
    <row r="1070" spans="13:13" x14ac:dyDescent="0.35">
      <c r="M1070">
        <v>70</v>
      </c>
    </row>
    <row r="1071" spans="13:13" x14ac:dyDescent="0.35">
      <c r="M1071">
        <v>48</v>
      </c>
    </row>
    <row r="1072" spans="13:13" x14ac:dyDescent="0.35">
      <c r="M1072">
        <v>55</v>
      </c>
    </row>
    <row r="1073" spans="13:13" x14ac:dyDescent="0.35">
      <c r="M1073">
        <v>60</v>
      </c>
    </row>
    <row r="1074" spans="13:13" x14ac:dyDescent="0.35">
      <c r="M1074">
        <v>71</v>
      </c>
    </row>
    <row r="1075" spans="13:13" x14ac:dyDescent="0.35">
      <c r="M1075">
        <v>73</v>
      </c>
    </row>
    <row r="1076" spans="13:13" x14ac:dyDescent="0.35">
      <c r="M1076">
        <v>68</v>
      </c>
    </row>
    <row r="1077" spans="13:13" x14ac:dyDescent="0.35">
      <c r="M1077">
        <v>65</v>
      </c>
    </row>
    <row r="1078" spans="13:13" x14ac:dyDescent="0.35">
      <c r="M1078">
        <v>45</v>
      </c>
    </row>
    <row r="1079" spans="13:13" x14ac:dyDescent="0.35">
      <c r="M1079">
        <v>50</v>
      </c>
    </row>
    <row r="1080" spans="13:13" x14ac:dyDescent="0.35">
      <c r="M1080">
        <v>58</v>
      </c>
    </row>
    <row r="1081" spans="13:13" x14ac:dyDescent="0.35">
      <c r="M1081">
        <v>48</v>
      </c>
    </row>
    <row r="1082" spans="13:13" x14ac:dyDescent="0.35">
      <c r="M1082">
        <v>61</v>
      </c>
    </row>
    <row r="1083" spans="13:13" x14ac:dyDescent="0.35">
      <c r="M1083">
        <v>55</v>
      </c>
    </row>
    <row r="1084" spans="13:13" x14ac:dyDescent="0.35">
      <c r="M1084">
        <v>70</v>
      </c>
    </row>
    <row r="1085" spans="13:13" x14ac:dyDescent="0.35">
      <c r="M1085">
        <v>44</v>
      </c>
    </row>
    <row r="1086" spans="13:13" x14ac:dyDescent="0.35">
      <c r="M1086">
        <v>56</v>
      </c>
    </row>
    <row r="1087" spans="13:13" x14ac:dyDescent="0.35">
      <c r="M1087">
        <v>49</v>
      </c>
    </row>
    <row r="1088" spans="13:13" x14ac:dyDescent="0.35">
      <c r="M1088">
        <v>56</v>
      </c>
    </row>
    <row r="1089" spans="13:13" x14ac:dyDescent="0.35">
      <c r="M1089">
        <v>68</v>
      </c>
    </row>
    <row r="1090" spans="13:13" x14ac:dyDescent="0.35">
      <c r="M1090">
        <v>43</v>
      </c>
    </row>
    <row r="1091" spans="13:13" x14ac:dyDescent="0.35">
      <c r="M1091">
        <v>68</v>
      </c>
    </row>
    <row r="1092" spans="13:13" x14ac:dyDescent="0.35">
      <c r="M1092">
        <v>53</v>
      </c>
    </row>
    <row r="1093" spans="13:13" x14ac:dyDescent="0.35">
      <c r="M1093">
        <v>52</v>
      </c>
    </row>
    <row r="1094" spans="13:13" x14ac:dyDescent="0.35">
      <c r="M1094">
        <v>67</v>
      </c>
    </row>
    <row r="1095" spans="13:13" x14ac:dyDescent="0.35">
      <c r="M1095">
        <v>54</v>
      </c>
    </row>
    <row r="1096" spans="13:13" x14ac:dyDescent="0.35">
      <c r="M1096">
        <v>61</v>
      </c>
    </row>
    <row r="1097" spans="13:13" x14ac:dyDescent="0.35">
      <c r="M1097">
        <v>47</v>
      </c>
    </row>
    <row r="1098" spans="13:13" x14ac:dyDescent="0.35">
      <c r="M1098">
        <v>68</v>
      </c>
    </row>
    <row r="1099" spans="13:13" x14ac:dyDescent="0.35">
      <c r="M1099">
        <v>40</v>
      </c>
    </row>
    <row r="1100" spans="13:13" x14ac:dyDescent="0.35">
      <c r="M1100">
        <v>44</v>
      </c>
    </row>
    <row r="1101" spans="13:13" x14ac:dyDescent="0.35">
      <c r="M1101">
        <v>47</v>
      </c>
    </row>
    <row r="1102" spans="13:13" x14ac:dyDescent="0.35">
      <c r="M1102">
        <v>51</v>
      </c>
    </row>
    <row r="1103" spans="13:13" x14ac:dyDescent="0.35">
      <c r="M1103">
        <v>47</v>
      </c>
    </row>
    <row r="1104" spans="13:13" x14ac:dyDescent="0.35">
      <c r="M1104">
        <v>40</v>
      </c>
    </row>
    <row r="1105" spans="13:13" x14ac:dyDescent="0.35">
      <c r="M1105">
        <v>56</v>
      </c>
    </row>
    <row r="1106" spans="13:13" x14ac:dyDescent="0.35">
      <c r="M1106">
        <v>54</v>
      </c>
    </row>
    <row r="1107" spans="13:13" x14ac:dyDescent="0.35">
      <c r="M1107">
        <v>66</v>
      </c>
    </row>
    <row r="1108" spans="13:13" x14ac:dyDescent="0.35">
      <c r="M1108">
        <v>74</v>
      </c>
    </row>
    <row r="1109" spans="13:13" x14ac:dyDescent="0.35">
      <c r="M1109">
        <v>56</v>
      </c>
    </row>
    <row r="1110" spans="13:13" x14ac:dyDescent="0.35">
      <c r="M1110">
        <v>52</v>
      </c>
    </row>
    <row r="1111" spans="13:13" x14ac:dyDescent="0.35">
      <c r="M1111">
        <v>61</v>
      </c>
    </row>
    <row r="1112" spans="13:13" x14ac:dyDescent="0.35">
      <c r="M1112">
        <v>72</v>
      </c>
    </row>
    <row r="1113" spans="13:13" x14ac:dyDescent="0.35">
      <c r="M1113">
        <v>43</v>
      </c>
    </row>
    <row r="1114" spans="13:13" x14ac:dyDescent="0.35">
      <c r="M1114">
        <v>53</v>
      </c>
    </row>
    <row r="1115" spans="13:13" x14ac:dyDescent="0.35">
      <c r="M1115">
        <v>66</v>
      </c>
    </row>
    <row r="1116" spans="13:13" x14ac:dyDescent="0.35">
      <c r="M1116">
        <v>42</v>
      </c>
    </row>
    <row r="1117" spans="13:13" x14ac:dyDescent="0.35">
      <c r="M1117">
        <v>55</v>
      </c>
    </row>
    <row r="1118" spans="13:13" x14ac:dyDescent="0.35">
      <c r="M1118">
        <v>43</v>
      </c>
    </row>
    <row r="1119" spans="13:13" x14ac:dyDescent="0.35">
      <c r="M1119">
        <v>43</v>
      </c>
    </row>
    <row r="1120" spans="13:13" x14ac:dyDescent="0.35">
      <c r="M1120">
        <v>60</v>
      </c>
    </row>
    <row r="1121" spans="13:13" x14ac:dyDescent="0.35">
      <c r="M1121">
        <v>48</v>
      </c>
    </row>
    <row r="1122" spans="13:13" x14ac:dyDescent="0.35">
      <c r="M1122">
        <v>58</v>
      </c>
    </row>
    <row r="1123" spans="13:13" x14ac:dyDescent="0.35">
      <c r="M1123">
        <v>47</v>
      </c>
    </row>
    <row r="1124" spans="13:13" x14ac:dyDescent="0.35">
      <c r="M1124">
        <v>53</v>
      </c>
    </row>
    <row r="1125" spans="13:13" x14ac:dyDescent="0.35">
      <c r="M1125">
        <v>47</v>
      </c>
    </row>
    <row r="1126" spans="13:13" x14ac:dyDescent="0.35">
      <c r="M1126">
        <v>72</v>
      </c>
    </row>
    <row r="1127" spans="13:13" x14ac:dyDescent="0.35">
      <c r="M1127">
        <v>64</v>
      </c>
    </row>
    <row r="1128" spans="13:13" x14ac:dyDescent="0.35">
      <c r="M1128">
        <v>60</v>
      </c>
    </row>
    <row r="1129" spans="13:13" x14ac:dyDescent="0.35">
      <c r="M1129">
        <v>49</v>
      </c>
    </row>
    <row r="1130" spans="13:13" x14ac:dyDescent="0.35">
      <c r="M1130">
        <v>41</v>
      </c>
    </row>
    <row r="1131" spans="13:13" x14ac:dyDescent="0.35">
      <c r="M1131">
        <v>74</v>
      </c>
    </row>
    <row r="1132" spans="13:13" x14ac:dyDescent="0.35">
      <c r="M1132">
        <v>75</v>
      </c>
    </row>
    <row r="1133" spans="13:13" x14ac:dyDescent="0.35">
      <c r="M1133">
        <v>59</v>
      </c>
    </row>
    <row r="1134" spans="13:13" x14ac:dyDescent="0.35">
      <c r="M1134">
        <v>48</v>
      </c>
    </row>
    <row r="1135" spans="13:13" x14ac:dyDescent="0.35">
      <c r="M1135">
        <v>50</v>
      </c>
    </row>
    <row r="1136" spans="13:13" x14ac:dyDescent="0.35">
      <c r="M1136">
        <v>41</v>
      </c>
    </row>
    <row r="1137" spans="13:13" x14ac:dyDescent="0.35">
      <c r="M1137">
        <v>52</v>
      </c>
    </row>
    <row r="1138" spans="13:13" x14ac:dyDescent="0.35">
      <c r="M1138">
        <v>58</v>
      </c>
    </row>
    <row r="1139" spans="13:13" x14ac:dyDescent="0.35">
      <c r="M1139">
        <v>64</v>
      </c>
    </row>
    <row r="1140" spans="13:13" x14ac:dyDescent="0.35">
      <c r="M1140">
        <v>37</v>
      </c>
    </row>
    <row r="1141" spans="13:13" x14ac:dyDescent="0.35">
      <c r="M1141">
        <v>65</v>
      </c>
    </row>
    <row r="1142" spans="13:13" x14ac:dyDescent="0.35">
      <c r="M1142">
        <v>73</v>
      </c>
    </row>
    <row r="1143" spans="13:13" x14ac:dyDescent="0.35">
      <c r="M1143">
        <v>37</v>
      </c>
    </row>
    <row r="1144" spans="13:13" x14ac:dyDescent="0.35">
      <c r="M1144">
        <v>48</v>
      </c>
    </row>
    <row r="1145" spans="13:13" x14ac:dyDescent="0.35">
      <c r="M1145">
        <v>64</v>
      </c>
    </row>
    <row r="1146" spans="13:13" x14ac:dyDescent="0.35">
      <c r="M1146">
        <v>81</v>
      </c>
    </row>
    <row r="1147" spans="13:13" x14ac:dyDescent="0.35">
      <c r="M1147">
        <v>52</v>
      </c>
    </row>
    <row r="1148" spans="13:13" x14ac:dyDescent="0.35">
      <c r="M1148">
        <v>45</v>
      </c>
    </row>
    <row r="1149" spans="13:13" x14ac:dyDescent="0.35">
      <c r="M1149">
        <v>70</v>
      </c>
    </row>
    <row r="1150" spans="13:13" x14ac:dyDescent="0.35">
      <c r="M1150">
        <v>72</v>
      </c>
    </row>
    <row r="1151" spans="13:13" x14ac:dyDescent="0.35">
      <c r="M1151">
        <v>40</v>
      </c>
    </row>
    <row r="1152" spans="13:13" x14ac:dyDescent="0.35">
      <c r="M1152">
        <v>83</v>
      </c>
    </row>
    <row r="1153" spans="13:13" x14ac:dyDescent="0.35">
      <c r="M1153">
        <v>62</v>
      </c>
    </row>
    <row r="1154" spans="13:13" x14ac:dyDescent="0.35">
      <c r="M1154">
        <v>47</v>
      </c>
    </row>
    <row r="1155" spans="13:13" x14ac:dyDescent="0.35">
      <c r="M1155">
        <v>52</v>
      </c>
    </row>
    <row r="1156" spans="13:13" x14ac:dyDescent="0.35">
      <c r="M1156">
        <v>66</v>
      </c>
    </row>
    <row r="1157" spans="13:13" x14ac:dyDescent="0.35">
      <c r="M1157">
        <v>63</v>
      </c>
    </row>
    <row r="1158" spans="13:13" x14ac:dyDescent="0.35">
      <c r="M1158">
        <v>50</v>
      </c>
    </row>
    <row r="1159" spans="13:13" x14ac:dyDescent="0.35">
      <c r="M1159">
        <v>52</v>
      </c>
    </row>
    <row r="1160" spans="13:13" x14ac:dyDescent="0.35">
      <c r="M1160">
        <v>65</v>
      </c>
    </row>
    <row r="1161" spans="13:13" x14ac:dyDescent="0.35">
      <c r="M1161">
        <v>75</v>
      </c>
    </row>
    <row r="1162" spans="13:13" x14ac:dyDescent="0.35">
      <c r="M1162">
        <v>61</v>
      </c>
    </row>
    <row r="1163" spans="13:13" x14ac:dyDescent="0.35">
      <c r="M1163">
        <v>70</v>
      </c>
    </row>
    <row r="1164" spans="13:13" x14ac:dyDescent="0.35">
      <c r="M1164">
        <v>61</v>
      </c>
    </row>
    <row r="1165" spans="13:13" x14ac:dyDescent="0.35">
      <c r="M1165">
        <v>32</v>
      </c>
    </row>
    <row r="1166" spans="13:13" x14ac:dyDescent="0.35">
      <c r="M1166">
        <v>52</v>
      </c>
    </row>
    <row r="1167" spans="13:13" x14ac:dyDescent="0.35">
      <c r="M1167">
        <v>54</v>
      </c>
    </row>
    <row r="1168" spans="13:13" x14ac:dyDescent="0.35">
      <c r="M1168">
        <v>58</v>
      </c>
    </row>
    <row r="1169" spans="13:13" x14ac:dyDescent="0.35">
      <c r="M1169">
        <v>58</v>
      </c>
    </row>
    <row r="1170" spans="13:13" x14ac:dyDescent="0.35">
      <c r="M1170">
        <v>78</v>
      </c>
    </row>
    <row r="1171" spans="13:13" x14ac:dyDescent="0.35">
      <c r="M1171">
        <v>57</v>
      </c>
    </row>
    <row r="1172" spans="13:13" x14ac:dyDescent="0.35">
      <c r="M1172">
        <v>30</v>
      </c>
    </row>
    <row r="1173" spans="13:13" x14ac:dyDescent="0.35">
      <c r="M1173">
        <v>52</v>
      </c>
    </row>
    <row r="1174" spans="13:13" x14ac:dyDescent="0.35">
      <c r="M1174">
        <v>36</v>
      </c>
    </row>
    <row r="1175" spans="13:13" x14ac:dyDescent="0.35">
      <c r="M1175">
        <v>69</v>
      </c>
    </row>
    <row r="1176" spans="13:13" x14ac:dyDescent="0.35">
      <c r="M1176">
        <v>47</v>
      </c>
    </row>
    <row r="1177" spans="13:13" x14ac:dyDescent="0.35">
      <c r="M1177">
        <v>66</v>
      </c>
    </row>
    <row r="1178" spans="13:13" x14ac:dyDescent="0.35">
      <c r="M1178">
        <v>74</v>
      </c>
    </row>
    <row r="1179" spans="13:13" x14ac:dyDescent="0.35">
      <c r="M1179">
        <v>45</v>
      </c>
    </row>
    <row r="1180" spans="13:13" x14ac:dyDescent="0.35">
      <c r="M1180">
        <v>45</v>
      </c>
    </row>
    <row r="1181" spans="13:13" x14ac:dyDescent="0.35">
      <c r="M1181">
        <v>35</v>
      </c>
    </row>
    <row r="1182" spans="13:13" x14ac:dyDescent="0.35">
      <c r="M1182">
        <v>76</v>
      </c>
    </row>
    <row r="1183" spans="13:13" x14ac:dyDescent="0.35">
      <c r="M1183">
        <v>69</v>
      </c>
    </row>
    <row r="1184" spans="13:13" x14ac:dyDescent="0.35">
      <c r="M1184">
        <v>65</v>
      </c>
    </row>
    <row r="1185" spans="13:13" x14ac:dyDescent="0.35">
      <c r="M1185">
        <v>68</v>
      </c>
    </row>
    <row r="1186" spans="13:13" x14ac:dyDescent="0.35">
      <c r="M1186">
        <v>55</v>
      </c>
    </row>
    <row r="1187" spans="13:13" x14ac:dyDescent="0.35">
      <c r="M1187">
        <v>41</v>
      </c>
    </row>
    <row r="1188" spans="13:13" x14ac:dyDescent="0.35">
      <c r="M1188">
        <v>61</v>
      </c>
    </row>
    <row r="1189" spans="13:13" x14ac:dyDescent="0.35">
      <c r="M1189">
        <v>74</v>
      </c>
    </row>
    <row r="1190" spans="13:13" x14ac:dyDescent="0.35">
      <c r="M1190">
        <v>64</v>
      </c>
    </row>
    <row r="1191" spans="13:13" x14ac:dyDescent="0.35">
      <c r="M1191">
        <v>52</v>
      </c>
    </row>
    <row r="1192" spans="13:13" x14ac:dyDescent="0.35">
      <c r="M1192">
        <v>56</v>
      </c>
    </row>
    <row r="1193" spans="13:13" x14ac:dyDescent="0.35">
      <c r="M1193">
        <v>57</v>
      </c>
    </row>
    <row r="1194" spans="13:13" x14ac:dyDescent="0.35">
      <c r="M1194">
        <v>66</v>
      </c>
    </row>
    <row r="1195" spans="13:13" x14ac:dyDescent="0.35">
      <c r="M1195">
        <v>74</v>
      </c>
    </row>
    <row r="1196" spans="13:13" x14ac:dyDescent="0.35">
      <c r="M1196">
        <v>57</v>
      </c>
    </row>
    <row r="1197" spans="13:13" x14ac:dyDescent="0.35">
      <c r="M1197">
        <v>58</v>
      </c>
    </row>
    <row r="1198" spans="13:13" x14ac:dyDescent="0.35">
      <c r="M1198">
        <v>61</v>
      </c>
    </row>
    <row r="1199" spans="13:13" x14ac:dyDescent="0.35">
      <c r="M1199">
        <v>57</v>
      </c>
    </row>
    <row r="1200" spans="13:13" x14ac:dyDescent="0.35">
      <c r="M1200">
        <v>54</v>
      </c>
    </row>
    <row r="1201" spans="13:13" x14ac:dyDescent="0.35">
      <c r="M1201">
        <v>65</v>
      </c>
    </row>
    <row r="1202" spans="13:13" x14ac:dyDescent="0.35">
      <c r="M1202">
        <v>49</v>
      </c>
    </row>
    <row r="1203" spans="13:13" x14ac:dyDescent="0.35">
      <c r="M1203">
        <v>67</v>
      </c>
    </row>
    <row r="1204" spans="13:13" x14ac:dyDescent="0.35">
      <c r="M1204">
        <v>68</v>
      </c>
    </row>
    <row r="1205" spans="13:13" x14ac:dyDescent="0.35">
      <c r="M1205">
        <v>47</v>
      </c>
    </row>
    <row r="1206" spans="13:13" x14ac:dyDescent="0.35">
      <c r="M1206">
        <v>69</v>
      </c>
    </row>
    <row r="1207" spans="13:13" x14ac:dyDescent="0.35">
      <c r="M1207">
        <v>70</v>
      </c>
    </row>
    <row r="1208" spans="13:13" x14ac:dyDescent="0.35">
      <c r="M1208">
        <v>61</v>
      </c>
    </row>
    <row r="1209" spans="13:13" x14ac:dyDescent="0.35">
      <c r="M1209">
        <v>36</v>
      </c>
    </row>
    <row r="1210" spans="13:13" x14ac:dyDescent="0.35">
      <c r="M1210">
        <v>69</v>
      </c>
    </row>
    <row r="1211" spans="13:13" x14ac:dyDescent="0.35">
      <c r="M1211">
        <v>61</v>
      </c>
    </row>
    <row r="1212" spans="13:13" x14ac:dyDescent="0.35">
      <c r="M1212">
        <v>69</v>
      </c>
    </row>
    <row r="1213" spans="13:13" x14ac:dyDescent="0.35">
      <c r="M1213">
        <v>71</v>
      </c>
    </row>
    <row r="1214" spans="13:13" x14ac:dyDescent="0.35">
      <c r="M1214">
        <v>54</v>
      </c>
    </row>
    <row r="1215" spans="13:13" x14ac:dyDescent="0.35">
      <c r="M1215">
        <v>57</v>
      </c>
    </row>
    <row r="1216" spans="13:13" x14ac:dyDescent="0.35">
      <c r="M1216">
        <v>54</v>
      </c>
    </row>
    <row r="1217" spans="13:13" x14ac:dyDescent="0.35">
      <c r="M1217">
        <v>51</v>
      </c>
    </row>
    <row r="1218" spans="13:13" x14ac:dyDescent="0.35">
      <c r="M1218">
        <v>61</v>
      </c>
    </row>
    <row r="1219" spans="13:13" x14ac:dyDescent="0.35">
      <c r="M1219">
        <v>63</v>
      </c>
    </row>
    <row r="1220" spans="13:13" x14ac:dyDescent="0.35">
      <c r="M1220">
        <v>35</v>
      </c>
    </row>
    <row r="1221" spans="13:13" x14ac:dyDescent="0.35">
      <c r="M1221">
        <v>63</v>
      </c>
    </row>
    <row r="1222" spans="13:13" x14ac:dyDescent="0.35">
      <c r="M1222">
        <v>40</v>
      </c>
    </row>
    <row r="1223" spans="13:13" x14ac:dyDescent="0.35">
      <c r="M1223">
        <v>53</v>
      </c>
    </row>
    <row r="1224" spans="13:13" x14ac:dyDescent="0.35">
      <c r="M1224">
        <v>69</v>
      </c>
    </row>
    <row r="1225" spans="13:13" x14ac:dyDescent="0.35">
      <c r="M1225">
        <v>45</v>
      </c>
    </row>
    <row r="1226" spans="13:13" x14ac:dyDescent="0.35">
      <c r="M1226">
        <v>68</v>
      </c>
    </row>
    <row r="1227" spans="13:13" x14ac:dyDescent="0.35">
      <c r="M1227">
        <v>67</v>
      </c>
    </row>
    <row r="1228" spans="13:13" x14ac:dyDescent="0.35">
      <c r="M1228">
        <v>71</v>
      </c>
    </row>
    <row r="1229" spans="13:13" x14ac:dyDescent="0.35">
      <c r="M1229">
        <v>40</v>
      </c>
    </row>
    <row r="1230" spans="13:13" x14ac:dyDescent="0.35">
      <c r="M1230">
        <v>51</v>
      </c>
    </row>
    <row r="1231" spans="13:13" x14ac:dyDescent="0.35">
      <c r="M1231">
        <v>71</v>
      </c>
    </row>
    <row r="1232" spans="13:13" x14ac:dyDescent="0.35">
      <c r="M1232">
        <v>55</v>
      </c>
    </row>
    <row r="1233" spans="13:13" x14ac:dyDescent="0.35">
      <c r="M1233">
        <v>40</v>
      </c>
    </row>
    <row r="1234" spans="13:13" x14ac:dyDescent="0.35">
      <c r="M1234">
        <v>48</v>
      </c>
    </row>
    <row r="1235" spans="13:13" x14ac:dyDescent="0.35">
      <c r="M1235">
        <v>43</v>
      </c>
    </row>
    <row r="1236" spans="13:13" x14ac:dyDescent="0.35">
      <c r="M1236">
        <v>50</v>
      </c>
    </row>
    <row r="1237" spans="13:13" x14ac:dyDescent="0.35">
      <c r="M1237">
        <v>55</v>
      </c>
    </row>
    <row r="1238" spans="13:13" x14ac:dyDescent="0.35">
      <c r="M1238">
        <v>70</v>
      </c>
    </row>
    <row r="1239" spans="13:13" x14ac:dyDescent="0.35">
      <c r="M1239">
        <v>54</v>
      </c>
    </row>
    <row r="1240" spans="13:13" x14ac:dyDescent="0.35">
      <c r="M1240">
        <v>37</v>
      </c>
    </row>
    <row r="1241" spans="13:13" x14ac:dyDescent="0.35">
      <c r="M1241">
        <v>74</v>
      </c>
    </row>
    <row r="1242" spans="13:13" x14ac:dyDescent="0.35">
      <c r="M1242">
        <v>42</v>
      </c>
    </row>
    <row r="1243" spans="13:13" x14ac:dyDescent="0.35">
      <c r="M1243">
        <v>59</v>
      </c>
    </row>
    <row r="1244" spans="13:13" x14ac:dyDescent="0.35">
      <c r="M1244">
        <v>64</v>
      </c>
    </row>
    <row r="1245" spans="13:13" x14ac:dyDescent="0.35">
      <c r="M1245">
        <v>79</v>
      </c>
    </row>
    <row r="1246" spans="13:13" x14ac:dyDescent="0.35">
      <c r="M1246">
        <v>48</v>
      </c>
    </row>
    <row r="1247" spans="13:13" x14ac:dyDescent="0.35">
      <c r="M1247">
        <v>55</v>
      </c>
    </row>
    <row r="1248" spans="13:13" x14ac:dyDescent="0.35">
      <c r="M1248">
        <v>34</v>
      </c>
    </row>
    <row r="1249" spans="13:13" x14ac:dyDescent="0.35">
      <c r="M1249">
        <v>58</v>
      </c>
    </row>
    <row r="1250" spans="13:13" x14ac:dyDescent="0.35">
      <c r="M1250">
        <v>53</v>
      </c>
    </row>
    <row r="1251" spans="13:13" x14ac:dyDescent="0.35">
      <c r="M1251">
        <v>51</v>
      </c>
    </row>
    <row r="1252" spans="13:13" x14ac:dyDescent="0.35">
      <c r="M1252">
        <v>61</v>
      </c>
    </row>
    <row r="1253" spans="13:13" x14ac:dyDescent="0.35">
      <c r="M1253">
        <v>74</v>
      </c>
    </row>
    <row r="1254" spans="13:13" x14ac:dyDescent="0.35">
      <c r="M1254">
        <v>59</v>
      </c>
    </row>
    <row r="1255" spans="13:13" x14ac:dyDescent="0.35">
      <c r="M1255">
        <v>54</v>
      </c>
    </row>
    <row r="1256" spans="13:13" x14ac:dyDescent="0.35">
      <c r="M1256">
        <v>63</v>
      </c>
    </row>
    <row r="1257" spans="13:13" x14ac:dyDescent="0.35">
      <c r="M1257">
        <v>56</v>
      </c>
    </row>
    <row r="1258" spans="13:13" x14ac:dyDescent="0.35">
      <c r="M1258">
        <v>71</v>
      </c>
    </row>
    <row r="1259" spans="13:13" x14ac:dyDescent="0.35">
      <c r="M1259">
        <v>51</v>
      </c>
    </row>
    <row r="1260" spans="13:13" x14ac:dyDescent="0.35">
      <c r="M1260">
        <v>50</v>
      </c>
    </row>
    <row r="1261" spans="13:13" x14ac:dyDescent="0.35">
      <c r="M1261">
        <v>57</v>
      </c>
    </row>
    <row r="1262" spans="13:13" x14ac:dyDescent="0.35">
      <c r="M1262">
        <v>53</v>
      </c>
    </row>
    <row r="1263" spans="13:13" x14ac:dyDescent="0.35">
      <c r="M1263">
        <v>43</v>
      </c>
    </row>
    <row r="1264" spans="13:13" x14ac:dyDescent="0.35">
      <c r="M1264">
        <v>44</v>
      </c>
    </row>
    <row r="1265" spans="13:13" x14ac:dyDescent="0.35">
      <c r="M1265">
        <v>66</v>
      </c>
    </row>
    <row r="1266" spans="13:13" x14ac:dyDescent="0.35">
      <c r="M1266">
        <v>74</v>
      </c>
    </row>
    <row r="1267" spans="13:13" x14ac:dyDescent="0.35">
      <c r="M1267">
        <v>51</v>
      </c>
    </row>
    <row r="1268" spans="13:13" x14ac:dyDescent="0.35">
      <c r="M1268">
        <v>63</v>
      </c>
    </row>
    <row r="1269" spans="13:13" x14ac:dyDescent="0.35">
      <c r="M1269">
        <v>56</v>
      </c>
    </row>
    <row r="1270" spans="13:13" x14ac:dyDescent="0.35">
      <c r="M1270">
        <v>78</v>
      </c>
    </row>
    <row r="1271" spans="13:13" x14ac:dyDescent="0.35">
      <c r="M1271">
        <v>68</v>
      </c>
    </row>
    <row r="1272" spans="13:13" x14ac:dyDescent="0.35">
      <c r="M1272">
        <v>82</v>
      </c>
    </row>
    <row r="1273" spans="13:13" x14ac:dyDescent="0.35">
      <c r="M1273">
        <v>63</v>
      </c>
    </row>
    <row r="1274" spans="13:13" x14ac:dyDescent="0.35">
      <c r="M1274">
        <v>54</v>
      </c>
    </row>
    <row r="1275" spans="13:13" x14ac:dyDescent="0.35">
      <c r="M1275">
        <v>60</v>
      </c>
    </row>
    <row r="1276" spans="13:13" x14ac:dyDescent="0.35">
      <c r="M1276">
        <v>58</v>
      </c>
    </row>
    <row r="1277" spans="13:13" x14ac:dyDescent="0.35">
      <c r="M1277">
        <v>55</v>
      </c>
    </row>
    <row r="1278" spans="13:13" x14ac:dyDescent="0.35">
      <c r="M1278">
        <v>51</v>
      </c>
    </row>
    <row r="1279" spans="13:13" x14ac:dyDescent="0.35">
      <c r="M1279">
        <v>62</v>
      </c>
    </row>
    <row r="1280" spans="13:13" x14ac:dyDescent="0.35">
      <c r="M1280">
        <v>48</v>
      </c>
    </row>
    <row r="1281" spans="13:13" x14ac:dyDescent="0.35">
      <c r="M1281">
        <v>51</v>
      </c>
    </row>
    <row r="1282" spans="13:13" x14ac:dyDescent="0.35">
      <c r="M1282">
        <v>43</v>
      </c>
    </row>
    <row r="1283" spans="13:13" x14ac:dyDescent="0.35">
      <c r="M1283">
        <v>55</v>
      </c>
    </row>
    <row r="1284" spans="13:13" x14ac:dyDescent="0.35">
      <c r="M1284">
        <v>69</v>
      </c>
    </row>
    <row r="1285" spans="13:13" x14ac:dyDescent="0.35">
      <c r="M1285">
        <v>75</v>
      </c>
    </row>
    <row r="1286" spans="13:13" x14ac:dyDescent="0.35">
      <c r="M1286">
        <v>75</v>
      </c>
    </row>
    <row r="1287" spans="13:13" x14ac:dyDescent="0.35">
      <c r="M1287">
        <v>56</v>
      </c>
    </row>
    <row r="1288" spans="13:13" x14ac:dyDescent="0.35">
      <c r="M1288">
        <v>54</v>
      </c>
    </row>
    <row r="1289" spans="13:13" x14ac:dyDescent="0.35">
      <c r="M1289">
        <v>57</v>
      </c>
    </row>
    <row r="1290" spans="13:13" x14ac:dyDescent="0.35">
      <c r="M1290">
        <v>54</v>
      </c>
    </row>
    <row r="1291" spans="13:13" x14ac:dyDescent="0.35">
      <c r="M1291">
        <v>55</v>
      </c>
    </row>
    <row r="1292" spans="13:13" x14ac:dyDescent="0.35">
      <c r="M1292">
        <v>70</v>
      </c>
    </row>
    <row r="1293" spans="13:13" x14ac:dyDescent="0.35">
      <c r="M1293">
        <v>55</v>
      </c>
    </row>
    <row r="1294" spans="13:13" x14ac:dyDescent="0.35">
      <c r="M1294">
        <v>53</v>
      </c>
    </row>
    <row r="1295" spans="13:13" x14ac:dyDescent="0.35">
      <c r="M1295">
        <v>49</v>
      </c>
    </row>
    <row r="1296" spans="13:13" x14ac:dyDescent="0.35">
      <c r="M1296">
        <v>63</v>
      </c>
    </row>
    <row r="1297" spans="13:13" x14ac:dyDescent="0.35">
      <c r="M1297">
        <v>72</v>
      </c>
    </row>
    <row r="1298" spans="13:13" x14ac:dyDescent="0.35">
      <c r="M1298">
        <v>48</v>
      </c>
    </row>
    <row r="1299" spans="13:13" x14ac:dyDescent="0.35">
      <c r="M1299">
        <v>60</v>
      </c>
    </row>
    <row r="1300" spans="13:13" x14ac:dyDescent="0.35">
      <c r="M1300">
        <v>80</v>
      </c>
    </row>
    <row r="1301" spans="13:13" x14ac:dyDescent="0.35">
      <c r="M1301">
        <v>48</v>
      </c>
    </row>
    <row r="1302" spans="13:13" x14ac:dyDescent="0.35">
      <c r="M1302">
        <v>55</v>
      </c>
    </row>
    <row r="1303" spans="13:13" x14ac:dyDescent="0.35">
      <c r="M1303">
        <v>73</v>
      </c>
    </row>
    <row r="1304" spans="13:13" x14ac:dyDescent="0.35">
      <c r="M1304">
        <v>41</v>
      </c>
    </row>
    <row r="1305" spans="13:13" x14ac:dyDescent="0.35">
      <c r="M1305">
        <v>56</v>
      </c>
    </row>
    <row r="1306" spans="13:13" x14ac:dyDescent="0.35">
      <c r="M1306">
        <v>47</v>
      </c>
    </row>
    <row r="1307" spans="13:13" x14ac:dyDescent="0.35">
      <c r="M1307">
        <v>60</v>
      </c>
    </row>
    <row r="1308" spans="13:13" x14ac:dyDescent="0.35">
      <c r="M1308">
        <v>50</v>
      </c>
    </row>
    <row r="1309" spans="13:13" x14ac:dyDescent="0.35">
      <c r="M1309">
        <v>61</v>
      </c>
    </row>
    <row r="1310" spans="13:13" x14ac:dyDescent="0.35">
      <c r="M1310">
        <v>44</v>
      </c>
    </row>
    <row r="1311" spans="13:13" x14ac:dyDescent="0.35">
      <c r="M1311">
        <v>54</v>
      </c>
    </row>
    <row r="1312" spans="13:13" x14ac:dyDescent="0.35">
      <c r="M1312">
        <v>66</v>
      </c>
    </row>
    <row r="1313" spans="13:13" x14ac:dyDescent="0.35">
      <c r="M1313">
        <v>70</v>
      </c>
    </row>
    <row r="1314" spans="13:13" x14ac:dyDescent="0.35">
      <c r="M1314">
        <v>61</v>
      </c>
    </row>
    <row r="1315" spans="13:13" x14ac:dyDescent="0.35">
      <c r="M1315">
        <v>71</v>
      </c>
    </row>
    <row r="1316" spans="13:13" x14ac:dyDescent="0.35">
      <c r="M1316">
        <v>37</v>
      </c>
    </row>
    <row r="1317" spans="13:13" x14ac:dyDescent="0.35">
      <c r="M1317">
        <v>64</v>
      </c>
    </row>
    <row r="1318" spans="13:13" x14ac:dyDescent="0.35">
      <c r="M1318">
        <v>61</v>
      </c>
    </row>
    <row r="1319" spans="13:13" x14ac:dyDescent="0.35">
      <c r="M1319">
        <v>53</v>
      </c>
    </row>
    <row r="1320" spans="13:13" x14ac:dyDescent="0.35">
      <c r="M1320">
        <v>54</v>
      </c>
    </row>
    <row r="1321" spans="13:13" x14ac:dyDescent="0.35">
      <c r="M1321">
        <v>42</v>
      </c>
    </row>
    <row r="1322" spans="13:13" x14ac:dyDescent="0.35">
      <c r="M1322">
        <v>66</v>
      </c>
    </row>
    <row r="1323" spans="13:13" x14ac:dyDescent="0.35">
      <c r="M1323">
        <v>68</v>
      </c>
    </row>
    <row r="1324" spans="13:13" x14ac:dyDescent="0.35">
      <c r="M1324">
        <v>58</v>
      </c>
    </row>
    <row r="1325" spans="13:13" x14ac:dyDescent="0.35">
      <c r="M1325">
        <v>49</v>
      </c>
    </row>
    <row r="1326" spans="13:13" x14ac:dyDescent="0.35">
      <c r="M1326">
        <v>52</v>
      </c>
    </row>
    <row r="1327" spans="13:13" x14ac:dyDescent="0.35">
      <c r="M1327">
        <v>64</v>
      </c>
    </row>
    <row r="1328" spans="13:13" x14ac:dyDescent="0.35">
      <c r="M1328">
        <v>44</v>
      </c>
    </row>
    <row r="1329" spans="13:13" x14ac:dyDescent="0.35">
      <c r="M1329">
        <v>51</v>
      </c>
    </row>
    <row r="1330" spans="13:13" x14ac:dyDescent="0.35">
      <c r="M1330">
        <v>44</v>
      </c>
    </row>
    <row r="1331" spans="13:13" x14ac:dyDescent="0.35">
      <c r="M1331">
        <v>81</v>
      </c>
    </row>
    <row r="1332" spans="13:13" x14ac:dyDescent="0.35">
      <c r="M1332">
        <v>47</v>
      </c>
    </row>
    <row r="1333" spans="13:13" x14ac:dyDescent="0.35">
      <c r="M1333">
        <v>57</v>
      </c>
    </row>
    <row r="1334" spans="13:13" x14ac:dyDescent="0.35">
      <c r="M1334">
        <v>64</v>
      </c>
    </row>
    <row r="1335" spans="13:13" x14ac:dyDescent="0.35">
      <c r="M1335">
        <v>78</v>
      </c>
    </row>
    <row r="1336" spans="13:13" x14ac:dyDescent="0.35">
      <c r="M1336">
        <v>48</v>
      </c>
    </row>
    <row r="1337" spans="13:13" x14ac:dyDescent="0.35">
      <c r="M1337">
        <v>51</v>
      </c>
    </row>
    <row r="1338" spans="13:13" x14ac:dyDescent="0.35">
      <c r="M1338">
        <v>44</v>
      </c>
    </row>
    <row r="1339" spans="13:13" x14ac:dyDescent="0.35">
      <c r="M1339">
        <v>43</v>
      </c>
    </row>
    <row r="1340" spans="13:13" x14ac:dyDescent="0.35">
      <c r="M1340">
        <v>74</v>
      </c>
    </row>
    <row r="1341" spans="13:13" x14ac:dyDescent="0.35">
      <c r="M1341">
        <v>44</v>
      </c>
    </row>
    <row r="1342" spans="13:13" x14ac:dyDescent="0.35">
      <c r="M1342">
        <v>64</v>
      </c>
    </row>
    <row r="1343" spans="13:13" x14ac:dyDescent="0.35">
      <c r="M1343">
        <v>49</v>
      </c>
    </row>
    <row r="1344" spans="13:13" x14ac:dyDescent="0.35">
      <c r="M1344">
        <v>77</v>
      </c>
    </row>
    <row r="1345" spans="13:13" x14ac:dyDescent="0.35">
      <c r="M1345">
        <v>36</v>
      </c>
    </row>
    <row r="1346" spans="13:13" x14ac:dyDescent="0.35">
      <c r="M1346">
        <v>44</v>
      </c>
    </row>
    <row r="1347" spans="13:13" x14ac:dyDescent="0.35">
      <c r="M1347">
        <v>51</v>
      </c>
    </row>
    <row r="1348" spans="13:13" x14ac:dyDescent="0.35">
      <c r="M1348">
        <v>67</v>
      </c>
    </row>
    <row r="1349" spans="13:13" x14ac:dyDescent="0.35">
      <c r="M1349">
        <v>43</v>
      </c>
    </row>
    <row r="1350" spans="13:13" x14ac:dyDescent="0.35">
      <c r="M1350">
        <v>50</v>
      </c>
    </row>
    <row r="1351" spans="13:13" x14ac:dyDescent="0.35">
      <c r="M1351">
        <v>64</v>
      </c>
    </row>
    <row r="1352" spans="13:13" x14ac:dyDescent="0.35">
      <c r="M1352">
        <v>70</v>
      </c>
    </row>
    <row r="1353" spans="13:13" x14ac:dyDescent="0.35">
      <c r="M1353">
        <v>33</v>
      </c>
    </row>
    <row r="1354" spans="13:13" x14ac:dyDescent="0.35">
      <c r="M1354">
        <v>39</v>
      </c>
    </row>
    <row r="1355" spans="13:13" x14ac:dyDescent="0.35">
      <c r="M1355">
        <v>61</v>
      </c>
    </row>
    <row r="1356" spans="13:13" x14ac:dyDescent="0.35">
      <c r="M1356">
        <v>44</v>
      </c>
    </row>
    <row r="1357" spans="13:13" x14ac:dyDescent="0.35">
      <c r="M1357">
        <v>64</v>
      </c>
    </row>
    <row r="1358" spans="13:13" x14ac:dyDescent="0.35">
      <c r="M1358">
        <v>48</v>
      </c>
    </row>
    <row r="1359" spans="13:13" x14ac:dyDescent="0.35">
      <c r="M1359">
        <v>80</v>
      </c>
    </row>
    <row r="1360" spans="13:13" x14ac:dyDescent="0.35">
      <c r="M1360">
        <v>63</v>
      </c>
    </row>
    <row r="1361" spans="13:13" x14ac:dyDescent="0.35">
      <c r="M1361">
        <v>55</v>
      </c>
    </row>
    <row r="1362" spans="13:13" x14ac:dyDescent="0.35">
      <c r="M1362">
        <v>58</v>
      </c>
    </row>
    <row r="1363" spans="13:13" x14ac:dyDescent="0.35">
      <c r="M1363">
        <v>34</v>
      </c>
    </row>
    <row r="1364" spans="13:13" x14ac:dyDescent="0.35">
      <c r="M1364">
        <v>52</v>
      </c>
    </row>
    <row r="1365" spans="13:13" x14ac:dyDescent="0.35">
      <c r="M1365">
        <v>76</v>
      </c>
    </row>
    <row r="1366" spans="13:13" x14ac:dyDescent="0.35">
      <c r="M1366">
        <v>49</v>
      </c>
    </row>
    <row r="1367" spans="13:13" x14ac:dyDescent="0.35">
      <c r="M1367">
        <v>68</v>
      </c>
    </row>
    <row r="1368" spans="13:13" x14ac:dyDescent="0.35">
      <c r="M1368">
        <v>50</v>
      </c>
    </row>
    <row r="1369" spans="13:13" x14ac:dyDescent="0.35">
      <c r="M1369">
        <v>53</v>
      </c>
    </row>
    <row r="1370" spans="13:13" x14ac:dyDescent="0.35">
      <c r="M1370">
        <v>58</v>
      </c>
    </row>
    <row r="1371" spans="13:13" x14ac:dyDescent="0.35">
      <c r="M1371">
        <v>68</v>
      </c>
    </row>
    <row r="1372" spans="13:13" x14ac:dyDescent="0.35">
      <c r="M1372">
        <v>51</v>
      </c>
    </row>
    <row r="1373" spans="13:13" x14ac:dyDescent="0.35">
      <c r="M1373">
        <v>66</v>
      </c>
    </row>
    <row r="1374" spans="13:13" x14ac:dyDescent="0.35">
      <c r="M1374">
        <v>61</v>
      </c>
    </row>
    <row r="1375" spans="13:13" x14ac:dyDescent="0.35">
      <c r="M1375">
        <v>66</v>
      </c>
    </row>
    <row r="1376" spans="13:13" x14ac:dyDescent="0.35">
      <c r="M1376">
        <v>57</v>
      </c>
    </row>
    <row r="1377" spans="13:13" x14ac:dyDescent="0.35">
      <c r="M1377">
        <v>66</v>
      </c>
    </row>
    <row r="1378" spans="13:13" x14ac:dyDescent="0.35">
      <c r="M1378">
        <v>51</v>
      </c>
    </row>
    <row r="1379" spans="13:13" x14ac:dyDescent="0.35">
      <c r="M1379">
        <v>41</v>
      </c>
    </row>
    <row r="1380" spans="13:13" x14ac:dyDescent="0.35">
      <c r="M1380">
        <v>55</v>
      </c>
    </row>
    <row r="1381" spans="13:13" x14ac:dyDescent="0.35">
      <c r="M1381">
        <v>56</v>
      </c>
    </row>
    <row r="1382" spans="13:13" x14ac:dyDescent="0.35">
      <c r="M1382">
        <v>71</v>
      </c>
    </row>
    <row r="1383" spans="13:13" x14ac:dyDescent="0.35">
      <c r="M1383">
        <v>70</v>
      </c>
    </row>
    <row r="1384" spans="13:13" x14ac:dyDescent="0.35">
      <c r="M1384">
        <v>68</v>
      </c>
    </row>
    <row r="1385" spans="13:13" x14ac:dyDescent="0.35">
      <c r="M1385">
        <v>62</v>
      </c>
    </row>
    <row r="1386" spans="13:13" x14ac:dyDescent="0.35">
      <c r="M1386">
        <v>53</v>
      </c>
    </row>
    <row r="1387" spans="13:13" x14ac:dyDescent="0.35">
      <c r="M1387">
        <v>78</v>
      </c>
    </row>
    <row r="1388" spans="13:13" x14ac:dyDescent="0.35">
      <c r="M1388">
        <v>54</v>
      </c>
    </row>
    <row r="1389" spans="13:13" x14ac:dyDescent="0.35">
      <c r="M1389">
        <v>50</v>
      </c>
    </row>
    <row r="1390" spans="13:13" x14ac:dyDescent="0.35">
      <c r="M1390">
        <v>46</v>
      </c>
    </row>
    <row r="1391" spans="13:13" x14ac:dyDescent="0.35">
      <c r="M1391">
        <v>47</v>
      </c>
    </row>
    <row r="1392" spans="13:13" x14ac:dyDescent="0.35">
      <c r="M1392">
        <v>54</v>
      </c>
    </row>
    <row r="1393" spans="13:13" x14ac:dyDescent="0.35">
      <c r="M1393">
        <v>53</v>
      </c>
    </row>
    <row r="1394" spans="13:13" x14ac:dyDescent="0.35">
      <c r="M1394">
        <v>54</v>
      </c>
    </row>
    <row r="1395" spans="13:13" x14ac:dyDescent="0.35">
      <c r="M1395">
        <v>51</v>
      </c>
    </row>
    <row r="1396" spans="13:13" x14ac:dyDescent="0.35">
      <c r="M1396">
        <v>54</v>
      </c>
    </row>
    <row r="1397" spans="13:13" x14ac:dyDescent="0.35">
      <c r="M1397">
        <v>70</v>
      </c>
    </row>
    <row r="1398" spans="13:13" x14ac:dyDescent="0.35">
      <c r="M1398">
        <v>52</v>
      </c>
    </row>
    <row r="1399" spans="13:13" x14ac:dyDescent="0.35">
      <c r="M1399">
        <v>54</v>
      </c>
    </row>
    <row r="1400" spans="13:13" x14ac:dyDescent="0.35">
      <c r="M1400">
        <v>58</v>
      </c>
    </row>
    <row r="1401" spans="13:13" x14ac:dyDescent="0.35">
      <c r="M1401">
        <v>57</v>
      </c>
    </row>
    <row r="1402" spans="13:13" x14ac:dyDescent="0.35">
      <c r="M1402">
        <v>65</v>
      </c>
    </row>
    <row r="1403" spans="13:13" x14ac:dyDescent="0.35">
      <c r="M1403">
        <v>54</v>
      </c>
    </row>
    <row r="1404" spans="13:13" x14ac:dyDescent="0.35">
      <c r="M1404">
        <v>73</v>
      </c>
    </row>
    <row r="1405" spans="13:13" x14ac:dyDescent="0.35">
      <c r="M1405">
        <v>69</v>
      </c>
    </row>
    <row r="1406" spans="13:13" x14ac:dyDescent="0.35">
      <c r="M1406">
        <v>56</v>
      </c>
    </row>
    <row r="1407" spans="13:13" x14ac:dyDescent="0.35">
      <c r="M1407">
        <v>59</v>
      </c>
    </row>
    <row r="1408" spans="13:13" x14ac:dyDescent="0.35">
      <c r="M1408">
        <v>75</v>
      </c>
    </row>
    <row r="1409" spans="13:13" x14ac:dyDescent="0.35">
      <c r="M1409">
        <v>73</v>
      </c>
    </row>
    <row r="1410" spans="13:13" x14ac:dyDescent="0.35">
      <c r="M1410">
        <v>76</v>
      </c>
    </row>
    <row r="1411" spans="13:13" x14ac:dyDescent="0.35">
      <c r="M1411">
        <v>73</v>
      </c>
    </row>
    <row r="1412" spans="13:13" x14ac:dyDescent="0.35">
      <c r="M1412">
        <v>49</v>
      </c>
    </row>
    <row r="1413" spans="13:13" x14ac:dyDescent="0.35">
      <c r="M1413">
        <v>54</v>
      </c>
    </row>
    <row r="1414" spans="13:13" x14ac:dyDescent="0.35">
      <c r="M1414">
        <v>57</v>
      </c>
    </row>
    <row r="1415" spans="13:13" x14ac:dyDescent="0.35">
      <c r="M1415">
        <v>82</v>
      </c>
    </row>
    <row r="1416" spans="13:13" x14ac:dyDescent="0.35">
      <c r="M1416">
        <v>36</v>
      </c>
    </row>
    <row r="1417" spans="13:13" x14ac:dyDescent="0.35">
      <c r="M1417">
        <v>47</v>
      </c>
    </row>
    <row r="1418" spans="13:13" x14ac:dyDescent="0.35">
      <c r="M1418">
        <v>60</v>
      </c>
    </row>
    <row r="1419" spans="13:13" x14ac:dyDescent="0.35">
      <c r="M1419">
        <v>78</v>
      </c>
    </row>
    <row r="1420" spans="13:13" x14ac:dyDescent="0.35">
      <c r="M1420">
        <v>54</v>
      </c>
    </row>
    <row r="1421" spans="13:13" x14ac:dyDescent="0.35">
      <c r="M1421">
        <v>53</v>
      </c>
    </row>
    <row r="1422" spans="13:13" x14ac:dyDescent="0.35">
      <c r="M1422">
        <v>54</v>
      </c>
    </row>
    <row r="1423" spans="13:13" x14ac:dyDescent="0.35">
      <c r="M1423">
        <v>54</v>
      </c>
    </row>
    <row r="1424" spans="13:13" x14ac:dyDescent="0.35">
      <c r="M1424">
        <v>60</v>
      </c>
    </row>
    <row r="1425" spans="13:13" x14ac:dyDescent="0.35">
      <c r="M1425">
        <v>57</v>
      </c>
    </row>
    <row r="1426" spans="13:13" x14ac:dyDescent="0.35">
      <c r="M1426">
        <v>67</v>
      </c>
    </row>
    <row r="1427" spans="13:13" x14ac:dyDescent="0.35">
      <c r="M1427">
        <v>56</v>
      </c>
    </row>
    <row r="1428" spans="13:13" x14ac:dyDescent="0.35">
      <c r="M1428">
        <v>52</v>
      </c>
    </row>
    <row r="1429" spans="13:13" x14ac:dyDescent="0.35">
      <c r="M1429">
        <v>54</v>
      </c>
    </row>
    <row r="1430" spans="13:13" x14ac:dyDescent="0.35">
      <c r="M1430">
        <v>68</v>
      </c>
    </row>
    <row r="1431" spans="13:13" x14ac:dyDescent="0.35">
      <c r="M1431">
        <v>54</v>
      </c>
    </row>
    <row r="1432" spans="13:13" x14ac:dyDescent="0.35">
      <c r="M1432">
        <v>43</v>
      </c>
    </row>
    <row r="1433" spans="13:13" x14ac:dyDescent="0.35">
      <c r="M1433">
        <v>53</v>
      </c>
    </row>
    <row r="1434" spans="13:13" x14ac:dyDescent="0.35">
      <c r="M1434">
        <v>41</v>
      </c>
    </row>
    <row r="1435" spans="13:13" x14ac:dyDescent="0.35">
      <c r="M1435">
        <v>53</v>
      </c>
    </row>
    <row r="1436" spans="13:13" x14ac:dyDescent="0.35">
      <c r="M1436">
        <v>59</v>
      </c>
    </row>
    <row r="1437" spans="13:13" x14ac:dyDescent="0.35">
      <c r="M1437">
        <v>47</v>
      </c>
    </row>
    <row r="1438" spans="13:13" x14ac:dyDescent="0.35">
      <c r="M1438">
        <v>65</v>
      </c>
    </row>
    <row r="1439" spans="13:13" x14ac:dyDescent="0.35">
      <c r="M1439">
        <v>40</v>
      </c>
    </row>
    <row r="1440" spans="13:13" x14ac:dyDescent="0.35">
      <c r="M1440">
        <v>62</v>
      </c>
    </row>
    <row r="1441" spans="13:13" x14ac:dyDescent="0.35">
      <c r="M1441">
        <v>43</v>
      </c>
    </row>
    <row r="1442" spans="13:13" x14ac:dyDescent="0.35">
      <c r="M1442">
        <v>74</v>
      </c>
    </row>
    <row r="1443" spans="13:13" x14ac:dyDescent="0.35">
      <c r="M1443">
        <v>77</v>
      </c>
    </row>
    <row r="1444" spans="13:13" x14ac:dyDescent="0.35">
      <c r="M1444">
        <v>47</v>
      </c>
    </row>
    <row r="1445" spans="13:13" x14ac:dyDescent="0.35">
      <c r="M1445">
        <v>78</v>
      </c>
    </row>
    <row r="1446" spans="13:13" x14ac:dyDescent="0.35">
      <c r="M1446">
        <v>80</v>
      </c>
    </row>
    <row r="1447" spans="13:13" x14ac:dyDescent="0.35">
      <c r="M1447">
        <v>68</v>
      </c>
    </row>
    <row r="1448" spans="13:13" x14ac:dyDescent="0.35">
      <c r="M1448">
        <v>55</v>
      </c>
    </row>
    <row r="1449" spans="13:13" x14ac:dyDescent="0.35">
      <c r="M1449">
        <v>69</v>
      </c>
    </row>
    <row r="1450" spans="13:13" x14ac:dyDescent="0.35">
      <c r="M1450">
        <v>44</v>
      </c>
    </row>
    <row r="1451" spans="13:13" x14ac:dyDescent="0.35">
      <c r="M1451">
        <v>53</v>
      </c>
    </row>
    <row r="1452" spans="13:13" x14ac:dyDescent="0.35">
      <c r="M1452">
        <v>54</v>
      </c>
    </row>
    <row r="1453" spans="13:13" x14ac:dyDescent="0.35">
      <c r="M1453">
        <v>61</v>
      </c>
    </row>
    <row r="1454" spans="13:13" x14ac:dyDescent="0.35">
      <c r="M1454">
        <v>73</v>
      </c>
    </row>
    <row r="1455" spans="13:13" x14ac:dyDescent="0.35">
      <c r="M1455">
        <v>59</v>
      </c>
    </row>
    <row r="1456" spans="13:13" x14ac:dyDescent="0.35">
      <c r="M1456">
        <v>61</v>
      </c>
    </row>
    <row r="1457" spans="13:13" x14ac:dyDescent="0.35">
      <c r="M1457">
        <v>57</v>
      </c>
    </row>
    <row r="1458" spans="13:13" x14ac:dyDescent="0.35">
      <c r="M1458">
        <v>55</v>
      </c>
    </row>
    <row r="1459" spans="13:13" x14ac:dyDescent="0.35">
      <c r="M1459">
        <v>54</v>
      </c>
    </row>
    <row r="1460" spans="13:13" x14ac:dyDescent="0.35">
      <c r="M1460">
        <v>56</v>
      </c>
    </row>
    <row r="1461" spans="13:13" x14ac:dyDescent="0.35">
      <c r="M1461">
        <v>52</v>
      </c>
    </row>
    <row r="1462" spans="13:13" x14ac:dyDescent="0.35">
      <c r="M1462">
        <v>76</v>
      </c>
    </row>
    <row r="1463" spans="13:13" x14ac:dyDescent="0.35">
      <c r="M1463">
        <v>67</v>
      </c>
    </row>
    <row r="1464" spans="13:13" x14ac:dyDescent="0.35">
      <c r="M1464">
        <v>71</v>
      </c>
    </row>
    <row r="1465" spans="13:13" x14ac:dyDescent="0.35">
      <c r="M1465">
        <v>48</v>
      </c>
    </row>
    <row r="1466" spans="13:13" x14ac:dyDescent="0.35">
      <c r="M1466">
        <v>40</v>
      </c>
    </row>
    <row r="1467" spans="13:13" x14ac:dyDescent="0.35">
      <c r="M1467">
        <v>63</v>
      </c>
    </row>
    <row r="1468" spans="13:13" x14ac:dyDescent="0.35">
      <c r="M1468">
        <v>73</v>
      </c>
    </row>
    <row r="1469" spans="13:13" x14ac:dyDescent="0.35">
      <c r="M1469">
        <v>74</v>
      </c>
    </row>
    <row r="1470" spans="13:13" x14ac:dyDescent="0.35">
      <c r="M1470">
        <v>76</v>
      </c>
    </row>
    <row r="1471" spans="13:13" x14ac:dyDescent="0.35">
      <c r="M1471">
        <v>56</v>
      </c>
    </row>
    <row r="1472" spans="13:13" x14ac:dyDescent="0.35">
      <c r="M1472">
        <v>56</v>
      </c>
    </row>
    <row r="1473" spans="13:13" x14ac:dyDescent="0.35">
      <c r="M1473">
        <v>49</v>
      </c>
    </row>
    <row r="1474" spans="13:13" x14ac:dyDescent="0.35">
      <c r="M1474">
        <v>60</v>
      </c>
    </row>
    <row r="1475" spans="13:13" x14ac:dyDescent="0.35">
      <c r="M1475">
        <v>57</v>
      </c>
    </row>
    <row r="1476" spans="13:13" x14ac:dyDescent="0.35">
      <c r="M1476">
        <v>68</v>
      </c>
    </row>
    <row r="1477" spans="13:13" x14ac:dyDescent="0.35">
      <c r="M1477">
        <v>72</v>
      </c>
    </row>
    <row r="1478" spans="13:13" x14ac:dyDescent="0.35">
      <c r="M1478">
        <v>70</v>
      </c>
    </row>
    <row r="1479" spans="13:13" x14ac:dyDescent="0.35">
      <c r="M1479">
        <v>56</v>
      </c>
    </row>
    <row r="1480" spans="13:13" x14ac:dyDescent="0.35">
      <c r="M1480">
        <v>39</v>
      </c>
    </row>
    <row r="1481" spans="13:13" x14ac:dyDescent="0.35">
      <c r="M1481">
        <v>65</v>
      </c>
    </row>
    <row r="1482" spans="13:13" x14ac:dyDescent="0.35">
      <c r="M1482">
        <v>47</v>
      </c>
    </row>
    <row r="1483" spans="13:13" x14ac:dyDescent="0.35">
      <c r="M1483">
        <v>66</v>
      </c>
    </row>
    <row r="1484" spans="13:13" x14ac:dyDescent="0.35">
      <c r="M1484">
        <v>45</v>
      </c>
    </row>
    <row r="1485" spans="13:13" x14ac:dyDescent="0.35">
      <c r="M1485">
        <v>46</v>
      </c>
    </row>
    <row r="1486" spans="13:13" x14ac:dyDescent="0.35">
      <c r="M1486">
        <v>50</v>
      </c>
    </row>
    <row r="1487" spans="13:13" x14ac:dyDescent="0.35">
      <c r="M1487">
        <v>50</v>
      </c>
    </row>
    <row r="1488" spans="13:13" x14ac:dyDescent="0.35">
      <c r="M1488">
        <v>56</v>
      </c>
    </row>
    <row r="1489" spans="13:13" x14ac:dyDescent="0.35">
      <c r="M1489">
        <v>80</v>
      </c>
    </row>
    <row r="1490" spans="13:13" x14ac:dyDescent="0.35">
      <c r="M1490">
        <v>71</v>
      </c>
    </row>
    <row r="1491" spans="13:13" x14ac:dyDescent="0.35">
      <c r="M1491">
        <v>54</v>
      </c>
    </row>
    <row r="1492" spans="13:13" x14ac:dyDescent="0.35">
      <c r="M1492">
        <v>55</v>
      </c>
    </row>
    <row r="1493" spans="13:13" x14ac:dyDescent="0.35">
      <c r="M1493">
        <v>76</v>
      </c>
    </row>
    <row r="1494" spans="13:13" x14ac:dyDescent="0.35">
      <c r="M1494">
        <v>38</v>
      </c>
    </row>
    <row r="1495" spans="13:13" x14ac:dyDescent="0.35">
      <c r="M1495">
        <v>48</v>
      </c>
    </row>
    <row r="1496" spans="13:13" x14ac:dyDescent="0.35">
      <c r="M1496">
        <v>36</v>
      </c>
    </row>
    <row r="1497" spans="13:13" x14ac:dyDescent="0.35">
      <c r="M1497">
        <v>67</v>
      </c>
    </row>
    <row r="1498" spans="13:13" x14ac:dyDescent="0.35">
      <c r="M1498">
        <v>49</v>
      </c>
    </row>
    <row r="1499" spans="13:13" x14ac:dyDescent="0.35">
      <c r="M1499">
        <v>57</v>
      </c>
    </row>
    <row r="1500" spans="13:13" x14ac:dyDescent="0.35">
      <c r="M1500">
        <v>67</v>
      </c>
    </row>
    <row r="1501" spans="13:13" x14ac:dyDescent="0.35">
      <c r="M1501">
        <v>38</v>
      </c>
    </row>
    <row r="1502" spans="13:13" x14ac:dyDescent="0.35">
      <c r="M1502">
        <v>51</v>
      </c>
    </row>
    <row r="1503" spans="13:13" x14ac:dyDescent="0.35">
      <c r="M1503">
        <v>53</v>
      </c>
    </row>
    <row r="1504" spans="13:13" x14ac:dyDescent="0.35">
      <c r="M1504">
        <v>49</v>
      </c>
    </row>
    <row r="1505" spans="13:13" x14ac:dyDescent="0.35">
      <c r="M1505">
        <v>53</v>
      </c>
    </row>
    <row r="1506" spans="13:13" x14ac:dyDescent="0.35">
      <c r="M1506">
        <v>71</v>
      </c>
    </row>
    <row r="1507" spans="13:13" x14ac:dyDescent="0.35">
      <c r="M1507">
        <v>52</v>
      </c>
    </row>
    <row r="1508" spans="13:13" x14ac:dyDescent="0.35">
      <c r="M1508">
        <v>54</v>
      </c>
    </row>
    <row r="1509" spans="13:13" x14ac:dyDescent="0.35">
      <c r="M1509">
        <v>51</v>
      </c>
    </row>
    <row r="1510" spans="13:13" x14ac:dyDescent="0.35">
      <c r="M1510">
        <v>55</v>
      </c>
    </row>
    <row r="1511" spans="13:13" x14ac:dyDescent="0.35">
      <c r="M1511">
        <v>68</v>
      </c>
    </row>
    <row r="1512" spans="13:13" x14ac:dyDescent="0.35">
      <c r="M1512">
        <v>38</v>
      </c>
    </row>
    <row r="1513" spans="13:13" x14ac:dyDescent="0.35">
      <c r="M1513">
        <v>51</v>
      </c>
    </row>
    <row r="1514" spans="13:13" x14ac:dyDescent="0.35">
      <c r="M1514">
        <v>61</v>
      </c>
    </row>
    <row r="1515" spans="13:13" x14ac:dyDescent="0.35">
      <c r="M1515">
        <v>40</v>
      </c>
    </row>
    <row r="1516" spans="13:13" x14ac:dyDescent="0.35">
      <c r="M1516">
        <v>49</v>
      </c>
    </row>
    <row r="1517" spans="13:13" x14ac:dyDescent="0.35">
      <c r="M1517">
        <v>46</v>
      </c>
    </row>
    <row r="1518" spans="13:13" x14ac:dyDescent="0.35">
      <c r="M1518">
        <v>64</v>
      </c>
    </row>
    <row r="1519" spans="13:13" x14ac:dyDescent="0.35">
      <c r="M1519">
        <v>48</v>
      </c>
    </row>
    <row r="1520" spans="13:13" x14ac:dyDescent="0.35">
      <c r="M1520">
        <v>54</v>
      </c>
    </row>
    <row r="1521" spans="13:13" x14ac:dyDescent="0.35">
      <c r="M1521">
        <v>56</v>
      </c>
    </row>
    <row r="1522" spans="13:13" x14ac:dyDescent="0.35">
      <c r="M1522">
        <v>43</v>
      </c>
    </row>
    <row r="1523" spans="13:13" x14ac:dyDescent="0.35">
      <c r="M1523">
        <v>55</v>
      </c>
    </row>
    <row r="1524" spans="13:13" x14ac:dyDescent="0.35">
      <c r="M1524">
        <v>50</v>
      </c>
    </row>
    <row r="1525" spans="13:13" x14ac:dyDescent="0.35">
      <c r="M1525">
        <v>53</v>
      </c>
    </row>
    <row r="1526" spans="13:13" x14ac:dyDescent="0.35">
      <c r="M1526">
        <v>53</v>
      </c>
    </row>
    <row r="1527" spans="13:13" x14ac:dyDescent="0.35">
      <c r="M1527">
        <v>50</v>
      </c>
    </row>
    <row r="1528" spans="13:13" x14ac:dyDescent="0.35">
      <c r="M1528">
        <v>78</v>
      </c>
    </row>
    <row r="1529" spans="13:13" x14ac:dyDescent="0.35">
      <c r="M1529">
        <v>68</v>
      </c>
    </row>
    <row r="1530" spans="13:13" x14ac:dyDescent="0.35">
      <c r="M1530">
        <v>39</v>
      </c>
    </row>
    <row r="1531" spans="13:13" x14ac:dyDescent="0.35">
      <c r="M1531">
        <v>66</v>
      </c>
    </row>
    <row r="1532" spans="13:13" x14ac:dyDescent="0.35">
      <c r="M1532">
        <v>51</v>
      </c>
    </row>
    <row r="1533" spans="13:13" x14ac:dyDescent="0.35">
      <c r="M1533">
        <v>68</v>
      </c>
    </row>
    <row r="1534" spans="13:13" x14ac:dyDescent="0.35">
      <c r="M1534">
        <v>51</v>
      </c>
    </row>
    <row r="1535" spans="13:13" x14ac:dyDescent="0.35">
      <c r="M1535">
        <v>51</v>
      </c>
    </row>
    <row r="1536" spans="13:13" x14ac:dyDescent="0.35">
      <c r="M1536">
        <v>38</v>
      </c>
    </row>
    <row r="1537" spans="13:13" x14ac:dyDescent="0.35">
      <c r="M1537">
        <v>38</v>
      </c>
    </row>
    <row r="1538" spans="13:13" x14ac:dyDescent="0.35">
      <c r="M1538">
        <v>37</v>
      </c>
    </row>
    <row r="1539" spans="13:13" x14ac:dyDescent="0.35">
      <c r="M1539">
        <v>67</v>
      </c>
    </row>
    <row r="1540" spans="13:13" x14ac:dyDescent="0.35">
      <c r="M1540">
        <v>55</v>
      </c>
    </row>
    <row r="1541" spans="13:13" x14ac:dyDescent="0.35">
      <c r="M1541">
        <v>59</v>
      </c>
    </row>
    <row r="1542" spans="13:13" x14ac:dyDescent="0.35">
      <c r="M1542">
        <v>37</v>
      </c>
    </row>
    <row r="1543" spans="13:13" x14ac:dyDescent="0.35">
      <c r="M1543">
        <v>65</v>
      </c>
    </row>
    <row r="1544" spans="13:13" x14ac:dyDescent="0.35">
      <c r="M1544">
        <v>48</v>
      </c>
    </row>
    <row r="1545" spans="13:13" x14ac:dyDescent="0.35">
      <c r="M1545">
        <v>73</v>
      </c>
    </row>
    <row r="1546" spans="13:13" x14ac:dyDescent="0.35">
      <c r="M1546">
        <v>62</v>
      </c>
    </row>
    <row r="1547" spans="13:13" x14ac:dyDescent="0.35">
      <c r="M1547">
        <v>40</v>
      </c>
    </row>
    <row r="1548" spans="13:13" x14ac:dyDescent="0.35">
      <c r="M1548">
        <v>39</v>
      </c>
    </row>
    <row r="1549" spans="13:13" x14ac:dyDescent="0.35">
      <c r="M1549">
        <v>63</v>
      </c>
    </row>
    <row r="1550" spans="13:13" x14ac:dyDescent="0.35">
      <c r="M1550">
        <v>69</v>
      </c>
    </row>
    <row r="1551" spans="13:13" x14ac:dyDescent="0.35">
      <c r="M1551">
        <v>51</v>
      </c>
    </row>
    <row r="1552" spans="13:13" x14ac:dyDescent="0.35">
      <c r="M1552">
        <v>75</v>
      </c>
    </row>
    <row r="1553" spans="13:13" x14ac:dyDescent="0.35">
      <c r="M1553">
        <v>61</v>
      </c>
    </row>
    <row r="1554" spans="13:13" x14ac:dyDescent="0.35">
      <c r="M1554">
        <v>70</v>
      </c>
    </row>
    <row r="1555" spans="13:13" x14ac:dyDescent="0.35">
      <c r="M1555">
        <v>64</v>
      </c>
    </row>
    <row r="1556" spans="13:13" x14ac:dyDescent="0.35">
      <c r="M1556">
        <v>52</v>
      </c>
    </row>
    <row r="1557" spans="13:13" x14ac:dyDescent="0.35">
      <c r="M1557">
        <v>59</v>
      </c>
    </row>
    <row r="1558" spans="13:13" x14ac:dyDescent="0.35">
      <c r="M1558">
        <v>64</v>
      </c>
    </row>
    <row r="1559" spans="13:13" x14ac:dyDescent="0.35">
      <c r="M1559">
        <v>50</v>
      </c>
    </row>
    <row r="1560" spans="13:13" x14ac:dyDescent="0.35">
      <c r="M1560">
        <v>65</v>
      </c>
    </row>
    <row r="1561" spans="13:13" x14ac:dyDescent="0.35">
      <c r="M1561">
        <v>50</v>
      </c>
    </row>
    <row r="1562" spans="13:13" x14ac:dyDescent="0.35">
      <c r="M1562">
        <v>43</v>
      </c>
    </row>
    <row r="1563" spans="13:13" x14ac:dyDescent="0.35">
      <c r="M1563">
        <v>50</v>
      </c>
    </row>
    <row r="1564" spans="13:13" x14ac:dyDescent="0.35">
      <c r="M1564">
        <v>38</v>
      </c>
    </row>
    <row r="1565" spans="13:13" x14ac:dyDescent="0.35">
      <c r="M1565">
        <v>72</v>
      </c>
    </row>
    <row r="1566" spans="13:13" x14ac:dyDescent="0.35">
      <c r="M1566">
        <v>41</v>
      </c>
    </row>
    <row r="1567" spans="13:13" x14ac:dyDescent="0.35">
      <c r="M1567">
        <v>74</v>
      </c>
    </row>
    <row r="1568" spans="13:13" x14ac:dyDescent="0.35">
      <c r="M1568">
        <v>62</v>
      </c>
    </row>
    <row r="1569" spans="13:13" x14ac:dyDescent="0.35">
      <c r="M1569">
        <v>72</v>
      </c>
    </row>
    <row r="1570" spans="13:13" x14ac:dyDescent="0.35">
      <c r="M1570">
        <v>76</v>
      </c>
    </row>
    <row r="1571" spans="13:13" x14ac:dyDescent="0.35">
      <c r="M1571">
        <v>69</v>
      </c>
    </row>
    <row r="1572" spans="13:13" x14ac:dyDescent="0.35">
      <c r="M1572">
        <v>80</v>
      </c>
    </row>
    <row r="1573" spans="13:13" x14ac:dyDescent="0.35">
      <c r="M1573">
        <v>72</v>
      </c>
    </row>
    <row r="1574" spans="13:13" x14ac:dyDescent="0.35">
      <c r="M1574">
        <v>35</v>
      </c>
    </row>
    <row r="1575" spans="13:13" x14ac:dyDescent="0.35">
      <c r="M1575">
        <v>40</v>
      </c>
    </row>
    <row r="1576" spans="13:13" x14ac:dyDescent="0.35">
      <c r="M1576">
        <v>49</v>
      </c>
    </row>
    <row r="1577" spans="13:13" x14ac:dyDescent="0.35">
      <c r="M1577">
        <v>66</v>
      </c>
    </row>
    <row r="1578" spans="13:13" x14ac:dyDescent="0.35">
      <c r="M1578">
        <v>44</v>
      </c>
    </row>
    <row r="1579" spans="13:13" x14ac:dyDescent="0.35">
      <c r="M1579">
        <v>79</v>
      </c>
    </row>
    <row r="1580" spans="13:13" x14ac:dyDescent="0.35">
      <c r="M1580">
        <v>34</v>
      </c>
    </row>
    <row r="1581" spans="13:13" x14ac:dyDescent="0.35">
      <c r="M1581">
        <v>50</v>
      </c>
    </row>
    <row r="1582" spans="13:13" x14ac:dyDescent="0.35">
      <c r="M1582">
        <v>70</v>
      </c>
    </row>
    <row r="1583" spans="13:13" x14ac:dyDescent="0.35">
      <c r="M1583">
        <v>79</v>
      </c>
    </row>
    <row r="1584" spans="13:13" x14ac:dyDescent="0.35">
      <c r="M1584">
        <v>76</v>
      </c>
    </row>
    <row r="1585" spans="13:13" x14ac:dyDescent="0.35">
      <c r="M1585">
        <v>60</v>
      </c>
    </row>
    <row r="1586" spans="13:13" x14ac:dyDescent="0.35">
      <c r="M1586">
        <v>39</v>
      </c>
    </row>
    <row r="1587" spans="13:13" x14ac:dyDescent="0.35">
      <c r="M1587">
        <v>53</v>
      </c>
    </row>
    <row r="1588" spans="13:13" x14ac:dyDescent="0.35">
      <c r="M1588">
        <v>74</v>
      </c>
    </row>
    <row r="1589" spans="13:13" x14ac:dyDescent="0.35">
      <c r="M1589">
        <v>61</v>
      </c>
    </row>
    <row r="1590" spans="13:13" x14ac:dyDescent="0.35">
      <c r="M1590">
        <v>46</v>
      </c>
    </row>
    <row r="1591" spans="13:13" x14ac:dyDescent="0.35">
      <c r="M1591">
        <v>39</v>
      </c>
    </row>
    <row r="1592" spans="13:13" x14ac:dyDescent="0.35">
      <c r="M1592">
        <v>64</v>
      </c>
    </row>
    <row r="1593" spans="13:13" x14ac:dyDescent="0.35">
      <c r="M1593">
        <v>71</v>
      </c>
    </row>
    <row r="1594" spans="13:13" x14ac:dyDescent="0.35">
      <c r="M1594">
        <v>38</v>
      </c>
    </row>
    <row r="1595" spans="13:13" x14ac:dyDescent="0.35">
      <c r="M1595">
        <v>61</v>
      </c>
    </row>
    <row r="1596" spans="13:13" x14ac:dyDescent="0.35">
      <c r="M1596">
        <v>59</v>
      </c>
    </row>
    <row r="1597" spans="13:13" x14ac:dyDescent="0.35">
      <c r="M1597">
        <v>53</v>
      </c>
    </row>
    <row r="1598" spans="13:13" x14ac:dyDescent="0.35">
      <c r="M1598">
        <v>66</v>
      </c>
    </row>
    <row r="1599" spans="13:13" x14ac:dyDescent="0.35">
      <c r="M1599">
        <v>42</v>
      </c>
    </row>
    <row r="1600" spans="13:13" x14ac:dyDescent="0.35">
      <c r="M1600">
        <v>55</v>
      </c>
    </row>
    <row r="1601" spans="13:13" x14ac:dyDescent="0.35">
      <c r="M1601">
        <v>51</v>
      </c>
    </row>
    <row r="1602" spans="13:13" x14ac:dyDescent="0.35">
      <c r="M1602">
        <v>61</v>
      </c>
    </row>
    <row r="1603" spans="13:13" x14ac:dyDescent="0.35">
      <c r="M1603">
        <v>70</v>
      </c>
    </row>
    <row r="1604" spans="13:13" x14ac:dyDescent="0.35">
      <c r="M1604">
        <v>71</v>
      </c>
    </row>
    <row r="1605" spans="13:13" x14ac:dyDescent="0.35">
      <c r="M1605">
        <v>66</v>
      </c>
    </row>
    <row r="1606" spans="13:13" x14ac:dyDescent="0.35">
      <c r="M1606">
        <v>65</v>
      </c>
    </row>
    <row r="1607" spans="13:13" x14ac:dyDescent="0.35">
      <c r="M1607">
        <v>63</v>
      </c>
    </row>
    <row r="1608" spans="13:13" x14ac:dyDescent="0.35">
      <c r="M1608">
        <v>49</v>
      </c>
    </row>
    <row r="1609" spans="13:13" x14ac:dyDescent="0.35">
      <c r="M1609">
        <v>36</v>
      </c>
    </row>
    <row r="1610" spans="13:13" x14ac:dyDescent="0.35">
      <c r="M1610">
        <v>53</v>
      </c>
    </row>
    <row r="1611" spans="13:13" x14ac:dyDescent="0.35">
      <c r="M1611">
        <v>62</v>
      </c>
    </row>
    <row r="1612" spans="13:13" x14ac:dyDescent="0.35">
      <c r="M1612">
        <v>38</v>
      </c>
    </row>
    <row r="1613" spans="13:13" x14ac:dyDescent="0.35">
      <c r="M1613">
        <v>48</v>
      </c>
    </row>
    <row r="1614" spans="13:13" x14ac:dyDescent="0.35">
      <c r="M1614">
        <v>36</v>
      </c>
    </row>
    <row r="1615" spans="13:13" x14ac:dyDescent="0.35">
      <c r="M1615">
        <v>51</v>
      </c>
    </row>
    <row r="1616" spans="13:13" x14ac:dyDescent="0.35">
      <c r="M1616">
        <v>49</v>
      </c>
    </row>
    <row r="1617" spans="13:13" x14ac:dyDescent="0.35">
      <c r="M1617">
        <v>42</v>
      </c>
    </row>
    <row r="1618" spans="13:13" x14ac:dyDescent="0.35">
      <c r="M1618">
        <v>43</v>
      </c>
    </row>
    <row r="1619" spans="13:13" x14ac:dyDescent="0.35">
      <c r="M1619">
        <v>39</v>
      </c>
    </row>
    <row r="1620" spans="13:13" x14ac:dyDescent="0.35">
      <c r="M1620">
        <v>61</v>
      </c>
    </row>
    <row r="1621" spans="13:13" x14ac:dyDescent="0.35">
      <c r="M1621">
        <v>70</v>
      </c>
    </row>
    <row r="1622" spans="13:13" x14ac:dyDescent="0.35">
      <c r="M1622">
        <v>61</v>
      </c>
    </row>
    <row r="1623" spans="13:13" x14ac:dyDescent="0.35">
      <c r="M1623">
        <v>55</v>
      </c>
    </row>
    <row r="1624" spans="13:13" x14ac:dyDescent="0.35">
      <c r="M1624">
        <v>44</v>
      </c>
    </row>
    <row r="1625" spans="13:13" x14ac:dyDescent="0.35">
      <c r="M1625">
        <v>67</v>
      </c>
    </row>
    <row r="1626" spans="13:13" x14ac:dyDescent="0.35">
      <c r="M1626">
        <v>63</v>
      </c>
    </row>
    <row r="1627" spans="13:13" x14ac:dyDescent="0.35">
      <c r="M1627">
        <v>74</v>
      </c>
    </row>
    <row r="1628" spans="13:13" x14ac:dyDescent="0.35">
      <c r="M1628">
        <v>55</v>
      </c>
    </row>
    <row r="1629" spans="13:13" x14ac:dyDescent="0.35">
      <c r="M1629">
        <v>63</v>
      </c>
    </row>
    <row r="1630" spans="13:13" x14ac:dyDescent="0.35">
      <c r="M1630">
        <v>44</v>
      </c>
    </row>
    <row r="1631" spans="13:13" x14ac:dyDescent="0.35">
      <c r="M1631">
        <v>50</v>
      </c>
    </row>
    <row r="1632" spans="13:13" x14ac:dyDescent="0.35">
      <c r="M1632">
        <v>79</v>
      </c>
    </row>
    <row r="1633" spans="13:13" x14ac:dyDescent="0.35">
      <c r="M1633">
        <v>57</v>
      </c>
    </row>
    <row r="1634" spans="13:13" x14ac:dyDescent="0.35">
      <c r="M1634">
        <v>67</v>
      </c>
    </row>
    <row r="1635" spans="13:13" x14ac:dyDescent="0.35">
      <c r="M1635">
        <v>48</v>
      </c>
    </row>
    <row r="1636" spans="13:13" x14ac:dyDescent="0.35">
      <c r="M1636">
        <v>78</v>
      </c>
    </row>
    <row r="1637" spans="13:13" x14ac:dyDescent="0.35">
      <c r="M1637">
        <v>71</v>
      </c>
    </row>
    <row r="1638" spans="13:13" x14ac:dyDescent="0.35">
      <c r="M1638">
        <v>72</v>
      </c>
    </row>
    <row r="1639" spans="13:13" x14ac:dyDescent="0.35">
      <c r="M1639">
        <v>81</v>
      </c>
    </row>
    <row r="1640" spans="13:13" x14ac:dyDescent="0.35">
      <c r="M1640">
        <v>57</v>
      </c>
    </row>
    <row r="1641" spans="13:13" x14ac:dyDescent="0.35">
      <c r="M1641">
        <v>50</v>
      </c>
    </row>
    <row r="1642" spans="13:13" x14ac:dyDescent="0.35">
      <c r="M1642">
        <v>57</v>
      </c>
    </row>
    <row r="1643" spans="13:13" x14ac:dyDescent="0.35">
      <c r="M1643">
        <v>62</v>
      </c>
    </row>
    <row r="1644" spans="13:13" x14ac:dyDescent="0.35">
      <c r="M1644">
        <v>45</v>
      </c>
    </row>
    <row r="1645" spans="13:13" x14ac:dyDescent="0.35">
      <c r="M1645">
        <v>47</v>
      </c>
    </row>
    <row r="1646" spans="13:13" x14ac:dyDescent="0.35">
      <c r="M1646">
        <v>45</v>
      </c>
    </row>
    <row r="1647" spans="13:13" x14ac:dyDescent="0.35">
      <c r="M1647">
        <v>66</v>
      </c>
    </row>
    <row r="1648" spans="13:13" x14ac:dyDescent="0.35">
      <c r="M1648">
        <v>52</v>
      </c>
    </row>
    <row r="1649" spans="13:13" x14ac:dyDescent="0.35">
      <c r="M1649">
        <v>45</v>
      </c>
    </row>
    <row r="1650" spans="13:13" x14ac:dyDescent="0.35">
      <c r="M1650">
        <v>59</v>
      </c>
    </row>
    <row r="1651" spans="13:13" x14ac:dyDescent="0.35">
      <c r="M1651">
        <v>76</v>
      </c>
    </row>
    <row r="1652" spans="13:13" x14ac:dyDescent="0.35">
      <c r="M1652">
        <v>44</v>
      </c>
    </row>
    <row r="1653" spans="13:13" x14ac:dyDescent="0.35">
      <c r="M1653">
        <v>65</v>
      </c>
    </row>
    <row r="1654" spans="13:13" x14ac:dyDescent="0.35">
      <c r="M1654">
        <v>63</v>
      </c>
    </row>
    <row r="1655" spans="13:13" x14ac:dyDescent="0.35">
      <c r="M1655">
        <v>49</v>
      </c>
    </row>
    <row r="1656" spans="13:13" x14ac:dyDescent="0.35">
      <c r="M1656">
        <v>79</v>
      </c>
    </row>
    <row r="1657" spans="13:13" x14ac:dyDescent="0.35">
      <c r="M1657">
        <v>48</v>
      </c>
    </row>
    <row r="1658" spans="13:13" x14ac:dyDescent="0.35">
      <c r="M1658">
        <v>72</v>
      </c>
    </row>
    <row r="1659" spans="13:13" x14ac:dyDescent="0.35">
      <c r="M1659">
        <v>72</v>
      </c>
    </row>
    <row r="1660" spans="13:13" x14ac:dyDescent="0.35">
      <c r="M1660">
        <v>54</v>
      </c>
    </row>
    <row r="1661" spans="13:13" x14ac:dyDescent="0.35">
      <c r="M1661">
        <v>45</v>
      </c>
    </row>
    <row r="1662" spans="13:13" x14ac:dyDescent="0.35">
      <c r="M1662">
        <v>68</v>
      </c>
    </row>
    <row r="1663" spans="13:13" x14ac:dyDescent="0.35">
      <c r="M1663">
        <v>58</v>
      </c>
    </row>
    <row r="1664" spans="13:13" x14ac:dyDescent="0.35">
      <c r="M1664">
        <v>50</v>
      </c>
    </row>
    <row r="1665" spans="13:13" x14ac:dyDescent="0.35">
      <c r="M1665">
        <v>60</v>
      </c>
    </row>
    <row r="1666" spans="13:13" x14ac:dyDescent="0.35">
      <c r="M1666">
        <v>37</v>
      </c>
    </row>
    <row r="1667" spans="13:13" x14ac:dyDescent="0.35">
      <c r="M1667">
        <v>41</v>
      </c>
    </row>
    <row r="1668" spans="13:13" x14ac:dyDescent="0.35">
      <c r="M1668">
        <v>59</v>
      </c>
    </row>
    <row r="1669" spans="13:13" x14ac:dyDescent="0.35">
      <c r="M1669">
        <v>67</v>
      </c>
    </row>
    <row r="1670" spans="13:13" x14ac:dyDescent="0.35">
      <c r="M1670">
        <v>56</v>
      </c>
    </row>
    <row r="1671" spans="13:13" x14ac:dyDescent="0.35">
      <c r="M1671">
        <v>59</v>
      </c>
    </row>
    <row r="1672" spans="13:13" x14ac:dyDescent="0.35">
      <c r="M1672">
        <v>41</v>
      </c>
    </row>
    <row r="1673" spans="13:13" x14ac:dyDescent="0.35">
      <c r="M1673">
        <v>75</v>
      </c>
    </row>
    <row r="1674" spans="13:13" x14ac:dyDescent="0.35">
      <c r="M1674">
        <v>40</v>
      </c>
    </row>
    <row r="1675" spans="13:13" x14ac:dyDescent="0.35">
      <c r="M1675">
        <v>71</v>
      </c>
    </row>
    <row r="1676" spans="13:13" x14ac:dyDescent="0.35">
      <c r="M1676">
        <v>56</v>
      </c>
    </row>
    <row r="1677" spans="13:13" x14ac:dyDescent="0.35">
      <c r="M1677">
        <v>35</v>
      </c>
    </row>
    <row r="1678" spans="13:13" x14ac:dyDescent="0.35">
      <c r="M1678">
        <v>51</v>
      </c>
    </row>
    <row r="1679" spans="13:13" x14ac:dyDescent="0.35">
      <c r="M1679">
        <v>47</v>
      </c>
    </row>
    <row r="1680" spans="13:13" x14ac:dyDescent="0.35">
      <c r="M1680">
        <v>50</v>
      </c>
    </row>
    <row r="1681" spans="13:13" x14ac:dyDescent="0.35">
      <c r="M1681">
        <v>46</v>
      </c>
    </row>
    <row r="1682" spans="13:13" x14ac:dyDescent="0.35">
      <c r="M1682">
        <v>48</v>
      </c>
    </row>
    <row r="1683" spans="13:13" x14ac:dyDescent="0.35">
      <c r="M1683">
        <v>55</v>
      </c>
    </row>
    <row r="1684" spans="13:13" x14ac:dyDescent="0.35">
      <c r="M1684">
        <v>71</v>
      </c>
    </row>
    <row r="1685" spans="13:13" x14ac:dyDescent="0.35">
      <c r="M1685">
        <v>43</v>
      </c>
    </row>
    <row r="1686" spans="13:13" x14ac:dyDescent="0.35">
      <c r="M1686">
        <v>74</v>
      </c>
    </row>
    <row r="1687" spans="13:13" x14ac:dyDescent="0.35">
      <c r="M1687">
        <v>57</v>
      </c>
    </row>
    <row r="1688" spans="13:13" x14ac:dyDescent="0.35">
      <c r="M1688">
        <v>46</v>
      </c>
    </row>
    <row r="1689" spans="13:13" x14ac:dyDescent="0.35">
      <c r="M1689">
        <v>58</v>
      </c>
    </row>
    <row r="1690" spans="13:13" x14ac:dyDescent="0.35">
      <c r="M1690">
        <v>55</v>
      </c>
    </row>
    <row r="1691" spans="13:13" x14ac:dyDescent="0.35">
      <c r="M1691">
        <v>37</v>
      </c>
    </row>
    <row r="1692" spans="13:13" x14ac:dyDescent="0.35">
      <c r="M1692">
        <v>75</v>
      </c>
    </row>
    <row r="1693" spans="13:13" x14ac:dyDescent="0.35">
      <c r="M1693">
        <v>39</v>
      </c>
    </row>
    <row r="1694" spans="13:13" x14ac:dyDescent="0.35">
      <c r="M1694">
        <v>41</v>
      </c>
    </row>
    <row r="1695" spans="13:13" x14ac:dyDescent="0.35">
      <c r="M1695">
        <v>45</v>
      </c>
    </row>
    <row r="1696" spans="13:13" x14ac:dyDescent="0.35">
      <c r="M1696">
        <v>36</v>
      </c>
    </row>
    <row r="1697" spans="13:13" x14ac:dyDescent="0.35">
      <c r="M1697">
        <v>74</v>
      </c>
    </row>
    <row r="1698" spans="13:13" x14ac:dyDescent="0.35">
      <c r="M1698">
        <v>55</v>
      </c>
    </row>
    <row r="1699" spans="13:13" x14ac:dyDescent="0.35">
      <c r="M1699">
        <v>43</v>
      </c>
    </row>
    <row r="1700" spans="13:13" x14ac:dyDescent="0.35">
      <c r="M1700">
        <v>69</v>
      </c>
    </row>
    <row r="1701" spans="13:13" x14ac:dyDescent="0.35">
      <c r="M1701">
        <v>75</v>
      </c>
    </row>
    <row r="1702" spans="13:13" x14ac:dyDescent="0.35">
      <c r="M1702">
        <v>50</v>
      </c>
    </row>
    <row r="1703" spans="13:13" x14ac:dyDescent="0.35">
      <c r="M1703">
        <v>71</v>
      </c>
    </row>
    <row r="1704" spans="13:13" x14ac:dyDescent="0.35">
      <c r="M1704">
        <v>37</v>
      </c>
    </row>
    <row r="1705" spans="13:13" x14ac:dyDescent="0.35">
      <c r="M1705">
        <v>53</v>
      </c>
    </row>
    <row r="1706" spans="13:13" x14ac:dyDescent="0.35">
      <c r="M1706">
        <v>53</v>
      </c>
    </row>
    <row r="1707" spans="13:13" x14ac:dyDescent="0.35">
      <c r="M1707">
        <v>42</v>
      </c>
    </row>
    <row r="1708" spans="13:13" x14ac:dyDescent="0.35">
      <c r="M1708">
        <v>70</v>
      </c>
    </row>
    <row r="1709" spans="13:13" x14ac:dyDescent="0.35">
      <c r="M1709">
        <v>61</v>
      </c>
    </row>
    <row r="1710" spans="13:13" x14ac:dyDescent="0.35">
      <c r="M1710">
        <v>48</v>
      </c>
    </row>
    <row r="1711" spans="13:13" x14ac:dyDescent="0.35">
      <c r="M1711">
        <v>53</v>
      </c>
    </row>
    <row r="1712" spans="13:13" x14ac:dyDescent="0.35">
      <c r="M1712">
        <v>40</v>
      </c>
    </row>
    <row r="1713" spans="13:13" x14ac:dyDescent="0.35">
      <c r="M1713">
        <v>67</v>
      </c>
    </row>
    <row r="1714" spans="13:13" x14ac:dyDescent="0.35">
      <c r="M1714">
        <v>48</v>
      </c>
    </row>
    <row r="1715" spans="13:13" x14ac:dyDescent="0.35">
      <c r="M1715">
        <v>60</v>
      </c>
    </row>
    <row r="1716" spans="13:13" x14ac:dyDescent="0.35">
      <c r="M1716">
        <v>34</v>
      </c>
    </row>
    <row r="1717" spans="13:13" x14ac:dyDescent="0.35">
      <c r="M1717">
        <v>42</v>
      </c>
    </row>
    <row r="1718" spans="13:13" x14ac:dyDescent="0.35">
      <c r="M1718">
        <v>70</v>
      </c>
    </row>
    <row r="1719" spans="13:13" x14ac:dyDescent="0.35">
      <c r="M1719">
        <v>49</v>
      </c>
    </row>
    <row r="1720" spans="13:13" x14ac:dyDescent="0.35">
      <c r="M1720">
        <v>52</v>
      </c>
    </row>
    <row r="1721" spans="13:13" x14ac:dyDescent="0.35">
      <c r="M1721">
        <v>50</v>
      </c>
    </row>
    <row r="1722" spans="13:13" x14ac:dyDescent="0.35">
      <c r="M1722">
        <v>47</v>
      </c>
    </row>
    <row r="1723" spans="13:13" x14ac:dyDescent="0.35">
      <c r="M1723">
        <v>43</v>
      </c>
    </row>
    <row r="1724" spans="13:13" x14ac:dyDescent="0.35">
      <c r="M1724">
        <v>35</v>
      </c>
    </row>
    <row r="1725" spans="13:13" x14ac:dyDescent="0.35">
      <c r="M1725">
        <v>64</v>
      </c>
    </row>
    <row r="1726" spans="13:13" x14ac:dyDescent="0.35">
      <c r="M1726">
        <v>44</v>
      </c>
    </row>
    <row r="1727" spans="13:13" x14ac:dyDescent="0.35">
      <c r="M1727">
        <v>47</v>
      </c>
    </row>
    <row r="1728" spans="13:13" x14ac:dyDescent="0.35">
      <c r="M1728">
        <v>71</v>
      </c>
    </row>
    <row r="1729" spans="13:13" x14ac:dyDescent="0.35">
      <c r="M1729">
        <v>61</v>
      </c>
    </row>
    <row r="1730" spans="13:13" x14ac:dyDescent="0.35">
      <c r="M1730">
        <v>65</v>
      </c>
    </row>
    <row r="1731" spans="13:13" x14ac:dyDescent="0.35">
      <c r="M1731">
        <v>75</v>
      </c>
    </row>
    <row r="1732" spans="13:13" x14ac:dyDescent="0.35">
      <c r="M1732">
        <v>62</v>
      </c>
    </row>
    <row r="1733" spans="13:13" x14ac:dyDescent="0.35">
      <c r="M1733">
        <v>67</v>
      </c>
    </row>
    <row r="1734" spans="13:13" x14ac:dyDescent="0.35">
      <c r="M1734">
        <v>71</v>
      </c>
    </row>
    <row r="1735" spans="13:13" x14ac:dyDescent="0.35">
      <c r="M1735">
        <v>60</v>
      </c>
    </row>
    <row r="1736" spans="13:13" x14ac:dyDescent="0.35">
      <c r="M1736">
        <v>68</v>
      </c>
    </row>
    <row r="1737" spans="13:13" x14ac:dyDescent="0.35">
      <c r="M1737">
        <v>72</v>
      </c>
    </row>
    <row r="1738" spans="13:13" x14ac:dyDescent="0.35">
      <c r="M1738">
        <v>59</v>
      </c>
    </row>
    <row r="1739" spans="13:13" x14ac:dyDescent="0.35">
      <c r="M1739">
        <v>63</v>
      </c>
    </row>
    <row r="1740" spans="13:13" x14ac:dyDescent="0.35">
      <c r="M1740">
        <v>67</v>
      </c>
    </row>
    <row r="1741" spans="13:13" x14ac:dyDescent="0.35">
      <c r="M1741">
        <v>55</v>
      </c>
    </row>
    <row r="1742" spans="13:13" x14ac:dyDescent="0.35">
      <c r="M1742">
        <v>62</v>
      </c>
    </row>
    <row r="1743" spans="13:13" x14ac:dyDescent="0.35">
      <c r="M1743">
        <v>43</v>
      </c>
    </row>
    <row r="1744" spans="13:13" x14ac:dyDescent="0.35">
      <c r="M1744">
        <v>81</v>
      </c>
    </row>
    <row r="1745" spans="13:13" x14ac:dyDescent="0.35">
      <c r="M1745">
        <v>79</v>
      </c>
    </row>
    <row r="1746" spans="13:13" x14ac:dyDescent="0.35">
      <c r="M1746">
        <v>57</v>
      </c>
    </row>
    <row r="1747" spans="13:13" x14ac:dyDescent="0.35">
      <c r="M1747">
        <v>74</v>
      </c>
    </row>
    <row r="1748" spans="13:13" x14ac:dyDescent="0.35">
      <c r="M1748">
        <v>79</v>
      </c>
    </row>
    <row r="1749" spans="13:13" x14ac:dyDescent="0.35">
      <c r="M1749">
        <v>80</v>
      </c>
    </row>
    <row r="1750" spans="13:13" x14ac:dyDescent="0.35">
      <c r="M1750">
        <v>57</v>
      </c>
    </row>
    <row r="1751" spans="13:13" x14ac:dyDescent="0.35">
      <c r="M1751">
        <v>77</v>
      </c>
    </row>
    <row r="1752" spans="13:13" x14ac:dyDescent="0.35">
      <c r="M1752">
        <v>65</v>
      </c>
    </row>
    <row r="1753" spans="13:13" x14ac:dyDescent="0.35">
      <c r="M1753">
        <v>52</v>
      </c>
    </row>
    <row r="1754" spans="13:13" x14ac:dyDescent="0.35">
      <c r="M1754">
        <v>46</v>
      </c>
    </row>
    <row r="1755" spans="13:13" x14ac:dyDescent="0.35">
      <c r="M1755">
        <v>77</v>
      </c>
    </row>
    <row r="1756" spans="13:13" x14ac:dyDescent="0.35">
      <c r="M1756">
        <v>55</v>
      </c>
    </row>
    <row r="1757" spans="13:13" x14ac:dyDescent="0.35">
      <c r="M1757">
        <v>47</v>
      </c>
    </row>
    <row r="1758" spans="13:13" x14ac:dyDescent="0.35">
      <c r="M1758">
        <v>58</v>
      </c>
    </row>
    <row r="1759" spans="13:13" x14ac:dyDescent="0.35">
      <c r="M1759">
        <v>55</v>
      </c>
    </row>
    <row r="1760" spans="13:13" x14ac:dyDescent="0.35">
      <c r="M1760">
        <v>71</v>
      </c>
    </row>
    <row r="1761" spans="13:13" x14ac:dyDescent="0.35">
      <c r="M1761">
        <v>54</v>
      </c>
    </row>
    <row r="1762" spans="13:13" x14ac:dyDescent="0.35">
      <c r="M1762">
        <v>62</v>
      </c>
    </row>
    <row r="1763" spans="13:13" x14ac:dyDescent="0.35">
      <c r="M1763">
        <v>47</v>
      </c>
    </row>
    <row r="1764" spans="13:13" x14ac:dyDescent="0.35">
      <c r="M1764">
        <v>51</v>
      </c>
    </row>
    <row r="1765" spans="13:13" x14ac:dyDescent="0.35">
      <c r="M1765">
        <v>49</v>
      </c>
    </row>
    <row r="1766" spans="13:13" x14ac:dyDescent="0.35">
      <c r="M1766">
        <v>40</v>
      </c>
    </row>
    <row r="1767" spans="13:13" x14ac:dyDescent="0.35">
      <c r="M1767">
        <v>70</v>
      </c>
    </row>
    <row r="1768" spans="13:13" x14ac:dyDescent="0.35">
      <c r="M1768">
        <v>46</v>
      </c>
    </row>
    <row r="1769" spans="13:13" x14ac:dyDescent="0.35">
      <c r="M1769">
        <v>44</v>
      </c>
    </row>
    <row r="1770" spans="13:13" x14ac:dyDescent="0.35">
      <c r="M1770">
        <v>65</v>
      </c>
    </row>
    <row r="1771" spans="13:13" x14ac:dyDescent="0.35">
      <c r="M1771">
        <v>51</v>
      </c>
    </row>
    <row r="1772" spans="13:13" x14ac:dyDescent="0.35">
      <c r="M1772">
        <v>52</v>
      </c>
    </row>
    <row r="1773" spans="13:13" x14ac:dyDescent="0.35">
      <c r="M1773">
        <v>80</v>
      </c>
    </row>
    <row r="1774" spans="13:13" x14ac:dyDescent="0.35">
      <c r="M1774">
        <v>41</v>
      </c>
    </row>
    <row r="1775" spans="13:13" x14ac:dyDescent="0.35">
      <c r="M1775">
        <v>74</v>
      </c>
    </row>
    <row r="1776" spans="13:13" x14ac:dyDescent="0.35">
      <c r="M1776">
        <v>59</v>
      </c>
    </row>
    <row r="1777" spans="13:13" x14ac:dyDescent="0.35">
      <c r="M1777">
        <v>71</v>
      </c>
    </row>
    <row r="1778" spans="13:13" x14ac:dyDescent="0.35">
      <c r="M1778">
        <v>41</v>
      </c>
    </row>
    <row r="1779" spans="13:13" x14ac:dyDescent="0.35">
      <c r="M1779">
        <v>49</v>
      </c>
    </row>
    <row r="1780" spans="13:13" x14ac:dyDescent="0.35">
      <c r="M1780">
        <v>53</v>
      </c>
    </row>
    <row r="1781" spans="13:13" x14ac:dyDescent="0.35">
      <c r="M1781">
        <v>42</v>
      </c>
    </row>
    <row r="1782" spans="13:13" x14ac:dyDescent="0.35">
      <c r="M1782">
        <v>47</v>
      </c>
    </row>
    <row r="1783" spans="13:13" x14ac:dyDescent="0.35">
      <c r="M1783">
        <v>50</v>
      </c>
    </row>
    <row r="1784" spans="13:13" x14ac:dyDescent="0.35">
      <c r="M1784">
        <v>58</v>
      </c>
    </row>
    <row r="1785" spans="13:13" x14ac:dyDescent="0.35">
      <c r="M1785">
        <v>67</v>
      </c>
    </row>
    <row r="1786" spans="13:13" x14ac:dyDescent="0.35">
      <c r="M1786">
        <v>55</v>
      </c>
    </row>
    <row r="1787" spans="13:13" x14ac:dyDescent="0.35">
      <c r="M1787">
        <v>59</v>
      </c>
    </row>
    <row r="1788" spans="13:13" x14ac:dyDescent="0.35">
      <c r="M1788">
        <v>53</v>
      </c>
    </row>
    <row r="1789" spans="13:13" x14ac:dyDescent="0.35">
      <c r="M1789">
        <v>43</v>
      </c>
    </row>
    <row r="1790" spans="13:13" x14ac:dyDescent="0.35">
      <c r="M1790">
        <v>47</v>
      </c>
    </row>
    <row r="1791" spans="13:13" x14ac:dyDescent="0.35">
      <c r="M1791">
        <v>47</v>
      </c>
    </row>
    <row r="1792" spans="13:13" x14ac:dyDescent="0.35">
      <c r="M1792">
        <v>76</v>
      </c>
    </row>
    <row r="1793" spans="13:13" x14ac:dyDescent="0.35">
      <c r="M1793">
        <v>63</v>
      </c>
    </row>
    <row r="1794" spans="13:13" x14ac:dyDescent="0.35">
      <c r="M1794">
        <v>64</v>
      </c>
    </row>
    <row r="1795" spans="13:13" x14ac:dyDescent="0.35">
      <c r="M1795">
        <v>50</v>
      </c>
    </row>
    <row r="1796" spans="13:13" x14ac:dyDescent="0.35">
      <c r="M1796">
        <v>74</v>
      </c>
    </row>
    <row r="1797" spans="13:13" x14ac:dyDescent="0.35">
      <c r="M1797">
        <v>66</v>
      </c>
    </row>
    <row r="1798" spans="13:13" x14ac:dyDescent="0.35">
      <c r="M1798">
        <v>71</v>
      </c>
    </row>
    <row r="1799" spans="13:13" x14ac:dyDescent="0.35">
      <c r="M1799">
        <v>49</v>
      </c>
    </row>
    <row r="1800" spans="13:13" x14ac:dyDescent="0.35">
      <c r="M1800">
        <v>62</v>
      </c>
    </row>
    <row r="1801" spans="13:13" x14ac:dyDescent="0.35">
      <c r="M1801">
        <v>45</v>
      </c>
    </row>
    <row r="1802" spans="13:13" x14ac:dyDescent="0.35">
      <c r="M1802">
        <v>50</v>
      </c>
    </row>
    <row r="1803" spans="13:13" x14ac:dyDescent="0.35">
      <c r="M1803">
        <v>52</v>
      </c>
    </row>
    <row r="1804" spans="13:13" x14ac:dyDescent="0.35">
      <c r="M1804">
        <v>75</v>
      </c>
    </row>
    <row r="1805" spans="13:13" x14ac:dyDescent="0.35">
      <c r="M1805">
        <v>60</v>
      </c>
    </row>
    <row r="1806" spans="13:13" x14ac:dyDescent="0.35">
      <c r="M1806">
        <v>75</v>
      </c>
    </row>
    <row r="1807" spans="13:13" x14ac:dyDescent="0.35">
      <c r="M1807">
        <v>68</v>
      </c>
    </row>
    <row r="1808" spans="13:13" x14ac:dyDescent="0.35">
      <c r="M1808">
        <v>60</v>
      </c>
    </row>
    <row r="1809" spans="13:13" x14ac:dyDescent="0.35">
      <c r="M1809">
        <v>62</v>
      </c>
    </row>
    <row r="1810" spans="13:13" x14ac:dyDescent="0.35">
      <c r="M1810">
        <v>70</v>
      </c>
    </row>
    <row r="1811" spans="13:13" x14ac:dyDescent="0.35">
      <c r="M1811">
        <v>52</v>
      </c>
    </row>
    <row r="1812" spans="13:13" x14ac:dyDescent="0.35">
      <c r="M1812">
        <v>60</v>
      </c>
    </row>
    <row r="1813" spans="13:13" x14ac:dyDescent="0.35">
      <c r="M1813">
        <v>63</v>
      </c>
    </row>
    <row r="1814" spans="13:13" x14ac:dyDescent="0.35">
      <c r="M1814">
        <v>57</v>
      </c>
    </row>
    <row r="1815" spans="13:13" x14ac:dyDescent="0.35">
      <c r="M1815">
        <v>34</v>
      </c>
    </row>
    <row r="1816" spans="13:13" x14ac:dyDescent="0.35">
      <c r="M1816">
        <v>72</v>
      </c>
    </row>
    <row r="1817" spans="13:13" x14ac:dyDescent="0.35">
      <c r="M1817">
        <v>43</v>
      </c>
    </row>
    <row r="1818" spans="13:13" x14ac:dyDescent="0.35">
      <c r="M1818">
        <v>44</v>
      </c>
    </row>
    <row r="1819" spans="13:13" x14ac:dyDescent="0.35">
      <c r="M1819">
        <v>75</v>
      </c>
    </row>
    <row r="1820" spans="13:13" x14ac:dyDescent="0.35">
      <c r="M1820">
        <v>70</v>
      </c>
    </row>
    <row r="1821" spans="13:13" x14ac:dyDescent="0.35">
      <c r="M1821">
        <v>65</v>
      </c>
    </row>
    <row r="1822" spans="13:13" x14ac:dyDescent="0.35">
      <c r="M1822">
        <v>64</v>
      </c>
    </row>
    <row r="1823" spans="13:13" x14ac:dyDescent="0.35">
      <c r="M1823">
        <v>55</v>
      </c>
    </row>
    <row r="1824" spans="13:13" x14ac:dyDescent="0.35">
      <c r="M1824">
        <v>55</v>
      </c>
    </row>
    <row r="1825" spans="13:13" x14ac:dyDescent="0.35">
      <c r="M1825">
        <v>58</v>
      </c>
    </row>
    <row r="1826" spans="13:13" x14ac:dyDescent="0.35">
      <c r="M1826">
        <v>48</v>
      </c>
    </row>
    <row r="1827" spans="13:13" x14ac:dyDescent="0.35">
      <c r="M1827">
        <v>57</v>
      </c>
    </row>
    <row r="1828" spans="13:13" x14ac:dyDescent="0.35">
      <c r="M1828">
        <v>61</v>
      </c>
    </row>
    <row r="1829" spans="13:13" x14ac:dyDescent="0.35">
      <c r="M1829">
        <v>40</v>
      </c>
    </row>
    <row r="1830" spans="13:13" x14ac:dyDescent="0.35">
      <c r="M1830">
        <v>68</v>
      </c>
    </row>
    <row r="1831" spans="13:13" x14ac:dyDescent="0.35">
      <c r="M1831">
        <v>51</v>
      </c>
    </row>
    <row r="1832" spans="13:13" x14ac:dyDescent="0.35">
      <c r="M1832">
        <v>39</v>
      </c>
    </row>
    <row r="1833" spans="13:13" x14ac:dyDescent="0.35">
      <c r="M1833">
        <v>67</v>
      </c>
    </row>
    <row r="1834" spans="13:13" x14ac:dyDescent="0.35">
      <c r="M1834">
        <v>64</v>
      </c>
    </row>
    <row r="1835" spans="13:13" x14ac:dyDescent="0.35">
      <c r="M1835">
        <v>52</v>
      </c>
    </row>
    <row r="1836" spans="13:13" x14ac:dyDescent="0.35">
      <c r="M1836">
        <v>49</v>
      </c>
    </row>
    <row r="1837" spans="13:13" x14ac:dyDescent="0.35">
      <c r="M1837">
        <v>48</v>
      </c>
    </row>
    <row r="1838" spans="13:13" x14ac:dyDescent="0.35">
      <c r="M1838">
        <v>56</v>
      </c>
    </row>
    <row r="1839" spans="13:13" x14ac:dyDescent="0.35">
      <c r="M1839">
        <v>69</v>
      </c>
    </row>
    <row r="1840" spans="13:13" x14ac:dyDescent="0.35">
      <c r="M1840">
        <v>71</v>
      </c>
    </row>
    <row r="1841" spans="13:13" x14ac:dyDescent="0.35">
      <c r="M1841">
        <v>72</v>
      </c>
    </row>
    <row r="1842" spans="13:13" x14ac:dyDescent="0.35">
      <c r="M1842">
        <v>44</v>
      </c>
    </row>
    <row r="1843" spans="13:13" x14ac:dyDescent="0.35">
      <c r="M1843">
        <v>73</v>
      </c>
    </row>
    <row r="1844" spans="13:13" x14ac:dyDescent="0.35">
      <c r="M1844">
        <v>58</v>
      </c>
    </row>
    <row r="1845" spans="13:13" x14ac:dyDescent="0.35">
      <c r="M1845">
        <v>69</v>
      </c>
    </row>
    <row r="1846" spans="13:13" x14ac:dyDescent="0.35">
      <c r="M1846">
        <v>61</v>
      </c>
    </row>
    <row r="1847" spans="13:13" x14ac:dyDescent="0.35">
      <c r="M1847">
        <v>51</v>
      </c>
    </row>
    <row r="1848" spans="13:13" x14ac:dyDescent="0.35">
      <c r="M1848">
        <v>63</v>
      </c>
    </row>
    <row r="1849" spans="13:13" x14ac:dyDescent="0.35">
      <c r="M1849">
        <v>36</v>
      </c>
    </row>
    <row r="1850" spans="13:13" x14ac:dyDescent="0.35">
      <c r="M1850">
        <v>60</v>
      </c>
    </row>
    <row r="1851" spans="13:13" x14ac:dyDescent="0.35">
      <c r="M1851">
        <v>38</v>
      </c>
    </row>
    <row r="1852" spans="13:13" x14ac:dyDescent="0.35">
      <c r="M1852">
        <v>31</v>
      </c>
    </row>
    <row r="1853" spans="13:13" x14ac:dyDescent="0.35">
      <c r="M1853">
        <v>51</v>
      </c>
    </row>
    <row r="1854" spans="13:13" x14ac:dyDescent="0.35">
      <c r="M1854">
        <v>48</v>
      </c>
    </row>
    <row r="1855" spans="13:13" x14ac:dyDescent="0.35">
      <c r="M1855">
        <v>65</v>
      </c>
    </row>
    <row r="1856" spans="13:13" x14ac:dyDescent="0.35">
      <c r="M1856">
        <v>42</v>
      </c>
    </row>
    <row r="1857" spans="13:13" x14ac:dyDescent="0.35">
      <c r="M1857">
        <v>55</v>
      </c>
    </row>
    <row r="1858" spans="13:13" x14ac:dyDescent="0.35">
      <c r="M1858">
        <v>75</v>
      </c>
    </row>
    <row r="1859" spans="13:13" x14ac:dyDescent="0.35">
      <c r="M1859">
        <v>50</v>
      </c>
    </row>
    <row r="1860" spans="13:13" x14ac:dyDescent="0.35">
      <c r="M1860">
        <v>54</v>
      </c>
    </row>
    <row r="1861" spans="13:13" x14ac:dyDescent="0.35">
      <c r="M1861">
        <v>41</v>
      </c>
    </row>
    <row r="1862" spans="13:13" x14ac:dyDescent="0.35">
      <c r="M1862">
        <v>60</v>
      </c>
    </row>
    <row r="1863" spans="13:13" x14ac:dyDescent="0.35">
      <c r="M1863">
        <v>51</v>
      </c>
    </row>
    <row r="1864" spans="13:13" x14ac:dyDescent="0.35">
      <c r="M1864">
        <v>47</v>
      </c>
    </row>
    <row r="1865" spans="13:13" x14ac:dyDescent="0.35">
      <c r="M1865">
        <v>55</v>
      </c>
    </row>
    <row r="1866" spans="13:13" x14ac:dyDescent="0.35">
      <c r="M1866">
        <v>44</v>
      </c>
    </row>
    <row r="1867" spans="13:13" x14ac:dyDescent="0.35">
      <c r="M1867">
        <v>53</v>
      </c>
    </row>
    <row r="1868" spans="13:13" x14ac:dyDescent="0.35">
      <c r="M1868">
        <v>58</v>
      </c>
    </row>
    <row r="1869" spans="13:13" x14ac:dyDescent="0.35">
      <c r="M1869">
        <v>42</v>
      </c>
    </row>
    <row r="1870" spans="13:13" x14ac:dyDescent="0.35">
      <c r="M1870">
        <v>55</v>
      </c>
    </row>
    <row r="1871" spans="13:13" x14ac:dyDescent="0.35">
      <c r="M1871">
        <v>49</v>
      </c>
    </row>
    <row r="1872" spans="13:13" x14ac:dyDescent="0.35">
      <c r="M1872">
        <v>59</v>
      </c>
    </row>
    <row r="1873" spans="13:13" x14ac:dyDescent="0.35">
      <c r="M1873">
        <v>62</v>
      </c>
    </row>
    <row r="1874" spans="13:13" x14ac:dyDescent="0.35">
      <c r="M1874">
        <v>54</v>
      </c>
    </row>
    <row r="1875" spans="13:13" x14ac:dyDescent="0.35">
      <c r="M1875">
        <v>78</v>
      </c>
    </row>
    <row r="1876" spans="13:13" x14ac:dyDescent="0.35">
      <c r="M1876">
        <v>74</v>
      </c>
    </row>
    <row r="1877" spans="13:13" x14ac:dyDescent="0.35">
      <c r="M1877">
        <v>39</v>
      </c>
    </row>
    <row r="1878" spans="13:13" x14ac:dyDescent="0.35">
      <c r="M1878">
        <v>67</v>
      </c>
    </row>
    <row r="1879" spans="13:13" x14ac:dyDescent="0.35">
      <c r="M1879">
        <v>68</v>
      </c>
    </row>
    <row r="1880" spans="13:13" x14ac:dyDescent="0.35">
      <c r="M1880">
        <v>75</v>
      </c>
    </row>
    <row r="1881" spans="13:13" x14ac:dyDescent="0.35">
      <c r="M1881">
        <v>51</v>
      </c>
    </row>
    <row r="1882" spans="13:13" x14ac:dyDescent="0.35">
      <c r="M1882">
        <v>42</v>
      </c>
    </row>
    <row r="1883" spans="13:13" x14ac:dyDescent="0.35">
      <c r="M1883">
        <v>57</v>
      </c>
    </row>
    <row r="1884" spans="13:13" x14ac:dyDescent="0.35">
      <c r="M1884">
        <v>58</v>
      </c>
    </row>
    <row r="1885" spans="13:13" x14ac:dyDescent="0.35">
      <c r="M1885">
        <v>57</v>
      </c>
    </row>
    <row r="1886" spans="13:13" x14ac:dyDescent="0.35">
      <c r="M1886">
        <v>41</v>
      </c>
    </row>
    <row r="1887" spans="13:13" x14ac:dyDescent="0.35">
      <c r="M1887">
        <v>42</v>
      </c>
    </row>
    <row r="1888" spans="13:13" x14ac:dyDescent="0.35">
      <c r="M1888">
        <v>69</v>
      </c>
    </row>
    <row r="1889" spans="13:13" x14ac:dyDescent="0.35">
      <c r="M1889">
        <v>55</v>
      </c>
    </row>
    <row r="1890" spans="13:13" x14ac:dyDescent="0.35">
      <c r="M1890">
        <v>51</v>
      </c>
    </row>
    <row r="1891" spans="13:13" x14ac:dyDescent="0.35">
      <c r="M1891">
        <v>44</v>
      </c>
    </row>
    <row r="1892" spans="13:13" x14ac:dyDescent="0.35">
      <c r="M1892">
        <v>38</v>
      </c>
    </row>
    <row r="1893" spans="13:13" x14ac:dyDescent="0.35">
      <c r="M1893">
        <v>37</v>
      </c>
    </row>
    <row r="1894" spans="13:13" x14ac:dyDescent="0.35">
      <c r="M1894">
        <v>41</v>
      </c>
    </row>
    <row r="1895" spans="13:13" x14ac:dyDescent="0.35">
      <c r="M1895">
        <v>58</v>
      </c>
    </row>
    <row r="1896" spans="13:13" x14ac:dyDescent="0.35">
      <c r="M1896">
        <v>52</v>
      </c>
    </row>
    <row r="1897" spans="13:13" x14ac:dyDescent="0.35">
      <c r="M1897">
        <v>77</v>
      </c>
    </row>
    <row r="1898" spans="13:13" x14ac:dyDescent="0.35">
      <c r="M1898">
        <v>48</v>
      </c>
    </row>
    <row r="1899" spans="13:13" x14ac:dyDescent="0.35">
      <c r="M1899">
        <v>72</v>
      </c>
    </row>
    <row r="1900" spans="13:13" x14ac:dyDescent="0.35">
      <c r="M1900">
        <v>81</v>
      </c>
    </row>
    <row r="1901" spans="13:13" x14ac:dyDescent="0.35">
      <c r="M1901">
        <v>76</v>
      </c>
    </row>
    <row r="1902" spans="13:13" x14ac:dyDescent="0.35">
      <c r="M1902">
        <v>62</v>
      </c>
    </row>
    <row r="1903" spans="13:13" x14ac:dyDescent="0.35">
      <c r="M1903">
        <v>43</v>
      </c>
    </row>
    <row r="1904" spans="13:13" x14ac:dyDescent="0.35">
      <c r="M1904">
        <v>39</v>
      </c>
    </row>
    <row r="1905" spans="13:13" x14ac:dyDescent="0.35">
      <c r="M1905">
        <v>55</v>
      </c>
    </row>
    <row r="1906" spans="13:13" x14ac:dyDescent="0.35">
      <c r="M1906">
        <v>58</v>
      </c>
    </row>
    <row r="1907" spans="13:13" x14ac:dyDescent="0.35">
      <c r="M1907">
        <v>72</v>
      </c>
    </row>
    <row r="1908" spans="13:13" x14ac:dyDescent="0.35">
      <c r="M1908">
        <v>55</v>
      </c>
    </row>
    <row r="1909" spans="13:13" x14ac:dyDescent="0.35">
      <c r="M1909">
        <v>40</v>
      </c>
    </row>
    <row r="1910" spans="13:13" x14ac:dyDescent="0.35">
      <c r="M1910">
        <v>67</v>
      </c>
    </row>
    <row r="1911" spans="13:13" x14ac:dyDescent="0.35">
      <c r="M1911">
        <v>46</v>
      </c>
    </row>
    <row r="1912" spans="13:13" x14ac:dyDescent="0.35">
      <c r="M1912">
        <v>66</v>
      </c>
    </row>
    <row r="1913" spans="13:13" x14ac:dyDescent="0.35">
      <c r="M1913">
        <v>56</v>
      </c>
    </row>
    <row r="1914" spans="13:13" x14ac:dyDescent="0.35">
      <c r="M1914">
        <v>55</v>
      </c>
    </row>
    <row r="1915" spans="13:13" x14ac:dyDescent="0.35">
      <c r="M1915">
        <v>59</v>
      </c>
    </row>
    <row r="1916" spans="13:13" x14ac:dyDescent="0.35">
      <c r="M1916">
        <v>63</v>
      </c>
    </row>
    <row r="1917" spans="13:13" x14ac:dyDescent="0.35">
      <c r="M1917">
        <v>58</v>
      </c>
    </row>
    <row r="1918" spans="13:13" x14ac:dyDescent="0.35">
      <c r="M1918">
        <v>36</v>
      </c>
    </row>
    <row r="1919" spans="13:13" x14ac:dyDescent="0.35">
      <c r="M1919">
        <v>45</v>
      </c>
    </row>
    <row r="1920" spans="13:13" x14ac:dyDescent="0.35">
      <c r="M1920">
        <v>50</v>
      </c>
    </row>
    <row r="1921" spans="13:13" x14ac:dyDescent="0.35">
      <c r="M1921">
        <v>61</v>
      </c>
    </row>
    <row r="1922" spans="13:13" x14ac:dyDescent="0.35">
      <c r="M1922">
        <v>49</v>
      </c>
    </row>
    <row r="1923" spans="13:13" x14ac:dyDescent="0.35">
      <c r="M1923">
        <v>54</v>
      </c>
    </row>
    <row r="1924" spans="13:13" x14ac:dyDescent="0.35">
      <c r="M1924">
        <v>70</v>
      </c>
    </row>
    <row r="1925" spans="13:13" x14ac:dyDescent="0.35">
      <c r="M1925">
        <v>83</v>
      </c>
    </row>
    <row r="1926" spans="13:13" x14ac:dyDescent="0.35">
      <c r="M1926">
        <v>67</v>
      </c>
    </row>
    <row r="1927" spans="13:13" x14ac:dyDescent="0.35">
      <c r="M1927">
        <v>49</v>
      </c>
    </row>
    <row r="1928" spans="13:13" x14ac:dyDescent="0.35">
      <c r="M1928">
        <v>57</v>
      </c>
    </row>
    <row r="1929" spans="13:13" x14ac:dyDescent="0.35">
      <c r="M1929">
        <v>56</v>
      </c>
    </row>
    <row r="1930" spans="13:13" x14ac:dyDescent="0.35">
      <c r="M1930">
        <v>69</v>
      </c>
    </row>
    <row r="1931" spans="13:13" x14ac:dyDescent="0.35">
      <c r="M1931">
        <v>61</v>
      </c>
    </row>
    <row r="1932" spans="13:13" x14ac:dyDescent="0.35">
      <c r="M1932">
        <v>52</v>
      </c>
    </row>
    <row r="1933" spans="13:13" x14ac:dyDescent="0.35">
      <c r="M1933">
        <v>79</v>
      </c>
    </row>
    <row r="1934" spans="13:13" x14ac:dyDescent="0.35">
      <c r="M1934">
        <v>44</v>
      </c>
    </row>
    <row r="1935" spans="13:13" x14ac:dyDescent="0.35">
      <c r="M1935">
        <v>58</v>
      </c>
    </row>
    <row r="1936" spans="13:13" x14ac:dyDescent="0.35">
      <c r="M1936">
        <v>75</v>
      </c>
    </row>
    <row r="1937" spans="13:13" x14ac:dyDescent="0.35">
      <c r="M1937">
        <v>51</v>
      </c>
    </row>
    <row r="1938" spans="13:13" x14ac:dyDescent="0.35">
      <c r="M1938">
        <v>70</v>
      </c>
    </row>
    <row r="1939" spans="13:13" x14ac:dyDescent="0.35">
      <c r="M1939">
        <v>77</v>
      </c>
    </row>
    <row r="1940" spans="13:13" x14ac:dyDescent="0.35">
      <c r="M1940">
        <v>67</v>
      </c>
    </row>
    <row r="1941" spans="13:13" x14ac:dyDescent="0.35">
      <c r="M1941">
        <v>53</v>
      </c>
    </row>
    <row r="1942" spans="13:13" x14ac:dyDescent="0.35">
      <c r="M1942">
        <v>42</v>
      </c>
    </row>
    <row r="1943" spans="13:13" x14ac:dyDescent="0.35">
      <c r="M1943">
        <v>76</v>
      </c>
    </row>
    <row r="1944" spans="13:13" x14ac:dyDescent="0.35">
      <c r="M1944">
        <v>49</v>
      </c>
    </row>
    <row r="1945" spans="13:13" x14ac:dyDescent="0.35">
      <c r="M1945">
        <v>42</v>
      </c>
    </row>
    <row r="1946" spans="13:13" x14ac:dyDescent="0.35">
      <c r="M1946">
        <v>50</v>
      </c>
    </row>
    <row r="1947" spans="13:13" x14ac:dyDescent="0.35">
      <c r="M1947">
        <v>75</v>
      </c>
    </row>
    <row r="1948" spans="13:13" x14ac:dyDescent="0.35">
      <c r="M1948">
        <v>44</v>
      </c>
    </row>
    <row r="1949" spans="13:13" x14ac:dyDescent="0.35">
      <c r="M1949">
        <v>52</v>
      </c>
    </row>
    <row r="1950" spans="13:13" x14ac:dyDescent="0.35">
      <c r="M1950">
        <v>58</v>
      </c>
    </row>
    <row r="1951" spans="13:13" x14ac:dyDescent="0.35">
      <c r="M1951">
        <v>72</v>
      </c>
    </row>
    <row r="1952" spans="13:13" x14ac:dyDescent="0.35">
      <c r="M1952">
        <v>86</v>
      </c>
    </row>
    <row r="1953" spans="13:13" x14ac:dyDescent="0.35">
      <c r="M1953">
        <v>50</v>
      </c>
    </row>
    <row r="1954" spans="13:13" x14ac:dyDescent="0.35">
      <c r="M1954">
        <v>75</v>
      </c>
    </row>
    <row r="1955" spans="13:13" x14ac:dyDescent="0.35">
      <c r="M1955">
        <v>50</v>
      </c>
    </row>
    <row r="1956" spans="13:13" x14ac:dyDescent="0.35">
      <c r="M1956">
        <v>62</v>
      </c>
    </row>
    <row r="1957" spans="13:13" x14ac:dyDescent="0.35">
      <c r="M1957">
        <v>76</v>
      </c>
    </row>
    <row r="1958" spans="13:13" x14ac:dyDescent="0.35">
      <c r="M1958">
        <v>50</v>
      </c>
    </row>
    <row r="1959" spans="13:13" x14ac:dyDescent="0.35">
      <c r="M1959">
        <v>70</v>
      </c>
    </row>
    <row r="1960" spans="13:13" x14ac:dyDescent="0.35">
      <c r="M1960">
        <v>36</v>
      </c>
    </row>
    <row r="1961" spans="13:13" x14ac:dyDescent="0.35">
      <c r="M1961">
        <v>76</v>
      </c>
    </row>
    <row r="1962" spans="13:13" x14ac:dyDescent="0.35">
      <c r="M1962">
        <v>61</v>
      </c>
    </row>
    <row r="1963" spans="13:13" x14ac:dyDescent="0.35">
      <c r="M1963">
        <v>64</v>
      </c>
    </row>
    <row r="1964" spans="13:13" x14ac:dyDescent="0.35">
      <c r="M1964">
        <v>48</v>
      </c>
    </row>
    <row r="1965" spans="13:13" x14ac:dyDescent="0.35">
      <c r="M1965">
        <v>74</v>
      </c>
    </row>
    <row r="1966" spans="13:13" x14ac:dyDescent="0.35">
      <c r="M1966">
        <v>60</v>
      </c>
    </row>
    <row r="1967" spans="13:13" x14ac:dyDescent="0.35">
      <c r="M1967">
        <v>79</v>
      </c>
    </row>
    <row r="1968" spans="13:13" x14ac:dyDescent="0.35">
      <c r="M1968">
        <v>54</v>
      </c>
    </row>
    <row r="1969" spans="13:13" x14ac:dyDescent="0.35">
      <c r="M1969">
        <v>63</v>
      </c>
    </row>
    <row r="1970" spans="13:13" x14ac:dyDescent="0.35">
      <c r="M1970">
        <v>77</v>
      </c>
    </row>
    <row r="1971" spans="13:13" x14ac:dyDescent="0.35">
      <c r="M1971">
        <v>48</v>
      </c>
    </row>
    <row r="1972" spans="13:13" x14ac:dyDescent="0.35">
      <c r="M1972">
        <v>60</v>
      </c>
    </row>
    <row r="1973" spans="13:13" x14ac:dyDescent="0.35">
      <c r="M1973">
        <v>43</v>
      </c>
    </row>
    <row r="1974" spans="13:13" x14ac:dyDescent="0.35">
      <c r="M1974">
        <v>55</v>
      </c>
    </row>
    <row r="1975" spans="13:13" x14ac:dyDescent="0.35">
      <c r="M1975">
        <v>51</v>
      </c>
    </row>
    <row r="1976" spans="13:13" x14ac:dyDescent="0.35">
      <c r="M1976">
        <v>55</v>
      </c>
    </row>
    <row r="1977" spans="13:13" x14ac:dyDescent="0.35">
      <c r="M1977">
        <v>57</v>
      </c>
    </row>
    <row r="1978" spans="13:13" x14ac:dyDescent="0.35">
      <c r="M1978">
        <v>63</v>
      </c>
    </row>
    <row r="1979" spans="13:13" x14ac:dyDescent="0.35">
      <c r="M1979">
        <v>58</v>
      </c>
    </row>
    <row r="1980" spans="13:13" x14ac:dyDescent="0.35">
      <c r="M1980">
        <v>47</v>
      </c>
    </row>
    <row r="1981" spans="13:13" x14ac:dyDescent="0.35">
      <c r="M1981">
        <v>42</v>
      </c>
    </row>
    <row r="1982" spans="13:13" x14ac:dyDescent="0.35">
      <c r="M1982">
        <v>42</v>
      </c>
    </row>
    <row r="1983" spans="13:13" x14ac:dyDescent="0.35">
      <c r="M1983">
        <v>52</v>
      </c>
    </row>
    <row r="1984" spans="13:13" x14ac:dyDescent="0.35">
      <c r="M1984">
        <v>75</v>
      </c>
    </row>
    <row r="1985" spans="13:13" x14ac:dyDescent="0.35">
      <c r="M1985">
        <v>64</v>
      </c>
    </row>
    <row r="1986" spans="13:13" x14ac:dyDescent="0.35">
      <c r="M1986">
        <v>51</v>
      </c>
    </row>
    <row r="1987" spans="13:13" x14ac:dyDescent="0.35">
      <c r="M1987">
        <v>69</v>
      </c>
    </row>
    <row r="1988" spans="13:13" x14ac:dyDescent="0.35">
      <c r="M1988">
        <v>48</v>
      </c>
    </row>
    <row r="1989" spans="13:13" x14ac:dyDescent="0.35">
      <c r="M1989">
        <v>35</v>
      </c>
    </row>
    <row r="1990" spans="13:13" x14ac:dyDescent="0.35">
      <c r="M1990">
        <v>40</v>
      </c>
    </row>
    <row r="1991" spans="13:13" x14ac:dyDescent="0.35">
      <c r="M1991">
        <v>70</v>
      </c>
    </row>
    <row r="1992" spans="13:13" x14ac:dyDescent="0.35">
      <c r="M1992">
        <v>63</v>
      </c>
    </row>
    <row r="1993" spans="13:13" x14ac:dyDescent="0.35">
      <c r="M1993">
        <v>55</v>
      </c>
    </row>
    <row r="1994" spans="13:13" x14ac:dyDescent="0.35">
      <c r="M1994">
        <v>79</v>
      </c>
    </row>
    <row r="1995" spans="13:13" x14ac:dyDescent="0.35">
      <c r="M1995">
        <v>68</v>
      </c>
    </row>
    <row r="1996" spans="13:13" x14ac:dyDescent="0.35">
      <c r="M1996">
        <v>66</v>
      </c>
    </row>
    <row r="1997" spans="13:13" x14ac:dyDescent="0.35">
      <c r="M1997">
        <v>46</v>
      </c>
    </row>
    <row r="1998" spans="13:13" x14ac:dyDescent="0.35">
      <c r="M1998">
        <v>51</v>
      </c>
    </row>
    <row r="1999" spans="13:13" x14ac:dyDescent="0.35">
      <c r="M1999">
        <v>51</v>
      </c>
    </row>
    <row r="2000" spans="13:13" x14ac:dyDescent="0.35">
      <c r="M2000">
        <v>53</v>
      </c>
    </row>
    <row r="2001" spans="13:13" x14ac:dyDescent="0.35">
      <c r="M2001">
        <v>46</v>
      </c>
    </row>
    <row r="2002" spans="13:13" x14ac:dyDescent="0.35">
      <c r="M2002">
        <v>56</v>
      </c>
    </row>
    <row r="2003" spans="13:13" x14ac:dyDescent="0.35">
      <c r="M2003">
        <v>59</v>
      </c>
    </row>
    <row r="2004" spans="13:13" x14ac:dyDescent="0.35">
      <c r="M2004">
        <v>56</v>
      </c>
    </row>
    <row r="2005" spans="13:13" x14ac:dyDescent="0.35">
      <c r="M2005">
        <v>60</v>
      </c>
    </row>
    <row r="2006" spans="13:13" x14ac:dyDescent="0.35">
      <c r="M2006">
        <v>54</v>
      </c>
    </row>
    <row r="2007" spans="13:13" x14ac:dyDescent="0.35">
      <c r="M2007">
        <v>49</v>
      </c>
    </row>
    <row r="2008" spans="13:13" x14ac:dyDescent="0.35">
      <c r="M2008">
        <v>56</v>
      </c>
    </row>
    <row r="2009" spans="13:13" x14ac:dyDescent="0.35">
      <c r="M2009">
        <v>62</v>
      </c>
    </row>
    <row r="2010" spans="13:13" x14ac:dyDescent="0.35">
      <c r="M2010">
        <v>67</v>
      </c>
    </row>
    <row r="2011" spans="13:13" x14ac:dyDescent="0.35">
      <c r="M2011">
        <v>60</v>
      </c>
    </row>
    <row r="2012" spans="13:13" x14ac:dyDescent="0.35">
      <c r="M2012">
        <v>68</v>
      </c>
    </row>
    <row r="2013" spans="13:13" x14ac:dyDescent="0.35">
      <c r="M2013">
        <v>40</v>
      </c>
    </row>
    <row r="2014" spans="13:13" x14ac:dyDescent="0.35">
      <c r="M2014">
        <v>49</v>
      </c>
    </row>
    <row r="2015" spans="13:13" x14ac:dyDescent="0.35">
      <c r="M2015">
        <v>45</v>
      </c>
    </row>
    <row r="2016" spans="13:13" x14ac:dyDescent="0.35">
      <c r="M2016">
        <v>68</v>
      </c>
    </row>
    <row r="2017" spans="13:13" x14ac:dyDescent="0.35">
      <c r="M2017">
        <v>51</v>
      </c>
    </row>
    <row r="2018" spans="13:13" x14ac:dyDescent="0.35">
      <c r="M2018">
        <v>43</v>
      </c>
    </row>
    <row r="2019" spans="13:13" x14ac:dyDescent="0.35">
      <c r="M2019">
        <v>59</v>
      </c>
    </row>
    <row r="2020" spans="13:13" x14ac:dyDescent="0.35">
      <c r="M2020">
        <v>75</v>
      </c>
    </row>
    <row r="2021" spans="13:13" x14ac:dyDescent="0.35">
      <c r="M2021">
        <v>54</v>
      </c>
    </row>
    <row r="2022" spans="13:13" x14ac:dyDescent="0.35">
      <c r="M2022">
        <v>48</v>
      </c>
    </row>
    <row r="2023" spans="13:13" x14ac:dyDescent="0.35">
      <c r="M2023">
        <v>44</v>
      </c>
    </row>
    <row r="2024" spans="13:13" x14ac:dyDescent="0.35">
      <c r="M2024">
        <v>70</v>
      </c>
    </row>
    <row r="2025" spans="13:13" x14ac:dyDescent="0.35">
      <c r="M2025">
        <v>74</v>
      </c>
    </row>
    <row r="2026" spans="13:13" x14ac:dyDescent="0.35">
      <c r="M2026">
        <v>61</v>
      </c>
    </row>
    <row r="2027" spans="13:13" x14ac:dyDescent="0.35">
      <c r="M2027">
        <v>47</v>
      </c>
    </row>
    <row r="2028" spans="13:13" x14ac:dyDescent="0.35">
      <c r="M2028">
        <v>61</v>
      </c>
    </row>
    <row r="2029" spans="13:13" x14ac:dyDescent="0.35">
      <c r="M2029">
        <v>73</v>
      </c>
    </row>
    <row r="2030" spans="13:13" x14ac:dyDescent="0.35">
      <c r="M2030">
        <v>77</v>
      </c>
    </row>
    <row r="2031" spans="13:13" x14ac:dyDescent="0.35">
      <c r="M2031">
        <v>41</v>
      </c>
    </row>
    <row r="2032" spans="13:13" x14ac:dyDescent="0.35">
      <c r="M2032">
        <v>79</v>
      </c>
    </row>
    <row r="2033" spans="13:13" x14ac:dyDescent="0.35">
      <c r="M2033">
        <v>71</v>
      </c>
    </row>
    <row r="2034" spans="13:13" x14ac:dyDescent="0.35">
      <c r="M2034">
        <v>50</v>
      </c>
    </row>
    <row r="2035" spans="13:13" x14ac:dyDescent="0.35">
      <c r="M2035">
        <v>51</v>
      </c>
    </row>
    <row r="2036" spans="13:13" x14ac:dyDescent="0.35">
      <c r="M2036">
        <v>42</v>
      </c>
    </row>
    <row r="2037" spans="13:13" x14ac:dyDescent="0.35">
      <c r="M2037">
        <v>76</v>
      </c>
    </row>
    <row r="2038" spans="13:13" x14ac:dyDescent="0.35">
      <c r="M2038">
        <v>49</v>
      </c>
    </row>
    <row r="2039" spans="13:13" x14ac:dyDescent="0.35">
      <c r="M2039">
        <v>75</v>
      </c>
    </row>
    <row r="2040" spans="13:13" x14ac:dyDescent="0.35">
      <c r="M2040">
        <v>42</v>
      </c>
    </row>
    <row r="2041" spans="13:13" x14ac:dyDescent="0.35">
      <c r="M2041">
        <v>44</v>
      </c>
    </row>
    <row r="2042" spans="13:13" x14ac:dyDescent="0.35">
      <c r="M2042">
        <v>35</v>
      </c>
    </row>
    <row r="2043" spans="13:13" x14ac:dyDescent="0.35">
      <c r="M2043">
        <v>56</v>
      </c>
    </row>
    <row r="2044" spans="13:13" x14ac:dyDescent="0.35">
      <c r="M2044">
        <v>45</v>
      </c>
    </row>
    <row r="2045" spans="13:13" x14ac:dyDescent="0.35">
      <c r="M2045">
        <v>47</v>
      </c>
    </row>
    <row r="2046" spans="13:13" x14ac:dyDescent="0.35">
      <c r="M2046">
        <v>55</v>
      </c>
    </row>
    <row r="2047" spans="13:13" x14ac:dyDescent="0.35">
      <c r="M2047">
        <v>56</v>
      </c>
    </row>
    <row r="2048" spans="13:13" x14ac:dyDescent="0.35">
      <c r="M2048">
        <v>67</v>
      </c>
    </row>
    <row r="2049" spans="13:13" x14ac:dyDescent="0.35">
      <c r="M2049">
        <v>53</v>
      </c>
    </row>
    <row r="2050" spans="13:13" x14ac:dyDescent="0.35">
      <c r="M2050">
        <v>56</v>
      </c>
    </row>
    <row r="2051" spans="13:13" x14ac:dyDescent="0.35">
      <c r="M2051">
        <v>79</v>
      </c>
    </row>
    <row r="2052" spans="13:13" x14ac:dyDescent="0.35">
      <c r="M2052">
        <v>75</v>
      </c>
    </row>
    <row r="2053" spans="13:13" x14ac:dyDescent="0.35">
      <c r="M2053">
        <v>51</v>
      </c>
    </row>
    <row r="2054" spans="13:13" x14ac:dyDescent="0.35">
      <c r="M2054">
        <v>67</v>
      </c>
    </row>
    <row r="2055" spans="13:13" x14ac:dyDescent="0.35">
      <c r="M2055">
        <v>71</v>
      </c>
    </row>
    <row r="2056" spans="13:13" x14ac:dyDescent="0.35">
      <c r="M2056">
        <v>73</v>
      </c>
    </row>
    <row r="2057" spans="13:13" x14ac:dyDescent="0.35">
      <c r="M2057">
        <v>61</v>
      </c>
    </row>
    <row r="2058" spans="13:13" x14ac:dyDescent="0.35">
      <c r="M2058">
        <v>53</v>
      </c>
    </row>
    <row r="2059" spans="13:13" x14ac:dyDescent="0.35">
      <c r="M2059">
        <v>50</v>
      </c>
    </row>
    <row r="2060" spans="13:13" x14ac:dyDescent="0.35">
      <c r="M2060">
        <v>76</v>
      </c>
    </row>
    <row r="2061" spans="13:13" x14ac:dyDescent="0.35">
      <c r="M2061">
        <v>57</v>
      </c>
    </row>
    <row r="2062" spans="13:13" x14ac:dyDescent="0.35">
      <c r="M2062">
        <v>57</v>
      </c>
    </row>
    <row r="2063" spans="13:13" x14ac:dyDescent="0.35">
      <c r="M2063">
        <v>45</v>
      </c>
    </row>
    <row r="2064" spans="13:13" x14ac:dyDescent="0.35">
      <c r="M2064">
        <v>44</v>
      </c>
    </row>
    <row r="2065" spans="13:13" x14ac:dyDescent="0.35">
      <c r="M2065">
        <v>48</v>
      </c>
    </row>
    <row r="2066" spans="13:13" x14ac:dyDescent="0.35">
      <c r="M2066">
        <v>52</v>
      </c>
    </row>
    <row r="2067" spans="13:13" x14ac:dyDescent="0.35">
      <c r="M2067">
        <v>75</v>
      </c>
    </row>
    <row r="2068" spans="13:13" x14ac:dyDescent="0.35">
      <c r="M2068">
        <v>78</v>
      </c>
    </row>
    <row r="2069" spans="13:13" x14ac:dyDescent="0.35">
      <c r="M2069">
        <v>74</v>
      </c>
    </row>
    <row r="2070" spans="13:13" x14ac:dyDescent="0.35">
      <c r="M2070">
        <v>42</v>
      </c>
    </row>
    <row r="2071" spans="13:13" x14ac:dyDescent="0.35">
      <c r="M2071">
        <v>47</v>
      </c>
    </row>
    <row r="2072" spans="13:13" x14ac:dyDescent="0.35">
      <c r="M2072">
        <v>77</v>
      </c>
    </row>
    <row r="2073" spans="13:13" x14ac:dyDescent="0.35">
      <c r="M2073">
        <v>70</v>
      </c>
    </row>
    <row r="2074" spans="13:13" x14ac:dyDescent="0.35">
      <c r="M2074">
        <v>57</v>
      </c>
    </row>
    <row r="2075" spans="13:13" x14ac:dyDescent="0.35">
      <c r="M2075">
        <v>39</v>
      </c>
    </row>
    <row r="2076" spans="13:13" x14ac:dyDescent="0.35">
      <c r="M2076">
        <v>43</v>
      </c>
    </row>
    <row r="2077" spans="13:13" x14ac:dyDescent="0.35">
      <c r="M2077">
        <v>56</v>
      </c>
    </row>
    <row r="2078" spans="13:13" x14ac:dyDescent="0.35">
      <c r="M2078">
        <v>49</v>
      </c>
    </row>
    <row r="2079" spans="13:13" x14ac:dyDescent="0.35">
      <c r="M2079">
        <v>66</v>
      </c>
    </row>
    <row r="2080" spans="13:13" x14ac:dyDescent="0.35">
      <c r="M2080">
        <v>55</v>
      </c>
    </row>
    <row r="2081" spans="13:13" x14ac:dyDescent="0.35">
      <c r="M2081">
        <v>72</v>
      </c>
    </row>
    <row r="2082" spans="13:13" x14ac:dyDescent="0.35">
      <c r="M2082">
        <v>53</v>
      </c>
    </row>
    <row r="2083" spans="13:13" x14ac:dyDescent="0.35">
      <c r="M2083">
        <v>71</v>
      </c>
    </row>
    <row r="2084" spans="13:13" x14ac:dyDescent="0.35">
      <c r="M2084">
        <v>66</v>
      </c>
    </row>
    <row r="2085" spans="13:13" x14ac:dyDescent="0.35">
      <c r="M2085">
        <v>38</v>
      </c>
    </row>
    <row r="2086" spans="13:13" x14ac:dyDescent="0.35">
      <c r="M2086">
        <v>83</v>
      </c>
    </row>
    <row r="2087" spans="13:13" x14ac:dyDescent="0.35">
      <c r="M2087">
        <v>57</v>
      </c>
    </row>
    <row r="2088" spans="13:13" x14ac:dyDescent="0.35">
      <c r="M2088">
        <v>34</v>
      </c>
    </row>
    <row r="2089" spans="13:13" x14ac:dyDescent="0.35">
      <c r="M2089">
        <v>67</v>
      </c>
    </row>
    <row r="2090" spans="13:13" x14ac:dyDescent="0.35">
      <c r="M2090">
        <v>46</v>
      </c>
    </row>
    <row r="2091" spans="13:13" x14ac:dyDescent="0.35">
      <c r="M2091">
        <v>55</v>
      </c>
    </row>
    <row r="2092" spans="13:13" x14ac:dyDescent="0.35">
      <c r="M2092">
        <v>52</v>
      </c>
    </row>
    <row r="2093" spans="13:13" x14ac:dyDescent="0.35">
      <c r="M2093">
        <v>57</v>
      </c>
    </row>
    <row r="2094" spans="13:13" x14ac:dyDescent="0.35">
      <c r="M2094">
        <v>50</v>
      </c>
    </row>
    <row r="2095" spans="13:13" x14ac:dyDescent="0.35">
      <c r="M2095">
        <v>33</v>
      </c>
    </row>
    <row r="2096" spans="13:13" x14ac:dyDescent="0.35">
      <c r="M2096">
        <v>77</v>
      </c>
    </row>
    <row r="2097" spans="13:13" x14ac:dyDescent="0.35">
      <c r="M2097">
        <v>76</v>
      </c>
    </row>
    <row r="2098" spans="13:13" x14ac:dyDescent="0.35">
      <c r="M2098">
        <v>51</v>
      </c>
    </row>
    <row r="2099" spans="13:13" x14ac:dyDescent="0.35">
      <c r="M2099">
        <v>70</v>
      </c>
    </row>
    <row r="2100" spans="13:13" x14ac:dyDescent="0.35">
      <c r="M2100">
        <v>50</v>
      </c>
    </row>
    <row r="2101" spans="13:13" x14ac:dyDescent="0.35">
      <c r="M2101">
        <v>51</v>
      </c>
    </row>
    <row r="2102" spans="13:13" x14ac:dyDescent="0.35">
      <c r="M2102">
        <v>50</v>
      </c>
    </row>
    <row r="2103" spans="13:13" x14ac:dyDescent="0.35">
      <c r="M2103">
        <v>77</v>
      </c>
    </row>
    <row r="2104" spans="13:13" x14ac:dyDescent="0.35">
      <c r="M2104">
        <v>42</v>
      </c>
    </row>
    <row r="2105" spans="13:13" x14ac:dyDescent="0.35">
      <c r="M2105">
        <v>52</v>
      </c>
    </row>
    <row r="2106" spans="13:13" x14ac:dyDescent="0.35">
      <c r="M2106">
        <v>54</v>
      </c>
    </row>
    <row r="2107" spans="13:13" x14ac:dyDescent="0.35">
      <c r="M2107">
        <v>40</v>
      </c>
    </row>
    <row r="2108" spans="13:13" x14ac:dyDescent="0.35">
      <c r="M2108">
        <v>64</v>
      </c>
    </row>
    <row r="2109" spans="13:13" x14ac:dyDescent="0.35">
      <c r="M2109">
        <v>56</v>
      </c>
    </row>
    <row r="2110" spans="13:13" x14ac:dyDescent="0.35">
      <c r="M2110">
        <v>77</v>
      </c>
    </row>
    <row r="2111" spans="13:13" x14ac:dyDescent="0.35">
      <c r="M2111">
        <v>65</v>
      </c>
    </row>
    <row r="2112" spans="13:13" x14ac:dyDescent="0.35">
      <c r="M2112">
        <v>71</v>
      </c>
    </row>
    <row r="2113" spans="13:13" x14ac:dyDescent="0.35">
      <c r="M2113">
        <v>45</v>
      </c>
    </row>
    <row r="2114" spans="13:13" x14ac:dyDescent="0.35">
      <c r="M2114">
        <v>73</v>
      </c>
    </row>
    <row r="2115" spans="13:13" x14ac:dyDescent="0.35">
      <c r="M2115">
        <v>52</v>
      </c>
    </row>
    <row r="2116" spans="13:13" x14ac:dyDescent="0.35">
      <c r="M2116">
        <v>72</v>
      </c>
    </row>
    <row r="2117" spans="13:13" x14ac:dyDescent="0.35">
      <c r="M2117">
        <v>57</v>
      </c>
    </row>
    <row r="2118" spans="13:13" x14ac:dyDescent="0.35">
      <c r="M2118">
        <v>45</v>
      </c>
    </row>
    <row r="2119" spans="13:13" x14ac:dyDescent="0.35">
      <c r="M2119">
        <v>74</v>
      </c>
    </row>
    <row r="2120" spans="13:13" x14ac:dyDescent="0.35">
      <c r="M2120">
        <v>64</v>
      </c>
    </row>
    <row r="2121" spans="13:13" x14ac:dyDescent="0.35">
      <c r="M2121">
        <v>55</v>
      </c>
    </row>
    <row r="2122" spans="13:13" x14ac:dyDescent="0.35">
      <c r="M2122">
        <v>50</v>
      </c>
    </row>
    <row r="2123" spans="13:13" x14ac:dyDescent="0.35">
      <c r="M2123">
        <v>50</v>
      </c>
    </row>
    <row r="2124" spans="13:13" x14ac:dyDescent="0.35">
      <c r="M2124">
        <v>46</v>
      </c>
    </row>
    <row r="2125" spans="13:13" x14ac:dyDescent="0.35">
      <c r="M2125">
        <v>70</v>
      </c>
    </row>
    <row r="2126" spans="13:13" x14ac:dyDescent="0.35">
      <c r="M2126">
        <v>69</v>
      </c>
    </row>
    <row r="2127" spans="13:13" x14ac:dyDescent="0.35">
      <c r="M2127">
        <v>54</v>
      </c>
    </row>
    <row r="2128" spans="13:13" x14ac:dyDescent="0.35">
      <c r="M2128">
        <v>60</v>
      </c>
    </row>
    <row r="2129" spans="13:13" x14ac:dyDescent="0.35">
      <c r="M2129">
        <v>40</v>
      </c>
    </row>
    <row r="2130" spans="13:13" x14ac:dyDescent="0.35">
      <c r="M2130">
        <v>61</v>
      </c>
    </row>
    <row r="2131" spans="13:13" x14ac:dyDescent="0.35">
      <c r="M2131">
        <v>52</v>
      </c>
    </row>
    <row r="2132" spans="13:13" x14ac:dyDescent="0.35">
      <c r="M2132">
        <v>50</v>
      </c>
    </row>
    <row r="2133" spans="13:13" x14ac:dyDescent="0.35">
      <c r="M2133">
        <v>50</v>
      </c>
    </row>
    <row r="2134" spans="13:13" x14ac:dyDescent="0.35">
      <c r="M2134">
        <v>77</v>
      </c>
    </row>
    <row r="2135" spans="13:13" x14ac:dyDescent="0.35">
      <c r="M2135">
        <v>46</v>
      </c>
    </row>
    <row r="2136" spans="13:13" x14ac:dyDescent="0.35">
      <c r="M2136">
        <v>69</v>
      </c>
    </row>
    <row r="2137" spans="13:13" x14ac:dyDescent="0.35">
      <c r="M2137">
        <v>61</v>
      </c>
    </row>
    <row r="2138" spans="13:13" x14ac:dyDescent="0.35">
      <c r="M2138">
        <v>57</v>
      </c>
    </row>
    <row r="2139" spans="13:13" x14ac:dyDescent="0.35">
      <c r="M2139">
        <v>56</v>
      </c>
    </row>
    <row r="2140" spans="13:13" x14ac:dyDescent="0.35">
      <c r="M2140">
        <v>72</v>
      </c>
    </row>
    <row r="2141" spans="13:13" x14ac:dyDescent="0.35">
      <c r="M2141">
        <v>60</v>
      </c>
    </row>
    <row r="2142" spans="13:13" x14ac:dyDescent="0.35">
      <c r="M2142">
        <v>52</v>
      </c>
    </row>
    <row r="2143" spans="13:13" x14ac:dyDescent="0.35">
      <c r="M2143">
        <v>55</v>
      </c>
    </row>
    <row r="2144" spans="13:13" x14ac:dyDescent="0.35">
      <c r="M2144">
        <v>58</v>
      </c>
    </row>
    <row r="2145" spans="13:13" x14ac:dyDescent="0.35">
      <c r="M2145">
        <v>69</v>
      </c>
    </row>
    <row r="2146" spans="13:13" x14ac:dyDescent="0.35">
      <c r="M2146">
        <v>53</v>
      </c>
    </row>
    <row r="2147" spans="13:13" x14ac:dyDescent="0.35">
      <c r="M2147">
        <v>69</v>
      </c>
    </row>
    <row r="2148" spans="13:13" x14ac:dyDescent="0.35">
      <c r="M2148">
        <v>55</v>
      </c>
    </row>
    <row r="2149" spans="13:13" x14ac:dyDescent="0.35">
      <c r="M2149">
        <v>66</v>
      </c>
    </row>
    <row r="2150" spans="13:13" x14ac:dyDescent="0.35">
      <c r="M2150">
        <v>53</v>
      </c>
    </row>
    <row r="2151" spans="13:13" x14ac:dyDescent="0.35">
      <c r="M2151">
        <v>64</v>
      </c>
    </row>
    <row r="2152" spans="13:13" x14ac:dyDescent="0.35">
      <c r="M2152">
        <v>68</v>
      </c>
    </row>
    <row r="2153" spans="13:13" x14ac:dyDescent="0.35">
      <c r="M2153">
        <v>54</v>
      </c>
    </row>
    <row r="2154" spans="13:13" x14ac:dyDescent="0.35">
      <c r="M2154">
        <v>50</v>
      </c>
    </row>
    <row r="2155" spans="13:13" x14ac:dyDescent="0.35">
      <c r="M2155">
        <v>57</v>
      </c>
    </row>
    <row r="2156" spans="13:13" x14ac:dyDescent="0.35">
      <c r="M2156">
        <v>50</v>
      </c>
    </row>
    <row r="2157" spans="13:13" x14ac:dyDescent="0.35">
      <c r="M2157">
        <v>43</v>
      </c>
    </row>
    <row r="2158" spans="13:13" x14ac:dyDescent="0.35">
      <c r="M2158">
        <v>62</v>
      </c>
    </row>
    <row r="2159" spans="13:13" x14ac:dyDescent="0.35">
      <c r="M2159">
        <v>51</v>
      </c>
    </row>
    <row r="2160" spans="13:13" x14ac:dyDescent="0.35">
      <c r="M2160">
        <v>71</v>
      </c>
    </row>
    <row r="2161" spans="13:13" x14ac:dyDescent="0.35">
      <c r="M2161">
        <v>61</v>
      </c>
    </row>
    <row r="2162" spans="13:13" x14ac:dyDescent="0.35">
      <c r="M2162">
        <v>62</v>
      </c>
    </row>
    <row r="2163" spans="13:13" x14ac:dyDescent="0.35">
      <c r="M2163">
        <v>46</v>
      </c>
    </row>
    <row r="2164" spans="13:13" x14ac:dyDescent="0.35">
      <c r="M2164">
        <v>69</v>
      </c>
    </row>
    <row r="2165" spans="13:13" x14ac:dyDescent="0.35">
      <c r="M2165">
        <v>77</v>
      </c>
    </row>
    <row r="2166" spans="13:13" x14ac:dyDescent="0.35">
      <c r="M2166">
        <v>34</v>
      </c>
    </row>
    <row r="2167" spans="13:13" x14ac:dyDescent="0.35">
      <c r="M2167">
        <v>52</v>
      </c>
    </row>
    <row r="2168" spans="13:13" x14ac:dyDescent="0.35">
      <c r="M2168">
        <v>72</v>
      </c>
    </row>
    <row r="2169" spans="13:13" x14ac:dyDescent="0.35">
      <c r="M2169">
        <v>36</v>
      </c>
    </row>
    <row r="2170" spans="13:13" x14ac:dyDescent="0.35">
      <c r="M2170">
        <v>42</v>
      </c>
    </row>
    <row r="2171" spans="13:13" x14ac:dyDescent="0.35">
      <c r="M2171">
        <v>45</v>
      </c>
    </row>
    <row r="2172" spans="13:13" x14ac:dyDescent="0.35">
      <c r="M2172">
        <v>61</v>
      </c>
    </row>
    <row r="2173" spans="13:13" x14ac:dyDescent="0.35">
      <c r="M2173">
        <v>56</v>
      </c>
    </row>
    <row r="2174" spans="13:13" x14ac:dyDescent="0.35">
      <c r="M2174">
        <v>51</v>
      </c>
    </row>
    <row r="2175" spans="13:13" x14ac:dyDescent="0.35">
      <c r="M2175">
        <v>75</v>
      </c>
    </row>
    <row r="2176" spans="13:13" x14ac:dyDescent="0.35">
      <c r="M2176">
        <v>71</v>
      </c>
    </row>
    <row r="2177" spans="13:13" x14ac:dyDescent="0.35">
      <c r="M2177">
        <v>51</v>
      </c>
    </row>
    <row r="2178" spans="13:13" x14ac:dyDescent="0.35">
      <c r="M2178">
        <v>59</v>
      </c>
    </row>
    <row r="2179" spans="13:13" x14ac:dyDescent="0.35">
      <c r="M2179">
        <v>53</v>
      </c>
    </row>
    <row r="2180" spans="13:13" x14ac:dyDescent="0.35">
      <c r="M2180">
        <v>55</v>
      </c>
    </row>
    <row r="2181" spans="13:13" x14ac:dyDescent="0.35">
      <c r="M2181">
        <v>71</v>
      </c>
    </row>
    <row r="2182" spans="13:13" x14ac:dyDescent="0.35">
      <c r="M2182">
        <v>52</v>
      </c>
    </row>
    <row r="2183" spans="13:13" x14ac:dyDescent="0.35">
      <c r="M2183">
        <v>54</v>
      </c>
    </row>
    <row r="2184" spans="13:13" x14ac:dyDescent="0.35">
      <c r="M2184">
        <v>62</v>
      </c>
    </row>
    <row r="2185" spans="13:13" x14ac:dyDescent="0.35">
      <c r="M2185">
        <v>48</v>
      </c>
    </row>
    <row r="2186" spans="13:13" x14ac:dyDescent="0.35">
      <c r="M2186">
        <v>69</v>
      </c>
    </row>
    <row r="2187" spans="13:13" x14ac:dyDescent="0.35">
      <c r="M2187">
        <v>66</v>
      </c>
    </row>
    <row r="2188" spans="13:13" x14ac:dyDescent="0.35">
      <c r="M2188">
        <v>54</v>
      </c>
    </row>
    <row r="2189" spans="13:13" x14ac:dyDescent="0.35">
      <c r="M2189">
        <v>70</v>
      </c>
    </row>
    <row r="2190" spans="13:13" x14ac:dyDescent="0.35">
      <c r="M2190">
        <v>69</v>
      </c>
    </row>
    <row r="2191" spans="13:13" x14ac:dyDescent="0.35">
      <c r="M2191">
        <v>54</v>
      </c>
    </row>
    <row r="2192" spans="13:13" x14ac:dyDescent="0.35">
      <c r="M2192">
        <v>43</v>
      </c>
    </row>
    <row r="2193" spans="13:13" x14ac:dyDescent="0.35">
      <c r="M2193">
        <v>55</v>
      </c>
    </row>
    <row r="2194" spans="13:13" x14ac:dyDescent="0.35">
      <c r="M2194">
        <v>79</v>
      </c>
    </row>
    <row r="2195" spans="13:13" x14ac:dyDescent="0.35">
      <c r="M2195">
        <v>69</v>
      </c>
    </row>
    <row r="2196" spans="13:13" x14ac:dyDescent="0.35">
      <c r="M2196">
        <v>69</v>
      </c>
    </row>
    <row r="2197" spans="13:13" x14ac:dyDescent="0.35">
      <c r="M2197">
        <v>74</v>
      </c>
    </row>
    <row r="2198" spans="13:13" x14ac:dyDescent="0.35">
      <c r="M2198">
        <v>52</v>
      </c>
    </row>
    <row r="2199" spans="13:13" x14ac:dyDescent="0.35">
      <c r="M2199">
        <v>53</v>
      </c>
    </row>
    <row r="2200" spans="13:13" x14ac:dyDescent="0.35">
      <c r="M2200">
        <v>72</v>
      </c>
    </row>
    <row r="2201" spans="13:13" x14ac:dyDescent="0.35">
      <c r="M2201">
        <v>51</v>
      </c>
    </row>
    <row r="2202" spans="13:13" x14ac:dyDescent="0.35">
      <c r="M2202">
        <v>36</v>
      </c>
    </row>
    <row r="2203" spans="13:13" x14ac:dyDescent="0.35">
      <c r="M2203">
        <v>57</v>
      </c>
    </row>
    <row r="2204" spans="13:13" x14ac:dyDescent="0.35">
      <c r="M2204">
        <v>53</v>
      </c>
    </row>
    <row r="2205" spans="13:13" x14ac:dyDescent="0.35">
      <c r="M2205">
        <v>48</v>
      </c>
    </row>
    <row r="2206" spans="13:13" x14ac:dyDescent="0.35">
      <c r="M2206">
        <v>36</v>
      </c>
    </row>
    <row r="2207" spans="13:13" x14ac:dyDescent="0.35">
      <c r="M2207">
        <v>58</v>
      </c>
    </row>
    <row r="2208" spans="13:13" x14ac:dyDescent="0.35">
      <c r="M2208">
        <v>46</v>
      </c>
    </row>
    <row r="2209" spans="13:13" x14ac:dyDescent="0.35">
      <c r="M2209">
        <v>72</v>
      </c>
    </row>
    <row r="2210" spans="13:13" x14ac:dyDescent="0.35">
      <c r="M2210">
        <v>63</v>
      </c>
    </row>
    <row r="2211" spans="13:13" x14ac:dyDescent="0.35">
      <c r="M2211">
        <v>63</v>
      </c>
    </row>
    <row r="2212" spans="13:13" x14ac:dyDescent="0.35">
      <c r="M2212">
        <v>71</v>
      </c>
    </row>
    <row r="2213" spans="13:13" x14ac:dyDescent="0.35">
      <c r="M2213">
        <v>45</v>
      </c>
    </row>
    <row r="2214" spans="13:13" x14ac:dyDescent="0.35">
      <c r="M2214">
        <v>76</v>
      </c>
    </row>
    <row r="2215" spans="13:13" x14ac:dyDescent="0.35">
      <c r="M2215">
        <v>31</v>
      </c>
    </row>
    <row r="2216" spans="13:13" x14ac:dyDescent="0.35">
      <c r="M2216">
        <v>50</v>
      </c>
    </row>
    <row r="2217" spans="13:13" x14ac:dyDescent="0.35">
      <c r="M2217">
        <v>72</v>
      </c>
    </row>
    <row r="2218" spans="13:13" x14ac:dyDescent="0.35">
      <c r="M2218">
        <v>43</v>
      </c>
    </row>
    <row r="2219" spans="13:13" x14ac:dyDescent="0.35">
      <c r="M2219">
        <v>78</v>
      </c>
    </row>
    <row r="2220" spans="13:13" x14ac:dyDescent="0.35">
      <c r="M2220">
        <v>48</v>
      </c>
    </row>
    <row r="2221" spans="13:13" x14ac:dyDescent="0.35">
      <c r="M2221">
        <v>41</v>
      </c>
    </row>
    <row r="2222" spans="13:13" x14ac:dyDescent="0.35">
      <c r="M2222">
        <v>47</v>
      </c>
    </row>
    <row r="2223" spans="13:13" x14ac:dyDescent="0.35">
      <c r="M2223">
        <v>44</v>
      </c>
    </row>
    <row r="2224" spans="13:13" x14ac:dyDescent="0.35">
      <c r="M2224">
        <v>47</v>
      </c>
    </row>
    <row r="2225" spans="13:16" x14ac:dyDescent="0.35">
      <c r="M2225">
        <v>63</v>
      </c>
    </row>
    <row r="2226" spans="13:16" x14ac:dyDescent="0.35">
      <c r="M2226">
        <v>56</v>
      </c>
    </row>
    <row r="2227" spans="13:16" x14ac:dyDescent="0.35">
      <c r="M2227">
        <v>58</v>
      </c>
    </row>
    <row r="2228" spans="13:16" x14ac:dyDescent="0.35">
      <c r="M2228">
        <v>47</v>
      </c>
    </row>
    <row r="2229" spans="13:16" x14ac:dyDescent="0.35">
      <c r="M2229">
        <v>64</v>
      </c>
    </row>
    <row r="2230" spans="13:16" x14ac:dyDescent="0.35">
      <c r="M2230">
        <v>48</v>
      </c>
    </row>
    <row r="2231" spans="13:16" x14ac:dyDescent="0.35">
      <c r="M2231">
        <v>54</v>
      </c>
    </row>
    <row r="2232" spans="13:16" x14ac:dyDescent="0.35">
      <c r="M2232">
        <v>42</v>
      </c>
    </row>
    <row r="2233" spans="13:16" x14ac:dyDescent="0.35">
      <c r="M2233">
        <v>56</v>
      </c>
    </row>
    <row r="2234" spans="13:16" x14ac:dyDescent="0.35">
      <c r="M2234">
        <v>40</v>
      </c>
    </row>
    <row r="2235" spans="13:16" x14ac:dyDescent="0.35">
      <c r="M2235">
        <v>49</v>
      </c>
    </row>
    <row r="2236" spans="13:16" x14ac:dyDescent="0.35">
      <c r="M2236">
        <v>52</v>
      </c>
      <c r="P2236">
        <f>MAX(M2:M2241)</f>
        <v>133</v>
      </c>
    </row>
    <row r="2237" spans="13:16" x14ac:dyDescent="0.35">
      <c r="M2237">
        <v>59</v>
      </c>
      <c r="P2237">
        <f>MIN(M2:M2241)</f>
        <v>30</v>
      </c>
    </row>
    <row r="2238" spans="13:16" x14ac:dyDescent="0.35">
      <c r="M2238">
        <v>80</v>
      </c>
    </row>
    <row r="2239" spans="13:16" x14ac:dyDescent="0.35">
      <c r="M2239">
        <v>45</v>
      </c>
    </row>
    <row r="2240" spans="13:16" x14ac:dyDescent="0.35">
      <c r="M2240">
        <v>70</v>
      </c>
    </row>
    <row r="2241" spans="13:13" x14ac:dyDescent="0.35">
      <c r="M2241">
        <v>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65EF-661E-4540-9F16-74CE04C2CF00}">
  <dimension ref="A1:S2242"/>
  <sheetViews>
    <sheetView topLeftCell="B2233" workbookViewId="0">
      <selection activeCell="P2242" sqref="P2242"/>
    </sheetView>
  </sheetViews>
  <sheetFormatPr defaultRowHeight="14.5" x14ac:dyDescent="0.35"/>
  <cols>
    <col min="1" max="1" width="9.36328125" bestFit="1" customWidth="1"/>
  </cols>
  <sheetData>
    <row r="1" spans="1:19" x14ac:dyDescent="0.35">
      <c r="A1" s="8" t="s">
        <v>51</v>
      </c>
      <c r="B1" s="8" t="s">
        <v>53</v>
      </c>
      <c r="O1" s="16" t="s">
        <v>4</v>
      </c>
      <c r="P1" t="s">
        <v>61</v>
      </c>
    </row>
    <row r="2" spans="1:19" x14ac:dyDescent="0.35">
      <c r="A2" s="9">
        <v>30</v>
      </c>
      <c r="B2">
        <v>2</v>
      </c>
      <c r="O2" s="5">
        <v>58138</v>
      </c>
      <c r="P2">
        <v>1</v>
      </c>
    </row>
    <row r="3" spans="1:19" x14ac:dyDescent="0.35">
      <c r="A3" s="9">
        <v>32.191489361702125</v>
      </c>
      <c r="B3">
        <v>8</v>
      </c>
      <c r="O3" s="4">
        <v>46344</v>
      </c>
      <c r="P3">
        <v>0</v>
      </c>
      <c r="S3" t="s">
        <v>66</v>
      </c>
    </row>
    <row r="4" spans="1:19" x14ac:dyDescent="0.35">
      <c r="A4" s="9">
        <v>34.382978723404257</v>
      </c>
      <c r="B4">
        <v>18</v>
      </c>
      <c r="O4" s="5">
        <v>71613</v>
      </c>
      <c r="P4">
        <v>0</v>
      </c>
      <c r="R4">
        <f>COUNTBLANK(O2:O2241)</f>
        <v>0</v>
      </c>
      <c r="S4" s="18">
        <f>24/2241</f>
        <v>1.0709504685408299E-2</v>
      </c>
    </row>
    <row r="5" spans="1:19" x14ac:dyDescent="0.35">
      <c r="A5" s="9">
        <v>36.574468085106382</v>
      </c>
      <c r="B5">
        <v>33</v>
      </c>
      <c r="O5" s="4">
        <v>26646</v>
      </c>
      <c r="P5">
        <v>0</v>
      </c>
      <c r="S5" t="s">
        <v>65</v>
      </c>
    </row>
    <row r="6" spans="1:19" x14ac:dyDescent="0.35">
      <c r="A6" s="9">
        <v>38.765957446808514</v>
      </c>
      <c r="B6">
        <v>59</v>
      </c>
      <c r="O6" s="5">
        <v>58293</v>
      </c>
      <c r="P6">
        <v>0</v>
      </c>
    </row>
    <row r="7" spans="1:19" x14ac:dyDescent="0.35">
      <c r="A7" s="9">
        <v>40.957446808510639</v>
      </c>
      <c r="B7">
        <v>69</v>
      </c>
      <c r="L7">
        <f>COUNT(A2:A48)</f>
        <v>47</v>
      </c>
      <c r="O7" s="4">
        <v>62513</v>
      </c>
      <c r="P7">
        <v>0</v>
      </c>
    </row>
    <row r="8" spans="1:19" x14ac:dyDescent="0.35">
      <c r="A8" s="9">
        <v>43.148936170212764</v>
      </c>
      <c r="B8">
        <v>112</v>
      </c>
      <c r="O8" s="5">
        <v>55635</v>
      </c>
      <c r="P8">
        <v>0</v>
      </c>
    </row>
    <row r="9" spans="1:19" x14ac:dyDescent="0.35">
      <c r="A9" s="9">
        <v>45.340425531914889</v>
      </c>
      <c r="B9">
        <v>84</v>
      </c>
      <c r="O9" s="4">
        <v>33454</v>
      </c>
      <c r="P9">
        <v>0</v>
      </c>
    </row>
    <row r="10" spans="1:19" x14ac:dyDescent="0.35">
      <c r="A10" s="9">
        <v>47.531914893617021</v>
      </c>
      <c r="B10">
        <v>92</v>
      </c>
      <c r="O10" s="5">
        <v>30351</v>
      </c>
      <c r="P10">
        <v>1</v>
      </c>
    </row>
    <row r="11" spans="1:19" x14ac:dyDescent="0.35">
      <c r="A11" s="9">
        <v>49.723404255319153</v>
      </c>
      <c r="B11">
        <v>129</v>
      </c>
      <c r="O11" s="4">
        <v>5648</v>
      </c>
      <c r="P11">
        <v>1</v>
      </c>
    </row>
    <row r="12" spans="1:19" x14ac:dyDescent="0.35">
      <c r="A12" s="9">
        <v>51.914893617021278</v>
      </c>
      <c r="B12">
        <v>172</v>
      </c>
      <c r="O12" s="5">
        <v>51386</v>
      </c>
      <c r="P12">
        <v>0</v>
      </c>
    </row>
    <row r="13" spans="1:19" x14ac:dyDescent="0.35">
      <c r="A13" s="9">
        <v>54.106382978723403</v>
      </c>
      <c r="B13">
        <v>222</v>
      </c>
      <c r="O13" s="4">
        <v>7500</v>
      </c>
      <c r="P13">
        <v>0</v>
      </c>
    </row>
    <row r="14" spans="1:19" x14ac:dyDescent="0.35">
      <c r="A14" s="9">
        <v>56.297872340425528</v>
      </c>
      <c r="B14">
        <v>164</v>
      </c>
      <c r="O14" s="5">
        <v>63033</v>
      </c>
      <c r="P14">
        <v>0</v>
      </c>
    </row>
    <row r="15" spans="1:19" x14ac:dyDescent="0.35">
      <c r="A15" s="9">
        <v>58.48936170212766</v>
      </c>
      <c r="B15">
        <v>122</v>
      </c>
      <c r="O15" s="4">
        <v>59354</v>
      </c>
      <c r="P15">
        <v>0</v>
      </c>
    </row>
    <row r="16" spans="1:19" x14ac:dyDescent="0.35">
      <c r="A16" s="9">
        <v>60.680851063829785</v>
      </c>
      <c r="B16">
        <v>94</v>
      </c>
      <c r="O16" s="5">
        <v>17323</v>
      </c>
      <c r="P16">
        <v>0</v>
      </c>
    </row>
    <row r="17" spans="1:16" x14ac:dyDescent="0.35">
      <c r="A17" s="9">
        <v>62.872340425531917</v>
      </c>
      <c r="B17">
        <v>116</v>
      </c>
      <c r="O17" s="4">
        <v>82800</v>
      </c>
      <c r="P17">
        <v>3</v>
      </c>
    </row>
    <row r="18" spans="1:16" x14ac:dyDescent="0.35">
      <c r="A18" s="9">
        <v>65.063829787234042</v>
      </c>
      <c r="B18">
        <v>125</v>
      </c>
      <c r="O18" s="5">
        <v>41850</v>
      </c>
      <c r="P18">
        <v>0</v>
      </c>
    </row>
    <row r="19" spans="1:16" x14ac:dyDescent="0.35">
      <c r="A19" s="9">
        <v>67.255319148936167</v>
      </c>
      <c r="B19">
        <v>100</v>
      </c>
      <c r="O19" s="4">
        <v>37760</v>
      </c>
      <c r="P19">
        <v>0</v>
      </c>
    </row>
    <row r="20" spans="1:16" x14ac:dyDescent="0.35">
      <c r="A20" s="9">
        <v>69.446808510638306</v>
      </c>
      <c r="B20">
        <v>96</v>
      </c>
      <c r="O20" s="5">
        <v>76995</v>
      </c>
      <c r="P20">
        <v>1</v>
      </c>
    </row>
    <row r="21" spans="1:16" x14ac:dyDescent="0.35">
      <c r="A21" s="9">
        <v>71.638297872340416</v>
      </c>
      <c r="B21">
        <v>104</v>
      </c>
      <c r="O21" s="4">
        <v>33812</v>
      </c>
      <c r="P21">
        <v>0</v>
      </c>
    </row>
    <row r="22" spans="1:16" x14ac:dyDescent="0.35">
      <c r="A22" s="9">
        <v>73.829787234042556</v>
      </c>
      <c r="B22">
        <v>85</v>
      </c>
      <c r="O22" s="5">
        <v>37040</v>
      </c>
      <c r="P22">
        <v>0</v>
      </c>
    </row>
    <row r="23" spans="1:16" x14ac:dyDescent="0.35">
      <c r="A23" s="9">
        <v>76.021276595744681</v>
      </c>
      <c r="B23">
        <v>124</v>
      </c>
      <c r="O23" s="4">
        <v>2447</v>
      </c>
      <c r="P23">
        <v>0</v>
      </c>
    </row>
    <row r="24" spans="1:16" x14ac:dyDescent="0.35">
      <c r="A24" s="9">
        <v>78.212765957446805</v>
      </c>
      <c r="B24">
        <v>51</v>
      </c>
      <c r="O24" s="5">
        <v>58607</v>
      </c>
      <c r="P24">
        <v>1</v>
      </c>
    </row>
    <row r="25" spans="1:16" x14ac:dyDescent="0.35">
      <c r="A25" s="9">
        <v>80.404255319148945</v>
      </c>
      <c r="B25">
        <v>32</v>
      </c>
      <c r="O25" s="4">
        <v>65324</v>
      </c>
      <c r="P25">
        <v>0</v>
      </c>
    </row>
    <row r="26" spans="1:16" x14ac:dyDescent="0.35">
      <c r="A26" s="9">
        <v>82.595744680851055</v>
      </c>
      <c r="B26">
        <v>15</v>
      </c>
      <c r="O26" s="5">
        <v>40689</v>
      </c>
      <c r="P26">
        <v>0</v>
      </c>
    </row>
    <row r="27" spans="1:16" x14ac:dyDescent="0.35">
      <c r="A27" s="9">
        <v>84.787234042553195</v>
      </c>
      <c r="B27">
        <v>7</v>
      </c>
      <c r="O27" s="4">
        <v>18589</v>
      </c>
      <c r="P27">
        <v>0</v>
      </c>
    </row>
    <row r="28" spans="1:16" x14ac:dyDescent="0.35">
      <c r="A28" s="9">
        <v>86.978723404255319</v>
      </c>
      <c r="B28">
        <v>2</v>
      </c>
      <c r="O28" s="5">
        <v>53359</v>
      </c>
      <c r="P28">
        <v>0</v>
      </c>
    </row>
    <row r="29" spans="1:16" x14ac:dyDescent="0.35">
      <c r="A29" s="9">
        <v>89.170212765957444</v>
      </c>
      <c r="B29">
        <v>0</v>
      </c>
      <c r="O29" s="4">
        <v>51386</v>
      </c>
      <c r="P29">
        <v>0</v>
      </c>
    </row>
    <row r="30" spans="1:16" x14ac:dyDescent="0.35">
      <c r="A30" s="9">
        <v>91.361702127659569</v>
      </c>
      <c r="B30">
        <v>0</v>
      </c>
      <c r="O30" s="5">
        <v>38360</v>
      </c>
      <c r="P30">
        <v>0</v>
      </c>
    </row>
    <row r="31" spans="1:16" x14ac:dyDescent="0.35">
      <c r="A31" s="9">
        <v>93.553191489361694</v>
      </c>
      <c r="B31">
        <v>0</v>
      </c>
      <c r="O31" s="4">
        <v>84618</v>
      </c>
      <c r="P31">
        <v>1</v>
      </c>
    </row>
    <row r="32" spans="1:16" x14ac:dyDescent="0.35">
      <c r="A32" s="9">
        <v>95.744680851063833</v>
      </c>
      <c r="B32">
        <v>0</v>
      </c>
      <c r="O32" s="5">
        <v>10979</v>
      </c>
      <c r="P32">
        <v>0</v>
      </c>
    </row>
    <row r="33" spans="1:16" x14ac:dyDescent="0.35">
      <c r="A33" s="9">
        <v>97.936170212765958</v>
      </c>
      <c r="B33">
        <v>0</v>
      </c>
      <c r="O33" s="4">
        <v>38620</v>
      </c>
      <c r="P33">
        <v>0</v>
      </c>
    </row>
    <row r="34" spans="1:16" x14ac:dyDescent="0.35">
      <c r="A34" s="9">
        <v>100.12765957446808</v>
      </c>
      <c r="B34">
        <v>0</v>
      </c>
      <c r="O34" s="5">
        <v>40548</v>
      </c>
      <c r="P34">
        <v>1</v>
      </c>
    </row>
    <row r="35" spans="1:16" x14ac:dyDescent="0.35">
      <c r="A35" s="9">
        <v>102.31914893617021</v>
      </c>
      <c r="B35">
        <v>0</v>
      </c>
      <c r="O35" s="4">
        <v>46610</v>
      </c>
      <c r="P35">
        <v>1</v>
      </c>
    </row>
    <row r="36" spans="1:16" x14ac:dyDescent="0.35">
      <c r="A36" s="9">
        <v>104.51063829787233</v>
      </c>
      <c r="B36">
        <v>0</v>
      </c>
      <c r="O36" s="5">
        <v>68657</v>
      </c>
      <c r="P36">
        <v>0</v>
      </c>
    </row>
    <row r="37" spans="1:16" x14ac:dyDescent="0.35">
      <c r="A37" s="9">
        <v>106.70212765957447</v>
      </c>
      <c r="B37">
        <v>0</v>
      </c>
      <c r="O37" s="4">
        <v>49389</v>
      </c>
      <c r="P37">
        <v>0</v>
      </c>
    </row>
    <row r="38" spans="1:16" x14ac:dyDescent="0.35">
      <c r="A38" s="9">
        <v>108.8936170212766</v>
      </c>
      <c r="B38">
        <v>0</v>
      </c>
      <c r="O38" s="5">
        <v>67353</v>
      </c>
      <c r="P38">
        <v>0</v>
      </c>
    </row>
    <row r="39" spans="1:16" x14ac:dyDescent="0.35">
      <c r="A39" s="9">
        <v>111.08510638297872</v>
      </c>
      <c r="B39">
        <v>0</v>
      </c>
      <c r="O39" s="4">
        <v>23718</v>
      </c>
      <c r="P39">
        <v>0</v>
      </c>
    </row>
    <row r="40" spans="1:16" x14ac:dyDescent="0.35">
      <c r="A40" s="9">
        <v>113.27659574468085</v>
      </c>
      <c r="B40">
        <v>0</v>
      </c>
      <c r="O40" s="5">
        <v>42429</v>
      </c>
      <c r="P40">
        <v>0</v>
      </c>
    </row>
    <row r="41" spans="1:16" x14ac:dyDescent="0.35">
      <c r="A41" s="9">
        <v>115.46808510638297</v>
      </c>
      <c r="B41">
        <v>0</v>
      </c>
      <c r="O41" s="4">
        <v>48948</v>
      </c>
      <c r="P41">
        <v>2</v>
      </c>
    </row>
    <row r="42" spans="1:16" x14ac:dyDescent="0.35">
      <c r="A42" s="9">
        <v>117.65957446808511</v>
      </c>
      <c r="B42">
        <v>0</v>
      </c>
      <c r="O42" s="5">
        <v>80011</v>
      </c>
      <c r="P42">
        <v>0</v>
      </c>
    </row>
    <row r="43" spans="1:16" x14ac:dyDescent="0.35">
      <c r="A43" s="9">
        <v>119.85106382978724</v>
      </c>
      <c r="B43">
        <v>0</v>
      </c>
      <c r="O43" s="4">
        <v>20559</v>
      </c>
      <c r="P43">
        <v>0</v>
      </c>
    </row>
    <row r="44" spans="1:16" x14ac:dyDescent="0.35">
      <c r="A44" s="9">
        <v>122.04255319148936</v>
      </c>
      <c r="B44">
        <v>0</v>
      </c>
      <c r="O44" s="5">
        <v>21994</v>
      </c>
      <c r="P44">
        <v>0</v>
      </c>
    </row>
    <row r="45" spans="1:16" x14ac:dyDescent="0.35">
      <c r="A45" s="9">
        <v>124.23404255319149</v>
      </c>
      <c r="B45">
        <v>0</v>
      </c>
      <c r="O45" s="4">
        <v>51386</v>
      </c>
      <c r="P45">
        <v>0</v>
      </c>
    </row>
    <row r="46" spans="1:16" x14ac:dyDescent="0.35">
      <c r="A46" s="9">
        <v>126.42553191489361</v>
      </c>
      <c r="B46">
        <v>1</v>
      </c>
      <c r="O46" s="5">
        <v>7500</v>
      </c>
      <c r="P46">
        <v>0</v>
      </c>
    </row>
    <row r="47" spans="1:16" x14ac:dyDescent="0.35">
      <c r="A47" s="9">
        <v>128.61702127659572</v>
      </c>
      <c r="B47">
        <v>1</v>
      </c>
      <c r="O47" s="4">
        <v>79941</v>
      </c>
      <c r="P47">
        <v>0</v>
      </c>
    </row>
    <row r="48" spans="1:16" x14ac:dyDescent="0.35">
      <c r="A48" s="9">
        <v>130.80851063829789</v>
      </c>
      <c r="B48">
        <v>0</v>
      </c>
      <c r="O48" s="5">
        <v>7500</v>
      </c>
      <c r="P48">
        <v>1</v>
      </c>
    </row>
    <row r="49" spans="1:16" ht="15" thickBot="1" x14ac:dyDescent="0.4">
      <c r="A49" s="7" t="s">
        <v>52</v>
      </c>
      <c r="B49" s="7">
        <v>1</v>
      </c>
      <c r="O49" s="4">
        <v>41728</v>
      </c>
      <c r="P49">
        <v>0</v>
      </c>
    </row>
    <row r="50" spans="1:16" x14ac:dyDescent="0.35">
      <c r="O50" s="5">
        <v>51386</v>
      </c>
      <c r="P50">
        <v>0</v>
      </c>
    </row>
    <row r="51" spans="1:16" x14ac:dyDescent="0.35">
      <c r="O51" s="4">
        <v>72550</v>
      </c>
      <c r="P51">
        <v>0</v>
      </c>
    </row>
    <row r="52" spans="1:16" x14ac:dyDescent="0.35">
      <c r="O52" s="5">
        <v>65486</v>
      </c>
      <c r="P52">
        <v>0</v>
      </c>
    </row>
    <row r="53" spans="1:16" x14ac:dyDescent="0.35">
      <c r="O53" s="4">
        <v>79143</v>
      </c>
      <c r="P53">
        <v>0</v>
      </c>
    </row>
    <row r="54" spans="1:16" x14ac:dyDescent="0.35">
      <c r="O54" s="5">
        <v>35790</v>
      </c>
      <c r="P54">
        <v>0</v>
      </c>
    </row>
    <row r="55" spans="1:16" x14ac:dyDescent="0.35">
      <c r="O55" s="4">
        <v>82582</v>
      </c>
      <c r="P55">
        <v>3</v>
      </c>
    </row>
    <row r="56" spans="1:16" x14ac:dyDescent="0.35">
      <c r="O56" s="5">
        <v>66373</v>
      </c>
      <c r="P56">
        <v>0</v>
      </c>
    </row>
    <row r="57" spans="1:16" x14ac:dyDescent="0.35">
      <c r="O57" s="4">
        <v>82384</v>
      </c>
      <c r="P57">
        <v>2</v>
      </c>
    </row>
    <row r="58" spans="1:16" x14ac:dyDescent="0.35">
      <c r="O58" s="5">
        <v>70287</v>
      </c>
      <c r="P58">
        <v>1</v>
      </c>
    </row>
    <row r="59" spans="1:16" x14ac:dyDescent="0.35">
      <c r="O59" s="4">
        <v>27938</v>
      </c>
      <c r="P59">
        <v>0</v>
      </c>
    </row>
    <row r="60" spans="1:16" x14ac:dyDescent="0.35">
      <c r="O60" s="5">
        <v>51386</v>
      </c>
      <c r="P60">
        <v>0</v>
      </c>
    </row>
    <row r="61" spans="1:16" x14ac:dyDescent="0.35">
      <c r="O61" s="4">
        <v>55954</v>
      </c>
      <c r="P61">
        <v>0</v>
      </c>
    </row>
    <row r="62" spans="1:16" x14ac:dyDescent="0.35">
      <c r="O62" s="5">
        <v>75777</v>
      </c>
      <c r="P62">
        <v>3</v>
      </c>
    </row>
    <row r="63" spans="1:16" x14ac:dyDescent="0.35">
      <c r="O63" s="4">
        <v>66653</v>
      </c>
      <c r="P63">
        <v>0</v>
      </c>
    </row>
    <row r="64" spans="1:16" x14ac:dyDescent="0.35">
      <c r="O64" s="5">
        <v>61823</v>
      </c>
      <c r="P64">
        <v>0</v>
      </c>
    </row>
    <row r="65" spans="15:16" x14ac:dyDescent="0.35">
      <c r="O65" s="4">
        <v>67680</v>
      </c>
      <c r="P65">
        <v>0</v>
      </c>
    </row>
    <row r="66" spans="15:16" x14ac:dyDescent="0.35">
      <c r="O66" s="5">
        <v>70666</v>
      </c>
      <c r="P66">
        <v>0</v>
      </c>
    </row>
    <row r="67" spans="15:16" x14ac:dyDescent="0.35">
      <c r="O67" s="4">
        <v>25721</v>
      </c>
      <c r="P67">
        <v>1</v>
      </c>
    </row>
    <row r="68" spans="15:16" x14ac:dyDescent="0.35">
      <c r="O68" s="5">
        <v>32474</v>
      </c>
      <c r="P68">
        <v>0</v>
      </c>
    </row>
    <row r="69" spans="15:16" x14ac:dyDescent="0.35">
      <c r="O69" s="4">
        <v>88194</v>
      </c>
      <c r="P69">
        <v>3</v>
      </c>
    </row>
    <row r="70" spans="15:16" x14ac:dyDescent="0.35">
      <c r="O70" s="5">
        <v>69096</v>
      </c>
      <c r="P70">
        <v>0</v>
      </c>
    </row>
    <row r="71" spans="15:16" x14ac:dyDescent="0.35">
      <c r="O71" s="4">
        <v>74854</v>
      </c>
      <c r="P71">
        <v>0</v>
      </c>
    </row>
    <row r="72" spans="15:16" x14ac:dyDescent="0.35">
      <c r="O72" s="5">
        <v>66991</v>
      </c>
      <c r="P72">
        <v>0</v>
      </c>
    </row>
    <row r="73" spans="15:16" x14ac:dyDescent="0.35">
      <c r="O73" s="4">
        <v>51386</v>
      </c>
      <c r="P73">
        <v>0</v>
      </c>
    </row>
    <row r="74" spans="15:16" x14ac:dyDescent="0.35">
      <c r="O74" s="5">
        <v>65031</v>
      </c>
      <c r="P74">
        <v>0</v>
      </c>
    </row>
    <row r="75" spans="15:16" x14ac:dyDescent="0.35">
      <c r="O75" s="4">
        <v>60631</v>
      </c>
      <c r="P75">
        <v>1</v>
      </c>
    </row>
    <row r="76" spans="15:16" x14ac:dyDescent="0.35">
      <c r="O76" s="5">
        <v>28332</v>
      </c>
      <c r="P76">
        <v>0</v>
      </c>
    </row>
    <row r="77" spans="15:16" x14ac:dyDescent="0.35">
      <c r="O77" s="4">
        <v>40246</v>
      </c>
      <c r="P77">
        <v>0</v>
      </c>
    </row>
    <row r="78" spans="15:16" x14ac:dyDescent="0.35">
      <c r="O78" s="5">
        <v>75251</v>
      </c>
      <c r="P78">
        <v>1</v>
      </c>
    </row>
    <row r="79" spans="15:16" x14ac:dyDescent="0.35">
      <c r="O79" s="4">
        <v>75825</v>
      </c>
      <c r="P79">
        <v>2</v>
      </c>
    </row>
    <row r="80" spans="15:16" x14ac:dyDescent="0.35">
      <c r="O80" s="5">
        <v>26326</v>
      </c>
      <c r="P80">
        <v>0</v>
      </c>
    </row>
    <row r="81" spans="15:16" x14ac:dyDescent="0.35">
      <c r="O81" s="4">
        <v>56046</v>
      </c>
      <c r="P81">
        <v>2</v>
      </c>
    </row>
    <row r="82" spans="15:16" x14ac:dyDescent="0.35">
      <c r="O82" s="5">
        <v>29760</v>
      </c>
      <c r="P82">
        <v>0</v>
      </c>
    </row>
    <row r="83" spans="15:16" x14ac:dyDescent="0.35">
      <c r="O83" s="4">
        <v>26304</v>
      </c>
      <c r="P83">
        <v>0</v>
      </c>
    </row>
    <row r="84" spans="15:16" x14ac:dyDescent="0.35">
      <c r="O84" s="5">
        <v>23559</v>
      </c>
      <c r="P84">
        <v>0</v>
      </c>
    </row>
    <row r="85" spans="15:16" x14ac:dyDescent="0.35">
      <c r="O85" s="4">
        <v>38620</v>
      </c>
      <c r="P85">
        <v>0</v>
      </c>
    </row>
    <row r="86" spans="15:16" x14ac:dyDescent="0.35">
      <c r="O86" s="5">
        <v>81361</v>
      </c>
      <c r="P86">
        <v>0</v>
      </c>
    </row>
    <row r="87" spans="15:16" x14ac:dyDescent="0.35">
      <c r="O87" s="4">
        <v>29440</v>
      </c>
      <c r="P87">
        <v>0</v>
      </c>
    </row>
    <row r="88" spans="15:16" x14ac:dyDescent="0.35">
      <c r="O88" s="5">
        <v>36138</v>
      </c>
      <c r="P88">
        <v>1</v>
      </c>
    </row>
    <row r="89" spans="15:16" x14ac:dyDescent="0.35">
      <c r="O89" s="4">
        <v>50388</v>
      </c>
      <c r="P89">
        <v>3</v>
      </c>
    </row>
    <row r="90" spans="15:16" x14ac:dyDescent="0.35">
      <c r="O90" s="5">
        <v>79593</v>
      </c>
      <c r="P90">
        <v>1</v>
      </c>
    </row>
    <row r="91" spans="15:16" x14ac:dyDescent="0.35">
      <c r="O91" s="4">
        <v>54178</v>
      </c>
      <c r="P91">
        <v>0</v>
      </c>
    </row>
    <row r="92" spans="15:16" x14ac:dyDescent="0.35">
      <c r="O92" s="5">
        <v>51386</v>
      </c>
      <c r="P92">
        <v>0</v>
      </c>
    </row>
    <row r="93" spans="15:16" x14ac:dyDescent="0.35">
      <c r="O93" s="4">
        <v>51386</v>
      </c>
      <c r="P93">
        <v>0</v>
      </c>
    </row>
    <row r="94" spans="15:16" x14ac:dyDescent="0.35">
      <c r="O94" s="5">
        <v>51386</v>
      </c>
      <c r="P94">
        <v>0</v>
      </c>
    </row>
    <row r="95" spans="15:16" x14ac:dyDescent="0.35">
      <c r="O95" s="4">
        <v>42394</v>
      </c>
      <c r="P95">
        <v>0</v>
      </c>
    </row>
    <row r="96" spans="15:16" x14ac:dyDescent="0.35">
      <c r="O96" s="5">
        <v>23626</v>
      </c>
      <c r="P96">
        <v>0</v>
      </c>
    </row>
    <row r="97" spans="15:16" x14ac:dyDescent="0.35">
      <c r="O97" s="4">
        <v>30096</v>
      </c>
      <c r="P97">
        <v>0</v>
      </c>
    </row>
    <row r="98" spans="15:16" x14ac:dyDescent="0.35">
      <c r="O98" s="5">
        <v>47916</v>
      </c>
      <c r="P98">
        <v>1</v>
      </c>
    </row>
    <row r="99" spans="15:16" x14ac:dyDescent="0.35">
      <c r="O99" s="4">
        <v>51813</v>
      </c>
      <c r="P99">
        <v>0</v>
      </c>
    </row>
    <row r="100" spans="15:16" x14ac:dyDescent="0.35">
      <c r="O100" s="5">
        <v>78497</v>
      </c>
      <c r="P100">
        <v>1</v>
      </c>
    </row>
    <row r="101" spans="15:16" x14ac:dyDescent="0.35">
      <c r="O101" s="4">
        <v>50150</v>
      </c>
      <c r="P101">
        <v>0</v>
      </c>
    </row>
    <row r="102" spans="15:16" x14ac:dyDescent="0.35">
      <c r="O102" s="5">
        <v>47823</v>
      </c>
      <c r="P102">
        <v>0</v>
      </c>
    </row>
    <row r="103" spans="15:16" x14ac:dyDescent="0.35">
      <c r="O103" s="4">
        <v>34554</v>
      </c>
      <c r="P103">
        <v>0</v>
      </c>
    </row>
    <row r="104" spans="15:16" x14ac:dyDescent="0.35">
      <c r="O104" s="5">
        <v>85693</v>
      </c>
      <c r="P104">
        <v>0</v>
      </c>
    </row>
    <row r="105" spans="15:16" x14ac:dyDescent="0.35">
      <c r="O105" s="4">
        <v>65846</v>
      </c>
      <c r="P105">
        <v>0</v>
      </c>
    </row>
    <row r="106" spans="15:16" x14ac:dyDescent="0.35">
      <c r="O106" s="5">
        <v>87195</v>
      </c>
      <c r="P106">
        <v>1</v>
      </c>
    </row>
    <row r="107" spans="15:16" x14ac:dyDescent="0.35">
      <c r="O107" s="4">
        <v>24594</v>
      </c>
      <c r="P107">
        <v>0</v>
      </c>
    </row>
    <row r="108" spans="15:16" x14ac:dyDescent="0.35">
      <c r="O108" s="5">
        <v>49096</v>
      </c>
      <c r="P108">
        <v>0</v>
      </c>
    </row>
    <row r="109" spans="15:16" x14ac:dyDescent="0.35">
      <c r="O109" s="4">
        <v>52413</v>
      </c>
      <c r="P109">
        <v>0</v>
      </c>
    </row>
    <row r="110" spans="15:16" x14ac:dyDescent="0.35">
      <c r="O110" s="5">
        <v>38557</v>
      </c>
      <c r="P110">
        <v>0</v>
      </c>
    </row>
    <row r="111" spans="15:16" x14ac:dyDescent="0.35">
      <c r="O111" s="4">
        <v>89058</v>
      </c>
      <c r="P111">
        <v>0</v>
      </c>
    </row>
    <row r="112" spans="15:16" x14ac:dyDescent="0.35">
      <c r="O112" s="5">
        <v>77298</v>
      </c>
      <c r="P112">
        <v>0</v>
      </c>
    </row>
    <row r="113" spans="15:16" x14ac:dyDescent="0.35">
      <c r="O113" s="4">
        <v>68126</v>
      </c>
      <c r="P113">
        <v>2</v>
      </c>
    </row>
    <row r="114" spans="15:16" x14ac:dyDescent="0.35">
      <c r="O114" s="5">
        <v>57288</v>
      </c>
      <c r="P114">
        <v>1</v>
      </c>
    </row>
    <row r="115" spans="15:16" x14ac:dyDescent="0.35">
      <c r="O115" s="4">
        <v>86037</v>
      </c>
      <c r="P115">
        <v>3</v>
      </c>
    </row>
    <row r="116" spans="15:16" x14ac:dyDescent="0.35">
      <c r="O116" s="5">
        <v>43974</v>
      </c>
      <c r="P116">
        <v>0</v>
      </c>
    </row>
    <row r="117" spans="15:16" x14ac:dyDescent="0.35">
      <c r="O117" s="4">
        <v>50785</v>
      </c>
      <c r="P117">
        <v>0</v>
      </c>
    </row>
    <row r="118" spans="15:16" x14ac:dyDescent="0.35">
      <c r="O118" s="5">
        <v>90765</v>
      </c>
      <c r="P118">
        <v>2</v>
      </c>
    </row>
    <row r="119" spans="15:16" x14ac:dyDescent="0.35">
      <c r="O119" s="4">
        <v>36550</v>
      </c>
      <c r="P119">
        <v>0</v>
      </c>
    </row>
    <row r="120" spans="15:16" x14ac:dyDescent="0.35">
      <c r="O120" s="5">
        <v>30753</v>
      </c>
      <c r="P120">
        <v>0</v>
      </c>
    </row>
    <row r="121" spans="15:16" x14ac:dyDescent="0.35">
      <c r="O121" s="4">
        <v>21918</v>
      </c>
      <c r="P121">
        <v>0</v>
      </c>
    </row>
    <row r="122" spans="15:16" x14ac:dyDescent="0.35">
      <c r="O122" s="5">
        <v>56129</v>
      </c>
      <c r="P122">
        <v>0</v>
      </c>
    </row>
    <row r="123" spans="15:16" x14ac:dyDescent="0.35">
      <c r="O123" s="4">
        <v>32557</v>
      </c>
      <c r="P123">
        <v>1</v>
      </c>
    </row>
    <row r="124" spans="15:16" x14ac:dyDescent="0.35">
      <c r="O124" s="5">
        <v>19510</v>
      </c>
      <c r="P124">
        <v>0</v>
      </c>
    </row>
    <row r="125" spans="15:16" x14ac:dyDescent="0.35">
      <c r="O125" s="4">
        <v>30992</v>
      </c>
      <c r="P125">
        <v>0</v>
      </c>
    </row>
    <row r="126" spans="15:16" x14ac:dyDescent="0.35">
      <c r="O126" s="5">
        <v>101970</v>
      </c>
      <c r="P126">
        <v>4</v>
      </c>
    </row>
    <row r="127" spans="15:16" x14ac:dyDescent="0.35">
      <c r="O127" s="4">
        <v>71488</v>
      </c>
      <c r="P127">
        <v>0</v>
      </c>
    </row>
    <row r="128" spans="15:16" x14ac:dyDescent="0.35">
      <c r="O128" s="5">
        <v>79607</v>
      </c>
      <c r="P128">
        <v>1</v>
      </c>
    </row>
    <row r="129" spans="15:16" x14ac:dyDescent="0.35">
      <c r="O129" s="4">
        <v>54348</v>
      </c>
      <c r="P129">
        <v>0</v>
      </c>
    </row>
    <row r="130" spans="15:16" x14ac:dyDescent="0.35">
      <c r="O130" s="5">
        <v>51386</v>
      </c>
      <c r="P130">
        <v>0</v>
      </c>
    </row>
    <row r="131" spans="15:16" x14ac:dyDescent="0.35">
      <c r="O131" s="4">
        <v>77376</v>
      </c>
      <c r="P131">
        <v>0</v>
      </c>
    </row>
    <row r="132" spans="15:16" x14ac:dyDescent="0.35">
      <c r="O132" s="5">
        <v>62998</v>
      </c>
      <c r="P132">
        <v>0</v>
      </c>
    </row>
    <row r="133" spans="15:16" x14ac:dyDescent="0.35">
      <c r="O133" s="4">
        <v>61331</v>
      </c>
      <c r="P133">
        <v>0</v>
      </c>
    </row>
    <row r="134" spans="15:16" x14ac:dyDescent="0.35">
      <c r="O134" s="5">
        <v>73448</v>
      </c>
      <c r="P134">
        <v>0</v>
      </c>
    </row>
    <row r="135" spans="15:16" x14ac:dyDescent="0.35">
      <c r="O135" s="4">
        <v>51386</v>
      </c>
      <c r="P135">
        <v>0</v>
      </c>
    </row>
    <row r="136" spans="15:16" x14ac:dyDescent="0.35">
      <c r="O136" s="5">
        <v>41551</v>
      </c>
      <c r="P136">
        <v>0</v>
      </c>
    </row>
    <row r="137" spans="15:16" x14ac:dyDescent="0.35">
      <c r="O137" s="4">
        <v>62981</v>
      </c>
      <c r="P137">
        <v>1</v>
      </c>
    </row>
    <row r="138" spans="15:16" x14ac:dyDescent="0.35">
      <c r="O138" s="5">
        <v>9548</v>
      </c>
      <c r="P138">
        <v>0</v>
      </c>
    </row>
    <row r="139" spans="15:16" x14ac:dyDescent="0.35">
      <c r="O139" s="4">
        <v>33762</v>
      </c>
      <c r="P139">
        <v>0</v>
      </c>
    </row>
    <row r="140" spans="15:16" x14ac:dyDescent="0.35">
      <c r="O140" s="5">
        <v>35860</v>
      </c>
      <c r="P140">
        <v>2</v>
      </c>
    </row>
    <row r="141" spans="15:16" x14ac:dyDescent="0.35">
      <c r="O141" s="4">
        <v>36921</v>
      </c>
      <c r="P141">
        <v>0</v>
      </c>
    </row>
    <row r="142" spans="15:16" x14ac:dyDescent="0.35">
      <c r="O142" s="5">
        <v>92859</v>
      </c>
      <c r="P142">
        <v>0</v>
      </c>
    </row>
    <row r="143" spans="15:16" x14ac:dyDescent="0.35">
      <c r="O143" s="4">
        <v>65104</v>
      </c>
      <c r="P143">
        <v>1</v>
      </c>
    </row>
    <row r="144" spans="15:16" x14ac:dyDescent="0.35">
      <c r="O144" s="5">
        <v>86111</v>
      </c>
      <c r="P144">
        <v>0</v>
      </c>
    </row>
    <row r="145" spans="15:16" x14ac:dyDescent="0.35">
      <c r="O145" s="4">
        <v>68352</v>
      </c>
      <c r="P145">
        <v>0</v>
      </c>
    </row>
    <row r="146" spans="15:16" x14ac:dyDescent="0.35">
      <c r="O146" s="5">
        <v>41883</v>
      </c>
      <c r="P146">
        <v>0</v>
      </c>
    </row>
    <row r="147" spans="15:16" x14ac:dyDescent="0.35">
      <c r="O147" s="4">
        <v>59809</v>
      </c>
      <c r="P147">
        <v>0</v>
      </c>
    </row>
    <row r="148" spans="15:16" x14ac:dyDescent="0.35">
      <c r="O148" s="5">
        <v>23957</v>
      </c>
      <c r="P148">
        <v>1</v>
      </c>
    </row>
    <row r="149" spans="15:16" x14ac:dyDescent="0.35">
      <c r="O149" s="4">
        <v>38547</v>
      </c>
      <c r="P149">
        <v>0</v>
      </c>
    </row>
    <row r="150" spans="15:16" x14ac:dyDescent="0.35">
      <c r="O150" s="5">
        <v>35688</v>
      </c>
      <c r="P150">
        <v>0</v>
      </c>
    </row>
    <row r="151" spans="15:16" x14ac:dyDescent="0.35">
      <c r="O151" s="4">
        <v>49605</v>
      </c>
      <c r="P151">
        <v>0</v>
      </c>
    </row>
    <row r="152" spans="15:16" x14ac:dyDescent="0.35">
      <c r="O152" s="5">
        <v>59354</v>
      </c>
      <c r="P152">
        <v>0</v>
      </c>
    </row>
    <row r="153" spans="15:16" x14ac:dyDescent="0.35">
      <c r="O153" s="4">
        <v>65747</v>
      </c>
      <c r="P153">
        <v>1</v>
      </c>
    </row>
    <row r="154" spans="15:16" x14ac:dyDescent="0.35">
      <c r="O154" s="5">
        <v>46344</v>
      </c>
      <c r="P154">
        <v>0</v>
      </c>
    </row>
    <row r="155" spans="15:16" x14ac:dyDescent="0.35">
      <c r="O155" s="4">
        <v>34176</v>
      </c>
      <c r="P155">
        <v>0</v>
      </c>
    </row>
    <row r="156" spans="15:16" x14ac:dyDescent="0.35">
      <c r="O156" s="5">
        <v>61010</v>
      </c>
      <c r="P156">
        <v>0</v>
      </c>
    </row>
    <row r="157" spans="15:16" x14ac:dyDescent="0.35">
      <c r="O157" s="4">
        <v>69372</v>
      </c>
      <c r="P157">
        <v>3</v>
      </c>
    </row>
    <row r="158" spans="15:16" x14ac:dyDescent="0.35">
      <c r="O158" s="5">
        <v>49967</v>
      </c>
      <c r="P158">
        <v>0</v>
      </c>
    </row>
    <row r="159" spans="15:16" x14ac:dyDescent="0.35">
      <c r="O159" s="4">
        <v>60199</v>
      </c>
      <c r="P159">
        <v>0</v>
      </c>
    </row>
    <row r="160" spans="15:16" x14ac:dyDescent="0.35">
      <c r="O160" s="5">
        <v>55375</v>
      </c>
      <c r="P160">
        <v>0</v>
      </c>
    </row>
    <row r="161" spans="15:16" x14ac:dyDescent="0.35">
      <c r="O161" s="4">
        <v>80317</v>
      </c>
      <c r="P161">
        <v>0</v>
      </c>
    </row>
    <row r="162" spans="15:16" x14ac:dyDescent="0.35">
      <c r="O162" s="5">
        <v>30523</v>
      </c>
      <c r="P162">
        <v>0</v>
      </c>
    </row>
    <row r="163" spans="15:16" x14ac:dyDescent="0.35">
      <c r="O163" s="4">
        <v>70356</v>
      </c>
      <c r="P163">
        <v>0</v>
      </c>
    </row>
    <row r="164" spans="15:16" x14ac:dyDescent="0.35">
      <c r="O164" s="5">
        <v>23228</v>
      </c>
      <c r="P164">
        <v>0</v>
      </c>
    </row>
    <row r="165" spans="15:16" x14ac:dyDescent="0.35">
      <c r="O165" s="4">
        <v>74165</v>
      </c>
      <c r="P165">
        <v>0</v>
      </c>
    </row>
    <row r="166" spans="15:16" x14ac:dyDescent="0.35">
      <c r="O166" s="5">
        <v>157243</v>
      </c>
      <c r="P166">
        <v>0</v>
      </c>
    </row>
    <row r="167" spans="15:16" x14ac:dyDescent="0.35">
      <c r="O167" s="4">
        <v>43482</v>
      </c>
      <c r="P167">
        <v>0</v>
      </c>
    </row>
    <row r="168" spans="15:16" x14ac:dyDescent="0.35">
      <c r="O168" s="5">
        <v>62551</v>
      </c>
      <c r="P168">
        <v>1</v>
      </c>
    </row>
    <row r="169" spans="15:16" x14ac:dyDescent="0.35">
      <c r="O169" s="4">
        <v>52332</v>
      </c>
      <c r="P169">
        <v>1</v>
      </c>
    </row>
    <row r="170" spans="15:16" x14ac:dyDescent="0.35">
      <c r="O170" s="5">
        <v>66951</v>
      </c>
      <c r="P170">
        <v>0</v>
      </c>
    </row>
    <row r="171" spans="15:16" x14ac:dyDescent="0.35">
      <c r="O171" s="4">
        <v>26091</v>
      </c>
      <c r="P171">
        <v>0</v>
      </c>
    </row>
    <row r="172" spans="15:16" x14ac:dyDescent="0.35">
      <c r="O172" s="5">
        <v>33456</v>
      </c>
      <c r="P172">
        <v>0</v>
      </c>
    </row>
    <row r="173" spans="15:16" x14ac:dyDescent="0.35">
      <c r="O173" s="4">
        <v>28718</v>
      </c>
      <c r="P173">
        <v>0</v>
      </c>
    </row>
    <row r="174" spans="15:16" x14ac:dyDescent="0.35">
      <c r="O174" s="5">
        <v>50447</v>
      </c>
      <c r="P174">
        <v>0</v>
      </c>
    </row>
    <row r="175" spans="15:16" x14ac:dyDescent="0.35">
      <c r="O175" s="4">
        <v>53537</v>
      </c>
      <c r="P175">
        <v>0</v>
      </c>
    </row>
    <row r="176" spans="15:16" x14ac:dyDescent="0.35">
      <c r="O176" s="5">
        <v>52074</v>
      </c>
      <c r="P176">
        <v>1</v>
      </c>
    </row>
    <row r="177" spans="15:16" x14ac:dyDescent="0.35">
      <c r="O177" s="4">
        <v>80427</v>
      </c>
      <c r="P177">
        <v>0</v>
      </c>
    </row>
    <row r="178" spans="15:16" x14ac:dyDescent="0.35">
      <c r="O178" s="5">
        <v>83837</v>
      </c>
      <c r="P178">
        <v>3</v>
      </c>
    </row>
    <row r="179" spans="15:16" x14ac:dyDescent="0.35">
      <c r="O179" s="4">
        <v>38853</v>
      </c>
      <c r="P179">
        <v>0</v>
      </c>
    </row>
    <row r="180" spans="15:16" x14ac:dyDescent="0.35">
      <c r="O180" s="5">
        <v>38285</v>
      </c>
      <c r="P180">
        <v>0</v>
      </c>
    </row>
    <row r="181" spans="15:16" x14ac:dyDescent="0.35">
      <c r="O181" s="4">
        <v>78497</v>
      </c>
      <c r="P181">
        <v>1</v>
      </c>
    </row>
    <row r="182" spans="15:16" x14ac:dyDescent="0.35">
      <c r="O182" s="5">
        <v>51650</v>
      </c>
      <c r="P182">
        <v>0</v>
      </c>
    </row>
    <row r="183" spans="15:16" x14ac:dyDescent="0.35">
      <c r="O183" s="4">
        <v>16248</v>
      </c>
      <c r="P183">
        <v>0</v>
      </c>
    </row>
    <row r="184" spans="15:16" x14ac:dyDescent="0.35">
      <c r="O184" s="5">
        <v>66835</v>
      </c>
      <c r="P184">
        <v>0</v>
      </c>
    </row>
    <row r="185" spans="15:16" x14ac:dyDescent="0.35">
      <c r="O185" s="4">
        <v>30477</v>
      </c>
      <c r="P185">
        <v>0</v>
      </c>
    </row>
    <row r="186" spans="15:16" x14ac:dyDescent="0.35">
      <c r="O186" s="5">
        <v>28249</v>
      </c>
      <c r="P186">
        <v>0</v>
      </c>
    </row>
    <row r="187" spans="15:16" x14ac:dyDescent="0.35">
      <c r="O187" s="4">
        <v>25271</v>
      </c>
      <c r="P187">
        <v>0</v>
      </c>
    </row>
    <row r="188" spans="15:16" x14ac:dyDescent="0.35">
      <c r="O188" s="5">
        <v>32303</v>
      </c>
      <c r="P188">
        <v>0</v>
      </c>
    </row>
    <row r="189" spans="15:16" x14ac:dyDescent="0.35">
      <c r="O189" s="4">
        <v>61286</v>
      </c>
      <c r="P189">
        <v>0</v>
      </c>
    </row>
    <row r="190" spans="15:16" x14ac:dyDescent="0.35">
      <c r="O190" s="5">
        <v>74068</v>
      </c>
      <c r="P190">
        <v>0</v>
      </c>
    </row>
    <row r="191" spans="15:16" x14ac:dyDescent="0.35">
      <c r="O191" s="4">
        <v>45759</v>
      </c>
      <c r="P191">
        <v>0</v>
      </c>
    </row>
    <row r="192" spans="15:16" x14ac:dyDescent="0.35">
      <c r="O192" s="5">
        <v>24882</v>
      </c>
      <c r="P192">
        <v>1</v>
      </c>
    </row>
    <row r="193" spans="15:16" x14ac:dyDescent="0.35">
      <c r="O193" s="4">
        <v>66973</v>
      </c>
      <c r="P193">
        <v>0</v>
      </c>
    </row>
    <row r="194" spans="15:16" x14ac:dyDescent="0.35">
      <c r="O194" s="5">
        <v>36640</v>
      </c>
      <c r="P194">
        <v>0</v>
      </c>
    </row>
    <row r="195" spans="15:16" x14ac:dyDescent="0.35">
      <c r="O195" s="4">
        <v>38872</v>
      </c>
      <c r="P195">
        <v>0</v>
      </c>
    </row>
    <row r="196" spans="15:16" x14ac:dyDescent="0.35">
      <c r="O196" s="5">
        <v>51148</v>
      </c>
      <c r="P196">
        <v>0</v>
      </c>
    </row>
    <row r="197" spans="15:16" x14ac:dyDescent="0.35">
      <c r="O197" s="4">
        <v>31353</v>
      </c>
      <c r="P197">
        <v>0</v>
      </c>
    </row>
    <row r="198" spans="15:16" x14ac:dyDescent="0.35">
      <c r="O198" s="5">
        <v>69661</v>
      </c>
      <c r="P198">
        <v>0</v>
      </c>
    </row>
    <row r="199" spans="15:16" x14ac:dyDescent="0.35">
      <c r="O199" s="4">
        <v>80067</v>
      </c>
      <c r="P199">
        <v>1</v>
      </c>
    </row>
    <row r="200" spans="15:16" x14ac:dyDescent="0.35">
      <c r="O200" s="5">
        <v>86718</v>
      </c>
      <c r="P200">
        <v>0</v>
      </c>
    </row>
    <row r="201" spans="15:16" x14ac:dyDescent="0.35">
      <c r="O201" s="4">
        <v>46854</v>
      </c>
      <c r="P201">
        <v>2</v>
      </c>
    </row>
    <row r="202" spans="15:16" x14ac:dyDescent="0.35">
      <c r="O202" s="5">
        <v>69142</v>
      </c>
      <c r="P202">
        <v>1</v>
      </c>
    </row>
    <row r="203" spans="15:16" x14ac:dyDescent="0.35">
      <c r="O203" s="4">
        <v>75922</v>
      </c>
      <c r="P203">
        <v>0</v>
      </c>
    </row>
    <row r="204" spans="15:16" x14ac:dyDescent="0.35">
      <c r="O204" s="5">
        <v>63693</v>
      </c>
      <c r="P204">
        <v>0</v>
      </c>
    </row>
    <row r="205" spans="15:16" x14ac:dyDescent="0.35">
      <c r="O205" s="4">
        <v>102160</v>
      </c>
      <c r="P205">
        <v>4</v>
      </c>
    </row>
    <row r="206" spans="15:16" x14ac:dyDescent="0.35">
      <c r="O206" s="5">
        <v>40637</v>
      </c>
      <c r="P206">
        <v>0</v>
      </c>
    </row>
    <row r="207" spans="15:16" x14ac:dyDescent="0.35">
      <c r="O207" s="4">
        <v>18890</v>
      </c>
      <c r="P207">
        <v>2</v>
      </c>
    </row>
    <row r="208" spans="15:16" x14ac:dyDescent="0.35">
      <c r="O208" s="5">
        <v>29604</v>
      </c>
      <c r="P208">
        <v>1</v>
      </c>
    </row>
    <row r="209" spans="15:16" x14ac:dyDescent="0.35">
      <c r="O209" s="4">
        <v>48721</v>
      </c>
      <c r="P209">
        <v>0</v>
      </c>
    </row>
    <row r="210" spans="15:16" x14ac:dyDescent="0.35">
      <c r="O210" s="5">
        <v>44794</v>
      </c>
      <c r="P210">
        <v>0</v>
      </c>
    </row>
    <row r="211" spans="15:16" x14ac:dyDescent="0.35">
      <c r="O211" s="4">
        <v>64497</v>
      </c>
      <c r="P211">
        <v>2</v>
      </c>
    </row>
    <row r="212" spans="15:16" x14ac:dyDescent="0.35">
      <c r="O212" s="5">
        <v>46097</v>
      </c>
      <c r="P212">
        <v>0</v>
      </c>
    </row>
    <row r="213" spans="15:16" x14ac:dyDescent="0.35">
      <c r="O213" s="4">
        <v>77972</v>
      </c>
      <c r="P213">
        <v>0</v>
      </c>
    </row>
    <row r="214" spans="15:16" x14ac:dyDescent="0.35">
      <c r="O214" s="5">
        <v>44377</v>
      </c>
      <c r="P214">
        <v>0</v>
      </c>
    </row>
    <row r="215" spans="15:16" x14ac:dyDescent="0.35">
      <c r="O215" s="4">
        <v>46014</v>
      </c>
      <c r="P215">
        <v>0</v>
      </c>
    </row>
    <row r="216" spans="15:16" x14ac:dyDescent="0.35">
      <c r="O216" s="5">
        <v>70951</v>
      </c>
      <c r="P216">
        <v>0</v>
      </c>
    </row>
    <row r="217" spans="15:16" x14ac:dyDescent="0.35">
      <c r="O217" s="4">
        <v>41443</v>
      </c>
      <c r="P217">
        <v>0</v>
      </c>
    </row>
    <row r="218" spans="15:16" x14ac:dyDescent="0.35">
      <c r="O218" s="5">
        <v>52195</v>
      </c>
      <c r="P218">
        <v>0</v>
      </c>
    </row>
    <row r="219" spans="15:16" x14ac:dyDescent="0.35">
      <c r="O219" s="4">
        <v>83790</v>
      </c>
      <c r="P219">
        <v>2</v>
      </c>
    </row>
    <row r="220" spans="15:16" x14ac:dyDescent="0.35">
      <c r="O220" s="5">
        <v>44551</v>
      </c>
      <c r="P220">
        <v>0</v>
      </c>
    </row>
    <row r="221" spans="15:16" x14ac:dyDescent="0.35">
      <c r="O221" s="4">
        <v>69508</v>
      </c>
      <c r="P221">
        <v>0</v>
      </c>
    </row>
    <row r="222" spans="15:16" x14ac:dyDescent="0.35">
      <c r="O222" s="5">
        <v>45204</v>
      </c>
      <c r="P222">
        <v>0</v>
      </c>
    </row>
    <row r="223" spans="15:16" x14ac:dyDescent="0.35">
      <c r="O223" s="4">
        <v>72460</v>
      </c>
      <c r="P223">
        <v>0</v>
      </c>
    </row>
    <row r="224" spans="15:16" x14ac:dyDescent="0.35">
      <c r="O224" s="5">
        <v>77622</v>
      </c>
      <c r="P224">
        <v>0</v>
      </c>
    </row>
    <row r="225" spans="15:16" x14ac:dyDescent="0.35">
      <c r="O225" s="4">
        <v>30732</v>
      </c>
      <c r="P225">
        <v>0</v>
      </c>
    </row>
    <row r="226" spans="15:16" x14ac:dyDescent="0.35">
      <c r="O226" s="5">
        <v>63887</v>
      </c>
      <c r="P226">
        <v>0</v>
      </c>
    </row>
    <row r="227" spans="15:16" x14ac:dyDescent="0.35">
      <c r="O227" s="4">
        <v>42011</v>
      </c>
      <c r="P227">
        <v>0</v>
      </c>
    </row>
    <row r="228" spans="15:16" x14ac:dyDescent="0.35">
      <c r="O228" s="5">
        <v>51369</v>
      </c>
      <c r="P228">
        <v>0</v>
      </c>
    </row>
    <row r="229" spans="15:16" x14ac:dyDescent="0.35">
      <c r="O229" s="4">
        <v>51537</v>
      </c>
      <c r="P229">
        <v>0</v>
      </c>
    </row>
    <row r="230" spans="15:16" x14ac:dyDescent="0.35">
      <c r="O230" s="5">
        <v>79930</v>
      </c>
      <c r="P230">
        <v>0</v>
      </c>
    </row>
    <row r="231" spans="15:16" x14ac:dyDescent="0.35">
      <c r="O231" s="4">
        <v>34320</v>
      </c>
      <c r="P231">
        <v>0</v>
      </c>
    </row>
    <row r="232" spans="15:16" x14ac:dyDescent="0.35">
      <c r="O232" s="5">
        <v>37070</v>
      </c>
      <c r="P232">
        <v>1</v>
      </c>
    </row>
    <row r="233" spans="15:16" x14ac:dyDescent="0.35">
      <c r="O233" s="4">
        <v>81975</v>
      </c>
      <c r="P233">
        <v>1</v>
      </c>
    </row>
    <row r="234" spans="15:16" x14ac:dyDescent="0.35">
      <c r="O234" s="5">
        <v>38590</v>
      </c>
      <c r="P234">
        <v>0</v>
      </c>
    </row>
    <row r="235" spans="15:16" x14ac:dyDescent="0.35">
      <c r="O235" s="4">
        <v>15033</v>
      </c>
      <c r="P235">
        <v>0</v>
      </c>
    </row>
    <row r="236" spans="15:16" x14ac:dyDescent="0.35">
      <c r="O236" s="5">
        <v>62745</v>
      </c>
      <c r="P236">
        <v>0</v>
      </c>
    </row>
    <row r="237" spans="15:16" x14ac:dyDescent="0.35">
      <c r="O237" s="4">
        <v>22212</v>
      </c>
      <c r="P237">
        <v>0</v>
      </c>
    </row>
    <row r="238" spans="15:16" x14ac:dyDescent="0.35">
      <c r="O238" s="5">
        <v>23661</v>
      </c>
      <c r="P238">
        <v>0</v>
      </c>
    </row>
    <row r="239" spans="15:16" x14ac:dyDescent="0.35">
      <c r="O239" s="4">
        <v>79761</v>
      </c>
      <c r="P239">
        <v>0</v>
      </c>
    </row>
    <row r="240" spans="15:16" x14ac:dyDescent="0.35">
      <c r="O240" s="5">
        <v>7500</v>
      </c>
      <c r="P240">
        <v>0</v>
      </c>
    </row>
    <row r="241" spans="15:16" x14ac:dyDescent="0.35">
      <c r="O241" s="4">
        <v>60182</v>
      </c>
      <c r="P241">
        <v>0</v>
      </c>
    </row>
    <row r="242" spans="15:16" x14ac:dyDescent="0.35">
      <c r="O242" s="5">
        <v>73455</v>
      </c>
      <c r="P242">
        <v>1</v>
      </c>
    </row>
    <row r="243" spans="15:16" x14ac:dyDescent="0.35">
      <c r="O243" s="4">
        <v>64961</v>
      </c>
      <c r="P243">
        <v>0</v>
      </c>
    </row>
    <row r="244" spans="15:16" x14ac:dyDescent="0.35">
      <c r="O244" s="5">
        <v>22804</v>
      </c>
      <c r="P244">
        <v>0</v>
      </c>
    </row>
    <row r="245" spans="15:16" x14ac:dyDescent="0.35">
      <c r="O245" s="4">
        <v>73687</v>
      </c>
      <c r="P245">
        <v>2</v>
      </c>
    </row>
    <row r="246" spans="15:16" x14ac:dyDescent="0.35">
      <c r="O246" s="5">
        <v>61074</v>
      </c>
      <c r="P246">
        <v>0</v>
      </c>
    </row>
    <row r="247" spans="15:16" x14ac:dyDescent="0.35">
      <c r="O247" s="4">
        <v>31686</v>
      </c>
      <c r="P247">
        <v>0</v>
      </c>
    </row>
    <row r="248" spans="15:16" x14ac:dyDescent="0.35">
      <c r="O248" s="5">
        <v>80134</v>
      </c>
      <c r="P248">
        <v>4</v>
      </c>
    </row>
    <row r="249" spans="15:16" x14ac:dyDescent="0.35">
      <c r="O249" s="4">
        <v>75027</v>
      </c>
      <c r="P249">
        <v>0</v>
      </c>
    </row>
    <row r="250" spans="15:16" x14ac:dyDescent="0.35">
      <c r="O250" s="5">
        <v>67546</v>
      </c>
      <c r="P250">
        <v>0</v>
      </c>
    </row>
    <row r="251" spans="15:16" x14ac:dyDescent="0.35">
      <c r="O251" s="4">
        <v>65176</v>
      </c>
      <c r="P251">
        <v>0</v>
      </c>
    </row>
    <row r="252" spans="15:16" x14ac:dyDescent="0.35">
      <c r="O252" s="5">
        <v>31160</v>
      </c>
      <c r="P252">
        <v>0</v>
      </c>
    </row>
    <row r="253" spans="15:16" x14ac:dyDescent="0.35">
      <c r="O253" s="4">
        <v>29938</v>
      </c>
      <c r="P253">
        <v>0</v>
      </c>
    </row>
    <row r="254" spans="15:16" x14ac:dyDescent="0.35">
      <c r="O254" s="5">
        <v>102692</v>
      </c>
      <c r="P254">
        <v>5</v>
      </c>
    </row>
    <row r="255" spans="15:16" x14ac:dyDescent="0.35">
      <c r="O255" s="4">
        <v>26490</v>
      </c>
      <c r="P255">
        <v>0</v>
      </c>
    </row>
    <row r="256" spans="15:16" x14ac:dyDescent="0.35">
      <c r="O256" s="5">
        <v>75702</v>
      </c>
      <c r="P256">
        <v>0</v>
      </c>
    </row>
    <row r="257" spans="15:16" x14ac:dyDescent="0.35">
      <c r="O257" s="4">
        <v>30899</v>
      </c>
      <c r="P257">
        <v>0</v>
      </c>
    </row>
    <row r="258" spans="15:16" x14ac:dyDescent="0.35">
      <c r="O258" s="5">
        <v>63342</v>
      </c>
      <c r="P258">
        <v>1</v>
      </c>
    </row>
    <row r="259" spans="15:16" x14ac:dyDescent="0.35">
      <c r="O259" s="4">
        <v>45989</v>
      </c>
      <c r="P259">
        <v>0</v>
      </c>
    </row>
    <row r="260" spans="15:16" x14ac:dyDescent="0.35">
      <c r="O260" s="5">
        <v>18701</v>
      </c>
      <c r="P260">
        <v>0</v>
      </c>
    </row>
    <row r="261" spans="15:16" x14ac:dyDescent="0.35">
      <c r="O261" s="4">
        <v>40737</v>
      </c>
      <c r="P261">
        <v>0</v>
      </c>
    </row>
    <row r="262" spans="15:16" x14ac:dyDescent="0.35">
      <c r="O262" s="5">
        <v>15287</v>
      </c>
      <c r="P262">
        <v>2</v>
      </c>
    </row>
    <row r="263" spans="15:16" x14ac:dyDescent="0.35">
      <c r="O263" s="4">
        <v>69674</v>
      </c>
      <c r="P263">
        <v>0</v>
      </c>
    </row>
    <row r="264" spans="15:16" x14ac:dyDescent="0.35">
      <c r="O264" s="5">
        <v>44159</v>
      </c>
      <c r="P264">
        <v>0</v>
      </c>
    </row>
    <row r="265" spans="15:16" x14ac:dyDescent="0.35">
      <c r="O265" s="4">
        <v>37717</v>
      </c>
      <c r="P265">
        <v>0</v>
      </c>
    </row>
    <row r="266" spans="15:16" x14ac:dyDescent="0.35">
      <c r="O266" s="5">
        <v>43776</v>
      </c>
      <c r="P266">
        <v>1</v>
      </c>
    </row>
    <row r="267" spans="15:16" x14ac:dyDescent="0.35">
      <c r="O267" s="4">
        <v>38179</v>
      </c>
      <c r="P267">
        <v>0</v>
      </c>
    </row>
    <row r="268" spans="15:16" x14ac:dyDescent="0.35">
      <c r="O268" s="5">
        <v>80124</v>
      </c>
      <c r="P268">
        <v>1</v>
      </c>
    </row>
    <row r="269" spans="15:16" x14ac:dyDescent="0.35">
      <c r="O269" s="4">
        <v>38097</v>
      </c>
      <c r="P269">
        <v>2</v>
      </c>
    </row>
    <row r="270" spans="15:16" x14ac:dyDescent="0.35">
      <c r="O270" s="5">
        <v>72940</v>
      </c>
      <c r="P270">
        <v>0</v>
      </c>
    </row>
    <row r="271" spans="15:16" x14ac:dyDescent="0.35">
      <c r="O271" s="4">
        <v>22070</v>
      </c>
      <c r="P271">
        <v>0</v>
      </c>
    </row>
    <row r="272" spans="15:16" x14ac:dyDescent="0.35">
      <c r="O272" s="5">
        <v>69267</v>
      </c>
      <c r="P272">
        <v>1</v>
      </c>
    </row>
    <row r="273" spans="15:16" x14ac:dyDescent="0.35">
      <c r="O273" s="4">
        <v>31788</v>
      </c>
      <c r="P273">
        <v>0</v>
      </c>
    </row>
    <row r="274" spans="15:16" x14ac:dyDescent="0.35">
      <c r="O274" s="5">
        <v>61905</v>
      </c>
      <c r="P274">
        <v>0</v>
      </c>
    </row>
    <row r="275" spans="15:16" x14ac:dyDescent="0.35">
      <c r="O275" s="4">
        <v>29315</v>
      </c>
      <c r="P275">
        <v>0</v>
      </c>
    </row>
    <row r="276" spans="15:16" x14ac:dyDescent="0.35">
      <c r="O276" s="5">
        <v>33378</v>
      </c>
      <c r="P276">
        <v>0</v>
      </c>
    </row>
    <row r="277" spans="15:16" x14ac:dyDescent="0.35">
      <c r="O277" s="4">
        <v>66313</v>
      </c>
      <c r="P277">
        <v>0</v>
      </c>
    </row>
    <row r="278" spans="15:16" x14ac:dyDescent="0.35">
      <c r="O278" s="5">
        <v>60714</v>
      </c>
      <c r="P278">
        <v>1</v>
      </c>
    </row>
    <row r="279" spans="15:16" x14ac:dyDescent="0.35">
      <c r="O279" s="4">
        <v>77882</v>
      </c>
      <c r="P279">
        <v>0</v>
      </c>
    </row>
    <row r="280" spans="15:16" x14ac:dyDescent="0.35">
      <c r="O280" s="5">
        <v>69867</v>
      </c>
      <c r="P280">
        <v>2</v>
      </c>
    </row>
    <row r="281" spans="15:16" x14ac:dyDescent="0.35">
      <c r="O281" s="4">
        <v>63841</v>
      </c>
      <c r="P281">
        <v>0</v>
      </c>
    </row>
    <row r="282" spans="15:16" x14ac:dyDescent="0.35">
      <c r="O282" s="5">
        <v>24480</v>
      </c>
      <c r="P282">
        <v>0</v>
      </c>
    </row>
    <row r="283" spans="15:16" x14ac:dyDescent="0.35">
      <c r="O283" s="4">
        <v>51369</v>
      </c>
      <c r="P283">
        <v>0</v>
      </c>
    </row>
    <row r="284" spans="15:16" x14ac:dyDescent="0.35">
      <c r="O284" s="5">
        <v>37760</v>
      </c>
      <c r="P284">
        <v>0</v>
      </c>
    </row>
    <row r="285" spans="15:16" x14ac:dyDescent="0.35">
      <c r="O285" s="4">
        <v>65640</v>
      </c>
      <c r="P285">
        <v>0</v>
      </c>
    </row>
    <row r="286" spans="15:16" x14ac:dyDescent="0.35">
      <c r="O286" s="5">
        <v>44319</v>
      </c>
      <c r="P286">
        <v>0</v>
      </c>
    </row>
    <row r="287" spans="15:16" x14ac:dyDescent="0.35">
      <c r="O287" s="4">
        <v>30631</v>
      </c>
      <c r="P287">
        <v>0</v>
      </c>
    </row>
    <row r="288" spans="15:16" x14ac:dyDescent="0.35">
      <c r="O288" s="5">
        <v>75278</v>
      </c>
      <c r="P288">
        <v>0</v>
      </c>
    </row>
    <row r="289" spans="15:16" x14ac:dyDescent="0.35">
      <c r="O289" s="4">
        <v>50898</v>
      </c>
      <c r="P289">
        <v>0</v>
      </c>
    </row>
    <row r="290" spans="15:16" x14ac:dyDescent="0.35">
      <c r="O290" s="5">
        <v>79946</v>
      </c>
      <c r="P290">
        <v>0</v>
      </c>
    </row>
    <row r="291" spans="15:16" x14ac:dyDescent="0.35">
      <c r="O291" s="4">
        <v>35416</v>
      </c>
      <c r="P291">
        <v>0</v>
      </c>
    </row>
    <row r="292" spans="15:16" x14ac:dyDescent="0.35">
      <c r="O292" s="5">
        <v>32414</v>
      </c>
      <c r="P292">
        <v>1</v>
      </c>
    </row>
    <row r="293" spans="15:16" x14ac:dyDescent="0.35">
      <c r="O293" s="4">
        <v>38361</v>
      </c>
      <c r="P293">
        <v>0</v>
      </c>
    </row>
    <row r="294" spans="15:16" x14ac:dyDescent="0.35">
      <c r="O294" s="5">
        <v>82497</v>
      </c>
      <c r="P294">
        <v>1</v>
      </c>
    </row>
    <row r="295" spans="15:16" x14ac:dyDescent="0.35">
      <c r="O295" s="4">
        <v>16626</v>
      </c>
      <c r="P295">
        <v>0</v>
      </c>
    </row>
    <row r="296" spans="15:16" x14ac:dyDescent="0.35">
      <c r="O296" s="5">
        <v>29672</v>
      </c>
      <c r="P296">
        <v>0</v>
      </c>
    </row>
    <row r="297" spans="15:16" x14ac:dyDescent="0.35">
      <c r="O297" s="4">
        <v>55951</v>
      </c>
      <c r="P297">
        <v>2</v>
      </c>
    </row>
    <row r="298" spans="15:16" x14ac:dyDescent="0.35">
      <c r="O298" s="5">
        <v>35388</v>
      </c>
      <c r="P298">
        <v>0</v>
      </c>
    </row>
    <row r="299" spans="15:16" x14ac:dyDescent="0.35">
      <c r="O299" s="4">
        <v>42386</v>
      </c>
      <c r="P299">
        <v>0</v>
      </c>
    </row>
    <row r="300" spans="15:16" x14ac:dyDescent="0.35">
      <c r="O300" s="5">
        <v>68627</v>
      </c>
      <c r="P300">
        <v>0</v>
      </c>
    </row>
    <row r="301" spans="15:16" x14ac:dyDescent="0.35">
      <c r="O301" s="4">
        <v>57912</v>
      </c>
      <c r="P301">
        <v>1</v>
      </c>
    </row>
    <row r="302" spans="15:16" x14ac:dyDescent="0.35">
      <c r="O302" s="5">
        <v>35246</v>
      </c>
      <c r="P302">
        <v>0</v>
      </c>
    </row>
    <row r="303" spans="15:16" x14ac:dyDescent="0.35">
      <c r="O303" s="4">
        <v>58821</v>
      </c>
      <c r="P303">
        <v>0</v>
      </c>
    </row>
    <row r="304" spans="15:16" x14ac:dyDescent="0.35">
      <c r="O304" s="5">
        <v>46377</v>
      </c>
      <c r="P304">
        <v>0</v>
      </c>
    </row>
    <row r="305" spans="15:16" x14ac:dyDescent="0.35">
      <c r="O305" s="4">
        <v>39747</v>
      </c>
      <c r="P305">
        <v>0</v>
      </c>
    </row>
    <row r="306" spans="15:16" x14ac:dyDescent="0.35">
      <c r="O306" s="5">
        <v>23976</v>
      </c>
      <c r="P306">
        <v>0</v>
      </c>
    </row>
    <row r="307" spans="15:16" x14ac:dyDescent="0.35">
      <c r="O307" s="4">
        <v>80950</v>
      </c>
      <c r="P307">
        <v>1</v>
      </c>
    </row>
    <row r="308" spans="15:16" x14ac:dyDescent="0.35">
      <c r="O308" s="5">
        <v>27038</v>
      </c>
      <c r="P308">
        <v>1</v>
      </c>
    </row>
    <row r="309" spans="15:16" x14ac:dyDescent="0.35">
      <c r="O309" s="4">
        <v>77457</v>
      </c>
      <c r="P309">
        <v>1</v>
      </c>
    </row>
    <row r="310" spans="15:16" x14ac:dyDescent="0.35">
      <c r="O310" s="5">
        <v>64100</v>
      </c>
      <c r="P310">
        <v>1</v>
      </c>
    </row>
    <row r="311" spans="15:16" x14ac:dyDescent="0.35">
      <c r="O311" s="4">
        <v>42670</v>
      </c>
      <c r="P311">
        <v>0</v>
      </c>
    </row>
    <row r="312" spans="15:16" x14ac:dyDescent="0.35">
      <c r="O312" s="5">
        <v>12571</v>
      </c>
      <c r="P312">
        <v>0</v>
      </c>
    </row>
    <row r="313" spans="15:16" x14ac:dyDescent="0.35">
      <c r="O313" s="4">
        <v>22574</v>
      </c>
      <c r="P313">
        <v>0</v>
      </c>
    </row>
    <row r="314" spans="15:16" x14ac:dyDescent="0.35">
      <c r="O314" s="5">
        <v>51386</v>
      </c>
      <c r="P314">
        <v>2</v>
      </c>
    </row>
    <row r="315" spans="15:16" x14ac:dyDescent="0.35">
      <c r="O315" s="4">
        <v>70893</v>
      </c>
      <c r="P315">
        <v>0</v>
      </c>
    </row>
    <row r="316" spans="15:16" x14ac:dyDescent="0.35">
      <c r="O316" s="5">
        <v>54198</v>
      </c>
      <c r="P316">
        <v>0</v>
      </c>
    </row>
    <row r="317" spans="15:16" x14ac:dyDescent="0.35">
      <c r="O317" s="4">
        <v>28839</v>
      </c>
      <c r="P317">
        <v>0</v>
      </c>
    </row>
    <row r="318" spans="15:16" x14ac:dyDescent="0.35">
      <c r="O318" s="5">
        <v>40321</v>
      </c>
      <c r="P318">
        <v>0</v>
      </c>
    </row>
    <row r="319" spans="15:16" x14ac:dyDescent="0.35">
      <c r="O319" s="4">
        <v>66503</v>
      </c>
      <c r="P319">
        <v>0</v>
      </c>
    </row>
    <row r="320" spans="15:16" x14ac:dyDescent="0.35">
      <c r="O320" s="5">
        <v>30833</v>
      </c>
      <c r="P320">
        <v>0</v>
      </c>
    </row>
    <row r="321" spans="15:16" x14ac:dyDescent="0.35">
      <c r="O321" s="4">
        <v>51386</v>
      </c>
      <c r="P321">
        <v>2</v>
      </c>
    </row>
    <row r="322" spans="15:16" x14ac:dyDescent="0.35">
      <c r="O322" s="5">
        <v>64795</v>
      </c>
      <c r="P322">
        <v>0</v>
      </c>
    </row>
    <row r="323" spans="15:16" x14ac:dyDescent="0.35">
      <c r="O323" s="4">
        <v>34421</v>
      </c>
      <c r="P323">
        <v>0</v>
      </c>
    </row>
    <row r="324" spans="15:16" x14ac:dyDescent="0.35">
      <c r="O324" s="5">
        <v>47025</v>
      </c>
      <c r="P324">
        <v>0</v>
      </c>
    </row>
    <row r="325" spans="15:16" x14ac:dyDescent="0.35">
      <c r="O325" s="4">
        <v>64325</v>
      </c>
      <c r="P325">
        <v>0</v>
      </c>
    </row>
    <row r="326" spans="15:16" x14ac:dyDescent="0.35">
      <c r="O326" s="5">
        <v>40464</v>
      </c>
      <c r="P326">
        <v>0</v>
      </c>
    </row>
    <row r="327" spans="15:16" x14ac:dyDescent="0.35">
      <c r="O327" s="4">
        <v>62187</v>
      </c>
      <c r="P327">
        <v>0</v>
      </c>
    </row>
    <row r="328" spans="15:16" x14ac:dyDescent="0.35">
      <c r="O328" s="5">
        <v>14849</v>
      </c>
      <c r="P328">
        <v>0</v>
      </c>
    </row>
    <row r="329" spans="15:16" x14ac:dyDescent="0.35">
      <c r="O329" s="4">
        <v>27255</v>
      </c>
      <c r="P329">
        <v>0</v>
      </c>
    </row>
    <row r="330" spans="15:16" x14ac:dyDescent="0.35">
      <c r="O330" s="5">
        <v>54432</v>
      </c>
      <c r="P330">
        <v>0</v>
      </c>
    </row>
    <row r="331" spans="15:16" x14ac:dyDescent="0.35">
      <c r="O331" s="4">
        <v>29999</v>
      </c>
      <c r="P331">
        <v>0</v>
      </c>
    </row>
    <row r="332" spans="15:16" x14ac:dyDescent="0.35">
      <c r="O332" s="5">
        <v>24072</v>
      </c>
      <c r="P332">
        <v>0</v>
      </c>
    </row>
    <row r="333" spans="15:16" x14ac:dyDescent="0.35">
      <c r="O333" s="4">
        <v>33996</v>
      </c>
      <c r="P333">
        <v>0</v>
      </c>
    </row>
    <row r="334" spans="15:16" x14ac:dyDescent="0.35">
      <c r="O334" s="5">
        <v>66334</v>
      </c>
      <c r="P334">
        <v>1</v>
      </c>
    </row>
    <row r="335" spans="15:16" x14ac:dyDescent="0.35">
      <c r="O335" s="4">
        <v>35178</v>
      </c>
      <c r="P335">
        <v>2</v>
      </c>
    </row>
    <row r="336" spans="15:16" x14ac:dyDescent="0.35">
      <c r="O336" s="5">
        <v>22010</v>
      </c>
      <c r="P336">
        <v>0</v>
      </c>
    </row>
    <row r="337" spans="15:16" x14ac:dyDescent="0.35">
      <c r="O337" s="4">
        <v>62204</v>
      </c>
      <c r="P337">
        <v>0</v>
      </c>
    </row>
    <row r="338" spans="15:16" x14ac:dyDescent="0.35">
      <c r="O338" s="5">
        <v>75693</v>
      </c>
      <c r="P338">
        <v>4</v>
      </c>
    </row>
    <row r="339" spans="15:16" x14ac:dyDescent="0.35">
      <c r="O339" s="4">
        <v>30675</v>
      </c>
      <c r="P339">
        <v>0</v>
      </c>
    </row>
    <row r="340" spans="15:16" x14ac:dyDescent="0.35">
      <c r="O340" s="5">
        <v>83003</v>
      </c>
      <c r="P340">
        <v>2</v>
      </c>
    </row>
    <row r="341" spans="15:16" x14ac:dyDescent="0.35">
      <c r="O341" s="4">
        <v>83532</v>
      </c>
      <c r="P341">
        <v>1</v>
      </c>
    </row>
    <row r="342" spans="15:16" x14ac:dyDescent="0.35">
      <c r="O342" s="5">
        <v>68655</v>
      </c>
      <c r="P342">
        <v>0</v>
      </c>
    </row>
    <row r="343" spans="15:16" x14ac:dyDescent="0.35">
      <c r="O343" s="4">
        <v>41411</v>
      </c>
      <c r="P343">
        <v>0</v>
      </c>
    </row>
    <row r="344" spans="15:16" x14ac:dyDescent="0.35">
      <c r="O344" s="5">
        <v>55212</v>
      </c>
      <c r="P344">
        <v>2</v>
      </c>
    </row>
    <row r="345" spans="15:16" x14ac:dyDescent="0.35">
      <c r="O345" s="4">
        <v>59292</v>
      </c>
      <c r="P345">
        <v>0</v>
      </c>
    </row>
    <row r="346" spans="15:16" x14ac:dyDescent="0.35">
      <c r="O346" s="5">
        <v>27190</v>
      </c>
      <c r="P346">
        <v>2</v>
      </c>
    </row>
    <row r="347" spans="15:16" x14ac:dyDescent="0.35">
      <c r="O347" s="4">
        <v>82623</v>
      </c>
      <c r="P347">
        <v>0</v>
      </c>
    </row>
    <row r="348" spans="15:16" x14ac:dyDescent="0.35">
      <c r="O348" s="5">
        <v>44300</v>
      </c>
      <c r="P348">
        <v>0</v>
      </c>
    </row>
    <row r="349" spans="15:16" x14ac:dyDescent="0.35">
      <c r="O349" s="4">
        <v>84835</v>
      </c>
      <c r="P349">
        <v>1</v>
      </c>
    </row>
    <row r="350" spans="15:16" x14ac:dyDescent="0.35">
      <c r="O350" s="5">
        <v>30372</v>
      </c>
      <c r="P350">
        <v>0</v>
      </c>
    </row>
    <row r="351" spans="15:16" x14ac:dyDescent="0.35">
      <c r="O351" s="4">
        <v>33181</v>
      </c>
      <c r="P351">
        <v>1</v>
      </c>
    </row>
    <row r="352" spans="15:16" x14ac:dyDescent="0.35">
      <c r="O352" s="5">
        <v>71113</v>
      </c>
      <c r="P352">
        <v>0</v>
      </c>
    </row>
    <row r="353" spans="15:16" x14ac:dyDescent="0.35">
      <c r="O353" s="4">
        <v>71952</v>
      </c>
      <c r="P353">
        <v>2</v>
      </c>
    </row>
    <row r="354" spans="15:16" x14ac:dyDescent="0.35">
      <c r="O354" s="5">
        <v>69759</v>
      </c>
      <c r="P354">
        <v>1</v>
      </c>
    </row>
    <row r="355" spans="15:16" x14ac:dyDescent="0.35">
      <c r="O355" s="4">
        <v>72099</v>
      </c>
      <c r="P355">
        <v>0</v>
      </c>
    </row>
    <row r="356" spans="15:16" x14ac:dyDescent="0.35">
      <c r="O356" s="5">
        <v>60000</v>
      </c>
      <c r="P356">
        <v>0</v>
      </c>
    </row>
    <row r="357" spans="15:16" x14ac:dyDescent="0.35">
      <c r="O357" s="4">
        <v>38643</v>
      </c>
      <c r="P357">
        <v>0</v>
      </c>
    </row>
    <row r="358" spans="15:16" x14ac:dyDescent="0.35">
      <c r="O358" s="5">
        <v>50737</v>
      </c>
      <c r="P358">
        <v>1</v>
      </c>
    </row>
    <row r="359" spans="15:16" x14ac:dyDescent="0.35">
      <c r="O359" s="4">
        <v>68462</v>
      </c>
      <c r="P359">
        <v>0</v>
      </c>
    </row>
    <row r="360" spans="15:16" x14ac:dyDescent="0.35">
      <c r="O360" s="5">
        <v>65073</v>
      </c>
      <c r="P360">
        <v>0</v>
      </c>
    </row>
    <row r="361" spans="15:16" x14ac:dyDescent="0.35">
      <c r="O361" s="4">
        <v>46681</v>
      </c>
      <c r="P361">
        <v>0</v>
      </c>
    </row>
    <row r="362" spans="15:16" x14ac:dyDescent="0.35">
      <c r="O362" s="5">
        <v>78618</v>
      </c>
      <c r="P362">
        <v>1</v>
      </c>
    </row>
    <row r="363" spans="15:16" x14ac:dyDescent="0.35">
      <c r="O363" s="4">
        <v>62187</v>
      </c>
      <c r="P363">
        <v>0</v>
      </c>
    </row>
    <row r="364" spans="15:16" x14ac:dyDescent="0.35">
      <c r="O364" s="5">
        <v>28442</v>
      </c>
      <c r="P364">
        <v>0</v>
      </c>
    </row>
    <row r="365" spans="15:16" x14ac:dyDescent="0.35">
      <c r="O365" s="4">
        <v>37717</v>
      </c>
      <c r="P365">
        <v>0</v>
      </c>
    </row>
    <row r="366" spans="15:16" x14ac:dyDescent="0.35">
      <c r="O366" s="5">
        <v>51479</v>
      </c>
      <c r="P366">
        <v>0</v>
      </c>
    </row>
    <row r="367" spans="15:16" x14ac:dyDescent="0.35">
      <c r="O367" s="4">
        <v>54803</v>
      </c>
      <c r="P367">
        <v>0</v>
      </c>
    </row>
    <row r="368" spans="15:16" x14ac:dyDescent="0.35">
      <c r="O368" s="5">
        <v>79530</v>
      </c>
      <c r="P368">
        <v>0</v>
      </c>
    </row>
    <row r="369" spans="15:16" x14ac:dyDescent="0.35">
      <c r="O369" s="4">
        <v>31615</v>
      </c>
      <c r="P369">
        <v>0</v>
      </c>
    </row>
    <row r="370" spans="15:16" x14ac:dyDescent="0.35">
      <c r="O370" s="5">
        <v>72025</v>
      </c>
      <c r="P370">
        <v>0</v>
      </c>
    </row>
    <row r="371" spans="15:16" x14ac:dyDescent="0.35">
      <c r="O371" s="4">
        <v>52614</v>
      </c>
      <c r="P371">
        <v>0</v>
      </c>
    </row>
    <row r="372" spans="15:16" x14ac:dyDescent="0.35">
      <c r="O372" s="5">
        <v>35684</v>
      </c>
      <c r="P372">
        <v>0</v>
      </c>
    </row>
    <row r="373" spans="15:16" x14ac:dyDescent="0.35">
      <c r="O373" s="4">
        <v>48178</v>
      </c>
      <c r="P373">
        <v>0</v>
      </c>
    </row>
    <row r="374" spans="15:16" x14ac:dyDescent="0.35">
      <c r="O374" s="5">
        <v>29548</v>
      </c>
      <c r="P374">
        <v>1</v>
      </c>
    </row>
    <row r="375" spans="15:16" x14ac:dyDescent="0.35">
      <c r="O375" s="4">
        <v>63810</v>
      </c>
      <c r="P375">
        <v>1</v>
      </c>
    </row>
    <row r="376" spans="15:16" x14ac:dyDescent="0.35">
      <c r="O376" s="5">
        <v>38578</v>
      </c>
      <c r="P376">
        <v>1</v>
      </c>
    </row>
    <row r="377" spans="15:16" x14ac:dyDescent="0.35">
      <c r="O377" s="4">
        <v>46098</v>
      </c>
      <c r="P377">
        <v>0</v>
      </c>
    </row>
    <row r="378" spans="15:16" x14ac:dyDescent="0.35">
      <c r="O378" s="5">
        <v>22585</v>
      </c>
      <c r="P378">
        <v>2</v>
      </c>
    </row>
    <row r="379" spans="15:16" x14ac:dyDescent="0.35">
      <c r="O379" s="4">
        <v>30279</v>
      </c>
      <c r="P379">
        <v>0</v>
      </c>
    </row>
    <row r="380" spans="15:16" x14ac:dyDescent="0.35">
      <c r="O380" s="5">
        <v>66426</v>
      </c>
      <c r="P380">
        <v>0</v>
      </c>
    </row>
    <row r="381" spans="15:16" x14ac:dyDescent="0.35">
      <c r="O381" s="4">
        <v>30822</v>
      </c>
      <c r="P381">
        <v>0</v>
      </c>
    </row>
    <row r="382" spans="15:16" x14ac:dyDescent="0.35">
      <c r="O382" s="5">
        <v>33581</v>
      </c>
      <c r="P382">
        <v>0</v>
      </c>
    </row>
    <row r="383" spans="15:16" x14ac:dyDescent="0.35">
      <c r="O383" s="4">
        <v>19986</v>
      </c>
      <c r="P383">
        <v>0</v>
      </c>
    </row>
    <row r="384" spans="15:16" x14ac:dyDescent="0.35">
      <c r="O384" s="5">
        <v>27421</v>
      </c>
      <c r="P384">
        <v>0</v>
      </c>
    </row>
    <row r="385" spans="15:16" x14ac:dyDescent="0.35">
      <c r="O385" s="4">
        <v>35688</v>
      </c>
      <c r="P385">
        <v>0</v>
      </c>
    </row>
    <row r="386" spans="15:16" x14ac:dyDescent="0.35">
      <c r="O386" s="5">
        <v>36143</v>
      </c>
      <c r="P386">
        <v>0</v>
      </c>
    </row>
    <row r="387" spans="15:16" x14ac:dyDescent="0.35">
      <c r="O387" s="4">
        <v>10245</v>
      </c>
      <c r="P387">
        <v>0</v>
      </c>
    </row>
    <row r="388" spans="15:16" x14ac:dyDescent="0.35">
      <c r="O388" s="5">
        <v>43795</v>
      </c>
      <c r="P388">
        <v>2</v>
      </c>
    </row>
    <row r="389" spans="15:16" x14ac:dyDescent="0.35">
      <c r="O389" s="4">
        <v>63381</v>
      </c>
      <c r="P389">
        <v>0</v>
      </c>
    </row>
    <row r="390" spans="15:16" x14ac:dyDescent="0.35">
      <c r="O390" s="5">
        <v>38823</v>
      </c>
      <c r="P390">
        <v>0</v>
      </c>
    </row>
    <row r="391" spans="15:16" x14ac:dyDescent="0.35">
      <c r="O391" s="4">
        <v>83664</v>
      </c>
      <c r="P391">
        <v>0</v>
      </c>
    </row>
    <row r="392" spans="15:16" x14ac:dyDescent="0.35">
      <c r="O392" s="5">
        <v>90300</v>
      </c>
      <c r="P392">
        <v>1</v>
      </c>
    </row>
    <row r="393" spans="15:16" x14ac:dyDescent="0.35">
      <c r="O393" s="4">
        <v>62499</v>
      </c>
      <c r="P393">
        <v>0</v>
      </c>
    </row>
    <row r="394" spans="15:16" x14ac:dyDescent="0.35">
      <c r="O394" s="5">
        <v>74293</v>
      </c>
      <c r="P394">
        <v>0</v>
      </c>
    </row>
    <row r="395" spans="15:16" x14ac:dyDescent="0.35">
      <c r="O395" s="4">
        <v>51012</v>
      </c>
      <c r="P395">
        <v>0</v>
      </c>
    </row>
    <row r="396" spans="15:16" x14ac:dyDescent="0.35">
      <c r="O396" s="5">
        <v>70777</v>
      </c>
      <c r="P396">
        <v>0</v>
      </c>
    </row>
    <row r="397" spans="15:16" x14ac:dyDescent="0.35">
      <c r="O397" s="4">
        <v>68682</v>
      </c>
      <c r="P397">
        <v>0</v>
      </c>
    </row>
    <row r="398" spans="15:16" x14ac:dyDescent="0.35">
      <c r="O398" s="5">
        <v>43824</v>
      </c>
      <c r="P398">
        <v>0</v>
      </c>
    </row>
    <row r="399" spans="15:16" x14ac:dyDescent="0.35">
      <c r="O399" s="4">
        <v>15345</v>
      </c>
      <c r="P399">
        <v>1</v>
      </c>
    </row>
    <row r="400" spans="15:16" x14ac:dyDescent="0.35">
      <c r="O400" s="5">
        <v>23442</v>
      </c>
      <c r="P400">
        <v>0</v>
      </c>
    </row>
    <row r="401" spans="15:16" x14ac:dyDescent="0.35">
      <c r="O401" s="4">
        <v>14515</v>
      </c>
      <c r="P401">
        <v>1</v>
      </c>
    </row>
    <row r="402" spans="15:16" x14ac:dyDescent="0.35">
      <c r="O402" s="5">
        <v>31395</v>
      </c>
      <c r="P402">
        <v>0</v>
      </c>
    </row>
    <row r="403" spans="15:16" x14ac:dyDescent="0.35">
      <c r="O403" s="4">
        <v>75276</v>
      </c>
      <c r="P403">
        <v>0</v>
      </c>
    </row>
    <row r="404" spans="15:16" x14ac:dyDescent="0.35">
      <c r="O404" s="5">
        <v>42373</v>
      </c>
      <c r="P404">
        <v>0</v>
      </c>
    </row>
    <row r="405" spans="15:16" x14ac:dyDescent="0.35">
      <c r="O405" s="4">
        <v>30507</v>
      </c>
      <c r="P405">
        <v>0</v>
      </c>
    </row>
    <row r="406" spans="15:16" x14ac:dyDescent="0.35">
      <c r="O406" s="5">
        <v>55521</v>
      </c>
      <c r="P406">
        <v>2</v>
      </c>
    </row>
    <row r="407" spans="15:16" x14ac:dyDescent="0.35">
      <c r="O407" s="4">
        <v>48006</v>
      </c>
      <c r="P407">
        <v>0</v>
      </c>
    </row>
    <row r="408" spans="15:16" x14ac:dyDescent="0.35">
      <c r="O408" s="5">
        <v>27213</v>
      </c>
      <c r="P408">
        <v>1</v>
      </c>
    </row>
    <row r="409" spans="15:16" x14ac:dyDescent="0.35">
      <c r="O409" s="4">
        <v>65808</v>
      </c>
      <c r="P409">
        <v>0</v>
      </c>
    </row>
    <row r="410" spans="15:16" x14ac:dyDescent="0.35">
      <c r="O410" s="5">
        <v>30351</v>
      </c>
      <c r="P410">
        <v>0</v>
      </c>
    </row>
    <row r="411" spans="15:16" x14ac:dyDescent="0.35">
      <c r="O411" s="4">
        <v>50437</v>
      </c>
      <c r="P411">
        <v>0</v>
      </c>
    </row>
    <row r="412" spans="15:16" x14ac:dyDescent="0.35">
      <c r="O412" s="5">
        <v>23616</v>
      </c>
      <c r="P412">
        <v>1</v>
      </c>
    </row>
    <row r="413" spans="15:16" x14ac:dyDescent="0.35">
      <c r="O413" s="4">
        <v>53858</v>
      </c>
      <c r="P413">
        <v>0</v>
      </c>
    </row>
    <row r="414" spans="15:16" x14ac:dyDescent="0.35">
      <c r="O414" s="5">
        <v>66465</v>
      </c>
      <c r="P414">
        <v>1</v>
      </c>
    </row>
    <row r="415" spans="15:16" x14ac:dyDescent="0.35">
      <c r="O415" s="4">
        <v>46923</v>
      </c>
      <c r="P415">
        <v>0</v>
      </c>
    </row>
    <row r="416" spans="15:16" x14ac:dyDescent="0.35">
      <c r="O416" s="5">
        <v>75072</v>
      </c>
      <c r="P416">
        <v>0</v>
      </c>
    </row>
    <row r="417" spans="15:16" x14ac:dyDescent="0.35">
      <c r="O417" s="4">
        <v>75865</v>
      </c>
      <c r="P417">
        <v>0</v>
      </c>
    </row>
    <row r="418" spans="15:16" x14ac:dyDescent="0.35">
      <c r="O418" s="5">
        <v>19789</v>
      </c>
      <c r="P418">
        <v>1</v>
      </c>
    </row>
    <row r="419" spans="15:16" x14ac:dyDescent="0.35">
      <c r="O419" s="4">
        <v>80134</v>
      </c>
      <c r="P419">
        <v>4</v>
      </c>
    </row>
    <row r="420" spans="15:16" x14ac:dyDescent="0.35">
      <c r="O420" s="5">
        <v>91065</v>
      </c>
      <c r="P420">
        <v>3</v>
      </c>
    </row>
    <row r="421" spans="15:16" x14ac:dyDescent="0.35">
      <c r="O421" s="4">
        <v>49505</v>
      </c>
      <c r="P421">
        <v>0</v>
      </c>
    </row>
    <row r="422" spans="15:16" x14ac:dyDescent="0.35">
      <c r="O422" s="5">
        <v>37401</v>
      </c>
      <c r="P422">
        <v>0</v>
      </c>
    </row>
    <row r="423" spans="15:16" x14ac:dyDescent="0.35">
      <c r="O423" s="4">
        <v>30096</v>
      </c>
      <c r="P423">
        <v>0</v>
      </c>
    </row>
    <row r="424" spans="15:16" x14ac:dyDescent="0.35">
      <c r="O424" s="5">
        <v>18492</v>
      </c>
      <c r="P424">
        <v>0</v>
      </c>
    </row>
    <row r="425" spans="15:16" x14ac:dyDescent="0.35">
      <c r="O425" s="4">
        <v>82584</v>
      </c>
      <c r="P425">
        <v>3</v>
      </c>
    </row>
    <row r="426" spans="15:16" x14ac:dyDescent="0.35">
      <c r="O426" s="5">
        <v>93027</v>
      </c>
      <c r="P426">
        <v>1</v>
      </c>
    </row>
    <row r="427" spans="15:16" x14ac:dyDescent="0.35">
      <c r="O427" s="4">
        <v>48686</v>
      </c>
      <c r="P427">
        <v>0</v>
      </c>
    </row>
    <row r="428" spans="15:16" x14ac:dyDescent="0.35">
      <c r="O428" s="5">
        <v>92910</v>
      </c>
      <c r="P428">
        <v>3</v>
      </c>
    </row>
    <row r="429" spans="15:16" x14ac:dyDescent="0.35">
      <c r="O429" s="4">
        <v>75433</v>
      </c>
      <c r="P429">
        <v>2</v>
      </c>
    </row>
    <row r="430" spans="15:16" x14ac:dyDescent="0.35">
      <c r="O430" s="5">
        <v>10404</v>
      </c>
      <c r="P430">
        <v>0</v>
      </c>
    </row>
    <row r="431" spans="15:16" x14ac:dyDescent="0.35">
      <c r="O431" s="4">
        <v>61314</v>
      </c>
      <c r="P431">
        <v>0</v>
      </c>
    </row>
    <row r="432" spans="15:16" x14ac:dyDescent="0.35">
      <c r="O432" s="5">
        <v>84865</v>
      </c>
      <c r="P432">
        <v>5</v>
      </c>
    </row>
    <row r="433" spans="15:16" x14ac:dyDescent="0.35">
      <c r="O433" s="4">
        <v>42387</v>
      </c>
      <c r="P433">
        <v>0</v>
      </c>
    </row>
    <row r="434" spans="15:16" x14ac:dyDescent="0.35">
      <c r="O434" s="5">
        <v>67309</v>
      </c>
      <c r="P434">
        <v>0</v>
      </c>
    </row>
    <row r="435" spans="15:16" x14ac:dyDescent="0.35">
      <c r="O435" s="4">
        <v>75236</v>
      </c>
      <c r="P435">
        <v>0</v>
      </c>
    </row>
    <row r="436" spans="15:16" x14ac:dyDescent="0.35">
      <c r="O436" s="5">
        <v>30015</v>
      </c>
      <c r="P436">
        <v>0</v>
      </c>
    </row>
    <row r="437" spans="15:16" x14ac:dyDescent="0.35">
      <c r="O437" s="4">
        <v>50943</v>
      </c>
      <c r="P437">
        <v>0</v>
      </c>
    </row>
    <row r="438" spans="15:16" x14ac:dyDescent="0.35">
      <c r="O438" s="5">
        <v>67272</v>
      </c>
      <c r="P438">
        <v>0</v>
      </c>
    </row>
    <row r="439" spans="15:16" x14ac:dyDescent="0.35">
      <c r="O439" s="4">
        <v>51529</v>
      </c>
      <c r="P439">
        <v>0</v>
      </c>
    </row>
    <row r="440" spans="15:16" x14ac:dyDescent="0.35">
      <c r="O440" s="5">
        <v>32011</v>
      </c>
      <c r="P440">
        <v>0</v>
      </c>
    </row>
    <row r="441" spans="15:16" x14ac:dyDescent="0.35">
      <c r="O441" s="4">
        <v>7500</v>
      </c>
      <c r="P441">
        <v>0</v>
      </c>
    </row>
    <row r="442" spans="15:16" x14ac:dyDescent="0.35">
      <c r="O442" s="5">
        <v>28691</v>
      </c>
      <c r="P442">
        <v>0</v>
      </c>
    </row>
    <row r="443" spans="15:16" x14ac:dyDescent="0.35">
      <c r="O443" s="4">
        <v>56223</v>
      </c>
      <c r="P443">
        <v>0</v>
      </c>
    </row>
    <row r="444" spans="15:16" x14ac:dyDescent="0.35">
      <c r="O444" s="5">
        <v>18100</v>
      </c>
      <c r="P444">
        <v>0</v>
      </c>
    </row>
    <row r="445" spans="15:16" x14ac:dyDescent="0.35">
      <c r="O445" s="4">
        <v>30279</v>
      </c>
      <c r="P445">
        <v>0</v>
      </c>
    </row>
    <row r="446" spans="15:16" x14ac:dyDescent="0.35">
      <c r="O446" s="5">
        <v>20130</v>
      </c>
      <c r="P446">
        <v>0</v>
      </c>
    </row>
    <row r="447" spans="15:16" x14ac:dyDescent="0.35">
      <c r="O447" s="4">
        <v>23295</v>
      </c>
      <c r="P447">
        <v>0</v>
      </c>
    </row>
    <row r="448" spans="15:16" x14ac:dyDescent="0.35">
      <c r="O448" s="5">
        <v>42618</v>
      </c>
      <c r="P448">
        <v>0</v>
      </c>
    </row>
    <row r="449" spans="15:16" x14ac:dyDescent="0.35">
      <c r="O449" s="4">
        <v>81246</v>
      </c>
      <c r="P449">
        <v>2</v>
      </c>
    </row>
    <row r="450" spans="15:16" x14ac:dyDescent="0.35">
      <c r="O450" s="5">
        <v>24027</v>
      </c>
      <c r="P450">
        <v>0</v>
      </c>
    </row>
    <row r="451" spans="15:16" x14ac:dyDescent="0.35">
      <c r="O451" s="4">
        <v>55707</v>
      </c>
      <c r="P451">
        <v>0</v>
      </c>
    </row>
    <row r="452" spans="15:16" x14ac:dyDescent="0.35">
      <c r="O452" s="5">
        <v>57959</v>
      </c>
      <c r="P452">
        <v>0</v>
      </c>
    </row>
    <row r="453" spans="15:16" x14ac:dyDescent="0.35">
      <c r="O453" s="4">
        <v>56796</v>
      </c>
      <c r="P453">
        <v>0</v>
      </c>
    </row>
    <row r="454" spans="15:16" x14ac:dyDescent="0.35">
      <c r="O454" s="5">
        <v>36230</v>
      </c>
      <c r="P454">
        <v>0</v>
      </c>
    </row>
    <row r="455" spans="15:16" x14ac:dyDescent="0.35">
      <c r="O455" s="4">
        <v>70829</v>
      </c>
      <c r="P455">
        <v>0</v>
      </c>
    </row>
    <row r="456" spans="15:16" x14ac:dyDescent="0.35">
      <c r="O456" s="5">
        <v>65991</v>
      </c>
      <c r="P456">
        <v>0</v>
      </c>
    </row>
    <row r="457" spans="15:16" x14ac:dyDescent="0.35">
      <c r="O457" s="4">
        <v>38988</v>
      </c>
      <c r="P457">
        <v>0</v>
      </c>
    </row>
    <row r="458" spans="15:16" x14ac:dyDescent="0.35">
      <c r="O458" s="5">
        <v>89572</v>
      </c>
      <c r="P458">
        <v>3</v>
      </c>
    </row>
    <row r="459" spans="15:16" x14ac:dyDescent="0.35">
      <c r="O459" s="4">
        <v>42207</v>
      </c>
      <c r="P459">
        <v>2</v>
      </c>
    </row>
    <row r="460" spans="15:16" x14ac:dyDescent="0.35">
      <c r="O460" s="5">
        <v>50300</v>
      </c>
      <c r="P460">
        <v>0</v>
      </c>
    </row>
    <row r="461" spans="15:16" x14ac:dyDescent="0.35">
      <c r="O461" s="4">
        <v>66664</v>
      </c>
      <c r="P461">
        <v>0</v>
      </c>
    </row>
    <row r="462" spans="15:16" x14ac:dyDescent="0.35">
      <c r="O462" s="5">
        <v>60597</v>
      </c>
      <c r="P462">
        <v>2</v>
      </c>
    </row>
    <row r="463" spans="15:16" x14ac:dyDescent="0.35">
      <c r="O463" s="4">
        <v>70165</v>
      </c>
      <c r="P463">
        <v>0</v>
      </c>
    </row>
    <row r="464" spans="15:16" x14ac:dyDescent="0.35">
      <c r="O464" s="5">
        <v>50520</v>
      </c>
      <c r="P464">
        <v>0</v>
      </c>
    </row>
    <row r="465" spans="15:16" x14ac:dyDescent="0.35">
      <c r="O465" s="4">
        <v>80124</v>
      </c>
      <c r="P465">
        <v>1</v>
      </c>
    </row>
    <row r="466" spans="15:16" x14ac:dyDescent="0.35">
      <c r="O466" s="5">
        <v>33183</v>
      </c>
      <c r="P466">
        <v>0</v>
      </c>
    </row>
    <row r="467" spans="15:16" x14ac:dyDescent="0.35">
      <c r="O467" s="4">
        <v>66582</v>
      </c>
      <c r="P467">
        <v>0</v>
      </c>
    </row>
    <row r="468" spans="15:16" x14ac:dyDescent="0.35">
      <c r="O468" s="5">
        <v>75261</v>
      </c>
      <c r="P468">
        <v>3</v>
      </c>
    </row>
    <row r="469" spans="15:16" x14ac:dyDescent="0.35">
      <c r="O469" s="4">
        <v>31880</v>
      </c>
      <c r="P469">
        <v>0</v>
      </c>
    </row>
    <row r="470" spans="15:16" x14ac:dyDescent="0.35">
      <c r="O470" s="5">
        <v>53790</v>
      </c>
      <c r="P470">
        <v>0</v>
      </c>
    </row>
    <row r="471" spans="15:16" x14ac:dyDescent="0.35">
      <c r="O471" s="4">
        <v>49269</v>
      </c>
      <c r="P471">
        <v>0</v>
      </c>
    </row>
    <row r="472" spans="15:16" x14ac:dyDescent="0.35">
      <c r="O472" s="5">
        <v>61456</v>
      </c>
      <c r="P472">
        <v>0</v>
      </c>
    </row>
    <row r="473" spans="15:16" x14ac:dyDescent="0.35">
      <c r="O473" s="4">
        <v>37406</v>
      </c>
      <c r="P473">
        <v>1</v>
      </c>
    </row>
    <row r="474" spans="15:16" x14ac:dyDescent="0.35">
      <c r="O474" s="5">
        <v>56937</v>
      </c>
      <c r="P474">
        <v>2</v>
      </c>
    </row>
    <row r="475" spans="15:16" x14ac:dyDescent="0.35">
      <c r="O475" s="4">
        <v>38415</v>
      </c>
      <c r="P475">
        <v>0</v>
      </c>
    </row>
    <row r="476" spans="15:16" x14ac:dyDescent="0.35">
      <c r="O476" s="5">
        <v>20518</v>
      </c>
      <c r="P476">
        <v>0</v>
      </c>
    </row>
    <row r="477" spans="15:16" x14ac:dyDescent="0.35">
      <c r="O477" s="4">
        <v>62503</v>
      </c>
      <c r="P477">
        <v>0</v>
      </c>
    </row>
    <row r="478" spans="15:16" x14ac:dyDescent="0.35">
      <c r="O478" s="5">
        <v>41644</v>
      </c>
      <c r="P478">
        <v>0</v>
      </c>
    </row>
    <row r="479" spans="15:16" x14ac:dyDescent="0.35">
      <c r="O479" s="4">
        <v>55842</v>
      </c>
      <c r="P479">
        <v>0</v>
      </c>
    </row>
    <row r="480" spans="15:16" x14ac:dyDescent="0.35">
      <c r="O480" s="5">
        <v>62010</v>
      </c>
      <c r="P480">
        <v>0</v>
      </c>
    </row>
    <row r="481" spans="15:16" x14ac:dyDescent="0.35">
      <c r="O481" s="4">
        <v>41124</v>
      </c>
      <c r="P481">
        <v>0</v>
      </c>
    </row>
    <row r="482" spans="15:16" x14ac:dyDescent="0.35">
      <c r="O482" s="5">
        <v>38961</v>
      </c>
      <c r="P482">
        <v>0</v>
      </c>
    </row>
    <row r="483" spans="15:16" x14ac:dyDescent="0.35">
      <c r="O483" s="4">
        <v>37760</v>
      </c>
      <c r="P483">
        <v>0</v>
      </c>
    </row>
    <row r="484" spans="15:16" x14ac:dyDescent="0.35">
      <c r="O484" s="5">
        <v>32233</v>
      </c>
      <c r="P484">
        <v>2</v>
      </c>
    </row>
    <row r="485" spans="15:16" x14ac:dyDescent="0.35">
      <c r="O485" s="4">
        <v>43057</v>
      </c>
      <c r="P485">
        <v>0</v>
      </c>
    </row>
    <row r="486" spans="15:16" x14ac:dyDescent="0.35">
      <c r="O486" s="5">
        <v>83151</v>
      </c>
      <c r="P486">
        <v>0</v>
      </c>
    </row>
    <row r="487" spans="15:16" x14ac:dyDescent="0.35">
      <c r="O487" s="4">
        <v>78825</v>
      </c>
      <c r="P487">
        <v>1</v>
      </c>
    </row>
    <row r="488" spans="15:16" x14ac:dyDescent="0.35">
      <c r="O488" s="5">
        <v>65104</v>
      </c>
      <c r="P488">
        <v>0</v>
      </c>
    </row>
    <row r="489" spans="15:16" x14ac:dyDescent="0.35">
      <c r="O489" s="4">
        <v>60093</v>
      </c>
      <c r="P489">
        <v>0</v>
      </c>
    </row>
    <row r="490" spans="15:16" x14ac:dyDescent="0.35">
      <c r="O490" s="5">
        <v>14045</v>
      </c>
      <c r="P490">
        <v>0</v>
      </c>
    </row>
    <row r="491" spans="15:16" x14ac:dyDescent="0.35">
      <c r="O491" s="4">
        <v>28457</v>
      </c>
      <c r="P491">
        <v>0</v>
      </c>
    </row>
    <row r="492" spans="15:16" x14ac:dyDescent="0.35">
      <c r="O492" s="5">
        <v>78952</v>
      </c>
      <c r="P492">
        <v>0</v>
      </c>
    </row>
    <row r="493" spans="15:16" x14ac:dyDescent="0.35">
      <c r="O493" s="4">
        <v>46310</v>
      </c>
      <c r="P493">
        <v>0</v>
      </c>
    </row>
    <row r="494" spans="15:16" x14ac:dyDescent="0.35">
      <c r="O494" s="5">
        <v>76005</v>
      </c>
      <c r="P494">
        <v>1</v>
      </c>
    </row>
    <row r="495" spans="15:16" x14ac:dyDescent="0.35">
      <c r="O495" s="4">
        <v>58308</v>
      </c>
      <c r="P495">
        <v>0</v>
      </c>
    </row>
    <row r="496" spans="15:16" x14ac:dyDescent="0.35">
      <c r="O496" s="5">
        <v>55614</v>
      </c>
      <c r="P496">
        <v>1</v>
      </c>
    </row>
    <row r="497" spans="15:16" x14ac:dyDescent="0.35">
      <c r="O497" s="4">
        <v>59432</v>
      </c>
      <c r="P497">
        <v>0</v>
      </c>
    </row>
    <row r="498" spans="15:16" x14ac:dyDescent="0.35">
      <c r="O498" s="5">
        <v>55563</v>
      </c>
      <c r="P498">
        <v>0</v>
      </c>
    </row>
    <row r="499" spans="15:16" x14ac:dyDescent="0.35">
      <c r="O499" s="4">
        <v>78642</v>
      </c>
      <c r="P499">
        <v>0</v>
      </c>
    </row>
    <row r="500" spans="15:16" x14ac:dyDescent="0.35">
      <c r="O500" s="5">
        <v>67911</v>
      </c>
      <c r="P500">
        <v>0</v>
      </c>
    </row>
    <row r="501" spans="15:16" x14ac:dyDescent="0.35">
      <c r="O501" s="4">
        <v>65275</v>
      </c>
      <c r="P501">
        <v>0</v>
      </c>
    </row>
    <row r="502" spans="15:16" x14ac:dyDescent="0.35">
      <c r="O502" s="5">
        <v>27203</v>
      </c>
      <c r="P502">
        <v>0</v>
      </c>
    </row>
    <row r="503" spans="15:16" x14ac:dyDescent="0.35">
      <c r="O503" s="4">
        <v>48330</v>
      </c>
      <c r="P503">
        <v>0</v>
      </c>
    </row>
    <row r="504" spans="15:16" x14ac:dyDescent="0.35">
      <c r="O504" s="5">
        <v>24279</v>
      </c>
      <c r="P504">
        <v>0</v>
      </c>
    </row>
    <row r="505" spans="15:16" x14ac:dyDescent="0.35">
      <c r="O505" s="4">
        <v>64355</v>
      </c>
      <c r="P505">
        <v>0</v>
      </c>
    </row>
    <row r="506" spans="15:16" x14ac:dyDescent="0.35">
      <c r="O506" s="5">
        <v>50943</v>
      </c>
      <c r="P506">
        <v>0</v>
      </c>
    </row>
    <row r="507" spans="15:16" x14ac:dyDescent="0.35">
      <c r="O507" s="4">
        <v>53653</v>
      </c>
      <c r="P507">
        <v>0</v>
      </c>
    </row>
    <row r="508" spans="15:16" x14ac:dyDescent="0.35">
      <c r="O508" s="5">
        <v>65665</v>
      </c>
      <c r="P508">
        <v>0</v>
      </c>
    </row>
    <row r="509" spans="15:16" x14ac:dyDescent="0.35">
      <c r="O509" s="4">
        <v>81217</v>
      </c>
      <c r="P509">
        <v>0</v>
      </c>
    </row>
    <row r="510" spans="15:16" x14ac:dyDescent="0.35">
      <c r="O510" s="5">
        <v>34935</v>
      </c>
      <c r="P510">
        <v>0</v>
      </c>
    </row>
    <row r="511" spans="15:16" x14ac:dyDescent="0.35">
      <c r="O511" s="4">
        <v>61250</v>
      </c>
      <c r="P511">
        <v>0</v>
      </c>
    </row>
    <row r="512" spans="15:16" x14ac:dyDescent="0.35">
      <c r="O512" s="5">
        <v>39665</v>
      </c>
      <c r="P512">
        <v>1</v>
      </c>
    </row>
    <row r="513" spans="15:16" x14ac:dyDescent="0.35">
      <c r="O513" s="4">
        <v>60152</v>
      </c>
      <c r="P513">
        <v>0</v>
      </c>
    </row>
    <row r="514" spans="15:16" x14ac:dyDescent="0.35">
      <c r="O514" s="5">
        <v>48920</v>
      </c>
      <c r="P514">
        <v>1</v>
      </c>
    </row>
    <row r="515" spans="15:16" x14ac:dyDescent="0.35">
      <c r="O515" s="4">
        <v>89120</v>
      </c>
      <c r="P515">
        <v>1</v>
      </c>
    </row>
    <row r="516" spans="15:16" x14ac:dyDescent="0.35">
      <c r="O516" s="5">
        <v>44124</v>
      </c>
      <c r="P516">
        <v>0</v>
      </c>
    </row>
    <row r="517" spans="15:16" x14ac:dyDescent="0.35">
      <c r="O517" s="4">
        <v>81169</v>
      </c>
      <c r="P517">
        <v>0</v>
      </c>
    </row>
    <row r="518" spans="15:16" x14ac:dyDescent="0.35">
      <c r="O518" s="5">
        <v>36443</v>
      </c>
      <c r="P518">
        <v>0</v>
      </c>
    </row>
    <row r="519" spans="15:16" x14ac:dyDescent="0.35">
      <c r="O519" s="4">
        <v>26095</v>
      </c>
      <c r="P519">
        <v>0</v>
      </c>
    </row>
    <row r="520" spans="15:16" x14ac:dyDescent="0.35">
      <c r="O520" s="5">
        <v>71367</v>
      </c>
      <c r="P520">
        <v>0</v>
      </c>
    </row>
    <row r="521" spans="15:16" x14ac:dyDescent="0.35">
      <c r="O521" s="4">
        <v>80184</v>
      </c>
      <c r="P521">
        <v>2</v>
      </c>
    </row>
    <row r="522" spans="15:16" x14ac:dyDescent="0.35">
      <c r="O522" s="5">
        <v>30630</v>
      </c>
      <c r="P522">
        <v>0</v>
      </c>
    </row>
    <row r="523" spans="15:16" x14ac:dyDescent="0.35">
      <c r="O523" s="4">
        <v>73454</v>
      </c>
      <c r="P523">
        <v>1</v>
      </c>
    </row>
    <row r="524" spans="15:16" x14ac:dyDescent="0.35">
      <c r="O524" s="5">
        <v>42691</v>
      </c>
      <c r="P524">
        <v>0</v>
      </c>
    </row>
    <row r="525" spans="15:16" x14ac:dyDescent="0.35">
      <c r="O525" s="4">
        <v>70503</v>
      </c>
      <c r="P525">
        <v>2</v>
      </c>
    </row>
    <row r="526" spans="15:16" x14ac:dyDescent="0.35">
      <c r="O526" s="5">
        <v>25545</v>
      </c>
      <c r="P526">
        <v>1</v>
      </c>
    </row>
    <row r="527" spans="15:16" x14ac:dyDescent="0.35">
      <c r="O527" s="4">
        <v>32880</v>
      </c>
      <c r="P527">
        <v>0</v>
      </c>
    </row>
    <row r="528" spans="15:16" x14ac:dyDescent="0.35">
      <c r="O528" s="5">
        <v>77863</v>
      </c>
      <c r="P528">
        <v>0</v>
      </c>
    </row>
    <row r="529" spans="15:16" x14ac:dyDescent="0.35">
      <c r="O529" s="4">
        <v>50353</v>
      </c>
      <c r="P529">
        <v>0</v>
      </c>
    </row>
    <row r="530" spans="15:16" x14ac:dyDescent="0.35">
      <c r="O530" s="5">
        <v>61839</v>
      </c>
      <c r="P530">
        <v>0</v>
      </c>
    </row>
    <row r="531" spans="15:16" x14ac:dyDescent="0.35">
      <c r="O531" s="4">
        <v>49154</v>
      </c>
      <c r="P531">
        <v>0</v>
      </c>
    </row>
    <row r="532" spans="15:16" x14ac:dyDescent="0.35">
      <c r="O532" s="5">
        <v>47682</v>
      </c>
      <c r="P532">
        <v>0</v>
      </c>
    </row>
    <row r="533" spans="15:16" x14ac:dyDescent="0.35">
      <c r="O533" s="4">
        <v>72679</v>
      </c>
      <c r="P533">
        <v>0</v>
      </c>
    </row>
    <row r="534" spans="15:16" x14ac:dyDescent="0.35">
      <c r="O534" s="5">
        <v>57954</v>
      </c>
      <c r="P534">
        <v>1</v>
      </c>
    </row>
    <row r="535" spans="15:16" x14ac:dyDescent="0.35">
      <c r="O535" s="4">
        <v>65316</v>
      </c>
      <c r="P535">
        <v>0</v>
      </c>
    </row>
    <row r="536" spans="15:16" x14ac:dyDescent="0.35">
      <c r="O536" s="5">
        <v>28567</v>
      </c>
      <c r="P536">
        <v>0</v>
      </c>
    </row>
    <row r="537" spans="15:16" x14ac:dyDescent="0.35">
      <c r="O537" s="4">
        <v>47352</v>
      </c>
      <c r="P537">
        <v>0</v>
      </c>
    </row>
    <row r="538" spans="15:16" x14ac:dyDescent="0.35">
      <c r="O538" s="5">
        <v>44931</v>
      </c>
      <c r="P538">
        <v>0</v>
      </c>
    </row>
    <row r="539" spans="15:16" x14ac:dyDescent="0.35">
      <c r="O539" s="4">
        <v>76982</v>
      </c>
      <c r="P539">
        <v>2</v>
      </c>
    </row>
    <row r="540" spans="15:16" x14ac:dyDescent="0.35">
      <c r="O540" s="5">
        <v>57247</v>
      </c>
      <c r="P540">
        <v>0</v>
      </c>
    </row>
    <row r="541" spans="15:16" x14ac:dyDescent="0.35">
      <c r="O541" s="4">
        <v>22944</v>
      </c>
      <c r="P541">
        <v>0</v>
      </c>
    </row>
    <row r="542" spans="15:16" x14ac:dyDescent="0.35">
      <c r="O542" s="5">
        <v>25315</v>
      </c>
      <c r="P542">
        <v>0</v>
      </c>
    </row>
    <row r="543" spans="15:16" x14ac:dyDescent="0.35">
      <c r="O543" s="4">
        <v>43638</v>
      </c>
      <c r="P543">
        <v>0</v>
      </c>
    </row>
    <row r="544" spans="15:16" x14ac:dyDescent="0.35">
      <c r="O544" s="5">
        <v>42710</v>
      </c>
      <c r="P544">
        <v>0</v>
      </c>
    </row>
    <row r="545" spans="15:16" x14ac:dyDescent="0.35">
      <c r="O545" s="4">
        <v>84169</v>
      </c>
      <c r="P545">
        <v>3</v>
      </c>
    </row>
    <row r="546" spans="15:16" x14ac:dyDescent="0.35">
      <c r="O546" s="5">
        <v>54058</v>
      </c>
      <c r="P546">
        <v>0</v>
      </c>
    </row>
    <row r="547" spans="15:16" x14ac:dyDescent="0.35">
      <c r="O547" s="4">
        <v>24683</v>
      </c>
      <c r="P547">
        <v>0</v>
      </c>
    </row>
    <row r="548" spans="15:16" x14ac:dyDescent="0.35">
      <c r="O548" s="5">
        <v>85620</v>
      </c>
      <c r="P548">
        <v>1</v>
      </c>
    </row>
    <row r="549" spans="15:16" x14ac:dyDescent="0.35">
      <c r="O549" s="4">
        <v>47850</v>
      </c>
      <c r="P549">
        <v>0</v>
      </c>
    </row>
    <row r="550" spans="15:16" x14ac:dyDescent="0.35">
      <c r="O550" s="5">
        <v>19514</v>
      </c>
      <c r="P550">
        <v>2</v>
      </c>
    </row>
    <row r="551" spans="15:16" x14ac:dyDescent="0.35">
      <c r="O551" s="4">
        <v>27159</v>
      </c>
      <c r="P551">
        <v>0</v>
      </c>
    </row>
    <row r="552" spans="15:16" x14ac:dyDescent="0.35">
      <c r="O552" s="5">
        <v>39548</v>
      </c>
      <c r="P552">
        <v>0</v>
      </c>
    </row>
    <row r="553" spans="15:16" x14ac:dyDescent="0.35">
      <c r="O553" s="4">
        <v>21474</v>
      </c>
      <c r="P553">
        <v>2</v>
      </c>
    </row>
    <row r="554" spans="15:16" x14ac:dyDescent="0.35">
      <c r="O554" s="5">
        <v>60504</v>
      </c>
      <c r="P554">
        <v>0</v>
      </c>
    </row>
    <row r="555" spans="15:16" x14ac:dyDescent="0.35">
      <c r="O555" s="4">
        <v>22419</v>
      </c>
      <c r="P555">
        <v>0</v>
      </c>
    </row>
    <row r="556" spans="15:16" x14ac:dyDescent="0.35">
      <c r="O556" s="5">
        <v>81698</v>
      </c>
      <c r="P556">
        <v>1</v>
      </c>
    </row>
    <row r="557" spans="15:16" x14ac:dyDescent="0.35">
      <c r="O557" s="4">
        <v>43462</v>
      </c>
      <c r="P557">
        <v>0</v>
      </c>
    </row>
    <row r="558" spans="15:16" x14ac:dyDescent="0.35">
      <c r="O558" s="5">
        <v>54880</v>
      </c>
      <c r="P558">
        <v>0</v>
      </c>
    </row>
    <row r="559" spans="15:16" x14ac:dyDescent="0.35">
      <c r="O559" s="4">
        <v>79908</v>
      </c>
      <c r="P559">
        <v>1</v>
      </c>
    </row>
    <row r="560" spans="15:16" x14ac:dyDescent="0.35">
      <c r="O560" s="5">
        <v>15315</v>
      </c>
      <c r="P560">
        <v>0</v>
      </c>
    </row>
    <row r="561" spans="15:16" x14ac:dyDescent="0.35">
      <c r="O561" s="4">
        <v>87771</v>
      </c>
      <c r="P561">
        <v>5</v>
      </c>
    </row>
    <row r="562" spans="15:16" x14ac:dyDescent="0.35">
      <c r="O562" s="5">
        <v>33039</v>
      </c>
      <c r="P562">
        <v>0</v>
      </c>
    </row>
    <row r="563" spans="15:16" x14ac:dyDescent="0.35">
      <c r="O563" s="4">
        <v>81741</v>
      </c>
      <c r="P563">
        <v>0</v>
      </c>
    </row>
    <row r="564" spans="15:16" x14ac:dyDescent="0.35">
      <c r="O564" s="5">
        <v>71499</v>
      </c>
      <c r="P564">
        <v>0</v>
      </c>
    </row>
    <row r="565" spans="15:16" x14ac:dyDescent="0.35">
      <c r="O565" s="4">
        <v>62466</v>
      </c>
      <c r="P565">
        <v>0</v>
      </c>
    </row>
    <row r="566" spans="15:16" x14ac:dyDescent="0.35">
      <c r="O566" s="5">
        <v>48799</v>
      </c>
      <c r="P566">
        <v>0</v>
      </c>
    </row>
    <row r="567" spans="15:16" x14ac:dyDescent="0.35">
      <c r="O567" s="4">
        <v>52157</v>
      </c>
      <c r="P567">
        <v>0</v>
      </c>
    </row>
    <row r="568" spans="15:16" x14ac:dyDescent="0.35">
      <c r="O568" s="5">
        <v>66565</v>
      </c>
      <c r="P568">
        <v>0</v>
      </c>
    </row>
    <row r="569" spans="15:16" x14ac:dyDescent="0.35">
      <c r="O569" s="4">
        <v>29298</v>
      </c>
      <c r="P569">
        <v>0</v>
      </c>
    </row>
    <row r="570" spans="15:16" x14ac:dyDescent="0.35">
      <c r="O570" s="5">
        <v>47691</v>
      </c>
      <c r="P570">
        <v>0</v>
      </c>
    </row>
    <row r="571" spans="15:16" x14ac:dyDescent="0.35">
      <c r="O571" s="4">
        <v>38200</v>
      </c>
      <c r="P571">
        <v>0</v>
      </c>
    </row>
    <row r="572" spans="15:16" x14ac:dyDescent="0.35">
      <c r="O572" s="5">
        <v>44989</v>
      </c>
      <c r="P572">
        <v>0</v>
      </c>
    </row>
    <row r="573" spans="15:16" x14ac:dyDescent="0.35">
      <c r="O573" s="4">
        <v>38443</v>
      </c>
      <c r="P573">
        <v>0</v>
      </c>
    </row>
    <row r="574" spans="15:16" x14ac:dyDescent="0.35">
      <c r="O574" s="5">
        <v>38593</v>
      </c>
      <c r="P574">
        <v>0</v>
      </c>
    </row>
    <row r="575" spans="15:16" x14ac:dyDescent="0.35">
      <c r="O575" s="4">
        <v>64413</v>
      </c>
      <c r="P575">
        <v>0</v>
      </c>
    </row>
    <row r="576" spans="15:16" x14ac:dyDescent="0.35">
      <c r="O576" s="5">
        <v>36959</v>
      </c>
      <c r="P576">
        <v>0</v>
      </c>
    </row>
    <row r="577" spans="15:16" x14ac:dyDescent="0.35">
      <c r="O577" s="4">
        <v>61996</v>
      </c>
      <c r="P577">
        <v>4</v>
      </c>
    </row>
    <row r="578" spans="15:16" x14ac:dyDescent="0.35">
      <c r="O578" s="5">
        <v>51287</v>
      </c>
      <c r="P578">
        <v>0</v>
      </c>
    </row>
    <row r="579" spans="15:16" x14ac:dyDescent="0.35">
      <c r="O579" s="4">
        <v>13260</v>
      </c>
      <c r="P579">
        <v>0</v>
      </c>
    </row>
    <row r="580" spans="15:16" x14ac:dyDescent="0.35">
      <c r="O580" s="5">
        <v>47472</v>
      </c>
      <c r="P580">
        <v>0</v>
      </c>
    </row>
    <row r="581" spans="15:16" x14ac:dyDescent="0.35">
      <c r="O581" s="4">
        <v>54603</v>
      </c>
      <c r="P581">
        <v>0</v>
      </c>
    </row>
    <row r="582" spans="15:16" x14ac:dyDescent="0.35">
      <c r="O582" s="5">
        <v>45207</v>
      </c>
      <c r="P582">
        <v>1</v>
      </c>
    </row>
    <row r="583" spans="15:16" x14ac:dyDescent="0.35">
      <c r="O583" s="4">
        <v>40689</v>
      </c>
      <c r="P583">
        <v>0</v>
      </c>
    </row>
    <row r="584" spans="15:16" x14ac:dyDescent="0.35">
      <c r="O584" s="5">
        <v>47821</v>
      </c>
      <c r="P584">
        <v>0</v>
      </c>
    </row>
    <row r="585" spans="15:16" x14ac:dyDescent="0.35">
      <c r="O585" s="4">
        <v>27450</v>
      </c>
      <c r="P585">
        <v>0</v>
      </c>
    </row>
    <row r="586" spans="15:16" x14ac:dyDescent="0.35">
      <c r="O586" s="5">
        <v>39453</v>
      </c>
      <c r="P586">
        <v>0</v>
      </c>
    </row>
    <row r="587" spans="15:16" x14ac:dyDescent="0.35">
      <c r="O587" s="4">
        <v>26850</v>
      </c>
      <c r="P587">
        <v>0</v>
      </c>
    </row>
    <row r="588" spans="15:16" x14ac:dyDescent="0.35">
      <c r="O588" s="5">
        <v>79800</v>
      </c>
      <c r="P588">
        <v>4</v>
      </c>
    </row>
    <row r="589" spans="15:16" x14ac:dyDescent="0.35">
      <c r="O589" s="4">
        <v>61794</v>
      </c>
      <c r="P589">
        <v>0</v>
      </c>
    </row>
    <row r="590" spans="15:16" x14ac:dyDescent="0.35">
      <c r="O590" s="5">
        <v>53863</v>
      </c>
      <c r="P590">
        <v>1</v>
      </c>
    </row>
    <row r="591" spans="15:16" x14ac:dyDescent="0.35">
      <c r="O591" s="4">
        <v>24221</v>
      </c>
      <c r="P591">
        <v>0</v>
      </c>
    </row>
    <row r="592" spans="15:16" x14ac:dyDescent="0.35">
      <c r="O592" s="5">
        <v>39684</v>
      </c>
      <c r="P592">
        <v>1</v>
      </c>
    </row>
    <row r="593" spans="15:16" x14ac:dyDescent="0.35">
      <c r="O593" s="4">
        <v>92163</v>
      </c>
      <c r="P593">
        <v>3</v>
      </c>
    </row>
    <row r="594" spans="15:16" x14ac:dyDescent="0.35">
      <c r="O594" s="5">
        <v>69882</v>
      </c>
      <c r="P594">
        <v>0</v>
      </c>
    </row>
    <row r="595" spans="15:16" x14ac:dyDescent="0.35">
      <c r="O595" s="4">
        <v>33178</v>
      </c>
      <c r="P595">
        <v>0</v>
      </c>
    </row>
    <row r="596" spans="15:16" x14ac:dyDescent="0.35">
      <c r="O596" s="5">
        <v>59973</v>
      </c>
      <c r="P596">
        <v>0</v>
      </c>
    </row>
    <row r="597" spans="15:16" x14ac:dyDescent="0.35">
      <c r="O597" s="4">
        <v>17459</v>
      </c>
      <c r="P597">
        <v>1</v>
      </c>
    </row>
    <row r="598" spans="15:16" x14ac:dyDescent="0.35">
      <c r="O598" s="5">
        <v>23910</v>
      </c>
      <c r="P598">
        <v>0</v>
      </c>
    </row>
    <row r="599" spans="15:16" x14ac:dyDescent="0.35">
      <c r="O599" s="4">
        <v>42169</v>
      </c>
      <c r="P599">
        <v>0</v>
      </c>
    </row>
    <row r="600" spans="15:16" x14ac:dyDescent="0.35">
      <c r="O600" s="5">
        <v>26224</v>
      </c>
      <c r="P600">
        <v>0</v>
      </c>
    </row>
    <row r="601" spans="15:16" x14ac:dyDescent="0.35">
      <c r="O601" s="4">
        <v>31089</v>
      </c>
      <c r="P601">
        <v>0</v>
      </c>
    </row>
    <row r="602" spans="15:16" x14ac:dyDescent="0.35">
      <c r="O602" s="5">
        <v>30081</v>
      </c>
      <c r="P602">
        <v>0</v>
      </c>
    </row>
    <row r="603" spans="15:16" x14ac:dyDescent="0.35">
      <c r="O603" s="4">
        <v>62807</v>
      </c>
      <c r="P603">
        <v>0</v>
      </c>
    </row>
    <row r="604" spans="15:16" x14ac:dyDescent="0.35">
      <c r="O604" s="5">
        <v>72906</v>
      </c>
      <c r="P604">
        <v>0</v>
      </c>
    </row>
    <row r="605" spans="15:16" x14ac:dyDescent="0.35">
      <c r="O605" s="4">
        <v>61467</v>
      </c>
      <c r="P605">
        <v>0</v>
      </c>
    </row>
    <row r="606" spans="15:16" x14ac:dyDescent="0.35">
      <c r="O606" s="5">
        <v>49618</v>
      </c>
      <c r="P606">
        <v>0</v>
      </c>
    </row>
    <row r="607" spans="15:16" x14ac:dyDescent="0.35">
      <c r="O607" s="4">
        <v>21888</v>
      </c>
      <c r="P607">
        <v>1</v>
      </c>
    </row>
    <row r="608" spans="15:16" x14ac:dyDescent="0.35">
      <c r="O608" s="5">
        <v>42429</v>
      </c>
      <c r="P608">
        <v>0</v>
      </c>
    </row>
    <row r="609" spans="15:16" x14ac:dyDescent="0.35">
      <c r="O609" s="4">
        <v>26150</v>
      </c>
      <c r="P609">
        <v>0</v>
      </c>
    </row>
    <row r="610" spans="15:16" x14ac:dyDescent="0.35">
      <c r="O610" s="5">
        <v>30801</v>
      </c>
      <c r="P610">
        <v>0</v>
      </c>
    </row>
    <row r="611" spans="15:16" x14ac:dyDescent="0.35">
      <c r="O611" s="4">
        <v>81168</v>
      </c>
      <c r="P611">
        <v>1</v>
      </c>
    </row>
    <row r="612" spans="15:16" x14ac:dyDescent="0.35">
      <c r="O612" s="5">
        <v>26877</v>
      </c>
      <c r="P612">
        <v>0</v>
      </c>
    </row>
    <row r="613" spans="15:16" x14ac:dyDescent="0.35">
      <c r="O613" s="4">
        <v>45006</v>
      </c>
      <c r="P613">
        <v>0</v>
      </c>
    </row>
    <row r="614" spans="15:16" x14ac:dyDescent="0.35">
      <c r="O614" s="5">
        <v>18978</v>
      </c>
      <c r="P614">
        <v>0</v>
      </c>
    </row>
    <row r="615" spans="15:16" x14ac:dyDescent="0.35">
      <c r="O615" s="4">
        <v>22574</v>
      </c>
      <c r="P615">
        <v>0</v>
      </c>
    </row>
    <row r="616" spans="15:16" x14ac:dyDescent="0.35">
      <c r="O616" s="5">
        <v>48240</v>
      </c>
      <c r="P616">
        <v>1</v>
      </c>
    </row>
    <row r="617" spans="15:16" x14ac:dyDescent="0.35">
      <c r="O617" s="4">
        <v>45837</v>
      </c>
      <c r="P617">
        <v>0</v>
      </c>
    </row>
    <row r="618" spans="15:16" x14ac:dyDescent="0.35">
      <c r="O618" s="5">
        <v>35791</v>
      </c>
      <c r="P618">
        <v>0</v>
      </c>
    </row>
    <row r="619" spans="15:16" x14ac:dyDescent="0.35">
      <c r="O619" s="4">
        <v>162397</v>
      </c>
      <c r="P619">
        <v>0</v>
      </c>
    </row>
    <row r="620" spans="15:16" x14ac:dyDescent="0.35">
      <c r="O620" s="5">
        <v>54162</v>
      </c>
      <c r="P620">
        <v>0</v>
      </c>
    </row>
    <row r="621" spans="15:16" x14ac:dyDescent="0.35">
      <c r="O621" s="4">
        <v>30522</v>
      </c>
      <c r="P621">
        <v>0</v>
      </c>
    </row>
    <row r="622" spans="15:16" x14ac:dyDescent="0.35">
      <c r="O622" s="5">
        <v>54456</v>
      </c>
      <c r="P622">
        <v>0</v>
      </c>
    </row>
    <row r="623" spans="15:16" x14ac:dyDescent="0.35">
      <c r="O623" s="4">
        <v>31632</v>
      </c>
      <c r="P623">
        <v>0</v>
      </c>
    </row>
    <row r="624" spans="15:16" x14ac:dyDescent="0.35">
      <c r="O624" s="5">
        <v>72298</v>
      </c>
      <c r="P624">
        <v>2</v>
      </c>
    </row>
    <row r="625" spans="15:16" x14ac:dyDescent="0.35">
      <c r="O625" s="4">
        <v>36975</v>
      </c>
      <c r="P625">
        <v>0</v>
      </c>
    </row>
    <row r="626" spans="15:16" x14ac:dyDescent="0.35">
      <c r="O626" s="5">
        <v>72635</v>
      </c>
      <c r="P626">
        <v>1</v>
      </c>
    </row>
    <row r="627" spans="15:16" x14ac:dyDescent="0.35">
      <c r="O627" s="4">
        <v>13624</v>
      </c>
      <c r="P627">
        <v>0</v>
      </c>
    </row>
    <row r="628" spans="15:16" x14ac:dyDescent="0.35">
      <c r="O628" s="5">
        <v>84196</v>
      </c>
      <c r="P628">
        <v>0</v>
      </c>
    </row>
    <row r="629" spans="15:16" x14ac:dyDescent="0.35">
      <c r="O629" s="4">
        <v>70971</v>
      </c>
      <c r="P629">
        <v>1</v>
      </c>
    </row>
    <row r="630" spans="15:16" x14ac:dyDescent="0.35">
      <c r="O630" s="5">
        <v>34487</v>
      </c>
      <c r="P630">
        <v>0</v>
      </c>
    </row>
    <row r="631" spans="15:16" x14ac:dyDescent="0.35">
      <c r="O631" s="4">
        <v>28769</v>
      </c>
      <c r="P631">
        <v>0</v>
      </c>
    </row>
    <row r="632" spans="15:16" x14ac:dyDescent="0.35">
      <c r="O632" s="5">
        <v>69084</v>
      </c>
      <c r="P632">
        <v>0</v>
      </c>
    </row>
    <row r="633" spans="15:16" x14ac:dyDescent="0.35">
      <c r="O633" s="4">
        <v>65488</v>
      </c>
      <c r="P633">
        <v>0</v>
      </c>
    </row>
    <row r="634" spans="15:16" x14ac:dyDescent="0.35">
      <c r="O634" s="5">
        <v>62466</v>
      </c>
      <c r="P634">
        <v>0</v>
      </c>
    </row>
    <row r="635" spans="15:16" x14ac:dyDescent="0.35">
      <c r="O635" s="4">
        <v>32218</v>
      </c>
      <c r="P635">
        <v>2</v>
      </c>
    </row>
    <row r="636" spans="15:16" x14ac:dyDescent="0.35">
      <c r="O636" s="5">
        <v>83917</v>
      </c>
      <c r="P636">
        <v>1</v>
      </c>
    </row>
    <row r="637" spans="15:16" x14ac:dyDescent="0.35">
      <c r="O637" s="4">
        <v>46102</v>
      </c>
      <c r="P637">
        <v>0</v>
      </c>
    </row>
    <row r="638" spans="15:16" x14ac:dyDescent="0.35">
      <c r="O638" s="5">
        <v>84574</v>
      </c>
      <c r="P638">
        <v>0</v>
      </c>
    </row>
    <row r="639" spans="15:16" x14ac:dyDescent="0.35">
      <c r="O639" s="4">
        <v>56181</v>
      </c>
      <c r="P639">
        <v>0</v>
      </c>
    </row>
    <row r="640" spans="15:16" x14ac:dyDescent="0.35">
      <c r="O640" s="5">
        <v>63120</v>
      </c>
      <c r="P640">
        <v>1</v>
      </c>
    </row>
    <row r="641" spans="15:16" x14ac:dyDescent="0.35">
      <c r="O641" s="4">
        <v>73691</v>
      </c>
      <c r="P641">
        <v>1</v>
      </c>
    </row>
    <row r="642" spans="15:16" x14ac:dyDescent="0.35">
      <c r="O642" s="5">
        <v>63381</v>
      </c>
      <c r="P642">
        <v>0</v>
      </c>
    </row>
    <row r="643" spans="15:16" x14ac:dyDescent="0.35">
      <c r="O643" s="4">
        <v>76140</v>
      </c>
      <c r="P643">
        <v>0</v>
      </c>
    </row>
    <row r="644" spans="15:16" x14ac:dyDescent="0.35">
      <c r="O644" s="5">
        <v>62859</v>
      </c>
      <c r="P644">
        <v>0</v>
      </c>
    </row>
    <row r="645" spans="15:16" x14ac:dyDescent="0.35">
      <c r="O645" s="4">
        <v>45906</v>
      </c>
      <c r="P645">
        <v>1</v>
      </c>
    </row>
    <row r="646" spans="15:16" x14ac:dyDescent="0.35">
      <c r="O646" s="5">
        <v>77632</v>
      </c>
      <c r="P646">
        <v>3</v>
      </c>
    </row>
    <row r="647" spans="15:16" x14ac:dyDescent="0.35">
      <c r="O647" s="4">
        <v>46463</v>
      </c>
      <c r="P647">
        <v>0</v>
      </c>
    </row>
    <row r="648" spans="15:16" x14ac:dyDescent="0.35">
      <c r="O648" s="5">
        <v>105471</v>
      </c>
      <c r="P648">
        <v>3</v>
      </c>
    </row>
    <row r="649" spans="15:16" x14ac:dyDescent="0.35">
      <c r="O649" s="4">
        <v>55282</v>
      </c>
      <c r="P649">
        <v>0</v>
      </c>
    </row>
    <row r="650" spans="15:16" x14ac:dyDescent="0.35">
      <c r="O650" s="5">
        <v>78710</v>
      </c>
      <c r="P650">
        <v>0</v>
      </c>
    </row>
    <row r="651" spans="15:16" x14ac:dyDescent="0.35">
      <c r="O651" s="4">
        <v>66886</v>
      </c>
      <c r="P651">
        <v>0</v>
      </c>
    </row>
    <row r="652" spans="15:16" x14ac:dyDescent="0.35">
      <c r="O652" s="5">
        <v>98777</v>
      </c>
      <c r="P652">
        <v>1</v>
      </c>
    </row>
    <row r="653" spans="15:16" x14ac:dyDescent="0.35">
      <c r="O653" s="4">
        <v>29103</v>
      </c>
      <c r="P653">
        <v>0</v>
      </c>
    </row>
    <row r="654" spans="15:16" x14ac:dyDescent="0.35">
      <c r="O654" s="5">
        <v>67445</v>
      </c>
      <c r="P654">
        <v>0</v>
      </c>
    </row>
    <row r="655" spans="15:16" x14ac:dyDescent="0.35">
      <c r="O655" s="4">
        <v>50616</v>
      </c>
      <c r="P655">
        <v>0</v>
      </c>
    </row>
    <row r="656" spans="15:16" x14ac:dyDescent="0.35">
      <c r="O656" s="5">
        <v>49431</v>
      </c>
      <c r="P656">
        <v>0</v>
      </c>
    </row>
    <row r="657" spans="15:16" x14ac:dyDescent="0.35">
      <c r="O657" s="4">
        <v>153924</v>
      </c>
      <c r="P657">
        <v>0</v>
      </c>
    </row>
    <row r="658" spans="15:16" x14ac:dyDescent="0.35">
      <c r="O658" s="5">
        <v>61278</v>
      </c>
      <c r="P658">
        <v>0</v>
      </c>
    </row>
    <row r="659" spans="15:16" x14ac:dyDescent="0.35">
      <c r="O659" s="4">
        <v>26490</v>
      </c>
      <c r="P659">
        <v>0</v>
      </c>
    </row>
    <row r="660" spans="15:16" x14ac:dyDescent="0.35">
      <c r="O660" s="5">
        <v>73059</v>
      </c>
      <c r="P660">
        <v>0</v>
      </c>
    </row>
    <row r="661" spans="15:16" x14ac:dyDescent="0.35">
      <c r="O661" s="4">
        <v>46734</v>
      </c>
      <c r="P661">
        <v>1</v>
      </c>
    </row>
    <row r="662" spans="15:16" x14ac:dyDescent="0.35">
      <c r="O662" s="5">
        <v>56253</v>
      </c>
      <c r="P662">
        <v>0</v>
      </c>
    </row>
    <row r="663" spans="15:16" x14ac:dyDescent="0.35">
      <c r="O663" s="4">
        <v>19986</v>
      </c>
      <c r="P663">
        <v>0</v>
      </c>
    </row>
    <row r="664" spans="15:16" x14ac:dyDescent="0.35">
      <c r="O664" s="5">
        <v>58330</v>
      </c>
      <c r="P664">
        <v>0</v>
      </c>
    </row>
    <row r="665" spans="15:16" x14ac:dyDescent="0.35">
      <c r="O665" s="4">
        <v>25965</v>
      </c>
      <c r="P665">
        <v>0</v>
      </c>
    </row>
    <row r="666" spans="15:16" x14ac:dyDescent="0.35">
      <c r="O666" s="5">
        <v>14661</v>
      </c>
      <c r="P666">
        <v>0</v>
      </c>
    </row>
    <row r="667" spans="15:16" x14ac:dyDescent="0.35">
      <c r="O667" s="4">
        <v>18690</v>
      </c>
      <c r="P667">
        <v>0</v>
      </c>
    </row>
    <row r="668" spans="15:16" x14ac:dyDescent="0.35">
      <c r="O668" s="5">
        <v>45068</v>
      </c>
      <c r="P668">
        <v>0</v>
      </c>
    </row>
    <row r="669" spans="15:16" x14ac:dyDescent="0.35">
      <c r="O669" s="4">
        <v>21063</v>
      </c>
      <c r="P669">
        <v>0</v>
      </c>
    </row>
    <row r="670" spans="15:16" x14ac:dyDescent="0.35">
      <c r="O670" s="5">
        <v>29187</v>
      </c>
      <c r="P670">
        <v>0</v>
      </c>
    </row>
    <row r="671" spans="15:16" x14ac:dyDescent="0.35">
      <c r="O671" s="4">
        <v>54690</v>
      </c>
      <c r="P671">
        <v>0</v>
      </c>
    </row>
    <row r="672" spans="15:16" x14ac:dyDescent="0.35">
      <c r="O672" s="5">
        <v>59304</v>
      </c>
      <c r="P672">
        <v>0</v>
      </c>
    </row>
    <row r="673" spans="15:16" x14ac:dyDescent="0.35">
      <c r="O673" s="4">
        <v>59247</v>
      </c>
      <c r="P673">
        <v>0</v>
      </c>
    </row>
    <row r="674" spans="15:16" x14ac:dyDescent="0.35">
      <c r="O674" s="5">
        <v>66731</v>
      </c>
      <c r="P674">
        <v>0</v>
      </c>
    </row>
    <row r="675" spans="15:16" x14ac:dyDescent="0.35">
      <c r="O675" s="4">
        <v>77353</v>
      </c>
      <c r="P675">
        <v>0</v>
      </c>
    </row>
    <row r="676" spans="15:16" x14ac:dyDescent="0.35">
      <c r="O676" s="5">
        <v>52614</v>
      </c>
      <c r="P676">
        <v>0</v>
      </c>
    </row>
    <row r="677" spans="15:16" x14ac:dyDescent="0.35">
      <c r="O677" s="4">
        <v>26751</v>
      </c>
      <c r="P677">
        <v>0</v>
      </c>
    </row>
    <row r="678" spans="15:16" x14ac:dyDescent="0.35">
      <c r="O678" s="5">
        <v>81300</v>
      </c>
      <c r="P678">
        <v>2</v>
      </c>
    </row>
    <row r="679" spans="15:16" x14ac:dyDescent="0.35">
      <c r="O679" s="4">
        <v>70337</v>
      </c>
      <c r="P679">
        <v>0</v>
      </c>
    </row>
    <row r="680" spans="15:16" x14ac:dyDescent="0.35">
      <c r="O680" s="5">
        <v>36145</v>
      </c>
      <c r="P680">
        <v>2</v>
      </c>
    </row>
    <row r="681" spans="15:16" x14ac:dyDescent="0.35">
      <c r="O681" s="4">
        <v>65295</v>
      </c>
      <c r="P681">
        <v>0</v>
      </c>
    </row>
    <row r="682" spans="15:16" x14ac:dyDescent="0.35">
      <c r="O682" s="5">
        <v>68118</v>
      </c>
      <c r="P682">
        <v>0</v>
      </c>
    </row>
    <row r="683" spans="15:16" x14ac:dyDescent="0.35">
      <c r="O683" s="4">
        <v>68743</v>
      </c>
      <c r="P683">
        <v>0</v>
      </c>
    </row>
    <row r="684" spans="15:16" x14ac:dyDescent="0.35">
      <c r="O684" s="5">
        <v>41039</v>
      </c>
      <c r="P684">
        <v>0</v>
      </c>
    </row>
    <row r="685" spans="15:16" x14ac:dyDescent="0.35">
      <c r="O685" s="4">
        <v>38946</v>
      </c>
      <c r="P685">
        <v>0</v>
      </c>
    </row>
    <row r="686" spans="15:16" x14ac:dyDescent="0.35">
      <c r="O686" s="5">
        <v>65777</v>
      </c>
      <c r="P686">
        <v>0</v>
      </c>
    </row>
    <row r="687" spans="15:16" x14ac:dyDescent="0.35">
      <c r="O687" s="4">
        <v>66476</v>
      </c>
      <c r="P687">
        <v>0</v>
      </c>
    </row>
    <row r="688" spans="15:16" x14ac:dyDescent="0.35">
      <c r="O688" s="5">
        <v>86857</v>
      </c>
      <c r="P688">
        <v>1</v>
      </c>
    </row>
    <row r="689" spans="15:16" x14ac:dyDescent="0.35">
      <c r="O689" s="4">
        <v>160803</v>
      </c>
      <c r="P689">
        <v>0</v>
      </c>
    </row>
    <row r="690" spans="15:16" x14ac:dyDescent="0.35">
      <c r="O690" s="5">
        <v>77845</v>
      </c>
      <c r="P690">
        <v>2</v>
      </c>
    </row>
    <row r="691" spans="15:16" x14ac:dyDescent="0.35">
      <c r="O691" s="4">
        <v>69476</v>
      </c>
      <c r="P691">
        <v>0</v>
      </c>
    </row>
    <row r="692" spans="15:16" x14ac:dyDescent="0.35">
      <c r="O692" s="5">
        <v>50611</v>
      </c>
      <c r="P692">
        <v>2</v>
      </c>
    </row>
    <row r="693" spans="15:16" x14ac:dyDescent="0.35">
      <c r="O693" s="4">
        <v>61209</v>
      </c>
      <c r="P693">
        <v>0</v>
      </c>
    </row>
    <row r="694" spans="15:16" x14ac:dyDescent="0.35">
      <c r="O694" s="5">
        <v>42315</v>
      </c>
      <c r="P694">
        <v>0</v>
      </c>
    </row>
    <row r="695" spans="15:16" x14ac:dyDescent="0.35">
      <c r="O695" s="4">
        <v>13084</v>
      </c>
      <c r="P695">
        <v>0</v>
      </c>
    </row>
    <row r="696" spans="15:16" x14ac:dyDescent="0.35">
      <c r="O696" s="5">
        <v>47570</v>
      </c>
      <c r="P696">
        <v>1</v>
      </c>
    </row>
    <row r="697" spans="15:16" x14ac:dyDescent="0.35">
      <c r="O697" s="4">
        <v>61923</v>
      </c>
      <c r="P697">
        <v>0</v>
      </c>
    </row>
    <row r="698" spans="15:16" x14ac:dyDescent="0.35">
      <c r="O698" s="5">
        <v>34824</v>
      </c>
      <c r="P698">
        <v>0</v>
      </c>
    </row>
    <row r="699" spans="15:16" x14ac:dyDescent="0.35">
      <c r="O699" s="4">
        <v>26518</v>
      </c>
      <c r="P699">
        <v>1</v>
      </c>
    </row>
    <row r="700" spans="15:16" x14ac:dyDescent="0.35">
      <c r="O700" s="5">
        <v>45938</v>
      </c>
      <c r="P700">
        <v>0</v>
      </c>
    </row>
    <row r="701" spans="15:16" x14ac:dyDescent="0.35">
      <c r="O701" s="4">
        <v>78468</v>
      </c>
      <c r="P701">
        <v>1</v>
      </c>
    </row>
    <row r="702" spans="15:16" x14ac:dyDescent="0.35">
      <c r="O702" s="5">
        <v>78901</v>
      </c>
      <c r="P702">
        <v>0</v>
      </c>
    </row>
    <row r="703" spans="15:16" x14ac:dyDescent="0.35">
      <c r="O703" s="4">
        <v>71427</v>
      </c>
      <c r="P703">
        <v>0</v>
      </c>
    </row>
    <row r="704" spans="15:16" x14ac:dyDescent="0.35">
      <c r="O704" s="5">
        <v>71022</v>
      </c>
      <c r="P704">
        <v>1</v>
      </c>
    </row>
    <row r="705" spans="15:16" x14ac:dyDescent="0.35">
      <c r="O705" s="4">
        <v>90247</v>
      </c>
      <c r="P705">
        <v>4</v>
      </c>
    </row>
    <row r="706" spans="15:16" x14ac:dyDescent="0.35">
      <c r="O706" s="5">
        <v>41335</v>
      </c>
      <c r="P706">
        <v>0</v>
      </c>
    </row>
    <row r="707" spans="15:16" x14ac:dyDescent="0.35">
      <c r="O707" s="4">
        <v>71952</v>
      </c>
      <c r="P707">
        <v>2</v>
      </c>
    </row>
    <row r="708" spans="15:16" x14ac:dyDescent="0.35">
      <c r="O708" s="5">
        <v>35682</v>
      </c>
      <c r="P708">
        <v>0</v>
      </c>
    </row>
    <row r="709" spans="15:16" x14ac:dyDescent="0.35">
      <c r="O709" s="4">
        <v>43185</v>
      </c>
      <c r="P709">
        <v>0</v>
      </c>
    </row>
    <row r="710" spans="15:16" x14ac:dyDescent="0.35">
      <c r="O710" s="5">
        <v>66375</v>
      </c>
      <c r="P710">
        <v>1</v>
      </c>
    </row>
    <row r="711" spans="15:16" x14ac:dyDescent="0.35">
      <c r="O711" s="4">
        <v>35178</v>
      </c>
      <c r="P711">
        <v>2</v>
      </c>
    </row>
    <row r="712" spans="15:16" x14ac:dyDescent="0.35">
      <c r="O712" s="5">
        <v>25252</v>
      </c>
      <c r="P712">
        <v>0</v>
      </c>
    </row>
    <row r="713" spans="15:16" x14ac:dyDescent="0.35">
      <c r="O713" s="4">
        <v>55250</v>
      </c>
      <c r="P713">
        <v>0</v>
      </c>
    </row>
    <row r="714" spans="15:16" x14ac:dyDescent="0.35">
      <c r="O714" s="5">
        <v>33249</v>
      </c>
      <c r="P714">
        <v>0</v>
      </c>
    </row>
    <row r="715" spans="15:16" x14ac:dyDescent="0.35">
      <c r="O715" s="4">
        <v>58398</v>
      </c>
      <c r="P715">
        <v>0</v>
      </c>
    </row>
    <row r="716" spans="15:16" x14ac:dyDescent="0.35">
      <c r="O716" s="5">
        <v>50272</v>
      </c>
      <c r="P716">
        <v>0</v>
      </c>
    </row>
    <row r="717" spans="15:16" x14ac:dyDescent="0.35">
      <c r="O717" s="4">
        <v>76618</v>
      </c>
      <c r="P717">
        <v>0</v>
      </c>
    </row>
    <row r="718" spans="15:16" x14ac:dyDescent="0.35">
      <c r="O718" s="5">
        <v>87305</v>
      </c>
      <c r="P718">
        <v>2</v>
      </c>
    </row>
    <row r="719" spans="15:16" x14ac:dyDescent="0.35">
      <c r="O719" s="4">
        <v>25851</v>
      </c>
      <c r="P719">
        <v>0</v>
      </c>
    </row>
    <row r="720" spans="15:16" x14ac:dyDescent="0.35">
      <c r="O720" s="5">
        <v>58710</v>
      </c>
      <c r="P720">
        <v>0</v>
      </c>
    </row>
    <row r="721" spans="15:16" x14ac:dyDescent="0.35">
      <c r="O721" s="4">
        <v>45160</v>
      </c>
      <c r="P721">
        <v>0</v>
      </c>
    </row>
    <row r="722" spans="15:16" x14ac:dyDescent="0.35">
      <c r="O722" s="5">
        <v>74806</v>
      </c>
      <c r="P722">
        <v>0</v>
      </c>
    </row>
    <row r="723" spans="15:16" x14ac:dyDescent="0.35">
      <c r="O723" s="4">
        <v>59111</v>
      </c>
      <c r="P723">
        <v>0</v>
      </c>
    </row>
    <row r="724" spans="15:16" x14ac:dyDescent="0.35">
      <c r="O724" s="5">
        <v>18988</v>
      </c>
      <c r="P724">
        <v>0</v>
      </c>
    </row>
    <row r="725" spans="15:16" x14ac:dyDescent="0.35">
      <c r="O725" s="4">
        <v>72190</v>
      </c>
      <c r="P725">
        <v>0</v>
      </c>
    </row>
    <row r="726" spans="15:16" x14ac:dyDescent="0.35">
      <c r="O726" s="5">
        <v>7500</v>
      </c>
      <c r="P726">
        <v>2</v>
      </c>
    </row>
    <row r="727" spans="15:16" x14ac:dyDescent="0.35">
      <c r="O727" s="4">
        <v>44794</v>
      </c>
      <c r="P727">
        <v>0</v>
      </c>
    </row>
    <row r="728" spans="15:16" x14ac:dyDescent="0.35">
      <c r="O728" s="5">
        <v>80395</v>
      </c>
      <c r="P728">
        <v>1</v>
      </c>
    </row>
    <row r="729" spans="15:16" x14ac:dyDescent="0.35">
      <c r="O729" s="4">
        <v>75012</v>
      </c>
      <c r="P729">
        <v>0</v>
      </c>
    </row>
    <row r="730" spans="15:16" x14ac:dyDescent="0.35">
      <c r="O730" s="5">
        <v>56962</v>
      </c>
      <c r="P730">
        <v>0</v>
      </c>
    </row>
    <row r="731" spans="15:16" x14ac:dyDescent="0.35">
      <c r="O731" s="4">
        <v>89891</v>
      </c>
      <c r="P731">
        <v>1</v>
      </c>
    </row>
    <row r="732" spans="15:16" x14ac:dyDescent="0.35">
      <c r="O732" s="5">
        <v>35946</v>
      </c>
      <c r="P732">
        <v>0</v>
      </c>
    </row>
    <row r="733" spans="15:16" x14ac:dyDescent="0.35">
      <c r="O733" s="4">
        <v>53593</v>
      </c>
      <c r="P733">
        <v>0</v>
      </c>
    </row>
    <row r="734" spans="15:16" x14ac:dyDescent="0.35">
      <c r="O734" s="5">
        <v>66373</v>
      </c>
      <c r="P734">
        <v>0</v>
      </c>
    </row>
    <row r="735" spans="15:16" x14ac:dyDescent="0.35">
      <c r="O735" s="4">
        <v>45072</v>
      </c>
      <c r="P735">
        <v>0</v>
      </c>
    </row>
    <row r="736" spans="15:16" x14ac:dyDescent="0.35">
      <c r="O736" s="5">
        <v>89694</v>
      </c>
      <c r="P736">
        <v>3</v>
      </c>
    </row>
    <row r="737" spans="15:16" x14ac:dyDescent="0.35">
      <c r="O737" s="4">
        <v>72025</v>
      </c>
      <c r="P737">
        <v>4</v>
      </c>
    </row>
    <row r="738" spans="15:16" x14ac:dyDescent="0.35">
      <c r="O738" s="5">
        <v>67432</v>
      </c>
      <c r="P738">
        <v>0</v>
      </c>
    </row>
    <row r="739" spans="15:16" x14ac:dyDescent="0.35">
      <c r="O739" s="4">
        <v>70545</v>
      </c>
      <c r="P739">
        <v>0</v>
      </c>
    </row>
    <row r="740" spans="15:16" x14ac:dyDescent="0.35">
      <c r="O740" s="5">
        <v>17487</v>
      </c>
      <c r="P740">
        <v>0</v>
      </c>
    </row>
    <row r="741" spans="15:16" x14ac:dyDescent="0.35">
      <c r="O741" s="4">
        <v>62882</v>
      </c>
      <c r="P741">
        <v>0</v>
      </c>
    </row>
    <row r="742" spans="15:16" x14ac:dyDescent="0.35">
      <c r="O742" s="5">
        <v>64108</v>
      </c>
      <c r="P742">
        <v>0</v>
      </c>
    </row>
    <row r="743" spans="15:16" x14ac:dyDescent="0.35">
      <c r="O743" s="4">
        <v>34941</v>
      </c>
      <c r="P743">
        <v>0</v>
      </c>
    </row>
    <row r="744" spans="15:16" x14ac:dyDescent="0.35">
      <c r="O744" s="5">
        <v>48767</v>
      </c>
      <c r="P744">
        <v>0</v>
      </c>
    </row>
    <row r="745" spans="15:16" x14ac:dyDescent="0.35">
      <c r="O745" s="4">
        <v>38702</v>
      </c>
      <c r="P745">
        <v>0</v>
      </c>
    </row>
    <row r="746" spans="15:16" x14ac:dyDescent="0.35">
      <c r="O746" s="5">
        <v>82224</v>
      </c>
      <c r="P746">
        <v>1</v>
      </c>
    </row>
    <row r="747" spans="15:16" x14ac:dyDescent="0.35">
      <c r="O747" s="4">
        <v>83844</v>
      </c>
      <c r="P747">
        <v>1</v>
      </c>
    </row>
    <row r="748" spans="15:16" x14ac:dyDescent="0.35">
      <c r="O748" s="5">
        <v>17003</v>
      </c>
      <c r="P748">
        <v>0</v>
      </c>
    </row>
    <row r="749" spans="15:16" x14ac:dyDescent="0.35">
      <c r="O749" s="4">
        <v>71163</v>
      </c>
      <c r="P749">
        <v>0</v>
      </c>
    </row>
    <row r="750" spans="15:16" x14ac:dyDescent="0.35">
      <c r="O750" s="5">
        <v>33697</v>
      </c>
      <c r="P750">
        <v>1</v>
      </c>
    </row>
    <row r="751" spans="15:16" x14ac:dyDescent="0.35">
      <c r="O751" s="4">
        <v>63564</v>
      </c>
      <c r="P751">
        <v>2</v>
      </c>
    </row>
    <row r="752" spans="15:16" x14ac:dyDescent="0.35">
      <c r="O752" s="5">
        <v>83443</v>
      </c>
      <c r="P752">
        <v>0</v>
      </c>
    </row>
    <row r="753" spans="15:16" x14ac:dyDescent="0.35">
      <c r="O753" s="4">
        <v>51518</v>
      </c>
      <c r="P753">
        <v>0</v>
      </c>
    </row>
    <row r="754" spans="15:16" x14ac:dyDescent="0.35">
      <c r="O754" s="5">
        <v>58330</v>
      </c>
      <c r="P754">
        <v>0</v>
      </c>
    </row>
    <row r="755" spans="15:16" x14ac:dyDescent="0.35">
      <c r="O755" s="4">
        <v>80952</v>
      </c>
      <c r="P755">
        <v>4</v>
      </c>
    </row>
    <row r="756" spans="15:16" x14ac:dyDescent="0.35">
      <c r="O756" s="5">
        <v>75507</v>
      </c>
      <c r="P756">
        <v>0</v>
      </c>
    </row>
    <row r="757" spans="15:16" x14ac:dyDescent="0.35">
      <c r="O757" s="4">
        <v>63855</v>
      </c>
      <c r="P757">
        <v>0</v>
      </c>
    </row>
    <row r="758" spans="15:16" x14ac:dyDescent="0.35">
      <c r="O758" s="5">
        <v>62220</v>
      </c>
      <c r="P758">
        <v>1</v>
      </c>
    </row>
    <row r="759" spans="15:16" x14ac:dyDescent="0.35">
      <c r="O759" s="4">
        <v>58512</v>
      </c>
      <c r="P759">
        <v>0</v>
      </c>
    </row>
    <row r="760" spans="15:16" x14ac:dyDescent="0.35">
      <c r="O760" s="5">
        <v>40662</v>
      </c>
      <c r="P760">
        <v>0</v>
      </c>
    </row>
    <row r="761" spans="15:16" x14ac:dyDescent="0.35">
      <c r="O761" s="4">
        <v>38829</v>
      </c>
      <c r="P761">
        <v>0</v>
      </c>
    </row>
    <row r="762" spans="15:16" x14ac:dyDescent="0.35">
      <c r="O762" s="5">
        <v>35523</v>
      </c>
      <c r="P762">
        <v>0</v>
      </c>
    </row>
    <row r="763" spans="15:16" x14ac:dyDescent="0.35">
      <c r="O763" s="4">
        <v>79146</v>
      </c>
      <c r="P763">
        <v>0</v>
      </c>
    </row>
    <row r="764" spans="15:16" x14ac:dyDescent="0.35">
      <c r="O764" s="5">
        <v>78285</v>
      </c>
      <c r="P764">
        <v>0</v>
      </c>
    </row>
    <row r="765" spans="15:16" x14ac:dyDescent="0.35">
      <c r="O765" s="4">
        <v>31626</v>
      </c>
      <c r="P765">
        <v>2</v>
      </c>
    </row>
    <row r="766" spans="15:16" x14ac:dyDescent="0.35">
      <c r="O766" s="5">
        <v>75127</v>
      </c>
      <c r="P766">
        <v>0</v>
      </c>
    </row>
    <row r="767" spans="15:16" x14ac:dyDescent="0.35">
      <c r="O767" s="4">
        <v>48726</v>
      </c>
      <c r="P767">
        <v>0</v>
      </c>
    </row>
    <row r="768" spans="15:16" x14ac:dyDescent="0.35">
      <c r="O768" s="5">
        <v>74985</v>
      </c>
      <c r="P768">
        <v>0</v>
      </c>
    </row>
    <row r="769" spans="15:16" x14ac:dyDescent="0.35">
      <c r="O769" s="4">
        <v>67430</v>
      </c>
      <c r="P769">
        <v>0</v>
      </c>
    </row>
    <row r="770" spans="15:16" x14ac:dyDescent="0.35">
      <c r="O770" s="5">
        <v>46891</v>
      </c>
      <c r="P770">
        <v>0</v>
      </c>
    </row>
    <row r="771" spans="15:16" x14ac:dyDescent="0.35">
      <c r="O771" s="4">
        <v>62058</v>
      </c>
      <c r="P771">
        <v>0</v>
      </c>
    </row>
    <row r="772" spans="15:16" x14ac:dyDescent="0.35">
      <c r="O772" s="5">
        <v>72063</v>
      </c>
      <c r="P772">
        <v>0</v>
      </c>
    </row>
    <row r="773" spans="15:16" x14ac:dyDescent="0.35">
      <c r="O773" s="4">
        <v>78939</v>
      </c>
      <c r="P773">
        <v>0</v>
      </c>
    </row>
    <row r="774" spans="15:16" x14ac:dyDescent="0.35">
      <c r="O774" s="5">
        <v>42720</v>
      </c>
      <c r="P774">
        <v>1</v>
      </c>
    </row>
    <row r="775" spans="15:16" x14ac:dyDescent="0.35">
      <c r="O775" s="4">
        <v>33622</v>
      </c>
      <c r="P775">
        <v>0</v>
      </c>
    </row>
    <row r="776" spans="15:16" x14ac:dyDescent="0.35">
      <c r="O776" s="5">
        <v>6835</v>
      </c>
      <c r="P776">
        <v>0</v>
      </c>
    </row>
    <row r="777" spans="15:16" x14ac:dyDescent="0.35">
      <c r="O777" s="4">
        <v>41452</v>
      </c>
      <c r="P777">
        <v>0</v>
      </c>
    </row>
    <row r="778" spans="15:16" x14ac:dyDescent="0.35">
      <c r="O778" s="5">
        <v>40760</v>
      </c>
      <c r="P778">
        <v>0</v>
      </c>
    </row>
    <row r="779" spans="15:16" x14ac:dyDescent="0.35">
      <c r="O779" s="4">
        <v>74250</v>
      </c>
      <c r="P779">
        <v>0</v>
      </c>
    </row>
    <row r="780" spans="15:16" x14ac:dyDescent="0.35">
      <c r="O780" s="5">
        <v>51124</v>
      </c>
      <c r="P780">
        <v>0</v>
      </c>
    </row>
    <row r="781" spans="15:16" x14ac:dyDescent="0.35">
      <c r="O781" s="4">
        <v>72258</v>
      </c>
      <c r="P781">
        <v>0</v>
      </c>
    </row>
    <row r="782" spans="15:16" x14ac:dyDescent="0.35">
      <c r="O782" s="5">
        <v>71466</v>
      </c>
      <c r="P782">
        <v>0</v>
      </c>
    </row>
    <row r="783" spans="15:16" x14ac:dyDescent="0.35">
      <c r="O783" s="4">
        <v>36283</v>
      </c>
      <c r="P783">
        <v>0</v>
      </c>
    </row>
    <row r="784" spans="15:16" x14ac:dyDescent="0.35">
      <c r="O784" s="5">
        <v>20587</v>
      </c>
      <c r="P784">
        <v>0</v>
      </c>
    </row>
    <row r="785" spans="15:16" x14ac:dyDescent="0.35">
      <c r="O785" s="4">
        <v>30467</v>
      </c>
      <c r="P785">
        <v>0</v>
      </c>
    </row>
    <row r="786" spans="15:16" x14ac:dyDescent="0.35">
      <c r="O786" s="5">
        <v>31590</v>
      </c>
      <c r="P786">
        <v>0</v>
      </c>
    </row>
    <row r="787" spans="15:16" x14ac:dyDescent="0.35">
      <c r="O787" s="4">
        <v>20425</v>
      </c>
      <c r="P787">
        <v>0</v>
      </c>
    </row>
    <row r="788" spans="15:16" x14ac:dyDescent="0.35">
      <c r="O788" s="5">
        <v>17144</v>
      </c>
      <c r="P788">
        <v>0</v>
      </c>
    </row>
    <row r="789" spans="15:16" x14ac:dyDescent="0.35">
      <c r="O789" s="4">
        <v>42564</v>
      </c>
      <c r="P789">
        <v>2</v>
      </c>
    </row>
    <row r="790" spans="15:16" x14ac:dyDescent="0.35">
      <c r="O790" s="5">
        <v>43783</v>
      </c>
      <c r="P790">
        <v>1</v>
      </c>
    </row>
    <row r="791" spans="15:16" x14ac:dyDescent="0.35">
      <c r="O791" s="4">
        <v>40780</v>
      </c>
      <c r="P791">
        <v>0</v>
      </c>
    </row>
    <row r="792" spans="15:16" x14ac:dyDescent="0.35">
      <c r="O792" s="5">
        <v>62847</v>
      </c>
      <c r="P792">
        <v>0</v>
      </c>
    </row>
    <row r="793" spans="15:16" x14ac:dyDescent="0.35">
      <c r="O793" s="4">
        <v>82017</v>
      </c>
      <c r="P793">
        <v>4</v>
      </c>
    </row>
    <row r="794" spans="15:16" x14ac:dyDescent="0.35">
      <c r="O794" s="5">
        <v>16813</v>
      </c>
      <c r="P794">
        <v>1</v>
      </c>
    </row>
    <row r="795" spans="15:16" x14ac:dyDescent="0.35">
      <c r="O795" s="4">
        <v>51267</v>
      </c>
      <c r="P795">
        <v>0</v>
      </c>
    </row>
    <row r="796" spans="15:16" x14ac:dyDescent="0.35">
      <c r="O796" s="5">
        <v>46524</v>
      </c>
      <c r="P796">
        <v>0</v>
      </c>
    </row>
    <row r="797" spans="15:16" x14ac:dyDescent="0.35">
      <c r="O797" s="4">
        <v>45183</v>
      </c>
      <c r="P797">
        <v>1</v>
      </c>
    </row>
    <row r="798" spans="15:16" x14ac:dyDescent="0.35">
      <c r="O798" s="5">
        <v>70421</v>
      </c>
      <c r="P798">
        <v>0</v>
      </c>
    </row>
    <row r="799" spans="15:16" x14ac:dyDescent="0.35">
      <c r="O799" s="4">
        <v>60161</v>
      </c>
      <c r="P799">
        <v>0</v>
      </c>
    </row>
    <row r="800" spans="15:16" x14ac:dyDescent="0.35">
      <c r="O800" s="5">
        <v>73926</v>
      </c>
      <c r="P800">
        <v>0</v>
      </c>
    </row>
    <row r="801" spans="15:16" x14ac:dyDescent="0.35">
      <c r="O801" s="4">
        <v>19329</v>
      </c>
      <c r="P801">
        <v>0</v>
      </c>
    </row>
    <row r="802" spans="15:16" x14ac:dyDescent="0.35">
      <c r="O802" s="5">
        <v>61872</v>
      </c>
      <c r="P802">
        <v>0</v>
      </c>
    </row>
    <row r="803" spans="15:16" x14ac:dyDescent="0.35">
      <c r="O803" s="4">
        <v>46984</v>
      </c>
      <c r="P803">
        <v>0</v>
      </c>
    </row>
    <row r="804" spans="15:16" x14ac:dyDescent="0.35">
      <c r="O804" s="5">
        <v>34838</v>
      </c>
      <c r="P804">
        <v>0</v>
      </c>
    </row>
    <row r="805" spans="15:16" x14ac:dyDescent="0.35">
      <c r="O805" s="4">
        <v>82716</v>
      </c>
      <c r="P805">
        <v>0</v>
      </c>
    </row>
    <row r="806" spans="15:16" x14ac:dyDescent="0.35">
      <c r="O806" s="5">
        <v>48192</v>
      </c>
      <c r="P806">
        <v>4</v>
      </c>
    </row>
    <row r="807" spans="15:16" x14ac:dyDescent="0.35">
      <c r="O807" s="4">
        <v>49681</v>
      </c>
      <c r="P807">
        <v>0</v>
      </c>
    </row>
    <row r="808" spans="15:16" x14ac:dyDescent="0.35">
      <c r="O808" s="5">
        <v>56850</v>
      </c>
      <c r="P808">
        <v>0</v>
      </c>
    </row>
    <row r="809" spans="15:16" x14ac:dyDescent="0.35">
      <c r="O809" s="4">
        <v>55267</v>
      </c>
      <c r="P809">
        <v>0</v>
      </c>
    </row>
    <row r="810" spans="15:16" x14ac:dyDescent="0.35">
      <c r="O810" s="5">
        <v>59666</v>
      </c>
      <c r="P810">
        <v>1</v>
      </c>
    </row>
    <row r="811" spans="15:16" x14ac:dyDescent="0.35">
      <c r="O811" s="4">
        <v>72504</v>
      </c>
      <c r="P811">
        <v>0</v>
      </c>
    </row>
    <row r="812" spans="15:16" x14ac:dyDescent="0.35">
      <c r="O812" s="5">
        <v>26872</v>
      </c>
      <c r="P812">
        <v>0</v>
      </c>
    </row>
    <row r="813" spans="15:16" x14ac:dyDescent="0.35">
      <c r="O813" s="4">
        <v>21359</v>
      </c>
      <c r="P813">
        <v>1</v>
      </c>
    </row>
    <row r="814" spans="15:16" x14ac:dyDescent="0.35">
      <c r="O814" s="5">
        <v>73170</v>
      </c>
      <c r="P814">
        <v>0</v>
      </c>
    </row>
    <row r="815" spans="15:16" x14ac:dyDescent="0.35">
      <c r="O815" s="4">
        <v>52750</v>
      </c>
      <c r="P815">
        <v>0</v>
      </c>
    </row>
    <row r="816" spans="15:16" x14ac:dyDescent="0.35">
      <c r="O816" s="5">
        <v>91820</v>
      </c>
      <c r="P816">
        <v>0</v>
      </c>
    </row>
    <row r="817" spans="15:16" x14ac:dyDescent="0.35">
      <c r="O817" s="4">
        <v>65968</v>
      </c>
      <c r="P817">
        <v>0</v>
      </c>
    </row>
    <row r="818" spans="15:16" x14ac:dyDescent="0.35">
      <c r="O818" s="5">
        <v>30772</v>
      </c>
      <c r="P818">
        <v>0</v>
      </c>
    </row>
    <row r="819" spans="15:16" x14ac:dyDescent="0.35">
      <c r="O819" s="4">
        <v>22507</v>
      </c>
      <c r="P819">
        <v>0</v>
      </c>
    </row>
    <row r="820" spans="15:16" x14ac:dyDescent="0.35">
      <c r="O820" s="5">
        <v>65685</v>
      </c>
      <c r="P820">
        <v>0</v>
      </c>
    </row>
    <row r="821" spans="15:16" x14ac:dyDescent="0.35">
      <c r="O821" s="4">
        <v>25804</v>
      </c>
      <c r="P821">
        <v>0</v>
      </c>
    </row>
    <row r="822" spans="15:16" x14ac:dyDescent="0.35">
      <c r="O822" s="5">
        <v>76412</v>
      </c>
      <c r="P822">
        <v>3</v>
      </c>
    </row>
    <row r="823" spans="15:16" x14ac:dyDescent="0.35">
      <c r="O823" s="4">
        <v>22063</v>
      </c>
      <c r="P823">
        <v>0</v>
      </c>
    </row>
    <row r="824" spans="15:16" x14ac:dyDescent="0.35">
      <c r="O824" s="5">
        <v>57091</v>
      </c>
      <c r="P824">
        <v>2</v>
      </c>
    </row>
    <row r="825" spans="15:16" x14ac:dyDescent="0.35">
      <c r="O825" s="4">
        <v>22419</v>
      </c>
      <c r="P825">
        <v>0</v>
      </c>
    </row>
    <row r="826" spans="15:16" x14ac:dyDescent="0.35">
      <c r="O826" s="5">
        <v>87771</v>
      </c>
      <c r="P826">
        <v>5</v>
      </c>
    </row>
    <row r="827" spans="15:16" x14ac:dyDescent="0.35">
      <c r="O827" s="4">
        <v>78353</v>
      </c>
      <c r="P827">
        <v>0</v>
      </c>
    </row>
    <row r="828" spans="15:16" x14ac:dyDescent="0.35">
      <c r="O828" s="5">
        <v>93404</v>
      </c>
      <c r="P828">
        <v>2</v>
      </c>
    </row>
    <row r="829" spans="15:16" x14ac:dyDescent="0.35">
      <c r="O829" s="4">
        <v>37859</v>
      </c>
      <c r="P829">
        <v>0</v>
      </c>
    </row>
    <row r="830" spans="15:16" x14ac:dyDescent="0.35">
      <c r="O830" s="5">
        <v>80995</v>
      </c>
      <c r="P830">
        <v>0</v>
      </c>
    </row>
    <row r="831" spans="15:16" x14ac:dyDescent="0.35">
      <c r="O831" s="4">
        <v>16529</v>
      </c>
      <c r="P831">
        <v>0</v>
      </c>
    </row>
    <row r="832" spans="15:16" x14ac:dyDescent="0.35">
      <c r="O832" s="5">
        <v>55412</v>
      </c>
      <c r="P832">
        <v>0</v>
      </c>
    </row>
    <row r="833" spans="15:16" x14ac:dyDescent="0.35">
      <c r="O833" s="4">
        <v>48789</v>
      </c>
      <c r="P833">
        <v>0</v>
      </c>
    </row>
    <row r="834" spans="15:16" x14ac:dyDescent="0.35">
      <c r="O834" s="5">
        <v>56575</v>
      </c>
      <c r="P834">
        <v>0</v>
      </c>
    </row>
    <row r="835" spans="15:16" x14ac:dyDescent="0.35">
      <c r="O835" s="4">
        <v>25130</v>
      </c>
      <c r="P835">
        <v>0</v>
      </c>
    </row>
    <row r="836" spans="15:16" x14ac:dyDescent="0.35">
      <c r="O836" s="5">
        <v>35441</v>
      </c>
      <c r="P836">
        <v>0</v>
      </c>
    </row>
    <row r="837" spans="15:16" x14ac:dyDescent="0.35">
      <c r="O837" s="4">
        <v>71391</v>
      </c>
      <c r="P837">
        <v>0</v>
      </c>
    </row>
    <row r="838" spans="15:16" x14ac:dyDescent="0.35">
      <c r="O838" s="5">
        <v>49494</v>
      </c>
      <c r="P838">
        <v>0</v>
      </c>
    </row>
    <row r="839" spans="15:16" x14ac:dyDescent="0.35">
      <c r="O839" s="4">
        <v>81702</v>
      </c>
      <c r="P839">
        <v>0</v>
      </c>
    </row>
    <row r="840" spans="15:16" x14ac:dyDescent="0.35">
      <c r="O840" s="5">
        <v>45889</v>
      </c>
      <c r="P840">
        <v>0</v>
      </c>
    </row>
    <row r="841" spans="15:16" x14ac:dyDescent="0.35">
      <c r="O841" s="4">
        <v>56628</v>
      </c>
      <c r="P841">
        <v>1</v>
      </c>
    </row>
    <row r="842" spans="15:16" x14ac:dyDescent="0.35">
      <c r="O842" s="5">
        <v>34026</v>
      </c>
      <c r="P842">
        <v>0</v>
      </c>
    </row>
    <row r="843" spans="15:16" x14ac:dyDescent="0.35">
      <c r="O843" s="4">
        <v>40049</v>
      </c>
      <c r="P843">
        <v>0</v>
      </c>
    </row>
    <row r="844" spans="15:16" x14ac:dyDescent="0.35">
      <c r="O844" s="5">
        <v>34176</v>
      </c>
      <c r="P844">
        <v>0</v>
      </c>
    </row>
    <row r="845" spans="15:16" x14ac:dyDescent="0.35">
      <c r="O845" s="4">
        <v>19419</v>
      </c>
      <c r="P845">
        <v>0</v>
      </c>
    </row>
    <row r="846" spans="15:16" x14ac:dyDescent="0.35">
      <c r="O846" s="5">
        <v>82504</v>
      </c>
      <c r="P846">
        <v>0</v>
      </c>
    </row>
    <row r="847" spans="15:16" x14ac:dyDescent="0.35">
      <c r="O847" s="4">
        <v>81205</v>
      </c>
      <c r="P847">
        <v>4</v>
      </c>
    </row>
    <row r="848" spans="15:16" x14ac:dyDescent="0.35">
      <c r="O848" s="5">
        <v>61618</v>
      </c>
      <c r="P848">
        <v>0</v>
      </c>
    </row>
    <row r="849" spans="15:16" x14ac:dyDescent="0.35">
      <c r="O849" s="4">
        <v>55284</v>
      </c>
      <c r="P849">
        <v>0</v>
      </c>
    </row>
    <row r="850" spans="15:16" x14ac:dyDescent="0.35">
      <c r="O850" s="5">
        <v>49980</v>
      </c>
      <c r="P850">
        <v>0</v>
      </c>
    </row>
    <row r="851" spans="15:16" x14ac:dyDescent="0.35">
      <c r="O851" s="4">
        <v>15072</v>
      </c>
      <c r="P851">
        <v>0</v>
      </c>
    </row>
    <row r="852" spans="15:16" x14ac:dyDescent="0.35">
      <c r="O852" s="5">
        <v>49166</v>
      </c>
      <c r="P852">
        <v>0</v>
      </c>
    </row>
    <row r="853" spans="15:16" x14ac:dyDescent="0.35">
      <c r="O853" s="4">
        <v>65324</v>
      </c>
      <c r="P853">
        <v>0</v>
      </c>
    </row>
    <row r="854" spans="15:16" x14ac:dyDescent="0.35">
      <c r="O854" s="5">
        <v>82347</v>
      </c>
      <c r="P854">
        <v>2</v>
      </c>
    </row>
    <row r="855" spans="15:16" x14ac:dyDescent="0.35">
      <c r="O855" s="4">
        <v>30843</v>
      </c>
      <c r="P855">
        <v>1</v>
      </c>
    </row>
    <row r="856" spans="15:16" x14ac:dyDescent="0.35">
      <c r="O856" s="5">
        <v>46374</v>
      </c>
      <c r="P856">
        <v>3</v>
      </c>
    </row>
    <row r="857" spans="15:16" x14ac:dyDescent="0.35">
      <c r="O857" s="4">
        <v>60474</v>
      </c>
      <c r="P857">
        <v>0</v>
      </c>
    </row>
    <row r="858" spans="15:16" x14ac:dyDescent="0.35">
      <c r="O858" s="5">
        <v>38576</v>
      </c>
      <c r="P858">
        <v>0</v>
      </c>
    </row>
    <row r="859" spans="15:16" x14ac:dyDescent="0.35">
      <c r="O859" s="4">
        <v>55357</v>
      </c>
      <c r="P859">
        <v>0</v>
      </c>
    </row>
    <row r="860" spans="15:16" x14ac:dyDescent="0.35">
      <c r="O860" s="5">
        <v>37758</v>
      </c>
      <c r="P860">
        <v>0</v>
      </c>
    </row>
    <row r="861" spans="15:16" x14ac:dyDescent="0.35">
      <c r="O861" s="4">
        <v>85710</v>
      </c>
      <c r="P861">
        <v>1</v>
      </c>
    </row>
    <row r="862" spans="15:16" x14ac:dyDescent="0.35">
      <c r="O862" s="5">
        <v>23228</v>
      </c>
      <c r="P862">
        <v>0</v>
      </c>
    </row>
    <row r="863" spans="15:16" x14ac:dyDescent="0.35">
      <c r="O863" s="4">
        <v>44602</v>
      </c>
      <c r="P863">
        <v>0</v>
      </c>
    </row>
    <row r="864" spans="15:16" x14ac:dyDescent="0.35">
      <c r="O864" s="5">
        <v>7500</v>
      </c>
      <c r="P864">
        <v>0</v>
      </c>
    </row>
    <row r="865" spans="15:16" x14ac:dyDescent="0.35">
      <c r="O865" s="4">
        <v>38683</v>
      </c>
      <c r="P865">
        <v>0</v>
      </c>
    </row>
    <row r="866" spans="15:16" x14ac:dyDescent="0.35">
      <c r="O866" s="5">
        <v>49514</v>
      </c>
      <c r="P866">
        <v>0</v>
      </c>
    </row>
    <row r="867" spans="15:16" x14ac:dyDescent="0.35">
      <c r="O867" s="4">
        <v>57906</v>
      </c>
      <c r="P867">
        <v>0</v>
      </c>
    </row>
    <row r="868" spans="15:16" x14ac:dyDescent="0.35">
      <c r="O868" s="5">
        <v>43456</v>
      </c>
      <c r="P868">
        <v>0</v>
      </c>
    </row>
    <row r="869" spans="15:16" x14ac:dyDescent="0.35">
      <c r="O869" s="4">
        <v>19485</v>
      </c>
      <c r="P869">
        <v>0</v>
      </c>
    </row>
    <row r="870" spans="15:16" x14ac:dyDescent="0.35">
      <c r="O870" s="5">
        <v>53172</v>
      </c>
      <c r="P870">
        <v>0</v>
      </c>
    </row>
    <row r="871" spans="15:16" x14ac:dyDescent="0.35">
      <c r="O871" s="4">
        <v>30545</v>
      </c>
      <c r="P871">
        <v>0</v>
      </c>
    </row>
    <row r="872" spans="15:16" x14ac:dyDescent="0.35">
      <c r="O872" s="5">
        <v>70123</v>
      </c>
      <c r="P872">
        <v>2</v>
      </c>
    </row>
    <row r="873" spans="15:16" x14ac:dyDescent="0.35">
      <c r="O873" s="4">
        <v>62450</v>
      </c>
      <c r="P873">
        <v>1</v>
      </c>
    </row>
    <row r="874" spans="15:16" x14ac:dyDescent="0.35">
      <c r="O874" s="5">
        <v>21675</v>
      </c>
      <c r="P874">
        <v>0</v>
      </c>
    </row>
    <row r="875" spans="15:16" x14ac:dyDescent="0.35">
      <c r="O875" s="4">
        <v>42395</v>
      </c>
      <c r="P875">
        <v>0</v>
      </c>
    </row>
    <row r="876" spans="15:16" x14ac:dyDescent="0.35">
      <c r="O876" s="5">
        <v>61346</v>
      </c>
      <c r="P876">
        <v>0</v>
      </c>
    </row>
    <row r="877" spans="15:16" x14ac:dyDescent="0.35">
      <c r="O877" s="4">
        <v>80812</v>
      </c>
      <c r="P877">
        <v>3</v>
      </c>
    </row>
    <row r="878" spans="15:16" x14ac:dyDescent="0.35">
      <c r="O878" s="5">
        <v>42835</v>
      </c>
      <c r="P878">
        <v>0</v>
      </c>
    </row>
    <row r="879" spans="15:16" x14ac:dyDescent="0.35">
      <c r="O879" s="4">
        <v>39922</v>
      </c>
      <c r="P879">
        <v>0</v>
      </c>
    </row>
    <row r="880" spans="15:16" x14ac:dyDescent="0.35">
      <c r="O880" s="5">
        <v>86424</v>
      </c>
      <c r="P880">
        <v>0</v>
      </c>
    </row>
    <row r="881" spans="15:16" x14ac:dyDescent="0.35">
      <c r="O881" s="4">
        <v>17117</v>
      </c>
      <c r="P881">
        <v>0</v>
      </c>
    </row>
    <row r="882" spans="15:16" x14ac:dyDescent="0.35">
      <c r="O882" s="5">
        <v>24762</v>
      </c>
      <c r="P882">
        <v>2</v>
      </c>
    </row>
    <row r="883" spans="15:16" x14ac:dyDescent="0.35">
      <c r="O883" s="4">
        <v>35797</v>
      </c>
      <c r="P883">
        <v>0</v>
      </c>
    </row>
    <row r="884" spans="15:16" x14ac:dyDescent="0.35">
      <c r="O884" s="5">
        <v>36627</v>
      </c>
      <c r="P884">
        <v>0</v>
      </c>
    </row>
    <row r="885" spans="15:16" x14ac:dyDescent="0.35">
      <c r="O885" s="4">
        <v>51111</v>
      </c>
      <c r="P885">
        <v>0</v>
      </c>
    </row>
    <row r="886" spans="15:16" x14ac:dyDescent="0.35">
      <c r="O886" s="5">
        <v>86857</v>
      </c>
      <c r="P886">
        <v>1</v>
      </c>
    </row>
    <row r="887" spans="15:16" x14ac:dyDescent="0.35">
      <c r="O887" s="4">
        <v>82072</v>
      </c>
      <c r="P887">
        <v>0</v>
      </c>
    </row>
    <row r="888" spans="15:16" x14ac:dyDescent="0.35">
      <c r="O888" s="5">
        <v>46231</v>
      </c>
      <c r="P888">
        <v>0</v>
      </c>
    </row>
    <row r="889" spans="15:16" x14ac:dyDescent="0.35">
      <c r="O889" s="4">
        <v>42243</v>
      </c>
      <c r="P889">
        <v>0</v>
      </c>
    </row>
    <row r="890" spans="15:16" x14ac:dyDescent="0.35">
      <c r="O890" s="5">
        <v>51195</v>
      </c>
      <c r="P890">
        <v>0</v>
      </c>
    </row>
    <row r="891" spans="15:16" x14ac:dyDescent="0.35">
      <c r="O891" s="4">
        <v>68092</v>
      </c>
      <c r="P891">
        <v>0</v>
      </c>
    </row>
    <row r="892" spans="15:16" x14ac:dyDescent="0.35">
      <c r="O892" s="5">
        <v>31814</v>
      </c>
      <c r="P892">
        <v>1</v>
      </c>
    </row>
    <row r="893" spans="15:16" x14ac:dyDescent="0.35">
      <c r="O893" s="4">
        <v>51390</v>
      </c>
      <c r="P893">
        <v>0</v>
      </c>
    </row>
    <row r="894" spans="15:16" x14ac:dyDescent="0.35">
      <c r="O894" s="5">
        <v>76630</v>
      </c>
      <c r="P894">
        <v>0</v>
      </c>
    </row>
    <row r="895" spans="15:16" x14ac:dyDescent="0.35">
      <c r="O895" s="4">
        <v>26868</v>
      </c>
      <c r="P895">
        <v>0</v>
      </c>
    </row>
    <row r="896" spans="15:16" x14ac:dyDescent="0.35">
      <c r="O896" s="5">
        <v>48948</v>
      </c>
      <c r="P896">
        <v>2</v>
      </c>
    </row>
    <row r="897" spans="15:16" x14ac:dyDescent="0.35">
      <c r="O897" s="4">
        <v>55260</v>
      </c>
      <c r="P897">
        <v>0</v>
      </c>
    </row>
    <row r="898" spans="15:16" x14ac:dyDescent="0.35">
      <c r="O898" s="5">
        <v>64090</v>
      </c>
      <c r="P898">
        <v>1</v>
      </c>
    </row>
    <row r="899" spans="15:16" x14ac:dyDescent="0.35">
      <c r="O899" s="4">
        <v>78331</v>
      </c>
      <c r="P899">
        <v>0</v>
      </c>
    </row>
    <row r="900" spans="15:16" x14ac:dyDescent="0.35">
      <c r="O900" s="5">
        <v>37087</v>
      </c>
      <c r="P900">
        <v>0</v>
      </c>
    </row>
    <row r="901" spans="15:16" x14ac:dyDescent="0.35">
      <c r="O901" s="4">
        <v>21846</v>
      </c>
      <c r="P901">
        <v>0</v>
      </c>
    </row>
    <row r="902" spans="15:16" x14ac:dyDescent="0.35">
      <c r="O902" s="5">
        <v>81320</v>
      </c>
      <c r="P902">
        <v>0</v>
      </c>
    </row>
    <row r="903" spans="15:16" x14ac:dyDescent="0.35">
      <c r="O903" s="4">
        <v>54137</v>
      </c>
      <c r="P903">
        <v>0</v>
      </c>
    </row>
    <row r="904" spans="15:16" x14ac:dyDescent="0.35">
      <c r="O904" s="5">
        <v>66825</v>
      </c>
      <c r="P904">
        <v>0</v>
      </c>
    </row>
    <row r="905" spans="15:16" x14ac:dyDescent="0.35">
      <c r="O905" s="4">
        <v>57100</v>
      </c>
      <c r="P905">
        <v>0</v>
      </c>
    </row>
    <row r="906" spans="15:16" x14ac:dyDescent="0.35">
      <c r="O906" s="5">
        <v>58917</v>
      </c>
      <c r="P906">
        <v>0</v>
      </c>
    </row>
    <row r="907" spans="15:16" x14ac:dyDescent="0.35">
      <c r="O907" s="4">
        <v>85072</v>
      </c>
      <c r="P907">
        <v>0</v>
      </c>
    </row>
    <row r="908" spans="15:16" x14ac:dyDescent="0.35">
      <c r="O908" s="5">
        <v>86429</v>
      </c>
      <c r="P908">
        <v>2</v>
      </c>
    </row>
    <row r="909" spans="15:16" x14ac:dyDescent="0.35">
      <c r="O909" s="4">
        <v>45684</v>
      </c>
      <c r="P909">
        <v>0</v>
      </c>
    </row>
    <row r="910" spans="15:16" x14ac:dyDescent="0.35">
      <c r="O910" s="5">
        <v>47889</v>
      </c>
      <c r="P910">
        <v>0</v>
      </c>
    </row>
    <row r="911" spans="15:16" x14ac:dyDescent="0.35">
      <c r="O911" s="4">
        <v>45921</v>
      </c>
      <c r="P911">
        <v>0</v>
      </c>
    </row>
    <row r="912" spans="15:16" x14ac:dyDescent="0.35">
      <c r="O912" s="5">
        <v>78420</v>
      </c>
      <c r="P912">
        <v>0</v>
      </c>
    </row>
    <row r="913" spans="15:16" x14ac:dyDescent="0.35">
      <c r="O913" s="4">
        <v>75114</v>
      </c>
      <c r="P913">
        <v>0</v>
      </c>
    </row>
    <row r="914" spans="15:16" x14ac:dyDescent="0.35">
      <c r="O914" s="5">
        <v>52278</v>
      </c>
      <c r="P914">
        <v>1</v>
      </c>
    </row>
    <row r="915" spans="15:16" x14ac:dyDescent="0.35">
      <c r="O915" s="4">
        <v>35641</v>
      </c>
      <c r="P915">
        <v>1</v>
      </c>
    </row>
    <row r="916" spans="15:16" x14ac:dyDescent="0.35">
      <c r="O916" s="5">
        <v>95529</v>
      </c>
      <c r="P916">
        <v>2</v>
      </c>
    </row>
    <row r="917" spans="15:16" x14ac:dyDescent="0.35">
      <c r="O917" s="4">
        <v>62820</v>
      </c>
      <c r="P917">
        <v>0</v>
      </c>
    </row>
    <row r="918" spans="15:16" x14ac:dyDescent="0.35">
      <c r="O918" s="5">
        <v>73113</v>
      </c>
      <c r="P918">
        <v>0</v>
      </c>
    </row>
    <row r="919" spans="15:16" x14ac:dyDescent="0.35">
      <c r="O919" s="4">
        <v>84169</v>
      </c>
      <c r="P919">
        <v>3</v>
      </c>
    </row>
    <row r="920" spans="15:16" x14ac:dyDescent="0.35">
      <c r="O920" s="5">
        <v>42607</v>
      </c>
      <c r="P920">
        <v>0</v>
      </c>
    </row>
    <row r="921" spans="15:16" x14ac:dyDescent="0.35">
      <c r="O921" s="4">
        <v>74637</v>
      </c>
      <c r="P921">
        <v>1</v>
      </c>
    </row>
    <row r="922" spans="15:16" x14ac:dyDescent="0.35">
      <c r="O922" s="5">
        <v>46015</v>
      </c>
      <c r="P922">
        <v>2</v>
      </c>
    </row>
    <row r="923" spans="15:16" x14ac:dyDescent="0.35">
      <c r="O923" s="4">
        <v>72354</v>
      </c>
      <c r="P923">
        <v>0</v>
      </c>
    </row>
    <row r="924" spans="15:16" x14ac:dyDescent="0.35">
      <c r="O924" s="5">
        <v>39858</v>
      </c>
      <c r="P924">
        <v>1</v>
      </c>
    </row>
    <row r="925" spans="15:16" x14ac:dyDescent="0.35">
      <c r="O925" s="4">
        <v>34469</v>
      </c>
      <c r="P925">
        <v>0</v>
      </c>
    </row>
    <row r="926" spans="15:16" x14ac:dyDescent="0.35">
      <c r="O926" s="5">
        <v>83033</v>
      </c>
      <c r="P926">
        <v>1</v>
      </c>
    </row>
    <row r="927" spans="15:16" x14ac:dyDescent="0.35">
      <c r="O927" s="4">
        <v>24401</v>
      </c>
      <c r="P927">
        <v>0</v>
      </c>
    </row>
    <row r="928" spans="15:16" x14ac:dyDescent="0.35">
      <c r="O928" s="5">
        <v>77583</v>
      </c>
      <c r="P928">
        <v>1</v>
      </c>
    </row>
    <row r="929" spans="15:16" x14ac:dyDescent="0.35">
      <c r="O929" s="4">
        <v>74116</v>
      </c>
      <c r="P929">
        <v>1</v>
      </c>
    </row>
    <row r="930" spans="15:16" x14ac:dyDescent="0.35">
      <c r="O930" s="5">
        <v>74293</v>
      </c>
      <c r="P930">
        <v>0</v>
      </c>
    </row>
    <row r="931" spans="15:16" x14ac:dyDescent="0.35">
      <c r="O931" s="4">
        <v>68397</v>
      </c>
      <c r="P931">
        <v>0</v>
      </c>
    </row>
    <row r="932" spans="15:16" x14ac:dyDescent="0.35">
      <c r="O932" s="5">
        <v>79632</v>
      </c>
      <c r="P932">
        <v>0</v>
      </c>
    </row>
    <row r="933" spans="15:16" x14ac:dyDescent="0.35">
      <c r="O933" s="4">
        <v>46107</v>
      </c>
      <c r="P933">
        <v>0</v>
      </c>
    </row>
    <row r="934" spans="15:16" x14ac:dyDescent="0.35">
      <c r="O934" s="5">
        <v>64950</v>
      </c>
      <c r="P934">
        <v>1</v>
      </c>
    </row>
    <row r="935" spans="15:16" x14ac:dyDescent="0.35">
      <c r="O935" s="4">
        <v>25443</v>
      </c>
      <c r="P935">
        <v>0</v>
      </c>
    </row>
    <row r="936" spans="15:16" x14ac:dyDescent="0.35">
      <c r="O936" s="5">
        <v>75127</v>
      </c>
      <c r="P936">
        <v>0</v>
      </c>
    </row>
    <row r="937" spans="15:16" x14ac:dyDescent="0.35">
      <c r="O937" s="4">
        <v>32892</v>
      </c>
      <c r="P937">
        <v>0</v>
      </c>
    </row>
    <row r="938" spans="15:16" x14ac:dyDescent="0.35">
      <c r="O938" s="5">
        <v>71796</v>
      </c>
      <c r="P938">
        <v>0</v>
      </c>
    </row>
    <row r="939" spans="15:16" x14ac:dyDescent="0.35">
      <c r="O939" s="4">
        <v>67536</v>
      </c>
      <c r="P939">
        <v>1</v>
      </c>
    </row>
    <row r="940" spans="15:16" x14ac:dyDescent="0.35">
      <c r="O940" s="5">
        <v>55239</v>
      </c>
      <c r="P940">
        <v>0</v>
      </c>
    </row>
    <row r="941" spans="15:16" x14ac:dyDescent="0.35">
      <c r="O941" s="4">
        <v>60554</v>
      </c>
      <c r="P941">
        <v>0</v>
      </c>
    </row>
    <row r="942" spans="15:16" x14ac:dyDescent="0.35">
      <c r="O942" s="5">
        <v>64831</v>
      </c>
      <c r="P942">
        <v>0</v>
      </c>
    </row>
    <row r="943" spans="15:16" x14ac:dyDescent="0.35">
      <c r="O943" s="4">
        <v>56067</v>
      </c>
      <c r="P943">
        <v>0</v>
      </c>
    </row>
    <row r="944" spans="15:16" x14ac:dyDescent="0.35">
      <c r="O944" s="5">
        <v>82025</v>
      </c>
      <c r="P944">
        <v>2</v>
      </c>
    </row>
    <row r="945" spans="15:16" x14ac:dyDescent="0.35">
      <c r="O945" s="4">
        <v>94384</v>
      </c>
      <c r="P945">
        <v>4</v>
      </c>
    </row>
    <row r="946" spans="15:16" x14ac:dyDescent="0.35">
      <c r="O946" s="5">
        <v>14906</v>
      </c>
      <c r="P946">
        <v>0</v>
      </c>
    </row>
    <row r="947" spans="15:16" x14ac:dyDescent="0.35">
      <c r="O947" s="4">
        <v>51563</v>
      </c>
      <c r="P947">
        <v>2</v>
      </c>
    </row>
    <row r="948" spans="15:16" x14ac:dyDescent="0.35">
      <c r="O948" s="5">
        <v>57937</v>
      </c>
      <c r="P948">
        <v>0</v>
      </c>
    </row>
    <row r="949" spans="15:16" x14ac:dyDescent="0.35">
      <c r="O949" s="4">
        <v>68274</v>
      </c>
      <c r="P949">
        <v>0</v>
      </c>
    </row>
    <row r="950" spans="15:16" x14ac:dyDescent="0.35">
      <c r="O950" s="5">
        <v>39771</v>
      </c>
      <c r="P950">
        <v>0</v>
      </c>
    </row>
    <row r="951" spans="15:16" x14ac:dyDescent="0.35">
      <c r="O951" s="4">
        <v>67893</v>
      </c>
      <c r="P951">
        <v>0</v>
      </c>
    </row>
    <row r="952" spans="15:16" x14ac:dyDescent="0.35">
      <c r="O952" s="5">
        <v>27922</v>
      </c>
      <c r="P952">
        <v>0</v>
      </c>
    </row>
    <row r="953" spans="15:16" x14ac:dyDescent="0.35">
      <c r="O953" s="4">
        <v>52190</v>
      </c>
      <c r="P953">
        <v>1</v>
      </c>
    </row>
    <row r="954" spans="15:16" x14ac:dyDescent="0.35">
      <c r="O954" s="5">
        <v>44051</v>
      </c>
      <c r="P954">
        <v>1</v>
      </c>
    </row>
    <row r="955" spans="15:16" x14ac:dyDescent="0.35">
      <c r="O955" s="4">
        <v>42767</v>
      </c>
      <c r="P955">
        <v>0</v>
      </c>
    </row>
    <row r="956" spans="15:16" x14ac:dyDescent="0.35">
      <c r="O956" s="5">
        <v>46106</v>
      </c>
      <c r="P956">
        <v>0</v>
      </c>
    </row>
    <row r="957" spans="15:16" x14ac:dyDescent="0.35">
      <c r="O957" s="4">
        <v>16927</v>
      </c>
      <c r="P957">
        <v>0</v>
      </c>
    </row>
    <row r="958" spans="15:16" x14ac:dyDescent="0.35">
      <c r="O958" s="5">
        <v>59754</v>
      </c>
      <c r="P958">
        <v>1</v>
      </c>
    </row>
    <row r="959" spans="15:16" x14ac:dyDescent="0.35">
      <c r="O959" s="4">
        <v>53700</v>
      </c>
      <c r="P959">
        <v>0</v>
      </c>
    </row>
    <row r="960" spans="15:16" x14ac:dyDescent="0.35">
      <c r="O960" s="5">
        <v>59041</v>
      </c>
      <c r="P960">
        <v>0</v>
      </c>
    </row>
    <row r="961" spans="15:16" x14ac:dyDescent="0.35">
      <c r="O961" s="4">
        <v>54237</v>
      </c>
      <c r="P961">
        <v>0</v>
      </c>
    </row>
    <row r="962" spans="15:16" x14ac:dyDescent="0.35">
      <c r="O962" s="5">
        <v>70647</v>
      </c>
      <c r="P962">
        <v>0</v>
      </c>
    </row>
    <row r="963" spans="15:16" x14ac:dyDescent="0.35">
      <c r="O963" s="4">
        <v>52597</v>
      </c>
      <c r="P963">
        <v>0</v>
      </c>
    </row>
    <row r="964" spans="15:16" x14ac:dyDescent="0.35">
      <c r="O964" s="5">
        <v>41021</v>
      </c>
      <c r="P964">
        <v>1</v>
      </c>
    </row>
    <row r="965" spans="15:16" x14ac:dyDescent="0.35">
      <c r="O965" s="4">
        <v>40233</v>
      </c>
      <c r="P965">
        <v>0</v>
      </c>
    </row>
    <row r="966" spans="15:16" x14ac:dyDescent="0.35">
      <c r="O966" s="5">
        <v>50183</v>
      </c>
      <c r="P966">
        <v>0</v>
      </c>
    </row>
    <row r="967" spans="15:16" x14ac:dyDescent="0.35">
      <c r="O967" s="4">
        <v>54753</v>
      </c>
      <c r="P967">
        <v>0</v>
      </c>
    </row>
    <row r="968" spans="15:16" x14ac:dyDescent="0.35">
      <c r="O968" s="5">
        <v>92955</v>
      </c>
      <c r="P968">
        <v>3</v>
      </c>
    </row>
    <row r="969" spans="15:16" x14ac:dyDescent="0.35">
      <c r="O969" s="4">
        <v>33471</v>
      </c>
      <c r="P969">
        <v>0</v>
      </c>
    </row>
    <row r="970" spans="15:16" x14ac:dyDescent="0.35">
      <c r="O970" s="5">
        <v>34596</v>
      </c>
      <c r="P970">
        <v>1</v>
      </c>
    </row>
    <row r="971" spans="15:16" x14ac:dyDescent="0.35">
      <c r="O971" s="4">
        <v>44010</v>
      </c>
      <c r="P971">
        <v>0</v>
      </c>
    </row>
    <row r="972" spans="15:16" x14ac:dyDescent="0.35">
      <c r="O972" s="5">
        <v>84219</v>
      </c>
      <c r="P972">
        <v>0</v>
      </c>
    </row>
    <row r="973" spans="15:16" x14ac:dyDescent="0.35">
      <c r="O973" s="4">
        <v>40706</v>
      </c>
      <c r="P973">
        <v>0</v>
      </c>
    </row>
    <row r="974" spans="15:16" x14ac:dyDescent="0.35">
      <c r="O974" s="5">
        <v>15716</v>
      </c>
      <c r="P974">
        <v>0</v>
      </c>
    </row>
    <row r="975" spans="15:16" x14ac:dyDescent="0.35">
      <c r="O975" s="4">
        <v>59052</v>
      </c>
      <c r="P975">
        <v>0</v>
      </c>
    </row>
    <row r="976" spans="15:16" x14ac:dyDescent="0.35">
      <c r="O976" s="5">
        <v>80573</v>
      </c>
      <c r="P976">
        <v>0</v>
      </c>
    </row>
    <row r="977" spans="15:16" x14ac:dyDescent="0.35">
      <c r="O977" s="4">
        <v>83715</v>
      </c>
      <c r="P977">
        <v>0</v>
      </c>
    </row>
    <row r="978" spans="15:16" x14ac:dyDescent="0.35">
      <c r="O978" s="5">
        <v>82576</v>
      </c>
      <c r="P978">
        <v>1</v>
      </c>
    </row>
    <row r="979" spans="15:16" x14ac:dyDescent="0.35">
      <c r="O979" s="4">
        <v>56962</v>
      </c>
      <c r="P979">
        <v>0</v>
      </c>
    </row>
    <row r="980" spans="15:16" x14ac:dyDescent="0.35">
      <c r="O980" s="5">
        <v>35704</v>
      </c>
      <c r="P980">
        <v>0</v>
      </c>
    </row>
    <row r="981" spans="15:16" x14ac:dyDescent="0.35">
      <c r="O981" s="4">
        <v>53103</v>
      </c>
      <c r="P981">
        <v>1</v>
      </c>
    </row>
    <row r="982" spans="15:16" x14ac:dyDescent="0.35">
      <c r="O982" s="5">
        <v>46779</v>
      </c>
      <c r="P982">
        <v>0</v>
      </c>
    </row>
    <row r="983" spans="15:16" x14ac:dyDescent="0.35">
      <c r="O983" s="4">
        <v>4861</v>
      </c>
      <c r="P983">
        <v>0</v>
      </c>
    </row>
    <row r="984" spans="15:16" x14ac:dyDescent="0.35">
      <c r="O984" s="5">
        <v>33462</v>
      </c>
      <c r="P984">
        <v>0</v>
      </c>
    </row>
    <row r="985" spans="15:16" x14ac:dyDescent="0.35">
      <c r="O985" s="4">
        <v>63693</v>
      </c>
      <c r="P985">
        <v>0</v>
      </c>
    </row>
    <row r="986" spans="15:16" x14ac:dyDescent="0.35">
      <c r="O986" s="5">
        <v>80763</v>
      </c>
      <c r="P986">
        <v>3</v>
      </c>
    </row>
    <row r="987" spans="15:16" x14ac:dyDescent="0.35">
      <c r="O987" s="4">
        <v>65352</v>
      </c>
      <c r="P987">
        <v>0</v>
      </c>
    </row>
    <row r="988" spans="15:16" x14ac:dyDescent="0.35">
      <c r="O988" s="5">
        <v>82170</v>
      </c>
      <c r="P988">
        <v>0</v>
      </c>
    </row>
    <row r="989" spans="15:16" x14ac:dyDescent="0.35">
      <c r="O989" s="4">
        <v>75759</v>
      </c>
      <c r="P989">
        <v>4</v>
      </c>
    </row>
    <row r="990" spans="15:16" x14ac:dyDescent="0.35">
      <c r="O990" s="5">
        <v>79689</v>
      </c>
      <c r="P990">
        <v>0</v>
      </c>
    </row>
    <row r="991" spans="15:16" x14ac:dyDescent="0.35">
      <c r="O991" s="4">
        <v>35340</v>
      </c>
      <c r="P991">
        <v>0</v>
      </c>
    </row>
    <row r="992" spans="15:16" x14ac:dyDescent="0.35">
      <c r="O992" s="5">
        <v>85683</v>
      </c>
      <c r="P992">
        <v>5</v>
      </c>
    </row>
    <row r="993" spans="15:16" x14ac:dyDescent="0.35">
      <c r="O993" s="4">
        <v>24884</v>
      </c>
      <c r="P993">
        <v>0</v>
      </c>
    </row>
    <row r="994" spans="15:16" x14ac:dyDescent="0.35">
      <c r="O994" s="5">
        <v>42021</v>
      </c>
      <c r="P994">
        <v>1</v>
      </c>
    </row>
    <row r="995" spans="15:16" x14ac:dyDescent="0.35">
      <c r="O995" s="4">
        <v>64449</v>
      </c>
      <c r="P995">
        <v>0</v>
      </c>
    </row>
    <row r="996" spans="15:16" x14ac:dyDescent="0.35">
      <c r="O996" s="5">
        <v>64587</v>
      </c>
      <c r="P996">
        <v>0</v>
      </c>
    </row>
    <row r="997" spans="15:16" x14ac:dyDescent="0.35">
      <c r="O997" s="4">
        <v>34824</v>
      </c>
      <c r="P997">
        <v>0</v>
      </c>
    </row>
    <row r="998" spans="15:16" x14ac:dyDescent="0.35">
      <c r="O998" s="5">
        <v>75437</v>
      </c>
      <c r="P998">
        <v>1</v>
      </c>
    </row>
    <row r="999" spans="15:16" x14ac:dyDescent="0.35">
      <c r="O999" s="4">
        <v>26091</v>
      </c>
      <c r="P999">
        <v>0</v>
      </c>
    </row>
    <row r="1000" spans="15:16" x14ac:dyDescent="0.35">
      <c r="O1000" s="5">
        <v>52845</v>
      </c>
      <c r="P1000">
        <v>1</v>
      </c>
    </row>
    <row r="1001" spans="15:16" x14ac:dyDescent="0.35">
      <c r="O1001" s="4">
        <v>46086</v>
      </c>
      <c r="P1001">
        <v>0</v>
      </c>
    </row>
    <row r="1002" spans="15:16" x14ac:dyDescent="0.35">
      <c r="O1002" s="5">
        <v>78028</v>
      </c>
      <c r="P1002">
        <v>3</v>
      </c>
    </row>
    <row r="1003" spans="15:16" x14ac:dyDescent="0.35">
      <c r="O1003" s="4">
        <v>95169</v>
      </c>
      <c r="P1003">
        <v>3</v>
      </c>
    </row>
    <row r="1004" spans="15:16" x14ac:dyDescent="0.35">
      <c r="O1004" s="5">
        <v>56337</v>
      </c>
      <c r="P1004">
        <v>3</v>
      </c>
    </row>
    <row r="1005" spans="15:16" x14ac:dyDescent="0.35">
      <c r="O1005" s="4">
        <v>22434</v>
      </c>
      <c r="P1005">
        <v>0</v>
      </c>
    </row>
    <row r="1006" spans="15:16" x14ac:dyDescent="0.35">
      <c r="O1006" s="5">
        <v>36930</v>
      </c>
      <c r="P1006">
        <v>0</v>
      </c>
    </row>
    <row r="1007" spans="15:16" x14ac:dyDescent="0.35">
      <c r="O1007" s="4">
        <v>36130</v>
      </c>
      <c r="P1007">
        <v>2</v>
      </c>
    </row>
    <row r="1008" spans="15:16" x14ac:dyDescent="0.35">
      <c r="O1008" s="5">
        <v>65569</v>
      </c>
      <c r="P1008">
        <v>0</v>
      </c>
    </row>
    <row r="1009" spans="15:16" x14ac:dyDescent="0.35">
      <c r="O1009" s="4">
        <v>83844</v>
      </c>
      <c r="P1009">
        <v>1</v>
      </c>
    </row>
    <row r="1010" spans="15:16" x14ac:dyDescent="0.35">
      <c r="O1010" s="5">
        <v>19514</v>
      </c>
      <c r="P1010">
        <v>1</v>
      </c>
    </row>
    <row r="1011" spans="15:16" x14ac:dyDescent="0.35">
      <c r="O1011" s="4">
        <v>36736</v>
      </c>
      <c r="P1011">
        <v>0</v>
      </c>
    </row>
    <row r="1012" spans="15:16" x14ac:dyDescent="0.35">
      <c r="O1012" s="5">
        <v>77568</v>
      </c>
      <c r="P1012">
        <v>3</v>
      </c>
    </row>
    <row r="1013" spans="15:16" x14ac:dyDescent="0.35">
      <c r="O1013" s="4">
        <v>49187</v>
      </c>
      <c r="P1013">
        <v>0</v>
      </c>
    </row>
    <row r="1014" spans="15:16" x14ac:dyDescent="0.35">
      <c r="O1014" s="5">
        <v>30168</v>
      </c>
      <c r="P1014">
        <v>0</v>
      </c>
    </row>
    <row r="1015" spans="15:16" x14ac:dyDescent="0.35">
      <c r="O1015" s="4">
        <v>34053</v>
      </c>
      <c r="P1015">
        <v>0</v>
      </c>
    </row>
    <row r="1016" spans="15:16" x14ac:dyDescent="0.35">
      <c r="O1016" s="5">
        <v>38196</v>
      </c>
      <c r="P1016">
        <v>0</v>
      </c>
    </row>
    <row r="1017" spans="15:16" x14ac:dyDescent="0.35">
      <c r="O1017" s="4">
        <v>59412</v>
      </c>
      <c r="P1017">
        <v>0</v>
      </c>
    </row>
    <row r="1018" spans="15:16" x14ac:dyDescent="0.35">
      <c r="O1018" s="5">
        <v>70924</v>
      </c>
      <c r="P1018">
        <v>1</v>
      </c>
    </row>
    <row r="1019" spans="15:16" x14ac:dyDescent="0.35">
      <c r="O1019" s="4">
        <v>54165</v>
      </c>
      <c r="P1019">
        <v>0</v>
      </c>
    </row>
    <row r="1020" spans="15:16" x14ac:dyDescent="0.35">
      <c r="O1020" s="5">
        <v>32300</v>
      </c>
      <c r="P1020">
        <v>0</v>
      </c>
    </row>
    <row r="1021" spans="15:16" x14ac:dyDescent="0.35">
      <c r="O1021" s="4">
        <v>20180</v>
      </c>
      <c r="P1021">
        <v>0</v>
      </c>
    </row>
    <row r="1022" spans="15:16" x14ac:dyDescent="0.35">
      <c r="O1022" s="5">
        <v>34961</v>
      </c>
      <c r="P1022">
        <v>0</v>
      </c>
    </row>
    <row r="1023" spans="15:16" x14ac:dyDescent="0.35">
      <c r="O1023" s="4">
        <v>28440</v>
      </c>
      <c r="P1023">
        <v>0</v>
      </c>
    </row>
    <row r="1024" spans="15:16" x14ac:dyDescent="0.35">
      <c r="O1024" s="5">
        <v>64504</v>
      </c>
      <c r="P1024">
        <v>1</v>
      </c>
    </row>
    <row r="1025" spans="15:16" x14ac:dyDescent="0.35">
      <c r="O1025" s="4">
        <v>33564</v>
      </c>
      <c r="P1025">
        <v>0</v>
      </c>
    </row>
    <row r="1026" spans="15:16" x14ac:dyDescent="0.35">
      <c r="O1026" s="5">
        <v>17345</v>
      </c>
      <c r="P1026">
        <v>0</v>
      </c>
    </row>
    <row r="1027" spans="15:16" x14ac:dyDescent="0.35">
      <c r="O1027" s="4">
        <v>56320</v>
      </c>
      <c r="P1027">
        <v>0</v>
      </c>
    </row>
    <row r="1028" spans="15:16" x14ac:dyDescent="0.35">
      <c r="O1028" s="5">
        <v>28647</v>
      </c>
      <c r="P1028">
        <v>2</v>
      </c>
    </row>
    <row r="1029" spans="15:16" x14ac:dyDescent="0.35">
      <c r="O1029" s="4">
        <v>15038</v>
      </c>
      <c r="P1029">
        <v>0</v>
      </c>
    </row>
    <row r="1030" spans="15:16" x14ac:dyDescent="0.35">
      <c r="O1030" s="5">
        <v>32173</v>
      </c>
      <c r="P1030">
        <v>0</v>
      </c>
    </row>
    <row r="1031" spans="15:16" x14ac:dyDescent="0.35">
      <c r="O1031" s="4">
        <v>68316</v>
      </c>
      <c r="P1031">
        <v>0</v>
      </c>
    </row>
    <row r="1032" spans="15:16" x14ac:dyDescent="0.35">
      <c r="O1032" s="5">
        <v>74538</v>
      </c>
      <c r="P1032">
        <v>2</v>
      </c>
    </row>
    <row r="1033" spans="15:16" x14ac:dyDescent="0.35">
      <c r="O1033" s="4">
        <v>91700</v>
      </c>
      <c r="P1033">
        <v>1</v>
      </c>
    </row>
    <row r="1034" spans="15:16" x14ac:dyDescent="0.35">
      <c r="O1034" s="5">
        <v>68695</v>
      </c>
      <c r="P1034">
        <v>0</v>
      </c>
    </row>
    <row r="1035" spans="15:16" x14ac:dyDescent="0.35">
      <c r="O1035" s="4">
        <v>31056</v>
      </c>
      <c r="P1035">
        <v>0</v>
      </c>
    </row>
    <row r="1036" spans="15:16" x14ac:dyDescent="0.35">
      <c r="O1036" s="5">
        <v>79593</v>
      </c>
      <c r="P1036">
        <v>1</v>
      </c>
    </row>
    <row r="1037" spans="15:16" x14ac:dyDescent="0.35">
      <c r="O1037" s="4">
        <v>28071</v>
      </c>
      <c r="P1037">
        <v>0</v>
      </c>
    </row>
    <row r="1038" spans="15:16" x14ac:dyDescent="0.35">
      <c r="O1038" s="5">
        <v>37334</v>
      </c>
      <c r="P1038">
        <v>0</v>
      </c>
    </row>
    <row r="1039" spans="15:16" x14ac:dyDescent="0.35">
      <c r="O1039" s="4">
        <v>46423</v>
      </c>
      <c r="P1039">
        <v>0</v>
      </c>
    </row>
    <row r="1040" spans="15:16" x14ac:dyDescent="0.35">
      <c r="O1040" s="5">
        <v>37126</v>
      </c>
      <c r="P1040">
        <v>2</v>
      </c>
    </row>
    <row r="1041" spans="15:16" x14ac:dyDescent="0.35">
      <c r="O1041" s="4">
        <v>47703</v>
      </c>
      <c r="P1041">
        <v>0</v>
      </c>
    </row>
    <row r="1042" spans="15:16" x14ac:dyDescent="0.35">
      <c r="O1042" s="5">
        <v>61180</v>
      </c>
      <c r="P1042">
        <v>1</v>
      </c>
    </row>
    <row r="1043" spans="15:16" x14ac:dyDescent="0.35">
      <c r="O1043" s="4">
        <v>38998</v>
      </c>
      <c r="P1043">
        <v>0</v>
      </c>
    </row>
    <row r="1044" spans="15:16" x14ac:dyDescent="0.35">
      <c r="O1044" s="5">
        <v>8028</v>
      </c>
      <c r="P1044">
        <v>0</v>
      </c>
    </row>
    <row r="1045" spans="15:16" x14ac:dyDescent="0.35">
      <c r="O1045" s="4">
        <v>76081</v>
      </c>
      <c r="P1045">
        <v>1</v>
      </c>
    </row>
    <row r="1046" spans="15:16" x14ac:dyDescent="0.35">
      <c r="O1046" s="5">
        <v>34728</v>
      </c>
      <c r="P1046">
        <v>1</v>
      </c>
    </row>
    <row r="1047" spans="15:16" x14ac:dyDescent="0.35">
      <c r="O1047" s="4">
        <v>33168</v>
      </c>
      <c r="P1047">
        <v>0</v>
      </c>
    </row>
    <row r="1048" spans="15:16" x14ac:dyDescent="0.35">
      <c r="O1048" s="5">
        <v>33585</v>
      </c>
      <c r="P1048">
        <v>0</v>
      </c>
    </row>
    <row r="1049" spans="15:16" x14ac:dyDescent="0.35">
      <c r="O1049" s="4">
        <v>77037</v>
      </c>
      <c r="P1049">
        <v>0</v>
      </c>
    </row>
    <row r="1050" spans="15:16" x14ac:dyDescent="0.35">
      <c r="O1050" s="5">
        <v>35196</v>
      </c>
      <c r="P1050">
        <v>1</v>
      </c>
    </row>
    <row r="1051" spans="15:16" x14ac:dyDescent="0.35">
      <c r="O1051" s="4">
        <v>44529</v>
      </c>
      <c r="P1051">
        <v>1</v>
      </c>
    </row>
    <row r="1052" spans="15:16" x14ac:dyDescent="0.35">
      <c r="O1052" s="5">
        <v>70924</v>
      </c>
      <c r="P1052">
        <v>1</v>
      </c>
    </row>
    <row r="1053" spans="15:16" x14ac:dyDescent="0.35">
      <c r="O1053" s="4">
        <v>28764</v>
      </c>
      <c r="P1053">
        <v>1</v>
      </c>
    </row>
    <row r="1054" spans="15:16" x14ac:dyDescent="0.35">
      <c r="O1054" s="5">
        <v>69098</v>
      </c>
      <c r="P1054">
        <v>0</v>
      </c>
    </row>
    <row r="1055" spans="15:16" x14ac:dyDescent="0.35">
      <c r="O1055" s="4">
        <v>25959</v>
      </c>
      <c r="P1055">
        <v>1</v>
      </c>
    </row>
    <row r="1056" spans="15:16" x14ac:dyDescent="0.35">
      <c r="O1056" s="5">
        <v>27100</v>
      </c>
      <c r="P1056">
        <v>0</v>
      </c>
    </row>
    <row r="1057" spans="15:16" x14ac:dyDescent="0.35">
      <c r="O1057" s="4">
        <v>70596</v>
      </c>
      <c r="P1057">
        <v>0</v>
      </c>
    </row>
    <row r="1058" spans="15:16" x14ac:dyDescent="0.35">
      <c r="O1058" s="5">
        <v>42557</v>
      </c>
      <c r="P1058">
        <v>0</v>
      </c>
    </row>
    <row r="1059" spans="15:16" x14ac:dyDescent="0.35">
      <c r="O1059" s="4">
        <v>53312</v>
      </c>
      <c r="P1059">
        <v>0</v>
      </c>
    </row>
    <row r="1060" spans="15:16" x14ac:dyDescent="0.35">
      <c r="O1060" s="5">
        <v>72228</v>
      </c>
      <c r="P1060">
        <v>0</v>
      </c>
    </row>
    <row r="1061" spans="15:16" x14ac:dyDescent="0.35">
      <c r="O1061" s="4">
        <v>67605</v>
      </c>
      <c r="P1061">
        <v>0</v>
      </c>
    </row>
    <row r="1062" spans="15:16" x14ac:dyDescent="0.35">
      <c r="O1062" s="5">
        <v>62845</v>
      </c>
      <c r="P1062">
        <v>1</v>
      </c>
    </row>
    <row r="1063" spans="15:16" x14ac:dyDescent="0.35">
      <c r="O1063" s="4">
        <v>65196</v>
      </c>
      <c r="P1063">
        <v>1</v>
      </c>
    </row>
    <row r="1064" spans="15:16" x14ac:dyDescent="0.35">
      <c r="O1064" s="5">
        <v>42000</v>
      </c>
      <c r="P1064">
        <v>1</v>
      </c>
    </row>
    <row r="1065" spans="15:16" x14ac:dyDescent="0.35">
      <c r="O1065" s="4">
        <v>35860</v>
      </c>
      <c r="P1065">
        <v>1</v>
      </c>
    </row>
    <row r="1066" spans="15:16" x14ac:dyDescent="0.35">
      <c r="O1066" s="5">
        <v>65526</v>
      </c>
      <c r="P1066">
        <v>0</v>
      </c>
    </row>
    <row r="1067" spans="15:16" x14ac:dyDescent="0.35">
      <c r="O1067" s="4">
        <v>16860</v>
      </c>
      <c r="P1067">
        <v>0</v>
      </c>
    </row>
    <row r="1068" spans="15:16" x14ac:dyDescent="0.35">
      <c r="O1068" s="5">
        <v>83528</v>
      </c>
      <c r="P1068">
        <v>3</v>
      </c>
    </row>
    <row r="1069" spans="15:16" x14ac:dyDescent="0.35">
      <c r="O1069" s="4">
        <v>64176</v>
      </c>
      <c r="P1069">
        <v>0</v>
      </c>
    </row>
    <row r="1070" spans="15:16" x14ac:dyDescent="0.35">
      <c r="O1070" s="5">
        <v>22304</v>
      </c>
      <c r="P1070">
        <v>0</v>
      </c>
    </row>
    <row r="1071" spans="15:16" x14ac:dyDescent="0.35">
      <c r="O1071" s="4">
        <v>67023</v>
      </c>
      <c r="P1071">
        <v>0</v>
      </c>
    </row>
    <row r="1072" spans="15:16" x14ac:dyDescent="0.35">
      <c r="O1072" s="5">
        <v>32892</v>
      </c>
      <c r="P1072">
        <v>0</v>
      </c>
    </row>
    <row r="1073" spans="15:16" x14ac:dyDescent="0.35">
      <c r="O1073" s="4">
        <v>70713</v>
      </c>
      <c r="P1073">
        <v>0</v>
      </c>
    </row>
    <row r="1074" spans="15:16" x14ac:dyDescent="0.35">
      <c r="O1074" s="5">
        <v>59925</v>
      </c>
      <c r="P1074">
        <v>0</v>
      </c>
    </row>
    <row r="1075" spans="15:16" x14ac:dyDescent="0.35">
      <c r="O1075" s="4">
        <v>39722</v>
      </c>
      <c r="P1075">
        <v>0</v>
      </c>
    </row>
    <row r="1076" spans="15:16" x14ac:dyDescent="0.35">
      <c r="O1076" s="5">
        <v>46610</v>
      </c>
      <c r="P1076">
        <v>0</v>
      </c>
    </row>
    <row r="1077" spans="15:16" x14ac:dyDescent="0.35">
      <c r="O1077" s="4">
        <v>88347</v>
      </c>
      <c r="P1077">
        <v>1</v>
      </c>
    </row>
    <row r="1078" spans="15:16" x14ac:dyDescent="0.35">
      <c r="O1078" s="5">
        <v>87171</v>
      </c>
      <c r="P1078">
        <v>2</v>
      </c>
    </row>
    <row r="1079" spans="15:16" x14ac:dyDescent="0.35">
      <c r="O1079" s="4">
        <v>26907</v>
      </c>
      <c r="P1079">
        <v>0</v>
      </c>
    </row>
    <row r="1080" spans="15:16" x14ac:dyDescent="0.35">
      <c r="O1080" s="5">
        <v>50014</v>
      </c>
      <c r="P1080">
        <v>0</v>
      </c>
    </row>
    <row r="1081" spans="15:16" x14ac:dyDescent="0.35">
      <c r="O1081" s="4">
        <v>41014</v>
      </c>
      <c r="P1081">
        <v>0</v>
      </c>
    </row>
    <row r="1082" spans="15:16" x14ac:dyDescent="0.35">
      <c r="O1082" s="5">
        <v>66294</v>
      </c>
      <c r="P1082">
        <v>0</v>
      </c>
    </row>
    <row r="1083" spans="15:16" x14ac:dyDescent="0.35">
      <c r="O1083" s="4">
        <v>36715</v>
      </c>
      <c r="P1083">
        <v>1</v>
      </c>
    </row>
    <row r="1084" spans="15:16" x14ac:dyDescent="0.35">
      <c r="O1084" s="5">
        <v>79456</v>
      </c>
      <c r="P1084">
        <v>1</v>
      </c>
    </row>
    <row r="1085" spans="15:16" x14ac:dyDescent="0.35">
      <c r="O1085" s="4">
        <v>40479</v>
      </c>
      <c r="P1085">
        <v>0</v>
      </c>
    </row>
    <row r="1086" spans="15:16" x14ac:dyDescent="0.35">
      <c r="O1086" s="5">
        <v>75345</v>
      </c>
      <c r="P1086">
        <v>2</v>
      </c>
    </row>
    <row r="1087" spans="15:16" x14ac:dyDescent="0.35">
      <c r="O1087" s="4">
        <v>54233</v>
      </c>
      <c r="P1087">
        <v>0</v>
      </c>
    </row>
    <row r="1088" spans="15:16" x14ac:dyDescent="0.35">
      <c r="O1088" s="5">
        <v>24163</v>
      </c>
      <c r="P1088">
        <v>0</v>
      </c>
    </row>
    <row r="1089" spans="15:16" x14ac:dyDescent="0.35">
      <c r="O1089" s="4">
        <v>84460</v>
      </c>
      <c r="P1089">
        <v>5</v>
      </c>
    </row>
    <row r="1090" spans="15:16" x14ac:dyDescent="0.35">
      <c r="O1090" s="5">
        <v>43776</v>
      </c>
      <c r="P1090">
        <v>0</v>
      </c>
    </row>
    <row r="1091" spans="15:16" x14ac:dyDescent="0.35">
      <c r="O1091" s="4">
        <v>71691</v>
      </c>
      <c r="P1091">
        <v>1</v>
      </c>
    </row>
    <row r="1092" spans="15:16" x14ac:dyDescent="0.35">
      <c r="O1092" s="5">
        <v>85844</v>
      </c>
      <c r="P1092">
        <v>1</v>
      </c>
    </row>
    <row r="1093" spans="15:16" x14ac:dyDescent="0.35">
      <c r="O1093" s="4">
        <v>39190</v>
      </c>
      <c r="P1093">
        <v>0</v>
      </c>
    </row>
    <row r="1094" spans="15:16" x14ac:dyDescent="0.35">
      <c r="O1094" s="5">
        <v>71367</v>
      </c>
      <c r="P1094">
        <v>0</v>
      </c>
    </row>
    <row r="1095" spans="15:16" x14ac:dyDescent="0.35">
      <c r="O1095" s="4">
        <v>38578</v>
      </c>
      <c r="P1095">
        <v>0</v>
      </c>
    </row>
    <row r="1096" spans="15:16" x14ac:dyDescent="0.35">
      <c r="O1096" s="5">
        <v>57236</v>
      </c>
      <c r="P1096">
        <v>0</v>
      </c>
    </row>
    <row r="1097" spans="15:16" x14ac:dyDescent="0.35">
      <c r="O1097" s="4">
        <v>61825</v>
      </c>
      <c r="P1097">
        <v>0</v>
      </c>
    </row>
    <row r="1098" spans="15:16" x14ac:dyDescent="0.35">
      <c r="O1098" s="5">
        <v>79803</v>
      </c>
      <c r="P1098">
        <v>0</v>
      </c>
    </row>
    <row r="1099" spans="15:16" x14ac:dyDescent="0.35">
      <c r="O1099" s="4">
        <v>80910</v>
      </c>
      <c r="P1099">
        <v>0</v>
      </c>
    </row>
    <row r="1100" spans="15:16" x14ac:dyDescent="0.35">
      <c r="O1100" s="5">
        <v>27590</v>
      </c>
      <c r="P1100">
        <v>0</v>
      </c>
    </row>
    <row r="1101" spans="15:16" x14ac:dyDescent="0.35">
      <c r="O1101" s="4">
        <v>56775</v>
      </c>
      <c r="P1101">
        <v>0</v>
      </c>
    </row>
    <row r="1102" spans="15:16" x14ac:dyDescent="0.35">
      <c r="O1102" s="5">
        <v>83829</v>
      </c>
      <c r="P1102">
        <v>4</v>
      </c>
    </row>
    <row r="1103" spans="15:16" x14ac:dyDescent="0.35">
      <c r="O1103" s="4">
        <v>54210</v>
      </c>
      <c r="P1103">
        <v>0</v>
      </c>
    </row>
    <row r="1104" spans="15:16" x14ac:dyDescent="0.35">
      <c r="O1104" s="5">
        <v>38508</v>
      </c>
      <c r="P1104">
        <v>0</v>
      </c>
    </row>
    <row r="1105" spans="15:16" x14ac:dyDescent="0.35">
      <c r="O1105" s="4">
        <v>53187</v>
      </c>
      <c r="P1105">
        <v>0</v>
      </c>
    </row>
    <row r="1106" spans="15:16" x14ac:dyDescent="0.35">
      <c r="O1106" s="5">
        <v>30023</v>
      </c>
      <c r="P1106">
        <v>0</v>
      </c>
    </row>
    <row r="1107" spans="15:16" x14ac:dyDescent="0.35">
      <c r="O1107" s="4">
        <v>76045</v>
      </c>
      <c r="P1107">
        <v>1</v>
      </c>
    </row>
    <row r="1108" spans="15:16" x14ac:dyDescent="0.35">
      <c r="O1108" s="5">
        <v>50870</v>
      </c>
      <c r="P1108">
        <v>0</v>
      </c>
    </row>
    <row r="1109" spans="15:16" x14ac:dyDescent="0.35">
      <c r="O1109" s="4">
        <v>15315</v>
      </c>
      <c r="P1109">
        <v>0</v>
      </c>
    </row>
    <row r="1110" spans="15:16" x14ac:dyDescent="0.35">
      <c r="O1110" s="5">
        <v>65463</v>
      </c>
      <c r="P1110">
        <v>1</v>
      </c>
    </row>
    <row r="1111" spans="15:16" x14ac:dyDescent="0.35">
      <c r="O1111" s="4">
        <v>66480</v>
      </c>
      <c r="P1111">
        <v>0</v>
      </c>
    </row>
    <row r="1112" spans="15:16" x14ac:dyDescent="0.35">
      <c r="O1112" s="5">
        <v>76773</v>
      </c>
      <c r="P1112">
        <v>0</v>
      </c>
    </row>
    <row r="1113" spans="15:16" x14ac:dyDescent="0.35">
      <c r="O1113" s="4">
        <v>81698</v>
      </c>
      <c r="P1113">
        <v>2</v>
      </c>
    </row>
    <row r="1114" spans="15:16" x14ac:dyDescent="0.35">
      <c r="O1114" s="5">
        <v>54466</v>
      </c>
      <c r="P1114">
        <v>0</v>
      </c>
    </row>
    <row r="1115" spans="15:16" x14ac:dyDescent="0.35">
      <c r="O1115" s="4">
        <v>98777</v>
      </c>
      <c r="P1115">
        <v>1</v>
      </c>
    </row>
    <row r="1116" spans="15:16" x14ac:dyDescent="0.35">
      <c r="O1116" s="5">
        <v>16269</v>
      </c>
      <c r="P1116">
        <v>0</v>
      </c>
    </row>
    <row r="1117" spans="15:16" x14ac:dyDescent="0.35">
      <c r="O1117" s="4">
        <v>71819</v>
      </c>
      <c r="P1117">
        <v>2</v>
      </c>
    </row>
    <row r="1118" spans="15:16" x14ac:dyDescent="0.35">
      <c r="O1118" s="5">
        <v>33569</v>
      </c>
      <c r="P1118">
        <v>2</v>
      </c>
    </row>
    <row r="1119" spans="15:16" x14ac:dyDescent="0.35">
      <c r="O1119" s="4">
        <v>36262</v>
      </c>
      <c r="P1119">
        <v>2</v>
      </c>
    </row>
    <row r="1120" spans="15:16" x14ac:dyDescent="0.35">
      <c r="O1120" s="5">
        <v>22634</v>
      </c>
      <c r="P1120">
        <v>0</v>
      </c>
    </row>
    <row r="1121" spans="15:16" x14ac:dyDescent="0.35">
      <c r="O1121" s="4">
        <v>47025</v>
      </c>
      <c r="P1121">
        <v>0</v>
      </c>
    </row>
    <row r="1122" spans="15:16" x14ac:dyDescent="0.35">
      <c r="O1122" s="5">
        <v>70566</v>
      </c>
      <c r="P1122">
        <v>0</v>
      </c>
    </row>
    <row r="1123" spans="15:16" x14ac:dyDescent="0.35">
      <c r="O1123" s="4">
        <v>31605</v>
      </c>
      <c r="P1123">
        <v>0</v>
      </c>
    </row>
    <row r="1124" spans="15:16" x14ac:dyDescent="0.35">
      <c r="O1124" s="5">
        <v>52034</v>
      </c>
      <c r="P1124">
        <v>0</v>
      </c>
    </row>
    <row r="1125" spans="15:16" x14ac:dyDescent="0.35">
      <c r="O1125" s="4">
        <v>48526</v>
      </c>
      <c r="P1125">
        <v>0</v>
      </c>
    </row>
    <row r="1126" spans="15:16" x14ac:dyDescent="0.35">
      <c r="O1126" s="5">
        <v>46734</v>
      </c>
      <c r="P1126">
        <v>0</v>
      </c>
    </row>
    <row r="1127" spans="15:16" x14ac:dyDescent="0.35">
      <c r="O1127" s="4">
        <v>39552</v>
      </c>
      <c r="P1127">
        <v>1</v>
      </c>
    </row>
    <row r="1128" spans="15:16" x14ac:dyDescent="0.35">
      <c r="O1128" s="5">
        <v>86358</v>
      </c>
      <c r="P1128">
        <v>0</v>
      </c>
    </row>
    <row r="1129" spans="15:16" x14ac:dyDescent="0.35">
      <c r="O1129" s="4">
        <v>46931</v>
      </c>
      <c r="P1129">
        <v>0</v>
      </c>
    </row>
    <row r="1130" spans="15:16" x14ac:dyDescent="0.35">
      <c r="O1130" s="5">
        <v>16581</v>
      </c>
      <c r="P1130">
        <v>0</v>
      </c>
    </row>
    <row r="1131" spans="15:16" x14ac:dyDescent="0.35">
      <c r="O1131" s="4">
        <v>63998</v>
      </c>
      <c r="P1131">
        <v>1</v>
      </c>
    </row>
    <row r="1132" spans="15:16" x14ac:dyDescent="0.35">
      <c r="O1132" s="5">
        <v>67381</v>
      </c>
      <c r="P1132">
        <v>1</v>
      </c>
    </row>
    <row r="1133" spans="15:16" x14ac:dyDescent="0.35">
      <c r="O1133" s="4">
        <v>25930</v>
      </c>
      <c r="P1133">
        <v>0</v>
      </c>
    </row>
    <row r="1134" spans="15:16" x14ac:dyDescent="0.35">
      <c r="O1134" s="5">
        <v>42693</v>
      </c>
      <c r="P1134">
        <v>0</v>
      </c>
    </row>
    <row r="1135" spans="15:16" x14ac:dyDescent="0.35">
      <c r="O1135" s="4">
        <v>85606</v>
      </c>
      <c r="P1135">
        <v>1</v>
      </c>
    </row>
    <row r="1136" spans="15:16" x14ac:dyDescent="0.35">
      <c r="O1136" s="5">
        <v>72903</v>
      </c>
      <c r="P1136">
        <v>4</v>
      </c>
    </row>
    <row r="1137" spans="15:16" x14ac:dyDescent="0.35">
      <c r="O1137" s="4">
        <v>49669</v>
      </c>
      <c r="P1137">
        <v>0</v>
      </c>
    </row>
    <row r="1138" spans="15:16" x14ac:dyDescent="0.35">
      <c r="O1138" s="5">
        <v>36778</v>
      </c>
      <c r="P1138">
        <v>0</v>
      </c>
    </row>
    <row r="1139" spans="15:16" x14ac:dyDescent="0.35">
      <c r="O1139" s="4">
        <v>85696</v>
      </c>
      <c r="P1139">
        <v>1</v>
      </c>
    </row>
    <row r="1140" spans="15:16" x14ac:dyDescent="0.35">
      <c r="O1140" s="5">
        <v>10979</v>
      </c>
      <c r="P1140">
        <v>0</v>
      </c>
    </row>
    <row r="1141" spans="15:16" x14ac:dyDescent="0.35">
      <c r="O1141" s="4">
        <v>49678</v>
      </c>
      <c r="P1141">
        <v>0</v>
      </c>
    </row>
    <row r="1142" spans="15:16" x14ac:dyDescent="0.35">
      <c r="O1142" s="5">
        <v>56129</v>
      </c>
      <c r="P1142">
        <v>0</v>
      </c>
    </row>
    <row r="1143" spans="15:16" x14ac:dyDescent="0.35">
      <c r="O1143" s="4">
        <v>37155</v>
      </c>
      <c r="P1143">
        <v>0</v>
      </c>
    </row>
    <row r="1144" spans="15:16" x14ac:dyDescent="0.35">
      <c r="O1144" s="5">
        <v>21282</v>
      </c>
      <c r="P1144">
        <v>0</v>
      </c>
    </row>
    <row r="1145" spans="15:16" x14ac:dyDescent="0.35">
      <c r="O1145" s="4">
        <v>33419</v>
      </c>
      <c r="P1145">
        <v>0</v>
      </c>
    </row>
    <row r="1146" spans="15:16" x14ac:dyDescent="0.35">
      <c r="O1146" s="5">
        <v>63285</v>
      </c>
      <c r="P1146">
        <v>0</v>
      </c>
    </row>
    <row r="1147" spans="15:16" x14ac:dyDescent="0.35">
      <c r="O1147" s="4">
        <v>21255</v>
      </c>
      <c r="P1147">
        <v>0</v>
      </c>
    </row>
    <row r="1148" spans="15:16" x14ac:dyDescent="0.35">
      <c r="O1148" s="5">
        <v>42162</v>
      </c>
      <c r="P1148">
        <v>2</v>
      </c>
    </row>
    <row r="1149" spans="15:16" x14ac:dyDescent="0.35">
      <c r="O1149" s="4">
        <v>54450</v>
      </c>
      <c r="P1149">
        <v>0</v>
      </c>
    </row>
    <row r="1150" spans="15:16" x14ac:dyDescent="0.35">
      <c r="O1150" s="5">
        <v>57744</v>
      </c>
      <c r="P1150">
        <v>0</v>
      </c>
    </row>
    <row r="1151" spans="15:16" x14ac:dyDescent="0.35">
      <c r="O1151" s="4">
        <v>26576</v>
      </c>
      <c r="P1151">
        <v>2</v>
      </c>
    </row>
    <row r="1152" spans="15:16" x14ac:dyDescent="0.35">
      <c r="O1152" s="5">
        <v>57513</v>
      </c>
      <c r="P1152">
        <v>0</v>
      </c>
    </row>
    <row r="1153" spans="15:16" x14ac:dyDescent="0.35">
      <c r="O1153" s="4">
        <v>68142</v>
      </c>
      <c r="P1153">
        <v>0</v>
      </c>
    </row>
    <row r="1154" spans="15:16" x14ac:dyDescent="0.35">
      <c r="O1154" s="5">
        <v>7500</v>
      </c>
      <c r="P1154">
        <v>0</v>
      </c>
    </row>
    <row r="1155" spans="15:16" x14ac:dyDescent="0.35">
      <c r="O1155" s="4">
        <v>83145</v>
      </c>
      <c r="P1155">
        <v>2</v>
      </c>
    </row>
    <row r="1156" spans="15:16" x14ac:dyDescent="0.35">
      <c r="O1156" s="5">
        <v>54197</v>
      </c>
      <c r="P1156">
        <v>0</v>
      </c>
    </row>
    <row r="1157" spans="15:16" x14ac:dyDescent="0.35">
      <c r="O1157" s="4">
        <v>23091</v>
      </c>
      <c r="P1157">
        <v>0</v>
      </c>
    </row>
    <row r="1158" spans="15:16" x14ac:dyDescent="0.35">
      <c r="O1158" s="5">
        <v>46049</v>
      </c>
      <c r="P1158">
        <v>1</v>
      </c>
    </row>
    <row r="1159" spans="15:16" x14ac:dyDescent="0.35">
      <c r="O1159" s="4">
        <v>56715</v>
      </c>
      <c r="P1159">
        <v>0</v>
      </c>
    </row>
    <row r="1160" spans="15:16" x14ac:dyDescent="0.35">
      <c r="O1160" s="5">
        <v>79410</v>
      </c>
      <c r="P1160">
        <v>0</v>
      </c>
    </row>
    <row r="1161" spans="15:16" x14ac:dyDescent="0.35">
      <c r="O1161" s="4">
        <v>57304</v>
      </c>
      <c r="P1161">
        <v>0</v>
      </c>
    </row>
    <row r="1162" spans="15:16" x14ac:dyDescent="0.35">
      <c r="O1162" s="5">
        <v>44375</v>
      </c>
      <c r="P1162">
        <v>0</v>
      </c>
    </row>
    <row r="1163" spans="15:16" x14ac:dyDescent="0.35">
      <c r="O1163" s="4">
        <v>54450</v>
      </c>
      <c r="P1163">
        <v>0</v>
      </c>
    </row>
    <row r="1164" spans="15:16" x14ac:dyDescent="0.35">
      <c r="O1164" s="5">
        <v>59594</v>
      </c>
      <c r="P1164">
        <v>1</v>
      </c>
    </row>
    <row r="1165" spans="15:16" x14ac:dyDescent="0.35">
      <c r="O1165" s="4">
        <v>80685</v>
      </c>
      <c r="P1165">
        <v>0</v>
      </c>
    </row>
    <row r="1166" spans="15:16" x14ac:dyDescent="0.35">
      <c r="O1166" s="5">
        <v>40344</v>
      </c>
      <c r="P1166">
        <v>0</v>
      </c>
    </row>
    <row r="1167" spans="15:16" x14ac:dyDescent="0.35">
      <c r="O1167" s="4">
        <v>62710</v>
      </c>
      <c r="P1167">
        <v>0</v>
      </c>
    </row>
    <row r="1168" spans="15:16" x14ac:dyDescent="0.35">
      <c r="O1168" s="5">
        <v>48985</v>
      </c>
      <c r="P1168">
        <v>0</v>
      </c>
    </row>
    <row r="1169" spans="15:16" x14ac:dyDescent="0.35">
      <c r="O1169" s="4">
        <v>35322</v>
      </c>
      <c r="P1169">
        <v>0</v>
      </c>
    </row>
    <row r="1170" spans="15:16" x14ac:dyDescent="0.35">
      <c r="O1170" s="5">
        <v>77142</v>
      </c>
      <c r="P1170">
        <v>0</v>
      </c>
    </row>
    <row r="1171" spans="15:16" x14ac:dyDescent="0.35">
      <c r="O1171" s="4">
        <v>81657</v>
      </c>
      <c r="P1171">
        <v>0</v>
      </c>
    </row>
    <row r="1172" spans="15:16" x14ac:dyDescent="0.35">
      <c r="O1172" s="5">
        <v>14421</v>
      </c>
      <c r="P1172">
        <v>1</v>
      </c>
    </row>
    <row r="1173" spans="15:16" x14ac:dyDescent="0.35">
      <c r="O1173" s="4">
        <v>20130</v>
      </c>
      <c r="P1173">
        <v>0</v>
      </c>
    </row>
    <row r="1174" spans="15:16" x14ac:dyDescent="0.35">
      <c r="O1174" s="5">
        <v>74214</v>
      </c>
      <c r="P1174">
        <v>0</v>
      </c>
    </row>
    <row r="1175" spans="15:16" x14ac:dyDescent="0.35">
      <c r="O1175" s="4">
        <v>66726</v>
      </c>
      <c r="P1175">
        <v>1</v>
      </c>
    </row>
    <row r="1176" spans="15:16" x14ac:dyDescent="0.35">
      <c r="O1176" s="5">
        <v>23724</v>
      </c>
      <c r="P1176">
        <v>0</v>
      </c>
    </row>
    <row r="1177" spans="15:16" x14ac:dyDescent="0.35">
      <c r="O1177" s="4">
        <v>47353</v>
      </c>
      <c r="P1177">
        <v>0</v>
      </c>
    </row>
    <row r="1178" spans="15:16" x14ac:dyDescent="0.35">
      <c r="O1178" s="5">
        <v>33444</v>
      </c>
      <c r="P1178">
        <v>0</v>
      </c>
    </row>
    <row r="1179" spans="15:16" x14ac:dyDescent="0.35">
      <c r="O1179" s="4">
        <v>54386</v>
      </c>
      <c r="P1179">
        <v>0</v>
      </c>
    </row>
    <row r="1180" spans="15:16" x14ac:dyDescent="0.35">
      <c r="O1180" s="5">
        <v>28510</v>
      </c>
      <c r="P1180">
        <v>0</v>
      </c>
    </row>
    <row r="1181" spans="15:16" x14ac:dyDescent="0.35">
      <c r="O1181" s="4">
        <v>90638</v>
      </c>
      <c r="P1181">
        <v>1</v>
      </c>
    </row>
    <row r="1182" spans="15:16" x14ac:dyDescent="0.35">
      <c r="O1182" s="5">
        <v>48070</v>
      </c>
      <c r="P1182">
        <v>0</v>
      </c>
    </row>
    <row r="1183" spans="15:16" x14ac:dyDescent="0.35">
      <c r="O1183" s="4">
        <v>43140</v>
      </c>
      <c r="P1183">
        <v>0</v>
      </c>
    </row>
    <row r="1184" spans="15:16" x14ac:dyDescent="0.35">
      <c r="O1184" s="5">
        <v>54959</v>
      </c>
      <c r="P1184">
        <v>2</v>
      </c>
    </row>
    <row r="1185" spans="15:16" x14ac:dyDescent="0.35">
      <c r="O1185" s="4">
        <v>15056</v>
      </c>
      <c r="P1185">
        <v>0</v>
      </c>
    </row>
    <row r="1186" spans="15:16" x14ac:dyDescent="0.35">
      <c r="O1186" s="5">
        <v>26954</v>
      </c>
      <c r="P1186">
        <v>0</v>
      </c>
    </row>
    <row r="1187" spans="15:16" x14ac:dyDescent="0.35">
      <c r="O1187" s="4">
        <v>22327</v>
      </c>
      <c r="P1187">
        <v>0</v>
      </c>
    </row>
    <row r="1188" spans="15:16" x14ac:dyDescent="0.35">
      <c r="O1188" s="5">
        <v>44393</v>
      </c>
      <c r="P1188">
        <v>0</v>
      </c>
    </row>
    <row r="1189" spans="15:16" x14ac:dyDescent="0.35">
      <c r="O1189" s="4">
        <v>62000</v>
      </c>
      <c r="P1189">
        <v>1</v>
      </c>
    </row>
    <row r="1190" spans="15:16" x14ac:dyDescent="0.35">
      <c r="O1190" s="5">
        <v>31497</v>
      </c>
      <c r="P1190">
        <v>0</v>
      </c>
    </row>
    <row r="1191" spans="15:16" x14ac:dyDescent="0.35">
      <c r="O1191" s="4">
        <v>45894</v>
      </c>
      <c r="P1191">
        <v>0</v>
      </c>
    </row>
    <row r="1192" spans="15:16" x14ac:dyDescent="0.35">
      <c r="O1192" s="5">
        <v>78579</v>
      </c>
      <c r="P1192">
        <v>1</v>
      </c>
    </row>
    <row r="1193" spans="15:16" x14ac:dyDescent="0.35">
      <c r="O1193" s="4">
        <v>67369</v>
      </c>
      <c r="P1193">
        <v>3</v>
      </c>
    </row>
    <row r="1194" spans="15:16" x14ac:dyDescent="0.35">
      <c r="O1194" s="5">
        <v>58401</v>
      </c>
      <c r="P1194">
        <v>0</v>
      </c>
    </row>
    <row r="1195" spans="15:16" x14ac:dyDescent="0.35">
      <c r="O1195" s="4">
        <v>62307</v>
      </c>
      <c r="P1195">
        <v>0</v>
      </c>
    </row>
    <row r="1196" spans="15:16" x14ac:dyDescent="0.35">
      <c r="O1196" s="5">
        <v>43641</v>
      </c>
      <c r="P1196">
        <v>0</v>
      </c>
    </row>
    <row r="1197" spans="15:16" x14ac:dyDescent="0.35">
      <c r="O1197" s="4">
        <v>63841</v>
      </c>
      <c r="P1197">
        <v>0</v>
      </c>
    </row>
    <row r="1198" spans="15:16" x14ac:dyDescent="0.35">
      <c r="O1198" s="5">
        <v>46891</v>
      </c>
      <c r="P1198">
        <v>0</v>
      </c>
    </row>
    <row r="1199" spans="15:16" x14ac:dyDescent="0.35">
      <c r="O1199" s="4">
        <v>70091</v>
      </c>
      <c r="P1199">
        <v>1</v>
      </c>
    </row>
    <row r="1200" spans="15:16" x14ac:dyDescent="0.35">
      <c r="O1200" s="5">
        <v>78075</v>
      </c>
      <c r="P1200">
        <v>0</v>
      </c>
    </row>
    <row r="1201" spans="15:16" x14ac:dyDescent="0.35">
      <c r="O1201" s="4">
        <v>59184</v>
      </c>
      <c r="P1201">
        <v>0</v>
      </c>
    </row>
    <row r="1202" spans="15:16" x14ac:dyDescent="0.35">
      <c r="O1202" s="5">
        <v>54809</v>
      </c>
      <c r="P1202">
        <v>0</v>
      </c>
    </row>
    <row r="1203" spans="15:16" x14ac:dyDescent="0.35">
      <c r="O1203" s="4">
        <v>58113</v>
      </c>
      <c r="P1203">
        <v>0</v>
      </c>
    </row>
    <row r="1204" spans="15:16" x14ac:dyDescent="0.35">
      <c r="O1204" s="5">
        <v>51412</v>
      </c>
      <c r="P1204">
        <v>0</v>
      </c>
    </row>
    <row r="1205" spans="15:16" x14ac:dyDescent="0.35">
      <c r="O1205" s="4">
        <v>15287</v>
      </c>
      <c r="P1205">
        <v>2</v>
      </c>
    </row>
    <row r="1206" spans="15:16" x14ac:dyDescent="0.35">
      <c r="O1206" s="5">
        <v>66636</v>
      </c>
      <c r="P1206">
        <v>0</v>
      </c>
    </row>
    <row r="1207" spans="15:16" x14ac:dyDescent="0.35">
      <c r="O1207" s="4">
        <v>50965</v>
      </c>
      <c r="P1207">
        <v>1</v>
      </c>
    </row>
    <row r="1208" spans="15:16" x14ac:dyDescent="0.35">
      <c r="O1208" s="5">
        <v>84618</v>
      </c>
      <c r="P1208">
        <v>1</v>
      </c>
    </row>
    <row r="1209" spans="15:16" x14ac:dyDescent="0.35">
      <c r="O1209" s="4">
        <v>18351</v>
      </c>
      <c r="P1209">
        <v>0</v>
      </c>
    </row>
    <row r="1210" spans="15:16" x14ac:dyDescent="0.35">
      <c r="O1210" s="5">
        <v>40451</v>
      </c>
      <c r="P1210">
        <v>1</v>
      </c>
    </row>
    <row r="1211" spans="15:16" x14ac:dyDescent="0.35">
      <c r="O1211" s="4">
        <v>36317</v>
      </c>
      <c r="P1211">
        <v>0</v>
      </c>
    </row>
    <row r="1212" spans="15:16" x14ac:dyDescent="0.35">
      <c r="O1212" s="5">
        <v>42213</v>
      </c>
      <c r="P1212">
        <v>1</v>
      </c>
    </row>
    <row r="1213" spans="15:16" x14ac:dyDescent="0.35">
      <c r="O1213" s="4">
        <v>65748</v>
      </c>
      <c r="P1213">
        <v>0</v>
      </c>
    </row>
    <row r="1214" spans="15:16" x14ac:dyDescent="0.35">
      <c r="O1214" s="5">
        <v>77044</v>
      </c>
      <c r="P1214">
        <v>1</v>
      </c>
    </row>
    <row r="1215" spans="15:16" x14ac:dyDescent="0.35">
      <c r="O1215" s="4">
        <v>74918</v>
      </c>
      <c r="P1215">
        <v>1</v>
      </c>
    </row>
    <row r="1216" spans="15:16" x14ac:dyDescent="0.35">
      <c r="O1216" s="5">
        <v>56721</v>
      </c>
      <c r="P1216">
        <v>0</v>
      </c>
    </row>
    <row r="1217" spans="15:16" x14ac:dyDescent="0.35">
      <c r="O1217" s="4">
        <v>42160</v>
      </c>
      <c r="P1217">
        <v>1</v>
      </c>
    </row>
    <row r="1218" spans="15:16" x14ac:dyDescent="0.35">
      <c r="O1218" s="5">
        <v>61559</v>
      </c>
      <c r="P1218">
        <v>0</v>
      </c>
    </row>
    <row r="1219" spans="15:16" x14ac:dyDescent="0.35">
      <c r="O1219" s="4">
        <v>33629</v>
      </c>
      <c r="P1219">
        <v>0</v>
      </c>
    </row>
    <row r="1220" spans="15:16" x14ac:dyDescent="0.35">
      <c r="O1220" s="5">
        <v>68682</v>
      </c>
      <c r="P1220">
        <v>0</v>
      </c>
    </row>
    <row r="1221" spans="15:16" x14ac:dyDescent="0.35">
      <c r="O1221" s="4">
        <v>34377</v>
      </c>
      <c r="P1221">
        <v>0</v>
      </c>
    </row>
    <row r="1222" spans="15:16" x14ac:dyDescent="0.35">
      <c r="O1222" s="5">
        <v>8940</v>
      </c>
      <c r="P1222">
        <v>0</v>
      </c>
    </row>
    <row r="1223" spans="15:16" x14ac:dyDescent="0.35">
      <c r="O1223" s="4">
        <v>26228</v>
      </c>
      <c r="P1223">
        <v>0</v>
      </c>
    </row>
    <row r="1224" spans="15:16" x14ac:dyDescent="0.35">
      <c r="O1224" s="5">
        <v>77297</v>
      </c>
      <c r="P1224">
        <v>1</v>
      </c>
    </row>
    <row r="1225" spans="15:16" x14ac:dyDescent="0.35">
      <c r="O1225" s="4">
        <v>40211</v>
      </c>
      <c r="P1225">
        <v>1</v>
      </c>
    </row>
    <row r="1226" spans="15:16" x14ac:dyDescent="0.35">
      <c r="O1226" s="5">
        <v>33438</v>
      </c>
      <c r="P1226">
        <v>0</v>
      </c>
    </row>
    <row r="1227" spans="15:16" x14ac:dyDescent="0.35">
      <c r="O1227" s="4">
        <v>75032</v>
      </c>
      <c r="P1227">
        <v>0</v>
      </c>
    </row>
    <row r="1228" spans="15:16" x14ac:dyDescent="0.35">
      <c r="O1228" s="5">
        <v>61284</v>
      </c>
      <c r="P1228">
        <v>1</v>
      </c>
    </row>
    <row r="1229" spans="15:16" x14ac:dyDescent="0.35">
      <c r="O1229" s="4">
        <v>22518</v>
      </c>
      <c r="P1229">
        <v>2</v>
      </c>
    </row>
    <row r="1230" spans="15:16" x14ac:dyDescent="0.35">
      <c r="O1230" s="5">
        <v>54730</v>
      </c>
      <c r="P1230">
        <v>0</v>
      </c>
    </row>
    <row r="1231" spans="15:16" x14ac:dyDescent="0.35">
      <c r="O1231" s="4">
        <v>38452</v>
      </c>
      <c r="P1231">
        <v>0</v>
      </c>
    </row>
    <row r="1232" spans="15:16" x14ac:dyDescent="0.35">
      <c r="O1232" s="5">
        <v>44421</v>
      </c>
      <c r="P1232">
        <v>0</v>
      </c>
    </row>
    <row r="1233" spans="15:16" x14ac:dyDescent="0.35">
      <c r="O1233" s="4">
        <v>38197</v>
      </c>
      <c r="P1233">
        <v>0</v>
      </c>
    </row>
    <row r="1234" spans="15:16" x14ac:dyDescent="0.35">
      <c r="O1234" s="5">
        <v>41986</v>
      </c>
      <c r="P1234">
        <v>0</v>
      </c>
    </row>
    <row r="1235" spans="15:16" x14ac:dyDescent="0.35">
      <c r="O1235" s="4">
        <v>28427</v>
      </c>
      <c r="P1235">
        <v>0</v>
      </c>
    </row>
    <row r="1236" spans="15:16" x14ac:dyDescent="0.35">
      <c r="O1236" s="5">
        <v>37395</v>
      </c>
      <c r="P1236">
        <v>0</v>
      </c>
    </row>
    <row r="1237" spans="15:16" x14ac:dyDescent="0.35">
      <c r="O1237" s="4">
        <v>64722</v>
      </c>
      <c r="P1237">
        <v>0</v>
      </c>
    </row>
    <row r="1238" spans="15:16" x14ac:dyDescent="0.35">
      <c r="O1238" s="5">
        <v>55249</v>
      </c>
      <c r="P1238">
        <v>0</v>
      </c>
    </row>
    <row r="1239" spans="15:16" x14ac:dyDescent="0.35">
      <c r="O1239" s="4">
        <v>84906</v>
      </c>
      <c r="P1239">
        <v>3</v>
      </c>
    </row>
    <row r="1240" spans="15:16" x14ac:dyDescent="0.35">
      <c r="O1240" s="5">
        <v>28691</v>
      </c>
      <c r="P1240">
        <v>0</v>
      </c>
    </row>
    <row r="1241" spans="15:16" x14ac:dyDescent="0.35">
      <c r="O1241" s="4">
        <v>44213</v>
      </c>
      <c r="P1241">
        <v>0</v>
      </c>
    </row>
    <row r="1242" spans="15:16" x14ac:dyDescent="0.35">
      <c r="O1242" s="5">
        <v>25707</v>
      </c>
      <c r="P1242">
        <v>0</v>
      </c>
    </row>
    <row r="1243" spans="15:16" x14ac:dyDescent="0.35">
      <c r="O1243" s="4">
        <v>59062</v>
      </c>
      <c r="P1243">
        <v>0</v>
      </c>
    </row>
    <row r="1244" spans="15:16" x14ac:dyDescent="0.35">
      <c r="O1244" s="5">
        <v>76624</v>
      </c>
      <c r="P1244">
        <v>1</v>
      </c>
    </row>
    <row r="1245" spans="15:16" x14ac:dyDescent="0.35">
      <c r="O1245" s="4">
        <v>66000</v>
      </c>
      <c r="P1245">
        <v>0</v>
      </c>
    </row>
    <row r="1246" spans="15:16" x14ac:dyDescent="0.35">
      <c r="O1246" s="5">
        <v>27683</v>
      </c>
      <c r="P1246">
        <v>0</v>
      </c>
    </row>
    <row r="1247" spans="15:16" x14ac:dyDescent="0.35">
      <c r="O1247" s="4">
        <v>1730</v>
      </c>
      <c r="P1247">
        <v>0</v>
      </c>
    </row>
    <row r="1248" spans="15:16" x14ac:dyDescent="0.35">
      <c r="O1248" s="5">
        <v>7500</v>
      </c>
      <c r="P1248">
        <v>0</v>
      </c>
    </row>
    <row r="1249" spans="15:16" x14ac:dyDescent="0.35">
      <c r="O1249" s="4">
        <v>40521</v>
      </c>
      <c r="P1249">
        <v>0</v>
      </c>
    </row>
    <row r="1250" spans="15:16" x14ac:dyDescent="0.35">
      <c r="O1250" s="5">
        <v>20427</v>
      </c>
      <c r="P1250">
        <v>0</v>
      </c>
    </row>
    <row r="1251" spans="15:16" x14ac:dyDescent="0.35">
      <c r="O1251" s="4">
        <v>65106</v>
      </c>
      <c r="P1251">
        <v>1</v>
      </c>
    </row>
    <row r="1252" spans="15:16" x14ac:dyDescent="0.35">
      <c r="O1252" s="5">
        <v>69969</v>
      </c>
      <c r="P1252">
        <v>3</v>
      </c>
    </row>
    <row r="1253" spans="15:16" x14ac:dyDescent="0.35">
      <c r="O1253" s="4">
        <v>67433</v>
      </c>
      <c r="P1253">
        <v>1</v>
      </c>
    </row>
    <row r="1254" spans="15:16" x14ac:dyDescent="0.35">
      <c r="O1254" s="5">
        <v>77766</v>
      </c>
      <c r="P1254">
        <v>2</v>
      </c>
    </row>
    <row r="1255" spans="15:16" x14ac:dyDescent="0.35">
      <c r="O1255" s="4">
        <v>74716</v>
      </c>
      <c r="P1255">
        <v>0</v>
      </c>
    </row>
    <row r="1256" spans="15:16" x14ac:dyDescent="0.35">
      <c r="O1256" s="5">
        <v>68118</v>
      </c>
      <c r="P1256">
        <v>0</v>
      </c>
    </row>
    <row r="1257" spans="15:16" x14ac:dyDescent="0.35">
      <c r="O1257" s="4">
        <v>55158</v>
      </c>
      <c r="P1257">
        <v>1</v>
      </c>
    </row>
    <row r="1258" spans="15:16" x14ac:dyDescent="0.35">
      <c r="O1258" s="5">
        <v>62972</v>
      </c>
      <c r="P1258">
        <v>1</v>
      </c>
    </row>
    <row r="1259" spans="15:16" x14ac:dyDescent="0.35">
      <c r="O1259" s="4">
        <v>74190</v>
      </c>
      <c r="P1259">
        <v>0</v>
      </c>
    </row>
    <row r="1260" spans="15:16" x14ac:dyDescent="0.35">
      <c r="O1260" s="5">
        <v>39356</v>
      </c>
      <c r="P1260">
        <v>1</v>
      </c>
    </row>
    <row r="1261" spans="15:16" x14ac:dyDescent="0.35">
      <c r="O1261" s="4">
        <v>76653</v>
      </c>
      <c r="P1261">
        <v>2</v>
      </c>
    </row>
    <row r="1262" spans="15:16" x14ac:dyDescent="0.35">
      <c r="O1262" s="5">
        <v>35860</v>
      </c>
      <c r="P1262">
        <v>1</v>
      </c>
    </row>
    <row r="1263" spans="15:16" x14ac:dyDescent="0.35">
      <c r="O1263" s="4">
        <v>90687</v>
      </c>
      <c r="P1263">
        <v>2</v>
      </c>
    </row>
    <row r="1264" spans="15:16" x14ac:dyDescent="0.35">
      <c r="O1264" s="5">
        <v>73450</v>
      </c>
      <c r="P1264">
        <v>2</v>
      </c>
    </row>
    <row r="1265" spans="15:16" x14ac:dyDescent="0.35">
      <c r="O1265" s="4">
        <v>31454</v>
      </c>
      <c r="P1265">
        <v>0</v>
      </c>
    </row>
    <row r="1266" spans="15:16" x14ac:dyDescent="0.35">
      <c r="O1266" s="5">
        <v>47139</v>
      </c>
      <c r="P1266">
        <v>1</v>
      </c>
    </row>
    <row r="1267" spans="15:16" x14ac:dyDescent="0.35">
      <c r="O1267" s="4">
        <v>83829</v>
      </c>
      <c r="P1267">
        <v>4</v>
      </c>
    </row>
    <row r="1268" spans="15:16" x14ac:dyDescent="0.35">
      <c r="O1268" s="5">
        <v>53378</v>
      </c>
      <c r="P1268">
        <v>1</v>
      </c>
    </row>
    <row r="1269" spans="15:16" x14ac:dyDescent="0.35">
      <c r="O1269" s="4">
        <v>19656</v>
      </c>
      <c r="P1269">
        <v>0</v>
      </c>
    </row>
    <row r="1270" spans="15:16" x14ac:dyDescent="0.35">
      <c r="O1270" s="5">
        <v>45579</v>
      </c>
      <c r="P1270">
        <v>0</v>
      </c>
    </row>
    <row r="1271" spans="15:16" x14ac:dyDescent="0.35">
      <c r="O1271" s="4">
        <v>85485</v>
      </c>
      <c r="P1271">
        <v>0</v>
      </c>
    </row>
    <row r="1272" spans="15:16" x14ac:dyDescent="0.35">
      <c r="O1272" s="5">
        <v>55956</v>
      </c>
      <c r="P1272">
        <v>1</v>
      </c>
    </row>
    <row r="1273" spans="15:16" x14ac:dyDescent="0.35">
      <c r="O1273" s="4">
        <v>64191</v>
      </c>
      <c r="P1273">
        <v>0</v>
      </c>
    </row>
    <row r="1274" spans="15:16" x14ac:dyDescent="0.35">
      <c r="O1274" s="5">
        <v>38808</v>
      </c>
      <c r="P1274">
        <v>2</v>
      </c>
    </row>
    <row r="1275" spans="15:16" x14ac:dyDescent="0.35">
      <c r="O1275" s="4">
        <v>57183</v>
      </c>
      <c r="P1275">
        <v>0</v>
      </c>
    </row>
    <row r="1276" spans="15:16" x14ac:dyDescent="0.35">
      <c r="O1276" s="5">
        <v>23748</v>
      </c>
      <c r="P1276">
        <v>0</v>
      </c>
    </row>
    <row r="1277" spans="15:16" x14ac:dyDescent="0.35">
      <c r="O1277" s="4">
        <v>66303</v>
      </c>
      <c r="P1277">
        <v>1</v>
      </c>
    </row>
    <row r="1278" spans="15:16" x14ac:dyDescent="0.35">
      <c r="O1278" s="5">
        <v>37368</v>
      </c>
      <c r="P1278">
        <v>1</v>
      </c>
    </row>
    <row r="1279" spans="15:16" x14ac:dyDescent="0.35">
      <c r="O1279" s="4">
        <v>40800</v>
      </c>
      <c r="P1279">
        <v>0</v>
      </c>
    </row>
    <row r="1280" spans="15:16" x14ac:dyDescent="0.35">
      <c r="O1280" s="5">
        <v>71847</v>
      </c>
      <c r="P1280">
        <v>1</v>
      </c>
    </row>
    <row r="1281" spans="15:16" x14ac:dyDescent="0.35">
      <c r="O1281" s="4">
        <v>46149</v>
      </c>
      <c r="P1281">
        <v>0</v>
      </c>
    </row>
    <row r="1282" spans="15:16" x14ac:dyDescent="0.35">
      <c r="O1282" s="5">
        <v>78687</v>
      </c>
      <c r="P1282">
        <v>2</v>
      </c>
    </row>
    <row r="1283" spans="15:16" x14ac:dyDescent="0.35">
      <c r="O1283" s="4">
        <v>49118</v>
      </c>
      <c r="P1283">
        <v>3</v>
      </c>
    </row>
    <row r="1284" spans="15:16" x14ac:dyDescent="0.35">
      <c r="O1284" s="5">
        <v>37633</v>
      </c>
      <c r="P1284">
        <v>0</v>
      </c>
    </row>
    <row r="1285" spans="15:16" x14ac:dyDescent="0.35">
      <c r="O1285" s="4">
        <v>39767</v>
      </c>
      <c r="P1285">
        <v>0</v>
      </c>
    </row>
    <row r="1286" spans="15:16" x14ac:dyDescent="0.35">
      <c r="O1286" s="5">
        <v>26997</v>
      </c>
      <c r="P1286">
        <v>0</v>
      </c>
    </row>
    <row r="1287" spans="15:16" x14ac:dyDescent="0.35">
      <c r="O1287" s="4">
        <v>33986</v>
      </c>
      <c r="P1287">
        <v>0</v>
      </c>
    </row>
    <row r="1288" spans="15:16" x14ac:dyDescent="0.35">
      <c r="O1288" s="5">
        <v>57091</v>
      </c>
      <c r="P1288">
        <v>2</v>
      </c>
    </row>
    <row r="1289" spans="15:16" x14ac:dyDescent="0.35">
      <c r="O1289" s="4">
        <v>46831</v>
      </c>
      <c r="P1289">
        <v>0</v>
      </c>
    </row>
    <row r="1290" spans="15:16" x14ac:dyDescent="0.35">
      <c r="O1290" s="5">
        <v>83151</v>
      </c>
      <c r="P1290">
        <v>4</v>
      </c>
    </row>
    <row r="1291" spans="15:16" x14ac:dyDescent="0.35">
      <c r="O1291" s="4">
        <v>52531</v>
      </c>
      <c r="P1291">
        <v>0</v>
      </c>
    </row>
    <row r="1292" spans="15:16" x14ac:dyDescent="0.35">
      <c r="O1292" s="5">
        <v>15759</v>
      </c>
      <c r="P1292">
        <v>0</v>
      </c>
    </row>
    <row r="1293" spans="15:16" x14ac:dyDescent="0.35">
      <c r="O1293" s="4">
        <v>22804</v>
      </c>
      <c r="P1293">
        <v>0</v>
      </c>
    </row>
    <row r="1294" spans="15:16" x14ac:dyDescent="0.35">
      <c r="O1294" s="5">
        <v>43050</v>
      </c>
      <c r="P1294">
        <v>0</v>
      </c>
    </row>
    <row r="1295" spans="15:16" x14ac:dyDescent="0.35">
      <c r="O1295" s="4">
        <v>42997</v>
      </c>
      <c r="P1295">
        <v>0</v>
      </c>
    </row>
    <row r="1296" spans="15:16" x14ac:dyDescent="0.35">
      <c r="O1296" s="5">
        <v>48918</v>
      </c>
      <c r="P1296">
        <v>0</v>
      </c>
    </row>
    <row r="1297" spans="15:16" x14ac:dyDescent="0.35">
      <c r="O1297" s="4">
        <v>60033</v>
      </c>
      <c r="P1297">
        <v>0</v>
      </c>
    </row>
    <row r="1298" spans="15:16" x14ac:dyDescent="0.35">
      <c r="O1298" s="5">
        <v>34043</v>
      </c>
      <c r="P1298">
        <v>0</v>
      </c>
    </row>
    <row r="1299" spans="15:16" x14ac:dyDescent="0.35">
      <c r="O1299" s="4">
        <v>57811</v>
      </c>
      <c r="P1299">
        <v>1</v>
      </c>
    </row>
    <row r="1300" spans="15:16" x14ac:dyDescent="0.35">
      <c r="O1300" s="5">
        <v>78569</v>
      </c>
      <c r="P1300">
        <v>2</v>
      </c>
    </row>
    <row r="1301" spans="15:16" x14ac:dyDescent="0.35">
      <c r="O1301" s="4">
        <v>7500</v>
      </c>
      <c r="P1301">
        <v>0</v>
      </c>
    </row>
    <row r="1302" spans="15:16" x14ac:dyDescent="0.35">
      <c r="O1302" s="5">
        <v>157733</v>
      </c>
      <c r="P1302">
        <v>0</v>
      </c>
    </row>
    <row r="1303" spans="15:16" x14ac:dyDescent="0.35">
      <c r="O1303" s="4">
        <v>94384</v>
      </c>
      <c r="P1303">
        <v>4</v>
      </c>
    </row>
    <row r="1304" spans="15:16" x14ac:dyDescent="0.35">
      <c r="O1304" s="5">
        <v>23148</v>
      </c>
      <c r="P1304">
        <v>0</v>
      </c>
    </row>
    <row r="1305" spans="15:16" x14ac:dyDescent="0.35">
      <c r="O1305" s="4">
        <v>44267</v>
      </c>
      <c r="P1305">
        <v>0</v>
      </c>
    </row>
    <row r="1306" spans="15:16" x14ac:dyDescent="0.35">
      <c r="O1306" s="5">
        <v>71626</v>
      </c>
      <c r="P1306">
        <v>1</v>
      </c>
    </row>
    <row r="1307" spans="15:16" x14ac:dyDescent="0.35">
      <c r="O1307" s="4">
        <v>60894</v>
      </c>
      <c r="P1307">
        <v>0</v>
      </c>
    </row>
    <row r="1308" spans="15:16" x14ac:dyDescent="0.35">
      <c r="O1308" s="5">
        <v>50200</v>
      </c>
      <c r="P1308">
        <v>0</v>
      </c>
    </row>
    <row r="1309" spans="15:16" x14ac:dyDescent="0.35">
      <c r="O1309" s="4">
        <v>81051</v>
      </c>
      <c r="P1309">
        <v>2</v>
      </c>
    </row>
    <row r="1310" spans="15:16" x14ac:dyDescent="0.35">
      <c r="O1310" s="5">
        <v>65169</v>
      </c>
      <c r="P1310">
        <v>5</v>
      </c>
    </row>
    <row r="1311" spans="15:16" x14ac:dyDescent="0.35">
      <c r="O1311" s="4">
        <v>59868</v>
      </c>
      <c r="P1311">
        <v>0</v>
      </c>
    </row>
    <row r="1312" spans="15:16" x14ac:dyDescent="0.35">
      <c r="O1312" s="5">
        <v>65695</v>
      </c>
      <c r="P1312">
        <v>0</v>
      </c>
    </row>
    <row r="1313" spans="15:16" x14ac:dyDescent="0.35">
      <c r="O1313" s="4">
        <v>64857</v>
      </c>
      <c r="P1313">
        <v>0</v>
      </c>
    </row>
    <row r="1314" spans="15:16" x14ac:dyDescent="0.35">
      <c r="O1314" s="5">
        <v>45143</v>
      </c>
      <c r="P1314">
        <v>0</v>
      </c>
    </row>
    <row r="1315" spans="15:16" x14ac:dyDescent="0.35">
      <c r="O1315" s="4">
        <v>74805</v>
      </c>
      <c r="P1315">
        <v>0</v>
      </c>
    </row>
    <row r="1316" spans="15:16" x14ac:dyDescent="0.35">
      <c r="O1316" s="5">
        <v>59060</v>
      </c>
      <c r="P1316">
        <v>0</v>
      </c>
    </row>
    <row r="1317" spans="15:16" x14ac:dyDescent="0.35">
      <c r="O1317" s="4">
        <v>27238</v>
      </c>
      <c r="P1317">
        <v>0</v>
      </c>
    </row>
    <row r="1318" spans="15:16" x14ac:dyDescent="0.35">
      <c r="O1318" s="5">
        <v>47009</v>
      </c>
      <c r="P1318">
        <v>0</v>
      </c>
    </row>
    <row r="1319" spans="15:16" x14ac:dyDescent="0.35">
      <c r="O1319" s="4">
        <v>46094</v>
      </c>
      <c r="P1319">
        <v>0</v>
      </c>
    </row>
    <row r="1320" spans="15:16" x14ac:dyDescent="0.35">
      <c r="O1320" s="5">
        <v>40321</v>
      </c>
      <c r="P1320">
        <v>0</v>
      </c>
    </row>
    <row r="1321" spans="15:16" x14ac:dyDescent="0.35">
      <c r="O1321" s="4">
        <v>37235</v>
      </c>
      <c r="P1321">
        <v>0</v>
      </c>
    </row>
    <row r="1322" spans="15:16" x14ac:dyDescent="0.35">
      <c r="O1322" s="5">
        <v>81843</v>
      </c>
      <c r="P1322">
        <v>0</v>
      </c>
    </row>
    <row r="1323" spans="15:16" x14ac:dyDescent="0.35">
      <c r="O1323" s="4">
        <v>46692</v>
      </c>
      <c r="P1323">
        <v>0</v>
      </c>
    </row>
    <row r="1324" spans="15:16" x14ac:dyDescent="0.35">
      <c r="O1324" s="5">
        <v>77382</v>
      </c>
      <c r="P1324">
        <v>1</v>
      </c>
    </row>
    <row r="1325" spans="15:16" x14ac:dyDescent="0.35">
      <c r="O1325" s="4">
        <v>37774</v>
      </c>
      <c r="P1325">
        <v>2</v>
      </c>
    </row>
    <row r="1326" spans="15:16" x14ac:dyDescent="0.35">
      <c r="O1326" s="5">
        <v>18393</v>
      </c>
      <c r="P1326">
        <v>0</v>
      </c>
    </row>
    <row r="1327" spans="15:16" x14ac:dyDescent="0.35">
      <c r="O1327" s="4">
        <v>72828</v>
      </c>
      <c r="P1327">
        <v>0</v>
      </c>
    </row>
    <row r="1328" spans="15:16" x14ac:dyDescent="0.35">
      <c r="O1328" s="5">
        <v>24711</v>
      </c>
      <c r="P1328">
        <v>0</v>
      </c>
    </row>
    <row r="1329" spans="15:16" x14ac:dyDescent="0.35">
      <c r="O1329" s="4">
        <v>45503</v>
      </c>
      <c r="P1329">
        <v>0</v>
      </c>
    </row>
    <row r="1330" spans="15:16" x14ac:dyDescent="0.35">
      <c r="O1330" s="5">
        <v>6560</v>
      </c>
      <c r="P1330">
        <v>0</v>
      </c>
    </row>
    <row r="1331" spans="15:16" x14ac:dyDescent="0.35">
      <c r="O1331" s="4">
        <v>71604</v>
      </c>
      <c r="P1331">
        <v>2</v>
      </c>
    </row>
    <row r="1332" spans="15:16" x14ac:dyDescent="0.35">
      <c r="O1332" s="5">
        <v>27244</v>
      </c>
      <c r="P1332">
        <v>0</v>
      </c>
    </row>
    <row r="1333" spans="15:16" x14ac:dyDescent="0.35">
      <c r="O1333" s="4">
        <v>48752</v>
      </c>
      <c r="P1333">
        <v>1</v>
      </c>
    </row>
    <row r="1334" spans="15:16" x14ac:dyDescent="0.35">
      <c r="O1334" s="5">
        <v>71434</v>
      </c>
      <c r="P1334">
        <v>2</v>
      </c>
    </row>
    <row r="1335" spans="15:16" x14ac:dyDescent="0.35">
      <c r="O1335" s="4">
        <v>90842</v>
      </c>
      <c r="P1335">
        <v>0</v>
      </c>
    </row>
    <row r="1336" spans="15:16" x14ac:dyDescent="0.35">
      <c r="O1336" s="5">
        <v>88097</v>
      </c>
      <c r="P1336">
        <v>4</v>
      </c>
    </row>
    <row r="1337" spans="15:16" x14ac:dyDescent="0.35">
      <c r="O1337" s="4">
        <v>51948</v>
      </c>
      <c r="P1337">
        <v>0</v>
      </c>
    </row>
    <row r="1338" spans="15:16" x14ac:dyDescent="0.35">
      <c r="O1338" s="5">
        <v>71853</v>
      </c>
      <c r="P1338">
        <v>0</v>
      </c>
    </row>
    <row r="1339" spans="15:16" x14ac:dyDescent="0.35">
      <c r="O1339" s="4">
        <v>35876</v>
      </c>
      <c r="P1339">
        <v>0</v>
      </c>
    </row>
    <row r="1340" spans="15:16" x14ac:dyDescent="0.35">
      <c r="O1340" s="5">
        <v>40049</v>
      </c>
      <c r="P1340">
        <v>0</v>
      </c>
    </row>
    <row r="1341" spans="15:16" x14ac:dyDescent="0.35">
      <c r="O1341" s="4">
        <v>39660</v>
      </c>
      <c r="P1341">
        <v>1</v>
      </c>
    </row>
    <row r="1342" spans="15:16" x14ac:dyDescent="0.35">
      <c r="O1342" s="5">
        <v>50127</v>
      </c>
      <c r="P1342">
        <v>1</v>
      </c>
    </row>
    <row r="1343" spans="15:16" x14ac:dyDescent="0.35">
      <c r="O1343" s="4">
        <v>43263</v>
      </c>
      <c r="P1343">
        <v>0</v>
      </c>
    </row>
    <row r="1344" spans="15:16" x14ac:dyDescent="0.35">
      <c r="O1344" s="5">
        <v>62845</v>
      </c>
      <c r="P1344">
        <v>2</v>
      </c>
    </row>
    <row r="1345" spans="15:16" x14ac:dyDescent="0.35">
      <c r="O1345" s="4">
        <v>18929</v>
      </c>
      <c r="P1345">
        <v>0</v>
      </c>
    </row>
    <row r="1346" spans="15:16" x14ac:dyDescent="0.35">
      <c r="O1346" s="5">
        <v>24367</v>
      </c>
      <c r="P1346">
        <v>0</v>
      </c>
    </row>
    <row r="1347" spans="15:16" x14ac:dyDescent="0.35">
      <c r="O1347" s="4">
        <v>33249</v>
      </c>
      <c r="P1347">
        <v>0</v>
      </c>
    </row>
    <row r="1348" spans="15:16" x14ac:dyDescent="0.35">
      <c r="O1348" s="5">
        <v>26887</v>
      </c>
      <c r="P1348">
        <v>0</v>
      </c>
    </row>
    <row r="1349" spans="15:16" x14ac:dyDescent="0.35">
      <c r="O1349" s="4">
        <v>50150</v>
      </c>
      <c r="P1349">
        <v>0</v>
      </c>
    </row>
    <row r="1350" spans="15:16" x14ac:dyDescent="0.35">
      <c r="O1350" s="5">
        <v>62061</v>
      </c>
      <c r="P1350">
        <v>1</v>
      </c>
    </row>
    <row r="1351" spans="15:16" x14ac:dyDescent="0.35">
      <c r="O1351" s="4">
        <v>85696</v>
      </c>
      <c r="P1351">
        <v>1</v>
      </c>
    </row>
    <row r="1352" spans="15:16" x14ac:dyDescent="0.35">
      <c r="O1352" s="5">
        <v>76542</v>
      </c>
      <c r="P1352">
        <v>0</v>
      </c>
    </row>
    <row r="1353" spans="15:16" x14ac:dyDescent="0.35">
      <c r="O1353" s="4">
        <v>70515</v>
      </c>
      <c r="P1353">
        <v>1</v>
      </c>
    </row>
    <row r="1354" spans="15:16" x14ac:dyDescent="0.35">
      <c r="O1354" s="5">
        <v>18227</v>
      </c>
      <c r="P1354">
        <v>0</v>
      </c>
    </row>
    <row r="1355" spans="15:16" x14ac:dyDescent="0.35">
      <c r="O1355" s="4">
        <v>69139</v>
      </c>
      <c r="P1355">
        <v>0</v>
      </c>
    </row>
    <row r="1356" spans="15:16" x14ac:dyDescent="0.35">
      <c r="O1356" s="5">
        <v>69109</v>
      </c>
      <c r="P1356">
        <v>2</v>
      </c>
    </row>
    <row r="1357" spans="15:16" x14ac:dyDescent="0.35">
      <c r="O1357" s="4">
        <v>69627</v>
      </c>
      <c r="P1357">
        <v>0</v>
      </c>
    </row>
    <row r="1358" spans="15:16" x14ac:dyDescent="0.35">
      <c r="O1358" s="5">
        <v>38136</v>
      </c>
      <c r="P1358">
        <v>1</v>
      </c>
    </row>
    <row r="1359" spans="15:16" x14ac:dyDescent="0.35">
      <c r="O1359" s="4">
        <v>62159</v>
      </c>
      <c r="P1359">
        <v>0</v>
      </c>
    </row>
    <row r="1360" spans="15:16" x14ac:dyDescent="0.35">
      <c r="O1360" s="5">
        <v>80695</v>
      </c>
      <c r="P1360">
        <v>0</v>
      </c>
    </row>
    <row r="1361" spans="15:16" x14ac:dyDescent="0.35">
      <c r="O1361" s="4">
        <v>33316</v>
      </c>
      <c r="P1361">
        <v>0</v>
      </c>
    </row>
    <row r="1362" spans="15:16" x14ac:dyDescent="0.35">
      <c r="O1362" s="5">
        <v>58554</v>
      </c>
      <c r="P1362">
        <v>0</v>
      </c>
    </row>
    <row r="1363" spans="15:16" x14ac:dyDescent="0.35">
      <c r="O1363" s="4">
        <v>17256</v>
      </c>
      <c r="P1363">
        <v>1</v>
      </c>
    </row>
    <row r="1364" spans="15:16" x14ac:dyDescent="0.35">
      <c r="O1364" s="5">
        <v>53034</v>
      </c>
      <c r="P1364">
        <v>0</v>
      </c>
    </row>
    <row r="1365" spans="15:16" x14ac:dyDescent="0.35">
      <c r="O1365" s="4">
        <v>52203</v>
      </c>
      <c r="P1365">
        <v>0</v>
      </c>
    </row>
    <row r="1366" spans="15:16" x14ac:dyDescent="0.35">
      <c r="O1366" s="5">
        <v>59601</v>
      </c>
      <c r="P1366">
        <v>1</v>
      </c>
    </row>
    <row r="1367" spans="15:16" x14ac:dyDescent="0.35">
      <c r="O1367" s="4">
        <v>75154</v>
      </c>
      <c r="P1367">
        <v>1</v>
      </c>
    </row>
    <row r="1368" spans="15:16" x14ac:dyDescent="0.35">
      <c r="O1368" s="5">
        <v>47025</v>
      </c>
      <c r="P1368">
        <v>0</v>
      </c>
    </row>
    <row r="1369" spans="15:16" x14ac:dyDescent="0.35">
      <c r="O1369" s="4">
        <v>37971</v>
      </c>
      <c r="P1369">
        <v>0</v>
      </c>
    </row>
    <row r="1370" spans="15:16" x14ac:dyDescent="0.35">
      <c r="O1370" s="5">
        <v>41335</v>
      </c>
      <c r="P1370">
        <v>0</v>
      </c>
    </row>
    <row r="1371" spans="15:16" x14ac:dyDescent="0.35">
      <c r="O1371" s="4">
        <v>67267</v>
      </c>
      <c r="P1371">
        <v>0</v>
      </c>
    </row>
    <row r="1372" spans="15:16" x14ac:dyDescent="0.35">
      <c r="O1372" s="5">
        <v>57338</v>
      </c>
      <c r="P1372">
        <v>0</v>
      </c>
    </row>
    <row r="1373" spans="15:16" x14ac:dyDescent="0.35">
      <c r="O1373" s="4">
        <v>50523</v>
      </c>
      <c r="P1373">
        <v>0</v>
      </c>
    </row>
    <row r="1374" spans="15:16" x14ac:dyDescent="0.35">
      <c r="O1374" s="5">
        <v>35791</v>
      </c>
      <c r="P1374">
        <v>0</v>
      </c>
    </row>
    <row r="1375" spans="15:16" x14ac:dyDescent="0.35">
      <c r="O1375" s="4">
        <v>50611</v>
      </c>
      <c r="P1375">
        <v>1</v>
      </c>
    </row>
    <row r="1376" spans="15:16" x14ac:dyDescent="0.35">
      <c r="O1376" s="5">
        <v>56242</v>
      </c>
      <c r="P1376">
        <v>0</v>
      </c>
    </row>
    <row r="1377" spans="15:16" x14ac:dyDescent="0.35">
      <c r="O1377" s="4">
        <v>48904</v>
      </c>
      <c r="P1377">
        <v>0</v>
      </c>
    </row>
    <row r="1378" spans="15:16" x14ac:dyDescent="0.35">
      <c r="O1378" s="5">
        <v>56243</v>
      </c>
      <c r="P1378">
        <v>0</v>
      </c>
    </row>
    <row r="1379" spans="15:16" x14ac:dyDescent="0.35">
      <c r="O1379" s="4">
        <v>21355</v>
      </c>
      <c r="P1379">
        <v>2</v>
      </c>
    </row>
    <row r="1380" spans="15:16" x14ac:dyDescent="0.35">
      <c r="O1380" s="5">
        <v>57420</v>
      </c>
      <c r="P1380">
        <v>1</v>
      </c>
    </row>
    <row r="1381" spans="15:16" x14ac:dyDescent="0.35">
      <c r="O1381" s="4">
        <v>51386</v>
      </c>
      <c r="P1381">
        <v>0</v>
      </c>
    </row>
    <row r="1382" spans="15:16" x14ac:dyDescent="0.35">
      <c r="O1382" s="5">
        <v>46390</v>
      </c>
      <c r="P1382">
        <v>0</v>
      </c>
    </row>
    <row r="1383" spans="15:16" x14ac:dyDescent="0.35">
      <c r="O1383" s="4">
        <v>54342</v>
      </c>
      <c r="P1383">
        <v>0</v>
      </c>
    </row>
    <row r="1384" spans="15:16" x14ac:dyDescent="0.35">
      <c r="O1384" s="5">
        <v>51386</v>
      </c>
      <c r="P1384">
        <v>0</v>
      </c>
    </row>
    <row r="1385" spans="15:16" x14ac:dyDescent="0.35">
      <c r="O1385" s="4">
        <v>51386</v>
      </c>
      <c r="P1385">
        <v>0</v>
      </c>
    </row>
    <row r="1386" spans="15:16" x14ac:dyDescent="0.35">
      <c r="O1386" s="5">
        <v>20895</v>
      </c>
      <c r="P1386">
        <v>0</v>
      </c>
    </row>
    <row r="1387" spans="15:16" x14ac:dyDescent="0.35">
      <c r="O1387" s="4">
        <v>92344</v>
      </c>
      <c r="P1387">
        <v>2</v>
      </c>
    </row>
    <row r="1388" spans="15:16" x14ac:dyDescent="0.35">
      <c r="O1388" s="5">
        <v>51386</v>
      </c>
      <c r="P1388">
        <v>0</v>
      </c>
    </row>
    <row r="1389" spans="15:16" x14ac:dyDescent="0.35">
      <c r="O1389" s="4">
        <v>26907</v>
      </c>
      <c r="P1389">
        <v>0</v>
      </c>
    </row>
    <row r="1390" spans="15:16" x14ac:dyDescent="0.35">
      <c r="O1390" s="5">
        <v>44964</v>
      </c>
      <c r="P1390">
        <v>0</v>
      </c>
    </row>
    <row r="1391" spans="15:16" x14ac:dyDescent="0.35">
      <c r="O1391" s="4">
        <v>75507</v>
      </c>
      <c r="P1391">
        <v>0</v>
      </c>
    </row>
    <row r="1392" spans="15:16" x14ac:dyDescent="0.35">
      <c r="O1392" s="5">
        <v>53761</v>
      </c>
      <c r="P1392">
        <v>0</v>
      </c>
    </row>
    <row r="1393" spans="15:16" x14ac:dyDescent="0.35">
      <c r="O1393" s="4">
        <v>22682</v>
      </c>
      <c r="P1393">
        <v>0</v>
      </c>
    </row>
    <row r="1394" spans="15:16" x14ac:dyDescent="0.35">
      <c r="O1394" s="5">
        <v>38887</v>
      </c>
      <c r="P1394">
        <v>0</v>
      </c>
    </row>
    <row r="1395" spans="15:16" x14ac:dyDescent="0.35">
      <c r="O1395" s="4">
        <v>41658</v>
      </c>
      <c r="P1395">
        <v>0</v>
      </c>
    </row>
    <row r="1396" spans="15:16" x14ac:dyDescent="0.35">
      <c r="O1396" s="5">
        <v>29791</v>
      </c>
      <c r="P1396">
        <v>0</v>
      </c>
    </row>
    <row r="1397" spans="15:16" x14ac:dyDescent="0.35">
      <c r="O1397" s="4">
        <v>63915</v>
      </c>
      <c r="P1397">
        <v>0</v>
      </c>
    </row>
    <row r="1398" spans="15:16" x14ac:dyDescent="0.35">
      <c r="O1398" s="5">
        <v>39996</v>
      </c>
      <c r="P1398">
        <v>0</v>
      </c>
    </row>
    <row r="1399" spans="15:16" x14ac:dyDescent="0.35">
      <c r="O1399" s="4">
        <v>26759</v>
      </c>
      <c r="P1399">
        <v>0</v>
      </c>
    </row>
    <row r="1400" spans="15:16" x14ac:dyDescent="0.35">
      <c r="O1400" s="5">
        <v>63841</v>
      </c>
      <c r="P1400">
        <v>0</v>
      </c>
    </row>
    <row r="1401" spans="15:16" x14ac:dyDescent="0.35">
      <c r="O1401" s="4">
        <v>51039</v>
      </c>
      <c r="P1401">
        <v>0</v>
      </c>
    </row>
    <row r="1402" spans="15:16" x14ac:dyDescent="0.35">
      <c r="O1402" s="5">
        <v>60544</v>
      </c>
      <c r="P1402">
        <v>0</v>
      </c>
    </row>
    <row r="1403" spans="15:16" x14ac:dyDescent="0.35">
      <c r="O1403" s="4">
        <v>65685</v>
      </c>
      <c r="P1403">
        <v>0</v>
      </c>
    </row>
    <row r="1404" spans="15:16" x14ac:dyDescent="0.35">
      <c r="O1404" s="5">
        <v>37716</v>
      </c>
      <c r="P1404">
        <v>0</v>
      </c>
    </row>
    <row r="1405" spans="15:16" x14ac:dyDescent="0.35">
      <c r="O1405" s="4">
        <v>36864</v>
      </c>
      <c r="P1405">
        <v>1</v>
      </c>
    </row>
    <row r="1406" spans="15:16" x14ac:dyDescent="0.35">
      <c r="O1406" s="5">
        <v>44511</v>
      </c>
      <c r="P1406">
        <v>0</v>
      </c>
    </row>
    <row r="1407" spans="15:16" x14ac:dyDescent="0.35">
      <c r="O1407" s="4">
        <v>36947</v>
      </c>
      <c r="P1407">
        <v>0</v>
      </c>
    </row>
    <row r="1408" spans="15:16" x14ac:dyDescent="0.35">
      <c r="O1408" s="5">
        <v>47352</v>
      </c>
      <c r="P1408">
        <v>0</v>
      </c>
    </row>
    <row r="1409" spans="15:16" x14ac:dyDescent="0.35">
      <c r="O1409" s="4">
        <v>67087</v>
      </c>
      <c r="P1409">
        <v>0</v>
      </c>
    </row>
    <row r="1410" spans="15:16" x14ac:dyDescent="0.35">
      <c r="O1410" s="5">
        <v>57045</v>
      </c>
      <c r="P1410">
        <v>0</v>
      </c>
    </row>
    <row r="1411" spans="15:16" x14ac:dyDescent="0.35">
      <c r="O1411" s="4">
        <v>36957</v>
      </c>
      <c r="P1411">
        <v>1</v>
      </c>
    </row>
    <row r="1412" spans="15:16" x14ac:dyDescent="0.35">
      <c r="O1412" s="5">
        <v>69389</v>
      </c>
      <c r="P1412">
        <v>0</v>
      </c>
    </row>
    <row r="1413" spans="15:16" x14ac:dyDescent="0.35">
      <c r="O1413" s="4">
        <v>80134</v>
      </c>
      <c r="P1413">
        <v>4</v>
      </c>
    </row>
    <row r="1414" spans="15:16" x14ac:dyDescent="0.35">
      <c r="O1414" s="5">
        <v>43142</v>
      </c>
      <c r="P1414">
        <v>0</v>
      </c>
    </row>
    <row r="1415" spans="15:16" x14ac:dyDescent="0.35">
      <c r="O1415" s="4">
        <v>80589</v>
      </c>
      <c r="P1415">
        <v>2</v>
      </c>
    </row>
    <row r="1416" spans="15:16" x14ac:dyDescent="0.35">
      <c r="O1416" s="5">
        <v>34412</v>
      </c>
      <c r="P1416">
        <v>0</v>
      </c>
    </row>
    <row r="1417" spans="15:16" x14ac:dyDescent="0.35">
      <c r="O1417" s="4">
        <v>57537</v>
      </c>
      <c r="P1417">
        <v>0</v>
      </c>
    </row>
    <row r="1418" spans="15:16" x14ac:dyDescent="0.35">
      <c r="O1418" s="5">
        <v>22634</v>
      </c>
      <c r="P1418">
        <v>0</v>
      </c>
    </row>
    <row r="1419" spans="15:16" x14ac:dyDescent="0.35">
      <c r="O1419" s="4">
        <v>51315</v>
      </c>
      <c r="P1419">
        <v>0</v>
      </c>
    </row>
    <row r="1420" spans="15:16" x14ac:dyDescent="0.35">
      <c r="O1420" s="5">
        <v>36026</v>
      </c>
      <c r="P1420">
        <v>0</v>
      </c>
    </row>
    <row r="1421" spans="15:16" x14ac:dyDescent="0.35">
      <c r="O1421" s="4">
        <v>24639</v>
      </c>
      <c r="P1421">
        <v>0</v>
      </c>
    </row>
    <row r="1422" spans="15:16" x14ac:dyDescent="0.35">
      <c r="O1422" s="5">
        <v>34578</v>
      </c>
      <c r="P1422">
        <v>0</v>
      </c>
    </row>
    <row r="1423" spans="15:16" x14ac:dyDescent="0.35">
      <c r="O1423" s="4">
        <v>65704</v>
      </c>
      <c r="P1423">
        <v>0</v>
      </c>
    </row>
    <row r="1424" spans="15:16" x14ac:dyDescent="0.35">
      <c r="O1424" s="5">
        <v>63810</v>
      </c>
      <c r="P1424">
        <v>1</v>
      </c>
    </row>
    <row r="1425" spans="15:16" x14ac:dyDescent="0.35">
      <c r="O1425" s="4">
        <v>54132</v>
      </c>
      <c r="P1425">
        <v>0</v>
      </c>
    </row>
    <row r="1426" spans="15:16" x14ac:dyDescent="0.35">
      <c r="O1426" s="5">
        <v>18690</v>
      </c>
      <c r="P1426">
        <v>0</v>
      </c>
    </row>
    <row r="1427" spans="15:16" x14ac:dyDescent="0.35">
      <c r="O1427" s="4">
        <v>28164</v>
      </c>
      <c r="P1427">
        <v>0</v>
      </c>
    </row>
    <row r="1428" spans="15:16" x14ac:dyDescent="0.35">
      <c r="O1428" s="5">
        <v>34596</v>
      </c>
      <c r="P1428">
        <v>0</v>
      </c>
    </row>
    <row r="1429" spans="15:16" x14ac:dyDescent="0.35">
      <c r="O1429" s="4">
        <v>43269</v>
      </c>
      <c r="P1429">
        <v>0</v>
      </c>
    </row>
    <row r="1430" spans="15:16" x14ac:dyDescent="0.35">
      <c r="O1430" s="5">
        <v>38741</v>
      </c>
      <c r="P1430">
        <v>0</v>
      </c>
    </row>
    <row r="1431" spans="15:16" x14ac:dyDescent="0.35">
      <c r="O1431" s="4">
        <v>31907</v>
      </c>
      <c r="P1431">
        <v>0</v>
      </c>
    </row>
    <row r="1432" spans="15:16" x14ac:dyDescent="0.35">
      <c r="O1432" s="5">
        <v>27100</v>
      </c>
      <c r="P1432">
        <v>0</v>
      </c>
    </row>
    <row r="1433" spans="15:16" x14ac:dyDescent="0.35">
      <c r="O1433" s="4">
        <v>31163</v>
      </c>
      <c r="P1433">
        <v>0</v>
      </c>
    </row>
    <row r="1434" spans="15:16" x14ac:dyDescent="0.35">
      <c r="O1434" s="5">
        <v>92533</v>
      </c>
      <c r="P1434">
        <v>2</v>
      </c>
    </row>
    <row r="1435" spans="15:16" x14ac:dyDescent="0.35">
      <c r="O1435" s="4">
        <v>34853</v>
      </c>
      <c r="P1435">
        <v>0</v>
      </c>
    </row>
    <row r="1436" spans="15:16" x14ac:dyDescent="0.35">
      <c r="O1436" s="5">
        <v>70844</v>
      </c>
      <c r="P1436">
        <v>0</v>
      </c>
    </row>
    <row r="1437" spans="15:16" x14ac:dyDescent="0.35">
      <c r="O1437" s="4">
        <v>31086</v>
      </c>
      <c r="P1437">
        <v>1</v>
      </c>
    </row>
    <row r="1438" spans="15:16" x14ac:dyDescent="0.35">
      <c r="O1438" s="5">
        <v>60544</v>
      </c>
      <c r="P1438">
        <v>0</v>
      </c>
    </row>
    <row r="1439" spans="15:16" x14ac:dyDescent="0.35">
      <c r="O1439" s="4">
        <v>20491</v>
      </c>
      <c r="P1439">
        <v>0</v>
      </c>
    </row>
    <row r="1440" spans="15:16" x14ac:dyDescent="0.35">
      <c r="O1440" s="5">
        <v>42523</v>
      </c>
      <c r="P1440">
        <v>0</v>
      </c>
    </row>
    <row r="1441" spans="15:16" x14ac:dyDescent="0.35">
      <c r="O1441" s="4">
        <v>39922</v>
      </c>
      <c r="P1441">
        <v>0</v>
      </c>
    </row>
    <row r="1442" spans="15:16" x14ac:dyDescent="0.35">
      <c r="O1442" s="5">
        <v>33402</v>
      </c>
      <c r="P1442">
        <v>0</v>
      </c>
    </row>
    <row r="1443" spans="15:16" x14ac:dyDescent="0.35">
      <c r="O1443" s="4">
        <v>36408</v>
      </c>
      <c r="P1443">
        <v>0</v>
      </c>
    </row>
    <row r="1444" spans="15:16" x14ac:dyDescent="0.35">
      <c r="O1444" s="5">
        <v>21645</v>
      </c>
      <c r="P1444">
        <v>1</v>
      </c>
    </row>
    <row r="1445" spans="15:16" x14ac:dyDescent="0.35">
      <c r="O1445" s="4">
        <v>78427</v>
      </c>
      <c r="P1445">
        <v>2</v>
      </c>
    </row>
    <row r="1446" spans="15:16" x14ac:dyDescent="0.35">
      <c r="O1446" s="5">
        <v>82657</v>
      </c>
      <c r="P1446">
        <v>2</v>
      </c>
    </row>
    <row r="1447" spans="15:16" x14ac:dyDescent="0.35">
      <c r="O1447" s="4">
        <v>51876</v>
      </c>
      <c r="P1447">
        <v>0</v>
      </c>
    </row>
    <row r="1448" spans="15:16" x14ac:dyDescent="0.35">
      <c r="O1448" s="5">
        <v>78041</v>
      </c>
      <c r="P1448">
        <v>0</v>
      </c>
    </row>
    <row r="1449" spans="15:16" x14ac:dyDescent="0.35">
      <c r="O1449" s="4">
        <v>52852</v>
      </c>
      <c r="P1449">
        <v>1</v>
      </c>
    </row>
    <row r="1450" spans="15:16" x14ac:dyDescent="0.35">
      <c r="O1450" s="5">
        <v>70038</v>
      </c>
      <c r="P1450">
        <v>0</v>
      </c>
    </row>
    <row r="1451" spans="15:16" x14ac:dyDescent="0.35">
      <c r="O1451" s="4">
        <v>69401</v>
      </c>
      <c r="P1451">
        <v>0</v>
      </c>
    </row>
    <row r="1452" spans="15:16" x14ac:dyDescent="0.35">
      <c r="O1452" s="5">
        <v>46053</v>
      </c>
      <c r="P1452">
        <v>0</v>
      </c>
    </row>
    <row r="1453" spans="15:16" x14ac:dyDescent="0.35">
      <c r="O1453" s="4">
        <v>77343</v>
      </c>
      <c r="P1453">
        <v>0</v>
      </c>
    </row>
    <row r="1454" spans="15:16" x14ac:dyDescent="0.35">
      <c r="O1454" s="5">
        <v>73892</v>
      </c>
      <c r="P1454">
        <v>1</v>
      </c>
    </row>
    <row r="1455" spans="15:16" x14ac:dyDescent="0.35">
      <c r="O1455" s="4">
        <v>40304</v>
      </c>
      <c r="P1455">
        <v>0</v>
      </c>
    </row>
    <row r="1456" spans="15:16" x14ac:dyDescent="0.35">
      <c r="O1456" s="5">
        <v>32727</v>
      </c>
      <c r="P1456">
        <v>0</v>
      </c>
    </row>
    <row r="1457" spans="15:16" x14ac:dyDescent="0.35">
      <c r="O1457" s="4">
        <v>68695</v>
      </c>
      <c r="P1457">
        <v>0</v>
      </c>
    </row>
    <row r="1458" spans="15:16" x14ac:dyDescent="0.35">
      <c r="O1458" s="5">
        <v>43300</v>
      </c>
      <c r="P1458">
        <v>1</v>
      </c>
    </row>
    <row r="1459" spans="15:16" x14ac:dyDescent="0.35">
      <c r="O1459" s="4">
        <v>26290</v>
      </c>
      <c r="P1459">
        <v>0</v>
      </c>
    </row>
    <row r="1460" spans="15:16" x14ac:dyDescent="0.35">
      <c r="O1460" s="5">
        <v>93790</v>
      </c>
      <c r="P1460">
        <v>4</v>
      </c>
    </row>
    <row r="1461" spans="15:16" x14ac:dyDescent="0.35">
      <c r="O1461" s="4">
        <v>38410</v>
      </c>
      <c r="P1461">
        <v>1</v>
      </c>
    </row>
    <row r="1462" spans="15:16" x14ac:dyDescent="0.35">
      <c r="O1462" s="5">
        <v>64866</v>
      </c>
      <c r="P1462">
        <v>1</v>
      </c>
    </row>
    <row r="1463" spans="15:16" x14ac:dyDescent="0.35">
      <c r="O1463" s="4">
        <v>57957</v>
      </c>
      <c r="P1463">
        <v>0</v>
      </c>
    </row>
    <row r="1464" spans="15:16" x14ac:dyDescent="0.35">
      <c r="O1464" s="5">
        <v>46015</v>
      </c>
      <c r="P1464">
        <v>2</v>
      </c>
    </row>
    <row r="1465" spans="15:16" x14ac:dyDescent="0.35">
      <c r="O1465" s="4">
        <v>16531</v>
      </c>
      <c r="P1465">
        <v>0</v>
      </c>
    </row>
    <row r="1466" spans="15:16" x14ac:dyDescent="0.35">
      <c r="O1466" s="5">
        <v>28072</v>
      </c>
      <c r="P1466">
        <v>0</v>
      </c>
    </row>
    <row r="1467" spans="15:16" x14ac:dyDescent="0.35">
      <c r="O1467" s="4">
        <v>49476</v>
      </c>
      <c r="P1467">
        <v>0</v>
      </c>
    </row>
    <row r="1468" spans="15:16" x14ac:dyDescent="0.35">
      <c r="O1468" s="5">
        <v>50725</v>
      </c>
      <c r="P1468">
        <v>0</v>
      </c>
    </row>
    <row r="1469" spans="15:16" x14ac:dyDescent="0.35">
      <c r="O1469" s="4">
        <v>83844</v>
      </c>
      <c r="P1469">
        <v>1</v>
      </c>
    </row>
    <row r="1470" spans="15:16" x14ac:dyDescent="0.35">
      <c r="O1470" s="5">
        <v>41145</v>
      </c>
      <c r="P1470">
        <v>0</v>
      </c>
    </row>
    <row r="1471" spans="15:16" x14ac:dyDescent="0.35">
      <c r="O1471" s="4">
        <v>67419</v>
      </c>
      <c r="P1471">
        <v>0</v>
      </c>
    </row>
    <row r="1472" spans="15:16" x14ac:dyDescent="0.35">
      <c r="O1472" s="5">
        <v>23162</v>
      </c>
      <c r="P1472">
        <v>0</v>
      </c>
    </row>
    <row r="1473" spans="15:16" x14ac:dyDescent="0.35">
      <c r="O1473" s="4">
        <v>34380</v>
      </c>
      <c r="P1473">
        <v>0</v>
      </c>
    </row>
    <row r="1474" spans="15:16" x14ac:dyDescent="0.35">
      <c r="O1474" s="5">
        <v>34704</v>
      </c>
      <c r="P1474">
        <v>0</v>
      </c>
    </row>
    <row r="1475" spans="15:16" x14ac:dyDescent="0.35">
      <c r="O1475" s="4">
        <v>94871</v>
      </c>
      <c r="P1475">
        <v>3</v>
      </c>
    </row>
    <row r="1476" spans="15:16" x14ac:dyDescent="0.35">
      <c r="O1476" s="5">
        <v>65148</v>
      </c>
      <c r="P1476">
        <v>0</v>
      </c>
    </row>
    <row r="1477" spans="15:16" x14ac:dyDescent="0.35">
      <c r="O1477" s="4">
        <v>39898</v>
      </c>
      <c r="P1477">
        <v>0</v>
      </c>
    </row>
    <row r="1478" spans="15:16" x14ac:dyDescent="0.35">
      <c r="O1478" s="5">
        <v>64857</v>
      </c>
      <c r="P1478">
        <v>0</v>
      </c>
    </row>
    <row r="1479" spans="15:16" x14ac:dyDescent="0.35">
      <c r="O1479" s="4">
        <v>59892</v>
      </c>
      <c r="P1479">
        <v>0</v>
      </c>
    </row>
    <row r="1480" spans="15:16" x14ac:dyDescent="0.35">
      <c r="O1480" s="5">
        <v>41020</v>
      </c>
      <c r="P1480">
        <v>0</v>
      </c>
    </row>
    <row r="1481" spans="15:16" x14ac:dyDescent="0.35">
      <c r="O1481" s="4">
        <v>57072</v>
      </c>
      <c r="P1481">
        <v>1</v>
      </c>
    </row>
    <row r="1482" spans="15:16" x14ac:dyDescent="0.35">
      <c r="O1482" s="5">
        <v>60474</v>
      </c>
      <c r="P1482">
        <v>0</v>
      </c>
    </row>
    <row r="1483" spans="15:16" x14ac:dyDescent="0.35">
      <c r="O1483" s="4">
        <v>62807</v>
      </c>
      <c r="P1483">
        <v>0</v>
      </c>
    </row>
    <row r="1484" spans="15:16" x14ac:dyDescent="0.35">
      <c r="O1484" s="5">
        <v>19414</v>
      </c>
      <c r="P1484">
        <v>0</v>
      </c>
    </row>
    <row r="1485" spans="15:16" x14ac:dyDescent="0.35">
      <c r="O1485" s="4">
        <v>19107</v>
      </c>
      <c r="P1485">
        <v>0</v>
      </c>
    </row>
    <row r="1486" spans="15:16" x14ac:dyDescent="0.35">
      <c r="O1486" s="5">
        <v>75484</v>
      </c>
      <c r="P1486">
        <v>0</v>
      </c>
    </row>
    <row r="1487" spans="15:16" x14ac:dyDescent="0.35">
      <c r="O1487" s="4">
        <v>70379</v>
      </c>
      <c r="P1487">
        <v>0</v>
      </c>
    </row>
    <row r="1488" spans="15:16" x14ac:dyDescent="0.35">
      <c r="O1488" s="5">
        <v>79419</v>
      </c>
      <c r="P1488">
        <v>0</v>
      </c>
    </row>
    <row r="1489" spans="15:16" x14ac:dyDescent="0.35">
      <c r="O1489" s="4">
        <v>64014</v>
      </c>
      <c r="P1489">
        <v>1</v>
      </c>
    </row>
    <row r="1490" spans="15:16" x14ac:dyDescent="0.35">
      <c r="O1490" s="5">
        <v>76998</v>
      </c>
      <c r="P1490">
        <v>1</v>
      </c>
    </row>
    <row r="1491" spans="15:16" x14ac:dyDescent="0.35">
      <c r="O1491" s="4">
        <v>49854</v>
      </c>
      <c r="P1491">
        <v>0</v>
      </c>
    </row>
    <row r="1492" spans="15:16" x14ac:dyDescent="0.35">
      <c r="O1492" s="5">
        <v>60585</v>
      </c>
      <c r="P1492">
        <v>1</v>
      </c>
    </row>
    <row r="1493" spans="15:16" x14ac:dyDescent="0.35">
      <c r="O1493" s="4">
        <v>42873</v>
      </c>
      <c r="P1493">
        <v>0</v>
      </c>
    </row>
    <row r="1494" spans="15:16" x14ac:dyDescent="0.35">
      <c r="O1494" s="5">
        <v>87679</v>
      </c>
      <c r="P1494">
        <v>4</v>
      </c>
    </row>
    <row r="1495" spans="15:16" x14ac:dyDescent="0.35">
      <c r="O1495" s="4">
        <v>57867</v>
      </c>
      <c r="P1495">
        <v>0</v>
      </c>
    </row>
    <row r="1496" spans="15:16" x14ac:dyDescent="0.35">
      <c r="O1496" s="5">
        <v>35765</v>
      </c>
      <c r="P1496">
        <v>0</v>
      </c>
    </row>
    <row r="1497" spans="15:16" x14ac:dyDescent="0.35">
      <c r="O1497" s="4">
        <v>65492</v>
      </c>
      <c r="P1497">
        <v>0</v>
      </c>
    </row>
    <row r="1498" spans="15:16" x14ac:dyDescent="0.35">
      <c r="O1498" s="5">
        <v>32952</v>
      </c>
      <c r="P1498">
        <v>0</v>
      </c>
    </row>
    <row r="1499" spans="15:16" x14ac:dyDescent="0.35">
      <c r="O1499" s="4">
        <v>53374</v>
      </c>
      <c r="P1499">
        <v>2</v>
      </c>
    </row>
    <row r="1500" spans="15:16" x14ac:dyDescent="0.35">
      <c r="O1500" s="5">
        <v>71706</v>
      </c>
      <c r="P1500">
        <v>0</v>
      </c>
    </row>
    <row r="1501" spans="15:16" x14ac:dyDescent="0.35">
      <c r="O1501" s="4">
        <v>68487</v>
      </c>
      <c r="P1501">
        <v>0</v>
      </c>
    </row>
    <row r="1502" spans="15:16" x14ac:dyDescent="0.35">
      <c r="O1502" s="5">
        <v>53253</v>
      </c>
      <c r="P1502">
        <v>0</v>
      </c>
    </row>
    <row r="1503" spans="15:16" x14ac:dyDescent="0.35">
      <c r="O1503" s="4">
        <v>31163</v>
      </c>
      <c r="P1503">
        <v>0</v>
      </c>
    </row>
    <row r="1504" spans="15:16" x14ac:dyDescent="0.35">
      <c r="O1504" s="5">
        <v>42014</v>
      </c>
      <c r="P1504">
        <v>1</v>
      </c>
    </row>
    <row r="1505" spans="15:16" x14ac:dyDescent="0.35">
      <c r="O1505" s="4">
        <v>54108</v>
      </c>
      <c r="P1505">
        <v>0</v>
      </c>
    </row>
    <row r="1506" spans="15:16" x14ac:dyDescent="0.35">
      <c r="O1506" s="5">
        <v>49667</v>
      </c>
      <c r="P1506">
        <v>2</v>
      </c>
    </row>
    <row r="1507" spans="15:16" x14ac:dyDescent="0.35">
      <c r="O1507" s="4">
        <v>63206</v>
      </c>
      <c r="P1507">
        <v>1</v>
      </c>
    </row>
    <row r="1508" spans="15:16" x14ac:dyDescent="0.35">
      <c r="O1508" s="5">
        <v>57136</v>
      </c>
      <c r="P1508">
        <v>0</v>
      </c>
    </row>
    <row r="1509" spans="15:16" x14ac:dyDescent="0.35">
      <c r="O1509" s="4">
        <v>46772</v>
      </c>
      <c r="P1509">
        <v>1</v>
      </c>
    </row>
    <row r="1510" spans="15:16" x14ac:dyDescent="0.35">
      <c r="O1510" s="5">
        <v>78931</v>
      </c>
      <c r="P1510">
        <v>0</v>
      </c>
    </row>
    <row r="1511" spans="15:16" x14ac:dyDescent="0.35">
      <c r="O1511" s="4">
        <v>53977</v>
      </c>
      <c r="P1511">
        <v>0</v>
      </c>
    </row>
    <row r="1512" spans="15:16" x14ac:dyDescent="0.35">
      <c r="O1512" s="5">
        <v>84219</v>
      </c>
      <c r="P1512">
        <v>0</v>
      </c>
    </row>
    <row r="1513" spans="15:16" x14ac:dyDescent="0.35">
      <c r="O1513" s="4">
        <v>46098</v>
      </c>
      <c r="P1513">
        <v>0</v>
      </c>
    </row>
    <row r="1514" spans="15:16" x14ac:dyDescent="0.35">
      <c r="O1514" s="5">
        <v>73538</v>
      </c>
      <c r="P1514">
        <v>0</v>
      </c>
    </row>
    <row r="1515" spans="15:16" x14ac:dyDescent="0.35">
      <c r="O1515" s="4">
        <v>79529</v>
      </c>
      <c r="P1515">
        <v>0</v>
      </c>
    </row>
    <row r="1516" spans="15:16" x14ac:dyDescent="0.35">
      <c r="O1516" s="5">
        <v>20981</v>
      </c>
      <c r="P1516">
        <v>1</v>
      </c>
    </row>
    <row r="1517" spans="15:16" x14ac:dyDescent="0.35">
      <c r="O1517" s="4">
        <v>51766</v>
      </c>
      <c r="P1517">
        <v>0</v>
      </c>
    </row>
    <row r="1518" spans="15:16" x14ac:dyDescent="0.35">
      <c r="O1518" s="5">
        <v>55759</v>
      </c>
      <c r="P1518">
        <v>0</v>
      </c>
    </row>
    <row r="1519" spans="15:16" x14ac:dyDescent="0.35">
      <c r="O1519" s="4">
        <v>33039</v>
      </c>
      <c r="P1519">
        <v>0</v>
      </c>
    </row>
    <row r="1520" spans="15:16" x14ac:dyDescent="0.35">
      <c r="O1520" s="5">
        <v>37787</v>
      </c>
      <c r="P1520">
        <v>0</v>
      </c>
    </row>
    <row r="1521" spans="15:16" x14ac:dyDescent="0.35">
      <c r="O1521" s="4">
        <v>27242</v>
      </c>
      <c r="P1521">
        <v>1</v>
      </c>
    </row>
    <row r="1522" spans="15:16" x14ac:dyDescent="0.35">
      <c r="O1522" s="5">
        <v>87188</v>
      </c>
      <c r="P1522">
        <v>1</v>
      </c>
    </row>
    <row r="1523" spans="15:16" x14ac:dyDescent="0.35">
      <c r="O1523" s="4">
        <v>69930</v>
      </c>
      <c r="P1523">
        <v>0</v>
      </c>
    </row>
    <row r="1524" spans="15:16" x14ac:dyDescent="0.35">
      <c r="O1524" s="5">
        <v>37697</v>
      </c>
      <c r="P1524">
        <v>0</v>
      </c>
    </row>
    <row r="1525" spans="15:16" x14ac:dyDescent="0.35">
      <c r="O1525" s="4">
        <v>37401</v>
      </c>
      <c r="P1525">
        <v>0</v>
      </c>
    </row>
    <row r="1526" spans="15:16" x14ac:dyDescent="0.35">
      <c r="O1526" s="5">
        <v>3502</v>
      </c>
      <c r="P1526">
        <v>0</v>
      </c>
    </row>
    <row r="1527" spans="15:16" x14ac:dyDescent="0.35">
      <c r="O1527" s="4">
        <v>58597</v>
      </c>
      <c r="P1527">
        <v>0</v>
      </c>
    </row>
    <row r="1528" spans="15:16" x14ac:dyDescent="0.35">
      <c r="O1528" s="5">
        <v>82032</v>
      </c>
      <c r="P1528">
        <v>0</v>
      </c>
    </row>
    <row r="1529" spans="15:16" x14ac:dyDescent="0.35">
      <c r="O1529" s="4">
        <v>28087</v>
      </c>
      <c r="P1529">
        <v>0</v>
      </c>
    </row>
    <row r="1530" spans="15:16" x14ac:dyDescent="0.35">
      <c r="O1530" s="5">
        <v>74004</v>
      </c>
      <c r="P1530">
        <v>3</v>
      </c>
    </row>
    <row r="1531" spans="15:16" x14ac:dyDescent="0.35">
      <c r="O1531" s="4">
        <v>19740</v>
      </c>
      <c r="P1531">
        <v>0</v>
      </c>
    </row>
    <row r="1532" spans="15:16" x14ac:dyDescent="0.35">
      <c r="O1532" s="5">
        <v>57036</v>
      </c>
      <c r="P1532">
        <v>1</v>
      </c>
    </row>
    <row r="1533" spans="15:16" x14ac:dyDescent="0.35">
      <c r="O1533" s="4">
        <v>53083</v>
      </c>
      <c r="P1533">
        <v>1</v>
      </c>
    </row>
    <row r="1534" spans="15:16" x14ac:dyDescent="0.35">
      <c r="O1534" s="5">
        <v>69283</v>
      </c>
      <c r="P1534">
        <v>0</v>
      </c>
    </row>
    <row r="1535" spans="15:16" x14ac:dyDescent="0.35">
      <c r="O1535" s="4">
        <v>46098</v>
      </c>
      <c r="P1535">
        <v>1</v>
      </c>
    </row>
    <row r="1536" spans="15:16" x14ac:dyDescent="0.35">
      <c r="O1536" s="5">
        <v>23331</v>
      </c>
      <c r="P1536">
        <v>0</v>
      </c>
    </row>
    <row r="1537" spans="15:16" x14ac:dyDescent="0.35">
      <c r="O1537" s="4">
        <v>23331</v>
      </c>
      <c r="P1537">
        <v>0</v>
      </c>
    </row>
    <row r="1538" spans="15:16" x14ac:dyDescent="0.35">
      <c r="O1538" s="5">
        <v>9255</v>
      </c>
      <c r="P1538">
        <v>0</v>
      </c>
    </row>
    <row r="1539" spans="15:16" x14ac:dyDescent="0.35">
      <c r="O1539" s="4">
        <v>67786</v>
      </c>
      <c r="P1539">
        <v>1</v>
      </c>
    </row>
    <row r="1540" spans="15:16" x14ac:dyDescent="0.35">
      <c r="O1540" s="5">
        <v>71969</v>
      </c>
      <c r="P1540">
        <v>1</v>
      </c>
    </row>
    <row r="1541" spans="15:16" x14ac:dyDescent="0.35">
      <c r="O1541" s="4">
        <v>59235</v>
      </c>
      <c r="P1541">
        <v>0</v>
      </c>
    </row>
    <row r="1542" spans="15:16" x14ac:dyDescent="0.35">
      <c r="O1542" s="5">
        <v>31928</v>
      </c>
      <c r="P1542">
        <v>0</v>
      </c>
    </row>
    <row r="1543" spans="15:16" x14ac:dyDescent="0.35">
      <c r="O1543" s="4">
        <v>74881</v>
      </c>
      <c r="P1543">
        <v>0</v>
      </c>
    </row>
    <row r="1544" spans="15:16" x14ac:dyDescent="0.35">
      <c r="O1544" s="5">
        <v>65819</v>
      </c>
      <c r="P1544">
        <v>0</v>
      </c>
    </row>
    <row r="1545" spans="15:16" x14ac:dyDescent="0.35">
      <c r="O1545" s="4">
        <v>51411</v>
      </c>
      <c r="P1545">
        <v>0</v>
      </c>
    </row>
    <row r="1546" spans="15:16" x14ac:dyDescent="0.35">
      <c r="O1546" s="5">
        <v>51983</v>
      </c>
      <c r="P1546">
        <v>0</v>
      </c>
    </row>
    <row r="1547" spans="15:16" x14ac:dyDescent="0.35">
      <c r="O1547" s="4">
        <v>42386</v>
      </c>
      <c r="P1547">
        <v>0</v>
      </c>
    </row>
    <row r="1548" spans="15:16" x14ac:dyDescent="0.35">
      <c r="O1548" s="5">
        <v>30390</v>
      </c>
      <c r="P1548">
        <v>0</v>
      </c>
    </row>
    <row r="1549" spans="15:16" x14ac:dyDescent="0.35">
      <c r="O1549" s="4">
        <v>30983</v>
      </c>
      <c r="P1549">
        <v>1</v>
      </c>
    </row>
    <row r="1550" spans="15:16" x14ac:dyDescent="0.35">
      <c r="O1550" s="5">
        <v>66033</v>
      </c>
      <c r="P1550">
        <v>0</v>
      </c>
    </row>
    <row r="1551" spans="15:16" x14ac:dyDescent="0.35">
      <c r="O1551" s="4">
        <v>37284</v>
      </c>
      <c r="P1551">
        <v>0</v>
      </c>
    </row>
    <row r="1552" spans="15:16" x14ac:dyDescent="0.35">
      <c r="O1552" s="5">
        <v>57530</v>
      </c>
      <c r="P1552">
        <v>0</v>
      </c>
    </row>
    <row r="1553" spans="15:16" x14ac:dyDescent="0.35">
      <c r="O1553" s="4">
        <v>76800</v>
      </c>
      <c r="P1553">
        <v>0</v>
      </c>
    </row>
    <row r="1554" spans="15:16" x14ac:dyDescent="0.35">
      <c r="O1554" s="5">
        <v>63943</v>
      </c>
      <c r="P1554">
        <v>0</v>
      </c>
    </row>
    <row r="1555" spans="15:16" x14ac:dyDescent="0.35">
      <c r="O1555" s="4">
        <v>76081</v>
      </c>
      <c r="P1555">
        <v>1</v>
      </c>
    </row>
    <row r="1556" spans="15:16" x14ac:dyDescent="0.35">
      <c r="O1556" s="5">
        <v>67445</v>
      </c>
      <c r="P1556">
        <v>0</v>
      </c>
    </row>
    <row r="1557" spans="15:16" x14ac:dyDescent="0.35">
      <c r="O1557" s="4">
        <v>37054</v>
      </c>
      <c r="P1557">
        <v>0</v>
      </c>
    </row>
    <row r="1558" spans="15:16" x14ac:dyDescent="0.35">
      <c r="O1558" s="5">
        <v>47175</v>
      </c>
      <c r="P1558">
        <v>2</v>
      </c>
    </row>
    <row r="1559" spans="15:16" x14ac:dyDescent="0.35">
      <c r="O1559" s="4">
        <v>31859</v>
      </c>
      <c r="P1559">
        <v>0</v>
      </c>
    </row>
    <row r="1560" spans="15:16" x14ac:dyDescent="0.35">
      <c r="O1560" s="5">
        <v>27215</v>
      </c>
      <c r="P1560">
        <v>0</v>
      </c>
    </row>
    <row r="1561" spans="15:16" x14ac:dyDescent="0.35">
      <c r="O1561" s="4">
        <v>70179</v>
      </c>
      <c r="P1561">
        <v>0</v>
      </c>
    </row>
    <row r="1562" spans="15:16" x14ac:dyDescent="0.35">
      <c r="O1562" s="5">
        <v>39922</v>
      </c>
      <c r="P1562">
        <v>0</v>
      </c>
    </row>
    <row r="1563" spans="15:16" x14ac:dyDescent="0.35">
      <c r="O1563" s="4">
        <v>49681</v>
      </c>
      <c r="P1563">
        <v>0</v>
      </c>
    </row>
    <row r="1564" spans="15:16" x14ac:dyDescent="0.35">
      <c r="O1564" s="5">
        <v>24645</v>
      </c>
      <c r="P1564">
        <v>0</v>
      </c>
    </row>
    <row r="1565" spans="15:16" x14ac:dyDescent="0.35">
      <c r="O1565" s="4">
        <v>79865</v>
      </c>
      <c r="P1565">
        <v>0</v>
      </c>
    </row>
    <row r="1566" spans="15:16" x14ac:dyDescent="0.35">
      <c r="O1566" s="5">
        <v>44322</v>
      </c>
      <c r="P1566">
        <v>0</v>
      </c>
    </row>
    <row r="1567" spans="15:16" x14ac:dyDescent="0.35">
      <c r="O1567" s="4">
        <v>47958</v>
      </c>
      <c r="P1567">
        <v>0</v>
      </c>
    </row>
    <row r="1568" spans="15:16" x14ac:dyDescent="0.35">
      <c r="O1568" s="5">
        <v>63972</v>
      </c>
      <c r="P1568">
        <v>1</v>
      </c>
    </row>
    <row r="1569" spans="15:16" x14ac:dyDescent="0.35">
      <c r="O1569" s="4">
        <v>75315</v>
      </c>
      <c r="P1569">
        <v>0</v>
      </c>
    </row>
    <row r="1570" spans="15:16" x14ac:dyDescent="0.35">
      <c r="O1570" s="5">
        <v>55517</v>
      </c>
      <c r="P1570">
        <v>1</v>
      </c>
    </row>
    <row r="1571" spans="15:16" x14ac:dyDescent="0.35">
      <c r="O1571" s="4">
        <v>75283</v>
      </c>
      <c r="P1571">
        <v>0</v>
      </c>
    </row>
    <row r="1572" spans="15:16" x14ac:dyDescent="0.35">
      <c r="O1572" s="5">
        <v>82800</v>
      </c>
      <c r="P1572">
        <v>3</v>
      </c>
    </row>
    <row r="1573" spans="15:16" x14ac:dyDescent="0.35">
      <c r="O1573" s="4">
        <v>38998</v>
      </c>
      <c r="P1573">
        <v>0</v>
      </c>
    </row>
    <row r="1574" spans="15:16" x14ac:dyDescent="0.35">
      <c r="O1574" s="5">
        <v>90638</v>
      </c>
      <c r="P1574">
        <v>2</v>
      </c>
    </row>
    <row r="1575" spans="15:16" x14ac:dyDescent="0.35">
      <c r="O1575" s="4">
        <v>27161</v>
      </c>
      <c r="P1575">
        <v>0</v>
      </c>
    </row>
    <row r="1576" spans="15:16" x14ac:dyDescent="0.35">
      <c r="O1576" s="5">
        <v>42014</v>
      </c>
      <c r="P1576">
        <v>1</v>
      </c>
    </row>
    <row r="1577" spans="15:16" x14ac:dyDescent="0.35">
      <c r="O1577" s="4">
        <v>38201</v>
      </c>
      <c r="P1577">
        <v>0</v>
      </c>
    </row>
    <row r="1578" spans="15:16" x14ac:dyDescent="0.35">
      <c r="O1578" s="5">
        <v>45203</v>
      </c>
      <c r="P1578">
        <v>1</v>
      </c>
    </row>
    <row r="1579" spans="15:16" x14ac:dyDescent="0.35">
      <c r="O1579" s="4">
        <v>81574</v>
      </c>
      <c r="P1579">
        <v>2</v>
      </c>
    </row>
    <row r="1580" spans="15:16" x14ac:dyDescent="0.35">
      <c r="O1580" s="5">
        <v>34935</v>
      </c>
      <c r="P1580">
        <v>0</v>
      </c>
    </row>
    <row r="1581" spans="15:16" x14ac:dyDescent="0.35">
      <c r="O1581" s="4">
        <v>60482</v>
      </c>
      <c r="P1581">
        <v>0</v>
      </c>
    </row>
    <row r="1582" spans="15:16" x14ac:dyDescent="0.35">
      <c r="O1582" s="5">
        <v>34633</v>
      </c>
      <c r="P1582">
        <v>0</v>
      </c>
    </row>
    <row r="1583" spans="15:16" x14ac:dyDescent="0.35">
      <c r="O1583" s="4">
        <v>78093</v>
      </c>
      <c r="P1583">
        <v>0</v>
      </c>
    </row>
    <row r="1584" spans="15:16" x14ac:dyDescent="0.35">
      <c r="O1584" s="5">
        <v>82460</v>
      </c>
      <c r="P1584">
        <v>0</v>
      </c>
    </row>
    <row r="1585" spans="15:16" x14ac:dyDescent="0.35">
      <c r="O1585" s="4">
        <v>45903</v>
      </c>
      <c r="P1585">
        <v>0</v>
      </c>
    </row>
    <row r="1586" spans="15:16" x14ac:dyDescent="0.35">
      <c r="O1586" s="5">
        <v>81361</v>
      </c>
      <c r="P1586">
        <v>1</v>
      </c>
    </row>
    <row r="1587" spans="15:16" x14ac:dyDescent="0.35">
      <c r="O1587" s="4">
        <v>35860</v>
      </c>
      <c r="P1587">
        <v>2</v>
      </c>
    </row>
    <row r="1588" spans="15:16" x14ac:dyDescent="0.35">
      <c r="O1588" s="5">
        <v>40442</v>
      </c>
      <c r="P1588">
        <v>1</v>
      </c>
    </row>
    <row r="1589" spans="15:16" x14ac:dyDescent="0.35">
      <c r="O1589" s="4">
        <v>61482</v>
      </c>
      <c r="P1589">
        <v>0</v>
      </c>
    </row>
    <row r="1590" spans="15:16" x14ac:dyDescent="0.35">
      <c r="O1590" s="5">
        <v>34968</v>
      </c>
      <c r="P1590">
        <v>0</v>
      </c>
    </row>
    <row r="1591" spans="15:16" x14ac:dyDescent="0.35">
      <c r="O1591" s="4">
        <v>75794</v>
      </c>
      <c r="P1591">
        <v>1</v>
      </c>
    </row>
    <row r="1592" spans="15:16" x14ac:dyDescent="0.35">
      <c r="O1592" s="5">
        <v>31497</v>
      </c>
      <c r="P1592">
        <v>0</v>
      </c>
    </row>
    <row r="1593" spans="15:16" x14ac:dyDescent="0.35">
      <c r="O1593" s="4">
        <v>74268</v>
      </c>
      <c r="P1593">
        <v>0</v>
      </c>
    </row>
    <row r="1594" spans="15:16" x14ac:dyDescent="0.35">
      <c r="O1594" s="5">
        <v>13724</v>
      </c>
      <c r="P1594">
        <v>1</v>
      </c>
    </row>
    <row r="1595" spans="15:16" x14ac:dyDescent="0.35">
      <c r="O1595" s="4">
        <v>45143</v>
      </c>
      <c r="P1595">
        <v>0</v>
      </c>
    </row>
    <row r="1596" spans="15:16" x14ac:dyDescent="0.35">
      <c r="O1596" s="5">
        <v>52569</v>
      </c>
      <c r="P1596">
        <v>0</v>
      </c>
    </row>
    <row r="1597" spans="15:16" x14ac:dyDescent="0.35">
      <c r="O1597" s="4">
        <v>48432</v>
      </c>
      <c r="P1597">
        <v>1</v>
      </c>
    </row>
    <row r="1598" spans="15:16" x14ac:dyDescent="0.35">
      <c r="O1598" s="5">
        <v>17144</v>
      </c>
      <c r="P1598">
        <v>0</v>
      </c>
    </row>
    <row r="1599" spans="15:16" x14ac:dyDescent="0.35">
      <c r="O1599" s="4">
        <v>36108</v>
      </c>
      <c r="P1599">
        <v>1</v>
      </c>
    </row>
    <row r="1600" spans="15:16" x14ac:dyDescent="0.35">
      <c r="O1600" s="5">
        <v>76445</v>
      </c>
      <c r="P1600">
        <v>0</v>
      </c>
    </row>
    <row r="1601" spans="15:16" x14ac:dyDescent="0.35">
      <c r="O1601" s="4">
        <v>36663</v>
      </c>
      <c r="P1601">
        <v>0</v>
      </c>
    </row>
    <row r="1602" spans="15:16" x14ac:dyDescent="0.35">
      <c r="O1602" s="5">
        <v>53843</v>
      </c>
      <c r="P1602">
        <v>0</v>
      </c>
    </row>
    <row r="1603" spans="15:16" x14ac:dyDescent="0.35">
      <c r="O1603" s="4">
        <v>90226</v>
      </c>
      <c r="P1603">
        <v>1</v>
      </c>
    </row>
    <row r="1604" spans="15:16" x14ac:dyDescent="0.35">
      <c r="O1604" s="5">
        <v>70638</v>
      </c>
      <c r="P1604">
        <v>1</v>
      </c>
    </row>
    <row r="1605" spans="15:16" x14ac:dyDescent="0.35">
      <c r="O1605" s="4">
        <v>44512</v>
      </c>
      <c r="P1605">
        <v>0</v>
      </c>
    </row>
    <row r="1606" spans="15:16" x14ac:dyDescent="0.35">
      <c r="O1606" s="5">
        <v>27116</v>
      </c>
      <c r="P1606">
        <v>0</v>
      </c>
    </row>
    <row r="1607" spans="15:16" x14ac:dyDescent="0.35">
      <c r="O1607" s="4">
        <v>54072</v>
      </c>
      <c r="P1607">
        <v>0</v>
      </c>
    </row>
    <row r="1608" spans="15:16" x14ac:dyDescent="0.35">
      <c r="O1608" s="5">
        <v>71855</v>
      </c>
      <c r="P1608">
        <v>0</v>
      </c>
    </row>
    <row r="1609" spans="15:16" x14ac:dyDescent="0.35">
      <c r="O1609" s="4">
        <v>51250</v>
      </c>
      <c r="P1609">
        <v>1</v>
      </c>
    </row>
    <row r="1610" spans="15:16" x14ac:dyDescent="0.35">
      <c r="O1610" s="5">
        <v>60432</v>
      </c>
      <c r="P1610">
        <v>0</v>
      </c>
    </row>
    <row r="1611" spans="15:16" x14ac:dyDescent="0.35">
      <c r="O1611" s="4">
        <v>65526</v>
      </c>
      <c r="P1611">
        <v>0</v>
      </c>
    </row>
    <row r="1612" spans="15:16" x14ac:dyDescent="0.35">
      <c r="O1612" s="5">
        <v>68655</v>
      </c>
      <c r="P1612">
        <v>0</v>
      </c>
    </row>
    <row r="1613" spans="15:16" x14ac:dyDescent="0.35">
      <c r="O1613" s="4">
        <v>12393</v>
      </c>
      <c r="P1613">
        <v>0</v>
      </c>
    </row>
    <row r="1614" spans="15:16" x14ac:dyDescent="0.35">
      <c r="O1614" s="5">
        <v>64509</v>
      </c>
      <c r="P1614">
        <v>2</v>
      </c>
    </row>
    <row r="1615" spans="15:16" x14ac:dyDescent="0.35">
      <c r="O1615" s="4">
        <v>33955</v>
      </c>
      <c r="P1615">
        <v>0</v>
      </c>
    </row>
    <row r="1616" spans="15:16" x14ac:dyDescent="0.35">
      <c r="O1616" s="5">
        <v>31353</v>
      </c>
      <c r="P1616">
        <v>1</v>
      </c>
    </row>
    <row r="1617" spans="15:16" x14ac:dyDescent="0.35">
      <c r="O1617" s="4">
        <v>55434</v>
      </c>
      <c r="P1617">
        <v>0</v>
      </c>
    </row>
    <row r="1618" spans="15:16" x14ac:dyDescent="0.35">
      <c r="O1618" s="5">
        <v>28359</v>
      </c>
      <c r="P1618">
        <v>0</v>
      </c>
    </row>
    <row r="1619" spans="15:16" x14ac:dyDescent="0.35">
      <c r="O1619" s="4">
        <v>57100</v>
      </c>
      <c r="P1619">
        <v>0</v>
      </c>
    </row>
    <row r="1620" spans="15:16" x14ac:dyDescent="0.35">
      <c r="O1620" s="5">
        <v>69139</v>
      </c>
      <c r="P1620">
        <v>0</v>
      </c>
    </row>
    <row r="1621" spans="15:16" x14ac:dyDescent="0.35">
      <c r="O1621" s="4">
        <v>52973</v>
      </c>
      <c r="P1621">
        <v>0</v>
      </c>
    </row>
    <row r="1622" spans="15:16" x14ac:dyDescent="0.35">
      <c r="O1622" s="5">
        <v>51717</v>
      </c>
      <c r="P1622">
        <v>1</v>
      </c>
    </row>
    <row r="1623" spans="15:16" x14ac:dyDescent="0.35">
      <c r="O1623" s="4">
        <v>18793</v>
      </c>
      <c r="P1623">
        <v>0</v>
      </c>
    </row>
    <row r="1624" spans="15:16" x14ac:dyDescent="0.35">
      <c r="O1624" s="5">
        <v>66664</v>
      </c>
      <c r="P1624">
        <v>0</v>
      </c>
    </row>
    <row r="1625" spans="15:16" x14ac:dyDescent="0.35">
      <c r="O1625" s="4">
        <v>50664</v>
      </c>
      <c r="P1625">
        <v>0</v>
      </c>
    </row>
    <row r="1626" spans="15:16" x14ac:dyDescent="0.35">
      <c r="O1626" s="5">
        <v>54414</v>
      </c>
      <c r="P1626">
        <v>0</v>
      </c>
    </row>
    <row r="1627" spans="15:16" x14ac:dyDescent="0.35">
      <c r="O1627" s="4">
        <v>54549</v>
      </c>
      <c r="P1627">
        <v>0</v>
      </c>
    </row>
    <row r="1628" spans="15:16" x14ac:dyDescent="0.35">
      <c r="O1628" s="5">
        <v>47111</v>
      </c>
      <c r="P1628">
        <v>0</v>
      </c>
    </row>
    <row r="1629" spans="15:16" x14ac:dyDescent="0.35">
      <c r="O1629" s="4">
        <v>41003</v>
      </c>
      <c r="P1629">
        <v>0</v>
      </c>
    </row>
    <row r="1630" spans="15:16" x14ac:dyDescent="0.35">
      <c r="O1630" s="5">
        <v>19444</v>
      </c>
      <c r="P1630">
        <v>1</v>
      </c>
    </row>
    <row r="1631" spans="15:16" x14ac:dyDescent="0.35">
      <c r="O1631" s="4">
        <v>36301</v>
      </c>
      <c r="P1631">
        <v>0</v>
      </c>
    </row>
    <row r="1632" spans="15:16" x14ac:dyDescent="0.35">
      <c r="O1632" s="5">
        <v>73059</v>
      </c>
      <c r="P1632">
        <v>0</v>
      </c>
    </row>
    <row r="1633" spans="15:16" x14ac:dyDescent="0.35">
      <c r="O1633" s="4">
        <v>42731</v>
      </c>
      <c r="P1633">
        <v>0</v>
      </c>
    </row>
    <row r="1634" spans="15:16" x14ac:dyDescent="0.35">
      <c r="O1634" s="5">
        <v>52854</v>
      </c>
      <c r="P1634">
        <v>0</v>
      </c>
    </row>
    <row r="1635" spans="15:16" x14ac:dyDescent="0.35">
      <c r="O1635" s="4">
        <v>22775</v>
      </c>
      <c r="P1635">
        <v>0</v>
      </c>
    </row>
    <row r="1636" spans="15:16" x14ac:dyDescent="0.35">
      <c r="O1636" s="5">
        <v>46681</v>
      </c>
      <c r="P1636">
        <v>0</v>
      </c>
    </row>
    <row r="1637" spans="15:16" x14ac:dyDescent="0.35">
      <c r="O1637" s="4">
        <v>59821</v>
      </c>
      <c r="P1637">
        <v>0</v>
      </c>
    </row>
    <row r="1638" spans="15:16" x14ac:dyDescent="0.35">
      <c r="O1638" s="5">
        <v>50002</v>
      </c>
      <c r="P1638">
        <v>0</v>
      </c>
    </row>
    <row r="1639" spans="15:16" x14ac:dyDescent="0.35">
      <c r="O1639" s="4">
        <v>69755</v>
      </c>
      <c r="P1639">
        <v>0</v>
      </c>
    </row>
    <row r="1640" spans="15:16" x14ac:dyDescent="0.35">
      <c r="O1640" s="5">
        <v>44078</v>
      </c>
      <c r="P1640">
        <v>0</v>
      </c>
    </row>
    <row r="1641" spans="15:16" x14ac:dyDescent="0.35">
      <c r="O1641" s="4">
        <v>30560</v>
      </c>
      <c r="P1641">
        <v>0</v>
      </c>
    </row>
    <row r="1642" spans="15:16" x14ac:dyDescent="0.35">
      <c r="O1642" s="5">
        <v>35924</v>
      </c>
      <c r="P1642">
        <v>0</v>
      </c>
    </row>
    <row r="1643" spans="15:16" x14ac:dyDescent="0.35">
      <c r="O1643" s="4">
        <v>64140</v>
      </c>
      <c r="P1643">
        <v>4</v>
      </c>
    </row>
    <row r="1644" spans="15:16" x14ac:dyDescent="0.35">
      <c r="O1644" s="5">
        <v>56386</v>
      </c>
      <c r="P1644">
        <v>0</v>
      </c>
    </row>
    <row r="1645" spans="15:16" x14ac:dyDescent="0.35">
      <c r="O1645" s="4">
        <v>24594</v>
      </c>
      <c r="P1645">
        <v>0</v>
      </c>
    </row>
    <row r="1646" spans="15:16" x14ac:dyDescent="0.35">
      <c r="O1646" s="5">
        <v>75774</v>
      </c>
      <c r="P1646">
        <v>0</v>
      </c>
    </row>
    <row r="1647" spans="15:16" x14ac:dyDescent="0.35">
      <c r="O1647" s="4">
        <v>39228</v>
      </c>
      <c r="P1647">
        <v>0</v>
      </c>
    </row>
    <row r="1648" spans="15:16" x14ac:dyDescent="0.35">
      <c r="O1648" s="5">
        <v>58494</v>
      </c>
      <c r="P1648">
        <v>0</v>
      </c>
    </row>
    <row r="1649" spans="15:16" x14ac:dyDescent="0.35">
      <c r="O1649" s="4">
        <v>58684</v>
      </c>
      <c r="P1649">
        <v>1</v>
      </c>
    </row>
    <row r="1650" spans="15:16" x14ac:dyDescent="0.35">
      <c r="O1650" s="5">
        <v>57136</v>
      </c>
      <c r="P1650">
        <v>1</v>
      </c>
    </row>
    <row r="1651" spans="15:16" x14ac:dyDescent="0.35">
      <c r="O1651" s="4">
        <v>56551</v>
      </c>
      <c r="P1651">
        <v>0</v>
      </c>
    </row>
    <row r="1652" spans="15:16" x14ac:dyDescent="0.35">
      <c r="O1652" s="5">
        <v>22448</v>
      </c>
      <c r="P1652">
        <v>0</v>
      </c>
    </row>
    <row r="1653" spans="15:16" x14ac:dyDescent="0.35">
      <c r="O1653" s="4">
        <v>82014</v>
      </c>
      <c r="P1653">
        <v>1</v>
      </c>
    </row>
    <row r="1654" spans="15:16" x14ac:dyDescent="0.35">
      <c r="O1654" s="5">
        <v>34213</v>
      </c>
      <c r="P1654">
        <v>1</v>
      </c>
    </row>
    <row r="1655" spans="15:16" x14ac:dyDescent="0.35">
      <c r="O1655" s="4">
        <v>157146</v>
      </c>
      <c r="P1655">
        <v>0</v>
      </c>
    </row>
    <row r="1656" spans="15:16" x14ac:dyDescent="0.35">
      <c r="O1656" s="5">
        <v>25358</v>
      </c>
      <c r="P1656">
        <v>0</v>
      </c>
    </row>
    <row r="1657" spans="15:16" x14ac:dyDescent="0.35">
      <c r="O1657" s="4">
        <v>35544</v>
      </c>
      <c r="P1657">
        <v>0</v>
      </c>
    </row>
    <row r="1658" spans="15:16" x14ac:dyDescent="0.35">
      <c r="O1658" s="5">
        <v>36634</v>
      </c>
      <c r="P1658">
        <v>0</v>
      </c>
    </row>
    <row r="1659" spans="15:16" x14ac:dyDescent="0.35">
      <c r="O1659" s="4">
        <v>62670</v>
      </c>
      <c r="P1659">
        <v>0</v>
      </c>
    </row>
    <row r="1660" spans="15:16" x14ac:dyDescent="0.35">
      <c r="O1660" s="5">
        <v>50334</v>
      </c>
      <c r="P1660">
        <v>0</v>
      </c>
    </row>
    <row r="1661" spans="15:16" x14ac:dyDescent="0.35">
      <c r="O1661" s="4">
        <v>72066</v>
      </c>
      <c r="P1661">
        <v>3</v>
      </c>
    </row>
    <row r="1662" spans="15:16" x14ac:dyDescent="0.35">
      <c r="O1662" s="5">
        <v>50729</v>
      </c>
      <c r="P1662">
        <v>0</v>
      </c>
    </row>
    <row r="1663" spans="15:16" x14ac:dyDescent="0.35">
      <c r="O1663" s="4">
        <v>34916</v>
      </c>
      <c r="P1663">
        <v>0</v>
      </c>
    </row>
    <row r="1664" spans="15:16" x14ac:dyDescent="0.35">
      <c r="O1664" s="5">
        <v>64892</v>
      </c>
      <c r="P1664">
        <v>0</v>
      </c>
    </row>
    <row r="1665" spans="15:16" x14ac:dyDescent="0.35">
      <c r="O1665" s="4">
        <v>43602</v>
      </c>
      <c r="P1665">
        <v>0</v>
      </c>
    </row>
    <row r="1666" spans="15:16" x14ac:dyDescent="0.35">
      <c r="O1666" s="5">
        <v>33996</v>
      </c>
      <c r="P1666">
        <v>0</v>
      </c>
    </row>
    <row r="1667" spans="15:16" x14ac:dyDescent="0.35">
      <c r="O1667" s="4">
        <v>41473</v>
      </c>
      <c r="P1667">
        <v>0</v>
      </c>
    </row>
    <row r="1668" spans="15:16" x14ac:dyDescent="0.35">
      <c r="O1668" s="5">
        <v>63246</v>
      </c>
      <c r="P1668">
        <v>0</v>
      </c>
    </row>
    <row r="1669" spans="15:16" x14ac:dyDescent="0.35">
      <c r="O1669" s="4">
        <v>36732</v>
      </c>
      <c r="P1669">
        <v>0</v>
      </c>
    </row>
    <row r="1670" spans="15:16" x14ac:dyDescent="0.35">
      <c r="O1670" s="5">
        <v>69084</v>
      </c>
      <c r="P1670">
        <v>0</v>
      </c>
    </row>
    <row r="1671" spans="15:16" x14ac:dyDescent="0.35">
      <c r="O1671" s="4">
        <v>77766</v>
      </c>
      <c r="P1671">
        <v>2</v>
      </c>
    </row>
    <row r="1672" spans="15:16" x14ac:dyDescent="0.35">
      <c r="O1672" s="5">
        <v>37929</v>
      </c>
      <c r="P1672">
        <v>3</v>
      </c>
    </row>
    <row r="1673" spans="15:16" x14ac:dyDescent="0.35">
      <c r="O1673" s="4">
        <v>86610</v>
      </c>
      <c r="P1673">
        <v>0</v>
      </c>
    </row>
    <row r="1674" spans="15:16" x14ac:dyDescent="0.35">
      <c r="O1674" s="5">
        <v>80141</v>
      </c>
      <c r="P1674">
        <v>2</v>
      </c>
    </row>
    <row r="1675" spans="15:16" x14ac:dyDescent="0.35">
      <c r="O1675" s="4">
        <v>72635</v>
      </c>
      <c r="P1675">
        <v>1</v>
      </c>
    </row>
    <row r="1676" spans="15:16" x14ac:dyDescent="0.35">
      <c r="O1676" s="5">
        <v>69016</v>
      </c>
      <c r="P1676">
        <v>0</v>
      </c>
    </row>
    <row r="1677" spans="15:16" x14ac:dyDescent="0.35">
      <c r="O1677" s="4">
        <v>20193</v>
      </c>
      <c r="P1677">
        <v>0</v>
      </c>
    </row>
    <row r="1678" spans="15:16" x14ac:dyDescent="0.35">
      <c r="O1678" s="5">
        <v>27573</v>
      </c>
      <c r="P1678">
        <v>0</v>
      </c>
    </row>
    <row r="1679" spans="15:16" x14ac:dyDescent="0.35">
      <c r="O1679" s="4">
        <v>15862</v>
      </c>
      <c r="P1679">
        <v>0</v>
      </c>
    </row>
    <row r="1680" spans="15:16" x14ac:dyDescent="0.35">
      <c r="O1680" s="5">
        <v>49544</v>
      </c>
      <c r="P1680">
        <v>0</v>
      </c>
    </row>
    <row r="1681" spans="15:16" x14ac:dyDescent="0.35">
      <c r="O1681" s="4">
        <v>33228</v>
      </c>
      <c r="P1681">
        <v>0</v>
      </c>
    </row>
    <row r="1682" spans="15:16" x14ac:dyDescent="0.35">
      <c r="O1682" s="5">
        <v>70440</v>
      </c>
      <c r="P1682">
        <v>1</v>
      </c>
    </row>
    <row r="1683" spans="15:16" x14ac:dyDescent="0.35">
      <c r="O1683" s="4">
        <v>38232</v>
      </c>
      <c r="P1683">
        <v>0</v>
      </c>
    </row>
    <row r="1684" spans="15:16" x14ac:dyDescent="0.35">
      <c r="O1684" s="5">
        <v>22554</v>
      </c>
      <c r="P1684">
        <v>0</v>
      </c>
    </row>
    <row r="1685" spans="15:16" x14ac:dyDescent="0.35">
      <c r="O1685" s="4">
        <v>23536</v>
      </c>
      <c r="P1685">
        <v>0</v>
      </c>
    </row>
    <row r="1686" spans="15:16" x14ac:dyDescent="0.35">
      <c r="O1686" s="5">
        <v>49413</v>
      </c>
      <c r="P1686">
        <v>0</v>
      </c>
    </row>
    <row r="1687" spans="15:16" x14ac:dyDescent="0.35">
      <c r="O1687" s="4">
        <v>42231</v>
      </c>
      <c r="P1687">
        <v>0</v>
      </c>
    </row>
    <row r="1688" spans="15:16" x14ac:dyDescent="0.35">
      <c r="O1688" s="5">
        <v>78789</v>
      </c>
      <c r="P1688">
        <v>1</v>
      </c>
    </row>
    <row r="1689" spans="15:16" x14ac:dyDescent="0.35">
      <c r="O1689" s="4">
        <v>56534</v>
      </c>
      <c r="P1689">
        <v>3</v>
      </c>
    </row>
    <row r="1690" spans="15:16" x14ac:dyDescent="0.35">
      <c r="O1690" s="5">
        <v>58350</v>
      </c>
      <c r="P1690">
        <v>0</v>
      </c>
    </row>
    <row r="1691" spans="15:16" x14ac:dyDescent="0.35">
      <c r="O1691" s="4">
        <v>81217</v>
      </c>
      <c r="P1691">
        <v>0</v>
      </c>
    </row>
    <row r="1692" spans="15:16" x14ac:dyDescent="0.35">
      <c r="O1692" s="5">
        <v>49090</v>
      </c>
      <c r="P1692">
        <v>0</v>
      </c>
    </row>
    <row r="1693" spans="15:16" x14ac:dyDescent="0.35">
      <c r="O1693" s="4">
        <v>61787</v>
      </c>
      <c r="P1693">
        <v>0</v>
      </c>
    </row>
    <row r="1694" spans="15:16" x14ac:dyDescent="0.35">
      <c r="O1694" s="5">
        <v>18169</v>
      </c>
      <c r="P1694">
        <v>0</v>
      </c>
    </row>
    <row r="1695" spans="15:16" x14ac:dyDescent="0.35">
      <c r="O1695" s="4">
        <v>24336</v>
      </c>
      <c r="P1695">
        <v>0</v>
      </c>
    </row>
    <row r="1696" spans="15:16" x14ac:dyDescent="0.35">
      <c r="O1696" s="5">
        <v>18222</v>
      </c>
      <c r="P1696">
        <v>0</v>
      </c>
    </row>
    <row r="1697" spans="15:16" x14ac:dyDescent="0.35">
      <c r="O1697" s="4">
        <v>62335</v>
      </c>
      <c r="P1697">
        <v>0</v>
      </c>
    </row>
    <row r="1698" spans="15:16" x14ac:dyDescent="0.35">
      <c r="O1698" s="5">
        <v>42033</v>
      </c>
      <c r="P1698">
        <v>0</v>
      </c>
    </row>
    <row r="1699" spans="15:16" x14ac:dyDescent="0.35">
      <c r="O1699" s="4">
        <v>86580</v>
      </c>
      <c r="P1699">
        <v>1</v>
      </c>
    </row>
    <row r="1700" spans="15:16" x14ac:dyDescent="0.35">
      <c r="O1700" s="5">
        <v>41437</v>
      </c>
      <c r="P1700">
        <v>0</v>
      </c>
    </row>
    <row r="1701" spans="15:16" x14ac:dyDescent="0.35">
      <c r="O1701" s="4">
        <v>73705</v>
      </c>
      <c r="P1701">
        <v>0</v>
      </c>
    </row>
    <row r="1702" spans="15:16" x14ac:dyDescent="0.35">
      <c r="O1702" s="5">
        <v>61064</v>
      </c>
      <c r="P1702">
        <v>0</v>
      </c>
    </row>
    <row r="1703" spans="15:16" x14ac:dyDescent="0.35">
      <c r="O1703" s="4">
        <v>38452</v>
      </c>
      <c r="P1703">
        <v>0</v>
      </c>
    </row>
    <row r="1704" spans="15:16" x14ac:dyDescent="0.35">
      <c r="O1704" s="5">
        <v>18358</v>
      </c>
      <c r="P1704">
        <v>0</v>
      </c>
    </row>
    <row r="1705" spans="15:16" x14ac:dyDescent="0.35">
      <c r="O1705" s="4">
        <v>55012</v>
      </c>
      <c r="P1705">
        <v>0</v>
      </c>
    </row>
    <row r="1706" spans="15:16" x14ac:dyDescent="0.35">
      <c r="O1706" s="5">
        <v>9722</v>
      </c>
      <c r="P1706">
        <v>1</v>
      </c>
    </row>
    <row r="1707" spans="15:16" x14ac:dyDescent="0.35">
      <c r="O1707" s="4">
        <v>38175</v>
      </c>
      <c r="P1707">
        <v>0</v>
      </c>
    </row>
    <row r="1708" spans="15:16" x14ac:dyDescent="0.35">
      <c r="O1708" s="5">
        <v>58656</v>
      </c>
      <c r="P1708">
        <v>1</v>
      </c>
    </row>
    <row r="1709" spans="15:16" x14ac:dyDescent="0.35">
      <c r="O1709" s="4">
        <v>52117</v>
      </c>
      <c r="P1709">
        <v>0</v>
      </c>
    </row>
    <row r="1710" spans="15:16" x14ac:dyDescent="0.35">
      <c r="O1710" s="5">
        <v>64813</v>
      </c>
      <c r="P1710">
        <v>0</v>
      </c>
    </row>
    <row r="1711" spans="15:16" x14ac:dyDescent="0.35">
      <c r="O1711" s="4">
        <v>54222</v>
      </c>
      <c r="P1711">
        <v>0</v>
      </c>
    </row>
    <row r="1712" spans="15:16" x14ac:dyDescent="0.35">
      <c r="O1712" s="5">
        <v>83512</v>
      </c>
      <c r="P1712">
        <v>5</v>
      </c>
    </row>
    <row r="1713" spans="15:16" x14ac:dyDescent="0.35">
      <c r="O1713" s="4">
        <v>77520</v>
      </c>
      <c r="P1713">
        <v>4</v>
      </c>
    </row>
    <row r="1714" spans="15:16" x14ac:dyDescent="0.35">
      <c r="O1714" s="5">
        <v>41154</v>
      </c>
      <c r="P1714">
        <v>0</v>
      </c>
    </row>
    <row r="1715" spans="15:16" x14ac:dyDescent="0.35">
      <c r="O1715" s="4">
        <v>80398</v>
      </c>
      <c r="P1715">
        <v>1</v>
      </c>
    </row>
    <row r="1716" spans="15:16" x14ac:dyDescent="0.35">
      <c r="O1716" s="5">
        <v>18746</v>
      </c>
      <c r="P1716">
        <v>0</v>
      </c>
    </row>
    <row r="1717" spans="15:16" x14ac:dyDescent="0.35">
      <c r="O1717" s="4">
        <v>35196</v>
      </c>
      <c r="P1717">
        <v>0</v>
      </c>
    </row>
    <row r="1718" spans="15:16" x14ac:dyDescent="0.35">
      <c r="O1718" s="5">
        <v>60230</v>
      </c>
      <c r="P1718">
        <v>0</v>
      </c>
    </row>
    <row r="1719" spans="15:16" x14ac:dyDescent="0.35">
      <c r="O1719" s="4">
        <v>22108</v>
      </c>
      <c r="P1719">
        <v>0</v>
      </c>
    </row>
    <row r="1720" spans="15:16" x14ac:dyDescent="0.35">
      <c r="O1720" s="5">
        <v>44392</v>
      </c>
      <c r="P1720">
        <v>0</v>
      </c>
    </row>
    <row r="1721" spans="15:16" x14ac:dyDescent="0.35">
      <c r="O1721" s="4">
        <v>55424</v>
      </c>
      <c r="P1721">
        <v>2</v>
      </c>
    </row>
    <row r="1722" spans="15:16" x14ac:dyDescent="0.35">
      <c r="O1722" s="5">
        <v>17688</v>
      </c>
      <c r="P1722">
        <v>0</v>
      </c>
    </row>
    <row r="1723" spans="15:16" x14ac:dyDescent="0.35">
      <c r="O1723" s="4">
        <v>92491</v>
      </c>
      <c r="P1723">
        <v>4</v>
      </c>
    </row>
    <row r="1724" spans="15:16" x14ac:dyDescent="0.35">
      <c r="O1724" s="5">
        <v>90273</v>
      </c>
      <c r="P1724">
        <v>4</v>
      </c>
    </row>
    <row r="1725" spans="15:16" x14ac:dyDescent="0.35">
      <c r="O1725" s="4">
        <v>82571</v>
      </c>
      <c r="P1725">
        <v>1</v>
      </c>
    </row>
    <row r="1726" spans="15:16" x14ac:dyDescent="0.35">
      <c r="O1726" s="5">
        <v>38513</v>
      </c>
      <c r="P1726">
        <v>1</v>
      </c>
    </row>
    <row r="1727" spans="15:16" x14ac:dyDescent="0.35">
      <c r="O1727" s="4">
        <v>16653</v>
      </c>
      <c r="P1727">
        <v>1</v>
      </c>
    </row>
    <row r="1728" spans="15:16" x14ac:dyDescent="0.35">
      <c r="O1728" s="5">
        <v>42586</v>
      </c>
      <c r="P1728">
        <v>1</v>
      </c>
    </row>
    <row r="1729" spans="15:16" x14ac:dyDescent="0.35">
      <c r="O1729" s="4">
        <v>23529</v>
      </c>
      <c r="P1729">
        <v>0</v>
      </c>
    </row>
    <row r="1730" spans="15:16" x14ac:dyDescent="0.35">
      <c r="O1730" s="5">
        <v>74881</v>
      </c>
      <c r="P1730">
        <v>0</v>
      </c>
    </row>
    <row r="1731" spans="15:16" x14ac:dyDescent="0.35">
      <c r="O1731" s="4">
        <v>71107</v>
      </c>
      <c r="P1731">
        <v>0</v>
      </c>
    </row>
    <row r="1732" spans="15:16" x14ac:dyDescent="0.35">
      <c r="O1732" s="5">
        <v>46910</v>
      </c>
      <c r="P1732">
        <v>0</v>
      </c>
    </row>
    <row r="1733" spans="15:16" x14ac:dyDescent="0.35">
      <c r="O1733" s="4">
        <v>18690</v>
      </c>
      <c r="P1733">
        <v>0</v>
      </c>
    </row>
    <row r="1734" spans="15:16" x14ac:dyDescent="0.35">
      <c r="O1734" s="5">
        <v>37244</v>
      </c>
      <c r="P1734">
        <v>1</v>
      </c>
    </row>
    <row r="1735" spans="15:16" x14ac:dyDescent="0.35">
      <c r="O1735" s="4">
        <v>82427</v>
      </c>
      <c r="P1735">
        <v>1</v>
      </c>
    </row>
    <row r="1736" spans="15:16" x14ac:dyDescent="0.35">
      <c r="O1736" s="5">
        <v>75342</v>
      </c>
      <c r="P1736">
        <v>0</v>
      </c>
    </row>
    <row r="1737" spans="15:16" x14ac:dyDescent="0.35">
      <c r="O1737" s="4">
        <v>70044</v>
      </c>
      <c r="P1737">
        <v>0</v>
      </c>
    </row>
    <row r="1738" spans="15:16" x14ac:dyDescent="0.35">
      <c r="O1738" s="5">
        <v>79146</v>
      </c>
      <c r="P1738">
        <v>0</v>
      </c>
    </row>
    <row r="1739" spans="15:16" x14ac:dyDescent="0.35">
      <c r="O1739" s="4">
        <v>77437</v>
      </c>
      <c r="P1739">
        <v>1</v>
      </c>
    </row>
    <row r="1740" spans="15:16" x14ac:dyDescent="0.35">
      <c r="O1740" s="5">
        <v>54984</v>
      </c>
      <c r="P1740">
        <v>1</v>
      </c>
    </row>
    <row r="1741" spans="15:16" x14ac:dyDescent="0.35">
      <c r="O1741" s="4">
        <v>42403</v>
      </c>
      <c r="P1741">
        <v>0</v>
      </c>
    </row>
    <row r="1742" spans="15:16" x14ac:dyDescent="0.35">
      <c r="O1742" s="5">
        <v>55761</v>
      </c>
      <c r="P1742">
        <v>1</v>
      </c>
    </row>
    <row r="1743" spans="15:16" x14ac:dyDescent="0.35">
      <c r="O1743" s="4">
        <v>37292</v>
      </c>
      <c r="P1743">
        <v>0</v>
      </c>
    </row>
    <row r="1744" spans="15:16" x14ac:dyDescent="0.35">
      <c r="O1744" s="5">
        <v>45576</v>
      </c>
      <c r="P1744">
        <v>1</v>
      </c>
    </row>
    <row r="1745" spans="15:16" x14ac:dyDescent="0.35">
      <c r="O1745" s="4">
        <v>70321</v>
      </c>
      <c r="P1745">
        <v>1</v>
      </c>
    </row>
    <row r="1746" spans="15:16" x14ac:dyDescent="0.35">
      <c r="O1746" s="5">
        <v>58086</v>
      </c>
      <c r="P1746">
        <v>0</v>
      </c>
    </row>
    <row r="1747" spans="15:16" x14ac:dyDescent="0.35">
      <c r="O1747" s="4">
        <v>81795</v>
      </c>
      <c r="P1747">
        <v>0</v>
      </c>
    </row>
    <row r="1748" spans="15:16" x14ac:dyDescent="0.35">
      <c r="O1748" s="5">
        <v>28389</v>
      </c>
      <c r="P1748">
        <v>0</v>
      </c>
    </row>
    <row r="1749" spans="15:16" x14ac:dyDescent="0.35">
      <c r="O1749" s="4">
        <v>66835</v>
      </c>
      <c r="P1749">
        <v>0</v>
      </c>
    </row>
    <row r="1750" spans="15:16" x14ac:dyDescent="0.35">
      <c r="O1750" s="5">
        <v>69901</v>
      </c>
      <c r="P1750">
        <v>0</v>
      </c>
    </row>
    <row r="1751" spans="15:16" x14ac:dyDescent="0.35">
      <c r="O1751" s="4">
        <v>80360</v>
      </c>
      <c r="P1751">
        <v>3</v>
      </c>
    </row>
    <row r="1752" spans="15:16" x14ac:dyDescent="0.35">
      <c r="O1752" s="5">
        <v>63342</v>
      </c>
      <c r="P1752">
        <v>2</v>
      </c>
    </row>
    <row r="1753" spans="15:16" x14ac:dyDescent="0.35">
      <c r="O1753" s="4">
        <v>44989</v>
      </c>
      <c r="P1753">
        <v>0</v>
      </c>
    </row>
    <row r="1754" spans="15:16" x14ac:dyDescent="0.35">
      <c r="O1754" s="5">
        <v>31859</v>
      </c>
      <c r="P1754">
        <v>0</v>
      </c>
    </row>
    <row r="1755" spans="15:16" x14ac:dyDescent="0.35">
      <c r="O1755" s="4">
        <v>51569</v>
      </c>
      <c r="P1755">
        <v>2</v>
      </c>
    </row>
    <row r="1756" spans="15:16" x14ac:dyDescent="0.35">
      <c r="O1756" s="5">
        <v>30372</v>
      </c>
      <c r="P1756">
        <v>0</v>
      </c>
    </row>
    <row r="1757" spans="15:16" x14ac:dyDescent="0.35">
      <c r="O1757" s="4">
        <v>16014</v>
      </c>
      <c r="P1757">
        <v>0</v>
      </c>
    </row>
    <row r="1758" spans="15:16" x14ac:dyDescent="0.35">
      <c r="O1758" s="5">
        <v>41120</v>
      </c>
      <c r="P1758">
        <v>0</v>
      </c>
    </row>
    <row r="1759" spans="15:16" x14ac:dyDescent="0.35">
      <c r="O1759" s="4">
        <v>39763</v>
      </c>
      <c r="P1759">
        <v>1</v>
      </c>
    </row>
    <row r="1760" spans="15:16" x14ac:dyDescent="0.35">
      <c r="O1760" s="5">
        <v>38725</v>
      </c>
      <c r="P1760">
        <v>0</v>
      </c>
    </row>
    <row r="1761" spans="15:16" x14ac:dyDescent="0.35">
      <c r="O1761" s="4">
        <v>77981</v>
      </c>
      <c r="P1761">
        <v>0</v>
      </c>
    </row>
    <row r="1762" spans="15:16" x14ac:dyDescent="0.35">
      <c r="O1762" s="5">
        <v>62905</v>
      </c>
      <c r="P1762">
        <v>0</v>
      </c>
    </row>
    <row r="1763" spans="15:16" x14ac:dyDescent="0.35">
      <c r="O1763" s="4">
        <v>13533</v>
      </c>
      <c r="P1763">
        <v>0</v>
      </c>
    </row>
    <row r="1764" spans="15:16" x14ac:dyDescent="0.35">
      <c r="O1764" s="5">
        <v>59481</v>
      </c>
      <c r="P1764">
        <v>0</v>
      </c>
    </row>
    <row r="1765" spans="15:16" x14ac:dyDescent="0.35">
      <c r="O1765" s="4">
        <v>72117</v>
      </c>
      <c r="P1765">
        <v>0</v>
      </c>
    </row>
    <row r="1766" spans="15:16" x14ac:dyDescent="0.35">
      <c r="O1766" s="5">
        <v>21955</v>
      </c>
      <c r="P1766">
        <v>0</v>
      </c>
    </row>
    <row r="1767" spans="15:16" x14ac:dyDescent="0.35">
      <c r="O1767" s="4">
        <v>67131</v>
      </c>
      <c r="P1767">
        <v>0</v>
      </c>
    </row>
    <row r="1768" spans="15:16" x14ac:dyDescent="0.35">
      <c r="O1768" s="5">
        <v>36802</v>
      </c>
      <c r="P1768">
        <v>0</v>
      </c>
    </row>
    <row r="1769" spans="15:16" x14ac:dyDescent="0.35">
      <c r="O1769" s="4">
        <v>71853</v>
      </c>
      <c r="P1769">
        <v>0</v>
      </c>
    </row>
    <row r="1770" spans="15:16" x14ac:dyDescent="0.35">
      <c r="O1770" s="5">
        <v>28249</v>
      </c>
      <c r="P1770">
        <v>0</v>
      </c>
    </row>
    <row r="1771" spans="15:16" x14ac:dyDescent="0.35">
      <c r="O1771" s="4">
        <v>47808</v>
      </c>
      <c r="P1771">
        <v>1</v>
      </c>
    </row>
    <row r="1772" spans="15:16" x14ac:dyDescent="0.35">
      <c r="O1772" s="5">
        <v>25509</v>
      </c>
      <c r="P1772">
        <v>1</v>
      </c>
    </row>
    <row r="1773" spans="15:16" x14ac:dyDescent="0.35">
      <c r="O1773" s="4">
        <v>51012</v>
      </c>
      <c r="P1773">
        <v>0</v>
      </c>
    </row>
    <row r="1774" spans="15:16" x14ac:dyDescent="0.35">
      <c r="O1774" s="5">
        <v>70596</v>
      </c>
      <c r="P1774">
        <v>0</v>
      </c>
    </row>
    <row r="1775" spans="15:16" x14ac:dyDescent="0.35">
      <c r="O1775" s="4">
        <v>85431</v>
      </c>
      <c r="P1775">
        <v>0</v>
      </c>
    </row>
    <row r="1776" spans="15:16" x14ac:dyDescent="0.35">
      <c r="O1776" s="5">
        <v>42664</v>
      </c>
      <c r="P1776">
        <v>0</v>
      </c>
    </row>
    <row r="1777" spans="15:16" x14ac:dyDescent="0.35">
      <c r="O1777" s="4">
        <v>42586</v>
      </c>
      <c r="P1777">
        <v>1</v>
      </c>
    </row>
    <row r="1778" spans="15:16" x14ac:dyDescent="0.35">
      <c r="O1778" s="5">
        <v>29760</v>
      </c>
      <c r="P1778">
        <v>0</v>
      </c>
    </row>
    <row r="1779" spans="15:16" x14ac:dyDescent="0.35">
      <c r="O1779" s="4">
        <v>28973</v>
      </c>
      <c r="P1779">
        <v>0</v>
      </c>
    </row>
    <row r="1780" spans="15:16" x14ac:dyDescent="0.35">
      <c r="O1780" s="5">
        <v>39435</v>
      </c>
      <c r="P1780">
        <v>0</v>
      </c>
    </row>
    <row r="1781" spans="15:16" x14ac:dyDescent="0.35">
      <c r="O1781" s="4">
        <v>65370</v>
      </c>
      <c r="P1781">
        <v>0</v>
      </c>
    </row>
    <row r="1782" spans="15:16" x14ac:dyDescent="0.35">
      <c r="O1782" s="5">
        <v>20194</v>
      </c>
      <c r="P1782">
        <v>0</v>
      </c>
    </row>
    <row r="1783" spans="15:16" x14ac:dyDescent="0.35">
      <c r="O1783" s="4">
        <v>42473</v>
      </c>
      <c r="P1783">
        <v>0</v>
      </c>
    </row>
    <row r="1784" spans="15:16" x14ac:dyDescent="0.35">
      <c r="O1784" s="5">
        <v>64590</v>
      </c>
      <c r="P1784">
        <v>0</v>
      </c>
    </row>
    <row r="1785" spans="15:16" x14ac:dyDescent="0.35">
      <c r="O1785" s="4">
        <v>71232</v>
      </c>
      <c r="P1785">
        <v>0</v>
      </c>
    </row>
    <row r="1786" spans="15:16" x14ac:dyDescent="0.35">
      <c r="O1786" s="5">
        <v>34600</v>
      </c>
      <c r="P1786">
        <v>1</v>
      </c>
    </row>
    <row r="1787" spans="15:16" x14ac:dyDescent="0.35">
      <c r="O1787" s="4">
        <v>46904</v>
      </c>
      <c r="P1787">
        <v>0</v>
      </c>
    </row>
    <row r="1788" spans="15:16" x14ac:dyDescent="0.35">
      <c r="O1788" s="5">
        <v>49094</v>
      </c>
      <c r="P1788">
        <v>0</v>
      </c>
    </row>
    <row r="1789" spans="15:16" x14ac:dyDescent="0.35">
      <c r="O1789" s="4">
        <v>36075</v>
      </c>
      <c r="P1789">
        <v>0</v>
      </c>
    </row>
    <row r="1790" spans="15:16" x14ac:dyDescent="0.35">
      <c r="O1790" s="5">
        <v>60839</v>
      </c>
      <c r="P1790">
        <v>0</v>
      </c>
    </row>
    <row r="1791" spans="15:16" x14ac:dyDescent="0.35">
      <c r="O1791" s="4">
        <v>77298</v>
      </c>
      <c r="P1791">
        <v>0</v>
      </c>
    </row>
    <row r="1792" spans="15:16" x14ac:dyDescent="0.35">
      <c r="O1792" s="5">
        <v>34026</v>
      </c>
      <c r="P1792">
        <v>0</v>
      </c>
    </row>
    <row r="1793" spans="15:16" x14ac:dyDescent="0.35">
      <c r="O1793" s="4">
        <v>48918</v>
      </c>
      <c r="P1793">
        <v>0</v>
      </c>
    </row>
    <row r="1794" spans="15:16" x14ac:dyDescent="0.35">
      <c r="O1794" s="5">
        <v>82122</v>
      </c>
      <c r="P1794">
        <v>1</v>
      </c>
    </row>
    <row r="1795" spans="15:16" x14ac:dyDescent="0.35">
      <c r="O1795" s="4">
        <v>37697</v>
      </c>
      <c r="P1795">
        <v>0</v>
      </c>
    </row>
    <row r="1796" spans="15:16" x14ac:dyDescent="0.35">
      <c r="O1796" s="5">
        <v>34074</v>
      </c>
      <c r="P1796">
        <v>1</v>
      </c>
    </row>
    <row r="1797" spans="15:16" x14ac:dyDescent="0.35">
      <c r="O1797" s="4">
        <v>28520</v>
      </c>
      <c r="P1797">
        <v>0</v>
      </c>
    </row>
    <row r="1798" spans="15:16" x14ac:dyDescent="0.35">
      <c r="O1798" s="5">
        <v>62535</v>
      </c>
      <c r="P1798">
        <v>0</v>
      </c>
    </row>
    <row r="1799" spans="15:16" x14ac:dyDescent="0.35">
      <c r="O1799" s="4">
        <v>36273</v>
      </c>
      <c r="P1799">
        <v>0</v>
      </c>
    </row>
    <row r="1800" spans="15:16" x14ac:dyDescent="0.35">
      <c r="O1800" s="5">
        <v>63404</v>
      </c>
      <c r="P1800">
        <v>1</v>
      </c>
    </row>
    <row r="1801" spans="15:16" x14ac:dyDescent="0.35">
      <c r="O1801" s="4">
        <v>75774</v>
      </c>
      <c r="P1801">
        <v>0</v>
      </c>
    </row>
    <row r="1802" spans="15:16" x14ac:dyDescent="0.35">
      <c r="O1802" s="5">
        <v>78416</v>
      </c>
      <c r="P1802">
        <v>0</v>
      </c>
    </row>
    <row r="1803" spans="15:16" x14ac:dyDescent="0.35">
      <c r="O1803" s="4">
        <v>75702</v>
      </c>
      <c r="P1803">
        <v>1</v>
      </c>
    </row>
    <row r="1804" spans="15:16" x14ac:dyDescent="0.35">
      <c r="O1804" s="5">
        <v>59385</v>
      </c>
      <c r="P1804">
        <v>0</v>
      </c>
    </row>
    <row r="1805" spans="15:16" x14ac:dyDescent="0.35">
      <c r="O1805" s="4">
        <v>37070</v>
      </c>
      <c r="P1805">
        <v>1</v>
      </c>
    </row>
    <row r="1806" spans="15:16" x14ac:dyDescent="0.35">
      <c r="O1806" s="5">
        <v>44689</v>
      </c>
      <c r="P1806">
        <v>1</v>
      </c>
    </row>
    <row r="1807" spans="15:16" x14ac:dyDescent="0.35">
      <c r="O1807" s="4">
        <v>53977</v>
      </c>
      <c r="P1807">
        <v>0</v>
      </c>
    </row>
    <row r="1808" spans="15:16" x14ac:dyDescent="0.35">
      <c r="O1808" s="5">
        <v>7144</v>
      </c>
      <c r="P1808">
        <v>0</v>
      </c>
    </row>
    <row r="1809" spans="15:16" x14ac:dyDescent="0.35">
      <c r="O1809" s="4">
        <v>18701</v>
      </c>
      <c r="P1809">
        <v>0</v>
      </c>
    </row>
    <row r="1810" spans="15:16" x14ac:dyDescent="0.35">
      <c r="O1810" s="5">
        <v>90369</v>
      </c>
      <c r="P1810">
        <v>1</v>
      </c>
    </row>
    <row r="1811" spans="15:16" x14ac:dyDescent="0.35">
      <c r="O1811" s="4">
        <v>63159</v>
      </c>
      <c r="P1811">
        <v>1</v>
      </c>
    </row>
    <row r="1812" spans="15:16" x14ac:dyDescent="0.35">
      <c r="O1812" s="5">
        <v>37758</v>
      </c>
      <c r="P1812">
        <v>0</v>
      </c>
    </row>
    <row r="1813" spans="15:16" x14ac:dyDescent="0.35">
      <c r="O1813" s="4">
        <v>46757</v>
      </c>
      <c r="P1813">
        <v>0</v>
      </c>
    </row>
    <row r="1814" spans="15:16" x14ac:dyDescent="0.35">
      <c r="O1814" s="5">
        <v>79734</v>
      </c>
      <c r="P1814">
        <v>1</v>
      </c>
    </row>
    <row r="1815" spans="15:16" x14ac:dyDescent="0.35">
      <c r="O1815" s="4">
        <v>63207</v>
      </c>
      <c r="P1815">
        <v>1</v>
      </c>
    </row>
    <row r="1816" spans="15:16" x14ac:dyDescent="0.35">
      <c r="O1816" s="5">
        <v>72071</v>
      </c>
      <c r="P1816">
        <v>0</v>
      </c>
    </row>
    <row r="1817" spans="15:16" x14ac:dyDescent="0.35">
      <c r="O1817" s="4">
        <v>21840</v>
      </c>
      <c r="P1817">
        <v>0</v>
      </c>
    </row>
    <row r="1818" spans="15:16" x14ac:dyDescent="0.35">
      <c r="O1818" s="5">
        <v>58582</v>
      </c>
      <c r="P1818">
        <v>1</v>
      </c>
    </row>
    <row r="1819" spans="15:16" x14ac:dyDescent="0.35">
      <c r="O1819" s="4">
        <v>72282</v>
      </c>
      <c r="P1819">
        <v>1</v>
      </c>
    </row>
    <row r="1820" spans="15:16" x14ac:dyDescent="0.35">
      <c r="O1820" s="5">
        <v>50387</v>
      </c>
      <c r="P1820">
        <v>0</v>
      </c>
    </row>
    <row r="1821" spans="15:16" x14ac:dyDescent="0.35">
      <c r="O1821" s="4">
        <v>32583</v>
      </c>
      <c r="P1821">
        <v>0</v>
      </c>
    </row>
    <row r="1822" spans="15:16" x14ac:dyDescent="0.35">
      <c r="O1822" s="5">
        <v>62568</v>
      </c>
      <c r="P1822">
        <v>1</v>
      </c>
    </row>
    <row r="1823" spans="15:16" x14ac:dyDescent="0.35">
      <c r="O1823" s="4">
        <v>44635</v>
      </c>
      <c r="P1823">
        <v>0</v>
      </c>
    </row>
    <row r="1824" spans="15:16" x14ac:dyDescent="0.35">
      <c r="O1824" s="5">
        <v>33316</v>
      </c>
      <c r="P1824">
        <v>0</v>
      </c>
    </row>
    <row r="1825" spans="15:16" x14ac:dyDescent="0.35">
      <c r="O1825" s="4">
        <v>63967</v>
      </c>
      <c r="P1825">
        <v>0</v>
      </c>
    </row>
    <row r="1826" spans="15:16" x14ac:dyDescent="0.35">
      <c r="O1826" s="5">
        <v>52513</v>
      </c>
      <c r="P1826">
        <v>0</v>
      </c>
    </row>
    <row r="1827" spans="15:16" x14ac:dyDescent="0.35">
      <c r="O1827" s="4">
        <v>25293</v>
      </c>
      <c r="P1827">
        <v>0</v>
      </c>
    </row>
    <row r="1828" spans="15:16" x14ac:dyDescent="0.35">
      <c r="O1828" s="5">
        <v>54111</v>
      </c>
      <c r="P1828">
        <v>0</v>
      </c>
    </row>
    <row r="1829" spans="15:16" x14ac:dyDescent="0.35">
      <c r="O1829" s="4">
        <v>78394</v>
      </c>
      <c r="P1829">
        <v>1</v>
      </c>
    </row>
    <row r="1830" spans="15:16" x14ac:dyDescent="0.35">
      <c r="O1830" s="5">
        <v>80739</v>
      </c>
      <c r="P1830">
        <v>0</v>
      </c>
    </row>
    <row r="1831" spans="15:16" x14ac:dyDescent="0.35">
      <c r="O1831" s="4">
        <v>22669</v>
      </c>
      <c r="P1831">
        <v>1</v>
      </c>
    </row>
    <row r="1832" spans="15:16" x14ac:dyDescent="0.35">
      <c r="O1832" s="5">
        <v>29236</v>
      </c>
      <c r="P1832">
        <v>0</v>
      </c>
    </row>
    <row r="1833" spans="15:16" x14ac:dyDescent="0.35">
      <c r="O1833" s="4">
        <v>44911</v>
      </c>
      <c r="P1833">
        <v>0</v>
      </c>
    </row>
    <row r="1834" spans="15:16" x14ac:dyDescent="0.35">
      <c r="O1834" s="5">
        <v>54693</v>
      </c>
      <c r="P1834">
        <v>0</v>
      </c>
    </row>
    <row r="1835" spans="15:16" x14ac:dyDescent="0.35">
      <c r="O1835" s="4">
        <v>48186</v>
      </c>
      <c r="P1835">
        <v>0</v>
      </c>
    </row>
    <row r="1836" spans="15:16" x14ac:dyDescent="0.35">
      <c r="O1836" s="5">
        <v>54809</v>
      </c>
      <c r="P1836">
        <v>1</v>
      </c>
    </row>
    <row r="1837" spans="15:16" x14ac:dyDescent="0.35">
      <c r="O1837" s="4">
        <v>41580</v>
      </c>
      <c r="P1837">
        <v>0</v>
      </c>
    </row>
    <row r="1838" spans="15:16" x14ac:dyDescent="0.35">
      <c r="O1838" s="5">
        <v>80336</v>
      </c>
      <c r="P1838">
        <v>0</v>
      </c>
    </row>
    <row r="1839" spans="15:16" x14ac:dyDescent="0.35">
      <c r="O1839" s="4">
        <v>47743</v>
      </c>
      <c r="P1839">
        <v>1</v>
      </c>
    </row>
    <row r="1840" spans="15:16" x14ac:dyDescent="0.35">
      <c r="O1840" s="5">
        <v>62972</v>
      </c>
      <c r="P1840">
        <v>0</v>
      </c>
    </row>
    <row r="1841" spans="15:16" x14ac:dyDescent="0.35">
      <c r="O1841" s="4">
        <v>57333</v>
      </c>
      <c r="P1841">
        <v>1</v>
      </c>
    </row>
    <row r="1842" spans="15:16" x14ac:dyDescent="0.35">
      <c r="O1842" s="5">
        <v>32313</v>
      </c>
      <c r="P1842">
        <v>0</v>
      </c>
    </row>
    <row r="1843" spans="15:16" x14ac:dyDescent="0.35">
      <c r="O1843" s="4">
        <v>84953</v>
      </c>
      <c r="P1843">
        <v>4</v>
      </c>
    </row>
    <row r="1844" spans="15:16" x14ac:dyDescent="0.35">
      <c r="O1844" s="5">
        <v>27071</v>
      </c>
      <c r="P1844">
        <v>0</v>
      </c>
    </row>
    <row r="1845" spans="15:16" x14ac:dyDescent="0.35">
      <c r="O1845" s="4">
        <v>68148</v>
      </c>
      <c r="P1845">
        <v>0</v>
      </c>
    </row>
    <row r="1846" spans="15:16" x14ac:dyDescent="0.35">
      <c r="O1846" s="5">
        <v>65735</v>
      </c>
      <c r="P1846">
        <v>0</v>
      </c>
    </row>
    <row r="1847" spans="15:16" x14ac:dyDescent="0.35">
      <c r="O1847" s="4">
        <v>86836</v>
      </c>
      <c r="P1847">
        <v>4</v>
      </c>
    </row>
    <row r="1848" spans="15:16" x14ac:dyDescent="0.35">
      <c r="O1848" s="5">
        <v>4023</v>
      </c>
      <c r="P1848">
        <v>0</v>
      </c>
    </row>
    <row r="1849" spans="15:16" x14ac:dyDescent="0.35">
      <c r="O1849" s="4">
        <v>30093</v>
      </c>
      <c r="P1849">
        <v>0</v>
      </c>
    </row>
    <row r="1850" spans="15:16" x14ac:dyDescent="0.35">
      <c r="O1850" s="5">
        <v>57705</v>
      </c>
      <c r="P1850">
        <v>0</v>
      </c>
    </row>
    <row r="1851" spans="15:16" x14ac:dyDescent="0.35">
      <c r="O1851" s="4">
        <v>25008</v>
      </c>
      <c r="P1851">
        <v>0</v>
      </c>
    </row>
    <row r="1852" spans="15:16" x14ac:dyDescent="0.35">
      <c r="O1852" s="5">
        <v>83257</v>
      </c>
      <c r="P1852">
        <v>3</v>
      </c>
    </row>
    <row r="1853" spans="15:16" x14ac:dyDescent="0.35">
      <c r="O1853" s="4">
        <v>22280</v>
      </c>
      <c r="P1853">
        <v>0</v>
      </c>
    </row>
    <row r="1854" spans="15:16" x14ac:dyDescent="0.35">
      <c r="O1854" s="5">
        <v>72159</v>
      </c>
      <c r="P1854">
        <v>0</v>
      </c>
    </row>
    <row r="1855" spans="15:16" x14ac:dyDescent="0.35">
      <c r="O1855" s="4">
        <v>64260</v>
      </c>
      <c r="P1855">
        <v>1</v>
      </c>
    </row>
    <row r="1856" spans="15:16" x14ac:dyDescent="0.35">
      <c r="O1856" s="5">
        <v>82733</v>
      </c>
      <c r="P1856">
        <v>1</v>
      </c>
    </row>
    <row r="1857" spans="15:16" x14ac:dyDescent="0.35">
      <c r="O1857" s="4">
        <v>74290</v>
      </c>
      <c r="P1857">
        <v>2</v>
      </c>
    </row>
    <row r="1858" spans="15:16" x14ac:dyDescent="0.35">
      <c r="O1858" s="5">
        <v>58217</v>
      </c>
      <c r="P1858">
        <v>0</v>
      </c>
    </row>
    <row r="1859" spans="15:16" x14ac:dyDescent="0.35">
      <c r="O1859" s="4">
        <v>21024</v>
      </c>
      <c r="P1859">
        <v>0</v>
      </c>
    </row>
    <row r="1860" spans="15:16" x14ac:dyDescent="0.35">
      <c r="O1860" s="5">
        <v>70116</v>
      </c>
      <c r="P1860">
        <v>0</v>
      </c>
    </row>
    <row r="1861" spans="15:16" x14ac:dyDescent="0.35">
      <c r="O1861" s="4">
        <v>54006</v>
      </c>
      <c r="P1861">
        <v>0</v>
      </c>
    </row>
    <row r="1862" spans="15:16" x14ac:dyDescent="0.35">
      <c r="O1862" s="5">
        <v>69063</v>
      </c>
      <c r="P1862">
        <v>0</v>
      </c>
    </row>
    <row r="1863" spans="15:16" x14ac:dyDescent="0.35">
      <c r="O1863" s="4">
        <v>11448</v>
      </c>
      <c r="P1863">
        <v>0</v>
      </c>
    </row>
    <row r="1864" spans="15:16" x14ac:dyDescent="0.35">
      <c r="O1864" s="5">
        <v>61825</v>
      </c>
      <c r="P1864">
        <v>0</v>
      </c>
    </row>
    <row r="1865" spans="15:16" x14ac:dyDescent="0.35">
      <c r="O1865" s="4">
        <v>70886</v>
      </c>
      <c r="P1865">
        <v>0</v>
      </c>
    </row>
    <row r="1866" spans="15:16" x14ac:dyDescent="0.35">
      <c r="O1866" s="5">
        <v>69109</v>
      </c>
      <c r="P1866">
        <v>2</v>
      </c>
    </row>
    <row r="1867" spans="15:16" x14ac:dyDescent="0.35">
      <c r="O1867" s="4">
        <v>60208</v>
      </c>
      <c r="P1867">
        <v>2</v>
      </c>
    </row>
    <row r="1868" spans="15:16" x14ac:dyDescent="0.35">
      <c r="O1868" s="5">
        <v>32889</v>
      </c>
      <c r="P1868">
        <v>0</v>
      </c>
    </row>
    <row r="1869" spans="15:16" x14ac:dyDescent="0.35">
      <c r="O1869" s="4">
        <v>34738</v>
      </c>
      <c r="P1869">
        <v>0</v>
      </c>
    </row>
    <row r="1870" spans="15:16" x14ac:dyDescent="0.35">
      <c r="O1870" s="5">
        <v>30538</v>
      </c>
      <c r="P1870">
        <v>0</v>
      </c>
    </row>
    <row r="1871" spans="15:16" x14ac:dyDescent="0.35">
      <c r="O1871" s="4">
        <v>82326</v>
      </c>
      <c r="P1871">
        <v>4</v>
      </c>
    </row>
    <row r="1872" spans="15:16" x14ac:dyDescent="0.35">
      <c r="O1872" s="5">
        <v>26642</v>
      </c>
      <c r="P1872">
        <v>0</v>
      </c>
    </row>
    <row r="1873" spans="15:16" x14ac:dyDescent="0.35">
      <c r="O1873" s="4">
        <v>69932</v>
      </c>
      <c r="P1873">
        <v>0</v>
      </c>
    </row>
    <row r="1874" spans="15:16" x14ac:dyDescent="0.35">
      <c r="O1874" s="5">
        <v>44503</v>
      </c>
      <c r="P1874">
        <v>0</v>
      </c>
    </row>
    <row r="1875" spans="15:16" x14ac:dyDescent="0.35">
      <c r="O1875" s="4">
        <v>60200</v>
      </c>
      <c r="P1875">
        <v>0</v>
      </c>
    </row>
    <row r="1876" spans="15:16" x14ac:dyDescent="0.35">
      <c r="O1876" s="5">
        <v>49638</v>
      </c>
      <c r="P1876">
        <v>0</v>
      </c>
    </row>
    <row r="1877" spans="15:16" x14ac:dyDescent="0.35">
      <c r="O1877" s="4">
        <v>23830</v>
      </c>
      <c r="P1877">
        <v>0</v>
      </c>
    </row>
    <row r="1878" spans="15:16" x14ac:dyDescent="0.35">
      <c r="O1878" s="5">
        <v>33051</v>
      </c>
      <c r="P1878">
        <v>1</v>
      </c>
    </row>
    <row r="1879" spans="15:16" x14ac:dyDescent="0.35">
      <c r="O1879" s="4">
        <v>72905</v>
      </c>
      <c r="P1879">
        <v>1</v>
      </c>
    </row>
    <row r="1880" spans="15:16" x14ac:dyDescent="0.35">
      <c r="O1880" s="5">
        <v>69702</v>
      </c>
      <c r="P1880">
        <v>0</v>
      </c>
    </row>
    <row r="1881" spans="15:16" x14ac:dyDescent="0.35">
      <c r="O1881" s="4">
        <v>70300</v>
      </c>
      <c r="P1881">
        <v>0</v>
      </c>
    </row>
    <row r="1882" spans="15:16" x14ac:dyDescent="0.35">
      <c r="O1882" s="5">
        <v>70643</v>
      </c>
      <c r="P1882">
        <v>1</v>
      </c>
    </row>
    <row r="1883" spans="15:16" x14ac:dyDescent="0.35">
      <c r="O1883" s="4">
        <v>30396</v>
      </c>
      <c r="P1883">
        <v>2</v>
      </c>
    </row>
    <row r="1884" spans="15:16" x14ac:dyDescent="0.35">
      <c r="O1884" s="5">
        <v>50616</v>
      </c>
      <c r="P1884">
        <v>0</v>
      </c>
    </row>
    <row r="1885" spans="15:16" x14ac:dyDescent="0.35">
      <c r="O1885" s="4">
        <v>62772</v>
      </c>
      <c r="P1885">
        <v>1</v>
      </c>
    </row>
    <row r="1886" spans="15:16" x14ac:dyDescent="0.35">
      <c r="O1886" s="5">
        <v>30298</v>
      </c>
      <c r="P1886">
        <v>0</v>
      </c>
    </row>
    <row r="1887" spans="15:16" x14ac:dyDescent="0.35">
      <c r="O1887" s="4">
        <v>52413</v>
      </c>
      <c r="P1887">
        <v>0</v>
      </c>
    </row>
    <row r="1888" spans="15:16" x14ac:dyDescent="0.35">
      <c r="O1888" s="5">
        <v>44155</v>
      </c>
      <c r="P1888">
        <v>0</v>
      </c>
    </row>
    <row r="1889" spans="15:16" x14ac:dyDescent="0.35">
      <c r="O1889" s="4">
        <v>86979</v>
      </c>
      <c r="P1889">
        <v>2</v>
      </c>
    </row>
    <row r="1890" spans="15:16" x14ac:dyDescent="0.35">
      <c r="O1890" s="5">
        <v>76532</v>
      </c>
      <c r="P1890">
        <v>0</v>
      </c>
    </row>
    <row r="1891" spans="15:16" x14ac:dyDescent="0.35">
      <c r="O1891" s="4">
        <v>42081</v>
      </c>
      <c r="P1891">
        <v>1</v>
      </c>
    </row>
    <row r="1892" spans="15:16" x14ac:dyDescent="0.35">
      <c r="O1892" s="5">
        <v>67546</v>
      </c>
      <c r="P1892">
        <v>0</v>
      </c>
    </row>
    <row r="1893" spans="15:16" x14ac:dyDescent="0.35">
      <c r="O1893" s="4">
        <v>88420</v>
      </c>
      <c r="P1893">
        <v>3</v>
      </c>
    </row>
    <row r="1894" spans="15:16" x14ac:dyDescent="0.35">
      <c r="O1894" s="5">
        <v>31158</v>
      </c>
      <c r="P1894">
        <v>0</v>
      </c>
    </row>
    <row r="1895" spans="15:16" x14ac:dyDescent="0.35">
      <c r="O1895" s="4">
        <v>61671</v>
      </c>
      <c r="P1895">
        <v>2</v>
      </c>
    </row>
    <row r="1896" spans="15:16" x14ac:dyDescent="0.35">
      <c r="O1896" s="5">
        <v>69719</v>
      </c>
      <c r="P1896">
        <v>0</v>
      </c>
    </row>
    <row r="1897" spans="15:16" x14ac:dyDescent="0.35">
      <c r="O1897" s="4">
        <v>49160</v>
      </c>
      <c r="P1897">
        <v>0</v>
      </c>
    </row>
    <row r="1898" spans="15:16" x14ac:dyDescent="0.35">
      <c r="O1898" s="5">
        <v>24882</v>
      </c>
      <c r="P1898">
        <v>1</v>
      </c>
    </row>
    <row r="1899" spans="15:16" x14ac:dyDescent="0.35">
      <c r="O1899" s="4">
        <v>90933</v>
      </c>
      <c r="P1899">
        <v>1</v>
      </c>
    </row>
    <row r="1900" spans="15:16" x14ac:dyDescent="0.35">
      <c r="O1900" s="5">
        <v>113734</v>
      </c>
      <c r="P1900">
        <v>0</v>
      </c>
    </row>
    <row r="1901" spans="15:16" x14ac:dyDescent="0.35">
      <c r="O1901" s="4">
        <v>59292</v>
      </c>
      <c r="P1901">
        <v>0</v>
      </c>
    </row>
    <row r="1902" spans="15:16" x14ac:dyDescent="0.35">
      <c r="O1902" s="5">
        <v>45759</v>
      </c>
      <c r="P1902">
        <v>0</v>
      </c>
    </row>
    <row r="1903" spans="15:16" x14ac:dyDescent="0.35">
      <c r="O1903" s="4">
        <v>22148</v>
      </c>
      <c r="P1903">
        <v>0</v>
      </c>
    </row>
    <row r="1904" spans="15:16" x14ac:dyDescent="0.35">
      <c r="O1904" s="5">
        <v>73395</v>
      </c>
      <c r="P1904">
        <v>0</v>
      </c>
    </row>
    <row r="1905" spans="15:16" x14ac:dyDescent="0.35">
      <c r="O1905" s="4">
        <v>29819</v>
      </c>
      <c r="P1905">
        <v>0</v>
      </c>
    </row>
    <row r="1906" spans="15:16" x14ac:dyDescent="0.35">
      <c r="O1906" s="5">
        <v>45688</v>
      </c>
      <c r="P1906">
        <v>1</v>
      </c>
    </row>
    <row r="1907" spans="15:16" x14ac:dyDescent="0.35">
      <c r="O1907" s="4">
        <v>62820</v>
      </c>
      <c r="P1907">
        <v>0</v>
      </c>
    </row>
    <row r="1908" spans="15:16" x14ac:dyDescent="0.35">
      <c r="O1908" s="5">
        <v>60491</v>
      </c>
      <c r="P1908">
        <v>0</v>
      </c>
    </row>
    <row r="1909" spans="15:16" x14ac:dyDescent="0.35">
      <c r="O1909" s="4">
        <v>33235</v>
      </c>
      <c r="P1909">
        <v>0</v>
      </c>
    </row>
    <row r="1910" spans="15:16" x14ac:dyDescent="0.35">
      <c r="O1910" s="5">
        <v>35701</v>
      </c>
      <c r="P1910">
        <v>0</v>
      </c>
    </row>
    <row r="1911" spans="15:16" x14ac:dyDescent="0.35">
      <c r="O1911" s="4">
        <v>31535</v>
      </c>
      <c r="P1911">
        <v>1</v>
      </c>
    </row>
    <row r="1912" spans="15:16" x14ac:dyDescent="0.35">
      <c r="O1912" s="5">
        <v>92556</v>
      </c>
      <c r="P1912">
        <v>0</v>
      </c>
    </row>
    <row r="1913" spans="15:16" x14ac:dyDescent="0.35">
      <c r="O1913" s="4">
        <v>67384</v>
      </c>
      <c r="P1913">
        <v>1</v>
      </c>
    </row>
    <row r="1914" spans="15:16" x14ac:dyDescent="0.35">
      <c r="O1914" s="5">
        <v>80573</v>
      </c>
      <c r="P1914">
        <v>0</v>
      </c>
    </row>
    <row r="1915" spans="15:16" x14ac:dyDescent="0.35">
      <c r="O1915" s="4">
        <v>77870</v>
      </c>
      <c r="P1915">
        <v>3</v>
      </c>
    </row>
    <row r="1916" spans="15:16" x14ac:dyDescent="0.35">
      <c r="O1916" s="5">
        <v>52278</v>
      </c>
      <c r="P1916">
        <v>0</v>
      </c>
    </row>
    <row r="1917" spans="15:16" x14ac:dyDescent="0.35">
      <c r="O1917" s="4">
        <v>57107</v>
      </c>
      <c r="P1917">
        <v>3</v>
      </c>
    </row>
    <row r="1918" spans="15:16" x14ac:dyDescent="0.35">
      <c r="O1918" s="5">
        <v>18929</v>
      </c>
      <c r="P1918">
        <v>0</v>
      </c>
    </row>
    <row r="1919" spans="15:16" x14ac:dyDescent="0.35">
      <c r="O1919" s="4">
        <v>36038</v>
      </c>
      <c r="P1919">
        <v>0</v>
      </c>
    </row>
    <row r="1920" spans="15:16" x14ac:dyDescent="0.35">
      <c r="O1920" s="5">
        <v>20180</v>
      </c>
      <c r="P1920">
        <v>0</v>
      </c>
    </row>
    <row r="1921" spans="15:16" x14ac:dyDescent="0.35">
      <c r="O1921" s="4">
        <v>34230</v>
      </c>
      <c r="P1921">
        <v>0</v>
      </c>
    </row>
    <row r="1922" spans="15:16" x14ac:dyDescent="0.35">
      <c r="O1922" s="5">
        <v>31878</v>
      </c>
      <c r="P1922">
        <v>0</v>
      </c>
    </row>
    <row r="1923" spans="15:16" x14ac:dyDescent="0.35">
      <c r="O1923" s="4">
        <v>70932</v>
      </c>
      <c r="P1923">
        <v>0</v>
      </c>
    </row>
    <row r="1924" spans="15:16" x14ac:dyDescent="0.35">
      <c r="O1924" s="5">
        <v>91249</v>
      </c>
      <c r="P1924">
        <v>5</v>
      </c>
    </row>
    <row r="1925" spans="15:16" x14ac:dyDescent="0.35">
      <c r="O1925" s="4">
        <v>77598</v>
      </c>
      <c r="P1925">
        <v>1</v>
      </c>
    </row>
    <row r="1926" spans="15:16" x14ac:dyDescent="0.35">
      <c r="O1926" s="5">
        <v>80982</v>
      </c>
      <c r="P1926">
        <v>0</v>
      </c>
    </row>
    <row r="1927" spans="15:16" x14ac:dyDescent="0.35">
      <c r="O1927" s="4">
        <v>22701</v>
      </c>
      <c r="P1927">
        <v>0</v>
      </c>
    </row>
    <row r="1928" spans="15:16" x14ac:dyDescent="0.35">
      <c r="O1928" s="5">
        <v>55212</v>
      </c>
      <c r="P1928">
        <v>2</v>
      </c>
    </row>
    <row r="1929" spans="15:16" x14ac:dyDescent="0.35">
      <c r="O1929" s="4">
        <v>70617</v>
      </c>
      <c r="P1929">
        <v>0</v>
      </c>
    </row>
    <row r="1930" spans="15:16" x14ac:dyDescent="0.35">
      <c r="O1930" s="5">
        <v>64849</v>
      </c>
      <c r="P1930">
        <v>1</v>
      </c>
    </row>
    <row r="1931" spans="15:16" x14ac:dyDescent="0.35">
      <c r="O1931" s="4">
        <v>62694</v>
      </c>
      <c r="P1931">
        <v>0</v>
      </c>
    </row>
    <row r="1932" spans="15:16" x14ac:dyDescent="0.35">
      <c r="O1932" s="5">
        <v>61917</v>
      </c>
      <c r="P1932">
        <v>0</v>
      </c>
    </row>
    <row r="1933" spans="15:16" x14ac:dyDescent="0.35">
      <c r="O1933" s="4">
        <v>67472</v>
      </c>
      <c r="P1933">
        <v>0</v>
      </c>
    </row>
    <row r="1934" spans="15:16" x14ac:dyDescent="0.35">
      <c r="O1934" s="5">
        <v>21059</v>
      </c>
      <c r="P1934">
        <v>0</v>
      </c>
    </row>
    <row r="1935" spans="15:16" x14ac:dyDescent="0.35">
      <c r="O1935" s="4">
        <v>29543</v>
      </c>
      <c r="P1935">
        <v>0</v>
      </c>
    </row>
    <row r="1936" spans="15:16" x14ac:dyDescent="0.35">
      <c r="O1936" s="5">
        <v>75903</v>
      </c>
      <c r="P1936">
        <v>0</v>
      </c>
    </row>
    <row r="1937" spans="15:16" x14ac:dyDescent="0.35">
      <c r="O1937" s="4">
        <v>34984</v>
      </c>
      <c r="P1937">
        <v>0</v>
      </c>
    </row>
    <row r="1938" spans="15:16" x14ac:dyDescent="0.35">
      <c r="O1938" s="5">
        <v>54998</v>
      </c>
      <c r="P1938">
        <v>1</v>
      </c>
    </row>
    <row r="1939" spans="15:16" x14ac:dyDescent="0.35">
      <c r="O1939" s="4">
        <v>54356</v>
      </c>
      <c r="P1939">
        <v>1</v>
      </c>
    </row>
    <row r="1940" spans="15:16" x14ac:dyDescent="0.35">
      <c r="O1940" s="5">
        <v>34242</v>
      </c>
      <c r="P1940">
        <v>0</v>
      </c>
    </row>
    <row r="1941" spans="15:16" x14ac:dyDescent="0.35">
      <c r="O1941" s="4">
        <v>25410</v>
      </c>
      <c r="P1941">
        <v>0</v>
      </c>
    </row>
    <row r="1942" spans="15:16" x14ac:dyDescent="0.35">
      <c r="O1942" s="5">
        <v>73356</v>
      </c>
      <c r="P1942">
        <v>4</v>
      </c>
    </row>
    <row r="1943" spans="15:16" x14ac:dyDescent="0.35">
      <c r="O1943" s="4">
        <v>28320</v>
      </c>
      <c r="P1943">
        <v>0</v>
      </c>
    </row>
    <row r="1944" spans="15:16" x14ac:dyDescent="0.35">
      <c r="O1944" s="5">
        <v>23763</v>
      </c>
      <c r="P1944">
        <v>0</v>
      </c>
    </row>
    <row r="1945" spans="15:16" x14ac:dyDescent="0.35">
      <c r="O1945" s="4">
        <v>72570</v>
      </c>
      <c r="P1945">
        <v>0</v>
      </c>
    </row>
    <row r="1946" spans="15:16" x14ac:dyDescent="0.35">
      <c r="O1946" s="5">
        <v>34529</v>
      </c>
      <c r="P1946">
        <v>0</v>
      </c>
    </row>
    <row r="1947" spans="15:16" x14ac:dyDescent="0.35">
      <c r="O1947" s="4">
        <v>70792</v>
      </c>
      <c r="P1947">
        <v>0</v>
      </c>
    </row>
    <row r="1948" spans="15:16" x14ac:dyDescent="0.35">
      <c r="O1948" s="5">
        <v>63211</v>
      </c>
      <c r="P1948">
        <v>1</v>
      </c>
    </row>
    <row r="1949" spans="15:16" x14ac:dyDescent="0.35">
      <c r="O1949" s="4">
        <v>83891</v>
      </c>
      <c r="P1949">
        <v>0</v>
      </c>
    </row>
    <row r="1950" spans="15:16" x14ac:dyDescent="0.35">
      <c r="O1950" s="5">
        <v>36065</v>
      </c>
      <c r="P1950">
        <v>0</v>
      </c>
    </row>
    <row r="1951" spans="15:16" x14ac:dyDescent="0.35">
      <c r="O1951" s="4">
        <v>39898</v>
      </c>
      <c r="P1951">
        <v>0</v>
      </c>
    </row>
    <row r="1952" spans="15:16" x14ac:dyDescent="0.35">
      <c r="O1952" s="5">
        <v>51141</v>
      </c>
      <c r="P1952">
        <v>0</v>
      </c>
    </row>
    <row r="1953" spans="15:16" x14ac:dyDescent="0.35">
      <c r="O1953" s="4">
        <v>56939</v>
      </c>
      <c r="P1953">
        <v>0</v>
      </c>
    </row>
    <row r="1954" spans="15:16" x14ac:dyDescent="0.35">
      <c r="O1954" s="5">
        <v>80872</v>
      </c>
      <c r="P1954">
        <v>0</v>
      </c>
    </row>
    <row r="1955" spans="15:16" x14ac:dyDescent="0.35">
      <c r="O1955" s="4">
        <v>72335</v>
      </c>
      <c r="P1955">
        <v>1</v>
      </c>
    </row>
    <row r="1956" spans="15:16" x14ac:dyDescent="0.35">
      <c r="O1956" s="5">
        <v>61798</v>
      </c>
      <c r="P1956">
        <v>0</v>
      </c>
    </row>
    <row r="1957" spans="15:16" x14ac:dyDescent="0.35">
      <c r="O1957" s="4">
        <v>76842</v>
      </c>
      <c r="P1957">
        <v>0</v>
      </c>
    </row>
    <row r="1958" spans="15:16" x14ac:dyDescent="0.35">
      <c r="O1958" s="5">
        <v>29478</v>
      </c>
      <c r="P1958">
        <v>0</v>
      </c>
    </row>
    <row r="1959" spans="15:16" x14ac:dyDescent="0.35">
      <c r="O1959" s="4">
        <v>46998</v>
      </c>
      <c r="P1959">
        <v>1</v>
      </c>
    </row>
    <row r="1960" spans="15:16" x14ac:dyDescent="0.35">
      <c r="O1960" s="5">
        <v>96843</v>
      </c>
      <c r="P1960">
        <v>2</v>
      </c>
    </row>
    <row r="1961" spans="15:16" x14ac:dyDescent="0.35">
      <c r="O1961" s="4">
        <v>56551</v>
      </c>
      <c r="P1961">
        <v>0</v>
      </c>
    </row>
    <row r="1962" spans="15:16" x14ac:dyDescent="0.35">
      <c r="O1962" s="5">
        <v>70053</v>
      </c>
      <c r="P1962">
        <v>0</v>
      </c>
    </row>
    <row r="1963" spans="15:16" x14ac:dyDescent="0.35">
      <c r="O1963" s="4">
        <v>71670</v>
      </c>
      <c r="P1963">
        <v>4</v>
      </c>
    </row>
    <row r="1964" spans="15:16" x14ac:dyDescent="0.35">
      <c r="O1964" s="5">
        <v>44359</v>
      </c>
      <c r="P1964">
        <v>0</v>
      </c>
    </row>
    <row r="1965" spans="15:16" x14ac:dyDescent="0.35">
      <c r="O1965" s="4">
        <v>40887</v>
      </c>
      <c r="P1965">
        <v>1</v>
      </c>
    </row>
    <row r="1966" spans="15:16" x14ac:dyDescent="0.35">
      <c r="O1966" s="5">
        <v>48877</v>
      </c>
      <c r="P1966">
        <v>0</v>
      </c>
    </row>
    <row r="1967" spans="15:16" x14ac:dyDescent="0.35">
      <c r="O1967" s="4">
        <v>74485</v>
      </c>
      <c r="P1967">
        <v>0</v>
      </c>
    </row>
    <row r="1968" spans="15:16" x14ac:dyDescent="0.35">
      <c r="O1968" s="5">
        <v>64474</v>
      </c>
      <c r="P1968">
        <v>0</v>
      </c>
    </row>
    <row r="1969" spans="15:16" x14ac:dyDescent="0.35">
      <c r="O1969" s="4">
        <v>77226</v>
      </c>
      <c r="P1969">
        <v>0</v>
      </c>
    </row>
    <row r="1970" spans="15:16" x14ac:dyDescent="0.35">
      <c r="O1970" s="5">
        <v>72643</v>
      </c>
      <c r="P1970">
        <v>2</v>
      </c>
    </row>
    <row r="1971" spans="15:16" x14ac:dyDescent="0.35">
      <c r="O1971" s="4">
        <v>85738</v>
      </c>
      <c r="P1971">
        <v>2</v>
      </c>
    </row>
    <row r="1972" spans="15:16" x14ac:dyDescent="0.35">
      <c r="O1972" s="5">
        <v>55686</v>
      </c>
      <c r="P1972">
        <v>1</v>
      </c>
    </row>
    <row r="1973" spans="15:16" x14ac:dyDescent="0.35">
      <c r="O1973" s="4">
        <v>39062</v>
      </c>
      <c r="P1973">
        <v>1</v>
      </c>
    </row>
    <row r="1974" spans="15:16" x14ac:dyDescent="0.35">
      <c r="O1974" s="5">
        <v>34600</v>
      </c>
      <c r="P1974">
        <v>1</v>
      </c>
    </row>
    <row r="1975" spans="15:16" x14ac:dyDescent="0.35">
      <c r="O1975" s="4">
        <v>40794</v>
      </c>
      <c r="P1975">
        <v>0</v>
      </c>
    </row>
    <row r="1976" spans="15:16" x14ac:dyDescent="0.35">
      <c r="O1976" s="5">
        <v>54690</v>
      </c>
      <c r="P1976">
        <v>0</v>
      </c>
    </row>
    <row r="1977" spans="15:16" x14ac:dyDescent="0.35">
      <c r="O1977" s="4">
        <v>4428</v>
      </c>
      <c r="P1977">
        <v>0</v>
      </c>
    </row>
    <row r="1978" spans="15:16" x14ac:dyDescent="0.35">
      <c r="O1978" s="5">
        <v>32632</v>
      </c>
      <c r="P1978">
        <v>0</v>
      </c>
    </row>
    <row r="1979" spans="15:16" x14ac:dyDescent="0.35">
      <c r="O1979" s="4">
        <v>38236</v>
      </c>
      <c r="P1979">
        <v>0</v>
      </c>
    </row>
    <row r="1980" spans="15:16" x14ac:dyDescent="0.35">
      <c r="O1980" s="5">
        <v>36781</v>
      </c>
      <c r="P1980">
        <v>1</v>
      </c>
    </row>
    <row r="1981" spans="15:16" x14ac:dyDescent="0.35">
      <c r="O1981" s="4">
        <v>31385</v>
      </c>
      <c r="P1981">
        <v>2</v>
      </c>
    </row>
    <row r="1982" spans="15:16" x14ac:dyDescent="0.35">
      <c r="O1982" s="5">
        <v>24570</v>
      </c>
      <c r="P1982">
        <v>0</v>
      </c>
    </row>
    <row r="1983" spans="15:16" x14ac:dyDescent="0.35">
      <c r="O1983" s="4">
        <v>25509</v>
      </c>
      <c r="P1983">
        <v>1</v>
      </c>
    </row>
    <row r="1984" spans="15:16" x14ac:dyDescent="0.35">
      <c r="O1984" s="5">
        <v>94642</v>
      </c>
      <c r="P1984">
        <v>2</v>
      </c>
    </row>
    <row r="1985" spans="15:16" x14ac:dyDescent="0.35">
      <c r="O1985" s="4">
        <v>58646</v>
      </c>
      <c r="P1985">
        <v>0</v>
      </c>
    </row>
    <row r="1986" spans="15:16" x14ac:dyDescent="0.35">
      <c r="O1986" s="5">
        <v>53201</v>
      </c>
      <c r="P1986">
        <v>0</v>
      </c>
    </row>
    <row r="1987" spans="15:16" x14ac:dyDescent="0.35">
      <c r="O1987" s="4">
        <v>21994</v>
      </c>
      <c r="P1987">
        <v>0</v>
      </c>
    </row>
    <row r="1988" spans="15:16" x14ac:dyDescent="0.35">
      <c r="O1988" s="5">
        <v>57113</v>
      </c>
      <c r="P1988">
        <v>0</v>
      </c>
    </row>
    <row r="1989" spans="15:16" x14ac:dyDescent="0.35">
      <c r="O1989" s="4">
        <v>51373</v>
      </c>
      <c r="P1989">
        <v>0</v>
      </c>
    </row>
    <row r="1990" spans="15:16" x14ac:dyDescent="0.35">
      <c r="O1990" s="5">
        <v>23477</v>
      </c>
      <c r="P1990">
        <v>0</v>
      </c>
    </row>
    <row r="1991" spans="15:16" x14ac:dyDescent="0.35">
      <c r="O1991" s="4">
        <v>58116</v>
      </c>
      <c r="P1991">
        <v>0</v>
      </c>
    </row>
    <row r="1992" spans="15:16" x14ac:dyDescent="0.35">
      <c r="O1992" s="5">
        <v>72968</v>
      </c>
      <c r="P1992">
        <v>2</v>
      </c>
    </row>
    <row r="1993" spans="15:16" x14ac:dyDescent="0.35">
      <c r="O1993" s="4">
        <v>39791</v>
      </c>
      <c r="P1993">
        <v>0</v>
      </c>
    </row>
    <row r="1994" spans="15:16" x14ac:dyDescent="0.35">
      <c r="O1994" s="5">
        <v>91712</v>
      </c>
      <c r="P1994">
        <v>2</v>
      </c>
    </row>
    <row r="1995" spans="15:16" x14ac:dyDescent="0.35">
      <c r="O1995" s="4">
        <v>94472</v>
      </c>
      <c r="P1995">
        <v>2</v>
      </c>
    </row>
    <row r="1996" spans="15:16" x14ac:dyDescent="0.35">
      <c r="O1996" s="5">
        <v>13672</v>
      </c>
      <c r="P1996">
        <v>0</v>
      </c>
    </row>
    <row r="1997" spans="15:16" x14ac:dyDescent="0.35">
      <c r="O1997" s="4">
        <v>96547</v>
      </c>
      <c r="P1997">
        <v>4</v>
      </c>
    </row>
    <row r="1998" spans="15:16" x14ac:dyDescent="0.35">
      <c r="O1998" s="5">
        <v>79205</v>
      </c>
      <c r="P1998">
        <v>2</v>
      </c>
    </row>
    <row r="1999" spans="15:16" x14ac:dyDescent="0.35">
      <c r="O1999" s="4">
        <v>56559</v>
      </c>
      <c r="P1999">
        <v>0</v>
      </c>
    </row>
    <row r="2000" spans="15:16" x14ac:dyDescent="0.35">
      <c r="O2000" s="5">
        <v>32644</v>
      </c>
      <c r="P2000">
        <v>1</v>
      </c>
    </row>
    <row r="2001" spans="15:16" x14ac:dyDescent="0.35">
      <c r="O2001" s="4">
        <v>67506</v>
      </c>
      <c r="P2001">
        <v>0</v>
      </c>
    </row>
    <row r="2002" spans="15:16" x14ac:dyDescent="0.35">
      <c r="O2002" s="5">
        <v>24206</v>
      </c>
      <c r="P2002">
        <v>0</v>
      </c>
    </row>
    <row r="2003" spans="15:16" x14ac:dyDescent="0.35">
      <c r="O2003" s="4">
        <v>28420</v>
      </c>
      <c r="P2003">
        <v>0</v>
      </c>
    </row>
    <row r="2004" spans="15:16" x14ac:dyDescent="0.35">
      <c r="O2004" s="5">
        <v>22979</v>
      </c>
      <c r="P2004">
        <v>1</v>
      </c>
    </row>
    <row r="2005" spans="15:16" x14ac:dyDescent="0.35">
      <c r="O2005" s="4">
        <v>33279</v>
      </c>
      <c r="P2005">
        <v>0</v>
      </c>
    </row>
    <row r="2006" spans="15:16" x14ac:dyDescent="0.35">
      <c r="O2006" s="5">
        <v>46423</v>
      </c>
      <c r="P2006">
        <v>0</v>
      </c>
    </row>
    <row r="2007" spans="15:16" x14ac:dyDescent="0.35">
      <c r="O2007" s="4">
        <v>30368</v>
      </c>
      <c r="P2007">
        <v>0</v>
      </c>
    </row>
    <row r="2008" spans="15:16" x14ac:dyDescent="0.35">
      <c r="O2008" s="5">
        <v>63684</v>
      </c>
      <c r="P2008">
        <v>0</v>
      </c>
    </row>
    <row r="2009" spans="15:16" x14ac:dyDescent="0.35">
      <c r="O2009" s="4">
        <v>41638</v>
      </c>
      <c r="P2009">
        <v>1</v>
      </c>
    </row>
    <row r="2010" spans="15:16" x14ac:dyDescent="0.35">
      <c r="O2010" s="5">
        <v>68805</v>
      </c>
      <c r="P2010">
        <v>0</v>
      </c>
    </row>
    <row r="2011" spans="15:16" x14ac:dyDescent="0.35">
      <c r="O2011" s="4">
        <v>65814</v>
      </c>
      <c r="P2011">
        <v>0</v>
      </c>
    </row>
    <row r="2012" spans="15:16" x14ac:dyDescent="0.35">
      <c r="O2012" s="5">
        <v>71964</v>
      </c>
      <c r="P2012">
        <v>0</v>
      </c>
    </row>
    <row r="2013" spans="15:16" x14ac:dyDescent="0.35">
      <c r="O2013" s="4">
        <v>39146</v>
      </c>
      <c r="P2013">
        <v>0</v>
      </c>
    </row>
    <row r="2014" spans="15:16" x14ac:dyDescent="0.35">
      <c r="O2014" s="5">
        <v>96876</v>
      </c>
      <c r="P2014">
        <v>4</v>
      </c>
    </row>
    <row r="2015" spans="15:16" x14ac:dyDescent="0.35">
      <c r="O2015" s="4">
        <v>34445</v>
      </c>
      <c r="P2015">
        <v>0</v>
      </c>
    </row>
    <row r="2016" spans="15:16" x14ac:dyDescent="0.35">
      <c r="O2016" s="5">
        <v>68281</v>
      </c>
      <c r="P2016">
        <v>1</v>
      </c>
    </row>
    <row r="2017" spans="15:16" x14ac:dyDescent="0.35">
      <c r="O2017" s="4">
        <v>37284</v>
      </c>
      <c r="P2017">
        <v>0</v>
      </c>
    </row>
    <row r="2018" spans="15:16" x14ac:dyDescent="0.35">
      <c r="O2018" s="5">
        <v>36790</v>
      </c>
      <c r="P2018">
        <v>1</v>
      </c>
    </row>
    <row r="2019" spans="15:16" x14ac:dyDescent="0.35">
      <c r="O2019" s="4">
        <v>27943</v>
      </c>
      <c r="P2019">
        <v>0</v>
      </c>
    </row>
    <row r="2020" spans="15:16" x14ac:dyDescent="0.35">
      <c r="O2020" s="5">
        <v>22263</v>
      </c>
      <c r="P2020">
        <v>0</v>
      </c>
    </row>
    <row r="2021" spans="15:16" x14ac:dyDescent="0.35">
      <c r="O2021" s="4">
        <v>30261</v>
      </c>
      <c r="P2021">
        <v>0</v>
      </c>
    </row>
    <row r="2022" spans="15:16" x14ac:dyDescent="0.35">
      <c r="O2022" s="5">
        <v>28587</v>
      </c>
      <c r="P2022">
        <v>0</v>
      </c>
    </row>
    <row r="2023" spans="15:16" x14ac:dyDescent="0.35">
      <c r="O2023" s="4">
        <v>43815</v>
      </c>
      <c r="P2023">
        <v>0</v>
      </c>
    </row>
    <row r="2024" spans="15:16" x14ac:dyDescent="0.35">
      <c r="O2024" s="5">
        <v>48195</v>
      </c>
      <c r="P2024">
        <v>0</v>
      </c>
    </row>
    <row r="2025" spans="15:16" x14ac:dyDescent="0.35">
      <c r="O2025" s="4">
        <v>77027</v>
      </c>
      <c r="P2025">
        <v>0</v>
      </c>
    </row>
    <row r="2026" spans="15:16" x14ac:dyDescent="0.35">
      <c r="O2026" s="5">
        <v>71322</v>
      </c>
      <c r="P2026">
        <v>0</v>
      </c>
    </row>
    <row r="2027" spans="15:16" x14ac:dyDescent="0.35">
      <c r="O2027" s="4">
        <v>32765</v>
      </c>
      <c r="P2027">
        <v>0</v>
      </c>
    </row>
    <row r="2028" spans="15:16" x14ac:dyDescent="0.35">
      <c r="O2028" s="5">
        <v>29672</v>
      </c>
      <c r="P2028">
        <v>0</v>
      </c>
    </row>
    <row r="2029" spans="15:16" x14ac:dyDescent="0.35">
      <c r="O2029" s="4">
        <v>23272</v>
      </c>
      <c r="P2029">
        <v>0</v>
      </c>
    </row>
    <row r="2030" spans="15:16" x14ac:dyDescent="0.35">
      <c r="O2030" s="5">
        <v>49912</v>
      </c>
      <c r="P2030">
        <v>2</v>
      </c>
    </row>
    <row r="2031" spans="15:16" x14ac:dyDescent="0.35">
      <c r="O2031" s="4">
        <v>7500</v>
      </c>
      <c r="P2031">
        <v>0</v>
      </c>
    </row>
    <row r="2032" spans="15:16" x14ac:dyDescent="0.35">
      <c r="O2032" s="5">
        <v>68117</v>
      </c>
      <c r="P2032">
        <v>2</v>
      </c>
    </row>
    <row r="2033" spans="15:16" x14ac:dyDescent="0.35">
      <c r="O2033" s="4">
        <v>67225</v>
      </c>
      <c r="P2033">
        <v>0</v>
      </c>
    </row>
    <row r="2034" spans="15:16" x14ac:dyDescent="0.35">
      <c r="O2034" s="5">
        <v>17649</v>
      </c>
      <c r="P2034">
        <v>0</v>
      </c>
    </row>
    <row r="2035" spans="15:16" x14ac:dyDescent="0.35">
      <c r="O2035" s="4">
        <v>55914</v>
      </c>
      <c r="P2035">
        <v>0</v>
      </c>
    </row>
    <row r="2036" spans="15:16" x14ac:dyDescent="0.35">
      <c r="O2036" s="5">
        <v>40059</v>
      </c>
      <c r="P2036">
        <v>1</v>
      </c>
    </row>
    <row r="2037" spans="15:16" x14ac:dyDescent="0.35">
      <c r="O2037" s="4">
        <v>60905</v>
      </c>
      <c r="P2037">
        <v>0</v>
      </c>
    </row>
    <row r="2038" spans="15:16" x14ac:dyDescent="0.35">
      <c r="O2038" s="5">
        <v>75330</v>
      </c>
      <c r="P2038">
        <v>0</v>
      </c>
    </row>
    <row r="2039" spans="15:16" x14ac:dyDescent="0.35">
      <c r="O2039" s="4">
        <v>60689</v>
      </c>
      <c r="P2039">
        <v>0</v>
      </c>
    </row>
    <row r="2040" spans="15:16" x14ac:dyDescent="0.35">
      <c r="O2040" s="5">
        <v>38680</v>
      </c>
      <c r="P2040">
        <v>0</v>
      </c>
    </row>
    <row r="2041" spans="15:16" x14ac:dyDescent="0.35">
      <c r="O2041" s="4">
        <v>61416</v>
      </c>
      <c r="P2041">
        <v>1</v>
      </c>
    </row>
    <row r="2042" spans="15:16" x14ac:dyDescent="0.35">
      <c r="O2042" s="5">
        <v>49767</v>
      </c>
      <c r="P2042">
        <v>0</v>
      </c>
    </row>
    <row r="2043" spans="15:16" x14ac:dyDescent="0.35">
      <c r="O2043" s="4">
        <v>83273</v>
      </c>
      <c r="P2043">
        <v>0</v>
      </c>
    </row>
    <row r="2044" spans="15:16" x14ac:dyDescent="0.35">
      <c r="O2044" s="5">
        <v>29009</v>
      </c>
      <c r="P2044">
        <v>0</v>
      </c>
    </row>
    <row r="2045" spans="15:16" x14ac:dyDescent="0.35">
      <c r="O2045" s="4">
        <v>45057</v>
      </c>
      <c r="P2045">
        <v>0</v>
      </c>
    </row>
    <row r="2046" spans="15:16" x14ac:dyDescent="0.35">
      <c r="O2046" s="5">
        <v>37150</v>
      </c>
      <c r="P2046">
        <v>0</v>
      </c>
    </row>
    <row r="2047" spans="15:16" x14ac:dyDescent="0.35">
      <c r="O2047" s="4">
        <v>43020</v>
      </c>
      <c r="P2047">
        <v>0</v>
      </c>
    </row>
    <row r="2048" spans="15:16" x14ac:dyDescent="0.35">
      <c r="O2048" s="5">
        <v>53154</v>
      </c>
      <c r="P2048">
        <v>0</v>
      </c>
    </row>
    <row r="2049" spans="15:16" x14ac:dyDescent="0.35">
      <c r="O2049" s="4">
        <v>65308</v>
      </c>
      <c r="P2049">
        <v>2</v>
      </c>
    </row>
    <row r="2050" spans="15:16" x14ac:dyDescent="0.35">
      <c r="O2050" s="5">
        <v>76467</v>
      </c>
      <c r="P2050">
        <v>1</v>
      </c>
    </row>
    <row r="2051" spans="15:16" x14ac:dyDescent="0.35">
      <c r="O2051" s="4">
        <v>81044</v>
      </c>
      <c r="P2051">
        <v>0</v>
      </c>
    </row>
    <row r="2052" spans="15:16" x14ac:dyDescent="0.35">
      <c r="O2052" s="5">
        <v>32871</v>
      </c>
      <c r="P2052">
        <v>0</v>
      </c>
    </row>
    <row r="2053" spans="15:16" x14ac:dyDescent="0.35">
      <c r="O2053" s="4">
        <v>55801</v>
      </c>
      <c r="P2053">
        <v>1</v>
      </c>
    </row>
    <row r="2054" spans="15:16" x14ac:dyDescent="0.35">
      <c r="O2054" s="5">
        <v>76320</v>
      </c>
      <c r="P2054">
        <v>0</v>
      </c>
    </row>
    <row r="2055" spans="15:16" x14ac:dyDescent="0.35">
      <c r="O2055" s="4">
        <v>36927</v>
      </c>
      <c r="P2055">
        <v>0</v>
      </c>
    </row>
    <row r="2056" spans="15:16" x14ac:dyDescent="0.35">
      <c r="O2056" s="5">
        <v>48794</v>
      </c>
      <c r="P2056">
        <v>0</v>
      </c>
    </row>
    <row r="2057" spans="15:16" x14ac:dyDescent="0.35">
      <c r="O2057" s="4">
        <v>23478</v>
      </c>
      <c r="P2057">
        <v>0</v>
      </c>
    </row>
    <row r="2058" spans="15:16" x14ac:dyDescent="0.35">
      <c r="O2058" s="5">
        <v>71128</v>
      </c>
      <c r="P2058">
        <v>0</v>
      </c>
    </row>
    <row r="2059" spans="15:16" x14ac:dyDescent="0.35">
      <c r="O2059" s="4">
        <v>70179</v>
      </c>
      <c r="P2059">
        <v>0</v>
      </c>
    </row>
    <row r="2060" spans="15:16" x14ac:dyDescent="0.35">
      <c r="O2060" s="5">
        <v>59462</v>
      </c>
      <c r="P2060">
        <v>0</v>
      </c>
    </row>
    <row r="2061" spans="15:16" x14ac:dyDescent="0.35">
      <c r="O2061" s="4">
        <v>51386</v>
      </c>
      <c r="P2061">
        <v>0</v>
      </c>
    </row>
    <row r="2062" spans="15:16" x14ac:dyDescent="0.35">
      <c r="O2062" s="5">
        <v>38361</v>
      </c>
      <c r="P2062">
        <v>0</v>
      </c>
    </row>
    <row r="2063" spans="15:16" x14ac:dyDescent="0.35">
      <c r="O2063" s="4">
        <v>51386</v>
      </c>
      <c r="P2063">
        <v>0</v>
      </c>
    </row>
    <row r="2064" spans="15:16" x14ac:dyDescent="0.35">
      <c r="O2064" s="5">
        <v>70038</v>
      </c>
      <c r="P2064">
        <v>0</v>
      </c>
    </row>
    <row r="2065" spans="15:16" x14ac:dyDescent="0.35">
      <c r="O2065" s="4">
        <v>42554</v>
      </c>
      <c r="P2065">
        <v>0</v>
      </c>
    </row>
    <row r="2066" spans="15:16" x14ac:dyDescent="0.35">
      <c r="O2066" s="5">
        <v>67445</v>
      </c>
      <c r="P2066">
        <v>0</v>
      </c>
    </row>
    <row r="2067" spans="15:16" x14ac:dyDescent="0.35">
      <c r="O2067" s="4">
        <v>67046</v>
      </c>
      <c r="P2067">
        <v>0</v>
      </c>
    </row>
    <row r="2068" spans="15:16" x14ac:dyDescent="0.35">
      <c r="O2068" s="5">
        <v>42192</v>
      </c>
      <c r="P2068">
        <v>0</v>
      </c>
    </row>
    <row r="2069" spans="15:16" x14ac:dyDescent="0.35">
      <c r="O2069" s="4">
        <v>77610</v>
      </c>
      <c r="P2069">
        <v>0</v>
      </c>
    </row>
    <row r="2070" spans="15:16" x14ac:dyDescent="0.35">
      <c r="O2070" s="5">
        <v>31761</v>
      </c>
      <c r="P2070">
        <v>0</v>
      </c>
    </row>
    <row r="2071" spans="15:16" x14ac:dyDescent="0.35">
      <c r="O2071" s="4">
        <v>34350</v>
      </c>
      <c r="P2071">
        <v>0</v>
      </c>
    </row>
    <row r="2072" spans="15:16" x14ac:dyDescent="0.35">
      <c r="O2072" s="5">
        <v>54591</v>
      </c>
      <c r="P2072">
        <v>0</v>
      </c>
    </row>
    <row r="2073" spans="15:16" x14ac:dyDescent="0.35">
      <c r="O2073" s="4">
        <v>71866</v>
      </c>
      <c r="P2073">
        <v>0</v>
      </c>
    </row>
    <row r="2074" spans="15:16" x14ac:dyDescent="0.35">
      <c r="O2074" s="5">
        <v>25293</v>
      </c>
      <c r="P2074">
        <v>0</v>
      </c>
    </row>
    <row r="2075" spans="15:16" x14ac:dyDescent="0.35">
      <c r="O2075" s="4">
        <v>42000</v>
      </c>
      <c r="P2075">
        <v>1</v>
      </c>
    </row>
    <row r="2076" spans="15:16" x14ac:dyDescent="0.35">
      <c r="O2076" s="5">
        <v>69520</v>
      </c>
      <c r="P2076">
        <v>0</v>
      </c>
    </row>
    <row r="2077" spans="15:16" x14ac:dyDescent="0.35">
      <c r="O2077" s="4">
        <v>64713</v>
      </c>
      <c r="P2077">
        <v>1</v>
      </c>
    </row>
    <row r="2078" spans="15:16" x14ac:dyDescent="0.35">
      <c r="O2078" s="5">
        <v>27889</v>
      </c>
      <c r="P2078">
        <v>0</v>
      </c>
    </row>
    <row r="2079" spans="15:16" x14ac:dyDescent="0.35">
      <c r="O2079" s="4">
        <v>22123</v>
      </c>
      <c r="P2079">
        <v>0</v>
      </c>
    </row>
    <row r="2080" spans="15:16" x14ac:dyDescent="0.35">
      <c r="O2080" s="5">
        <v>51386</v>
      </c>
      <c r="P2080">
        <v>0</v>
      </c>
    </row>
    <row r="2081" spans="15:16" x14ac:dyDescent="0.35">
      <c r="O2081" s="4">
        <v>51386</v>
      </c>
      <c r="P2081">
        <v>0</v>
      </c>
    </row>
    <row r="2082" spans="15:16" x14ac:dyDescent="0.35">
      <c r="O2082" s="5">
        <v>27803</v>
      </c>
      <c r="P2082">
        <v>0</v>
      </c>
    </row>
    <row r="2083" spans="15:16" x14ac:dyDescent="0.35">
      <c r="O2083" s="4">
        <v>51386</v>
      </c>
      <c r="P2083">
        <v>0</v>
      </c>
    </row>
    <row r="2084" spans="15:16" x14ac:dyDescent="0.35">
      <c r="O2084" s="5">
        <v>51651</v>
      </c>
      <c r="P2084">
        <v>0</v>
      </c>
    </row>
    <row r="2085" spans="15:16" x14ac:dyDescent="0.35">
      <c r="O2085" s="4">
        <v>68487</v>
      </c>
      <c r="P2085">
        <v>0</v>
      </c>
    </row>
    <row r="2086" spans="15:16" x14ac:dyDescent="0.35">
      <c r="O2086" s="5">
        <v>51386</v>
      </c>
      <c r="P2086">
        <v>2</v>
      </c>
    </row>
    <row r="2087" spans="15:16" x14ac:dyDescent="0.35">
      <c r="O2087" s="4">
        <v>56796</v>
      </c>
      <c r="P2087">
        <v>0</v>
      </c>
    </row>
    <row r="2088" spans="15:16" x14ac:dyDescent="0.35">
      <c r="O2088" s="5">
        <v>87000</v>
      </c>
      <c r="P2088">
        <v>0</v>
      </c>
    </row>
    <row r="2089" spans="15:16" x14ac:dyDescent="0.35">
      <c r="O2089" s="4">
        <v>79823</v>
      </c>
      <c r="P2089">
        <v>1</v>
      </c>
    </row>
    <row r="2090" spans="15:16" x14ac:dyDescent="0.35">
      <c r="O2090" s="5">
        <v>30828</v>
      </c>
      <c r="P2090">
        <v>0</v>
      </c>
    </row>
    <row r="2091" spans="15:16" x14ac:dyDescent="0.35">
      <c r="O2091" s="4">
        <v>34109</v>
      </c>
      <c r="P2091">
        <v>0</v>
      </c>
    </row>
    <row r="2092" spans="15:16" x14ac:dyDescent="0.35">
      <c r="O2092" s="5">
        <v>53367</v>
      </c>
      <c r="P2092">
        <v>1</v>
      </c>
    </row>
    <row r="2093" spans="15:16" x14ac:dyDescent="0.35">
      <c r="O2093" s="4">
        <v>22390</v>
      </c>
      <c r="P2093">
        <v>0</v>
      </c>
    </row>
    <row r="2094" spans="15:16" x14ac:dyDescent="0.35">
      <c r="O2094" s="5">
        <v>71322</v>
      </c>
      <c r="P2094">
        <v>0</v>
      </c>
    </row>
    <row r="2095" spans="15:16" x14ac:dyDescent="0.35">
      <c r="O2095" s="4">
        <v>79244</v>
      </c>
      <c r="P2095">
        <v>3</v>
      </c>
    </row>
    <row r="2096" spans="15:16" x14ac:dyDescent="0.35">
      <c r="O2096" s="5">
        <v>49912</v>
      </c>
      <c r="P2096">
        <v>2</v>
      </c>
    </row>
    <row r="2097" spans="15:16" x14ac:dyDescent="0.35">
      <c r="O2097" s="4">
        <v>48699</v>
      </c>
      <c r="P2097">
        <v>0</v>
      </c>
    </row>
    <row r="2098" spans="15:16" x14ac:dyDescent="0.35">
      <c r="O2098" s="5">
        <v>80144</v>
      </c>
      <c r="P2098">
        <v>0</v>
      </c>
    </row>
    <row r="2099" spans="15:16" x14ac:dyDescent="0.35">
      <c r="O2099" s="4">
        <v>54252</v>
      </c>
      <c r="P2099">
        <v>0</v>
      </c>
    </row>
    <row r="2100" spans="15:16" x14ac:dyDescent="0.35">
      <c r="O2100" s="5">
        <v>81929</v>
      </c>
      <c r="P2100">
        <v>3</v>
      </c>
    </row>
    <row r="2101" spans="15:16" x14ac:dyDescent="0.35">
      <c r="O2101" s="4">
        <v>76068</v>
      </c>
      <c r="P2101">
        <v>2</v>
      </c>
    </row>
    <row r="2102" spans="15:16" x14ac:dyDescent="0.35">
      <c r="O2102" s="5">
        <v>53204</v>
      </c>
      <c r="P2102">
        <v>0</v>
      </c>
    </row>
    <row r="2103" spans="15:16" x14ac:dyDescent="0.35">
      <c r="O2103" s="4">
        <v>67911</v>
      </c>
      <c r="P2103">
        <v>0</v>
      </c>
    </row>
    <row r="2104" spans="15:16" x14ac:dyDescent="0.35">
      <c r="O2104" s="5">
        <v>14796</v>
      </c>
      <c r="P2104">
        <v>1</v>
      </c>
    </row>
    <row r="2105" spans="15:16" x14ac:dyDescent="0.35">
      <c r="O2105" s="4">
        <v>78128</v>
      </c>
      <c r="P2105">
        <v>2</v>
      </c>
    </row>
    <row r="2106" spans="15:16" x14ac:dyDescent="0.35">
      <c r="O2106" s="5">
        <v>14188</v>
      </c>
      <c r="P2106">
        <v>0</v>
      </c>
    </row>
    <row r="2107" spans="15:16" x14ac:dyDescent="0.35">
      <c r="O2107" s="4">
        <v>20425</v>
      </c>
      <c r="P2107">
        <v>0</v>
      </c>
    </row>
    <row r="2108" spans="15:16" x14ac:dyDescent="0.35">
      <c r="O2108" s="5">
        <v>58646</v>
      </c>
      <c r="P2108">
        <v>0</v>
      </c>
    </row>
    <row r="2109" spans="15:16" x14ac:dyDescent="0.35">
      <c r="O2109" s="4">
        <v>72967</v>
      </c>
      <c r="P2109">
        <v>2</v>
      </c>
    </row>
    <row r="2110" spans="15:16" x14ac:dyDescent="0.35">
      <c r="O2110" s="5">
        <v>48150</v>
      </c>
      <c r="P2110">
        <v>0</v>
      </c>
    </row>
    <row r="2111" spans="15:16" x14ac:dyDescent="0.35">
      <c r="O2111" s="4">
        <v>82332</v>
      </c>
      <c r="P2111">
        <v>2</v>
      </c>
    </row>
    <row r="2112" spans="15:16" x14ac:dyDescent="0.35">
      <c r="O2112" s="5">
        <v>58275</v>
      </c>
      <c r="P2112">
        <v>0</v>
      </c>
    </row>
    <row r="2113" spans="15:16" x14ac:dyDescent="0.35">
      <c r="O2113" s="4">
        <v>44953</v>
      </c>
      <c r="P2113">
        <v>1</v>
      </c>
    </row>
    <row r="2114" spans="15:16" x14ac:dyDescent="0.35">
      <c r="O2114" s="5">
        <v>34587</v>
      </c>
      <c r="P2114">
        <v>0</v>
      </c>
    </row>
    <row r="2115" spans="15:16" x14ac:dyDescent="0.35">
      <c r="O2115" s="4">
        <v>43018</v>
      </c>
      <c r="P2115">
        <v>0</v>
      </c>
    </row>
    <row r="2116" spans="15:16" x14ac:dyDescent="0.35">
      <c r="O2116" s="5">
        <v>45736</v>
      </c>
      <c r="P2116">
        <v>0</v>
      </c>
    </row>
    <row r="2117" spans="15:16" x14ac:dyDescent="0.35">
      <c r="O2117" s="4">
        <v>66476</v>
      </c>
      <c r="P2117">
        <v>0</v>
      </c>
    </row>
    <row r="2118" spans="15:16" x14ac:dyDescent="0.35">
      <c r="O2118" s="5">
        <v>27733</v>
      </c>
      <c r="P2118">
        <v>0</v>
      </c>
    </row>
    <row r="2119" spans="15:16" x14ac:dyDescent="0.35">
      <c r="O2119" s="4">
        <v>69805</v>
      </c>
      <c r="P2119">
        <v>0</v>
      </c>
    </row>
    <row r="2120" spans="15:16" x14ac:dyDescent="0.35">
      <c r="O2120" s="5">
        <v>72217</v>
      </c>
      <c r="P2120">
        <v>0</v>
      </c>
    </row>
    <row r="2121" spans="15:16" x14ac:dyDescent="0.35">
      <c r="O2121" s="4">
        <v>25818</v>
      </c>
      <c r="P2121">
        <v>0</v>
      </c>
    </row>
    <row r="2122" spans="15:16" x14ac:dyDescent="0.35">
      <c r="O2122" s="5">
        <v>37509</v>
      </c>
      <c r="P2122">
        <v>0</v>
      </c>
    </row>
    <row r="2123" spans="15:16" x14ac:dyDescent="0.35">
      <c r="O2123" s="4">
        <v>25176</v>
      </c>
      <c r="P2123">
        <v>0</v>
      </c>
    </row>
    <row r="2124" spans="15:16" x14ac:dyDescent="0.35">
      <c r="O2124" s="5">
        <v>43586</v>
      </c>
      <c r="P2124">
        <v>0</v>
      </c>
    </row>
    <row r="2125" spans="15:16" x14ac:dyDescent="0.35">
      <c r="O2125" s="4">
        <v>53230</v>
      </c>
      <c r="P2125">
        <v>0</v>
      </c>
    </row>
    <row r="2126" spans="15:16" x14ac:dyDescent="0.35">
      <c r="O2126" s="5">
        <v>50116</v>
      </c>
      <c r="P2126">
        <v>1</v>
      </c>
    </row>
    <row r="2127" spans="15:16" x14ac:dyDescent="0.35">
      <c r="O2127" s="4">
        <v>84906</v>
      </c>
      <c r="P2127">
        <v>3</v>
      </c>
    </row>
    <row r="2128" spans="15:16" x14ac:dyDescent="0.35">
      <c r="O2128" s="5">
        <v>61286</v>
      </c>
      <c r="P2128">
        <v>0</v>
      </c>
    </row>
    <row r="2129" spans="15:16" x14ac:dyDescent="0.35">
      <c r="O2129" s="4">
        <v>82333</v>
      </c>
      <c r="P2129">
        <v>2</v>
      </c>
    </row>
    <row r="2130" spans="15:16" x14ac:dyDescent="0.35">
      <c r="O2130" s="5">
        <v>65220</v>
      </c>
      <c r="P2130">
        <v>1</v>
      </c>
    </row>
    <row r="2131" spans="15:16" x14ac:dyDescent="0.35">
      <c r="O2131" s="4">
        <v>33590</v>
      </c>
      <c r="P2131">
        <v>0</v>
      </c>
    </row>
    <row r="2132" spans="15:16" x14ac:dyDescent="0.35">
      <c r="O2132" s="5">
        <v>30992</v>
      </c>
      <c r="P2132">
        <v>0</v>
      </c>
    </row>
    <row r="2133" spans="15:16" x14ac:dyDescent="0.35">
      <c r="O2133" s="4">
        <v>72309</v>
      </c>
      <c r="P2133">
        <v>2</v>
      </c>
    </row>
    <row r="2134" spans="15:16" x14ac:dyDescent="0.35">
      <c r="O2134" s="5">
        <v>156924</v>
      </c>
      <c r="P2134">
        <v>0</v>
      </c>
    </row>
    <row r="2135" spans="15:16" x14ac:dyDescent="0.35">
      <c r="O2135" s="4">
        <v>16005</v>
      </c>
      <c r="P2135">
        <v>0</v>
      </c>
    </row>
    <row r="2136" spans="15:16" x14ac:dyDescent="0.35">
      <c r="O2136" s="5">
        <v>65487</v>
      </c>
      <c r="P2136">
        <v>0</v>
      </c>
    </row>
    <row r="2137" spans="15:16" x14ac:dyDescent="0.35">
      <c r="O2137" s="4">
        <v>58692</v>
      </c>
      <c r="P2137">
        <v>0</v>
      </c>
    </row>
    <row r="2138" spans="15:16" x14ac:dyDescent="0.35">
      <c r="O2138" s="5">
        <v>40590</v>
      </c>
      <c r="P2138">
        <v>1</v>
      </c>
    </row>
    <row r="2139" spans="15:16" x14ac:dyDescent="0.35">
      <c r="O2139" s="4">
        <v>20587</v>
      </c>
      <c r="P2139">
        <v>0</v>
      </c>
    </row>
    <row r="2140" spans="15:16" x14ac:dyDescent="0.35">
      <c r="O2140" s="5">
        <v>62637</v>
      </c>
      <c r="P2140">
        <v>0</v>
      </c>
    </row>
    <row r="2141" spans="15:16" x14ac:dyDescent="0.35">
      <c r="O2141" s="4">
        <v>29435</v>
      </c>
      <c r="P2141">
        <v>1</v>
      </c>
    </row>
    <row r="2142" spans="15:16" x14ac:dyDescent="0.35">
      <c r="O2142" s="5">
        <v>19346</v>
      </c>
      <c r="P2142">
        <v>0</v>
      </c>
    </row>
    <row r="2143" spans="15:16" x14ac:dyDescent="0.35">
      <c r="O2143" s="4">
        <v>35788</v>
      </c>
      <c r="P2143">
        <v>0</v>
      </c>
    </row>
    <row r="2144" spans="15:16" x14ac:dyDescent="0.35">
      <c r="O2144" s="5">
        <v>36997</v>
      </c>
      <c r="P2144">
        <v>0</v>
      </c>
    </row>
    <row r="2145" spans="15:16" x14ac:dyDescent="0.35">
      <c r="O2145" s="4">
        <v>23539</v>
      </c>
      <c r="P2145">
        <v>0</v>
      </c>
    </row>
    <row r="2146" spans="15:16" x14ac:dyDescent="0.35">
      <c r="O2146" s="5">
        <v>65333</v>
      </c>
      <c r="P2146">
        <v>2</v>
      </c>
    </row>
    <row r="2147" spans="15:16" x14ac:dyDescent="0.35">
      <c r="O2147" s="4">
        <v>78499</v>
      </c>
      <c r="P2147">
        <v>2</v>
      </c>
    </row>
    <row r="2148" spans="15:16" x14ac:dyDescent="0.35">
      <c r="O2148" s="5">
        <v>29732</v>
      </c>
      <c r="P2148">
        <v>0</v>
      </c>
    </row>
    <row r="2149" spans="15:16" x14ac:dyDescent="0.35">
      <c r="O2149" s="4">
        <v>41275</v>
      </c>
      <c r="P2149">
        <v>0</v>
      </c>
    </row>
    <row r="2150" spans="15:16" x14ac:dyDescent="0.35">
      <c r="O2150" s="5">
        <v>63516</v>
      </c>
      <c r="P2150">
        <v>0</v>
      </c>
    </row>
    <row r="2151" spans="15:16" x14ac:dyDescent="0.35">
      <c r="O2151" s="4">
        <v>42769</v>
      </c>
      <c r="P2151">
        <v>0</v>
      </c>
    </row>
    <row r="2152" spans="15:16" x14ac:dyDescent="0.35">
      <c r="O2152" s="5">
        <v>49572</v>
      </c>
      <c r="P2152">
        <v>0</v>
      </c>
    </row>
    <row r="2153" spans="15:16" x14ac:dyDescent="0.35">
      <c r="O2153" s="4">
        <v>69209</v>
      </c>
      <c r="P2153">
        <v>1</v>
      </c>
    </row>
    <row r="2154" spans="15:16" x14ac:dyDescent="0.35">
      <c r="O2154" s="5">
        <v>17148</v>
      </c>
      <c r="P2154">
        <v>0</v>
      </c>
    </row>
    <row r="2155" spans="15:16" x14ac:dyDescent="0.35">
      <c r="O2155" s="4">
        <v>40590</v>
      </c>
      <c r="P2155">
        <v>1</v>
      </c>
    </row>
    <row r="2156" spans="15:16" x14ac:dyDescent="0.35">
      <c r="O2156" s="5">
        <v>30560</v>
      </c>
      <c r="P2156">
        <v>0</v>
      </c>
    </row>
    <row r="2157" spans="15:16" x14ac:dyDescent="0.35">
      <c r="O2157" s="4">
        <v>32146</v>
      </c>
      <c r="P2157">
        <v>0</v>
      </c>
    </row>
    <row r="2158" spans="15:16" x14ac:dyDescent="0.35">
      <c r="O2158" s="5">
        <v>41713</v>
      </c>
      <c r="P2158">
        <v>0</v>
      </c>
    </row>
    <row r="2159" spans="15:16" x14ac:dyDescent="0.35">
      <c r="O2159" s="4">
        <v>34176</v>
      </c>
      <c r="P2159">
        <v>0</v>
      </c>
    </row>
    <row r="2160" spans="15:16" x14ac:dyDescent="0.35">
      <c r="O2160" s="5">
        <v>58482</v>
      </c>
      <c r="P2160">
        <v>1</v>
      </c>
    </row>
    <row r="2161" spans="15:16" x14ac:dyDescent="0.35">
      <c r="O2161" s="4">
        <v>59686</v>
      </c>
      <c r="P2161">
        <v>0</v>
      </c>
    </row>
    <row r="2162" spans="15:16" x14ac:dyDescent="0.35">
      <c r="O2162" s="5">
        <v>60896</v>
      </c>
      <c r="P2162">
        <v>1</v>
      </c>
    </row>
    <row r="2163" spans="15:16" x14ac:dyDescent="0.35">
      <c r="O2163" s="4">
        <v>62994</v>
      </c>
      <c r="P2163">
        <v>0</v>
      </c>
    </row>
    <row r="2164" spans="15:16" x14ac:dyDescent="0.35">
      <c r="O2164" s="5">
        <v>47320</v>
      </c>
      <c r="P2164">
        <v>0</v>
      </c>
    </row>
    <row r="2165" spans="15:16" x14ac:dyDescent="0.35">
      <c r="O2165" s="4">
        <v>74859</v>
      </c>
      <c r="P2165">
        <v>1</v>
      </c>
    </row>
    <row r="2166" spans="15:16" x14ac:dyDescent="0.35">
      <c r="O2166" s="5">
        <v>15253</v>
      </c>
      <c r="P2166">
        <v>0</v>
      </c>
    </row>
    <row r="2167" spans="15:16" x14ac:dyDescent="0.35">
      <c r="O2167" s="4">
        <v>31560</v>
      </c>
      <c r="P2167">
        <v>0</v>
      </c>
    </row>
    <row r="2168" spans="15:16" x14ac:dyDescent="0.35">
      <c r="O2168" s="5">
        <v>72071</v>
      </c>
      <c r="P2168">
        <v>0</v>
      </c>
    </row>
    <row r="2169" spans="15:16" x14ac:dyDescent="0.35">
      <c r="O2169" s="4">
        <v>91172</v>
      </c>
      <c r="P2169">
        <v>5</v>
      </c>
    </row>
    <row r="2170" spans="15:16" x14ac:dyDescent="0.35">
      <c r="O2170" s="5">
        <v>90000</v>
      </c>
      <c r="P2170">
        <v>3</v>
      </c>
    </row>
    <row r="2171" spans="15:16" x14ac:dyDescent="0.35">
      <c r="O2171" s="4">
        <v>41967</v>
      </c>
      <c r="P2171">
        <v>0</v>
      </c>
    </row>
    <row r="2172" spans="15:16" x14ac:dyDescent="0.35">
      <c r="O2172" s="5">
        <v>69263</v>
      </c>
      <c r="P2172">
        <v>1</v>
      </c>
    </row>
    <row r="2173" spans="15:16" x14ac:dyDescent="0.35">
      <c r="O2173" s="4">
        <v>65706</v>
      </c>
      <c r="P2173">
        <v>4</v>
      </c>
    </row>
    <row r="2174" spans="15:16" x14ac:dyDescent="0.35">
      <c r="O2174" s="5">
        <v>60934</v>
      </c>
      <c r="P2174">
        <v>0</v>
      </c>
    </row>
    <row r="2175" spans="15:16" x14ac:dyDescent="0.35">
      <c r="O2175" s="4">
        <v>71965</v>
      </c>
      <c r="P2175">
        <v>0</v>
      </c>
    </row>
    <row r="2176" spans="15:16" x14ac:dyDescent="0.35">
      <c r="O2176" s="5">
        <v>65210</v>
      </c>
      <c r="P2176">
        <v>2</v>
      </c>
    </row>
    <row r="2177" spans="15:16" x14ac:dyDescent="0.35">
      <c r="O2177" s="4">
        <v>79174</v>
      </c>
      <c r="P2177">
        <v>3</v>
      </c>
    </row>
    <row r="2178" spans="15:16" x14ac:dyDescent="0.35">
      <c r="O2178" s="5">
        <v>81380</v>
      </c>
      <c r="P2178">
        <v>0</v>
      </c>
    </row>
    <row r="2179" spans="15:16" x14ac:dyDescent="0.35">
      <c r="O2179" s="4">
        <v>48432</v>
      </c>
      <c r="P2179">
        <v>0</v>
      </c>
    </row>
    <row r="2180" spans="15:16" x14ac:dyDescent="0.35">
      <c r="O2180" s="5">
        <v>52914</v>
      </c>
      <c r="P2180">
        <v>1</v>
      </c>
    </row>
    <row r="2181" spans="15:16" x14ac:dyDescent="0.35">
      <c r="O2181" s="4">
        <v>38946</v>
      </c>
      <c r="P2181">
        <v>0</v>
      </c>
    </row>
    <row r="2182" spans="15:16" x14ac:dyDescent="0.35">
      <c r="O2182" s="5">
        <v>26067</v>
      </c>
      <c r="P2182">
        <v>0</v>
      </c>
    </row>
    <row r="2183" spans="15:16" x14ac:dyDescent="0.35">
      <c r="O2183" s="4">
        <v>44325</v>
      </c>
      <c r="P2183">
        <v>1</v>
      </c>
    </row>
    <row r="2184" spans="15:16" x14ac:dyDescent="0.35">
      <c r="O2184" s="5">
        <v>42523</v>
      </c>
      <c r="P2184">
        <v>0</v>
      </c>
    </row>
    <row r="2185" spans="15:16" x14ac:dyDescent="0.35">
      <c r="O2185" s="4">
        <v>26487</v>
      </c>
      <c r="P2185">
        <v>0</v>
      </c>
    </row>
    <row r="2186" spans="15:16" x14ac:dyDescent="0.35">
      <c r="O2186" s="5">
        <v>53233</v>
      </c>
      <c r="P2186">
        <v>0</v>
      </c>
    </row>
    <row r="2187" spans="15:16" x14ac:dyDescent="0.35">
      <c r="O2187" s="4">
        <v>67716</v>
      </c>
      <c r="P2187">
        <v>1</v>
      </c>
    </row>
    <row r="2188" spans="15:16" x14ac:dyDescent="0.35">
      <c r="O2188" s="5">
        <v>76234</v>
      </c>
      <c r="P2188">
        <v>1</v>
      </c>
    </row>
    <row r="2189" spans="15:16" x14ac:dyDescent="0.35">
      <c r="O2189" s="4">
        <v>84117</v>
      </c>
      <c r="P2189">
        <v>1</v>
      </c>
    </row>
    <row r="2190" spans="15:16" x14ac:dyDescent="0.35">
      <c r="O2190" s="5">
        <v>65487</v>
      </c>
      <c r="P2190">
        <v>0</v>
      </c>
    </row>
    <row r="2191" spans="15:16" x14ac:dyDescent="0.35">
      <c r="O2191" s="4">
        <v>25224</v>
      </c>
      <c r="P2191">
        <v>0</v>
      </c>
    </row>
    <row r="2192" spans="15:16" x14ac:dyDescent="0.35">
      <c r="O2192" s="5">
        <v>89616</v>
      </c>
      <c r="P2192">
        <v>1</v>
      </c>
    </row>
    <row r="2193" spans="15:16" x14ac:dyDescent="0.35">
      <c r="O2193" s="4">
        <v>40851</v>
      </c>
      <c r="P2193">
        <v>0</v>
      </c>
    </row>
    <row r="2194" spans="15:16" x14ac:dyDescent="0.35">
      <c r="O2194" s="5">
        <v>27469</v>
      </c>
      <c r="P2194">
        <v>0</v>
      </c>
    </row>
    <row r="2195" spans="15:16" x14ac:dyDescent="0.35">
      <c r="O2195" s="4">
        <v>82347</v>
      </c>
      <c r="P2195">
        <v>3</v>
      </c>
    </row>
    <row r="2196" spans="15:16" x14ac:dyDescent="0.35">
      <c r="O2196" s="5">
        <v>73803</v>
      </c>
      <c r="P2196">
        <v>2</v>
      </c>
    </row>
    <row r="2197" spans="15:16" x14ac:dyDescent="0.35">
      <c r="O2197" s="4">
        <v>8820</v>
      </c>
      <c r="P2197">
        <v>0</v>
      </c>
    </row>
    <row r="2198" spans="15:16" x14ac:dyDescent="0.35">
      <c r="O2198" s="5">
        <v>43322</v>
      </c>
      <c r="P2198">
        <v>0</v>
      </c>
    </row>
    <row r="2199" spans="15:16" x14ac:dyDescent="0.35">
      <c r="O2199" s="4">
        <v>55593</v>
      </c>
      <c r="P2199">
        <v>1</v>
      </c>
    </row>
    <row r="2200" spans="15:16" x14ac:dyDescent="0.35">
      <c r="O2200" s="5">
        <v>50501</v>
      </c>
      <c r="P2200">
        <v>2</v>
      </c>
    </row>
    <row r="2201" spans="15:16" x14ac:dyDescent="0.35">
      <c r="O2201" s="4">
        <v>37085</v>
      </c>
      <c r="P2201">
        <v>0</v>
      </c>
    </row>
    <row r="2202" spans="15:16" x14ac:dyDescent="0.35">
      <c r="O2202" s="5">
        <v>16185</v>
      </c>
      <c r="P2202">
        <v>0</v>
      </c>
    </row>
    <row r="2203" spans="15:16" x14ac:dyDescent="0.35">
      <c r="O2203" s="4">
        <v>57731</v>
      </c>
      <c r="P2203">
        <v>0</v>
      </c>
    </row>
    <row r="2204" spans="15:16" x14ac:dyDescent="0.35">
      <c r="O2204" s="5">
        <v>48432</v>
      </c>
      <c r="P2204">
        <v>1</v>
      </c>
    </row>
    <row r="2205" spans="15:16" x14ac:dyDescent="0.35">
      <c r="O2205" s="4">
        <v>73807</v>
      </c>
      <c r="P2205">
        <v>0</v>
      </c>
    </row>
    <row r="2206" spans="15:16" x14ac:dyDescent="0.35">
      <c r="O2206" s="5">
        <v>18929</v>
      </c>
      <c r="P2206">
        <v>0</v>
      </c>
    </row>
    <row r="2207" spans="15:16" x14ac:dyDescent="0.35">
      <c r="O2207" s="4">
        <v>35893</v>
      </c>
      <c r="P2207">
        <v>0</v>
      </c>
    </row>
    <row r="2208" spans="15:16" x14ac:dyDescent="0.35">
      <c r="O2208" s="5">
        <v>61014</v>
      </c>
      <c r="P2208">
        <v>0</v>
      </c>
    </row>
    <row r="2209" spans="15:16" x14ac:dyDescent="0.35">
      <c r="O2209" s="4">
        <v>32144</v>
      </c>
      <c r="P2209">
        <v>1</v>
      </c>
    </row>
    <row r="2210" spans="15:16" x14ac:dyDescent="0.35">
      <c r="O2210" s="5">
        <v>14918</v>
      </c>
      <c r="P2210">
        <v>0</v>
      </c>
    </row>
    <row r="2211" spans="15:16" x14ac:dyDescent="0.35">
      <c r="O2211" s="4">
        <v>45146</v>
      </c>
      <c r="P2211">
        <v>0</v>
      </c>
    </row>
    <row r="2212" spans="15:16" x14ac:dyDescent="0.35">
      <c r="O2212" s="5">
        <v>41769</v>
      </c>
      <c r="P2212">
        <v>0</v>
      </c>
    </row>
    <row r="2213" spans="15:16" x14ac:dyDescent="0.35">
      <c r="O2213" s="4">
        <v>88325</v>
      </c>
      <c r="P2213">
        <v>0</v>
      </c>
    </row>
    <row r="2214" spans="15:16" x14ac:dyDescent="0.35">
      <c r="O2214" s="5">
        <v>38054</v>
      </c>
      <c r="P2214">
        <v>0</v>
      </c>
    </row>
    <row r="2215" spans="15:16" x14ac:dyDescent="0.35">
      <c r="O2215" s="4">
        <v>80617</v>
      </c>
      <c r="P2215">
        <v>0</v>
      </c>
    </row>
    <row r="2216" spans="15:16" x14ac:dyDescent="0.35">
      <c r="O2216" s="5">
        <v>5305</v>
      </c>
      <c r="P2216">
        <v>0</v>
      </c>
    </row>
    <row r="2217" spans="15:16" x14ac:dyDescent="0.35">
      <c r="O2217" s="4">
        <v>36807</v>
      </c>
      <c r="P2217">
        <v>0</v>
      </c>
    </row>
    <row r="2218" spans="15:16" x14ac:dyDescent="0.35">
      <c r="O2218" s="5">
        <v>28427</v>
      </c>
      <c r="P2218">
        <v>0</v>
      </c>
    </row>
    <row r="2219" spans="15:16" x14ac:dyDescent="0.35">
      <c r="O2219" s="4">
        <v>82032</v>
      </c>
      <c r="P2219">
        <v>0</v>
      </c>
    </row>
    <row r="2220" spans="15:16" x14ac:dyDescent="0.35">
      <c r="O2220" s="5">
        <v>22775</v>
      </c>
      <c r="P2220">
        <v>0</v>
      </c>
    </row>
    <row r="2221" spans="15:16" x14ac:dyDescent="0.35">
      <c r="O2221" s="4">
        <v>40101</v>
      </c>
      <c r="P2221">
        <v>0</v>
      </c>
    </row>
    <row r="2222" spans="15:16" x14ac:dyDescent="0.35">
      <c r="O2222" s="5">
        <v>58025</v>
      </c>
      <c r="P2222">
        <v>0</v>
      </c>
    </row>
    <row r="2223" spans="15:16" x14ac:dyDescent="0.35">
      <c r="O2223" s="4">
        <v>75777</v>
      </c>
      <c r="P2223">
        <v>3</v>
      </c>
    </row>
    <row r="2224" spans="15:16" x14ac:dyDescent="0.35">
      <c r="O2224" s="5">
        <v>7500</v>
      </c>
      <c r="P2224">
        <v>0</v>
      </c>
    </row>
    <row r="2225" spans="15:16" x14ac:dyDescent="0.35">
      <c r="O2225" s="4">
        <v>33562</v>
      </c>
      <c r="P2225">
        <v>0</v>
      </c>
    </row>
    <row r="2226" spans="15:16" x14ac:dyDescent="0.35">
      <c r="O2226" s="5">
        <v>57642</v>
      </c>
      <c r="P2226">
        <v>1</v>
      </c>
    </row>
    <row r="2227" spans="15:16" x14ac:dyDescent="0.35">
      <c r="O2227" s="4">
        <v>58554</v>
      </c>
      <c r="P2227">
        <v>0</v>
      </c>
    </row>
    <row r="2228" spans="15:16" x14ac:dyDescent="0.35">
      <c r="O2228" s="5">
        <v>63777</v>
      </c>
      <c r="P2228">
        <v>0</v>
      </c>
    </row>
    <row r="2229" spans="15:16" x14ac:dyDescent="0.35">
      <c r="O2229" s="4">
        <v>57967</v>
      </c>
      <c r="P2229">
        <v>0</v>
      </c>
    </row>
    <row r="2230" spans="15:16" x14ac:dyDescent="0.35">
      <c r="O2230" s="5">
        <v>51386</v>
      </c>
      <c r="P2230">
        <v>1</v>
      </c>
    </row>
    <row r="2231" spans="15:16" x14ac:dyDescent="0.35">
      <c r="O2231" s="4">
        <v>24434</v>
      </c>
      <c r="P2231">
        <v>0</v>
      </c>
    </row>
    <row r="2232" spans="15:16" x14ac:dyDescent="0.35">
      <c r="O2232" s="5">
        <v>11012</v>
      </c>
      <c r="P2232">
        <v>1</v>
      </c>
    </row>
    <row r="2233" spans="15:16" x14ac:dyDescent="0.35">
      <c r="O2233" s="4">
        <v>44802</v>
      </c>
      <c r="P2233">
        <v>0</v>
      </c>
    </row>
    <row r="2234" spans="15:16" x14ac:dyDescent="0.35">
      <c r="O2234" s="5">
        <v>26816</v>
      </c>
      <c r="P2234">
        <v>0</v>
      </c>
    </row>
    <row r="2235" spans="15:16" x14ac:dyDescent="0.35">
      <c r="O2235" s="4">
        <v>666666</v>
      </c>
      <c r="P2235">
        <v>0</v>
      </c>
    </row>
    <row r="2236" spans="15:16" x14ac:dyDescent="0.35">
      <c r="O2236" s="5">
        <v>34421</v>
      </c>
      <c r="P2236">
        <v>0</v>
      </c>
    </row>
    <row r="2237" spans="15:16" x14ac:dyDescent="0.35">
      <c r="O2237" s="4">
        <v>61223</v>
      </c>
      <c r="P2237">
        <v>0</v>
      </c>
    </row>
    <row r="2238" spans="15:16" x14ac:dyDescent="0.35">
      <c r="O2238" s="5">
        <v>64014</v>
      </c>
      <c r="P2238">
        <v>1</v>
      </c>
    </row>
    <row r="2239" spans="15:16" x14ac:dyDescent="0.35">
      <c r="O2239" s="4">
        <v>56981</v>
      </c>
      <c r="P2239">
        <v>1</v>
      </c>
    </row>
    <row r="2240" spans="15:16" x14ac:dyDescent="0.35">
      <c r="O2240" s="5">
        <v>69245</v>
      </c>
      <c r="P2240">
        <v>0</v>
      </c>
    </row>
    <row r="2241" spans="15:16" x14ac:dyDescent="0.35">
      <c r="O2241" s="4">
        <v>52899</v>
      </c>
      <c r="P2241">
        <v>1</v>
      </c>
    </row>
    <row r="2242" spans="15:16" x14ac:dyDescent="0.35">
      <c r="O2242">
        <f>CORREL(O2:O2241,P2:P2241)</f>
        <v>0.28710902029962265</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C33E-85D9-41CE-BC67-E36BE2F41458}">
  <dimension ref="A1:S2244"/>
  <sheetViews>
    <sheetView topLeftCell="G16" workbookViewId="0">
      <selection activeCell="G2250" sqref="G2250"/>
    </sheetView>
  </sheetViews>
  <sheetFormatPr defaultRowHeight="14.5" x14ac:dyDescent="0.35"/>
  <cols>
    <col min="5" max="5" width="10.453125" bestFit="1" customWidth="1"/>
    <col min="7" max="7" width="10.453125" bestFit="1" customWidth="1"/>
  </cols>
  <sheetData>
    <row r="1" spans="1:19" x14ac:dyDescent="0.35">
      <c r="A1" s="10" t="s">
        <v>61</v>
      </c>
      <c r="B1" s="11" t="s">
        <v>4</v>
      </c>
      <c r="I1">
        <v>1957</v>
      </c>
      <c r="J1" s="4">
        <v>24434</v>
      </c>
      <c r="S1">
        <v>69</v>
      </c>
    </row>
    <row r="2" spans="1:19" x14ac:dyDescent="0.35">
      <c r="A2" s="12">
        <f>marketing_campaign[[#This Row],[Response]]+marketing_campaign[[#This Row],[AcceptedCmp2]]+marketing_campaign[[#This Row],[AcceptedCmp1]]+marketing_campaign[[#This Row],[AcceptedCmp5]]+marketing_campaign[[#This Row],[AcceptedCmp4]]+marketing_campaign[[#This Row],[AcceptedCmp3]]</f>
        <v>1</v>
      </c>
      <c r="B2" s="11">
        <v>58138</v>
      </c>
      <c r="I2">
        <v>1954</v>
      </c>
      <c r="J2" s="5">
        <v>11012</v>
      </c>
      <c r="S2">
        <v>72</v>
      </c>
    </row>
    <row r="3" spans="1:19" x14ac:dyDescent="0.35">
      <c r="A3" s="11">
        <f>marketing_campaign[[#This Row],[Response]]+marketing_campaign[[#This Row],[AcceptedCmp2]]+marketing_campaign[[#This Row],[AcceptedCmp1]]+marketing_campaign[[#This Row],[AcceptedCmp5]]+marketing_campaign[[#This Row],[AcceptedCmp4]]+marketing_campaign[[#This Row],[AcceptedCmp3]]</f>
        <v>0</v>
      </c>
      <c r="B3" s="11">
        <v>46344</v>
      </c>
      <c r="E3">
        <f>MAX(I:I)</f>
        <v>1996</v>
      </c>
      <c r="I3">
        <v>1965</v>
      </c>
      <c r="J3" s="4">
        <v>44802</v>
      </c>
      <c r="S3">
        <v>61</v>
      </c>
    </row>
    <row r="4" spans="1:19" x14ac:dyDescent="0.35">
      <c r="A4" s="12">
        <f>marketing_campaign[[#This Row],[Response]]+marketing_campaign[[#This Row],[AcceptedCmp2]]+marketing_campaign[[#This Row],[AcceptedCmp1]]+marketing_campaign[[#This Row],[AcceptedCmp5]]+marketing_campaign[[#This Row],[AcceptedCmp4]]+marketing_campaign[[#This Row],[AcceptedCmp3]]</f>
        <v>0</v>
      </c>
      <c r="B4" s="11">
        <v>71613</v>
      </c>
      <c r="E4">
        <f>MIN(I:I)</f>
        <v>1893</v>
      </c>
      <c r="I4">
        <v>1984</v>
      </c>
      <c r="J4" s="5">
        <v>26816</v>
      </c>
      <c r="S4">
        <v>42</v>
      </c>
    </row>
    <row r="5" spans="1:19" x14ac:dyDescent="0.35">
      <c r="A5" s="11">
        <f>marketing_campaign[[#This Row],[Response]]+marketing_campaign[[#This Row],[AcceptedCmp2]]+marketing_campaign[[#This Row],[AcceptedCmp1]]+marketing_campaign[[#This Row],[AcceptedCmp5]]+marketing_campaign[[#This Row],[AcceptedCmp4]]+marketing_campaign[[#This Row],[AcceptedCmp3]]</f>
        <v>0</v>
      </c>
      <c r="B5" s="11">
        <v>26646</v>
      </c>
      <c r="I5">
        <v>1981</v>
      </c>
      <c r="J5" s="4">
        <v>666666</v>
      </c>
      <c r="S5">
        <v>45</v>
      </c>
    </row>
    <row r="6" spans="1:19" x14ac:dyDescent="0.35">
      <c r="A6" s="12">
        <f>marketing_campaign[[#This Row],[Response]]+marketing_campaign[[#This Row],[AcceptedCmp2]]+marketing_campaign[[#This Row],[AcceptedCmp1]]+marketing_campaign[[#This Row],[AcceptedCmp5]]+marketing_campaign[[#This Row],[AcceptedCmp4]]+marketing_campaign[[#This Row],[AcceptedCmp3]]</f>
        <v>0</v>
      </c>
      <c r="B6" s="11">
        <v>58293</v>
      </c>
      <c r="E6" s="1">
        <f ca="1">TODAY()</f>
        <v>46297</v>
      </c>
      <c r="G6" s="1">
        <f>DATE(2026,1,5)</f>
        <v>46027</v>
      </c>
      <c r="I6">
        <v>1967</v>
      </c>
      <c r="J6" s="5">
        <v>34421</v>
      </c>
      <c r="S6">
        <v>59</v>
      </c>
    </row>
    <row r="7" spans="1:19" x14ac:dyDescent="0.35">
      <c r="A7" s="11">
        <f>marketing_campaign[[#This Row],[Response]]+marketing_campaign[[#This Row],[AcceptedCmp2]]+marketing_campaign[[#This Row],[AcceptedCmp1]]+marketing_campaign[[#This Row],[AcceptedCmp5]]+marketing_campaign[[#This Row],[AcceptedCmp4]]+marketing_campaign[[#This Row],[AcceptedCmp3]]</f>
        <v>0</v>
      </c>
      <c r="B7" s="11">
        <v>62513</v>
      </c>
      <c r="E7">
        <f ca="1">YEAR(E6)</f>
        <v>2026</v>
      </c>
      <c r="G7">
        <f>YEAR(G6)</f>
        <v>2026</v>
      </c>
      <c r="H7" t="s">
        <v>45</v>
      </c>
      <c r="I7">
        <v>1971</v>
      </c>
      <c r="J7" s="4">
        <v>61223</v>
      </c>
      <c r="S7">
        <v>55</v>
      </c>
    </row>
    <row r="8" spans="1:19" x14ac:dyDescent="0.35">
      <c r="A8" s="12">
        <f>marketing_campaign[[#This Row],[Response]]+marketing_campaign[[#This Row],[AcceptedCmp2]]+marketing_campaign[[#This Row],[AcceptedCmp1]]+marketing_campaign[[#This Row],[AcceptedCmp5]]+marketing_campaign[[#This Row],[AcceptedCmp4]]+marketing_campaign[[#This Row],[AcceptedCmp3]]</f>
        <v>0</v>
      </c>
      <c r="B8" s="11">
        <v>55635</v>
      </c>
      <c r="E8">
        <f ca="1">MONTH(E6)</f>
        <v>10</v>
      </c>
      <c r="G8">
        <f>MONTH(G6)</f>
        <v>1</v>
      </c>
      <c r="H8" t="s">
        <v>44</v>
      </c>
      <c r="I8">
        <v>1985</v>
      </c>
      <c r="J8" s="5">
        <v>64014</v>
      </c>
      <c r="S8">
        <v>41</v>
      </c>
    </row>
    <row r="9" spans="1:19" x14ac:dyDescent="0.35">
      <c r="A9" s="11">
        <f>marketing_campaign[[#This Row],[Response]]+marketing_campaign[[#This Row],[AcceptedCmp2]]+marketing_campaign[[#This Row],[AcceptedCmp1]]+marketing_campaign[[#This Row],[AcceptedCmp5]]+marketing_campaign[[#This Row],[AcceptedCmp4]]+marketing_campaign[[#This Row],[AcceptedCmp3]]</f>
        <v>0</v>
      </c>
      <c r="B9" s="11">
        <v>33454</v>
      </c>
      <c r="E9">
        <f ca="1">DAY(E6)</f>
        <v>2</v>
      </c>
      <c r="G9">
        <f>DAY(G6)</f>
        <v>5</v>
      </c>
      <c r="H9" t="s">
        <v>43</v>
      </c>
      <c r="I9">
        <v>1974</v>
      </c>
      <c r="J9" s="4">
        <v>56981</v>
      </c>
      <c r="S9">
        <v>52</v>
      </c>
    </row>
    <row r="10" spans="1:19" x14ac:dyDescent="0.35">
      <c r="A10" s="12">
        <f>marketing_campaign[[#This Row],[Response]]+marketing_campaign[[#This Row],[AcceptedCmp2]]+marketing_campaign[[#This Row],[AcceptedCmp1]]+marketing_campaign[[#This Row],[AcceptedCmp5]]+marketing_campaign[[#This Row],[AcceptedCmp4]]+marketing_campaign[[#This Row],[AcceptedCmp3]]</f>
        <v>1</v>
      </c>
      <c r="B10" s="11">
        <v>30351</v>
      </c>
      <c r="E10">
        <f>2026-1957</f>
        <v>69</v>
      </c>
      <c r="I10">
        <v>1950</v>
      </c>
      <c r="J10" s="5">
        <v>69245</v>
      </c>
      <c r="S10">
        <v>76</v>
      </c>
    </row>
    <row r="11" spans="1:19" x14ac:dyDescent="0.35">
      <c r="A11" s="11">
        <f>marketing_campaign[[#This Row],[Response]]+marketing_campaign[[#This Row],[AcceptedCmp2]]+marketing_campaign[[#This Row],[AcceptedCmp1]]+marketing_campaign[[#This Row],[AcceptedCmp5]]+marketing_campaign[[#This Row],[AcceptedCmp4]]+marketing_campaign[[#This Row],[AcceptedCmp3]]</f>
        <v>1</v>
      </c>
      <c r="B11" s="11">
        <v>5648</v>
      </c>
      <c r="D11">
        <v>1957</v>
      </c>
      <c r="E11">
        <f>YEAR(G6)</f>
        <v>2026</v>
      </c>
      <c r="F11">
        <f>E11-D11</f>
        <v>69</v>
      </c>
      <c r="I11">
        <v>1983</v>
      </c>
      <c r="J11" s="4">
        <v>52869</v>
      </c>
      <c r="S11">
        <v>43</v>
      </c>
    </row>
    <row r="12" spans="1:19" x14ac:dyDescent="0.35">
      <c r="A12" s="12">
        <f>marketing_campaign[[#This Row],[Response]]+marketing_campaign[[#This Row],[AcceptedCmp2]]+marketing_campaign[[#This Row],[AcceptedCmp1]]+marketing_campaign[[#This Row],[AcceptedCmp5]]+marketing_campaign[[#This Row],[AcceptedCmp4]]+marketing_campaign[[#This Row],[AcceptedCmp3]]</f>
        <v>0</v>
      </c>
      <c r="B12" s="11">
        <v>52247.25</v>
      </c>
      <c r="I12">
        <v>1976</v>
      </c>
      <c r="S12">
        <v>50</v>
      </c>
    </row>
    <row r="13" spans="1:19" x14ac:dyDescent="0.35">
      <c r="A13" s="11">
        <f>marketing_campaign[[#This Row],[Response]]+marketing_campaign[[#This Row],[AcceptedCmp2]]+marketing_campaign[[#This Row],[AcceptedCmp1]]+marketing_campaign[[#This Row],[AcceptedCmp5]]+marketing_campaign[[#This Row],[AcceptedCmp4]]+marketing_campaign[[#This Row],[AcceptedCmp3]]</f>
        <v>0</v>
      </c>
      <c r="B13" s="11">
        <v>7500</v>
      </c>
      <c r="I13">
        <v>1959</v>
      </c>
      <c r="S13">
        <v>67</v>
      </c>
    </row>
    <row r="14" spans="1:19" x14ac:dyDescent="0.35">
      <c r="A14" s="12">
        <f>marketing_campaign[[#This Row],[Response]]+marketing_campaign[[#This Row],[AcceptedCmp2]]+marketing_campaign[[#This Row],[AcceptedCmp1]]+marketing_campaign[[#This Row],[AcceptedCmp5]]+marketing_campaign[[#This Row],[AcceptedCmp4]]+marketing_campaign[[#This Row],[AcceptedCmp3]]</f>
        <v>0</v>
      </c>
      <c r="B14" s="11">
        <v>63033</v>
      </c>
      <c r="I14">
        <v>1952</v>
      </c>
      <c r="S14">
        <v>74</v>
      </c>
    </row>
    <row r="15" spans="1:19" x14ac:dyDescent="0.35">
      <c r="A15" s="11">
        <f>marketing_campaign[[#This Row],[Response]]+marketing_campaign[[#This Row],[AcceptedCmp2]]+marketing_campaign[[#This Row],[AcceptedCmp1]]+marketing_campaign[[#This Row],[AcceptedCmp5]]+marketing_campaign[[#This Row],[AcceptedCmp4]]+marketing_campaign[[#This Row],[AcceptedCmp3]]</f>
        <v>0</v>
      </c>
      <c r="B15" s="11">
        <v>59354</v>
      </c>
      <c r="I15">
        <v>1987</v>
      </c>
      <c r="S15">
        <v>39</v>
      </c>
    </row>
    <row r="16" spans="1:19" x14ac:dyDescent="0.35">
      <c r="A16" s="12">
        <f>marketing_campaign[[#This Row],[Response]]+marketing_campaign[[#This Row],[AcceptedCmp2]]+marketing_campaign[[#This Row],[AcceptedCmp1]]+marketing_campaign[[#This Row],[AcceptedCmp5]]+marketing_campaign[[#This Row],[AcceptedCmp4]]+marketing_campaign[[#This Row],[AcceptedCmp3]]</f>
        <v>0</v>
      </c>
      <c r="B16" s="11">
        <v>17323</v>
      </c>
      <c r="I16">
        <v>1946</v>
      </c>
      <c r="S16">
        <v>80</v>
      </c>
    </row>
    <row r="17" spans="1:19" x14ac:dyDescent="0.35">
      <c r="A17" s="11">
        <f>marketing_campaign[[#This Row],[Response]]+marketing_campaign[[#This Row],[AcceptedCmp2]]+marketing_campaign[[#This Row],[AcceptedCmp1]]+marketing_campaign[[#This Row],[AcceptedCmp5]]+marketing_campaign[[#This Row],[AcceptedCmp4]]+marketing_campaign[[#This Row],[AcceptedCmp3]]</f>
        <v>3</v>
      </c>
      <c r="B17" s="11">
        <v>82800</v>
      </c>
      <c r="I17">
        <v>1980</v>
      </c>
      <c r="S17">
        <v>46</v>
      </c>
    </row>
    <row r="18" spans="1:19" x14ac:dyDescent="0.35">
      <c r="A18" s="12">
        <f>marketing_campaign[[#This Row],[Response]]+marketing_campaign[[#This Row],[AcceptedCmp2]]+marketing_campaign[[#This Row],[AcceptedCmp1]]+marketing_campaign[[#This Row],[AcceptedCmp5]]+marketing_campaign[[#This Row],[AcceptedCmp4]]+marketing_campaign[[#This Row],[AcceptedCmp3]]</f>
        <v>0</v>
      </c>
      <c r="B18" s="11">
        <v>41850</v>
      </c>
      <c r="I18">
        <v>1946</v>
      </c>
      <c r="S18">
        <v>80</v>
      </c>
    </row>
    <row r="19" spans="1:19" x14ac:dyDescent="0.35">
      <c r="A19" s="11">
        <f>marketing_campaign[[#This Row],[Response]]+marketing_campaign[[#This Row],[AcceptedCmp2]]+marketing_campaign[[#This Row],[AcceptedCmp1]]+marketing_campaign[[#This Row],[AcceptedCmp5]]+marketing_campaign[[#This Row],[AcceptedCmp4]]+marketing_campaign[[#This Row],[AcceptedCmp3]]</f>
        <v>0</v>
      </c>
      <c r="B19" s="11">
        <v>37760</v>
      </c>
      <c r="I19">
        <v>1949</v>
      </c>
      <c r="S19">
        <v>77</v>
      </c>
    </row>
    <row r="20" spans="1:19" x14ac:dyDescent="0.35">
      <c r="A20" s="12">
        <f>marketing_campaign[[#This Row],[Response]]+marketing_campaign[[#This Row],[AcceptedCmp2]]+marketing_campaign[[#This Row],[AcceptedCmp1]]+marketing_campaign[[#This Row],[AcceptedCmp5]]+marketing_campaign[[#This Row],[AcceptedCmp4]]+marketing_campaign[[#This Row],[AcceptedCmp3]]</f>
        <v>1</v>
      </c>
      <c r="B20" s="11">
        <v>76995</v>
      </c>
      <c r="I20">
        <v>1985</v>
      </c>
      <c r="S20">
        <v>41</v>
      </c>
    </row>
    <row r="21" spans="1:19" x14ac:dyDescent="0.35">
      <c r="A21" s="11">
        <f>marketing_campaign[[#This Row],[Response]]+marketing_campaign[[#This Row],[AcceptedCmp2]]+marketing_campaign[[#This Row],[AcceptedCmp1]]+marketing_campaign[[#This Row],[AcceptedCmp5]]+marketing_campaign[[#This Row],[AcceptedCmp4]]+marketing_campaign[[#This Row],[AcceptedCmp3]]</f>
        <v>0</v>
      </c>
      <c r="B21" s="11">
        <v>33812</v>
      </c>
      <c r="I21">
        <v>1982</v>
      </c>
      <c r="S21">
        <v>44</v>
      </c>
    </row>
    <row r="22" spans="1:19" x14ac:dyDescent="0.35">
      <c r="A22" s="12">
        <f>marketing_campaign[[#This Row],[Response]]+marketing_campaign[[#This Row],[AcceptedCmp2]]+marketing_campaign[[#This Row],[AcceptedCmp1]]+marketing_campaign[[#This Row],[AcceptedCmp5]]+marketing_campaign[[#This Row],[AcceptedCmp4]]+marketing_campaign[[#This Row],[AcceptedCmp3]]</f>
        <v>0</v>
      </c>
      <c r="B22" s="11">
        <v>37040</v>
      </c>
      <c r="I22">
        <v>1979</v>
      </c>
      <c r="S22">
        <v>47</v>
      </c>
    </row>
    <row r="23" spans="1:19" x14ac:dyDescent="0.35">
      <c r="A23" s="11">
        <f>marketing_campaign[[#This Row],[Response]]+marketing_campaign[[#This Row],[AcceptedCmp2]]+marketing_campaign[[#This Row],[AcceptedCmp1]]+marketing_campaign[[#This Row],[AcceptedCmp5]]+marketing_campaign[[#This Row],[AcceptedCmp4]]+marketing_campaign[[#This Row],[AcceptedCmp3]]</f>
        <v>0</v>
      </c>
      <c r="B23" s="11">
        <v>2447</v>
      </c>
      <c r="I23">
        <v>1949</v>
      </c>
      <c r="S23">
        <v>77</v>
      </c>
    </row>
    <row r="24" spans="1:19" x14ac:dyDescent="0.35">
      <c r="A24" s="12">
        <f>marketing_campaign[[#This Row],[Response]]+marketing_campaign[[#This Row],[AcceptedCmp2]]+marketing_campaign[[#This Row],[AcceptedCmp1]]+marketing_campaign[[#This Row],[AcceptedCmp5]]+marketing_campaign[[#This Row],[AcceptedCmp4]]+marketing_campaign[[#This Row],[AcceptedCmp3]]</f>
        <v>1</v>
      </c>
      <c r="B24" s="11">
        <v>58607</v>
      </c>
      <c r="I24">
        <v>1954</v>
      </c>
      <c r="S24">
        <v>72</v>
      </c>
    </row>
    <row r="25" spans="1:19" x14ac:dyDescent="0.35">
      <c r="A25" s="11">
        <f>marketing_campaign[[#This Row],[Response]]+marketing_campaign[[#This Row],[AcceptedCmp2]]+marketing_campaign[[#This Row],[AcceptedCmp1]]+marketing_campaign[[#This Row],[AcceptedCmp5]]+marketing_campaign[[#This Row],[AcceptedCmp4]]+marketing_campaign[[#This Row],[AcceptedCmp3]]</f>
        <v>0</v>
      </c>
      <c r="B25" s="11">
        <v>65324</v>
      </c>
      <c r="I25">
        <v>1951</v>
      </c>
      <c r="S25">
        <v>75</v>
      </c>
    </row>
    <row r="26" spans="1:19" x14ac:dyDescent="0.35">
      <c r="A26" s="12">
        <f>marketing_campaign[[#This Row],[Response]]+marketing_campaign[[#This Row],[AcceptedCmp2]]+marketing_campaign[[#This Row],[AcceptedCmp1]]+marketing_campaign[[#This Row],[AcceptedCmp5]]+marketing_campaign[[#This Row],[AcceptedCmp4]]+marketing_campaign[[#This Row],[AcceptedCmp3]]</f>
        <v>0</v>
      </c>
      <c r="B26" s="11">
        <v>40689</v>
      </c>
      <c r="I26">
        <v>1969</v>
      </c>
      <c r="S26">
        <v>57</v>
      </c>
    </row>
    <row r="27" spans="1:19" x14ac:dyDescent="0.35">
      <c r="A27" s="11">
        <f>marketing_campaign[[#This Row],[Response]]+marketing_campaign[[#This Row],[AcceptedCmp2]]+marketing_campaign[[#This Row],[AcceptedCmp1]]+marketing_campaign[[#This Row],[AcceptedCmp5]]+marketing_campaign[[#This Row],[AcceptedCmp4]]+marketing_campaign[[#This Row],[AcceptedCmp3]]</f>
        <v>0</v>
      </c>
      <c r="B27" s="11">
        <v>18589</v>
      </c>
      <c r="I27">
        <v>1976</v>
      </c>
      <c r="S27">
        <v>50</v>
      </c>
    </row>
    <row r="28" spans="1:19" x14ac:dyDescent="0.35">
      <c r="A28" s="12">
        <f>marketing_campaign[[#This Row],[Response]]+marketing_campaign[[#This Row],[AcceptedCmp2]]+marketing_campaign[[#This Row],[AcceptedCmp1]]+marketing_campaign[[#This Row],[AcceptedCmp5]]+marketing_campaign[[#This Row],[AcceptedCmp4]]+marketing_campaign[[#This Row],[AcceptedCmp3]]</f>
        <v>0</v>
      </c>
      <c r="B28" s="11">
        <v>53359</v>
      </c>
      <c r="I28">
        <v>1986</v>
      </c>
      <c r="S28">
        <v>40</v>
      </c>
    </row>
    <row r="29" spans="1:19" x14ac:dyDescent="0.35">
      <c r="A29" s="11">
        <f>marketing_campaign[[#This Row],[Response]]+marketing_campaign[[#This Row],[AcceptedCmp2]]+marketing_campaign[[#This Row],[AcceptedCmp1]]+marketing_campaign[[#This Row],[AcceptedCmp5]]+marketing_campaign[[#This Row],[AcceptedCmp4]]+marketing_campaign[[#This Row],[AcceptedCmp3]]</f>
        <v>0</v>
      </c>
      <c r="B29" s="11">
        <v>52247.25</v>
      </c>
      <c r="I29">
        <v>1989</v>
      </c>
      <c r="S29">
        <v>37</v>
      </c>
    </row>
    <row r="30" spans="1:19" x14ac:dyDescent="0.35">
      <c r="A30" s="12">
        <f>marketing_campaign[[#This Row],[Response]]+marketing_campaign[[#This Row],[AcceptedCmp2]]+marketing_campaign[[#This Row],[AcceptedCmp1]]+marketing_campaign[[#This Row],[AcceptedCmp5]]+marketing_campaign[[#This Row],[AcceptedCmp4]]+marketing_campaign[[#This Row],[AcceptedCmp3]]</f>
        <v>0</v>
      </c>
      <c r="B30" s="11">
        <v>38360</v>
      </c>
      <c r="I30">
        <v>1965</v>
      </c>
      <c r="S30">
        <v>61</v>
      </c>
    </row>
    <row r="31" spans="1:19" x14ac:dyDescent="0.35">
      <c r="A31" s="11">
        <f>marketing_campaign[[#This Row],[Response]]+marketing_campaign[[#This Row],[AcceptedCmp2]]+marketing_campaign[[#This Row],[AcceptedCmp1]]+marketing_campaign[[#This Row],[AcceptedCmp5]]+marketing_campaign[[#This Row],[AcceptedCmp4]]+marketing_campaign[[#This Row],[AcceptedCmp3]]</f>
        <v>1</v>
      </c>
      <c r="B31" s="11">
        <v>84618</v>
      </c>
      <c r="I31">
        <v>1989</v>
      </c>
      <c r="S31">
        <v>37</v>
      </c>
    </row>
    <row r="32" spans="1:19" x14ac:dyDescent="0.35">
      <c r="A32" s="12">
        <f>marketing_campaign[[#This Row],[Response]]+marketing_campaign[[#This Row],[AcceptedCmp2]]+marketing_campaign[[#This Row],[AcceptedCmp1]]+marketing_campaign[[#This Row],[AcceptedCmp5]]+marketing_campaign[[#This Row],[AcceptedCmp4]]+marketing_campaign[[#This Row],[AcceptedCmp3]]</f>
        <v>0</v>
      </c>
      <c r="B32" s="11">
        <v>10979</v>
      </c>
      <c r="I32">
        <v>1963</v>
      </c>
      <c r="S32">
        <v>63</v>
      </c>
    </row>
    <row r="33" spans="1:19" x14ac:dyDescent="0.35">
      <c r="A33" s="11">
        <f>marketing_campaign[[#This Row],[Response]]+marketing_campaign[[#This Row],[AcceptedCmp2]]+marketing_campaign[[#This Row],[AcceptedCmp1]]+marketing_campaign[[#This Row],[AcceptedCmp5]]+marketing_campaign[[#This Row],[AcceptedCmp4]]+marketing_campaign[[#This Row],[AcceptedCmp3]]</f>
        <v>0</v>
      </c>
      <c r="B33" s="11">
        <v>38620</v>
      </c>
      <c r="I33">
        <v>1970</v>
      </c>
      <c r="S33">
        <v>56</v>
      </c>
    </row>
    <row r="34" spans="1:19" x14ac:dyDescent="0.35">
      <c r="A34" s="12">
        <f>marketing_campaign[[#This Row],[Response]]+marketing_campaign[[#This Row],[AcceptedCmp2]]+marketing_campaign[[#This Row],[AcceptedCmp1]]+marketing_campaign[[#This Row],[AcceptedCmp5]]+marketing_campaign[[#This Row],[AcceptedCmp4]]+marketing_campaign[[#This Row],[AcceptedCmp3]]</f>
        <v>1</v>
      </c>
      <c r="B34" s="11">
        <v>40548</v>
      </c>
      <c r="I34">
        <v>1952</v>
      </c>
      <c r="S34">
        <v>74</v>
      </c>
    </row>
    <row r="35" spans="1:19" x14ac:dyDescent="0.35">
      <c r="A35" s="11">
        <f>marketing_campaign[[#This Row],[Response]]+marketing_campaign[[#This Row],[AcceptedCmp2]]+marketing_campaign[[#This Row],[AcceptedCmp1]]+marketing_campaign[[#This Row],[AcceptedCmp5]]+marketing_campaign[[#This Row],[AcceptedCmp4]]+marketing_campaign[[#This Row],[AcceptedCmp3]]</f>
        <v>1</v>
      </c>
      <c r="B35" s="11">
        <v>46610</v>
      </c>
      <c r="I35">
        <v>1946</v>
      </c>
      <c r="S35">
        <v>80</v>
      </c>
    </row>
    <row r="36" spans="1:19" x14ac:dyDescent="0.35">
      <c r="A36" s="12">
        <f>marketing_campaign[[#This Row],[Response]]+marketing_campaign[[#This Row],[AcceptedCmp2]]+marketing_campaign[[#This Row],[AcceptedCmp1]]+marketing_campaign[[#This Row],[AcceptedCmp5]]+marketing_campaign[[#This Row],[AcceptedCmp4]]+marketing_campaign[[#This Row],[AcceptedCmp3]]</f>
        <v>0</v>
      </c>
      <c r="B36" s="11">
        <v>68657</v>
      </c>
      <c r="I36">
        <v>1951</v>
      </c>
      <c r="S36">
        <v>75</v>
      </c>
    </row>
    <row r="37" spans="1:19" x14ac:dyDescent="0.35">
      <c r="A37" s="11">
        <f>marketing_campaign[[#This Row],[Response]]+marketing_campaign[[#This Row],[AcceptedCmp2]]+marketing_campaign[[#This Row],[AcceptedCmp1]]+marketing_campaign[[#This Row],[AcceptedCmp5]]+marketing_campaign[[#This Row],[AcceptedCmp4]]+marketing_campaign[[#This Row],[AcceptedCmp3]]</f>
        <v>0</v>
      </c>
      <c r="B37" s="11">
        <v>49389</v>
      </c>
      <c r="I37">
        <v>1970</v>
      </c>
      <c r="S37">
        <v>56</v>
      </c>
    </row>
    <row r="38" spans="1:19" x14ac:dyDescent="0.35">
      <c r="A38" s="12">
        <f>marketing_campaign[[#This Row],[Response]]+marketing_campaign[[#This Row],[AcceptedCmp2]]+marketing_campaign[[#This Row],[AcceptedCmp1]]+marketing_campaign[[#This Row],[AcceptedCmp5]]+marketing_campaign[[#This Row],[AcceptedCmp4]]+marketing_campaign[[#This Row],[AcceptedCmp3]]</f>
        <v>0</v>
      </c>
      <c r="B38" s="11">
        <v>67353</v>
      </c>
      <c r="I38">
        <v>1976</v>
      </c>
      <c r="S38">
        <v>50</v>
      </c>
    </row>
    <row r="39" spans="1:19" x14ac:dyDescent="0.35">
      <c r="A39" s="11">
        <f>marketing_campaign[[#This Row],[Response]]+marketing_campaign[[#This Row],[AcceptedCmp2]]+marketing_campaign[[#This Row],[AcceptedCmp1]]+marketing_campaign[[#This Row],[AcceptedCmp5]]+marketing_campaign[[#This Row],[AcceptedCmp4]]+marketing_campaign[[#This Row],[AcceptedCmp3]]</f>
        <v>0</v>
      </c>
      <c r="B39" s="11">
        <v>23718</v>
      </c>
      <c r="I39">
        <v>1973</v>
      </c>
      <c r="S39">
        <v>53</v>
      </c>
    </row>
    <row r="40" spans="1:19" x14ac:dyDescent="0.35">
      <c r="A40" s="12">
        <f>marketing_campaign[[#This Row],[Response]]+marketing_campaign[[#This Row],[AcceptedCmp2]]+marketing_campaign[[#This Row],[AcceptedCmp1]]+marketing_campaign[[#This Row],[AcceptedCmp5]]+marketing_campaign[[#This Row],[AcceptedCmp4]]+marketing_campaign[[#This Row],[AcceptedCmp3]]</f>
        <v>0</v>
      </c>
      <c r="B40" s="11">
        <v>42429</v>
      </c>
      <c r="I40">
        <v>1943</v>
      </c>
      <c r="S40">
        <v>83</v>
      </c>
    </row>
    <row r="41" spans="1:19" x14ac:dyDescent="0.35">
      <c r="A41" s="11">
        <f>marketing_campaign[[#This Row],[Response]]+marketing_campaign[[#This Row],[AcceptedCmp2]]+marketing_campaign[[#This Row],[AcceptedCmp1]]+marketing_campaign[[#This Row],[AcceptedCmp5]]+marketing_campaign[[#This Row],[AcceptedCmp4]]+marketing_campaign[[#This Row],[AcceptedCmp3]]</f>
        <v>2</v>
      </c>
      <c r="B41" s="11">
        <v>48948</v>
      </c>
      <c r="I41">
        <v>1980</v>
      </c>
      <c r="S41">
        <v>46</v>
      </c>
    </row>
    <row r="42" spans="1:19" x14ac:dyDescent="0.35">
      <c r="A42" s="12">
        <f>marketing_campaign[[#This Row],[Response]]+marketing_campaign[[#This Row],[AcceptedCmp2]]+marketing_campaign[[#This Row],[AcceptedCmp1]]+marketing_campaign[[#This Row],[AcceptedCmp5]]+marketing_campaign[[#This Row],[AcceptedCmp4]]+marketing_campaign[[#This Row],[AcceptedCmp3]]</f>
        <v>0</v>
      </c>
      <c r="B42" s="11">
        <v>80011</v>
      </c>
      <c r="I42">
        <v>1985</v>
      </c>
      <c r="S42">
        <v>41</v>
      </c>
    </row>
    <row r="43" spans="1:19" x14ac:dyDescent="0.35">
      <c r="A43" s="11">
        <f>marketing_campaign[[#This Row],[Response]]+marketing_campaign[[#This Row],[AcceptedCmp2]]+marketing_campaign[[#This Row],[AcceptedCmp1]]+marketing_campaign[[#This Row],[AcceptedCmp5]]+marketing_campaign[[#This Row],[AcceptedCmp4]]+marketing_campaign[[#This Row],[AcceptedCmp3]]</f>
        <v>0</v>
      </c>
      <c r="B43" s="11">
        <v>20559</v>
      </c>
      <c r="I43">
        <v>1957</v>
      </c>
      <c r="S43">
        <v>69</v>
      </c>
    </row>
    <row r="44" spans="1:19" x14ac:dyDescent="0.35">
      <c r="A44" s="12">
        <f>marketing_campaign[[#This Row],[Response]]+marketing_campaign[[#This Row],[AcceptedCmp2]]+marketing_campaign[[#This Row],[AcceptedCmp1]]+marketing_campaign[[#This Row],[AcceptedCmp5]]+marketing_campaign[[#This Row],[AcceptedCmp4]]+marketing_campaign[[#This Row],[AcceptedCmp3]]</f>
        <v>0</v>
      </c>
      <c r="B44" s="11">
        <v>21994</v>
      </c>
      <c r="I44">
        <v>1959</v>
      </c>
      <c r="S44">
        <v>67</v>
      </c>
    </row>
    <row r="45" spans="1:19" x14ac:dyDescent="0.35">
      <c r="A45" s="11">
        <f>marketing_campaign[[#This Row],[Response]]+marketing_campaign[[#This Row],[AcceptedCmp2]]+marketing_campaign[[#This Row],[AcceptedCmp1]]+marketing_campaign[[#This Row],[AcceptedCmp5]]+marketing_campaign[[#This Row],[AcceptedCmp4]]+marketing_campaign[[#This Row],[AcceptedCmp3]]</f>
        <v>0</v>
      </c>
      <c r="B45" s="11">
        <v>52247.25</v>
      </c>
      <c r="I45">
        <v>1975</v>
      </c>
      <c r="S45">
        <v>51</v>
      </c>
    </row>
    <row r="46" spans="1:19" x14ac:dyDescent="0.35">
      <c r="A46" s="12">
        <f>marketing_campaign[[#This Row],[Response]]+marketing_campaign[[#This Row],[AcceptedCmp2]]+marketing_campaign[[#This Row],[AcceptedCmp1]]+marketing_campaign[[#This Row],[AcceptedCmp5]]+marketing_campaign[[#This Row],[AcceptedCmp4]]+marketing_campaign[[#This Row],[AcceptedCmp3]]</f>
        <v>0</v>
      </c>
      <c r="B46" s="11">
        <v>7500</v>
      </c>
      <c r="I46">
        <v>1976</v>
      </c>
      <c r="S46">
        <v>50</v>
      </c>
    </row>
    <row r="47" spans="1:19" x14ac:dyDescent="0.35">
      <c r="A47" s="11">
        <f>marketing_campaign[[#This Row],[Response]]+marketing_campaign[[#This Row],[AcceptedCmp2]]+marketing_campaign[[#This Row],[AcceptedCmp1]]+marketing_campaign[[#This Row],[AcceptedCmp5]]+marketing_campaign[[#This Row],[AcceptedCmp4]]+marketing_campaign[[#This Row],[AcceptedCmp3]]</f>
        <v>0</v>
      </c>
      <c r="B47" s="11">
        <v>79941</v>
      </c>
      <c r="I47">
        <v>1996</v>
      </c>
      <c r="S47">
        <v>30</v>
      </c>
    </row>
    <row r="48" spans="1:19" x14ac:dyDescent="0.35">
      <c r="A48" s="12">
        <f>marketing_campaign[[#This Row],[Response]]+marketing_campaign[[#This Row],[AcceptedCmp2]]+marketing_campaign[[#This Row],[AcceptedCmp1]]+marketing_campaign[[#This Row],[AcceptedCmp5]]+marketing_campaign[[#This Row],[AcceptedCmp4]]+marketing_campaign[[#This Row],[AcceptedCmp3]]</f>
        <v>1</v>
      </c>
      <c r="B48" s="11">
        <v>7500</v>
      </c>
      <c r="I48">
        <v>1968</v>
      </c>
      <c r="S48">
        <v>58</v>
      </c>
    </row>
    <row r="49" spans="1:19" x14ac:dyDescent="0.35">
      <c r="A49" s="11">
        <f>marketing_campaign[[#This Row],[Response]]+marketing_campaign[[#This Row],[AcceptedCmp2]]+marketing_campaign[[#This Row],[AcceptedCmp1]]+marketing_campaign[[#This Row],[AcceptedCmp5]]+marketing_campaign[[#This Row],[AcceptedCmp4]]+marketing_campaign[[#This Row],[AcceptedCmp3]]</f>
        <v>0</v>
      </c>
      <c r="B49" s="11">
        <v>41728</v>
      </c>
      <c r="I49">
        <v>1951</v>
      </c>
      <c r="S49">
        <v>75</v>
      </c>
    </row>
    <row r="50" spans="1:19" x14ac:dyDescent="0.35">
      <c r="A50" s="12">
        <f>marketing_campaign[[#This Row],[Response]]+marketing_campaign[[#This Row],[AcceptedCmp2]]+marketing_campaign[[#This Row],[AcceptedCmp1]]+marketing_campaign[[#This Row],[AcceptedCmp5]]+marketing_campaign[[#This Row],[AcceptedCmp4]]+marketing_campaign[[#This Row],[AcceptedCmp3]]</f>
        <v>0</v>
      </c>
      <c r="B50" s="11">
        <v>52247.25</v>
      </c>
      <c r="I50">
        <v>1954</v>
      </c>
      <c r="S50">
        <v>72</v>
      </c>
    </row>
    <row r="51" spans="1:19" x14ac:dyDescent="0.35">
      <c r="A51" s="11">
        <f>marketing_campaign[[#This Row],[Response]]+marketing_campaign[[#This Row],[AcceptedCmp2]]+marketing_campaign[[#This Row],[AcceptedCmp1]]+marketing_campaign[[#This Row],[AcceptedCmp5]]+marketing_campaign[[#This Row],[AcceptedCmp4]]+marketing_campaign[[#This Row],[AcceptedCmp3]]</f>
        <v>0</v>
      </c>
      <c r="B51" s="11">
        <v>72550</v>
      </c>
      <c r="I51">
        <v>1957</v>
      </c>
      <c r="S51">
        <v>69</v>
      </c>
    </row>
    <row r="52" spans="1:19" x14ac:dyDescent="0.35">
      <c r="A52" s="12">
        <f>marketing_campaign[[#This Row],[Response]]+marketing_campaign[[#This Row],[AcceptedCmp2]]+marketing_campaign[[#This Row],[AcceptedCmp1]]+marketing_campaign[[#This Row],[AcceptedCmp5]]+marketing_campaign[[#This Row],[AcceptedCmp4]]+marketing_campaign[[#This Row],[AcceptedCmp3]]</f>
        <v>0</v>
      </c>
      <c r="B52" s="11">
        <v>65486</v>
      </c>
      <c r="I52">
        <v>1964</v>
      </c>
      <c r="S52">
        <v>62</v>
      </c>
    </row>
    <row r="53" spans="1:19" x14ac:dyDescent="0.35">
      <c r="A53" s="11">
        <f>marketing_campaign[[#This Row],[Response]]+marketing_campaign[[#This Row],[AcceptedCmp2]]+marketing_campaign[[#This Row],[AcceptedCmp1]]+marketing_campaign[[#This Row],[AcceptedCmp5]]+marketing_campaign[[#This Row],[AcceptedCmp4]]+marketing_campaign[[#This Row],[AcceptedCmp3]]</f>
        <v>0</v>
      </c>
      <c r="B53" s="11">
        <v>79143</v>
      </c>
      <c r="I53">
        <v>1977</v>
      </c>
      <c r="S53">
        <v>49</v>
      </c>
    </row>
    <row r="54" spans="1:19" x14ac:dyDescent="0.35">
      <c r="A54" s="12">
        <f>marketing_campaign[[#This Row],[Response]]+marketing_campaign[[#This Row],[AcceptedCmp2]]+marketing_campaign[[#This Row],[AcceptedCmp1]]+marketing_campaign[[#This Row],[AcceptedCmp5]]+marketing_campaign[[#This Row],[AcceptedCmp4]]+marketing_campaign[[#This Row],[AcceptedCmp3]]</f>
        <v>0</v>
      </c>
      <c r="B54" s="11">
        <v>35790</v>
      </c>
      <c r="I54">
        <v>1977</v>
      </c>
      <c r="S54">
        <v>49</v>
      </c>
    </row>
    <row r="55" spans="1:19" x14ac:dyDescent="0.35">
      <c r="A55" s="11">
        <f>marketing_campaign[[#This Row],[Response]]+marketing_campaign[[#This Row],[AcceptedCmp2]]+marketing_campaign[[#This Row],[AcceptedCmp1]]+marketing_campaign[[#This Row],[AcceptedCmp5]]+marketing_campaign[[#This Row],[AcceptedCmp4]]+marketing_campaign[[#This Row],[AcceptedCmp3]]</f>
        <v>3</v>
      </c>
      <c r="B55" s="11">
        <v>82582</v>
      </c>
      <c r="I55">
        <v>1978</v>
      </c>
      <c r="S55">
        <v>48</v>
      </c>
    </row>
    <row r="56" spans="1:19" x14ac:dyDescent="0.35">
      <c r="A56" s="12">
        <f>marketing_campaign[[#This Row],[Response]]+marketing_campaign[[#This Row],[AcceptedCmp2]]+marketing_campaign[[#This Row],[AcceptedCmp1]]+marketing_campaign[[#This Row],[AcceptedCmp5]]+marketing_campaign[[#This Row],[AcceptedCmp4]]+marketing_campaign[[#This Row],[AcceptedCmp3]]</f>
        <v>0</v>
      </c>
      <c r="B56" s="11">
        <v>66373</v>
      </c>
      <c r="I56">
        <v>1955</v>
      </c>
      <c r="S56">
        <v>71</v>
      </c>
    </row>
    <row r="57" spans="1:19" x14ac:dyDescent="0.35">
      <c r="A57" s="11">
        <f>marketing_campaign[[#This Row],[Response]]+marketing_campaign[[#This Row],[AcceptedCmp2]]+marketing_campaign[[#This Row],[AcceptedCmp1]]+marketing_campaign[[#This Row],[AcceptedCmp5]]+marketing_campaign[[#This Row],[AcceptedCmp4]]+marketing_campaign[[#This Row],[AcceptedCmp3]]</f>
        <v>2</v>
      </c>
      <c r="B57" s="11">
        <v>82384</v>
      </c>
      <c r="I57">
        <v>1966</v>
      </c>
      <c r="S57">
        <v>60</v>
      </c>
    </row>
    <row r="58" spans="1:19" x14ac:dyDescent="0.35">
      <c r="A58" s="12">
        <f>marketing_campaign[[#This Row],[Response]]+marketing_campaign[[#This Row],[AcceptedCmp2]]+marketing_campaign[[#This Row],[AcceptedCmp1]]+marketing_campaign[[#This Row],[AcceptedCmp5]]+marketing_campaign[[#This Row],[AcceptedCmp4]]+marketing_campaign[[#This Row],[AcceptedCmp3]]</f>
        <v>1</v>
      </c>
      <c r="B58" s="11">
        <v>70287</v>
      </c>
      <c r="I58">
        <v>1988</v>
      </c>
      <c r="S58">
        <v>38</v>
      </c>
    </row>
    <row r="59" spans="1:19" x14ac:dyDescent="0.35">
      <c r="A59" s="11">
        <f>marketing_campaign[[#This Row],[Response]]+marketing_campaign[[#This Row],[AcceptedCmp2]]+marketing_campaign[[#This Row],[AcceptedCmp1]]+marketing_campaign[[#This Row],[AcceptedCmp5]]+marketing_campaign[[#This Row],[AcceptedCmp4]]+marketing_campaign[[#This Row],[AcceptedCmp3]]</f>
        <v>0</v>
      </c>
      <c r="B59" s="11">
        <v>27938</v>
      </c>
      <c r="I59">
        <v>1982</v>
      </c>
      <c r="S59">
        <v>44</v>
      </c>
    </row>
    <row r="60" spans="1:19" x14ac:dyDescent="0.35">
      <c r="A60" s="12">
        <f>marketing_campaign[[#This Row],[Response]]+marketing_campaign[[#This Row],[AcceptedCmp2]]+marketing_campaign[[#This Row],[AcceptedCmp1]]+marketing_campaign[[#This Row],[AcceptedCmp5]]+marketing_campaign[[#This Row],[AcceptedCmp4]]+marketing_campaign[[#This Row],[AcceptedCmp3]]</f>
        <v>0</v>
      </c>
      <c r="B60" s="11">
        <v>52247.25</v>
      </c>
      <c r="I60">
        <v>1968</v>
      </c>
      <c r="S60">
        <v>58</v>
      </c>
    </row>
    <row r="61" spans="1:19" x14ac:dyDescent="0.35">
      <c r="A61" s="11">
        <f>marketing_campaign[[#This Row],[Response]]+marketing_campaign[[#This Row],[AcceptedCmp2]]+marketing_campaign[[#This Row],[AcceptedCmp1]]+marketing_campaign[[#This Row],[AcceptedCmp5]]+marketing_campaign[[#This Row],[AcceptedCmp4]]+marketing_campaign[[#This Row],[AcceptedCmp3]]</f>
        <v>0</v>
      </c>
      <c r="B61" s="11">
        <v>55954</v>
      </c>
      <c r="I61">
        <v>1982</v>
      </c>
      <c r="S61">
        <v>44</v>
      </c>
    </row>
    <row r="62" spans="1:19" x14ac:dyDescent="0.35">
      <c r="A62" s="12">
        <f>marketing_campaign[[#This Row],[Response]]+marketing_campaign[[#This Row],[AcceptedCmp2]]+marketing_campaign[[#This Row],[AcceptedCmp1]]+marketing_campaign[[#This Row],[AcceptedCmp5]]+marketing_campaign[[#This Row],[AcceptedCmp4]]+marketing_campaign[[#This Row],[AcceptedCmp3]]</f>
        <v>3</v>
      </c>
      <c r="B62" s="11">
        <v>75777</v>
      </c>
      <c r="I62">
        <v>1975</v>
      </c>
      <c r="S62">
        <v>51</v>
      </c>
    </row>
    <row r="63" spans="1:19" x14ac:dyDescent="0.35">
      <c r="A63" s="11">
        <f>marketing_campaign[[#This Row],[Response]]+marketing_campaign[[#This Row],[AcceptedCmp2]]+marketing_campaign[[#This Row],[AcceptedCmp1]]+marketing_campaign[[#This Row],[AcceptedCmp5]]+marketing_campaign[[#This Row],[AcceptedCmp4]]+marketing_campaign[[#This Row],[AcceptedCmp3]]</f>
        <v>0</v>
      </c>
      <c r="B63" s="11">
        <v>66653</v>
      </c>
      <c r="I63">
        <v>1952</v>
      </c>
      <c r="S63">
        <v>74</v>
      </c>
    </row>
    <row r="64" spans="1:19" x14ac:dyDescent="0.35">
      <c r="A64" s="12">
        <f>marketing_campaign[[#This Row],[Response]]+marketing_campaign[[#This Row],[AcceptedCmp2]]+marketing_campaign[[#This Row],[AcceptedCmp1]]+marketing_campaign[[#This Row],[AcceptedCmp5]]+marketing_campaign[[#This Row],[AcceptedCmp4]]+marketing_campaign[[#This Row],[AcceptedCmp3]]</f>
        <v>0</v>
      </c>
      <c r="B64" s="11">
        <v>61823</v>
      </c>
      <c r="I64">
        <v>1951</v>
      </c>
      <c r="S64">
        <v>75</v>
      </c>
    </row>
    <row r="65" spans="1:19" x14ac:dyDescent="0.35">
      <c r="A65" s="11">
        <f>marketing_campaign[[#This Row],[Response]]+marketing_campaign[[#This Row],[AcceptedCmp2]]+marketing_campaign[[#This Row],[AcceptedCmp1]]+marketing_campaign[[#This Row],[AcceptedCmp5]]+marketing_campaign[[#This Row],[AcceptedCmp4]]+marketing_campaign[[#This Row],[AcceptedCmp3]]</f>
        <v>0</v>
      </c>
      <c r="B65" s="11">
        <v>67680</v>
      </c>
      <c r="I65">
        <v>1948</v>
      </c>
      <c r="S65">
        <v>78</v>
      </c>
    </row>
    <row r="66" spans="1:19" x14ac:dyDescent="0.35">
      <c r="A66" s="12">
        <f>marketing_campaign[[#This Row],[Response]]+marketing_campaign[[#This Row],[AcceptedCmp2]]+marketing_campaign[[#This Row],[AcceptedCmp1]]+marketing_campaign[[#This Row],[AcceptedCmp5]]+marketing_campaign[[#This Row],[AcceptedCmp4]]+marketing_campaign[[#This Row],[AcceptedCmp3]]</f>
        <v>0</v>
      </c>
      <c r="B66" s="11">
        <v>70666</v>
      </c>
      <c r="I66">
        <v>1971</v>
      </c>
      <c r="S66">
        <v>55</v>
      </c>
    </row>
    <row r="67" spans="1:19" x14ac:dyDescent="0.35">
      <c r="A67" s="11">
        <f>marketing_campaign[[#This Row],[Response]]+marketing_campaign[[#This Row],[AcceptedCmp2]]+marketing_campaign[[#This Row],[AcceptedCmp1]]+marketing_campaign[[#This Row],[AcceptedCmp5]]+marketing_campaign[[#This Row],[AcceptedCmp4]]+marketing_campaign[[#This Row],[AcceptedCmp3]]</f>
        <v>1</v>
      </c>
      <c r="B67" s="11">
        <v>25721</v>
      </c>
      <c r="I67">
        <v>1967</v>
      </c>
      <c r="S67">
        <v>59</v>
      </c>
    </row>
    <row r="68" spans="1:19" x14ac:dyDescent="0.35">
      <c r="A68" s="12">
        <f>marketing_campaign[[#This Row],[Response]]+marketing_campaign[[#This Row],[AcceptedCmp2]]+marketing_campaign[[#This Row],[AcceptedCmp1]]+marketing_campaign[[#This Row],[AcceptedCmp5]]+marketing_campaign[[#This Row],[AcceptedCmp4]]+marketing_campaign[[#This Row],[AcceptedCmp3]]</f>
        <v>0</v>
      </c>
      <c r="B68" s="11">
        <v>32474</v>
      </c>
      <c r="I68">
        <v>1979</v>
      </c>
      <c r="S68">
        <v>47</v>
      </c>
    </row>
    <row r="69" spans="1:19" x14ac:dyDescent="0.35">
      <c r="A69" s="11">
        <f>marketing_campaign[[#This Row],[Response]]+marketing_campaign[[#This Row],[AcceptedCmp2]]+marketing_campaign[[#This Row],[AcceptedCmp1]]+marketing_campaign[[#This Row],[AcceptedCmp5]]+marketing_campaign[[#This Row],[AcceptedCmp4]]+marketing_campaign[[#This Row],[AcceptedCmp3]]</f>
        <v>3</v>
      </c>
      <c r="B69" s="11">
        <v>88194</v>
      </c>
      <c r="I69">
        <v>1958</v>
      </c>
      <c r="S69">
        <v>68</v>
      </c>
    </row>
    <row r="70" spans="1:19" x14ac:dyDescent="0.35">
      <c r="A70" s="12">
        <f>marketing_campaign[[#This Row],[Response]]+marketing_campaign[[#This Row],[AcceptedCmp2]]+marketing_campaign[[#This Row],[AcceptedCmp1]]+marketing_campaign[[#This Row],[AcceptedCmp5]]+marketing_campaign[[#This Row],[AcceptedCmp4]]+marketing_campaign[[#This Row],[AcceptedCmp3]]</f>
        <v>0</v>
      </c>
      <c r="B70" s="11">
        <v>69096</v>
      </c>
      <c r="I70">
        <v>1970</v>
      </c>
      <c r="S70">
        <v>56</v>
      </c>
    </row>
    <row r="71" spans="1:19" x14ac:dyDescent="0.35">
      <c r="A71" s="11">
        <f>marketing_campaign[[#This Row],[Response]]+marketing_campaign[[#This Row],[AcceptedCmp2]]+marketing_campaign[[#This Row],[AcceptedCmp1]]+marketing_campaign[[#This Row],[AcceptedCmp5]]+marketing_campaign[[#This Row],[AcceptedCmp4]]+marketing_campaign[[#This Row],[AcceptedCmp3]]</f>
        <v>0</v>
      </c>
      <c r="B71" s="11">
        <v>74854</v>
      </c>
      <c r="I71">
        <v>1954</v>
      </c>
      <c r="S71">
        <v>72</v>
      </c>
    </row>
    <row r="72" spans="1:19" x14ac:dyDescent="0.35">
      <c r="A72" s="12">
        <f>marketing_campaign[[#This Row],[Response]]+marketing_campaign[[#This Row],[AcceptedCmp2]]+marketing_campaign[[#This Row],[AcceptedCmp1]]+marketing_campaign[[#This Row],[AcceptedCmp5]]+marketing_campaign[[#This Row],[AcceptedCmp4]]+marketing_campaign[[#This Row],[AcceptedCmp3]]</f>
        <v>0</v>
      </c>
      <c r="B72" s="11">
        <v>66991</v>
      </c>
      <c r="I72">
        <v>1973</v>
      </c>
      <c r="S72">
        <v>53</v>
      </c>
    </row>
    <row r="73" spans="1:19" x14ac:dyDescent="0.35">
      <c r="A73" s="11">
        <f>marketing_campaign[[#This Row],[Response]]+marketing_campaign[[#This Row],[AcceptedCmp2]]+marketing_campaign[[#This Row],[AcceptedCmp1]]+marketing_campaign[[#This Row],[AcceptedCmp5]]+marketing_campaign[[#This Row],[AcceptedCmp4]]+marketing_campaign[[#This Row],[AcceptedCmp3]]</f>
        <v>0</v>
      </c>
      <c r="B73" s="11">
        <v>52247.25</v>
      </c>
      <c r="I73">
        <v>1959</v>
      </c>
      <c r="S73">
        <v>67</v>
      </c>
    </row>
    <row r="74" spans="1:19" x14ac:dyDescent="0.35">
      <c r="A74" s="12">
        <f>marketing_campaign[[#This Row],[Response]]+marketing_campaign[[#This Row],[AcceptedCmp2]]+marketing_campaign[[#This Row],[AcceptedCmp1]]+marketing_campaign[[#This Row],[AcceptedCmp5]]+marketing_campaign[[#This Row],[AcceptedCmp4]]+marketing_campaign[[#This Row],[AcceptedCmp3]]</f>
        <v>0</v>
      </c>
      <c r="B74" s="11">
        <v>65031</v>
      </c>
      <c r="I74">
        <v>1975</v>
      </c>
      <c r="S74">
        <v>51</v>
      </c>
    </row>
    <row r="75" spans="1:19" x14ac:dyDescent="0.35">
      <c r="A75" s="11">
        <f>marketing_campaign[[#This Row],[Response]]+marketing_campaign[[#This Row],[AcceptedCmp2]]+marketing_campaign[[#This Row],[AcceptedCmp1]]+marketing_campaign[[#This Row],[AcceptedCmp5]]+marketing_campaign[[#This Row],[AcceptedCmp4]]+marketing_campaign[[#This Row],[AcceptedCmp3]]</f>
        <v>1</v>
      </c>
      <c r="B75" s="11">
        <v>60631</v>
      </c>
      <c r="I75">
        <v>1952</v>
      </c>
      <c r="S75">
        <v>74</v>
      </c>
    </row>
    <row r="76" spans="1:19" x14ac:dyDescent="0.35">
      <c r="A76" s="12">
        <f>marketing_campaign[[#This Row],[Response]]+marketing_campaign[[#This Row],[AcceptedCmp2]]+marketing_campaign[[#This Row],[AcceptedCmp1]]+marketing_campaign[[#This Row],[AcceptedCmp5]]+marketing_campaign[[#This Row],[AcceptedCmp4]]+marketing_campaign[[#This Row],[AcceptedCmp3]]</f>
        <v>0</v>
      </c>
      <c r="B76" s="11">
        <v>28332</v>
      </c>
      <c r="I76">
        <v>1977</v>
      </c>
      <c r="S76">
        <v>49</v>
      </c>
    </row>
    <row r="77" spans="1:19" x14ac:dyDescent="0.35">
      <c r="A77" s="11">
        <f>marketing_campaign[[#This Row],[Response]]+marketing_campaign[[#This Row],[AcceptedCmp2]]+marketing_campaign[[#This Row],[AcceptedCmp1]]+marketing_campaign[[#This Row],[AcceptedCmp5]]+marketing_campaign[[#This Row],[AcceptedCmp4]]+marketing_campaign[[#This Row],[AcceptedCmp3]]</f>
        <v>0</v>
      </c>
      <c r="B77" s="11">
        <v>40246</v>
      </c>
      <c r="I77">
        <v>1972</v>
      </c>
      <c r="S77">
        <v>54</v>
      </c>
    </row>
    <row r="78" spans="1:19" x14ac:dyDescent="0.35">
      <c r="A78" s="12">
        <f>marketing_campaign[[#This Row],[Response]]+marketing_campaign[[#This Row],[AcceptedCmp2]]+marketing_campaign[[#This Row],[AcceptedCmp1]]+marketing_campaign[[#This Row],[AcceptedCmp5]]+marketing_campaign[[#This Row],[AcceptedCmp4]]+marketing_campaign[[#This Row],[AcceptedCmp3]]</f>
        <v>1</v>
      </c>
      <c r="B78" s="11">
        <v>75251</v>
      </c>
      <c r="I78">
        <v>1976</v>
      </c>
      <c r="S78">
        <v>50</v>
      </c>
    </row>
    <row r="79" spans="1:19" x14ac:dyDescent="0.35">
      <c r="A79" s="11">
        <f>marketing_campaign[[#This Row],[Response]]+marketing_campaign[[#This Row],[AcceptedCmp2]]+marketing_campaign[[#This Row],[AcceptedCmp1]]+marketing_campaign[[#This Row],[AcceptedCmp5]]+marketing_campaign[[#This Row],[AcceptedCmp4]]+marketing_campaign[[#This Row],[AcceptedCmp3]]</f>
        <v>2</v>
      </c>
      <c r="B79" s="11">
        <v>75825</v>
      </c>
      <c r="I79">
        <v>1976</v>
      </c>
      <c r="S79">
        <v>50</v>
      </c>
    </row>
    <row r="80" spans="1:19" x14ac:dyDescent="0.35">
      <c r="A80" s="12">
        <f>marketing_campaign[[#This Row],[Response]]+marketing_campaign[[#This Row],[AcceptedCmp2]]+marketing_campaign[[#This Row],[AcceptedCmp1]]+marketing_campaign[[#This Row],[AcceptedCmp5]]+marketing_campaign[[#This Row],[AcceptedCmp4]]+marketing_campaign[[#This Row],[AcceptedCmp3]]</f>
        <v>0</v>
      </c>
      <c r="B80" s="11">
        <v>26326</v>
      </c>
      <c r="I80">
        <v>1965</v>
      </c>
      <c r="S80">
        <v>61</v>
      </c>
    </row>
    <row r="81" spans="1:19" x14ac:dyDescent="0.35">
      <c r="A81" s="11">
        <f>marketing_campaign[[#This Row],[Response]]+marketing_campaign[[#This Row],[AcceptedCmp2]]+marketing_campaign[[#This Row],[AcceptedCmp1]]+marketing_campaign[[#This Row],[AcceptedCmp5]]+marketing_campaign[[#This Row],[AcceptedCmp4]]+marketing_campaign[[#This Row],[AcceptedCmp3]]</f>
        <v>2</v>
      </c>
      <c r="B81" s="11">
        <v>56046</v>
      </c>
      <c r="I81">
        <v>1985</v>
      </c>
      <c r="S81">
        <v>41</v>
      </c>
    </row>
    <row r="82" spans="1:19" x14ac:dyDescent="0.35">
      <c r="A82" s="12">
        <f>marketing_campaign[[#This Row],[Response]]+marketing_campaign[[#This Row],[AcceptedCmp2]]+marketing_campaign[[#This Row],[AcceptedCmp1]]+marketing_campaign[[#This Row],[AcceptedCmp5]]+marketing_campaign[[#This Row],[AcceptedCmp4]]+marketing_campaign[[#This Row],[AcceptedCmp3]]</f>
        <v>0</v>
      </c>
      <c r="B82" s="11">
        <v>29760</v>
      </c>
      <c r="I82">
        <v>1969</v>
      </c>
      <c r="S82">
        <v>57</v>
      </c>
    </row>
    <row r="83" spans="1:19" x14ac:dyDescent="0.35">
      <c r="A83" s="11">
        <f>marketing_campaign[[#This Row],[Response]]+marketing_campaign[[#This Row],[AcceptedCmp2]]+marketing_campaign[[#This Row],[AcceptedCmp1]]+marketing_campaign[[#This Row],[AcceptedCmp5]]+marketing_campaign[[#This Row],[AcceptedCmp4]]+marketing_campaign[[#This Row],[AcceptedCmp3]]</f>
        <v>0</v>
      </c>
      <c r="B83" s="11">
        <v>26304</v>
      </c>
      <c r="I83">
        <v>1973</v>
      </c>
      <c r="S83">
        <v>53</v>
      </c>
    </row>
    <row r="84" spans="1:19" x14ac:dyDescent="0.35">
      <c r="A84" s="12">
        <f>marketing_campaign[[#This Row],[Response]]+marketing_campaign[[#This Row],[AcceptedCmp2]]+marketing_campaign[[#This Row],[AcceptedCmp1]]+marketing_campaign[[#This Row],[AcceptedCmp5]]+marketing_campaign[[#This Row],[AcceptedCmp4]]+marketing_campaign[[#This Row],[AcceptedCmp3]]</f>
        <v>0</v>
      </c>
      <c r="B84" s="11">
        <v>23559</v>
      </c>
      <c r="I84">
        <v>1963</v>
      </c>
      <c r="S84">
        <v>63</v>
      </c>
    </row>
    <row r="85" spans="1:19" x14ac:dyDescent="0.35">
      <c r="A85" s="11">
        <f>marketing_campaign[[#This Row],[Response]]+marketing_campaign[[#This Row],[AcceptedCmp2]]+marketing_campaign[[#This Row],[AcceptedCmp1]]+marketing_campaign[[#This Row],[AcceptedCmp5]]+marketing_campaign[[#This Row],[AcceptedCmp4]]+marketing_campaign[[#This Row],[AcceptedCmp3]]</f>
        <v>0</v>
      </c>
      <c r="B85" s="11">
        <v>38620</v>
      </c>
      <c r="I85">
        <v>1987</v>
      </c>
      <c r="S85">
        <v>39</v>
      </c>
    </row>
    <row r="86" spans="1:19" x14ac:dyDescent="0.35">
      <c r="A86" s="12">
        <f>marketing_campaign[[#This Row],[Response]]+marketing_campaign[[#This Row],[AcceptedCmp2]]+marketing_campaign[[#This Row],[AcceptedCmp1]]+marketing_campaign[[#This Row],[AcceptedCmp5]]+marketing_campaign[[#This Row],[AcceptedCmp4]]+marketing_campaign[[#This Row],[AcceptedCmp3]]</f>
        <v>0</v>
      </c>
      <c r="B86" s="11">
        <v>81361</v>
      </c>
      <c r="I86">
        <v>1960</v>
      </c>
      <c r="S86">
        <v>66</v>
      </c>
    </row>
    <row r="87" spans="1:19" x14ac:dyDescent="0.35">
      <c r="A87" s="11">
        <f>marketing_campaign[[#This Row],[Response]]+marketing_campaign[[#This Row],[AcceptedCmp2]]+marketing_campaign[[#This Row],[AcceptedCmp1]]+marketing_campaign[[#This Row],[AcceptedCmp5]]+marketing_campaign[[#This Row],[AcceptedCmp4]]+marketing_campaign[[#This Row],[AcceptedCmp3]]</f>
        <v>0</v>
      </c>
      <c r="B87" s="11">
        <v>29440</v>
      </c>
      <c r="I87">
        <v>1970</v>
      </c>
      <c r="S87">
        <v>56</v>
      </c>
    </row>
    <row r="88" spans="1:19" x14ac:dyDescent="0.35">
      <c r="A88" s="12">
        <f>marketing_campaign[[#This Row],[Response]]+marketing_campaign[[#This Row],[AcceptedCmp2]]+marketing_campaign[[#This Row],[AcceptedCmp1]]+marketing_campaign[[#This Row],[AcceptedCmp5]]+marketing_campaign[[#This Row],[AcceptedCmp4]]+marketing_campaign[[#This Row],[AcceptedCmp3]]</f>
        <v>1</v>
      </c>
      <c r="B88" s="11">
        <v>36138</v>
      </c>
      <c r="I88">
        <v>1957</v>
      </c>
      <c r="S88">
        <v>69</v>
      </c>
    </row>
    <row r="89" spans="1:19" x14ac:dyDescent="0.35">
      <c r="A89" s="11">
        <f>marketing_campaign[[#This Row],[Response]]+marketing_campaign[[#This Row],[AcceptedCmp2]]+marketing_campaign[[#This Row],[AcceptedCmp1]]+marketing_campaign[[#This Row],[AcceptedCmp5]]+marketing_campaign[[#This Row],[AcceptedCmp4]]+marketing_campaign[[#This Row],[AcceptedCmp3]]</f>
        <v>3</v>
      </c>
      <c r="B89" s="11">
        <v>50388</v>
      </c>
      <c r="I89">
        <v>1973</v>
      </c>
      <c r="S89">
        <v>53</v>
      </c>
    </row>
    <row r="90" spans="1:19" x14ac:dyDescent="0.35">
      <c r="A90" s="12">
        <f>marketing_campaign[[#This Row],[Response]]+marketing_campaign[[#This Row],[AcceptedCmp2]]+marketing_campaign[[#This Row],[AcceptedCmp1]]+marketing_campaign[[#This Row],[AcceptedCmp5]]+marketing_campaign[[#This Row],[AcceptedCmp4]]+marketing_campaign[[#This Row],[AcceptedCmp3]]</f>
        <v>1</v>
      </c>
      <c r="B90" s="11">
        <v>79593</v>
      </c>
      <c r="I90">
        <v>1967</v>
      </c>
      <c r="S90">
        <v>59</v>
      </c>
    </row>
    <row r="91" spans="1:19" x14ac:dyDescent="0.35">
      <c r="A91" s="11">
        <f>marketing_campaign[[#This Row],[Response]]+marketing_campaign[[#This Row],[AcceptedCmp2]]+marketing_campaign[[#This Row],[AcceptedCmp1]]+marketing_campaign[[#This Row],[AcceptedCmp5]]+marketing_campaign[[#This Row],[AcceptedCmp4]]+marketing_campaign[[#This Row],[AcceptedCmp3]]</f>
        <v>0</v>
      </c>
      <c r="B91" s="11">
        <v>54178</v>
      </c>
      <c r="I91">
        <v>1957</v>
      </c>
      <c r="S91">
        <v>69</v>
      </c>
    </row>
    <row r="92" spans="1:19" x14ac:dyDescent="0.35">
      <c r="A92" s="12">
        <f>marketing_campaign[[#This Row],[Response]]+marketing_campaign[[#This Row],[AcceptedCmp2]]+marketing_campaign[[#This Row],[AcceptedCmp1]]+marketing_campaign[[#This Row],[AcceptedCmp5]]+marketing_campaign[[#This Row],[AcceptedCmp4]]+marketing_campaign[[#This Row],[AcceptedCmp3]]</f>
        <v>0</v>
      </c>
      <c r="B92" s="11">
        <v>52247.25</v>
      </c>
      <c r="I92">
        <v>1957</v>
      </c>
      <c r="S92">
        <v>69</v>
      </c>
    </row>
    <row r="93" spans="1:19" x14ac:dyDescent="0.35">
      <c r="A93" s="11">
        <f>marketing_campaign[[#This Row],[Response]]+marketing_campaign[[#This Row],[AcceptedCmp2]]+marketing_campaign[[#This Row],[AcceptedCmp1]]+marketing_campaign[[#This Row],[AcceptedCmp5]]+marketing_campaign[[#This Row],[AcceptedCmp4]]+marketing_campaign[[#This Row],[AcceptedCmp3]]</f>
        <v>0</v>
      </c>
      <c r="B93" s="11">
        <v>52247.25</v>
      </c>
      <c r="I93">
        <v>1973</v>
      </c>
      <c r="S93">
        <v>53</v>
      </c>
    </row>
    <row r="94" spans="1:19" x14ac:dyDescent="0.35">
      <c r="A94" s="12">
        <f>marketing_campaign[[#This Row],[Response]]+marketing_campaign[[#This Row],[AcceptedCmp2]]+marketing_campaign[[#This Row],[AcceptedCmp1]]+marketing_campaign[[#This Row],[AcceptedCmp5]]+marketing_campaign[[#This Row],[AcceptedCmp4]]+marketing_campaign[[#This Row],[AcceptedCmp3]]</f>
        <v>0</v>
      </c>
      <c r="B94" s="11">
        <v>52247.25</v>
      </c>
      <c r="I94">
        <v>1972</v>
      </c>
      <c r="S94">
        <v>54</v>
      </c>
    </row>
    <row r="95" spans="1:19" x14ac:dyDescent="0.35">
      <c r="A95" s="11">
        <f>marketing_campaign[[#This Row],[Response]]+marketing_campaign[[#This Row],[AcceptedCmp2]]+marketing_campaign[[#This Row],[AcceptedCmp1]]+marketing_campaign[[#This Row],[AcceptedCmp5]]+marketing_campaign[[#This Row],[AcceptedCmp4]]+marketing_campaign[[#This Row],[AcceptedCmp3]]</f>
        <v>0</v>
      </c>
      <c r="B95" s="11">
        <v>42394</v>
      </c>
      <c r="I95">
        <v>1970</v>
      </c>
      <c r="S95">
        <v>56</v>
      </c>
    </row>
    <row r="96" spans="1:19" x14ac:dyDescent="0.35">
      <c r="A96" s="12">
        <f>marketing_campaign[[#This Row],[Response]]+marketing_campaign[[#This Row],[AcceptedCmp2]]+marketing_campaign[[#This Row],[AcceptedCmp1]]+marketing_campaign[[#This Row],[AcceptedCmp5]]+marketing_campaign[[#This Row],[AcceptedCmp4]]+marketing_campaign[[#This Row],[AcceptedCmp3]]</f>
        <v>0</v>
      </c>
      <c r="B96" s="11">
        <v>23626</v>
      </c>
      <c r="I96">
        <v>1983</v>
      </c>
      <c r="S96">
        <v>43</v>
      </c>
    </row>
    <row r="97" spans="1:19" x14ac:dyDescent="0.35">
      <c r="A97" s="11">
        <f>marketing_campaign[[#This Row],[Response]]+marketing_campaign[[#This Row],[AcceptedCmp2]]+marketing_campaign[[#This Row],[AcceptedCmp1]]+marketing_campaign[[#This Row],[AcceptedCmp5]]+marketing_campaign[[#This Row],[AcceptedCmp4]]+marketing_campaign[[#This Row],[AcceptedCmp3]]</f>
        <v>0</v>
      </c>
      <c r="B97" s="11">
        <v>30096</v>
      </c>
      <c r="I97">
        <v>1960</v>
      </c>
      <c r="S97">
        <v>66</v>
      </c>
    </row>
    <row r="98" spans="1:19" x14ac:dyDescent="0.35">
      <c r="A98" s="12">
        <f>marketing_campaign[[#This Row],[Response]]+marketing_campaign[[#This Row],[AcceptedCmp2]]+marketing_campaign[[#This Row],[AcceptedCmp1]]+marketing_campaign[[#This Row],[AcceptedCmp5]]+marketing_campaign[[#This Row],[AcceptedCmp4]]+marketing_campaign[[#This Row],[AcceptedCmp3]]</f>
        <v>1</v>
      </c>
      <c r="B98" s="11">
        <v>47916</v>
      </c>
      <c r="I98">
        <v>1972</v>
      </c>
      <c r="S98">
        <v>54</v>
      </c>
    </row>
    <row r="99" spans="1:19" x14ac:dyDescent="0.35">
      <c r="A99" s="11">
        <f>marketing_campaign[[#This Row],[Response]]+marketing_campaign[[#This Row],[AcceptedCmp2]]+marketing_campaign[[#This Row],[AcceptedCmp1]]+marketing_campaign[[#This Row],[AcceptedCmp5]]+marketing_campaign[[#This Row],[AcceptedCmp4]]+marketing_campaign[[#This Row],[AcceptedCmp3]]</f>
        <v>0</v>
      </c>
      <c r="B99" s="11">
        <v>51813</v>
      </c>
      <c r="I99">
        <v>1951</v>
      </c>
      <c r="S99">
        <v>75</v>
      </c>
    </row>
    <row r="100" spans="1:19" x14ac:dyDescent="0.35">
      <c r="A100" s="12">
        <f>marketing_campaign[[#This Row],[Response]]+marketing_campaign[[#This Row],[AcceptedCmp2]]+marketing_campaign[[#This Row],[AcceptedCmp1]]+marketing_campaign[[#This Row],[AcceptedCmp5]]+marketing_campaign[[#This Row],[AcceptedCmp4]]+marketing_campaign[[#This Row],[AcceptedCmp3]]</f>
        <v>1</v>
      </c>
      <c r="B100" s="11">
        <v>78497</v>
      </c>
      <c r="I100">
        <v>1983</v>
      </c>
      <c r="S100">
        <v>43</v>
      </c>
    </row>
    <row r="101" spans="1:19" x14ac:dyDescent="0.35">
      <c r="A101" s="11">
        <f>marketing_campaign[[#This Row],[Response]]+marketing_campaign[[#This Row],[AcceptedCmp2]]+marketing_campaign[[#This Row],[AcceptedCmp1]]+marketing_campaign[[#This Row],[AcceptedCmp5]]+marketing_campaign[[#This Row],[AcceptedCmp4]]+marketing_campaign[[#This Row],[AcceptedCmp3]]</f>
        <v>0</v>
      </c>
      <c r="B101" s="11">
        <v>50150</v>
      </c>
      <c r="I101">
        <v>1960</v>
      </c>
      <c r="S101">
        <v>66</v>
      </c>
    </row>
    <row r="102" spans="1:19" x14ac:dyDescent="0.35">
      <c r="A102" s="12">
        <f>marketing_campaign[[#This Row],[Response]]+marketing_campaign[[#This Row],[AcceptedCmp2]]+marketing_campaign[[#This Row],[AcceptedCmp1]]+marketing_campaign[[#This Row],[AcceptedCmp5]]+marketing_campaign[[#This Row],[AcceptedCmp4]]+marketing_campaign[[#This Row],[AcceptedCmp3]]</f>
        <v>0</v>
      </c>
      <c r="B102" s="11">
        <v>47823</v>
      </c>
      <c r="I102">
        <v>1959</v>
      </c>
      <c r="S102">
        <v>67</v>
      </c>
    </row>
    <row r="103" spans="1:19" x14ac:dyDescent="0.35">
      <c r="A103" s="11">
        <f>marketing_campaign[[#This Row],[Response]]+marketing_campaign[[#This Row],[AcceptedCmp2]]+marketing_campaign[[#This Row],[AcceptedCmp1]]+marketing_campaign[[#This Row],[AcceptedCmp5]]+marketing_campaign[[#This Row],[AcceptedCmp4]]+marketing_campaign[[#This Row],[AcceptedCmp3]]</f>
        <v>0</v>
      </c>
      <c r="B103" s="11">
        <v>34554</v>
      </c>
      <c r="I103">
        <v>1979</v>
      </c>
      <c r="S103">
        <v>47</v>
      </c>
    </row>
    <row r="104" spans="1:19" x14ac:dyDescent="0.35">
      <c r="A104" s="12">
        <f>marketing_campaign[[#This Row],[Response]]+marketing_campaign[[#This Row],[AcceptedCmp2]]+marketing_campaign[[#This Row],[AcceptedCmp1]]+marketing_campaign[[#This Row],[AcceptedCmp5]]+marketing_campaign[[#This Row],[AcceptedCmp4]]+marketing_campaign[[#This Row],[AcceptedCmp3]]</f>
        <v>0</v>
      </c>
      <c r="B104" s="11">
        <v>85693</v>
      </c>
      <c r="I104">
        <v>1945</v>
      </c>
      <c r="S104">
        <v>81</v>
      </c>
    </row>
    <row r="105" spans="1:19" x14ac:dyDescent="0.35">
      <c r="A105" s="11">
        <f>marketing_campaign[[#This Row],[Response]]+marketing_campaign[[#This Row],[AcceptedCmp2]]+marketing_campaign[[#This Row],[AcceptedCmp1]]+marketing_campaign[[#This Row],[AcceptedCmp5]]+marketing_campaign[[#This Row],[AcceptedCmp4]]+marketing_campaign[[#This Row],[AcceptedCmp3]]</f>
        <v>0</v>
      </c>
      <c r="B105" s="11">
        <v>65846</v>
      </c>
      <c r="I105">
        <v>1959</v>
      </c>
      <c r="S105">
        <v>67</v>
      </c>
    </row>
    <row r="106" spans="1:19" x14ac:dyDescent="0.35">
      <c r="A106" s="12">
        <f>marketing_campaign[[#This Row],[Response]]+marketing_campaign[[#This Row],[AcceptedCmp2]]+marketing_campaign[[#This Row],[AcceptedCmp1]]+marketing_campaign[[#This Row],[AcceptedCmp5]]+marketing_campaign[[#This Row],[AcceptedCmp4]]+marketing_campaign[[#This Row],[AcceptedCmp3]]</f>
        <v>1</v>
      </c>
      <c r="B106" s="11">
        <v>87195</v>
      </c>
      <c r="I106">
        <v>1979</v>
      </c>
      <c r="S106">
        <v>47</v>
      </c>
    </row>
    <row r="107" spans="1:19" x14ac:dyDescent="0.35">
      <c r="A107" s="11">
        <f>marketing_campaign[[#This Row],[Response]]+marketing_campaign[[#This Row],[AcceptedCmp2]]+marketing_campaign[[#This Row],[AcceptedCmp1]]+marketing_campaign[[#This Row],[AcceptedCmp5]]+marketing_campaign[[#This Row],[AcceptedCmp4]]+marketing_campaign[[#This Row],[AcceptedCmp3]]</f>
        <v>0</v>
      </c>
      <c r="B107" s="11">
        <v>24594</v>
      </c>
      <c r="I107">
        <v>1964</v>
      </c>
      <c r="S107">
        <v>62</v>
      </c>
    </row>
    <row r="108" spans="1:19" x14ac:dyDescent="0.35">
      <c r="A108" s="12">
        <f>marketing_campaign[[#This Row],[Response]]+marketing_campaign[[#This Row],[AcceptedCmp2]]+marketing_campaign[[#This Row],[AcceptedCmp1]]+marketing_campaign[[#This Row],[AcceptedCmp5]]+marketing_campaign[[#This Row],[AcceptedCmp4]]+marketing_campaign[[#This Row],[AcceptedCmp3]]</f>
        <v>0</v>
      </c>
      <c r="B108" s="11">
        <v>49096</v>
      </c>
      <c r="I108">
        <v>1969</v>
      </c>
      <c r="S108">
        <v>57</v>
      </c>
    </row>
    <row r="109" spans="1:19" x14ac:dyDescent="0.35">
      <c r="A109" s="11">
        <f>marketing_campaign[[#This Row],[Response]]+marketing_campaign[[#This Row],[AcceptedCmp2]]+marketing_campaign[[#This Row],[AcceptedCmp1]]+marketing_campaign[[#This Row],[AcceptedCmp5]]+marketing_campaign[[#This Row],[AcceptedCmp4]]+marketing_campaign[[#This Row],[AcceptedCmp3]]</f>
        <v>0</v>
      </c>
      <c r="B109" s="11">
        <v>52413</v>
      </c>
      <c r="I109">
        <v>1978</v>
      </c>
      <c r="S109">
        <v>48</v>
      </c>
    </row>
    <row r="110" spans="1:19" x14ac:dyDescent="0.35">
      <c r="A110" s="12">
        <f>marketing_campaign[[#This Row],[Response]]+marketing_campaign[[#This Row],[AcceptedCmp2]]+marketing_campaign[[#This Row],[AcceptedCmp1]]+marketing_campaign[[#This Row],[AcceptedCmp5]]+marketing_campaign[[#This Row],[AcceptedCmp4]]+marketing_campaign[[#This Row],[AcceptedCmp3]]</f>
        <v>0</v>
      </c>
      <c r="B110" s="11">
        <v>38557</v>
      </c>
      <c r="I110">
        <v>1960</v>
      </c>
      <c r="S110">
        <v>66</v>
      </c>
    </row>
    <row r="111" spans="1:19" x14ac:dyDescent="0.35">
      <c r="A111" s="11">
        <f>marketing_campaign[[#This Row],[Response]]+marketing_campaign[[#This Row],[AcceptedCmp2]]+marketing_campaign[[#This Row],[AcceptedCmp1]]+marketing_campaign[[#This Row],[AcceptedCmp5]]+marketing_campaign[[#This Row],[AcceptedCmp4]]+marketing_campaign[[#This Row],[AcceptedCmp3]]</f>
        <v>0</v>
      </c>
      <c r="B111" s="11">
        <v>89058</v>
      </c>
      <c r="I111">
        <v>1979</v>
      </c>
      <c r="S111">
        <v>47</v>
      </c>
    </row>
    <row r="112" spans="1:19" x14ac:dyDescent="0.35">
      <c r="A112" s="12">
        <f>marketing_campaign[[#This Row],[Response]]+marketing_campaign[[#This Row],[AcceptedCmp2]]+marketing_campaign[[#This Row],[AcceptedCmp1]]+marketing_campaign[[#This Row],[AcceptedCmp5]]+marketing_campaign[[#This Row],[AcceptedCmp4]]+marketing_campaign[[#This Row],[AcceptedCmp3]]</f>
        <v>0</v>
      </c>
      <c r="B112" s="11">
        <v>77298</v>
      </c>
      <c r="I112">
        <v>1991</v>
      </c>
      <c r="S112">
        <v>35</v>
      </c>
    </row>
    <row r="113" spans="1:19" x14ac:dyDescent="0.35">
      <c r="A113" s="11">
        <f>marketing_campaign[[#This Row],[Response]]+marketing_campaign[[#This Row],[AcceptedCmp2]]+marketing_campaign[[#This Row],[AcceptedCmp1]]+marketing_campaign[[#This Row],[AcceptedCmp5]]+marketing_campaign[[#This Row],[AcceptedCmp4]]+marketing_campaign[[#This Row],[AcceptedCmp3]]</f>
        <v>2</v>
      </c>
      <c r="B113" s="11">
        <v>68126</v>
      </c>
      <c r="I113">
        <v>1963</v>
      </c>
      <c r="S113">
        <v>63</v>
      </c>
    </row>
    <row r="114" spans="1:19" x14ac:dyDescent="0.35">
      <c r="A114" s="12">
        <f>marketing_campaign[[#This Row],[Response]]+marketing_campaign[[#This Row],[AcceptedCmp2]]+marketing_campaign[[#This Row],[AcceptedCmp1]]+marketing_campaign[[#This Row],[AcceptedCmp5]]+marketing_campaign[[#This Row],[AcceptedCmp4]]+marketing_campaign[[#This Row],[AcceptedCmp3]]</f>
        <v>1</v>
      </c>
      <c r="B114" s="11">
        <v>57288</v>
      </c>
      <c r="I114">
        <v>1991</v>
      </c>
      <c r="S114">
        <v>35</v>
      </c>
    </row>
    <row r="115" spans="1:19" x14ac:dyDescent="0.35">
      <c r="A115" s="11">
        <f>marketing_campaign[[#This Row],[Response]]+marketing_campaign[[#This Row],[AcceptedCmp2]]+marketing_campaign[[#This Row],[AcceptedCmp1]]+marketing_campaign[[#This Row],[AcceptedCmp5]]+marketing_campaign[[#This Row],[AcceptedCmp4]]+marketing_campaign[[#This Row],[AcceptedCmp3]]</f>
        <v>3</v>
      </c>
      <c r="B115" s="11">
        <v>86037</v>
      </c>
      <c r="I115">
        <v>1980</v>
      </c>
      <c r="S115">
        <v>46</v>
      </c>
    </row>
    <row r="116" spans="1:19" x14ac:dyDescent="0.35">
      <c r="A116" s="12">
        <f>marketing_campaign[[#This Row],[Response]]+marketing_campaign[[#This Row],[AcceptedCmp2]]+marketing_campaign[[#This Row],[AcceptedCmp1]]+marketing_campaign[[#This Row],[AcceptedCmp5]]+marketing_campaign[[#This Row],[AcceptedCmp4]]+marketing_campaign[[#This Row],[AcceptedCmp3]]</f>
        <v>0</v>
      </c>
      <c r="B116" s="11">
        <v>43974</v>
      </c>
      <c r="I116">
        <v>1962</v>
      </c>
      <c r="S116">
        <v>64</v>
      </c>
    </row>
    <row r="117" spans="1:19" x14ac:dyDescent="0.35">
      <c r="A117" s="11">
        <f>marketing_campaign[[#This Row],[Response]]+marketing_campaign[[#This Row],[AcceptedCmp2]]+marketing_campaign[[#This Row],[AcceptedCmp1]]+marketing_campaign[[#This Row],[AcceptedCmp5]]+marketing_campaign[[#This Row],[AcceptedCmp4]]+marketing_campaign[[#This Row],[AcceptedCmp3]]</f>
        <v>0</v>
      </c>
      <c r="B117" s="11">
        <v>50785</v>
      </c>
      <c r="I117">
        <v>1970</v>
      </c>
      <c r="S117">
        <v>56</v>
      </c>
    </row>
    <row r="118" spans="1:19" x14ac:dyDescent="0.35">
      <c r="A118" s="12">
        <f>marketing_campaign[[#This Row],[Response]]+marketing_campaign[[#This Row],[AcceptedCmp2]]+marketing_campaign[[#This Row],[AcceptedCmp1]]+marketing_campaign[[#This Row],[AcceptedCmp5]]+marketing_campaign[[#This Row],[AcceptedCmp4]]+marketing_campaign[[#This Row],[AcceptedCmp3]]</f>
        <v>2</v>
      </c>
      <c r="B118" s="11">
        <v>90765</v>
      </c>
      <c r="I118">
        <v>1978</v>
      </c>
      <c r="S118">
        <v>48</v>
      </c>
    </row>
    <row r="119" spans="1:19" x14ac:dyDescent="0.35">
      <c r="A119" s="11">
        <f>marketing_campaign[[#This Row],[Response]]+marketing_campaign[[#This Row],[AcceptedCmp2]]+marketing_campaign[[#This Row],[AcceptedCmp1]]+marketing_campaign[[#This Row],[AcceptedCmp5]]+marketing_campaign[[#This Row],[AcceptedCmp4]]+marketing_campaign[[#This Row],[AcceptedCmp3]]</f>
        <v>0</v>
      </c>
      <c r="B119" s="11">
        <v>36550</v>
      </c>
      <c r="I119">
        <v>1967</v>
      </c>
      <c r="S119">
        <v>59</v>
      </c>
    </row>
    <row r="120" spans="1:19" x14ac:dyDescent="0.35">
      <c r="A120" s="12">
        <f>marketing_campaign[[#This Row],[Response]]+marketing_campaign[[#This Row],[AcceptedCmp2]]+marketing_campaign[[#This Row],[AcceptedCmp1]]+marketing_campaign[[#This Row],[AcceptedCmp5]]+marketing_campaign[[#This Row],[AcceptedCmp4]]+marketing_campaign[[#This Row],[AcceptedCmp3]]</f>
        <v>0</v>
      </c>
      <c r="B120" s="11">
        <v>30753</v>
      </c>
      <c r="I120">
        <v>1969</v>
      </c>
      <c r="S120">
        <v>57</v>
      </c>
    </row>
    <row r="121" spans="1:19" x14ac:dyDescent="0.35">
      <c r="A121" s="11">
        <f>marketing_campaign[[#This Row],[Response]]+marketing_campaign[[#This Row],[AcceptedCmp2]]+marketing_campaign[[#This Row],[AcceptedCmp1]]+marketing_campaign[[#This Row],[AcceptedCmp5]]+marketing_campaign[[#This Row],[AcceptedCmp4]]+marketing_campaign[[#This Row],[AcceptedCmp3]]</f>
        <v>0</v>
      </c>
      <c r="B121" s="11">
        <v>21918</v>
      </c>
      <c r="I121">
        <v>1953</v>
      </c>
      <c r="S121">
        <v>73</v>
      </c>
    </row>
    <row r="122" spans="1:19" x14ac:dyDescent="0.35">
      <c r="A122" s="12">
        <f>marketing_campaign[[#This Row],[Response]]+marketing_campaign[[#This Row],[AcceptedCmp2]]+marketing_campaign[[#This Row],[AcceptedCmp1]]+marketing_campaign[[#This Row],[AcceptedCmp5]]+marketing_campaign[[#This Row],[AcceptedCmp4]]+marketing_campaign[[#This Row],[AcceptedCmp3]]</f>
        <v>0</v>
      </c>
      <c r="B122" s="11">
        <v>56129</v>
      </c>
      <c r="I122">
        <v>1967</v>
      </c>
      <c r="S122">
        <v>59</v>
      </c>
    </row>
    <row r="123" spans="1:19" x14ac:dyDescent="0.35">
      <c r="A123" s="11">
        <f>marketing_campaign[[#This Row],[Response]]+marketing_campaign[[#This Row],[AcceptedCmp2]]+marketing_campaign[[#This Row],[AcceptedCmp1]]+marketing_campaign[[#This Row],[AcceptedCmp5]]+marketing_campaign[[#This Row],[AcceptedCmp4]]+marketing_campaign[[#This Row],[AcceptedCmp3]]</f>
        <v>1</v>
      </c>
      <c r="B123" s="11">
        <v>32557</v>
      </c>
      <c r="I123">
        <v>1985</v>
      </c>
      <c r="S123">
        <v>41</v>
      </c>
    </row>
    <row r="124" spans="1:19" x14ac:dyDescent="0.35">
      <c r="A124" s="12">
        <f>marketing_campaign[[#This Row],[Response]]+marketing_campaign[[#This Row],[AcceptedCmp2]]+marketing_campaign[[#This Row],[AcceptedCmp1]]+marketing_campaign[[#This Row],[AcceptedCmp5]]+marketing_campaign[[#This Row],[AcceptedCmp4]]+marketing_campaign[[#This Row],[AcceptedCmp3]]</f>
        <v>0</v>
      </c>
      <c r="B124" s="11">
        <v>19510</v>
      </c>
      <c r="I124">
        <v>1976</v>
      </c>
      <c r="S124">
        <v>50</v>
      </c>
    </row>
    <row r="125" spans="1:19" x14ac:dyDescent="0.35">
      <c r="A125" s="11">
        <f>marketing_campaign[[#This Row],[Response]]+marketing_campaign[[#This Row],[AcceptedCmp2]]+marketing_campaign[[#This Row],[AcceptedCmp1]]+marketing_campaign[[#This Row],[AcceptedCmp5]]+marketing_campaign[[#This Row],[AcceptedCmp4]]+marketing_campaign[[#This Row],[AcceptedCmp3]]</f>
        <v>0</v>
      </c>
      <c r="B125" s="11">
        <v>30992</v>
      </c>
      <c r="I125">
        <v>1983</v>
      </c>
      <c r="S125">
        <v>43</v>
      </c>
    </row>
    <row r="126" spans="1:19" x14ac:dyDescent="0.35">
      <c r="A126" s="12">
        <f>marketing_campaign[[#This Row],[Response]]+marketing_campaign[[#This Row],[AcceptedCmp2]]+marketing_campaign[[#This Row],[AcceptedCmp1]]+marketing_campaign[[#This Row],[AcceptedCmp5]]+marketing_campaign[[#This Row],[AcceptedCmp4]]+marketing_campaign[[#This Row],[AcceptedCmp3]]</f>
        <v>4</v>
      </c>
      <c r="B126" s="11">
        <v>101970</v>
      </c>
      <c r="I126">
        <v>1965</v>
      </c>
      <c r="S126">
        <v>61</v>
      </c>
    </row>
    <row r="127" spans="1:19" x14ac:dyDescent="0.35">
      <c r="A127" s="11">
        <f>marketing_campaign[[#This Row],[Response]]+marketing_campaign[[#This Row],[AcceptedCmp2]]+marketing_campaign[[#This Row],[AcceptedCmp1]]+marketing_campaign[[#This Row],[AcceptedCmp5]]+marketing_campaign[[#This Row],[AcceptedCmp4]]+marketing_campaign[[#This Row],[AcceptedCmp3]]</f>
        <v>0</v>
      </c>
      <c r="B127" s="11">
        <v>71488</v>
      </c>
      <c r="I127">
        <v>1984</v>
      </c>
      <c r="S127">
        <v>42</v>
      </c>
    </row>
    <row r="128" spans="1:19" x14ac:dyDescent="0.35">
      <c r="A128" s="12">
        <f>marketing_campaign[[#This Row],[Response]]+marketing_campaign[[#This Row],[AcceptedCmp2]]+marketing_campaign[[#This Row],[AcceptedCmp1]]+marketing_campaign[[#This Row],[AcceptedCmp5]]+marketing_campaign[[#This Row],[AcceptedCmp4]]+marketing_campaign[[#This Row],[AcceptedCmp3]]</f>
        <v>1</v>
      </c>
      <c r="B128" s="11">
        <v>79607</v>
      </c>
      <c r="I128">
        <v>1953</v>
      </c>
      <c r="S128">
        <v>73</v>
      </c>
    </row>
    <row r="129" spans="1:19" x14ac:dyDescent="0.35">
      <c r="A129" s="11">
        <f>marketing_campaign[[#This Row],[Response]]+marketing_campaign[[#This Row],[AcceptedCmp2]]+marketing_campaign[[#This Row],[AcceptedCmp1]]+marketing_campaign[[#This Row],[AcceptedCmp5]]+marketing_campaign[[#This Row],[AcceptedCmp4]]+marketing_campaign[[#This Row],[AcceptedCmp3]]</f>
        <v>0</v>
      </c>
      <c r="B129" s="11">
        <v>54348</v>
      </c>
      <c r="I129">
        <v>1961</v>
      </c>
      <c r="S129">
        <v>65</v>
      </c>
    </row>
    <row r="130" spans="1:19" x14ac:dyDescent="0.35">
      <c r="A130" s="12">
        <f>marketing_campaign[[#This Row],[Response]]+marketing_campaign[[#This Row],[AcceptedCmp2]]+marketing_campaign[[#This Row],[AcceptedCmp1]]+marketing_campaign[[#This Row],[AcceptedCmp5]]+marketing_campaign[[#This Row],[AcceptedCmp4]]+marketing_campaign[[#This Row],[AcceptedCmp3]]</f>
        <v>0</v>
      </c>
      <c r="B130" s="11">
        <v>52247.25</v>
      </c>
      <c r="I130">
        <v>1956</v>
      </c>
      <c r="S130">
        <v>70</v>
      </c>
    </row>
    <row r="131" spans="1:19" x14ac:dyDescent="0.35">
      <c r="A131" s="11">
        <f>marketing_campaign[[#This Row],[Response]]+marketing_campaign[[#This Row],[AcceptedCmp2]]+marketing_campaign[[#This Row],[AcceptedCmp1]]+marketing_campaign[[#This Row],[AcceptedCmp5]]+marketing_campaign[[#This Row],[AcceptedCmp4]]+marketing_campaign[[#This Row],[AcceptedCmp3]]</f>
        <v>0</v>
      </c>
      <c r="B131" s="11">
        <v>77376</v>
      </c>
      <c r="I131">
        <v>1952</v>
      </c>
      <c r="S131">
        <v>74</v>
      </c>
    </row>
    <row r="132" spans="1:19" x14ac:dyDescent="0.35">
      <c r="A132" s="12">
        <f>marketing_campaign[[#This Row],[Response]]+marketing_campaign[[#This Row],[AcceptedCmp2]]+marketing_campaign[[#This Row],[AcceptedCmp1]]+marketing_campaign[[#This Row],[AcceptedCmp5]]+marketing_campaign[[#This Row],[AcceptedCmp4]]+marketing_campaign[[#This Row],[AcceptedCmp3]]</f>
        <v>0</v>
      </c>
      <c r="B132" s="11">
        <v>62998</v>
      </c>
      <c r="I132">
        <v>1958</v>
      </c>
      <c r="S132">
        <v>68</v>
      </c>
    </row>
    <row r="133" spans="1:19" x14ac:dyDescent="0.35">
      <c r="A133" s="11">
        <f>marketing_campaign[[#This Row],[Response]]+marketing_campaign[[#This Row],[AcceptedCmp2]]+marketing_campaign[[#This Row],[AcceptedCmp1]]+marketing_campaign[[#This Row],[AcceptedCmp5]]+marketing_campaign[[#This Row],[AcceptedCmp4]]+marketing_campaign[[#This Row],[AcceptedCmp3]]</f>
        <v>0</v>
      </c>
      <c r="B133" s="11">
        <v>61331</v>
      </c>
      <c r="I133">
        <v>1969</v>
      </c>
      <c r="S133">
        <v>57</v>
      </c>
    </row>
    <row r="134" spans="1:19" x14ac:dyDescent="0.35">
      <c r="A134" s="12">
        <f>marketing_campaign[[#This Row],[Response]]+marketing_campaign[[#This Row],[AcceptedCmp2]]+marketing_campaign[[#This Row],[AcceptedCmp1]]+marketing_campaign[[#This Row],[AcceptedCmp5]]+marketing_campaign[[#This Row],[AcceptedCmp4]]+marketing_campaign[[#This Row],[AcceptedCmp3]]</f>
        <v>0</v>
      </c>
      <c r="B134" s="11">
        <v>73448</v>
      </c>
      <c r="I134">
        <v>1963</v>
      </c>
      <c r="S134">
        <v>63</v>
      </c>
    </row>
    <row r="135" spans="1:19" x14ac:dyDescent="0.35">
      <c r="A135" s="11">
        <f>marketing_campaign[[#This Row],[Response]]+marketing_campaign[[#This Row],[AcceptedCmp2]]+marketing_campaign[[#This Row],[AcceptedCmp1]]+marketing_campaign[[#This Row],[AcceptedCmp5]]+marketing_campaign[[#This Row],[AcceptedCmp4]]+marketing_campaign[[#This Row],[AcceptedCmp3]]</f>
        <v>0</v>
      </c>
      <c r="B135" s="11">
        <v>52247.25</v>
      </c>
      <c r="I135">
        <v>1964</v>
      </c>
      <c r="S135">
        <v>62</v>
      </c>
    </row>
    <row r="136" spans="1:19" x14ac:dyDescent="0.35">
      <c r="A136" s="12">
        <f>marketing_campaign[[#This Row],[Response]]+marketing_campaign[[#This Row],[AcceptedCmp2]]+marketing_campaign[[#This Row],[AcceptedCmp1]]+marketing_campaign[[#This Row],[AcceptedCmp5]]+marketing_campaign[[#This Row],[AcceptedCmp4]]+marketing_campaign[[#This Row],[AcceptedCmp3]]</f>
        <v>0</v>
      </c>
      <c r="B136" s="11">
        <v>41551</v>
      </c>
      <c r="I136">
        <v>1967</v>
      </c>
      <c r="S136">
        <v>59</v>
      </c>
    </row>
    <row r="137" spans="1:19" x14ac:dyDescent="0.35">
      <c r="A137" s="11">
        <f>marketing_campaign[[#This Row],[Response]]+marketing_campaign[[#This Row],[AcceptedCmp2]]+marketing_campaign[[#This Row],[AcceptedCmp1]]+marketing_campaign[[#This Row],[AcceptedCmp5]]+marketing_campaign[[#This Row],[AcceptedCmp4]]+marketing_campaign[[#This Row],[AcceptedCmp3]]</f>
        <v>1</v>
      </c>
      <c r="B137" s="11">
        <v>62981</v>
      </c>
      <c r="I137">
        <v>1976</v>
      </c>
      <c r="S137">
        <v>50</v>
      </c>
    </row>
    <row r="138" spans="1:19" x14ac:dyDescent="0.35">
      <c r="A138" s="12">
        <f>marketing_campaign[[#This Row],[Response]]+marketing_campaign[[#This Row],[AcceptedCmp2]]+marketing_campaign[[#This Row],[AcceptedCmp1]]+marketing_campaign[[#This Row],[AcceptedCmp5]]+marketing_campaign[[#This Row],[AcceptedCmp4]]+marketing_campaign[[#This Row],[AcceptedCmp3]]</f>
        <v>0</v>
      </c>
      <c r="B138" s="11">
        <v>9548</v>
      </c>
      <c r="I138">
        <v>1959</v>
      </c>
      <c r="S138">
        <v>67</v>
      </c>
    </row>
    <row r="139" spans="1:19" x14ac:dyDescent="0.35">
      <c r="A139" s="11">
        <f>marketing_campaign[[#This Row],[Response]]+marketing_campaign[[#This Row],[AcceptedCmp2]]+marketing_campaign[[#This Row],[AcceptedCmp1]]+marketing_campaign[[#This Row],[AcceptedCmp5]]+marketing_campaign[[#This Row],[AcceptedCmp4]]+marketing_campaign[[#This Row],[AcceptedCmp3]]</f>
        <v>0</v>
      </c>
      <c r="B139" s="11">
        <v>33762</v>
      </c>
      <c r="I139">
        <v>1973</v>
      </c>
      <c r="S139">
        <v>53</v>
      </c>
    </row>
    <row r="140" spans="1:19" x14ac:dyDescent="0.35">
      <c r="A140" s="12">
        <f>marketing_campaign[[#This Row],[Response]]+marketing_campaign[[#This Row],[AcceptedCmp2]]+marketing_campaign[[#This Row],[AcceptedCmp1]]+marketing_campaign[[#This Row],[AcceptedCmp5]]+marketing_campaign[[#This Row],[AcceptedCmp4]]+marketing_campaign[[#This Row],[AcceptedCmp3]]</f>
        <v>2</v>
      </c>
      <c r="B140" s="11">
        <v>35860</v>
      </c>
      <c r="I140">
        <v>1965</v>
      </c>
      <c r="S140">
        <v>61</v>
      </c>
    </row>
    <row r="141" spans="1:19" x14ac:dyDescent="0.35">
      <c r="A141" s="11">
        <f>marketing_campaign[[#This Row],[Response]]+marketing_campaign[[#This Row],[AcceptedCmp2]]+marketing_campaign[[#This Row],[AcceptedCmp1]]+marketing_campaign[[#This Row],[AcceptedCmp5]]+marketing_campaign[[#This Row],[AcceptedCmp4]]+marketing_campaign[[#This Row],[AcceptedCmp3]]</f>
        <v>0</v>
      </c>
      <c r="B141" s="11">
        <v>36921</v>
      </c>
      <c r="I141">
        <v>1992</v>
      </c>
      <c r="S141">
        <v>34</v>
      </c>
    </row>
    <row r="142" spans="1:19" x14ac:dyDescent="0.35">
      <c r="A142" s="12">
        <f>marketing_campaign[[#This Row],[Response]]+marketing_campaign[[#This Row],[AcceptedCmp2]]+marketing_campaign[[#This Row],[AcceptedCmp1]]+marketing_campaign[[#This Row],[AcceptedCmp5]]+marketing_campaign[[#This Row],[AcceptedCmp4]]+marketing_campaign[[#This Row],[AcceptedCmp3]]</f>
        <v>0</v>
      </c>
      <c r="B142" s="11">
        <v>92859</v>
      </c>
      <c r="I142">
        <v>1976</v>
      </c>
      <c r="S142">
        <v>50</v>
      </c>
    </row>
    <row r="143" spans="1:19" x14ac:dyDescent="0.35">
      <c r="A143" s="11">
        <f>marketing_campaign[[#This Row],[Response]]+marketing_campaign[[#This Row],[AcceptedCmp2]]+marketing_campaign[[#This Row],[AcceptedCmp1]]+marketing_campaign[[#This Row],[AcceptedCmp5]]+marketing_campaign[[#This Row],[AcceptedCmp4]]+marketing_campaign[[#This Row],[AcceptedCmp3]]</f>
        <v>1</v>
      </c>
      <c r="B143" s="11">
        <v>65104</v>
      </c>
      <c r="I143">
        <v>1962</v>
      </c>
      <c r="S143">
        <v>64</v>
      </c>
    </row>
    <row r="144" spans="1:19" x14ac:dyDescent="0.35">
      <c r="A144" s="12">
        <f>marketing_campaign[[#This Row],[Response]]+marketing_campaign[[#This Row],[AcceptedCmp2]]+marketing_campaign[[#This Row],[AcceptedCmp1]]+marketing_campaign[[#This Row],[AcceptedCmp5]]+marketing_campaign[[#This Row],[AcceptedCmp4]]+marketing_campaign[[#This Row],[AcceptedCmp3]]</f>
        <v>0</v>
      </c>
      <c r="B144" s="11">
        <v>86111</v>
      </c>
      <c r="I144">
        <v>1974</v>
      </c>
      <c r="S144">
        <v>52</v>
      </c>
    </row>
    <row r="145" spans="1:19" x14ac:dyDescent="0.35">
      <c r="A145" s="11">
        <f>marketing_campaign[[#This Row],[Response]]+marketing_campaign[[#This Row],[AcceptedCmp2]]+marketing_campaign[[#This Row],[AcceptedCmp1]]+marketing_campaign[[#This Row],[AcceptedCmp5]]+marketing_campaign[[#This Row],[AcceptedCmp4]]+marketing_campaign[[#This Row],[AcceptedCmp3]]</f>
        <v>0</v>
      </c>
      <c r="B145" s="11">
        <v>68352</v>
      </c>
      <c r="I145">
        <v>1988</v>
      </c>
      <c r="S145">
        <v>38</v>
      </c>
    </row>
    <row r="146" spans="1:19" x14ac:dyDescent="0.35">
      <c r="A146" s="12">
        <f>marketing_campaign[[#This Row],[Response]]+marketing_campaign[[#This Row],[AcceptedCmp2]]+marketing_campaign[[#This Row],[AcceptedCmp1]]+marketing_campaign[[#This Row],[AcceptedCmp5]]+marketing_campaign[[#This Row],[AcceptedCmp4]]+marketing_campaign[[#This Row],[AcceptedCmp3]]</f>
        <v>0</v>
      </c>
      <c r="B146" s="11">
        <v>41883</v>
      </c>
      <c r="I146">
        <v>1976</v>
      </c>
      <c r="S146">
        <v>50</v>
      </c>
    </row>
    <row r="147" spans="1:19" x14ac:dyDescent="0.35">
      <c r="A147" s="11">
        <f>marketing_campaign[[#This Row],[Response]]+marketing_campaign[[#This Row],[AcceptedCmp2]]+marketing_campaign[[#This Row],[AcceptedCmp1]]+marketing_campaign[[#This Row],[AcceptedCmp5]]+marketing_campaign[[#This Row],[AcceptedCmp4]]+marketing_campaign[[#This Row],[AcceptedCmp3]]</f>
        <v>0</v>
      </c>
      <c r="B147" s="11">
        <v>59809</v>
      </c>
      <c r="I147">
        <v>1975</v>
      </c>
      <c r="S147">
        <v>51</v>
      </c>
    </row>
    <row r="148" spans="1:19" x14ac:dyDescent="0.35">
      <c r="A148" s="12">
        <f>marketing_campaign[[#This Row],[Response]]+marketing_campaign[[#This Row],[AcceptedCmp2]]+marketing_campaign[[#This Row],[AcceptedCmp1]]+marketing_campaign[[#This Row],[AcceptedCmp5]]+marketing_campaign[[#This Row],[AcceptedCmp4]]+marketing_campaign[[#This Row],[AcceptedCmp3]]</f>
        <v>1</v>
      </c>
      <c r="B148" s="11">
        <v>23957</v>
      </c>
      <c r="I148">
        <v>1981</v>
      </c>
      <c r="S148">
        <v>45</v>
      </c>
    </row>
    <row r="149" spans="1:19" x14ac:dyDescent="0.35">
      <c r="A149" s="11">
        <f>marketing_campaign[[#This Row],[Response]]+marketing_campaign[[#This Row],[AcceptedCmp2]]+marketing_campaign[[#This Row],[AcceptedCmp1]]+marketing_campaign[[#This Row],[AcceptedCmp5]]+marketing_campaign[[#This Row],[AcceptedCmp4]]+marketing_campaign[[#This Row],[AcceptedCmp3]]</f>
        <v>0</v>
      </c>
      <c r="B149" s="11">
        <v>38547</v>
      </c>
      <c r="I149">
        <v>1973</v>
      </c>
      <c r="S149">
        <v>53</v>
      </c>
    </row>
    <row r="150" spans="1:19" x14ac:dyDescent="0.35">
      <c r="A150" s="12">
        <f>marketing_campaign[[#This Row],[Response]]+marketing_campaign[[#This Row],[AcceptedCmp2]]+marketing_campaign[[#This Row],[AcceptedCmp1]]+marketing_campaign[[#This Row],[AcceptedCmp5]]+marketing_campaign[[#This Row],[AcceptedCmp4]]+marketing_campaign[[#This Row],[AcceptedCmp3]]</f>
        <v>0</v>
      </c>
      <c r="B150" s="11">
        <v>35688</v>
      </c>
      <c r="I150">
        <v>1966</v>
      </c>
      <c r="S150">
        <v>60</v>
      </c>
    </row>
    <row r="151" spans="1:19" x14ac:dyDescent="0.35">
      <c r="A151" s="11">
        <f>marketing_campaign[[#This Row],[Response]]+marketing_campaign[[#This Row],[AcceptedCmp2]]+marketing_campaign[[#This Row],[AcceptedCmp1]]+marketing_campaign[[#This Row],[AcceptedCmp5]]+marketing_campaign[[#This Row],[AcceptedCmp4]]+marketing_campaign[[#This Row],[AcceptedCmp3]]</f>
        <v>0</v>
      </c>
      <c r="B151" s="11">
        <v>49605</v>
      </c>
      <c r="I151">
        <v>1953</v>
      </c>
      <c r="S151">
        <v>73</v>
      </c>
    </row>
    <row r="152" spans="1:19" x14ac:dyDescent="0.35">
      <c r="A152" s="12">
        <f>marketing_campaign[[#This Row],[Response]]+marketing_campaign[[#This Row],[AcceptedCmp2]]+marketing_campaign[[#This Row],[AcceptedCmp1]]+marketing_campaign[[#This Row],[AcceptedCmp5]]+marketing_campaign[[#This Row],[AcceptedCmp4]]+marketing_campaign[[#This Row],[AcceptedCmp3]]</f>
        <v>0</v>
      </c>
      <c r="B152" s="11">
        <v>59354</v>
      </c>
      <c r="I152">
        <v>1969</v>
      </c>
      <c r="S152">
        <v>57</v>
      </c>
    </row>
    <row r="153" spans="1:19" x14ac:dyDescent="0.35">
      <c r="A153" s="11">
        <f>marketing_campaign[[#This Row],[Response]]+marketing_campaign[[#This Row],[AcceptedCmp2]]+marketing_campaign[[#This Row],[AcceptedCmp1]]+marketing_campaign[[#This Row],[AcceptedCmp5]]+marketing_campaign[[#This Row],[AcceptedCmp4]]+marketing_campaign[[#This Row],[AcceptedCmp3]]</f>
        <v>1</v>
      </c>
      <c r="B153" s="11">
        <v>65747</v>
      </c>
      <c r="I153">
        <v>1972</v>
      </c>
      <c r="S153">
        <v>54</v>
      </c>
    </row>
    <row r="154" spans="1:19" x14ac:dyDescent="0.35">
      <c r="A154" s="12">
        <f>marketing_campaign[[#This Row],[Response]]+marketing_campaign[[#This Row],[AcceptedCmp2]]+marketing_campaign[[#This Row],[AcceptedCmp1]]+marketing_campaign[[#This Row],[AcceptedCmp5]]+marketing_campaign[[#This Row],[AcceptedCmp4]]+marketing_campaign[[#This Row],[AcceptedCmp3]]</f>
        <v>0</v>
      </c>
      <c r="B154" s="11">
        <v>46344</v>
      </c>
      <c r="I154">
        <v>1988</v>
      </c>
      <c r="S154">
        <v>38</v>
      </c>
    </row>
    <row r="155" spans="1:19" x14ac:dyDescent="0.35">
      <c r="A155" s="11">
        <f>marketing_campaign[[#This Row],[Response]]+marketing_campaign[[#This Row],[AcceptedCmp2]]+marketing_campaign[[#This Row],[AcceptedCmp1]]+marketing_campaign[[#This Row],[AcceptedCmp5]]+marketing_campaign[[#This Row],[AcceptedCmp4]]+marketing_campaign[[#This Row],[AcceptedCmp3]]</f>
        <v>0</v>
      </c>
      <c r="B155" s="11">
        <v>34176</v>
      </c>
      <c r="I155">
        <v>1952</v>
      </c>
      <c r="S155">
        <v>74</v>
      </c>
    </row>
    <row r="156" spans="1:19" x14ac:dyDescent="0.35">
      <c r="A156" s="12">
        <f>marketing_campaign[[#This Row],[Response]]+marketing_campaign[[#This Row],[AcceptedCmp2]]+marketing_campaign[[#This Row],[AcceptedCmp1]]+marketing_campaign[[#This Row],[AcceptedCmp5]]+marketing_campaign[[#This Row],[AcceptedCmp4]]+marketing_campaign[[#This Row],[AcceptedCmp3]]</f>
        <v>0</v>
      </c>
      <c r="B156" s="11">
        <v>61010</v>
      </c>
      <c r="I156">
        <v>1949</v>
      </c>
      <c r="S156">
        <v>77</v>
      </c>
    </row>
    <row r="157" spans="1:19" x14ac:dyDescent="0.35">
      <c r="A157" s="11">
        <f>marketing_campaign[[#This Row],[Response]]+marketing_campaign[[#This Row],[AcceptedCmp2]]+marketing_campaign[[#This Row],[AcceptedCmp1]]+marketing_campaign[[#This Row],[AcceptedCmp5]]+marketing_campaign[[#This Row],[AcceptedCmp4]]+marketing_campaign[[#This Row],[AcceptedCmp3]]</f>
        <v>3</v>
      </c>
      <c r="B157" s="11">
        <v>69372</v>
      </c>
      <c r="I157">
        <v>1958</v>
      </c>
      <c r="S157">
        <v>68</v>
      </c>
    </row>
    <row r="158" spans="1:19" x14ac:dyDescent="0.35">
      <c r="A158" s="12">
        <f>marketing_campaign[[#This Row],[Response]]+marketing_campaign[[#This Row],[AcceptedCmp2]]+marketing_campaign[[#This Row],[AcceptedCmp1]]+marketing_campaign[[#This Row],[AcceptedCmp5]]+marketing_campaign[[#This Row],[AcceptedCmp4]]+marketing_campaign[[#This Row],[AcceptedCmp3]]</f>
        <v>0</v>
      </c>
      <c r="B158" s="11">
        <v>49967</v>
      </c>
      <c r="I158">
        <v>1978</v>
      </c>
      <c r="S158">
        <v>48</v>
      </c>
    </row>
    <row r="159" spans="1:19" x14ac:dyDescent="0.35">
      <c r="A159" s="11">
        <f>marketing_campaign[[#This Row],[Response]]+marketing_campaign[[#This Row],[AcceptedCmp2]]+marketing_campaign[[#This Row],[AcceptedCmp1]]+marketing_campaign[[#This Row],[AcceptedCmp5]]+marketing_campaign[[#This Row],[AcceptedCmp4]]+marketing_campaign[[#This Row],[AcceptedCmp3]]</f>
        <v>0</v>
      </c>
      <c r="B159" s="11">
        <v>60199</v>
      </c>
      <c r="I159">
        <v>1977</v>
      </c>
      <c r="S159">
        <v>49</v>
      </c>
    </row>
    <row r="160" spans="1:19" x14ac:dyDescent="0.35">
      <c r="A160" s="12">
        <f>marketing_campaign[[#This Row],[Response]]+marketing_campaign[[#This Row],[AcceptedCmp2]]+marketing_campaign[[#This Row],[AcceptedCmp1]]+marketing_campaign[[#This Row],[AcceptedCmp5]]+marketing_campaign[[#This Row],[AcceptedCmp4]]+marketing_campaign[[#This Row],[AcceptedCmp3]]</f>
        <v>0</v>
      </c>
      <c r="B160" s="11">
        <v>55375</v>
      </c>
      <c r="I160">
        <v>1955</v>
      </c>
      <c r="S160">
        <v>71</v>
      </c>
    </row>
    <row r="161" spans="1:19" x14ac:dyDescent="0.35">
      <c r="A161" s="11">
        <f>marketing_campaign[[#This Row],[Response]]+marketing_campaign[[#This Row],[AcceptedCmp2]]+marketing_campaign[[#This Row],[AcceptedCmp1]]+marketing_campaign[[#This Row],[AcceptedCmp5]]+marketing_campaign[[#This Row],[AcceptedCmp4]]+marketing_campaign[[#This Row],[AcceptedCmp3]]</f>
        <v>0</v>
      </c>
      <c r="B161" s="11">
        <v>80317</v>
      </c>
      <c r="I161">
        <v>1958</v>
      </c>
      <c r="S161">
        <v>68</v>
      </c>
    </row>
    <row r="162" spans="1:19" x14ac:dyDescent="0.35">
      <c r="A162" s="12">
        <f>marketing_campaign[[#This Row],[Response]]+marketing_campaign[[#This Row],[AcceptedCmp2]]+marketing_campaign[[#This Row],[AcceptedCmp1]]+marketing_campaign[[#This Row],[AcceptedCmp5]]+marketing_campaign[[#This Row],[AcceptedCmp4]]+marketing_campaign[[#This Row],[AcceptedCmp3]]</f>
        <v>0</v>
      </c>
      <c r="B162" s="11">
        <v>30523</v>
      </c>
      <c r="I162">
        <v>1945</v>
      </c>
      <c r="S162">
        <v>81</v>
      </c>
    </row>
    <row r="163" spans="1:19" x14ac:dyDescent="0.35">
      <c r="A163" s="11">
        <f>marketing_campaign[[#This Row],[Response]]+marketing_campaign[[#This Row],[AcceptedCmp2]]+marketing_campaign[[#This Row],[AcceptedCmp1]]+marketing_campaign[[#This Row],[AcceptedCmp5]]+marketing_campaign[[#This Row],[AcceptedCmp4]]+marketing_campaign[[#This Row],[AcceptedCmp3]]</f>
        <v>0</v>
      </c>
      <c r="B163" s="11">
        <v>70356</v>
      </c>
      <c r="I163">
        <v>1984</v>
      </c>
      <c r="S163">
        <v>42</v>
      </c>
    </row>
    <row r="164" spans="1:19" x14ac:dyDescent="0.35">
      <c r="A164" s="12">
        <f>marketing_campaign[[#This Row],[Response]]+marketing_campaign[[#This Row],[AcceptedCmp2]]+marketing_campaign[[#This Row],[AcceptedCmp1]]+marketing_campaign[[#This Row],[AcceptedCmp5]]+marketing_campaign[[#This Row],[AcceptedCmp4]]+marketing_campaign[[#This Row],[AcceptedCmp3]]</f>
        <v>0</v>
      </c>
      <c r="B164" s="11">
        <v>23228</v>
      </c>
      <c r="I164">
        <v>1975</v>
      </c>
      <c r="S164">
        <v>51</v>
      </c>
    </row>
    <row r="165" spans="1:19" x14ac:dyDescent="0.35">
      <c r="A165" s="11">
        <f>marketing_campaign[[#This Row],[Response]]+marketing_campaign[[#This Row],[AcceptedCmp2]]+marketing_campaign[[#This Row],[AcceptedCmp1]]+marketing_campaign[[#This Row],[AcceptedCmp5]]+marketing_campaign[[#This Row],[AcceptedCmp4]]+marketing_campaign[[#This Row],[AcceptedCmp3]]</f>
        <v>0</v>
      </c>
      <c r="B165" s="11">
        <v>74165</v>
      </c>
      <c r="I165">
        <v>1973</v>
      </c>
      <c r="S165">
        <v>53</v>
      </c>
    </row>
    <row r="166" spans="1:19" x14ac:dyDescent="0.35">
      <c r="A166" s="12">
        <f>marketing_campaign[[#This Row],[Response]]+marketing_campaign[[#This Row],[AcceptedCmp2]]+marketing_campaign[[#This Row],[AcceptedCmp1]]+marketing_campaign[[#This Row],[AcceptedCmp5]]+marketing_campaign[[#This Row],[AcceptedCmp4]]+marketing_campaign[[#This Row],[AcceptedCmp3]]</f>
        <v>0</v>
      </c>
      <c r="B166" s="11">
        <v>157243</v>
      </c>
      <c r="I166">
        <v>1966</v>
      </c>
      <c r="S166">
        <v>60</v>
      </c>
    </row>
    <row r="167" spans="1:19" x14ac:dyDescent="0.35">
      <c r="A167" s="11">
        <f>marketing_campaign[[#This Row],[Response]]+marketing_campaign[[#This Row],[AcceptedCmp2]]+marketing_campaign[[#This Row],[AcceptedCmp1]]+marketing_campaign[[#This Row],[AcceptedCmp5]]+marketing_campaign[[#This Row],[AcceptedCmp4]]+marketing_campaign[[#This Row],[AcceptedCmp3]]</f>
        <v>0</v>
      </c>
      <c r="B167" s="11">
        <v>43482</v>
      </c>
      <c r="I167">
        <v>1953</v>
      </c>
      <c r="S167">
        <v>73</v>
      </c>
    </row>
    <row r="168" spans="1:19" x14ac:dyDescent="0.35">
      <c r="A168" s="12">
        <f>marketing_campaign[[#This Row],[Response]]+marketing_campaign[[#This Row],[AcceptedCmp2]]+marketing_campaign[[#This Row],[AcceptedCmp1]]+marketing_campaign[[#This Row],[AcceptedCmp5]]+marketing_campaign[[#This Row],[AcceptedCmp4]]+marketing_campaign[[#This Row],[AcceptedCmp3]]</f>
        <v>1</v>
      </c>
      <c r="B168" s="11">
        <v>62551</v>
      </c>
      <c r="I168">
        <v>1959</v>
      </c>
      <c r="S168">
        <v>67</v>
      </c>
    </row>
    <row r="169" spans="1:19" x14ac:dyDescent="0.35">
      <c r="A169" s="11">
        <f>marketing_campaign[[#This Row],[Response]]+marketing_campaign[[#This Row],[AcceptedCmp2]]+marketing_campaign[[#This Row],[AcceptedCmp1]]+marketing_campaign[[#This Row],[AcceptedCmp5]]+marketing_campaign[[#This Row],[AcceptedCmp4]]+marketing_campaign[[#This Row],[AcceptedCmp3]]</f>
        <v>1</v>
      </c>
      <c r="B169" s="11">
        <v>52332</v>
      </c>
      <c r="I169">
        <v>1988</v>
      </c>
      <c r="S169">
        <v>38</v>
      </c>
    </row>
    <row r="170" spans="1:19" x14ac:dyDescent="0.35">
      <c r="A170" s="12">
        <f>marketing_campaign[[#This Row],[Response]]+marketing_campaign[[#This Row],[AcceptedCmp2]]+marketing_campaign[[#This Row],[AcceptedCmp1]]+marketing_campaign[[#This Row],[AcceptedCmp5]]+marketing_campaign[[#This Row],[AcceptedCmp4]]+marketing_campaign[[#This Row],[AcceptedCmp3]]</f>
        <v>0</v>
      </c>
      <c r="B170" s="11">
        <v>66951</v>
      </c>
      <c r="I170">
        <v>1957</v>
      </c>
      <c r="S170">
        <v>69</v>
      </c>
    </row>
    <row r="171" spans="1:19" x14ac:dyDescent="0.35">
      <c r="A171" s="11">
        <f>marketing_campaign[[#This Row],[Response]]+marketing_campaign[[#This Row],[AcceptedCmp2]]+marketing_campaign[[#This Row],[AcceptedCmp1]]+marketing_campaign[[#This Row],[AcceptedCmp5]]+marketing_campaign[[#This Row],[AcceptedCmp4]]+marketing_campaign[[#This Row],[AcceptedCmp3]]</f>
        <v>0</v>
      </c>
      <c r="B171" s="11">
        <v>26091</v>
      </c>
      <c r="I171">
        <v>1965</v>
      </c>
      <c r="S171">
        <v>61</v>
      </c>
    </row>
    <row r="172" spans="1:19" x14ac:dyDescent="0.35">
      <c r="A172" s="12">
        <f>marketing_campaign[[#This Row],[Response]]+marketing_campaign[[#This Row],[AcceptedCmp2]]+marketing_campaign[[#This Row],[AcceptedCmp1]]+marketing_campaign[[#This Row],[AcceptedCmp5]]+marketing_campaign[[#This Row],[AcceptedCmp4]]+marketing_campaign[[#This Row],[AcceptedCmp3]]</f>
        <v>0</v>
      </c>
      <c r="B172" s="11">
        <v>33456</v>
      </c>
      <c r="I172">
        <v>1982</v>
      </c>
      <c r="S172">
        <v>44</v>
      </c>
    </row>
    <row r="173" spans="1:19" x14ac:dyDescent="0.35">
      <c r="A173" s="11">
        <f>marketing_campaign[[#This Row],[Response]]+marketing_campaign[[#This Row],[AcceptedCmp2]]+marketing_campaign[[#This Row],[AcceptedCmp1]]+marketing_campaign[[#This Row],[AcceptedCmp5]]+marketing_campaign[[#This Row],[AcceptedCmp4]]+marketing_campaign[[#This Row],[AcceptedCmp3]]</f>
        <v>0</v>
      </c>
      <c r="B173" s="11">
        <v>28718</v>
      </c>
      <c r="I173">
        <v>1970</v>
      </c>
      <c r="S173">
        <v>56</v>
      </c>
    </row>
    <row r="174" spans="1:19" x14ac:dyDescent="0.35">
      <c r="A174" s="12">
        <f>marketing_campaign[[#This Row],[Response]]+marketing_campaign[[#This Row],[AcceptedCmp2]]+marketing_campaign[[#This Row],[AcceptedCmp1]]+marketing_campaign[[#This Row],[AcceptedCmp5]]+marketing_campaign[[#This Row],[AcceptedCmp4]]+marketing_campaign[[#This Row],[AcceptedCmp3]]</f>
        <v>0</v>
      </c>
      <c r="B174" s="11">
        <v>50447</v>
      </c>
      <c r="I174">
        <v>1959</v>
      </c>
      <c r="S174">
        <v>67</v>
      </c>
    </row>
    <row r="175" spans="1:19" x14ac:dyDescent="0.35">
      <c r="A175" s="11">
        <f>marketing_campaign[[#This Row],[Response]]+marketing_campaign[[#This Row],[AcceptedCmp2]]+marketing_campaign[[#This Row],[AcceptedCmp1]]+marketing_campaign[[#This Row],[AcceptedCmp5]]+marketing_campaign[[#This Row],[AcceptedCmp4]]+marketing_campaign[[#This Row],[AcceptedCmp3]]</f>
        <v>0</v>
      </c>
      <c r="B175" s="11">
        <v>53537</v>
      </c>
      <c r="I175">
        <v>1967</v>
      </c>
      <c r="S175">
        <v>59</v>
      </c>
    </row>
    <row r="176" spans="1:19" x14ac:dyDescent="0.35">
      <c r="A176" s="12">
        <f>marketing_campaign[[#This Row],[Response]]+marketing_campaign[[#This Row],[AcceptedCmp2]]+marketing_campaign[[#This Row],[AcceptedCmp1]]+marketing_campaign[[#This Row],[AcceptedCmp5]]+marketing_campaign[[#This Row],[AcceptedCmp4]]+marketing_campaign[[#This Row],[AcceptedCmp3]]</f>
        <v>1</v>
      </c>
      <c r="B176" s="11">
        <v>52074</v>
      </c>
      <c r="I176">
        <v>1975</v>
      </c>
      <c r="S176">
        <v>51</v>
      </c>
    </row>
    <row r="177" spans="1:19" x14ac:dyDescent="0.35">
      <c r="A177" s="11">
        <f>marketing_campaign[[#This Row],[Response]]+marketing_campaign[[#This Row],[AcceptedCmp2]]+marketing_campaign[[#This Row],[AcceptedCmp1]]+marketing_campaign[[#This Row],[AcceptedCmp5]]+marketing_campaign[[#This Row],[AcceptedCmp4]]+marketing_campaign[[#This Row],[AcceptedCmp3]]</f>
        <v>0</v>
      </c>
      <c r="B177" s="11">
        <v>80427</v>
      </c>
      <c r="I177">
        <v>1948</v>
      </c>
      <c r="S177">
        <v>78</v>
      </c>
    </row>
    <row r="178" spans="1:19" x14ac:dyDescent="0.35">
      <c r="A178" s="12">
        <f>marketing_campaign[[#This Row],[Response]]+marketing_campaign[[#This Row],[AcceptedCmp2]]+marketing_campaign[[#This Row],[AcceptedCmp1]]+marketing_campaign[[#This Row],[AcceptedCmp5]]+marketing_campaign[[#This Row],[AcceptedCmp4]]+marketing_campaign[[#This Row],[AcceptedCmp3]]</f>
        <v>3</v>
      </c>
      <c r="B178" s="11">
        <v>83837</v>
      </c>
      <c r="I178">
        <v>1970</v>
      </c>
      <c r="S178">
        <v>56</v>
      </c>
    </row>
    <row r="179" spans="1:19" x14ac:dyDescent="0.35">
      <c r="A179" s="11">
        <f>marketing_campaign[[#This Row],[Response]]+marketing_campaign[[#This Row],[AcceptedCmp2]]+marketing_campaign[[#This Row],[AcceptedCmp1]]+marketing_campaign[[#This Row],[AcceptedCmp5]]+marketing_campaign[[#This Row],[AcceptedCmp4]]+marketing_campaign[[#This Row],[AcceptedCmp3]]</f>
        <v>0</v>
      </c>
      <c r="B179" s="11">
        <v>38853</v>
      </c>
      <c r="I179">
        <v>1959</v>
      </c>
      <c r="S179">
        <v>67</v>
      </c>
    </row>
    <row r="180" spans="1:19" x14ac:dyDescent="0.35">
      <c r="A180" s="12">
        <f>marketing_campaign[[#This Row],[Response]]+marketing_campaign[[#This Row],[AcceptedCmp2]]+marketing_campaign[[#This Row],[AcceptedCmp1]]+marketing_campaign[[#This Row],[AcceptedCmp5]]+marketing_campaign[[#This Row],[AcceptedCmp4]]+marketing_campaign[[#This Row],[AcceptedCmp3]]</f>
        <v>0</v>
      </c>
      <c r="B180" s="11">
        <v>38285</v>
      </c>
      <c r="I180">
        <v>1951</v>
      </c>
      <c r="S180">
        <v>75</v>
      </c>
    </row>
    <row r="181" spans="1:19" x14ac:dyDescent="0.35">
      <c r="A181" s="11">
        <f>marketing_campaign[[#This Row],[Response]]+marketing_campaign[[#This Row],[AcceptedCmp2]]+marketing_campaign[[#This Row],[AcceptedCmp1]]+marketing_campaign[[#This Row],[AcceptedCmp5]]+marketing_campaign[[#This Row],[AcceptedCmp4]]+marketing_campaign[[#This Row],[AcceptedCmp3]]</f>
        <v>1</v>
      </c>
      <c r="B181" s="11">
        <v>78497</v>
      </c>
      <c r="I181">
        <v>1976</v>
      </c>
      <c r="S181">
        <v>50</v>
      </c>
    </row>
    <row r="182" spans="1:19" x14ac:dyDescent="0.35">
      <c r="A182" s="12">
        <f>marketing_campaign[[#This Row],[Response]]+marketing_campaign[[#This Row],[AcceptedCmp2]]+marketing_campaign[[#This Row],[AcceptedCmp1]]+marketing_campaign[[#This Row],[AcceptedCmp5]]+marketing_campaign[[#This Row],[AcceptedCmp4]]+marketing_campaign[[#This Row],[AcceptedCmp3]]</f>
        <v>0</v>
      </c>
      <c r="B182" s="11">
        <v>51650</v>
      </c>
      <c r="I182">
        <v>1988</v>
      </c>
      <c r="S182">
        <v>38</v>
      </c>
    </row>
    <row r="183" spans="1:19" x14ac:dyDescent="0.35">
      <c r="A183" s="11">
        <f>marketing_campaign[[#This Row],[Response]]+marketing_campaign[[#This Row],[AcceptedCmp2]]+marketing_campaign[[#This Row],[AcceptedCmp1]]+marketing_campaign[[#This Row],[AcceptedCmp5]]+marketing_campaign[[#This Row],[AcceptedCmp4]]+marketing_campaign[[#This Row],[AcceptedCmp3]]</f>
        <v>0</v>
      </c>
      <c r="B183" s="11">
        <v>16248</v>
      </c>
      <c r="I183">
        <v>1946</v>
      </c>
      <c r="S183">
        <v>80</v>
      </c>
    </row>
    <row r="184" spans="1:19" x14ac:dyDescent="0.35">
      <c r="A184" s="12">
        <f>marketing_campaign[[#This Row],[Response]]+marketing_campaign[[#This Row],[AcceptedCmp2]]+marketing_campaign[[#This Row],[AcceptedCmp1]]+marketing_campaign[[#This Row],[AcceptedCmp5]]+marketing_campaign[[#This Row],[AcceptedCmp4]]+marketing_campaign[[#This Row],[AcceptedCmp3]]</f>
        <v>0</v>
      </c>
      <c r="B184" s="11">
        <v>66835</v>
      </c>
      <c r="I184">
        <v>1984</v>
      </c>
      <c r="S184">
        <v>42</v>
      </c>
    </row>
    <row r="185" spans="1:19" x14ac:dyDescent="0.35">
      <c r="A185" s="11">
        <f>marketing_campaign[[#This Row],[Response]]+marketing_campaign[[#This Row],[AcceptedCmp2]]+marketing_campaign[[#This Row],[AcceptedCmp1]]+marketing_campaign[[#This Row],[AcceptedCmp5]]+marketing_campaign[[#This Row],[AcceptedCmp4]]+marketing_campaign[[#This Row],[AcceptedCmp3]]</f>
        <v>0</v>
      </c>
      <c r="B185" s="11">
        <v>30477</v>
      </c>
      <c r="I185">
        <v>1961</v>
      </c>
      <c r="S185">
        <v>65</v>
      </c>
    </row>
    <row r="186" spans="1:19" x14ac:dyDescent="0.35">
      <c r="A186" s="12">
        <f>marketing_campaign[[#This Row],[Response]]+marketing_campaign[[#This Row],[AcceptedCmp2]]+marketing_campaign[[#This Row],[AcceptedCmp1]]+marketing_campaign[[#This Row],[AcceptedCmp5]]+marketing_campaign[[#This Row],[AcceptedCmp4]]+marketing_campaign[[#This Row],[AcceptedCmp3]]</f>
        <v>0</v>
      </c>
      <c r="B186" s="11">
        <v>28249</v>
      </c>
      <c r="I186">
        <v>1983</v>
      </c>
      <c r="S186">
        <v>43</v>
      </c>
    </row>
    <row r="187" spans="1:19" x14ac:dyDescent="0.35">
      <c r="A187" s="11">
        <f>marketing_campaign[[#This Row],[Response]]+marketing_campaign[[#This Row],[AcceptedCmp2]]+marketing_campaign[[#This Row],[AcceptedCmp1]]+marketing_campaign[[#This Row],[AcceptedCmp5]]+marketing_campaign[[#This Row],[AcceptedCmp4]]+marketing_campaign[[#This Row],[AcceptedCmp3]]</f>
        <v>0</v>
      </c>
      <c r="B187" s="11">
        <v>25271</v>
      </c>
      <c r="I187">
        <v>1970</v>
      </c>
      <c r="S187">
        <v>56</v>
      </c>
    </row>
    <row r="188" spans="1:19" x14ac:dyDescent="0.35">
      <c r="A188" s="12">
        <f>marketing_campaign[[#This Row],[Response]]+marketing_campaign[[#This Row],[AcceptedCmp2]]+marketing_campaign[[#This Row],[AcceptedCmp1]]+marketing_campaign[[#This Row],[AcceptedCmp5]]+marketing_campaign[[#This Row],[AcceptedCmp4]]+marketing_campaign[[#This Row],[AcceptedCmp3]]</f>
        <v>0</v>
      </c>
      <c r="B188" s="11">
        <v>32303</v>
      </c>
      <c r="I188">
        <v>1966</v>
      </c>
      <c r="S188">
        <v>60</v>
      </c>
    </row>
    <row r="189" spans="1:19" x14ac:dyDescent="0.35">
      <c r="A189" s="11">
        <f>marketing_campaign[[#This Row],[Response]]+marketing_campaign[[#This Row],[AcceptedCmp2]]+marketing_campaign[[#This Row],[AcceptedCmp1]]+marketing_campaign[[#This Row],[AcceptedCmp5]]+marketing_campaign[[#This Row],[AcceptedCmp4]]+marketing_campaign[[#This Row],[AcceptedCmp3]]</f>
        <v>0</v>
      </c>
      <c r="B189" s="11">
        <v>61286</v>
      </c>
      <c r="I189">
        <v>1976</v>
      </c>
      <c r="S189">
        <v>50</v>
      </c>
    </row>
    <row r="190" spans="1:19" x14ac:dyDescent="0.35">
      <c r="A190" s="12">
        <f>marketing_campaign[[#This Row],[Response]]+marketing_campaign[[#This Row],[AcceptedCmp2]]+marketing_campaign[[#This Row],[AcceptedCmp1]]+marketing_campaign[[#This Row],[AcceptedCmp5]]+marketing_campaign[[#This Row],[AcceptedCmp4]]+marketing_campaign[[#This Row],[AcceptedCmp3]]</f>
        <v>0</v>
      </c>
      <c r="B190" s="11">
        <v>74068</v>
      </c>
      <c r="I190">
        <v>1964</v>
      </c>
      <c r="S190">
        <v>62</v>
      </c>
    </row>
    <row r="191" spans="1:19" x14ac:dyDescent="0.35">
      <c r="A191" s="11">
        <f>marketing_campaign[[#This Row],[Response]]+marketing_campaign[[#This Row],[AcceptedCmp2]]+marketing_campaign[[#This Row],[AcceptedCmp1]]+marketing_campaign[[#This Row],[AcceptedCmp5]]+marketing_campaign[[#This Row],[AcceptedCmp4]]+marketing_campaign[[#This Row],[AcceptedCmp3]]</f>
        <v>0</v>
      </c>
      <c r="B191" s="11">
        <v>45759</v>
      </c>
      <c r="I191">
        <v>1978</v>
      </c>
      <c r="S191">
        <v>48</v>
      </c>
    </row>
    <row r="192" spans="1:19" x14ac:dyDescent="0.35">
      <c r="A192" s="12">
        <f>marketing_campaign[[#This Row],[Response]]+marketing_campaign[[#This Row],[AcceptedCmp2]]+marketing_campaign[[#This Row],[AcceptedCmp1]]+marketing_campaign[[#This Row],[AcceptedCmp5]]+marketing_campaign[[#This Row],[AcceptedCmp4]]+marketing_campaign[[#This Row],[AcceptedCmp3]]</f>
        <v>1</v>
      </c>
      <c r="B192" s="11">
        <v>24882</v>
      </c>
      <c r="I192">
        <v>1989</v>
      </c>
      <c r="S192">
        <v>37</v>
      </c>
    </row>
    <row r="193" spans="1:19" x14ac:dyDescent="0.35">
      <c r="A193" s="11">
        <f>marketing_campaign[[#This Row],[Response]]+marketing_campaign[[#This Row],[AcceptedCmp2]]+marketing_campaign[[#This Row],[AcceptedCmp1]]+marketing_campaign[[#This Row],[AcceptedCmp5]]+marketing_campaign[[#This Row],[AcceptedCmp4]]+marketing_campaign[[#This Row],[AcceptedCmp3]]</f>
        <v>0</v>
      </c>
      <c r="B193" s="11">
        <v>66973</v>
      </c>
      <c r="I193">
        <v>1900</v>
      </c>
      <c r="S193">
        <v>126</v>
      </c>
    </row>
    <row r="194" spans="1:19" x14ac:dyDescent="0.35">
      <c r="A194" s="12">
        <f>marketing_campaign[[#This Row],[Response]]+marketing_campaign[[#This Row],[AcceptedCmp2]]+marketing_campaign[[#This Row],[AcceptedCmp1]]+marketing_campaign[[#This Row],[AcceptedCmp5]]+marketing_campaign[[#This Row],[AcceptedCmp4]]+marketing_campaign[[#This Row],[AcceptedCmp3]]</f>
        <v>0</v>
      </c>
      <c r="B194" s="11">
        <v>36640</v>
      </c>
      <c r="I194">
        <v>1988</v>
      </c>
      <c r="S194">
        <v>38</v>
      </c>
    </row>
    <row r="195" spans="1:19" x14ac:dyDescent="0.35">
      <c r="A195" s="11">
        <f>marketing_campaign[[#This Row],[Response]]+marketing_campaign[[#This Row],[AcceptedCmp2]]+marketing_campaign[[#This Row],[AcceptedCmp1]]+marketing_campaign[[#This Row],[AcceptedCmp5]]+marketing_campaign[[#This Row],[AcceptedCmp4]]+marketing_campaign[[#This Row],[AcceptedCmp3]]</f>
        <v>0</v>
      </c>
      <c r="B195" s="11">
        <v>38872</v>
      </c>
      <c r="I195">
        <v>1973</v>
      </c>
      <c r="S195">
        <v>53</v>
      </c>
    </row>
    <row r="196" spans="1:19" x14ac:dyDescent="0.35">
      <c r="A196" s="12">
        <f>marketing_campaign[[#This Row],[Response]]+marketing_campaign[[#This Row],[AcceptedCmp2]]+marketing_campaign[[#This Row],[AcceptedCmp1]]+marketing_campaign[[#This Row],[AcceptedCmp5]]+marketing_campaign[[#This Row],[AcceptedCmp4]]+marketing_campaign[[#This Row],[AcceptedCmp3]]</f>
        <v>0</v>
      </c>
      <c r="B196" s="11">
        <v>51148</v>
      </c>
      <c r="I196">
        <v>1977</v>
      </c>
      <c r="S196">
        <v>49</v>
      </c>
    </row>
    <row r="197" spans="1:19" x14ac:dyDescent="0.35">
      <c r="A197" s="11">
        <f>marketing_campaign[[#This Row],[Response]]+marketing_campaign[[#This Row],[AcceptedCmp2]]+marketing_campaign[[#This Row],[AcceptedCmp1]]+marketing_campaign[[#This Row],[AcceptedCmp5]]+marketing_campaign[[#This Row],[AcceptedCmp4]]+marketing_campaign[[#This Row],[AcceptedCmp3]]</f>
        <v>0</v>
      </c>
      <c r="B197" s="11">
        <v>31353</v>
      </c>
      <c r="I197">
        <v>1980</v>
      </c>
      <c r="S197">
        <v>46</v>
      </c>
    </row>
    <row r="198" spans="1:19" x14ac:dyDescent="0.35">
      <c r="A198" s="12">
        <f>marketing_campaign[[#This Row],[Response]]+marketing_campaign[[#This Row],[AcceptedCmp2]]+marketing_campaign[[#This Row],[AcceptedCmp1]]+marketing_campaign[[#This Row],[AcceptedCmp5]]+marketing_campaign[[#This Row],[AcceptedCmp4]]+marketing_campaign[[#This Row],[AcceptedCmp3]]</f>
        <v>0</v>
      </c>
      <c r="B198" s="11">
        <v>69661</v>
      </c>
      <c r="I198">
        <v>1954</v>
      </c>
      <c r="S198">
        <v>72</v>
      </c>
    </row>
    <row r="199" spans="1:19" x14ac:dyDescent="0.35">
      <c r="A199" s="11">
        <f>marketing_campaign[[#This Row],[Response]]+marketing_campaign[[#This Row],[AcceptedCmp2]]+marketing_campaign[[#This Row],[AcceptedCmp1]]+marketing_campaign[[#This Row],[AcceptedCmp5]]+marketing_campaign[[#This Row],[AcceptedCmp4]]+marketing_campaign[[#This Row],[AcceptedCmp3]]</f>
        <v>1</v>
      </c>
      <c r="B199" s="11">
        <v>80067</v>
      </c>
      <c r="I199">
        <v>1954</v>
      </c>
      <c r="S199">
        <v>72</v>
      </c>
    </row>
    <row r="200" spans="1:19" x14ac:dyDescent="0.35">
      <c r="A200" s="12">
        <f>marketing_campaign[[#This Row],[Response]]+marketing_campaign[[#This Row],[AcceptedCmp2]]+marketing_campaign[[#This Row],[AcceptedCmp1]]+marketing_campaign[[#This Row],[AcceptedCmp5]]+marketing_campaign[[#This Row],[AcceptedCmp4]]+marketing_campaign[[#This Row],[AcceptedCmp3]]</f>
        <v>0</v>
      </c>
      <c r="B200" s="11">
        <v>86718</v>
      </c>
      <c r="I200">
        <v>1973</v>
      </c>
      <c r="S200">
        <v>53</v>
      </c>
    </row>
    <row r="201" spans="1:19" x14ac:dyDescent="0.35">
      <c r="A201" s="11">
        <f>marketing_campaign[[#This Row],[Response]]+marketing_campaign[[#This Row],[AcceptedCmp2]]+marketing_campaign[[#This Row],[AcceptedCmp1]]+marketing_campaign[[#This Row],[AcceptedCmp5]]+marketing_campaign[[#This Row],[AcceptedCmp4]]+marketing_campaign[[#This Row],[AcceptedCmp3]]</f>
        <v>2</v>
      </c>
      <c r="B201" s="11">
        <v>46854</v>
      </c>
      <c r="I201">
        <v>1952</v>
      </c>
      <c r="S201">
        <v>74</v>
      </c>
    </row>
    <row r="202" spans="1:19" x14ac:dyDescent="0.35">
      <c r="A202" s="12">
        <f>marketing_campaign[[#This Row],[Response]]+marketing_campaign[[#This Row],[AcceptedCmp2]]+marketing_campaign[[#This Row],[AcceptedCmp1]]+marketing_campaign[[#This Row],[AcceptedCmp5]]+marketing_campaign[[#This Row],[AcceptedCmp4]]+marketing_campaign[[#This Row],[AcceptedCmp3]]</f>
        <v>1</v>
      </c>
      <c r="B202" s="11">
        <v>69142</v>
      </c>
      <c r="I202">
        <v>1968</v>
      </c>
      <c r="S202">
        <v>58</v>
      </c>
    </row>
    <row r="203" spans="1:19" x14ac:dyDescent="0.35">
      <c r="A203" s="11">
        <f>marketing_campaign[[#This Row],[Response]]+marketing_campaign[[#This Row],[AcceptedCmp2]]+marketing_campaign[[#This Row],[AcceptedCmp1]]+marketing_campaign[[#This Row],[AcceptedCmp5]]+marketing_campaign[[#This Row],[AcceptedCmp4]]+marketing_campaign[[#This Row],[AcceptedCmp3]]</f>
        <v>0</v>
      </c>
      <c r="B203" s="11">
        <v>75922</v>
      </c>
      <c r="I203">
        <v>1978</v>
      </c>
      <c r="S203">
        <v>48</v>
      </c>
    </row>
    <row r="204" spans="1:19" x14ac:dyDescent="0.35">
      <c r="A204" s="12">
        <f>marketing_campaign[[#This Row],[Response]]+marketing_campaign[[#This Row],[AcceptedCmp2]]+marketing_campaign[[#This Row],[AcceptedCmp1]]+marketing_campaign[[#This Row],[AcceptedCmp5]]+marketing_campaign[[#This Row],[AcceptedCmp4]]+marketing_campaign[[#This Row],[AcceptedCmp3]]</f>
        <v>0</v>
      </c>
      <c r="B204" s="11">
        <v>63693</v>
      </c>
      <c r="I204">
        <v>1977</v>
      </c>
      <c r="S204">
        <v>49</v>
      </c>
    </row>
    <row r="205" spans="1:19" x14ac:dyDescent="0.35">
      <c r="A205" s="11">
        <f>marketing_campaign[[#This Row],[Response]]+marketing_campaign[[#This Row],[AcceptedCmp2]]+marketing_campaign[[#This Row],[AcceptedCmp1]]+marketing_campaign[[#This Row],[AcceptedCmp5]]+marketing_campaign[[#This Row],[AcceptedCmp4]]+marketing_campaign[[#This Row],[AcceptedCmp3]]</f>
        <v>4</v>
      </c>
      <c r="B205" s="11">
        <v>102160</v>
      </c>
      <c r="I205">
        <v>1965</v>
      </c>
      <c r="S205">
        <v>61</v>
      </c>
    </row>
    <row r="206" spans="1:19" x14ac:dyDescent="0.35">
      <c r="A206" s="12">
        <f>marketing_campaign[[#This Row],[Response]]+marketing_campaign[[#This Row],[AcceptedCmp2]]+marketing_campaign[[#This Row],[AcceptedCmp1]]+marketing_campaign[[#This Row],[AcceptedCmp5]]+marketing_campaign[[#This Row],[AcceptedCmp4]]+marketing_campaign[[#This Row],[AcceptedCmp3]]</f>
        <v>0</v>
      </c>
      <c r="B206" s="11">
        <v>40637</v>
      </c>
      <c r="I206">
        <v>1984</v>
      </c>
      <c r="S206">
        <v>42</v>
      </c>
    </row>
    <row r="207" spans="1:19" x14ac:dyDescent="0.35">
      <c r="A207" s="11">
        <f>marketing_campaign[[#This Row],[Response]]+marketing_campaign[[#This Row],[AcceptedCmp2]]+marketing_campaign[[#This Row],[AcceptedCmp1]]+marketing_campaign[[#This Row],[AcceptedCmp5]]+marketing_campaign[[#This Row],[AcceptedCmp4]]+marketing_campaign[[#This Row],[AcceptedCmp3]]</f>
        <v>2</v>
      </c>
      <c r="B207" s="11">
        <v>18890</v>
      </c>
      <c r="I207">
        <v>1988</v>
      </c>
      <c r="S207">
        <v>38</v>
      </c>
    </row>
    <row r="208" spans="1:19" x14ac:dyDescent="0.35">
      <c r="A208" s="12">
        <f>marketing_campaign[[#This Row],[Response]]+marketing_campaign[[#This Row],[AcceptedCmp2]]+marketing_campaign[[#This Row],[AcceptedCmp1]]+marketing_campaign[[#This Row],[AcceptedCmp5]]+marketing_campaign[[#This Row],[AcceptedCmp4]]+marketing_campaign[[#This Row],[AcceptedCmp3]]</f>
        <v>1</v>
      </c>
      <c r="B208" s="11">
        <v>29604</v>
      </c>
      <c r="I208">
        <v>1963</v>
      </c>
      <c r="S208">
        <v>63</v>
      </c>
    </row>
    <row r="209" spans="1:19" x14ac:dyDescent="0.35">
      <c r="A209" s="11">
        <f>marketing_campaign[[#This Row],[Response]]+marketing_campaign[[#This Row],[AcceptedCmp2]]+marketing_campaign[[#This Row],[AcceptedCmp1]]+marketing_campaign[[#This Row],[AcceptedCmp5]]+marketing_campaign[[#This Row],[AcceptedCmp4]]+marketing_campaign[[#This Row],[AcceptedCmp3]]</f>
        <v>0</v>
      </c>
      <c r="B209" s="11">
        <v>48721</v>
      </c>
      <c r="I209">
        <v>1966</v>
      </c>
      <c r="S209">
        <v>60</v>
      </c>
    </row>
    <row r="210" spans="1:19" x14ac:dyDescent="0.35">
      <c r="A210" s="12">
        <f>marketing_campaign[[#This Row],[Response]]+marketing_campaign[[#This Row],[AcceptedCmp2]]+marketing_campaign[[#This Row],[AcceptedCmp1]]+marketing_campaign[[#This Row],[AcceptedCmp5]]+marketing_campaign[[#This Row],[AcceptedCmp4]]+marketing_campaign[[#This Row],[AcceptedCmp3]]</f>
        <v>0</v>
      </c>
      <c r="B210" s="11">
        <v>44794</v>
      </c>
      <c r="I210">
        <v>1954</v>
      </c>
      <c r="S210">
        <v>72</v>
      </c>
    </row>
    <row r="211" spans="1:19" x14ac:dyDescent="0.35">
      <c r="A211" s="11">
        <f>marketing_campaign[[#This Row],[Response]]+marketing_campaign[[#This Row],[AcceptedCmp2]]+marketing_campaign[[#This Row],[AcceptedCmp1]]+marketing_campaign[[#This Row],[AcceptedCmp5]]+marketing_campaign[[#This Row],[AcceptedCmp4]]+marketing_campaign[[#This Row],[AcceptedCmp3]]</f>
        <v>2</v>
      </c>
      <c r="B211" s="11">
        <v>64497</v>
      </c>
      <c r="I211">
        <v>1956</v>
      </c>
      <c r="S211">
        <v>70</v>
      </c>
    </row>
    <row r="212" spans="1:19" x14ac:dyDescent="0.35">
      <c r="A212" s="12">
        <f>marketing_campaign[[#This Row],[Response]]+marketing_campaign[[#This Row],[AcceptedCmp2]]+marketing_campaign[[#This Row],[AcceptedCmp1]]+marketing_campaign[[#This Row],[AcceptedCmp5]]+marketing_campaign[[#This Row],[AcceptedCmp4]]+marketing_campaign[[#This Row],[AcceptedCmp3]]</f>
        <v>0</v>
      </c>
      <c r="B212" s="11">
        <v>46097</v>
      </c>
      <c r="I212">
        <v>1954</v>
      </c>
      <c r="S212">
        <v>72</v>
      </c>
    </row>
    <row r="213" spans="1:19" x14ac:dyDescent="0.35">
      <c r="A213" s="11">
        <f>marketing_campaign[[#This Row],[Response]]+marketing_campaign[[#This Row],[AcceptedCmp2]]+marketing_campaign[[#This Row],[AcceptedCmp1]]+marketing_campaign[[#This Row],[AcceptedCmp5]]+marketing_campaign[[#This Row],[AcceptedCmp4]]+marketing_campaign[[#This Row],[AcceptedCmp3]]</f>
        <v>0</v>
      </c>
      <c r="B213" s="11">
        <v>77972</v>
      </c>
      <c r="I213">
        <v>1968</v>
      </c>
      <c r="S213">
        <v>58</v>
      </c>
    </row>
    <row r="214" spans="1:19" x14ac:dyDescent="0.35">
      <c r="A214" s="12">
        <f>marketing_campaign[[#This Row],[Response]]+marketing_campaign[[#This Row],[AcceptedCmp2]]+marketing_campaign[[#This Row],[AcceptedCmp1]]+marketing_campaign[[#This Row],[AcceptedCmp5]]+marketing_campaign[[#This Row],[AcceptedCmp4]]+marketing_campaign[[#This Row],[AcceptedCmp3]]</f>
        <v>0</v>
      </c>
      <c r="B214" s="11">
        <v>44377</v>
      </c>
      <c r="I214">
        <v>1974</v>
      </c>
      <c r="S214">
        <v>52</v>
      </c>
    </row>
    <row r="215" spans="1:19" x14ac:dyDescent="0.35">
      <c r="A215" s="11">
        <f>marketing_campaign[[#This Row],[Response]]+marketing_campaign[[#This Row],[AcceptedCmp2]]+marketing_campaign[[#This Row],[AcceptedCmp1]]+marketing_campaign[[#This Row],[AcceptedCmp5]]+marketing_campaign[[#This Row],[AcceptedCmp4]]+marketing_campaign[[#This Row],[AcceptedCmp3]]</f>
        <v>0</v>
      </c>
      <c r="B215" s="11">
        <v>46014</v>
      </c>
      <c r="I215">
        <v>1985</v>
      </c>
      <c r="S215">
        <v>41</v>
      </c>
    </row>
    <row r="216" spans="1:19" x14ac:dyDescent="0.35">
      <c r="A216" s="12">
        <f>marketing_campaign[[#This Row],[Response]]+marketing_campaign[[#This Row],[AcceptedCmp2]]+marketing_campaign[[#This Row],[AcceptedCmp1]]+marketing_campaign[[#This Row],[AcceptedCmp5]]+marketing_campaign[[#This Row],[AcceptedCmp4]]+marketing_campaign[[#This Row],[AcceptedCmp3]]</f>
        <v>0</v>
      </c>
      <c r="B216" s="11">
        <v>70951</v>
      </c>
      <c r="I216">
        <v>1977</v>
      </c>
      <c r="S216">
        <v>49</v>
      </c>
    </row>
    <row r="217" spans="1:19" x14ac:dyDescent="0.35">
      <c r="A217" s="11">
        <f>marketing_campaign[[#This Row],[Response]]+marketing_campaign[[#This Row],[AcceptedCmp2]]+marketing_campaign[[#This Row],[AcceptedCmp1]]+marketing_campaign[[#This Row],[AcceptedCmp5]]+marketing_campaign[[#This Row],[AcceptedCmp4]]+marketing_campaign[[#This Row],[AcceptedCmp3]]</f>
        <v>0</v>
      </c>
      <c r="B217" s="11">
        <v>41443</v>
      </c>
      <c r="I217">
        <v>1978</v>
      </c>
      <c r="S217">
        <v>48</v>
      </c>
    </row>
    <row r="218" spans="1:19" x14ac:dyDescent="0.35">
      <c r="A218" s="12">
        <f>marketing_campaign[[#This Row],[Response]]+marketing_campaign[[#This Row],[AcceptedCmp2]]+marketing_campaign[[#This Row],[AcceptedCmp1]]+marketing_campaign[[#This Row],[AcceptedCmp5]]+marketing_campaign[[#This Row],[AcceptedCmp4]]+marketing_campaign[[#This Row],[AcceptedCmp3]]</f>
        <v>0</v>
      </c>
      <c r="B218" s="11">
        <v>52195</v>
      </c>
      <c r="I218">
        <v>1948</v>
      </c>
      <c r="S218">
        <v>78</v>
      </c>
    </row>
    <row r="219" spans="1:19" x14ac:dyDescent="0.35">
      <c r="A219" s="11">
        <f>marketing_campaign[[#This Row],[Response]]+marketing_campaign[[#This Row],[AcceptedCmp2]]+marketing_campaign[[#This Row],[AcceptedCmp1]]+marketing_campaign[[#This Row],[AcceptedCmp5]]+marketing_campaign[[#This Row],[AcceptedCmp4]]+marketing_campaign[[#This Row],[AcceptedCmp3]]</f>
        <v>2</v>
      </c>
      <c r="B219" s="11">
        <v>83790</v>
      </c>
      <c r="I219">
        <v>1954</v>
      </c>
      <c r="S219">
        <v>72</v>
      </c>
    </row>
    <row r="220" spans="1:19" x14ac:dyDescent="0.35">
      <c r="A220" s="12">
        <f>marketing_campaign[[#This Row],[Response]]+marketing_campaign[[#This Row],[AcceptedCmp2]]+marketing_campaign[[#This Row],[AcceptedCmp1]]+marketing_campaign[[#This Row],[AcceptedCmp5]]+marketing_campaign[[#This Row],[AcceptedCmp4]]+marketing_campaign[[#This Row],[AcceptedCmp3]]</f>
        <v>0</v>
      </c>
      <c r="B220" s="11">
        <v>44551</v>
      </c>
      <c r="I220">
        <v>1980</v>
      </c>
      <c r="S220">
        <v>46</v>
      </c>
    </row>
    <row r="221" spans="1:19" x14ac:dyDescent="0.35">
      <c r="A221" s="11">
        <f>marketing_campaign[[#This Row],[Response]]+marketing_campaign[[#This Row],[AcceptedCmp2]]+marketing_campaign[[#This Row],[AcceptedCmp1]]+marketing_campaign[[#This Row],[AcceptedCmp5]]+marketing_campaign[[#This Row],[AcceptedCmp4]]+marketing_campaign[[#This Row],[AcceptedCmp3]]</f>
        <v>0</v>
      </c>
      <c r="B221" s="11">
        <v>69508</v>
      </c>
      <c r="I221">
        <v>1988</v>
      </c>
      <c r="S221">
        <v>38</v>
      </c>
    </row>
    <row r="222" spans="1:19" x14ac:dyDescent="0.35">
      <c r="A222" s="12">
        <f>marketing_campaign[[#This Row],[Response]]+marketing_campaign[[#This Row],[AcceptedCmp2]]+marketing_campaign[[#This Row],[AcceptedCmp1]]+marketing_campaign[[#This Row],[AcceptedCmp5]]+marketing_campaign[[#This Row],[AcceptedCmp4]]+marketing_campaign[[#This Row],[AcceptedCmp3]]</f>
        <v>0</v>
      </c>
      <c r="B222" s="11">
        <v>45204</v>
      </c>
      <c r="I222">
        <v>1969</v>
      </c>
      <c r="S222">
        <v>57</v>
      </c>
    </row>
    <row r="223" spans="1:19" x14ac:dyDescent="0.35">
      <c r="A223" s="11">
        <f>marketing_campaign[[#This Row],[Response]]+marketing_campaign[[#This Row],[AcceptedCmp2]]+marketing_campaign[[#This Row],[AcceptedCmp1]]+marketing_campaign[[#This Row],[AcceptedCmp5]]+marketing_campaign[[#This Row],[AcceptedCmp4]]+marketing_campaign[[#This Row],[AcceptedCmp3]]</f>
        <v>0</v>
      </c>
      <c r="B223" s="11">
        <v>72460</v>
      </c>
      <c r="I223">
        <v>1970</v>
      </c>
      <c r="S223">
        <v>56</v>
      </c>
    </row>
    <row r="224" spans="1:19" x14ac:dyDescent="0.35">
      <c r="A224" s="12">
        <f>marketing_campaign[[#This Row],[Response]]+marketing_campaign[[#This Row],[AcceptedCmp2]]+marketing_campaign[[#This Row],[AcceptedCmp1]]+marketing_campaign[[#This Row],[AcceptedCmp5]]+marketing_campaign[[#This Row],[AcceptedCmp4]]+marketing_campaign[[#This Row],[AcceptedCmp3]]</f>
        <v>0</v>
      </c>
      <c r="B224" s="11">
        <v>77622</v>
      </c>
      <c r="I224">
        <v>1980</v>
      </c>
      <c r="S224">
        <v>46</v>
      </c>
    </row>
    <row r="225" spans="1:19" x14ac:dyDescent="0.35">
      <c r="A225" s="11">
        <f>marketing_campaign[[#This Row],[Response]]+marketing_campaign[[#This Row],[AcceptedCmp2]]+marketing_campaign[[#This Row],[AcceptedCmp1]]+marketing_campaign[[#This Row],[AcceptedCmp5]]+marketing_campaign[[#This Row],[AcceptedCmp4]]+marketing_campaign[[#This Row],[AcceptedCmp3]]</f>
        <v>0</v>
      </c>
      <c r="B225" s="11">
        <v>30732</v>
      </c>
      <c r="I225">
        <v>1962</v>
      </c>
      <c r="S225">
        <v>64</v>
      </c>
    </row>
    <row r="226" spans="1:19" x14ac:dyDescent="0.35">
      <c r="A226" s="12">
        <f>marketing_campaign[[#This Row],[Response]]+marketing_campaign[[#This Row],[AcceptedCmp2]]+marketing_campaign[[#This Row],[AcceptedCmp1]]+marketing_campaign[[#This Row],[AcceptedCmp5]]+marketing_campaign[[#This Row],[AcceptedCmp4]]+marketing_campaign[[#This Row],[AcceptedCmp3]]</f>
        <v>0</v>
      </c>
      <c r="B226" s="11">
        <v>63887</v>
      </c>
      <c r="I226">
        <v>1978</v>
      </c>
      <c r="S226">
        <v>48</v>
      </c>
    </row>
    <row r="227" spans="1:19" x14ac:dyDescent="0.35">
      <c r="A227" s="11">
        <f>marketing_campaign[[#This Row],[Response]]+marketing_campaign[[#This Row],[AcceptedCmp2]]+marketing_campaign[[#This Row],[AcceptedCmp1]]+marketing_campaign[[#This Row],[AcceptedCmp5]]+marketing_campaign[[#This Row],[AcceptedCmp4]]+marketing_campaign[[#This Row],[AcceptedCmp3]]</f>
        <v>0</v>
      </c>
      <c r="B227" s="11">
        <v>42011</v>
      </c>
      <c r="I227">
        <v>1976</v>
      </c>
      <c r="S227">
        <v>50</v>
      </c>
    </row>
    <row r="228" spans="1:19" x14ac:dyDescent="0.35">
      <c r="A228" s="12">
        <f>marketing_campaign[[#This Row],[Response]]+marketing_campaign[[#This Row],[AcceptedCmp2]]+marketing_campaign[[#This Row],[AcceptedCmp1]]+marketing_campaign[[#This Row],[AcceptedCmp5]]+marketing_campaign[[#This Row],[AcceptedCmp4]]+marketing_campaign[[#This Row],[AcceptedCmp3]]</f>
        <v>0</v>
      </c>
      <c r="B228" s="11">
        <v>51369</v>
      </c>
      <c r="I228">
        <v>1952</v>
      </c>
      <c r="S228">
        <v>74</v>
      </c>
    </row>
    <row r="229" spans="1:19" x14ac:dyDescent="0.35">
      <c r="A229" s="11">
        <f>marketing_campaign[[#This Row],[Response]]+marketing_campaign[[#This Row],[AcceptedCmp2]]+marketing_campaign[[#This Row],[AcceptedCmp1]]+marketing_campaign[[#This Row],[AcceptedCmp5]]+marketing_campaign[[#This Row],[AcceptedCmp4]]+marketing_campaign[[#This Row],[AcceptedCmp3]]</f>
        <v>0</v>
      </c>
      <c r="B229" s="11">
        <v>51537</v>
      </c>
      <c r="I229">
        <v>1972</v>
      </c>
      <c r="S229">
        <v>54</v>
      </c>
    </row>
    <row r="230" spans="1:19" x14ac:dyDescent="0.35">
      <c r="A230" s="12">
        <f>marketing_campaign[[#This Row],[Response]]+marketing_campaign[[#This Row],[AcceptedCmp2]]+marketing_campaign[[#This Row],[AcceptedCmp1]]+marketing_campaign[[#This Row],[AcceptedCmp5]]+marketing_campaign[[#This Row],[AcceptedCmp4]]+marketing_campaign[[#This Row],[AcceptedCmp3]]</f>
        <v>0</v>
      </c>
      <c r="B230" s="11">
        <v>79930</v>
      </c>
      <c r="I230">
        <v>1986</v>
      </c>
      <c r="S230">
        <v>40</v>
      </c>
    </row>
    <row r="231" spans="1:19" x14ac:dyDescent="0.35">
      <c r="A231" s="11">
        <f>marketing_campaign[[#This Row],[Response]]+marketing_campaign[[#This Row],[AcceptedCmp2]]+marketing_campaign[[#This Row],[AcceptedCmp1]]+marketing_campaign[[#This Row],[AcceptedCmp5]]+marketing_campaign[[#This Row],[AcceptedCmp4]]+marketing_campaign[[#This Row],[AcceptedCmp3]]</f>
        <v>0</v>
      </c>
      <c r="B231" s="11">
        <v>34320</v>
      </c>
      <c r="I231">
        <v>1966</v>
      </c>
      <c r="S231">
        <v>60</v>
      </c>
    </row>
    <row r="232" spans="1:19" x14ac:dyDescent="0.35">
      <c r="A232" s="12">
        <f>marketing_campaign[[#This Row],[Response]]+marketing_campaign[[#This Row],[AcceptedCmp2]]+marketing_campaign[[#This Row],[AcceptedCmp1]]+marketing_campaign[[#This Row],[AcceptedCmp5]]+marketing_campaign[[#This Row],[AcceptedCmp4]]+marketing_campaign[[#This Row],[AcceptedCmp3]]</f>
        <v>1</v>
      </c>
      <c r="B232" s="11">
        <v>37070</v>
      </c>
      <c r="I232">
        <v>1962</v>
      </c>
      <c r="S232">
        <v>64</v>
      </c>
    </row>
    <row r="233" spans="1:19" x14ac:dyDescent="0.35">
      <c r="A233" s="11">
        <f>marketing_campaign[[#This Row],[Response]]+marketing_campaign[[#This Row],[AcceptedCmp2]]+marketing_campaign[[#This Row],[AcceptedCmp1]]+marketing_campaign[[#This Row],[AcceptedCmp5]]+marketing_campaign[[#This Row],[AcceptedCmp4]]+marketing_campaign[[#This Row],[AcceptedCmp3]]</f>
        <v>1</v>
      </c>
      <c r="B233" s="11">
        <v>81975</v>
      </c>
      <c r="I233">
        <v>1971</v>
      </c>
      <c r="S233">
        <v>55</v>
      </c>
    </row>
    <row r="234" spans="1:19" x14ac:dyDescent="0.35">
      <c r="A234" s="12">
        <f>marketing_campaign[[#This Row],[Response]]+marketing_campaign[[#This Row],[AcceptedCmp2]]+marketing_campaign[[#This Row],[AcceptedCmp1]]+marketing_campaign[[#This Row],[AcceptedCmp5]]+marketing_campaign[[#This Row],[AcceptedCmp4]]+marketing_campaign[[#This Row],[AcceptedCmp3]]</f>
        <v>0</v>
      </c>
      <c r="B234" s="11">
        <v>38590</v>
      </c>
      <c r="I234">
        <v>1951</v>
      </c>
      <c r="S234">
        <v>75</v>
      </c>
    </row>
    <row r="235" spans="1:19" x14ac:dyDescent="0.35">
      <c r="A235" s="11">
        <f>marketing_campaign[[#This Row],[Response]]+marketing_campaign[[#This Row],[AcceptedCmp2]]+marketing_campaign[[#This Row],[AcceptedCmp1]]+marketing_campaign[[#This Row],[AcceptedCmp5]]+marketing_campaign[[#This Row],[AcceptedCmp4]]+marketing_campaign[[#This Row],[AcceptedCmp3]]</f>
        <v>0</v>
      </c>
      <c r="B235" s="11">
        <v>15033</v>
      </c>
      <c r="I235">
        <v>1965</v>
      </c>
      <c r="S235">
        <v>61</v>
      </c>
    </row>
    <row r="236" spans="1:19" x14ac:dyDescent="0.35">
      <c r="A236" s="12">
        <f>marketing_campaign[[#This Row],[Response]]+marketing_campaign[[#This Row],[AcceptedCmp2]]+marketing_campaign[[#This Row],[AcceptedCmp1]]+marketing_campaign[[#This Row],[AcceptedCmp5]]+marketing_campaign[[#This Row],[AcceptedCmp4]]+marketing_campaign[[#This Row],[AcceptedCmp3]]</f>
        <v>0</v>
      </c>
      <c r="B236" s="11">
        <v>62745</v>
      </c>
      <c r="I236">
        <v>1975</v>
      </c>
      <c r="S236">
        <v>51</v>
      </c>
    </row>
    <row r="237" spans="1:19" x14ac:dyDescent="0.35">
      <c r="A237" s="11">
        <f>marketing_campaign[[#This Row],[Response]]+marketing_campaign[[#This Row],[AcceptedCmp2]]+marketing_campaign[[#This Row],[AcceptedCmp1]]+marketing_campaign[[#This Row],[AcceptedCmp5]]+marketing_campaign[[#This Row],[AcceptedCmp4]]+marketing_campaign[[#This Row],[AcceptedCmp3]]</f>
        <v>0</v>
      </c>
      <c r="B237" s="11">
        <v>22212</v>
      </c>
      <c r="I237">
        <v>1982</v>
      </c>
      <c r="S237">
        <v>44</v>
      </c>
    </row>
    <row r="238" spans="1:19" x14ac:dyDescent="0.35">
      <c r="A238" s="12">
        <f>marketing_campaign[[#This Row],[Response]]+marketing_campaign[[#This Row],[AcceptedCmp2]]+marketing_campaign[[#This Row],[AcceptedCmp1]]+marketing_campaign[[#This Row],[AcceptedCmp5]]+marketing_campaign[[#This Row],[AcceptedCmp4]]+marketing_campaign[[#This Row],[AcceptedCmp3]]</f>
        <v>0</v>
      </c>
      <c r="B238" s="11">
        <v>23661</v>
      </c>
      <c r="I238">
        <v>1958</v>
      </c>
      <c r="S238">
        <v>68</v>
      </c>
    </row>
    <row r="239" spans="1:19" x14ac:dyDescent="0.35">
      <c r="A239" s="11">
        <f>marketing_campaign[[#This Row],[Response]]+marketing_campaign[[#This Row],[AcceptedCmp2]]+marketing_campaign[[#This Row],[AcceptedCmp1]]+marketing_campaign[[#This Row],[AcceptedCmp5]]+marketing_campaign[[#This Row],[AcceptedCmp4]]+marketing_campaign[[#This Row],[AcceptedCmp3]]</f>
        <v>0</v>
      </c>
      <c r="B239" s="11">
        <v>79761</v>
      </c>
      <c r="I239">
        <v>1973</v>
      </c>
      <c r="S239">
        <v>53</v>
      </c>
    </row>
    <row r="240" spans="1:19" x14ac:dyDescent="0.35">
      <c r="A240" s="12">
        <f>marketing_campaign[[#This Row],[Response]]+marketing_campaign[[#This Row],[AcceptedCmp2]]+marketing_campaign[[#This Row],[AcceptedCmp1]]+marketing_campaign[[#This Row],[AcceptedCmp5]]+marketing_campaign[[#This Row],[AcceptedCmp4]]+marketing_campaign[[#This Row],[AcceptedCmp3]]</f>
        <v>0</v>
      </c>
      <c r="B240" s="11">
        <v>7500</v>
      </c>
      <c r="I240">
        <v>1893</v>
      </c>
      <c r="S240">
        <v>133</v>
      </c>
    </row>
    <row r="241" spans="1:19" x14ac:dyDescent="0.35">
      <c r="A241" s="11">
        <f>marketing_campaign[[#This Row],[Response]]+marketing_campaign[[#This Row],[AcceptedCmp2]]+marketing_campaign[[#This Row],[AcceptedCmp1]]+marketing_campaign[[#This Row],[AcceptedCmp5]]+marketing_campaign[[#This Row],[AcceptedCmp4]]+marketing_campaign[[#This Row],[AcceptedCmp3]]</f>
        <v>0</v>
      </c>
      <c r="B241" s="11">
        <v>60182</v>
      </c>
      <c r="I241">
        <v>1968</v>
      </c>
      <c r="S241">
        <v>58</v>
      </c>
    </row>
    <row r="242" spans="1:19" x14ac:dyDescent="0.35">
      <c r="A242" s="12">
        <f>marketing_campaign[[#This Row],[Response]]+marketing_campaign[[#This Row],[AcceptedCmp2]]+marketing_campaign[[#This Row],[AcceptedCmp1]]+marketing_campaign[[#This Row],[AcceptedCmp5]]+marketing_campaign[[#This Row],[AcceptedCmp4]]+marketing_campaign[[#This Row],[AcceptedCmp3]]</f>
        <v>1</v>
      </c>
      <c r="B242" s="11">
        <v>73455</v>
      </c>
      <c r="I242">
        <v>1958</v>
      </c>
      <c r="S242">
        <v>68</v>
      </c>
    </row>
    <row r="243" spans="1:19" x14ac:dyDescent="0.35">
      <c r="A243" s="11">
        <f>marketing_campaign[[#This Row],[Response]]+marketing_campaign[[#This Row],[AcceptedCmp2]]+marketing_campaign[[#This Row],[AcceptedCmp1]]+marketing_campaign[[#This Row],[AcceptedCmp5]]+marketing_campaign[[#This Row],[AcceptedCmp4]]+marketing_campaign[[#This Row],[AcceptedCmp3]]</f>
        <v>0</v>
      </c>
      <c r="B243" s="11">
        <v>64961</v>
      </c>
      <c r="I243">
        <v>1971</v>
      </c>
      <c r="S243">
        <v>55</v>
      </c>
    </row>
    <row r="244" spans="1:19" x14ac:dyDescent="0.35">
      <c r="A244" s="12">
        <f>marketing_campaign[[#This Row],[Response]]+marketing_campaign[[#This Row],[AcceptedCmp2]]+marketing_campaign[[#This Row],[AcceptedCmp1]]+marketing_campaign[[#This Row],[AcceptedCmp5]]+marketing_campaign[[#This Row],[AcceptedCmp4]]+marketing_campaign[[#This Row],[AcceptedCmp3]]</f>
        <v>0</v>
      </c>
      <c r="B244" s="11">
        <v>22804</v>
      </c>
      <c r="I244">
        <v>1990</v>
      </c>
      <c r="S244">
        <v>36</v>
      </c>
    </row>
    <row r="245" spans="1:19" x14ac:dyDescent="0.35">
      <c r="A245" s="11">
        <f>marketing_campaign[[#This Row],[Response]]+marketing_campaign[[#This Row],[AcceptedCmp2]]+marketing_campaign[[#This Row],[AcceptedCmp1]]+marketing_campaign[[#This Row],[AcceptedCmp5]]+marketing_campaign[[#This Row],[AcceptedCmp4]]+marketing_campaign[[#This Row],[AcceptedCmp3]]</f>
        <v>2</v>
      </c>
      <c r="B245" s="11">
        <v>73687</v>
      </c>
      <c r="I245">
        <v>1958</v>
      </c>
      <c r="S245">
        <v>68</v>
      </c>
    </row>
    <row r="246" spans="1:19" x14ac:dyDescent="0.35">
      <c r="A246" s="12">
        <f>marketing_campaign[[#This Row],[Response]]+marketing_campaign[[#This Row],[AcceptedCmp2]]+marketing_campaign[[#This Row],[AcceptedCmp1]]+marketing_campaign[[#This Row],[AcceptedCmp5]]+marketing_campaign[[#This Row],[AcceptedCmp4]]+marketing_campaign[[#This Row],[AcceptedCmp3]]</f>
        <v>0</v>
      </c>
      <c r="B246" s="11">
        <v>61074</v>
      </c>
      <c r="I246">
        <v>1964</v>
      </c>
      <c r="S246">
        <v>62</v>
      </c>
    </row>
    <row r="247" spans="1:19" x14ac:dyDescent="0.35">
      <c r="A247" s="11">
        <f>marketing_campaign[[#This Row],[Response]]+marketing_campaign[[#This Row],[AcceptedCmp2]]+marketing_campaign[[#This Row],[AcceptedCmp1]]+marketing_campaign[[#This Row],[AcceptedCmp5]]+marketing_campaign[[#This Row],[AcceptedCmp4]]+marketing_campaign[[#This Row],[AcceptedCmp3]]</f>
        <v>0</v>
      </c>
      <c r="B247" s="11">
        <v>31686</v>
      </c>
      <c r="I247">
        <v>1972</v>
      </c>
      <c r="S247">
        <v>54</v>
      </c>
    </row>
    <row r="248" spans="1:19" x14ac:dyDescent="0.35">
      <c r="A248" s="12">
        <f>marketing_campaign[[#This Row],[Response]]+marketing_campaign[[#This Row],[AcceptedCmp2]]+marketing_campaign[[#This Row],[AcceptedCmp1]]+marketing_campaign[[#This Row],[AcceptedCmp5]]+marketing_campaign[[#This Row],[AcceptedCmp4]]+marketing_campaign[[#This Row],[AcceptedCmp3]]</f>
        <v>4</v>
      </c>
      <c r="B248" s="11">
        <v>80134</v>
      </c>
      <c r="I248">
        <v>1953</v>
      </c>
      <c r="S248">
        <v>73</v>
      </c>
    </row>
    <row r="249" spans="1:19" x14ac:dyDescent="0.35">
      <c r="A249" s="11">
        <f>marketing_campaign[[#This Row],[Response]]+marketing_campaign[[#This Row],[AcceptedCmp2]]+marketing_campaign[[#This Row],[AcceptedCmp1]]+marketing_campaign[[#This Row],[AcceptedCmp5]]+marketing_campaign[[#This Row],[AcceptedCmp4]]+marketing_campaign[[#This Row],[AcceptedCmp3]]</f>
        <v>0</v>
      </c>
      <c r="B249" s="11">
        <v>75027</v>
      </c>
      <c r="I249">
        <v>1988</v>
      </c>
      <c r="S249">
        <v>38</v>
      </c>
    </row>
    <row r="250" spans="1:19" x14ac:dyDescent="0.35">
      <c r="A250" s="12">
        <f>marketing_campaign[[#This Row],[Response]]+marketing_campaign[[#This Row],[AcceptedCmp2]]+marketing_campaign[[#This Row],[AcceptedCmp1]]+marketing_campaign[[#This Row],[AcceptedCmp5]]+marketing_campaign[[#This Row],[AcceptedCmp4]]+marketing_campaign[[#This Row],[AcceptedCmp3]]</f>
        <v>0</v>
      </c>
      <c r="B250" s="11">
        <v>67546</v>
      </c>
      <c r="I250">
        <v>1969</v>
      </c>
      <c r="S250">
        <v>57</v>
      </c>
    </row>
    <row r="251" spans="1:19" x14ac:dyDescent="0.35">
      <c r="A251" s="11">
        <f>marketing_campaign[[#This Row],[Response]]+marketing_campaign[[#This Row],[AcceptedCmp2]]+marketing_campaign[[#This Row],[AcceptedCmp1]]+marketing_campaign[[#This Row],[AcceptedCmp5]]+marketing_campaign[[#This Row],[AcceptedCmp4]]+marketing_campaign[[#This Row],[AcceptedCmp3]]</f>
        <v>0</v>
      </c>
      <c r="B251" s="11">
        <v>65176</v>
      </c>
      <c r="I251">
        <v>1975</v>
      </c>
      <c r="S251">
        <v>51</v>
      </c>
    </row>
    <row r="252" spans="1:19" x14ac:dyDescent="0.35">
      <c r="A252" s="12">
        <f>marketing_campaign[[#This Row],[Response]]+marketing_campaign[[#This Row],[AcceptedCmp2]]+marketing_campaign[[#This Row],[AcceptedCmp1]]+marketing_campaign[[#This Row],[AcceptedCmp5]]+marketing_campaign[[#This Row],[AcceptedCmp4]]+marketing_campaign[[#This Row],[AcceptedCmp3]]</f>
        <v>0</v>
      </c>
      <c r="B252" s="11">
        <v>31160</v>
      </c>
      <c r="I252">
        <v>1985</v>
      </c>
      <c r="S252">
        <v>41</v>
      </c>
    </row>
    <row r="253" spans="1:19" x14ac:dyDescent="0.35">
      <c r="A253" s="11">
        <f>marketing_campaign[[#This Row],[Response]]+marketing_campaign[[#This Row],[AcceptedCmp2]]+marketing_campaign[[#This Row],[AcceptedCmp1]]+marketing_campaign[[#This Row],[AcceptedCmp5]]+marketing_campaign[[#This Row],[AcceptedCmp4]]+marketing_campaign[[#This Row],[AcceptedCmp3]]</f>
        <v>0</v>
      </c>
      <c r="B253" s="11">
        <v>29938</v>
      </c>
      <c r="I253">
        <v>1974</v>
      </c>
      <c r="S253">
        <v>52</v>
      </c>
    </row>
    <row r="254" spans="1:19" x14ac:dyDescent="0.35">
      <c r="A254" s="12">
        <f>marketing_campaign[[#This Row],[Response]]+marketing_campaign[[#This Row],[AcceptedCmp2]]+marketing_campaign[[#This Row],[AcceptedCmp1]]+marketing_campaign[[#This Row],[AcceptedCmp5]]+marketing_campaign[[#This Row],[AcceptedCmp4]]+marketing_campaign[[#This Row],[AcceptedCmp3]]</f>
        <v>5</v>
      </c>
      <c r="B254" s="11">
        <v>102692</v>
      </c>
      <c r="I254">
        <v>1958</v>
      </c>
      <c r="S254">
        <v>68</v>
      </c>
    </row>
    <row r="255" spans="1:19" x14ac:dyDescent="0.35">
      <c r="A255" s="11">
        <f>marketing_campaign[[#This Row],[Response]]+marketing_campaign[[#This Row],[AcceptedCmp2]]+marketing_campaign[[#This Row],[AcceptedCmp1]]+marketing_campaign[[#This Row],[AcceptedCmp5]]+marketing_campaign[[#This Row],[AcceptedCmp4]]+marketing_campaign[[#This Row],[AcceptedCmp3]]</f>
        <v>0</v>
      </c>
      <c r="B255" s="11">
        <v>26490</v>
      </c>
      <c r="I255">
        <v>1967</v>
      </c>
      <c r="S255">
        <v>59</v>
      </c>
    </row>
    <row r="256" spans="1:19" x14ac:dyDescent="0.35">
      <c r="A256" s="12">
        <f>marketing_campaign[[#This Row],[Response]]+marketing_campaign[[#This Row],[AcceptedCmp2]]+marketing_campaign[[#This Row],[AcceptedCmp1]]+marketing_campaign[[#This Row],[AcceptedCmp5]]+marketing_campaign[[#This Row],[AcceptedCmp4]]+marketing_campaign[[#This Row],[AcceptedCmp3]]</f>
        <v>0</v>
      </c>
      <c r="B256" s="11">
        <v>75702</v>
      </c>
      <c r="I256">
        <v>1974</v>
      </c>
      <c r="S256">
        <v>52</v>
      </c>
    </row>
    <row r="257" spans="1:19" x14ac:dyDescent="0.35">
      <c r="A257" s="11">
        <f>marketing_campaign[[#This Row],[Response]]+marketing_campaign[[#This Row],[AcceptedCmp2]]+marketing_campaign[[#This Row],[AcceptedCmp1]]+marketing_campaign[[#This Row],[AcceptedCmp5]]+marketing_campaign[[#This Row],[AcceptedCmp4]]+marketing_campaign[[#This Row],[AcceptedCmp3]]</f>
        <v>0</v>
      </c>
      <c r="B257" s="11">
        <v>30899</v>
      </c>
      <c r="I257">
        <v>1961</v>
      </c>
      <c r="S257">
        <v>65</v>
      </c>
    </row>
    <row r="258" spans="1:19" x14ac:dyDescent="0.35">
      <c r="A258" s="12">
        <f>marketing_campaign[[#This Row],[Response]]+marketing_campaign[[#This Row],[AcceptedCmp2]]+marketing_campaign[[#This Row],[AcceptedCmp1]]+marketing_campaign[[#This Row],[AcceptedCmp5]]+marketing_campaign[[#This Row],[AcceptedCmp4]]+marketing_campaign[[#This Row],[AcceptedCmp3]]</f>
        <v>1</v>
      </c>
      <c r="B258" s="11">
        <v>63342</v>
      </c>
      <c r="I258">
        <v>1964</v>
      </c>
      <c r="S258">
        <v>62</v>
      </c>
    </row>
    <row r="259" spans="1:19" x14ac:dyDescent="0.35">
      <c r="A259" s="11">
        <f>marketing_campaign[[#This Row],[Response]]+marketing_campaign[[#This Row],[AcceptedCmp2]]+marketing_campaign[[#This Row],[AcceptedCmp1]]+marketing_campaign[[#This Row],[AcceptedCmp5]]+marketing_campaign[[#This Row],[AcceptedCmp4]]+marketing_campaign[[#This Row],[AcceptedCmp3]]</f>
        <v>0</v>
      </c>
      <c r="B259" s="11">
        <v>45989</v>
      </c>
      <c r="I259">
        <v>1964</v>
      </c>
      <c r="S259">
        <v>62</v>
      </c>
    </row>
    <row r="260" spans="1:19" x14ac:dyDescent="0.35">
      <c r="A260" s="12">
        <f>marketing_campaign[[#This Row],[Response]]+marketing_campaign[[#This Row],[AcceptedCmp2]]+marketing_campaign[[#This Row],[AcceptedCmp1]]+marketing_campaign[[#This Row],[AcceptedCmp5]]+marketing_campaign[[#This Row],[AcceptedCmp4]]+marketing_campaign[[#This Row],[AcceptedCmp3]]</f>
        <v>0</v>
      </c>
      <c r="B260" s="11">
        <v>18701</v>
      </c>
      <c r="I260">
        <v>1957</v>
      </c>
      <c r="S260">
        <v>69</v>
      </c>
    </row>
    <row r="261" spans="1:19" x14ac:dyDescent="0.35">
      <c r="A261" s="11">
        <f>marketing_campaign[[#This Row],[Response]]+marketing_campaign[[#This Row],[AcceptedCmp2]]+marketing_campaign[[#This Row],[AcceptedCmp1]]+marketing_campaign[[#This Row],[AcceptedCmp5]]+marketing_campaign[[#This Row],[AcceptedCmp4]]+marketing_campaign[[#This Row],[AcceptedCmp3]]</f>
        <v>0</v>
      </c>
      <c r="B261" s="11">
        <v>40737</v>
      </c>
      <c r="I261">
        <v>1979</v>
      </c>
      <c r="S261">
        <v>47</v>
      </c>
    </row>
    <row r="262" spans="1:19" x14ac:dyDescent="0.35">
      <c r="A262" s="12">
        <f>marketing_campaign[[#This Row],[Response]]+marketing_campaign[[#This Row],[AcceptedCmp2]]+marketing_campaign[[#This Row],[AcceptedCmp1]]+marketing_campaign[[#This Row],[AcceptedCmp5]]+marketing_campaign[[#This Row],[AcceptedCmp4]]+marketing_campaign[[#This Row],[AcceptedCmp3]]</f>
        <v>2</v>
      </c>
      <c r="B262" s="11">
        <v>15287</v>
      </c>
      <c r="I262">
        <v>1968</v>
      </c>
      <c r="S262">
        <v>58</v>
      </c>
    </row>
    <row r="263" spans="1:19" x14ac:dyDescent="0.35">
      <c r="A263" s="11">
        <f>marketing_campaign[[#This Row],[Response]]+marketing_campaign[[#This Row],[AcceptedCmp2]]+marketing_campaign[[#This Row],[AcceptedCmp1]]+marketing_campaign[[#This Row],[AcceptedCmp5]]+marketing_campaign[[#This Row],[AcceptedCmp4]]+marketing_campaign[[#This Row],[AcceptedCmp3]]</f>
        <v>0</v>
      </c>
      <c r="B263" s="11">
        <v>69674</v>
      </c>
      <c r="I263">
        <v>1970</v>
      </c>
      <c r="S263">
        <v>56</v>
      </c>
    </row>
    <row r="264" spans="1:19" x14ac:dyDescent="0.35">
      <c r="A264" s="12">
        <f>marketing_campaign[[#This Row],[Response]]+marketing_campaign[[#This Row],[AcceptedCmp2]]+marketing_campaign[[#This Row],[AcceptedCmp1]]+marketing_campaign[[#This Row],[AcceptedCmp5]]+marketing_campaign[[#This Row],[AcceptedCmp4]]+marketing_campaign[[#This Row],[AcceptedCmp3]]</f>
        <v>0</v>
      </c>
      <c r="B264" s="11">
        <v>44159</v>
      </c>
      <c r="I264">
        <v>1978</v>
      </c>
      <c r="S264">
        <v>48</v>
      </c>
    </row>
    <row r="265" spans="1:19" x14ac:dyDescent="0.35">
      <c r="A265" s="11">
        <f>marketing_campaign[[#This Row],[Response]]+marketing_campaign[[#This Row],[AcceptedCmp2]]+marketing_campaign[[#This Row],[AcceptedCmp1]]+marketing_campaign[[#This Row],[AcceptedCmp5]]+marketing_campaign[[#This Row],[AcceptedCmp4]]+marketing_campaign[[#This Row],[AcceptedCmp3]]</f>
        <v>0</v>
      </c>
      <c r="B265" s="11">
        <v>37717</v>
      </c>
      <c r="I265">
        <v>1952</v>
      </c>
      <c r="S265">
        <v>74</v>
      </c>
    </row>
    <row r="266" spans="1:19" x14ac:dyDescent="0.35">
      <c r="A266" s="12">
        <f>marketing_campaign[[#This Row],[Response]]+marketing_campaign[[#This Row],[AcceptedCmp2]]+marketing_campaign[[#This Row],[AcceptedCmp1]]+marketing_campaign[[#This Row],[AcceptedCmp5]]+marketing_campaign[[#This Row],[AcceptedCmp4]]+marketing_campaign[[#This Row],[AcceptedCmp3]]</f>
        <v>1</v>
      </c>
      <c r="B266" s="11">
        <v>43776</v>
      </c>
      <c r="I266">
        <v>1966</v>
      </c>
      <c r="S266">
        <v>60</v>
      </c>
    </row>
    <row r="267" spans="1:19" x14ac:dyDescent="0.35">
      <c r="A267" s="11">
        <f>marketing_campaign[[#This Row],[Response]]+marketing_campaign[[#This Row],[AcceptedCmp2]]+marketing_campaign[[#This Row],[AcceptedCmp1]]+marketing_campaign[[#This Row],[AcceptedCmp5]]+marketing_campaign[[#This Row],[AcceptedCmp4]]+marketing_campaign[[#This Row],[AcceptedCmp3]]</f>
        <v>0</v>
      </c>
      <c r="B267" s="11">
        <v>38179</v>
      </c>
      <c r="I267">
        <v>1963</v>
      </c>
      <c r="S267">
        <v>63</v>
      </c>
    </row>
    <row r="268" spans="1:19" x14ac:dyDescent="0.35">
      <c r="A268" s="12">
        <f>marketing_campaign[[#This Row],[Response]]+marketing_campaign[[#This Row],[AcceptedCmp2]]+marketing_campaign[[#This Row],[AcceptedCmp1]]+marketing_campaign[[#This Row],[AcceptedCmp5]]+marketing_campaign[[#This Row],[AcceptedCmp4]]+marketing_campaign[[#This Row],[AcceptedCmp3]]</f>
        <v>1</v>
      </c>
      <c r="B268" s="11">
        <v>80124</v>
      </c>
      <c r="I268">
        <v>1970</v>
      </c>
      <c r="S268">
        <v>56</v>
      </c>
    </row>
    <row r="269" spans="1:19" x14ac:dyDescent="0.35">
      <c r="A269" s="11">
        <f>marketing_campaign[[#This Row],[Response]]+marketing_campaign[[#This Row],[AcceptedCmp2]]+marketing_campaign[[#This Row],[AcceptedCmp1]]+marketing_campaign[[#This Row],[AcceptedCmp5]]+marketing_campaign[[#This Row],[AcceptedCmp4]]+marketing_campaign[[#This Row],[AcceptedCmp3]]</f>
        <v>2</v>
      </c>
      <c r="B269" s="11">
        <v>38097</v>
      </c>
      <c r="I269">
        <v>1970</v>
      </c>
      <c r="S269">
        <v>56</v>
      </c>
    </row>
    <row r="270" spans="1:19" x14ac:dyDescent="0.35">
      <c r="A270" s="12">
        <f>marketing_campaign[[#This Row],[Response]]+marketing_campaign[[#This Row],[AcceptedCmp2]]+marketing_campaign[[#This Row],[AcceptedCmp1]]+marketing_campaign[[#This Row],[AcceptedCmp5]]+marketing_campaign[[#This Row],[AcceptedCmp4]]+marketing_campaign[[#This Row],[AcceptedCmp3]]</f>
        <v>0</v>
      </c>
      <c r="B270" s="11">
        <v>72940</v>
      </c>
      <c r="I270">
        <v>1970</v>
      </c>
      <c r="S270">
        <v>56</v>
      </c>
    </row>
    <row r="271" spans="1:19" x14ac:dyDescent="0.35">
      <c r="A271" s="11">
        <f>marketing_campaign[[#This Row],[Response]]+marketing_campaign[[#This Row],[AcceptedCmp2]]+marketing_campaign[[#This Row],[AcceptedCmp1]]+marketing_campaign[[#This Row],[AcceptedCmp5]]+marketing_campaign[[#This Row],[AcceptedCmp4]]+marketing_campaign[[#This Row],[AcceptedCmp3]]</f>
        <v>0</v>
      </c>
      <c r="B271" s="11">
        <v>22070</v>
      </c>
      <c r="I271">
        <v>1953</v>
      </c>
      <c r="S271">
        <v>73</v>
      </c>
    </row>
    <row r="272" spans="1:19" x14ac:dyDescent="0.35">
      <c r="A272" s="12">
        <f>marketing_campaign[[#This Row],[Response]]+marketing_campaign[[#This Row],[AcceptedCmp2]]+marketing_campaign[[#This Row],[AcceptedCmp1]]+marketing_campaign[[#This Row],[AcceptedCmp5]]+marketing_campaign[[#This Row],[AcceptedCmp4]]+marketing_campaign[[#This Row],[AcceptedCmp3]]</f>
        <v>1</v>
      </c>
      <c r="B272" s="11">
        <v>69267</v>
      </c>
      <c r="I272">
        <v>1983</v>
      </c>
      <c r="S272">
        <v>43</v>
      </c>
    </row>
    <row r="273" spans="1:19" x14ac:dyDescent="0.35">
      <c r="A273" s="11">
        <f>marketing_campaign[[#This Row],[Response]]+marketing_campaign[[#This Row],[AcceptedCmp2]]+marketing_campaign[[#This Row],[AcceptedCmp1]]+marketing_campaign[[#This Row],[AcceptedCmp5]]+marketing_campaign[[#This Row],[AcceptedCmp4]]+marketing_campaign[[#This Row],[AcceptedCmp3]]</f>
        <v>0</v>
      </c>
      <c r="B273" s="11">
        <v>31788</v>
      </c>
      <c r="I273">
        <v>1975</v>
      </c>
      <c r="S273">
        <v>51</v>
      </c>
    </row>
    <row r="274" spans="1:19" x14ac:dyDescent="0.35">
      <c r="A274" s="12">
        <f>marketing_campaign[[#This Row],[Response]]+marketing_campaign[[#This Row],[AcceptedCmp2]]+marketing_campaign[[#This Row],[AcceptedCmp1]]+marketing_campaign[[#This Row],[AcceptedCmp5]]+marketing_campaign[[#This Row],[AcceptedCmp4]]+marketing_campaign[[#This Row],[AcceptedCmp3]]</f>
        <v>0</v>
      </c>
      <c r="B274" s="11">
        <v>61905</v>
      </c>
      <c r="I274">
        <v>1960</v>
      </c>
      <c r="S274">
        <v>66</v>
      </c>
    </row>
    <row r="275" spans="1:19" x14ac:dyDescent="0.35">
      <c r="A275" s="11">
        <f>marketing_campaign[[#This Row],[Response]]+marketing_campaign[[#This Row],[AcceptedCmp2]]+marketing_campaign[[#This Row],[AcceptedCmp1]]+marketing_campaign[[#This Row],[AcceptedCmp5]]+marketing_campaign[[#This Row],[AcceptedCmp4]]+marketing_campaign[[#This Row],[AcceptedCmp3]]</f>
        <v>0</v>
      </c>
      <c r="B275" s="11">
        <v>29315</v>
      </c>
      <c r="I275">
        <v>1963</v>
      </c>
      <c r="S275">
        <v>63</v>
      </c>
    </row>
    <row r="276" spans="1:19" x14ac:dyDescent="0.35">
      <c r="A276" s="12">
        <f>marketing_campaign[[#This Row],[Response]]+marketing_campaign[[#This Row],[AcceptedCmp2]]+marketing_campaign[[#This Row],[AcceptedCmp1]]+marketing_campaign[[#This Row],[AcceptedCmp5]]+marketing_campaign[[#This Row],[AcceptedCmp4]]+marketing_campaign[[#This Row],[AcceptedCmp3]]</f>
        <v>0</v>
      </c>
      <c r="B276" s="11">
        <v>33378</v>
      </c>
      <c r="I276">
        <v>1963</v>
      </c>
      <c r="S276">
        <v>63</v>
      </c>
    </row>
    <row r="277" spans="1:19" x14ac:dyDescent="0.35">
      <c r="A277" s="11">
        <f>marketing_campaign[[#This Row],[Response]]+marketing_campaign[[#This Row],[AcceptedCmp2]]+marketing_campaign[[#This Row],[AcceptedCmp1]]+marketing_campaign[[#This Row],[AcceptedCmp5]]+marketing_campaign[[#This Row],[AcceptedCmp4]]+marketing_campaign[[#This Row],[AcceptedCmp3]]</f>
        <v>0</v>
      </c>
      <c r="B277" s="11">
        <v>66313</v>
      </c>
      <c r="I277">
        <v>1956</v>
      </c>
      <c r="S277">
        <v>70</v>
      </c>
    </row>
    <row r="278" spans="1:19" x14ac:dyDescent="0.35">
      <c r="A278" s="12">
        <f>marketing_campaign[[#This Row],[Response]]+marketing_campaign[[#This Row],[AcceptedCmp2]]+marketing_campaign[[#This Row],[AcceptedCmp1]]+marketing_campaign[[#This Row],[AcceptedCmp5]]+marketing_campaign[[#This Row],[AcceptedCmp4]]+marketing_campaign[[#This Row],[AcceptedCmp3]]</f>
        <v>1</v>
      </c>
      <c r="B278" s="11">
        <v>60714</v>
      </c>
      <c r="I278">
        <v>1981</v>
      </c>
      <c r="S278">
        <v>45</v>
      </c>
    </row>
    <row r="279" spans="1:19" x14ac:dyDescent="0.35">
      <c r="A279" s="11">
        <f>marketing_campaign[[#This Row],[Response]]+marketing_campaign[[#This Row],[AcceptedCmp2]]+marketing_campaign[[#This Row],[AcceptedCmp1]]+marketing_campaign[[#This Row],[AcceptedCmp5]]+marketing_campaign[[#This Row],[AcceptedCmp4]]+marketing_campaign[[#This Row],[AcceptedCmp3]]</f>
        <v>0</v>
      </c>
      <c r="B279" s="11">
        <v>77882</v>
      </c>
      <c r="I279">
        <v>1986</v>
      </c>
      <c r="S279">
        <v>40</v>
      </c>
    </row>
    <row r="280" spans="1:19" x14ac:dyDescent="0.35">
      <c r="A280" s="12">
        <f>marketing_campaign[[#This Row],[Response]]+marketing_campaign[[#This Row],[AcceptedCmp2]]+marketing_campaign[[#This Row],[AcceptedCmp1]]+marketing_campaign[[#This Row],[AcceptedCmp5]]+marketing_campaign[[#This Row],[AcceptedCmp4]]+marketing_campaign[[#This Row],[AcceptedCmp3]]</f>
        <v>2</v>
      </c>
      <c r="B280" s="11">
        <v>69867</v>
      </c>
      <c r="I280">
        <v>1968</v>
      </c>
      <c r="S280">
        <v>58</v>
      </c>
    </row>
    <row r="281" spans="1:19" x14ac:dyDescent="0.35">
      <c r="A281" s="11">
        <f>marketing_campaign[[#This Row],[Response]]+marketing_campaign[[#This Row],[AcceptedCmp2]]+marketing_campaign[[#This Row],[AcceptedCmp1]]+marketing_campaign[[#This Row],[AcceptedCmp5]]+marketing_campaign[[#This Row],[AcceptedCmp4]]+marketing_campaign[[#This Row],[AcceptedCmp3]]</f>
        <v>0</v>
      </c>
      <c r="B281" s="11">
        <v>63841</v>
      </c>
      <c r="I281">
        <v>1981</v>
      </c>
      <c r="S281">
        <v>45</v>
      </c>
    </row>
    <row r="282" spans="1:19" x14ac:dyDescent="0.35">
      <c r="A282" s="12">
        <f>marketing_campaign[[#This Row],[Response]]+marketing_campaign[[#This Row],[AcceptedCmp2]]+marketing_campaign[[#This Row],[AcceptedCmp1]]+marketing_campaign[[#This Row],[AcceptedCmp5]]+marketing_campaign[[#This Row],[AcceptedCmp4]]+marketing_campaign[[#This Row],[AcceptedCmp3]]</f>
        <v>0</v>
      </c>
      <c r="B282" s="11">
        <v>24480</v>
      </c>
      <c r="I282">
        <v>1976</v>
      </c>
      <c r="S282">
        <v>50</v>
      </c>
    </row>
    <row r="283" spans="1:19" x14ac:dyDescent="0.35">
      <c r="A283" s="11">
        <f>marketing_campaign[[#This Row],[Response]]+marketing_campaign[[#This Row],[AcceptedCmp2]]+marketing_campaign[[#This Row],[AcceptedCmp1]]+marketing_campaign[[#This Row],[AcceptedCmp5]]+marketing_campaign[[#This Row],[AcceptedCmp4]]+marketing_campaign[[#This Row],[AcceptedCmp3]]</f>
        <v>0</v>
      </c>
      <c r="B283" s="11">
        <v>51369</v>
      </c>
      <c r="I283">
        <v>1946</v>
      </c>
      <c r="S283">
        <v>80</v>
      </c>
    </row>
    <row r="284" spans="1:19" x14ac:dyDescent="0.35">
      <c r="A284" s="12">
        <f>marketing_campaign[[#This Row],[Response]]+marketing_campaign[[#This Row],[AcceptedCmp2]]+marketing_campaign[[#This Row],[AcceptedCmp1]]+marketing_campaign[[#This Row],[AcceptedCmp5]]+marketing_campaign[[#This Row],[AcceptedCmp4]]+marketing_campaign[[#This Row],[AcceptedCmp3]]</f>
        <v>0</v>
      </c>
      <c r="B284" s="11">
        <v>37760</v>
      </c>
      <c r="I284">
        <v>1974</v>
      </c>
      <c r="S284">
        <v>52</v>
      </c>
    </row>
    <row r="285" spans="1:19" x14ac:dyDescent="0.35">
      <c r="A285" s="11">
        <f>marketing_campaign[[#This Row],[Response]]+marketing_campaign[[#This Row],[AcceptedCmp2]]+marketing_campaign[[#This Row],[AcceptedCmp1]]+marketing_campaign[[#This Row],[AcceptedCmp5]]+marketing_campaign[[#This Row],[AcceptedCmp4]]+marketing_campaign[[#This Row],[AcceptedCmp3]]</f>
        <v>0</v>
      </c>
      <c r="B285" s="11">
        <v>65640</v>
      </c>
      <c r="I285">
        <v>1975</v>
      </c>
      <c r="S285">
        <v>51</v>
      </c>
    </row>
    <row r="286" spans="1:19" x14ac:dyDescent="0.35">
      <c r="A286" s="12">
        <f>marketing_campaign[[#This Row],[Response]]+marketing_campaign[[#This Row],[AcceptedCmp2]]+marketing_campaign[[#This Row],[AcceptedCmp1]]+marketing_campaign[[#This Row],[AcceptedCmp5]]+marketing_campaign[[#This Row],[AcceptedCmp4]]+marketing_campaign[[#This Row],[AcceptedCmp3]]</f>
        <v>0</v>
      </c>
      <c r="B286" s="11">
        <v>44319</v>
      </c>
      <c r="I286">
        <v>1974</v>
      </c>
      <c r="S286">
        <v>52</v>
      </c>
    </row>
    <row r="287" spans="1:19" x14ac:dyDescent="0.35">
      <c r="A287" s="11">
        <f>marketing_campaign[[#This Row],[Response]]+marketing_campaign[[#This Row],[AcceptedCmp2]]+marketing_campaign[[#This Row],[AcceptedCmp1]]+marketing_campaign[[#This Row],[AcceptedCmp5]]+marketing_campaign[[#This Row],[AcceptedCmp4]]+marketing_campaign[[#This Row],[AcceptedCmp3]]</f>
        <v>0</v>
      </c>
      <c r="B287" s="11">
        <v>30631</v>
      </c>
      <c r="I287">
        <v>1952</v>
      </c>
      <c r="S287">
        <v>74</v>
      </c>
    </row>
    <row r="288" spans="1:19" x14ac:dyDescent="0.35">
      <c r="A288" s="12">
        <f>marketing_campaign[[#This Row],[Response]]+marketing_campaign[[#This Row],[AcceptedCmp2]]+marketing_campaign[[#This Row],[AcceptedCmp1]]+marketing_campaign[[#This Row],[AcceptedCmp5]]+marketing_campaign[[#This Row],[AcceptedCmp4]]+marketing_campaign[[#This Row],[AcceptedCmp3]]</f>
        <v>0</v>
      </c>
      <c r="B288" s="11">
        <v>75278</v>
      </c>
      <c r="I288">
        <v>1956</v>
      </c>
      <c r="S288">
        <v>70</v>
      </c>
    </row>
    <row r="289" spans="1:19" x14ac:dyDescent="0.35">
      <c r="A289" s="11">
        <f>marketing_campaign[[#This Row],[Response]]+marketing_campaign[[#This Row],[AcceptedCmp2]]+marketing_campaign[[#This Row],[AcceptedCmp1]]+marketing_campaign[[#This Row],[AcceptedCmp5]]+marketing_campaign[[#This Row],[AcceptedCmp4]]+marketing_campaign[[#This Row],[AcceptedCmp3]]</f>
        <v>0</v>
      </c>
      <c r="B289" s="11">
        <v>50898</v>
      </c>
      <c r="I289">
        <v>1966</v>
      </c>
      <c r="S289">
        <v>60</v>
      </c>
    </row>
    <row r="290" spans="1:19" x14ac:dyDescent="0.35">
      <c r="A290" s="12">
        <f>marketing_campaign[[#This Row],[Response]]+marketing_campaign[[#This Row],[AcceptedCmp2]]+marketing_campaign[[#This Row],[AcceptedCmp1]]+marketing_campaign[[#This Row],[AcceptedCmp5]]+marketing_campaign[[#This Row],[AcceptedCmp4]]+marketing_campaign[[#This Row],[AcceptedCmp3]]</f>
        <v>0</v>
      </c>
      <c r="B290" s="11">
        <v>79946</v>
      </c>
      <c r="I290">
        <v>1949</v>
      </c>
      <c r="S290">
        <v>77</v>
      </c>
    </row>
    <row r="291" spans="1:19" x14ac:dyDescent="0.35">
      <c r="A291" s="11">
        <f>marketing_campaign[[#This Row],[Response]]+marketing_campaign[[#This Row],[AcceptedCmp2]]+marketing_campaign[[#This Row],[AcceptedCmp1]]+marketing_campaign[[#This Row],[AcceptedCmp5]]+marketing_campaign[[#This Row],[AcceptedCmp4]]+marketing_campaign[[#This Row],[AcceptedCmp3]]</f>
        <v>0</v>
      </c>
      <c r="B291" s="11">
        <v>35416</v>
      </c>
      <c r="I291">
        <v>1984</v>
      </c>
      <c r="S291">
        <v>42</v>
      </c>
    </row>
    <row r="292" spans="1:19" x14ac:dyDescent="0.35">
      <c r="A292" s="12">
        <f>marketing_campaign[[#This Row],[Response]]+marketing_campaign[[#This Row],[AcceptedCmp2]]+marketing_campaign[[#This Row],[AcceptedCmp1]]+marketing_campaign[[#This Row],[AcceptedCmp5]]+marketing_campaign[[#This Row],[AcceptedCmp4]]+marketing_campaign[[#This Row],[AcceptedCmp3]]</f>
        <v>1</v>
      </c>
      <c r="B292" s="11">
        <v>32414</v>
      </c>
      <c r="I292">
        <v>1969</v>
      </c>
      <c r="S292">
        <v>57</v>
      </c>
    </row>
    <row r="293" spans="1:19" x14ac:dyDescent="0.35">
      <c r="A293" s="11">
        <f>marketing_campaign[[#This Row],[Response]]+marketing_campaign[[#This Row],[AcceptedCmp2]]+marketing_campaign[[#This Row],[AcceptedCmp1]]+marketing_campaign[[#This Row],[AcceptedCmp5]]+marketing_campaign[[#This Row],[AcceptedCmp4]]+marketing_campaign[[#This Row],[AcceptedCmp3]]</f>
        <v>0</v>
      </c>
      <c r="B293" s="11">
        <v>38361</v>
      </c>
      <c r="I293">
        <v>1980</v>
      </c>
      <c r="S293">
        <v>46</v>
      </c>
    </row>
    <row r="294" spans="1:19" x14ac:dyDescent="0.35">
      <c r="A294" s="12">
        <f>marketing_campaign[[#This Row],[Response]]+marketing_campaign[[#This Row],[AcceptedCmp2]]+marketing_campaign[[#This Row],[AcceptedCmp1]]+marketing_campaign[[#This Row],[AcceptedCmp5]]+marketing_campaign[[#This Row],[AcceptedCmp4]]+marketing_campaign[[#This Row],[AcceptedCmp3]]</f>
        <v>1</v>
      </c>
      <c r="B294" s="11">
        <v>82497</v>
      </c>
      <c r="I294">
        <v>1971</v>
      </c>
      <c r="S294">
        <v>55</v>
      </c>
    </row>
    <row r="295" spans="1:19" x14ac:dyDescent="0.35">
      <c r="A295" s="11">
        <f>marketing_campaign[[#This Row],[Response]]+marketing_campaign[[#This Row],[AcceptedCmp2]]+marketing_campaign[[#This Row],[AcceptedCmp1]]+marketing_campaign[[#This Row],[AcceptedCmp5]]+marketing_campaign[[#This Row],[AcceptedCmp4]]+marketing_campaign[[#This Row],[AcceptedCmp3]]</f>
        <v>0</v>
      </c>
      <c r="B295" s="11">
        <v>16626</v>
      </c>
      <c r="I295">
        <v>1965</v>
      </c>
      <c r="S295">
        <v>61</v>
      </c>
    </row>
    <row r="296" spans="1:19" x14ac:dyDescent="0.35">
      <c r="A296" s="12">
        <f>marketing_campaign[[#This Row],[Response]]+marketing_campaign[[#This Row],[AcceptedCmp2]]+marketing_campaign[[#This Row],[AcceptedCmp1]]+marketing_campaign[[#This Row],[AcceptedCmp5]]+marketing_campaign[[#This Row],[AcceptedCmp4]]+marketing_campaign[[#This Row],[AcceptedCmp3]]</f>
        <v>0</v>
      </c>
      <c r="B296" s="11">
        <v>29672</v>
      </c>
      <c r="I296">
        <v>1952</v>
      </c>
      <c r="S296">
        <v>74</v>
      </c>
    </row>
    <row r="297" spans="1:19" x14ac:dyDescent="0.35">
      <c r="A297" s="11">
        <f>marketing_campaign[[#This Row],[Response]]+marketing_campaign[[#This Row],[AcceptedCmp2]]+marketing_campaign[[#This Row],[AcceptedCmp1]]+marketing_campaign[[#This Row],[AcceptedCmp5]]+marketing_campaign[[#This Row],[AcceptedCmp4]]+marketing_campaign[[#This Row],[AcceptedCmp3]]</f>
        <v>2</v>
      </c>
      <c r="B297" s="11">
        <v>55951</v>
      </c>
      <c r="I297">
        <v>1988</v>
      </c>
      <c r="S297">
        <v>38</v>
      </c>
    </row>
    <row r="298" spans="1:19" x14ac:dyDescent="0.35">
      <c r="A298" s="12">
        <f>marketing_campaign[[#This Row],[Response]]+marketing_campaign[[#This Row],[AcceptedCmp2]]+marketing_campaign[[#This Row],[AcceptedCmp1]]+marketing_campaign[[#This Row],[AcceptedCmp5]]+marketing_campaign[[#This Row],[AcceptedCmp4]]+marketing_campaign[[#This Row],[AcceptedCmp3]]</f>
        <v>0</v>
      </c>
      <c r="B298" s="11">
        <v>35388</v>
      </c>
      <c r="I298">
        <v>1986</v>
      </c>
      <c r="S298">
        <v>40</v>
      </c>
    </row>
    <row r="299" spans="1:19" x14ac:dyDescent="0.35">
      <c r="A299" s="11">
        <f>marketing_campaign[[#This Row],[Response]]+marketing_campaign[[#This Row],[AcceptedCmp2]]+marketing_campaign[[#This Row],[AcceptedCmp1]]+marketing_campaign[[#This Row],[AcceptedCmp5]]+marketing_campaign[[#This Row],[AcceptedCmp4]]+marketing_campaign[[#This Row],[AcceptedCmp3]]</f>
        <v>0</v>
      </c>
      <c r="B299" s="11">
        <v>42386</v>
      </c>
      <c r="I299">
        <v>1982</v>
      </c>
      <c r="S299">
        <v>44</v>
      </c>
    </row>
    <row r="300" spans="1:19" x14ac:dyDescent="0.35">
      <c r="A300" s="12">
        <f>marketing_campaign[[#This Row],[Response]]+marketing_campaign[[#This Row],[AcceptedCmp2]]+marketing_campaign[[#This Row],[AcceptedCmp1]]+marketing_campaign[[#This Row],[AcceptedCmp5]]+marketing_campaign[[#This Row],[AcceptedCmp4]]+marketing_campaign[[#This Row],[AcceptedCmp3]]</f>
        <v>0</v>
      </c>
      <c r="B300" s="11">
        <v>68627</v>
      </c>
      <c r="I300">
        <v>1965</v>
      </c>
      <c r="S300">
        <v>61</v>
      </c>
    </row>
    <row r="301" spans="1:19" x14ac:dyDescent="0.35">
      <c r="A301" s="11">
        <f>marketing_campaign[[#This Row],[Response]]+marketing_campaign[[#This Row],[AcceptedCmp2]]+marketing_campaign[[#This Row],[AcceptedCmp1]]+marketing_campaign[[#This Row],[AcceptedCmp5]]+marketing_campaign[[#This Row],[AcceptedCmp4]]+marketing_campaign[[#This Row],[AcceptedCmp3]]</f>
        <v>1</v>
      </c>
      <c r="B301" s="11">
        <v>57912</v>
      </c>
      <c r="I301">
        <v>1958</v>
      </c>
      <c r="S301">
        <v>68</v>
      </c>
    </row>
    <row r="302" spans="1:19" x14ac:dyDescent="0.35">
      <c r="A302" s="12">
        <f>marketing_campaign[[#This Row],[Response]]+marketing_campaign[[#This Row],[AcceptedCmp2]]+marketing_campaign[[#This Row],[AcceptedCmp1]]+marketing_campaign[[#This Row],[AcceptedCmp5]]+marketing_campaign[[#This Row],[AcceptedCmp4]]+marketing_campaign[[#This Row],[AcceptedCmp3]]</f>
        <v>0</v>
      </c>
      <c r="B302" s="11">
        <v>35246</v>
      </c>
      <c r="I302">
        <v>1956</v>
      </c>
      <c r="S302">
        <v>70</v>
      </c>
    </row>
    <row r="303" spans="1:19" x14ac:dyDescent="0.35">
      <c r="A303" s="11">
        <f>marketing_campaign[[#This Row],[Response]]+marketing_campaign[[#This Row],[AcceptedCmp2]]+marketing_campaign[[#This Row],[AcceptedCmp1]]+marketing_campaign[[#This Row],[AcceptedCmp5]]+marketing_campaign[[#This Row],[AcceptedCmp4]]+marketing_campaign[[#This Row],[AcceptedCmp3]]</f>
        <v>0</v>
      </c>
      <c r="B303" s="11">
        <v>58821</v>
      </c>
      <c r="I303">
        <v>1978</v>
      </c>
      <c r="S303">
        <v>48</v>
      </c>
    </row>
    <row r="304" spans="1:19" x14ac:dyDescent="0.35">
      <c r="A304" s="12">
        <f>marketing_campaign[[#This Row],[Response]]+marketing_campaign[[#This Row],[AcceptedCmp2]]+marketing_campaign[[#This Row],[AcceptedCmp1]]+marketing_campaign[[#This Row],[AcceptedCmp5]]+marketing_campaign[[#This Row],[AcceptedCmp4]]+marketing_campaign[[#This Row],[AcceptedCmp3]]</f>
        <v>0</v>
      </c>
      <c r="B304" s="11">
        <v>46377</v>
      </c>
      <c r="I304">
        <v>1988</v>
      </c>
      <c r="S304">
        <v>38</v>
      </c>
    </row>
    <row r="305" spans="1:19" x14ac:dyDescent="0.35">
      <c r="A305" s="11">
        <f>marketing_campaign[[#This Row],[Response]]+marketing_campaign[[#This Row],[AcceptedCmp2]]+marketing_campaign[[#This Row],[AcceptedCmp1]]+marketing_campaign[[#This Row],[AcceptedCmp5]]+marketing_campaign[[#This Row],[AcceptedCmp4]]+marketing_campaign[[#This Row],[AcceptedCmp3]]</f>
        <v>0</v>
      </c>
      <c r="B305" s="11">
        <v>39747</v>
      </c>
      <c r="I305">
        <v>1984</v>
      </c>
      <c r="S305">
        <v>42</v>
      </c>
    </row>
    <row r="306" spans="1:19" x14ac:dyDescent="0.35">
      <c r="A306" s="12">
        <f>marketing_campaign[[#This Row],[Response]]+marketing_campaign[[#This Row],[AcceptedCmp2]]+marketing_campaign[[#This Row],[AcceptedCmp1]]+marketing_campaign[[#This Row],[AcceptedCmp5]]+marketing_campaign[[#This Row],[AcceptedCmp4]]+marketing_campaign[[#This Row],[AcceptedCmp3]]</f>
        <v>0</v>
      </c>
      <c r="B306" s="11">
        <v>23976</v>
      </c>
      <c r="I306">
        <v>1961</v>
      </c>
      <c r="S306">
        <v>65</v>
      </c>
    </row>
    <row r="307" spans="1:19" x14ac:dyDescent="0.35">
      <c r="A307" s="11">
        <f>marketing_campaign[[#This Row],[Response]]+marketing_campaign[[#This Row],[AcceptedCmp2]]+marketing_campaign[[#This Row],[AcceptedCmp1]]+marketing_campaign[[#This Row],[AcceptedCmp5]]+marketing_campaign[[#This Row],[AcceptedCmp4]]+marketing_campaign[[#This Row],[AcceptedCmp3]]</f>
        <v>1</v>
      </c>
      <c r="B307" s="11">
        <v>80950</v>
      </c>
      <c r="I307">
        <v>1966</v>
      </c>
      <c r="S307">
        <v>60</v>
      </c>
    </row>
    <row r="308" spans="1:19" x14ac:dyDescent="0.35">
      <c r="A308" s="12">
        <f>marketing_campaign[[#This Row],[Response]]+marketing_campaign[[#This Row],[AcceptedCmp2]]+marketing_campaign[[#This Row],[AcceptedCmp1]]+marketing_campaign[[#This Row],[AcceptedCmp5]]+marketing_campaign[[#This Row],[AcceptedCmp4]]+marketing_campaign[[#This Row],[AcceptedCmp3]]</f>
        <v>1</v>
      </c>
      <c r="B308" s="11">
        <v>27038</v>
      </c>
      <c r="I308">
        <v>1947</v>
      </c>
      <c r="S308">
        <v>79</v>
      </c>
    </row>
    <row r="309" spans="1:19" x14ac:dyDescent="0.35">
      <c r="A309" s="11">
        <f>marketing_campaign[[#This Row],[Response]]+marketing_campaign[[#This Row],[AcceptedCmp2]]+marketing_campaign[[#This Row],[AcceptedCmp1]]+marketing_campaign[[#This Row],[AcceptedCmp5]]+marketing_campaign[[#This Row],[AcceptedCmp4]]+marketing_campaign[[#This Row],[AcceptedCmp3]]</f>
        <v>1</v>
      </c>
      <c r="B309" s="11">
        <v>77457</v>
      </c>
      <c r="I309">
        <v>1964</v>
      </c>
      <c r="S309">
        <v>62</v>
      </c>
    </row>
    <row r="310" spans="1:19" x14ac:dyDescent="0.35">
      <c r="A310" s="12">
        <f>marketing_campaign[[#This Row],[Response]]+marketing_campaign[[#This Row],[AcceptedCmp2]]+marketing_campaign[[#This Row],[AcceptedCmp1]]+marketing_campaign[[#This Row],[AcceptedCmp5]]+marketing_campaign[[#This Row],[AcceptedCmp4]]+marketing_campaign[[#This Row],[AcceptedCmp3]]</f>
        <v>1</v>
      </c>
      <c r="B310" s="11">
        <v>64100</v>
      </c>
      <c r="I310">
        <v>1992</v>
      </c>
      <c r="S310">
        <v>34</v>
      </c>
    </row>
    <row r="311" spans="1:19" x14ac:dyDescent="0.35">
      <c r="A311" s="11">
        <f>marketing_campaign[[#This Row],[Response]]+marketing_campaign[[#This Row],[AcceptedCmp2]]+marketing_campaign[[#This Row],[AcceptedCmp1]]+marketing_campaign[[#This Row],[AcceptedCmp5]]+marketing_campaign[[#This Row],[AcceptedCmp4]]+marketing_campaign[[#This Row],[AcceptedCmp3]]</f>
        <v>0</v>
      </c>
      <c r="B311" s="11">
        <v>42670</v>
      </c>
      <c r="I311">
        <v>1976</v>
      </c>
      <c r="S311">
        <v>50</v>
      </c>
    </row>
    <row r="312" spans="1:19" x14ac:dyDescent="0.35">
      <c r="A312" s="12">
        <f>marketing_campaign[[#This Row],[Response]]+marketing_campaign[[#This Row],[AcceptedCmp2]]+marketing_campaign[[#This Row],[AcceptedCmp1]]+marketing_campaign[[#This Row],[AcceptedCmp5]]+marketing_campaign[[#This Row],[AcceptedCmp4]]+marketing_campaign[[#This Row],[AcceptedCmp3]]</f>
        <v>0</v>
      </c>
      <c r="B312" s="11">
        <v>12571</v>
      </c>
      <c r="I312">
        <v>1967</v>
      </c>
      <c r="S312">
        <v>59</v>
      </c>
    </row>
    <row r="313" spans="1:19" x14ac:dyDescent="0.35">
      <c r="A313" s="11">
        <f>marketing_campaign[[#This Row],[Response]]+marketing_campaign[[#This Row],[AcceptedCmp2]]+marketing_campaign[[#This Row],[AcceptedCmp1]]+marketing_campaign[[#This Row],[AcceptedCmp5]]+marketing_campaign[[#This Row],[AcceptedCmp4]]+marketing_campaign[[#This Row],[AcceptedCmp3]]</f>
        <v>0</v>
      </c>
      <c r="B313" s="11">
        <v>22574</v>
      </c>
      <c r="I313">
        <v>1989</v>
      </c>
      <c r="S313">
        <v>37</v>
      </c>
    </row>
    <row r="314" spans="1:19" x14ac:dyDescent="0.35">
      <c r="A314" s="12">
        <f>marketing_campaign[[#This Row],[Response]]+marketing_campaign[[#This Row],[AcceptedCmp2]]+marketing_campaign[[#This Row],[AcceptedCmp1]]+marketing_campaign[[#This Row],[AcceptedCmp5]]+marketing_campaign[[#This Row],[AcceptedCmp4]]+marketing_campaign[[#This Row],[AcceptedCmp3]]</f>
        <v>2</v>
      </c>
      <c r="B314" s="11">
        <v>52247.25</v>
      </c>
      <c r="I314">
        <v>1976</v>
      </c>
      <c r="S314">
        <v>50</v>
      </c>
    </row>
    <row r="315" spans="1:19" x14ac:dyDescent="0.35">
      <c r="A315" s="11">
        <f>marketing_campaign[[#This Row],[Response]]+marketing_campaign[[#This Row],[AcceptedCmp2]]+marketing_campaign[[#This Row],[AcceptedCmp1]]+marketing_campaign[[#This Row],[AcceptedCmp5]]+marketing_campaign[[#This Row],[AcceptedCmp4]]+marketing_campaign[[#This Row],[AcceptedCmp3]]</f>
        <v>0</v>
      </c>
      <c r="B315" s="11">
        <v>70893</v>
      </c>
      <c r="I315">
        <v>1966</v>
      </c>
      <c r="S315">
        <v>60</v>
      </c>
    </row>
    <row r="316" spans="1:19" x14ac:dyDescent="0.35">
      <c r="A316" s="12">
        <f>marketing_campaign[[#This Row],[Response]]+marketing_campaign[[#This Row],[AcceptedCmp2]]+marketing_campaign[[#This Row],[AcceptedCmp1]]+marketing_campaign[[#This Row],[AcceptedCmp5]]+marketing_campaign[[#This Row],[AcceptedCmp4]]+marketing_campaign[[#This Row],[AcceptedCmp3]]</f>
        <v>0</v>
      </c>
      <c r="B316" s="11">
        <v>54198</v>
      </c>
      <c r="I316">
        <v>1956</v>
      </c>
      <c r="S316">
        <v>70</v>
      </c>
    </row>
    <row r="317" spans="1:19" x14ac:dyDescent="0.35">
      <c r="A317" s="11">
        <f>marketing_campaign[[#This Row],[Response]]+marketing_campaign[[#This Row],[AcceptedCmp2]]+marketing_campaign[[#This Row],[AcceptedCmp1]]+marketing_campaign[[#This Row],[AcceptedCmp5]]+marketing_campaign[[#This Row],[AcceptedCmp4]]+marketing_campaign[[#This Row],[AcceptedCmp3]]</f>
        <v>0</v>
      </c>
      <c r="B317" s="11">
        <v>28839</v>
      </c>
      <c r="I317">
        <v>1972</v>
      </c>
      <c r="S317">
        <v>54</v>
      </c>
    </row>
    <row r="318" spans="1:19" x14ac:dyDescent="0.35">
      <c r="A318" s="12">
        <f>marketing_campaign[[#This Row],[Response]]+marketing_campaign[[#This Row],[AcceptedCmp2]]+marketing_campaign[[#This Row],[AcceptedCmp1]]+marketing_campaign[[#This Row],[AcceptedCmp5]]+marketing_campaign[[#This Row],[AcceptedCmp4]]+marketing_campaign[[#This Row],[AcceptedCmp3]]</f>
        <v>0</v>
      </c>
      <c r="B318" s="11">
        <v>40321</v>
      </c>
      <c r="I318">
        <v>1985</v>
      </c>
      <c r="S318">
        <v>41</v>
      </c>
    </row>
    <row r="319" spans="1:19" x14ac:dyDescent="0.35">
      <c r="A319" s="11">
        <f>marketing_campaign[[#This Row],[Response]]+marketing_campaign[[#This Row],[AcceptedCmp2]]+marketing_campaign[[#This Row],[AcceptedCmp1]]+marketing_campaign[[#This Row],[AcceptedCmp5]]+marketing_campaign[[#This Row],[AcceptedCmp4]]+marketing_campaign[[#This Row],[AcceptedCmp3]]</f>
        <v>0</v>
      </c>
      <c r="B319" s="11">
        <v>66503</v>
      </c>
      <c r="I319">
        <v>1951</v>
      </c>
      <c r="S319">
        <v>75</v>
      </c>
    </row>
    <row r="320" spans="1:19" x14ac:dyDescent="0.35">
      <c r="A320" s="12">
        <f>marketing_campaign[[#This Row],[Response]]+marketing_campaign[[#This Row],[AcceptedCmp2]]+marketing_campaign[[#This Row],[AcceptedCmp1]]+marketing_campaign[[#This Row],[AcceptedCmp5]]+marketing_campaign[[#This Row],[AcceptedCmp4]]+marketing_campaign[[#This Row],[AcceptedCmp3]]</f>
        <v>0</v>
      </c>
      <c r="B320" s="11">
        <v>30833</v>
      </c>
      <c r="I320">
        <v>1970</v>
      </c>
      <c r="S320">
        <v>56</v>
      </c>
    </row>
    <row r="321" spans="1:19" x14ac:dyDescent="0.35">
      <c r="A321" s="11">
        <f>marketing_campaign[[#This Row],[Response]]+marketing_campaign[[#This Row],[AcceptedCmp2]]+marketing_campaign[[#This Row],[AcceptedCmp1]]+marketing_campaign[[#This Row],[AcceptedCmp5]]+marketing_campaign[[#This Row],[AcceptedCmp4]]+marketing_campaign[[#This Row],[AcceptedCmp3]]</f>
        <v>2</v>
      </c>
      <c r="B321" s="11">
        <v>52247.25</v>
      </c>
      <c r="I321">
        <v>1971</v>
      </c>
      <c r="S321">
        <v>55</v>
      </c>
    </row>
    <row r="322" spans="1:19" x14ac:dyDescent="0.35">
      <c r="A322" s="12">
        <f>marketing_campaign[[#This Row],[Response]]+marketing_campaign[[#This Row],[AcceptedCmp2]]+marketing_campaign[[#This Row],[AcceptedCmp1]]+marketing_campaign[[#This Row],[AcceptedCmp5]]+marketing_campaign[[#This Row],[AcceptedCmp4]]+marketing_campaign[[#This Row],[AcceptedCmp3]]</f>
        <v>0</v>
      </c>
      <c r="B322" s="11">
        <v>64795</v>
      </c>
      <c r="I322">
        <v>1974</v>
      </c>
      <c r="S322">
        <v>52</v>
      </c>
    </row>
    <row r="323" spans="1:19" x14ac:dyDescent="0.35">
      <c r="A323" s="11">
        <f>marketing_campaign[[#This Row],[Response]]+marketing_campaign[[#This Row],[AcceptedCmp2]]+marketing_campaign[[#This Row],[AcceptedCmp1]]+marketing_campaign[[#This Row],[AcceptedCmp5]]+marketing_campaign[[#This Row],[AcceptedCmp4]]+marketing_campaign[[#This Row],[AcceptedCmp3]]</f>
        <v>0</v>
      </c>
      <c r="B323" s="11">
        <v>34421</v>
      </c>
      <c r="I323">
        <v>1965</v>
      </c>
      <c r="S323">
        <v>61</v>
      </c>
    </row>
    <row r="324" spans="1:19" x14ac:dyDescent="0.35">
      <c r="A324" s="12">
        <f>marketing_campaign[[#This Row],[Response]]+marketing_campaign[[#This Row],[AcceptedCmp2]]+marketing_campaign[[#This Row],[AcceptedCmp1]]+marketing_campaign[[#This Row],[AcceptedCmp5]]+marketing_campaign[[#This Row],[AcceptedCmp4]]+marketing_campaign[[#This Row],[AcceptedCmp3]]</f>
        <v>0</v>
      </c>
      <c r="B324" s="11">
        <v>47025</v>
      </c>
      <c r="I324">
        <v>1961</v>
      </c>
      <c r="S324">
        <v>65</v>
      </c>
    </row>
    <row r="325" spans="1:19" x14ac:dyDescent="0.35">
      <c r="A325" s="11">
        <f>marketing_campaign[[#This Row],[Response]]+marketing_campaign[[#This Row],[AcceptedCmp2]]+marketing_campaign[[#This Row],[AcceptedCmp1]]+marketing_campaign[[#This Row],[AcceptedCmp5]]+marketing_campaign[[#This Row],[AcceptedCmp4]]+marketing_campaign[[#This Row],[AcceptedCmp3]]</f>
        <v>0</v>
      </c>
      <c r="B325" s="11">
        <v>64325</v>
      </c>
      <c r="I325">
        <v>1953</v>
      </c>
      <c r="S325">
        <v>73</v>
      </c>
    </row>
    <row r="326" spans="1:19" x14ac:dyDescent="0.35">
      <c r="A326" s="12">
        <f>marketing_campaign[[#This Row],[Response]]+marketing_campaign[[#This Row],[AcceptedCmp2]]+marketing_campaign[[#This Row],[AcceptedCmp1]]+marketing_campaign[[#This Row],[AcceptedCmp5]]+marketing_campaign[[#This Row],[AcceptedCmp4]]+marketing_campaign[[#This Row],[AcceptedCmp3]]</f>
        <v>0</v>
      </c>
      <c r="B326" s="11">
        <v>40464</v>
      </c>
      <c r="I326">
        <v>1957</v>
      </c>
      <c r="S326">
        <v>69</v>
      </c>
    </row>
    <row r="327" spans="1:19" x14ac:dyDescent="0.35">
      <c r="A327" s="11">
        <f>marketing_campaign[[#This Row],[Response]]+marketing_campaign[[#This Row],[AcceptedCmp2]]+marketing_campaign[[#This Row],[AcceptedCmp1]]+marketing_campaign[[#This Row],[AcceptedCmp5]]+marketing_campaign[[#This Row],[AcceptedCmp4]]+marketing_campaign[[#This Row],[AcceptedCmp3]]</f>
        <v>0</v>
      </c>
      <c r="B327" s="11">
        <v>62187</v>
      </c>
      <c r="I327">
        <v>1976</v>
      </c>
      <c r="S327">
        <v>50</v>
      </c>
    </row>
    <row r="328" spans="1:19" x14ac:dyDescent="0.35">
      <c r="A328" s="12">
        <f>marketing_campaign[[#This Row],[Response]]+marketing_campaign[[#This Row],[AcceptedCmp2]]+marketing_campaign[[#This Row],[AcceptedCmp1]]+marketing_campaign[[#This Row],[AcceptedCmp5]]+marketing_campaign[[#This Row],[AcceptedCmp4]]+marketing_campaign[[#This Row],[AcceptedCmp3]]</f>
        <v>0</v>
      </c>
      <c r="B328" s="11">
        <v>14849</v>
      </c>
      <c r="I328">
        <v>1984</v>
      </c>
      <c r="S328">
        <v>42</v>
      </c>
    </row>
    <row r="329" spans="1:19" x14ac:dyDescent="0.35">
      <c r="A329" s="11">
        <f>marketing_campaign[[#This Row],[Response]]+marketing_campaign[[#This Row],[AcceptedCmp2]]+marketing_campaign[[#This Row],[AcceptedCmp1]]+marketing_campaign[[#This Row],[AcceptedCmp5]]+marketing_campaign[[#This Row],[AcceptedCmp4]]+marketing_campaign[[#This Row],[AcceptedCmp3]]</f>
        <v>0</v>
      </c>
      <c r="B329" s="11">
        <v>27255</v>
      </c>
      <c r="I329">
        <v>1950</v>
      </c>
      <c r="S329">
        <v>76</v>
      </c>
    </row>
    <row r="330" spans="1:19" x14ac:dyDescent="0.35">
      <c r="A330" s="12">
        <f>marketing_campaign[[#This Row],[Response]]+marketing_campaign[[#This Row],[AcceptedCmp2]]+marketing_campaign[[#This Row],[AcceptedCmp1]]+marketing_campaign[[#This Row],[AcceptedCmp5]]+marketing_campaign[[#This Row],[AcceptedCmp4]]+marketing_campaign[[#This Row],[AcceptedCmp3]]</f>
        <v>0</v>
      </c>
      <c r="B330" s="11">
        <v>54432</v>
      </c>
      <c r="I330">
        <v>1986</v>
      </c>
      <c r="S330">
        <v>40</v>
      </c>
    </row>
    <row r="331" spans="1:19" x14ac:dyDescent="0.35">
      <c r="A331" s="11">
        <f>marketing_campaign[[#This Row],[Response]]+marketing_campaign[[#This Row],[AcceptedCmp2]]+marketing_campaign[[#This Row],[AcceptedCmp1]]+marketing_campaign[[#This Row],[AcceptedCmp5]]+marketing_campaign[[#This Row],[AcceptedCmp4]]+marketing_campaign[[#This Row],[AcceptedCmp3]]</f>
        <v>0</v>
      </c>
      <c r="B331" s="11">
        <v>29999</v>
      </c>
      <c r="I331">
        <v>1983</v>
      </c>
      <c r="S331">
        <v>43</v>
      </c>
    </row>
    <row r="332" spans="1:19" x14ac:dyDescent="0.35">
      <c r="A332" s="12">
        <f>marketing_campaign[[#This Row],[Response]]+marketing_campaign[[#This Row],[AcceptedCmp2]]+marketing_campaign[[#This Row],[AcceptedCmp1]]+marketing_campaign[[#This Row],[AcceptedCmp5]]+marketing_campaign[[#This Row],[AcceptedCmp4]]+marketing_campaign[[#This Row],[AcceptedCmp3]]</f>
        <v>0</v>
      </c>
      <c r="B332" s="11">
        <v>24072</v>
      </c>
      <c r="I332">
        <v>1989</v>
      </c>
      <c r="S332">
        <v>37</v>
      </c>
    </row>
    <row r="333" spans="1:19" x14ac:dyDescent="0.35">
      <c r="A333" s="11">
        <f>marketing_campaign[[#This Row],[Response]]+marketing_campaign[[#This Row],[AcceptedCmp2]]+marketing_campaign[[#This Row],[AcceptedCmp1]]+marketing_campaign[[#This Row],[AcceptedCmp5]]+marketing_campaign[[#This Row],[AcceptedCmp4]]+marketing_campaign[[#This Row],[AcceptedCmp3]]</f>
        <v>0</v>
      </c>
      <c r="B333" s="11">
        <v>33996</v>
      </c>
      <c r="I333">
        <v>1956</v>
      </c>
      <c r="S333">
        <v>70</v>
      </c>
    </row>
    <row r="334" spans="1:19" x14ac:dyDescent="0.35">
      <c r="A334" s="12">
        <f>marketing_campaign[[#This Row],[Response]]+marketing_campaign[[#This Row],[AcceptedCmp2]]+marketing_campaign[[#This Row],[AcceptedCmp1]]+marketing_campaign[[#This Row],[AcceptedCmp5]]+marketing_campaign[[#This Row],[AcceptedCmp4]]+marketing_campaign[[#This Row],[AcceptedCmp3]]</f>
        <v>1</v>
      </c>
      <c r="B334" s="11">
        <v>66334</v>
      </c>
      <c r="I334">
        <v>1971</v>
      </c>
      <c r="S334">
        <v>55</v>
      </c>
    </row>
    <row r="335" spans="1:19" x14ac:dyDescent="0.35">
      <c r="A335" s="11">
        <f>marketing_campaign[[#This Row],[Response]]+marketing_campaign[[#This Row],[AcceptedCmp2]]+marketing_campaign[[#This Row],[AcceptedCmp1]]+marketing_campaign[[#This Row],[AcceptedCmp5]]+marketing_campaign[[#This Row],[AcceptedCmp4]]+marketing_campaign[[#This Row],[AcceptedCmp3]]</f>
        <v>2</v>
      </c>
      <c r="B335" s="11">
        <v>35178</v>
      </c>
      <c r="I335">
        <v>1983</v>
      </c>
      <c r="S335">
        <v>43</v>
      </c>
    </row>
    <row r="336" spans="1:19" x14ac:dyDescent="0.35">
      <c r="A336" s="12">
        <f>marketing_campaign[[#This Row],[Response]]+marketing_campaign[[#This Row],[AcceptedCmp2]]+marketing_campaign[[#This Row],[AcceptedCmp1]]+marketing_campaign[[#This Row],[AcceptedCmp5]]+marketing_campaign[[#This Row],[AcceptedCmp4]]+marketing_campaign[[#This Row],[AcceptedCmp3]]</f>
        <v>0</v>
      </c>
      <c r="B336" s="11">
        <v>22010</v>
      </c>
      <c r="I336">
        <v>1960</v>
      </c>
      <c r="S336">
        <v>66</v>
      </c>
    </row>
    <row r="337" spans="1:19" x14ac:dyDescent="0.35">
      <c r="A337" s="11">
        <f>marketing_campaign[[#This Row],[Response]]+marketing_campaign[[#This Row],[AcceptedCmp2]]+marketing_campaign[[#This Row],[AcceptedCmp1]]+marketing_campaign[[#This Row],[AcceptedCmp5]]+marketing_campaign[[#This Row],[AcceptedCmp4]]+marketing_campaign[[#This Row],[AcceptedCmp3]]</f>
        <v>0</v>
      </c>
      <c r="B337" s="11">
        <v>62204</v>
      </c>
      <c r="I337">
        <v>1968</v>
      </c>
      <c r="S337">
        <v>58</v>
      </c>
    </row>
    <row r="338" spans="1:19" x14ac:dyDescent="0.35">
      <c r="A338" s="12">
        <f>marketing_campaign[[#This Row],[Response]]+marketing_campaign[[#This Row],[AcceptedCmp2]]+marketing_campaign[[#This Row],[AcceptedCmp1]]+marketing_campaign[[#This Row],[AcceptedCmp5]]+marketing_campaign[[#This Row],[AcceptedCmp4]]+marketing_campaign[[#This Row],[AcceptedCmp3]]</f>
        <v>4</v>
      </c>
      <c r="B338" s="11">
        <v>75693</v>
      </c>
      <c r="I338">
        <v>1972</v>
      </c>
      <c r="S338">
        <v>54</v>
      </c>
    </row>
    <row r="339" spans="1:19" x14ac:dyDescent="0.35">
      <c r="A339" s="11">
        <f>marketing_campaign[[#This Row],[Response]]+marketing_campaign[[#This Row],[AcceptedCmp2]]+marketing_campaign[[#This Row],[AcceptedCmp1]]+marketing_campaign[[#This Row],[AcceptedCmp5]]+marketing_campaign[[#This Row],[AcceptedCmp4]]+marketing_campaign[[#This Row],[AcceptedCmp3]]</f>
        <v>0</v>
      </c>
      <c r="B339" s="11">
        <v>30675</v>
      </c>
      <c r="I339">
        <v>1965</v>
      </c>
      <c r="S339">
        <v>61</v>
      </c>
    </row>
    <row r="340" spans="1:19" x14ac:dyDescent="0.35">
      <c r="A340" s="12">
        <f>marketing_campaign[[#This Row],[Response]]+marketing_campaign[[#This Row],[AcceptedCmp2]]+marketing_campaign[[#This Row],[AcceptedCmp1]]+marketing_campaign[[#This Row],[AcceptedCmp5]]+marketing_campaign[[#This Row],[AcceptedCmp4]]+marketing_campaign[[#This Row],[AcceptedCmp3]]</f>
        <v>2</v>
      </c>
      <c r="B340" s="11">
        <v>83003</v>
      </c>
      <c r="I340">
        <v>1899</v>
      </c>
      <c r="S340">
        <v>127</v>
      </c>
    </row>
    <row r="341" spans="1:19" x14ac:dyDescent="0.35">
      <c r="A341" s="11">
        <f>marketing_campaign[[#This Row],[Response]]+marketing_campaign[[#This Row],[AcceptedCmp2]]+marketing_campaign[[#This Row],[AcceptedCmp1]]+marketing_campaign[[#This Row],[AcceptedCmp5]]+marketing_campaign[[#This Row],[AcceptedCmp4]]+marketing_campaign[[#This Row],[AcceptedCmp3]]</f>
        <v>1</v>
      </c>
      <c r="B341" s="11">
        <v>83532</v>
      </c>
      <c r="I341">
        <v>1988</v>
      </c>
      <c r="S341">
        <v>38</v>
      </c>
    </row>
    <row r="342" spans="1:19" x14ac:dyDescent="0.35">
      <c r="A342" s="12">
        <f>marketing_campaign[[#This Row],[Response]]+marketing_campaign[[#This Row],[AcceptedCmp2]]+marketing_campaign[[#This Row],[AcceptedCmp1]]+marketing_campaign[[#This Row],[AcceptedCmp5]]+marketing_campaign[[#This Row],[AcceptedCmp4]]+marketing_campaign[[#This Row],[AcceptedCmp3]]</f>
        <v>0</v>
      </c>
      <c r="B342" s="11">
        <v>68655</v>
      </c>
      <c r="I342">
        <v>1986</v>
      </c>
      <c r="S342">
        <v>40</v>
      </c>
    </row>
    <row r="343" spans="1:19" x14ac:dyDescent="0.35">
      <c r="A343" s="11">
        <f>marketing_campaign[[#This Row],[Response]]+marketing_campaign[[#This Row],[AcceptedCmp2]]+marketing_campaign[[#This Row],[AcceptedCmp1]]+marketing_campaign[[#This Row],[AcceptedCmp5]]+marketing_campaign[[#This Row],[AcceptedCmp4]]+marketing_campaign[[#This Row],[AcceptedCmp3]]</f>
        <v>0</v>
      </c>
      <c r="B343" s="11">
        <v>41411</v>
      </c>
      <c r="I343">
        <v>1969</v>
      </c>
      <c r="S343">
        <v>57</v>
      </c>
    </row>
    <row r="344" spans="1:19" x14ac:dyDescent="0.35">
      <c r="A344" s="12">
        <f>marketing_campaign[[#This Row],[Response]]+marketing_campaign[[#This Row],[AcceptedCmp2]]+marketing_campaign[[#This Row],[AcceptedCmp1]]+marketing_campaign[[#This Row],[AcceptedCmp5]]+marketing_campaign[[#This Row],[AcceptedCmp4]]+marketing_campaign[[#This Row],[AcceptedCmp3]]</f>
        <v>2</v>
      </c>
      <c r="B344" s="11">
        <v>55212</v>
      </c>
      <c r="I344">
        <v>1950</v>
      </c>
      <c r="S344">
        <v>76</v>
      </c>
    </row>
    <row r="345" spans="1:19" x14ac:dyDescent="0.35">
      <c r="A345" s="11">
        <f>marketing_campaign[[#This Row],[Response]]+marketing_campaign[[#This Row],[AcceptedCmp2]]+marketing_campaign[[#This Row],[AcceptedCmp1]]+marketing_campaign[[#This Row],[AcceptedCmp5]]+marketing_campaign[[#This Row],[AcceptedCmp4]]+marketing_campaign[[#This Row],[AcceptedCmp3]]</f>
        <v>0</v>
      </c>
      <c r="B345" s="11">
        <v>59292</v>
      </c>
      <c r="I345">
        <v>1973</v>
      </c>
      <c r="S345">
        <v>53</v>
      </c>
    </row>
    <row r="346" spans="1:19" x14ac:dyDescent="0.35">
      <c r="A346" s="12">
        <f>marketing_campaign[[#This Row],[Response]]+marketing_campaign[[#This Row],[AcceptedCmp2]]+marketing_campaign[[#This Row],[AcceptedCmp1]]+marketing_campaign[[#This Row],[AcceptedCmp5]]+marketing_campaign[[#This Row],[AcceptedCmp4]]+marketing_campaign[[#This Row],[AcceptedCmp3]]</f>
        <v>2</v>
      </c>
      <c r="B346" s="11">
        <v>27190</v>
      </c>
      <c r="I346">
        <v>1952</v>
      </c>
      <c r="S346">
        <v>74</v>
      </c>
    </row>
    <row r="347" spans="1:19" x14ac:dyDescent="0.35">
      <c r="A347" s="11">
        <f>marketing_campaign[[#This Row],[Response]]+marketing_campaign[[#This Row],[AcceptedCmp2]]+marketing_campaign[[#This Row],[AcceptedCmp1]]+marketing_campaign[[#This Row],[AcceptedCmp5]]+marketing_campaign[[#This Row],[AcceptedCmp4]]+marketing_campaign[[#This Row],[AcceptedCmp3]]</f>
        <v>0</v>
      </c>
      <c r="B347" s="11">
        <v>82623</v>
      </c>
      <c r="I347">
        <v>1965</v>
      </c>
      <c r="S347">
        <v>61</v>
      </c>
    </row>
    <row r="348" spans="1:19" x14ac:dyDescent="0.35">
      <c r="A348" s="12">
        <f>marketing_campaign[[#This Row],[Response]]+marketing_campaign[[#This Row],[AcceptedCmp2]]+marketing_campaign[[#This Row],[AcceptedCmp1]]+marketing_campaign[[#This Row],[AcceptedCmp5]]+marketing_campaign[[#This Row],[AcceptedCmp4]]+marketing_campaign[[#This Row],[AcceptedCmp3]]</f>
        <v>0</v>
      </c>
      <c r="B348" s="11">
        <v>44300</v>
      </c>
      <c r="I348">
        <v>1970</v>
      </c>
      <c r="S348">
        <v>56</v>
      </c>
    </row>
    <row r="349" spans="1:19" x14ac:dyDescent="0.35">
      <c r="A349" s="11">
        <f>marketing_campaign[[#This Row],[Response]]+marketing_campaign[[#This Row],[AcceptedCmp2]]+marketing_campaign[[#This Row],[AcceptedCmp1]]+marketing_campaign[[#This Row],[AcceptedCmp5]]+marketing_campaign[[#This Row],[AcceptedCmp4]]+marketing_campaign[[#This Row],[AcceptedCmp3]]</f>
        <v>1</v>
      </c>
      <c r="B349" s="11">
        <v>84835</v>
      </c>
      <c r="I349">
        <v>1971</v>
      </c>
      <c r="S349">
        <v>55</v>
      </c>
    </row>
    <row r="350" spans="1:19" x14ac:dyDescent="0.35">
      <c r="A350" s="12">
        <f>marketing_campaign[[#This Row],[Response]]+marketing_campaign[[#This Row],[AcceptedCmp2]]+marketing_campaign[[#This Row],[AcceptedCmp1]]+marketing_campaign[[#This Row],[AcceptedCmp5]]+marketing_campaign[[#This Row],[AcceptedCmp4]]+marketing_campaign[[#This Row],[AcceptedCmp3]]</f>
        <v>0</v>
      </c>
      <c r="B350" s="11">
        <v>30372</v>
      </c>
      <c r="I350">
        <v>1976</v>
      </c>
      <c r="S350">
        <v>50</v>
      </c>
    </row>
    <row r="351" spans="1:19" x14ac:dyDescent="0.35">
      <c r="A351" s="11">
        <f>marketing_campaign[[#This Row],[Response]]+marketing_campaign[[#This Row],[AcceptedCmp2]]+marketing_campaign[[#This Row],[AcceptedCmp1]]+marketing_campaign[[#This Row],[AcceptedCmp5]]+marketing_campaign[[#This Row],[AcceptedCmp4]]+marketing_campaign[[#This Row],[AcceptedCmp3]]</f>
        <v>1</v>
      </c>
      <c r="B351" s="11">
        <v>33181</v>
      </c>
      <c r="I351">
        <v>1957</v>
      </c>
      <c r="S351">
        <v>69</v>
      </c>
    </row>
    <row r="352" spans="1:19" x14ac:dyDescent="0.35">
      <c r="A352" s="12">
        <f>marketing_campaign[[#This Row],[Response]]+marketing_campaign[[#This Row],[AcceptedCmp2]]+marketing_campaign[[#This Row],[AcceptedCmp1]]+marketing_campaign[[#This Row],[AcceptedCmp5]]+marketing_campaign[[#This Row],[AcceptedCmp4]]+marketing_campaign[[#This Row],[AcceptedCmp3]]</f>
        <v>0</v>
      </c>
      <c r="B352" s="11">
        <v>71113</v>
      </c>
      <c r="I352">
        <v>1986</v>
      </c>
      <c r="S352">
        <v>40</v>
      </c>
    </row>
    <row r="353" spans="1:19" x14ac:dyDescent="0.35">
      <c r="A353" s="11">
        <f>marketing_campaign[[#This Row],[Response]]+marketing_campaign[[#This Row],[AcceptedCmp2]]+marketing_campaign[[#This Row],[AcceptedCmp1]]+marketing_campaign[[#This Row],[AcceptedCmp5]]+marketing_campaign[[#This Row],[AcceptedCmp4]]+marketing_campaign[[#This Row],[AcceptedCmp3]]</f>
        <v>2</v>
      </c>
      <c r="B353" s="11">
        <v>71952</v>
      </c>
      <c r="I353">
        <v>1966</v>
      </c>
      <c r="S353">
        <v>60</v>
      </c>
    </row>
    <row r="354" spans="1:19" x14ac:dyDescent="0.35">
      <c r="A354" s="12">
        <f>marketing_campaign[[#This Row],[Response]]+marketing_campaign[[#This Row],[AcceptedCmp2]]+marketing_campaign[[#This Row],[AcceptedCmp1]]+marketing_campaign[[#This Row],[AcceptedCmp5]]+marketing_campaign[[#This Row],[AcceptedCmp4]]+marketing_campaign[[#This Row],[AcceptedCmp3]]</f>
        <v>1</v>
      </c>
      <c r="B354" s="11">
        <v>69759</v>
      </c>
      <c r="I354">
        <v>1974</v>
      </c>
      <c r="S354">
        <v>52</v>
      </c>
    </row>
    <row r="355" spans="1:19" x14ac:dyDescent="0.35">
      <c r="A355" s="11">
        <f>marketing_campaign[[#This Row],[Response]]+marketing_campaign[[#This Row],[AcceptedCmp2]]+marketing_campaign[[#This Row],[AcceptedCmp1]]+marketing_campaign[[#This Row],[AcceptedCmp5]]+marketing_campaign[[#This Row],[AcceptedCmp4]]+marketing_campaign[[#This Row],[AcceptedCmp3]]</f>
        <v>0</v>
      </c>
      <c r="B355" s="11">
        <v>72099</v>
      </c>
      <c r="I355">
        <v>1976</v>
      </c>
      <c r="S355">
        <v>50</v>
      </c>
    </row>
    <row r="356" spans="1:19" x14ac:dyDescent="0.35">
      <c r="A356" s="12">
        <f>marketing_campaign[[#This Row],[Response]]+marketing_campaign[[#This Row],[AcceptedCmp2]]+marketing_campaign[[#This Row],[AcceptedCmp1]]+marketing_campaign[[#This Row],[AcceptedCmp5]]+marketing_campaign[[#This Row],[AcceptedCmp4]]+marketing_campaign[[#This Row],[AcceptedCmp3]]</f>
        <v>0</v>
      </c>
      <c r="B356" s="11">
        <v>60000</v>
      </c>
      <c r="I356">
        <v>1978</v>
      </c>
      <c r="S356">
        <v>48</v>
      </c>
    </row>
    <row r="357" spans="1:19" x14ac:dyDescent="0.35">
      <c r="A357" s="11">
        <f>marketing_campaign[[#This Row],[Response]]+marketing_campaign[[#This Row],[AcceptedCmp2]]+marketing_campaign[[#This Row],[AcceptedCmp1]]+marketing_campaign[[#This Row],[AcceptedCmp5]]+marketing_campaign[[#This Row],[AcceptedCmp4]]+marketing_campaign[[#This Row],[AcceptedCmp3]]</f>
        <v>0</v>
      </c>
      <c r="B357" s="11">
        <v>38643</v>
      </c>
      <c r="I357">
        <v>1955</v>
      </c>
      <c r="S357">
        <v>71</v>
      </c>
    </row>
    <row r="358" spans="1:19" x14ac:dyDescent="0.35">
      <c r="A358" s="12">
        <f>marketing_campaign[[#This Row],[Response]]+marketing_campaign[[#This Row],[AcceptedCmp2]]+marketing_campaign[[#This Row],[AcceptedCmp1]]+marketing_campaign[[#This Row],[AcceptedCmp5]]+marketing_campaign[[#This Row],[AcceptedCmp4]]+marketing_campaign[[#This Row],[AcceptedCmp3]]</f>
        <v>1</v>
      </c>
      <c r="B358" s="11">
        <v>50737</v>
      </c>
      <c r="I358">
        <v>1969</v>
      </c>
      <c r="S358">
        <v>57</v>
      </c>
    </row>
    <row r="359" spans="1:19" x14ac:dyDescent="0.35">
      <c r="A359" s="11">
        <f>marketing_campaign[[#This Row],[Response]]+marketing_campaign[[#This Row],[AcceptedCmp2]]+marketing_campaign[[#This Row],[AcceptedCmp1]]+marketing_campaign[[#This Row],[AcceptedCmp5]]+marketing_campaign[[#This Row],[AcceptedCmp4]]+marketing_campaign[[#This Row],[AcceptedCmp3]]</f>
        <v>0</v>
      </c>
      <c r="B359" s="11">
        <v>68462</v>
      </c>
      <c r="I359">
        <v>1943</v>
      </c>
      <c r="S359">
        <v>83</v>
      </c>
    </row>
    <row r="360" spans="1:19" x14ac:dyDescent="0.35">
      <c r="A360" s="12">
        <f>marketing_campaign[[#This Row],[Response]]+marketing_campaign[[#This Row],[AcceptedCmp2]]+marketing_campaign[[#This Row],[AcceptedCmp1]]+marketing_campaign[[#This Row],[AcceptedCmp5]]+marketing_campaign[[#This Row],[AcceptedCmp4]]+marketing_campaign[[#This Row],[AcceptedCmp3]]</f>
        <v>0</v>
      </c>
      <c r="B360" s="11">
        <v>65073</v>
      </c>
      <c r="I360">
        <v>1948</v>
      </c>
      <c r="S360">
        <v>78</v>
      </c>
    </row>
    <row r="361" spans="1:19" x14ac:dyDescent="0.35">
      <c r="A361" s="11">
        <f>marketing_campaign[[#This Row],[Response]]+marketing_campaign[[#This Row],[AcceptedCmp2]]+marketing_campaign[[#This Row],[AcceptedCmp1]]+marketing_campaign[[#This Row],[AcceptedCmp5]]+marketing_campaign[[#This Row],[AcceptedCmp4]]+marketing_campaign[[#This Row],[AcceptedCmp3]]</f>
        <v>0</v>
      </c>
      <c r="B361" s="11">
        <v>46681</v>
      </c>
      <c r="I361">
        <v>1957</v>
      </c>
      <c r="S361">
        <v>69</v>
      </c>
    </row>
    <row r="362" spans="1:19" x14ac:dyDescent="0.35">
      <c r="A362" s="12">
        <f>marketing_campaign[[#This Row],[Response]]+marketing_campaign[[#This Row],[AcceptedCmp2]]+marketing_campaign[[#This Row],[AcceptedCmp1]]+marketing_campaign[[#This Row],[AcceptedCmp5]]+marketing_campaign[[#This Row],[AcceptedCmp4]]+marketing_campaign[[#This Row],[AcceptedCmp3]]</f>
        <v>1</v>
      </c>
      <c r="B362" s="11">
        <v>78618</v>
      </c>
      <c r="I362">
        <v>1969</v>
      </c>
      <c r="S362">
        <v>57</v>
      </c>
    </row>
    <row r="363" spans="1:19" x14ac:dyDescent="0.35">
      <c r="A363" s="11">
        <f>marketing_campaign[[#This Row],[Response]]+marketing_campaign[[#This Row],[AcceptedCmp2]]+marketing_campaign[[#This Row],[AcceptedCmp1]]+marketing_campaign[[#This Row],[AcceptedCmp5]]+marketing_campaign[[#This Row],[AcceptedCmp4]]+marketing_campaign[[#This Row],[AcceptedCmp3]]</f>
        <v>0</v>
      </c>
      <c r="B363" s="11">
        <v>62187</v>
      </c>
      <c r="I363">
        <v>1978</v>
      </c>
      <c r="S363">
        <v>48</v>
      </c>
    </row>
    <row r="364" spans="1:19" x14ac:dyDescent="0.35">
      <c r="A364" s="12">
        <f>marketing_campaign[[#This Row],[Response]]+marketing_campaign[[#This Row],[AcceptedCmp2]]+marketing_campaign[[#This Row],[AcceptedCmp1]]+marketing_campaign[[#This Row],[AcceptedCmp5]]+marketing_campaign[[#This Row],[AcceptedCmp4]]+marketing_campaign[[#This Row],[AcceptedCmp3]]</f>
        <v>0</v>
      </c>
      <c r="B364" s="11">
        <v>28442</v>
      </c>
      <c r="I364">
        <v>1978</v>
      </c>
      <c r="S364">
        <v>48</v>
      </c>
    </row>
    <row r="365" spans="1:19" x14ac:dyDescent="0.35">
      <c r="A365" s="11">
        <f>marketing_campaign[[#This Row],[Response]]+marketing_campaign[[#This Row],[AcceptedCmp2]]+marketing_campaign[[#This Row],[AcceptedCmp1]]+marketing_campaign[[#This Row],[AcceptedCmp5]]+marketing_campaign[[#This Row],[AcceptedCmp4]]+marketing_campaign[[#This Row],[AcceptedCmp3]]</f>
        <v>0</v>
      </c>
      <c r="B365" s="11">
        <v>37717</v>
      </c>
      <c r="I365">
        <v>1967</v>
      </c>
      <c r="S365">
        <v>59</v>
      </c>
    </row>
    <row r="366" spans="1:19" x14ac:dyDescent="0.35">
      <c r="A366" s="12">
        <f>marketing_campaign[[#This Row],[Response]]+marketing_campaign[[#This Row],[AcceptedCmp2]]+marketing_campaign[[#This Row],[AcceptedCmp1]]+marketing_campaign[[#This Row],[AcceptedCmp5]]+marketing_campaign[[#This Row],[AcceptedCmp4]]+marketing_campaign[[#This Row],[AcceptedCmp3]]</f>
        <v>0</v>
      </c>
      <c r="B366" s="11">
        <v>51479</v>
      </c>
      <c r="I366">
        <v>1969</v>
      </c>
      <c r="S366">
        <v>57</v>
      </c>
    </row>
    <row r="367" spans="1:19" x14ac:dyDescent="0.35">
      <c r="A367" s="11">
        <f>marketing_campaign[[#This Row],[Response]]+marketing_campaign[[#This Row],[AcceptedCmp2]]+marketing_campaign[[#This Row],[AcceptedCmp1]]+marketing_campaign[[#This Row],[AcceptedCmp5]]+marketing_campaign[[#This Row],[AcceptedCmp4]]+marketing_campaign[[#This Row],[AcceptedCmp3]]</f>
        <v>0</v>
      </c>
      <c r="B367" s="11">
        <v>54803</v>
      </c>
      <c r="I367">
        <v>1960</v>
      </c>
      <c r="S367">
        <v>66</v>
      </c>
    </row>
    <row r="368" spans="1:19" x14ac:dyDescent="0.35">
      <c r="A368" s="12">
        <f>marketing_campaign[[#This Row],[Response]]+marketing_campaign[[#This Row],[AcceptedCmp2]]+marketing_campaign[[#This Row],[AcceptedCmp1]]+marketing_campaign[[#This Row],[AcceptedCmp5]]+marketing_campaign[[#This Row],[AcceptedCmp4]]+marketing_campaign[[#This Row],[AcceptedCmp3]]</f>
        <v>0</v>
      </c>
      <c r="B368" s="11">
        <v>79530</v>
      </c>
      <c r="I368">
        <v>1976</v>
      </c>
      <c r="S368">
        <v>50</v>
      </c>
    </row>
    <row r="369" spans="1:19" x14ac:dyDescent="0.35">
      <c r="A369" s="11">
        <f>marketing_campaign[[#This Row],[Response]]+marketing_campaign[[#This Row],[AcceptedCmp2]]+marketing_campaign[[#This Row],[AcceptedCmp1]]+marketing_campaign[[#This Row],[AcceptedCmp5]]+marketing_campaign[[#This Row],[AcceptedCmp4]]+marketing_campaign[[#This Row],[AcceptedCmp3]]</f>
        <v>0</v>
      </c>
      <c r="B369" s="11">
        <v>31615</v>
      </c>
      <c r="I369">
        <v>1962</v>
      </c>
      <c r="S369">
        <v>64</v>
      </c>
    </row>
    <row r="370" spans="1:19" x14ac:dyDescent="0.35">
      <c r="A370" s="12">
        <f>marketing_campaign[[#This Row],[Response]]+marketing_campaign[[#This Row],[AcceptedCmp2]]+marketing_campaign[[#This Row],[AcceptedCmp1]]+marketing_campaign[[#This Row],[AcceptedCmp5]]+marketing_campaign[[#This Row],[AcceptedCmp4]]+marketing_campaign[[#This Row],[AcceptedCmp3]]</f>
        <v>0</v>
      </c>
      <c r="B370" s="11">
        <v>72025</v>
      </c>
      <c r="I370">
        <v>1975</v>
      </c>
      <c r="S370">
        <v>51</v>
      </c>
    </row>
    <row r="371" spans="1:19" x14ac:dyDescent="0.35">
      <c r="A371" s="11">
        <f>marketing_campaign[[#This Row],[Response]]+marketing_campaign[[#This Row],[AcceptedCmp2]]+marketing_campaign[[#This Row],[AcceptedCmp1]]+marketing_campaign[[#This Row],[AcceptedCmp5]]+marketing_campaign[[#This Row],[AcceptedCmp4]]+marketing_campaign[[#This Row],[AcceptedCmp3]]</f>
        <v>0</v>
      </c>
      <c r="B371" s="11">
        <v>52614</v>
      </c>
      <c r="I371">
        <v>1984</v>
      </c>
      <c r="S371">
        <v>42</v>
      </c>
    </row>
    <row r="372" spans="1:19" x14ac:dyDescent="0.35">
      <c r="A372" s="12">
        <f>marketing_campaign[[#This Row],[Response]]+marketing_campaign[[#This Row],[AcceptedCmp2]]+marketing_campaign[[#This Row],[AcceptedCmp1]]+marketing_campaign[[#This Row],[AcceptedCmp5]]+marketing_campaign[[#This Row],[AcceptedCmp4]]+marketing_campaign[[#This Row],[AcceptedCmp3]]</f>
        <v>0</v>
      </c>
      <c r="B372" s="11">
        <v>35684</v>
      </c>
      <c r="I372">
        <v>1975</v>
      </c>
      <c r="S372">
        <v>51</v>
      </c>
    </row>
    <row r="373" spans="1:19" x14ac:dyDescent="0.35">
      <c r="A373" s="11">
        <f>marketing_campaign[[#This Row],[Response]]+marketing_campaign[[#This Row],[AcceptedCmp2]]+marketing_campaign[[#This Row],[AcceptedCmp1]]+marketing_campaign[[#This Row],[AcceptedCmp5]]+marketing_campaign[[#This Row],[AcceptedCmp4]]+marketing_campaign[[#This Row],[AcceptedCmp3]]</f>
        <v>0</v>
      </c>
      <c r="B373" s="11">
        <v>48178</v>
      </c>
      <c r="I373">
        <v>1970</v>
      </c>
      <c r="S373">
        <v>56</v>
      </c>
    </row>
    <row r="374" spans="1:19" x14ac:dyDescent="0.35">
      <c r="A374" s="12">
        <f>marketing_campaign[[#This Row],[Response]]+marketing_campaign[[#This Row],[AcceptedCmp2]]+marketing_campaign[[#This Row],[AcceptedCmp1]]+marketing_campaign[[#This Row],[AcceptedCmp5]]+marketing_campaign[[#This Row],[AcceptedCmp4]]+marketing_campaign[[#This Row],[AcceptedCmp3]]</f>
        <v>1</v>
      </c>
      <c r="B374" s="11">
        <v>29548</v>
      </c>
      <c r="I374">
        <v>1966</v>
      </c>
      <c r="S374">
        <v>60</v>
      </c>
    </row>
    <row r="375" spans="1:19" x14ac:dyDescent="0.35">
      <c r="A375" s="11">
        <f>marketing_campaign[[#This Row],[Response]]+marketing_campaign[[#This Row],[AcceptedCmp2]]+marketing_campaign[[#This Row],[AcceptedCmp1]]+marketing_campaign[[#This Row],[AcceptedCmp5]]+marketing_campaign[[#This Row],[AcceptedCmp4]]+marketing_campaign[[#This Row],[AcceptedCmp3]]</f>
        <v>1</v>
      </c>
      <c r="B375" s="11">
        <v>63810</v>
      </c>
      <c r="I375">
        <v>1972</v>
      </c>
      <c r="S375">
        <v>54</v>
      </c>
    </row>
    <row r="376" spans="1:19" x14ac:dyDescent="0.35">
      <c r="A376" s="12">
        <f>marketing_campaign[[#This Row],[Response]]+marketing_campaign[[#This Row],[AcceptedCmp2]]+marketing_campaign[[#This Row],[AcceptedCmp1]]+marketing_campaign[[#This Row],[AcceptedCmp5]]+marketing_campaign[[#This Row],[AcceptedCmp4]]+marketing_campaign[[#This Row],[AcceptedCmp3]]</f>
        <v>1</v>
      </c>
      <c r="B376" s="11">
        <v>38578</v>
      </c>
      <c r="I376">
        <v>1975</v>
      </c>
      <c r="S376">
        <v>51</v>
      </c>
    </row>
    <row r="377" spans="1:19" x14ac:dyDescent="0.35">
      <c r="A377" s="11">
        <f>marketing_campaign[[#This Row],[Response]]+marketing_campaign[[#This Row],[AcceptedCmp2]]+marketing_campaign[[#This Row],[AcceptedCmp1]]+marketing_campaign[[#This Row],[AcceptedCmp5]]+marketing_campaign[[#This Row],[AcceptedCmp4]]+marketing_campaign[[#This Row],[AcceptedCmp3]]</f>
        <v>0</v>
      </c>
      <c r="B377" s="11">
        <v>46098</v>
      </c>
      <c r="I377">
        <v>1970</v>
      </c>
      <c r="S377">
        <v>56</v>
      </c>
    </row>
    <row r="378" spans="1:19" x14ac:dyDescent="0.35">
      <c r="A378" s="12">
        <f>marketing_campaign[[#This Row],[Response]]+marketing_campaign[[#This Row],[AcceptedCmp2]]+marketing_campaign[[#This Row],[AcceptedCmp1]]+marketing_campaign[[#This Row],[AcceptedCmp5]]+marketing_campaign[[#This Row],[AcceptedCmp4]]+marketing_campaign[[#This Row],[AcceptedCmp3]]</f>
        <v>2</v>
      </c>
      <c r="B378" s="11">
        <v>22585</v>
      </c>
      <c r="I378">
        <v>1989</v>
      </c>
      <c r="S378">
        <v>37</v>
      </c>
    </row>
    <row r="379" spans="1:19" x14ac:dyDescent="0.35">
      <c r="A379" s="11">
        <f>marketing_campaign[[#This Row],[Response]]+marketing_campaign[[#This Row],[AcceptedCmp2]]+marketing_campaign[[#This Row],[AcceptedCmp1]]+marketing_campaign[[#This Row],[AcceptedCmp5]]+marketing_campaign[[#This Row],[AcceptedCmp4]]+marketing_campaign[[#This Row],[AcceptedCmp3]]</f>
        <v>0</v>
      </c>
      <c r="B379" s="11">
        <v>30279</v>
      </c>
      <c r="I379">
        <v>1961</v>
      </c>
      <c r="S379">
        <v>65</v>
      </c>
    </row>
    <row r="380" spans="1:19" x14ac:dyDescent="0.35">
      <c r="A380" s="12">
        <f>marketing_campaign[[#This Row],[Response]]+marketing_campaign[[#This Row],[AcceptedCmp2]]+marketing_campaign[[#This Row],[AcceptedCmp1]]+marketing_campaign[[#This Row],[AcceptedCmp5]]+marketing_campaign[[#This Row],[AcceptedCmp4]]+marketing_campaign[[#This Row],[AcceptedCmp3]]</f>
        <v>0</v>
      </c>
      <c r="B380" s="11">
        <v>66426</v>
      </c>
      <c r="I380">
        <v>1969</v>
      </c>
      <c r="S380">
        <v>57</v>
      </c>
    </row>
    <row r="381" spans="1:19" x14ac:dyDescent="0.35">
      <c r="A381" s="11">
        <f>marketing_campaign[[#This Row],[Response]]+marketing_campaign[[#This Row],[AcceptedCmp2]]+marketing_campaign[[#This Row],[AcceptedCmp1]]+marketing_campaign[[#This Row],[AcceptedCmp5]]+marketing_campaign[[#This Row],[AcceptedCmp4]]+marketing_campaign[[#This Row],[AcceptedCmp3]]</f>
        <v>0</v>
      </c>
      <c r="B381" s="11">
        <v>30822</v>
      </c>
      <c r="I381">
        <v>1969</v>
      </c>
      <c r="S381">
        <v>57</v>
      </c>
    </row>
    <row r="382" spans="1:19" x14ac:dyDescent="0.35">
      <c r="A382" s="12">
        <f>marketing_campaign[[#This Row],[Response]]+marketing_campaign[[#This Row],[AcceptedCmp2]]+marketing_campaign[[#This Row],[AcceptedCmp1]]+marketing_campaign[[#This Row],[AcceptedCmp5]]+marketing_campaign[[#This Row],[AcceptedCmp4]]+marketing_campaign[[#This Row],[AcceptedCmp3]]</f>
        <v>0</v>
      </c>
      <c r="B382" s="11">
        <v>33581</v>
      </c>
      <c r="I382">
        <v>1985</v>
      </c>
      <c r="S382">
        <v>41</v>
      </c>
    </row>
    <row r="383" spans="1:19" x14ac:dyDescent="0.35">
      <c r="A383" s="11">
        <f>marketing_campaign[[#This Row],[Response]]+marketing_campaign[[#This Row],[AcceptedCmp2]]+marketing_campaign[[#This Row],[AcceptedCmp1]]+marketing_campaign[[#This Row],[AcceptedCmp5]]+marketing_campaign[[#This Row],[AcceptedCmp4]]+marketing_campaign[[#This Row],[AcceptedCmp3]]</f>
        <v>0</v>
      </c>
      <c r="B383" s="11">
        <v>19986</v>
      </c>
      <c r="I383">
        <v>1954</v>
      </c>
      <c r="S383">
        <v>72</v>
      </c>
    </row>
    <row r="384" spans="1:19" x14ac:dyDescent="0.35">
      <c r="A384" s="12">
        <f>marketing_campaign[[#This Row],[Response]]+marketing_campaign[[#This Row],[AcceptedCmp2]]+marketing_campaign[[#This Row],[AcceptedCmp1]]+marketing_campaign[[#This Row],[AcceptedCmp5]]+marketing_campaign[[#This Row],[AcceptedCmp4]]+marketing_campaign[[#This Row],[AcceptedCmp3]]</f>
        <v>0</v>
      </c>
      <c r="B384" s="11">
        <v>27421</v>
      </c>
      <c r="I384">
        <v>1973</v>
      </c>
      <c r="S384">
        <v>53</v>
      </c>
    </row>
    <row r="385" spans="1:19" x14ac:dyDescent="0.35">
      <c r="A385" s="11">
        <f>marketing_campaign[[#This Row],[Response]]+marketing_campaign[[#This Row],[AcceptedCmp2]]+marketing_campaign[[#This Row],[AcceptedCmp1]]+marketing_campaign[[#This Row],[AcceptedCmp5]]+marketing_campaign[[#This Row],[AcceptedCmp4]]+marketing_campaign[[#This Row],[AcceptedCmp3]]</f>
        <v>0</v>
      </c>
      <c r="B385" s="11">
        <v>35688</v>
      </c>
      <c r="I385">
        <v>1981</v>
      </c>
      <c r="S385">
        <v>45</v>
      </c>
    </row>
    <row r="386" spans="1:19" x14ac:dyDescent="0.35">
      <c r="A386" s="12">
        <f>marketing_campaign[[#This Row],[Response]]+marketing_campaign[[#This Row],[AcceptedCmp2]]+marketing_campaign[[#This Row],[AcceptedCmp1]]+marketing_campaign[[#This Row],[AcceptedCmp5]]+marketing_campaign[[#This Row],[AcceptedCmp4]]+marketing_campaign[[#This Row],[AcceptedCmp3]]</f>
        <v>0</v>
      </c>
      <c r="B386" s="11">
        <v>36143</v>
      </c>
      <c r="I386">
        <v>1971</v>
      </c>
      <c r="S386">
        <v>55</v>
      </c>
    </row>
    <row r="387" spans="1:19" x14ac:dyDescent="0.35">
      <c r="A387" s="11">
        <f>marketing_campaign[[#This Row],[Response]]+marketing_campaign[[#This Row],[AcceptedCmp2]]+marketing_campaign[[#This Row],[AcceptedCmp1]]+marketing_campaign[[#This Row],[AcceptedCmp5]]+marketing_campaign[[#This Row],[AcceptedCmp4]]+marketing_campaign[[#This Row],[AcceptedCmp3]]</f>
        <v>0</v>
      </c>
      <c r="B387" s="11">
        <v>10245</v>
      </c>
      <c r="I387">
        <v>1968</v>
      </c>
      <c r="S387">
        <v>58</v>
      </c>
    </row>
    <row r="388" spans="1:19" x14ac:dyDescent="0.35">
      <c r="A388" s="12">
        <f>marketing_campaign[[#This Row],[Response]]+marketing_campaign[[#This Row],[AcceptedCmp2]]+marketing_campaign[[#This Row],[AcceptedCmp1]]+marketing_campaign[[#This Row],[AcceptedCmp5]]+marketing_campaign[[#This Row],[AcceptedCmp4]]+marketing_campaign[[#This Row],[AcceptedCmp3]]</f>
        <v>2</v>
      </c>
      <c r="B388" s="11">
        <v>43795</v>
      </c>
      <c r="I388">
        <v>1960</v>
      </c>
      <c r="S388">
        <v>66</v>
      </c>
    </row>
    <row r="389" spans="1:19" x14ac:dyDescent="0.35">
      <c r="A389" s="11">
        <f>marketing_campaign[[#This Row],[Response]]+marketing_campaign[[#This Row],[AcceptedCmp2]]+marketing_campaign[[#This Row],[AcceptedCmp1]]+marketing_campaign[[#This Row],[AcceptedCmp5]]+marketing_campaign[[#This Row],[AcceptedCmp4]]+marketing_campaign[[#This Row],[AcceptedCmp3]]</f>
        <v>0</v>
      </c>
      <c r="B389" s="11">
        <v>63381</v>
      </c>
      <c r="I389">
        <v>1949</v>
      </c>
      <c r="S389">
        <v>77</v>
      </c>
    </row>
    <row r="390" spans="1:19" x14ac:dyDescent="0.35">
      <c r="A390" s="12">
        <f>marketing_campaign[[#This Row],[Response]]+marketing_campaign[[#This Row],[AcceptedCmp2]]+marketing_campaign[[#This Row],[AcceptedCmp1]]+marketing_campaign[[#This Row],[AcceptedCmp5]]+marketing_campaign[[#This Row],[AcceptedCmp4]]+marketing_campaign[[#This Row],[AcceptedCmp3]]</f>
        <v>0</v>
      </c>
      <c r="B390" s="11">
        <v>38823</v>
      </c>
      <c r="I390">
        <v>1968</v>
      </c>
      <c r="S390">
        <v>58</v>
      </c>
    </row>
    <row r="391" spans="1:19" x14ac:dyDescent="0.35">
      <c r="A391" s="11">
        <f>marketing_campaign[[#This Row],[Response]]+marketing_campaign[[#This Row],[AcceptedCmp2]]+marketing_campaign[[#This Row],[AcceptedCmp1]]+marketing_campaign[[#This Row],[AcceptedCmp5]]+marketing_campaign[[#This Row],[AcceptedCmp4]]+marketing_campaign[[#This Row],[AcceptedCmp3]]</f>
        <v>0</v>
      </c>
      <c r="B391" s="11">
        <v>83664</v>
      </c>
      <c r="I391">
        <v>1979</v>
      </c>
      <c r="S391">
        <v>47</v>
      </c>
    </row>
    <row r="392" spans="1:19" x14ac:dyDescent="0.35">
      <c r="A392" s="12">
        <f>marketing_campaign[[#This Row],[Response]]+marketing_campaign[[#This Row],[AcceptedCmp2]]+marketing_campaign[[#This Row],[AcceptedCmp1]]+marketing_campaign[[#This Row],[AcceptedCmp5]]+marketing_campaign[[#This Row],[AcceptedCmp4]]+marketing_campaign[[#This Row],[AcceptedCmp3]]</f>
        <v>1</v>
      </c>
      <c r="B392" s="11">
        <v>90300</v>
      </c>
      <c r="I392">
        <v>1979</v>
      </c>
      <c r="S392">
        <v>47</v>
      </c>
    </row>
    <row r="393" spans="1:19" x14ac:dyDescent="0.35">
      <c r="A393" s="11">
        <f>marketing_campaign[[#This Row],[Response]]+marketing_campaign[[#This Row],[AcceptedCmp2]]+marketing_campaign[[#This Row],[AcceptedCmp1]]+marketing_campaign[[#This Row],[AcceptedCmp5]]+marketing_campaign[[#This Row],[AcceptedCmp4]]+marketing_campaign[[#This Row],[AcceptedCmp3]]</f>
        <v>0</v>
      </c>
      <c r="B393" s="11">
        <v>62499</v>
      </c>
      <c r="I393">
        <v>1993</v>
      </c>
      <c r="S393">
        <v>33</v>
      </c>
    </row>
    <row r="394" spans="1:19" x14ac:dyDescent="0.35">
      <c r="A394" s="12">
        <f>marketing_campaign[[#This Row],[Response]]+marketing_campaign[[#This Row],[AcceptedCmp2]]+marketing_campaign[[#This Row],[AcceptedCmp1]]+marketing_campaign[[#This Row],[AcceptedCmp5]]+marketing_campaign[[#This Row],[AcceptedCmp4]]+marketing_campaign[[#This Row],[AcceptedCmp3]]</f>
        <v>0</v>
      </c>
      <c r="B394" s="11">
        <v>74293</v>
      </c>
      <c r="I394">
        <v>1946</v>
      </c>
      <c r="S394">
        <v>80</v>
      </c>
    </row>
    <row r="395" spans="1:19" x14ac:dyDescent="0.35">
      <c r="A395" s="11">
        <f>marketing_campaign[[#This Row],[Response]]+marketing_campaign[[#This Row],[AcceptedCmp2]]+marketing_campaign[[#This Row],[AcceptedCmp1]]+marketing_campaign[[#This Row],[AcceptedCmp5]]+marketing_campaign[[#This Row],[AcceptedCmp4]]+marketing_campaign[[#This Row],[AcceptedCmp3]]</f>
        <v>0</v>
      </c>
      <c r="B395" s="11">
        <v>51012</v>
      </c>
      <c r="I395">
        <v>1968</v>
      </c>
      <c r="S395">
        <v>58</v>
      </c>
    </row>
    <row r="396" spans="1:19" x14ac:dyDescent="0.35">
      <c r="A396" s="12">
        <f>marketing_campaign[[#This Row],[Response]]+marketing_campaign[[#This Row],[AcceptedCmp2]]+marketing_campaign[[#This Row],[AcceptedCmp1]]+marketing_campaign[[#This Row],[AcceptedCmp5]]+marketing_campaign[[#This Row],[AcceptedCmp4]]+marketing_campaign[[#This Row],[AcceptedCmp3]]</f>
        <v>0</v>
      </c>
      <c r="B396" s="11">
        <v>70777</v>
      </c>
      <c r="I396">
        <v>1991</v>
      </c>
      <c r="S396">
        <v>35</v>
      </c>
    </row>
    <row r="397" spans="1:19" x14ac:dyDescent="0.35">
      <c r="A397" s="11">
        <f>marketing_campaign[[#This Row],[Response]]+marketing_campaign[[#This Row],[AcceptedCmp2]]+marketing_campaign[[#This Row],[AcceptedCmp1]]+marketing_campaign[[#This Row],[AcceptedCmp5]]+marketing_campaign[[#This Row],[AcceptedCmp4]]+marketing_campaign[[#This Row],[AcceptedCmp3]]</f>
        <v>0</v>
      </c>
      <c r="B397" s="11">
        <v>68682</v>
      </c>
      <c r="I397">
        <v>1971</v>
      </c>
      <c r="S397">
        <v>55</v>
      </c>
    </row>
    <row r="398" spans="1:19" x14ac:dyDescent="0.35">
      <c r="A398" s="12">
        <f>marketing_campaign[[#This Row],[Response]]+marketing_campaign[[#This Row],[AcceptedCmp2]]+marketing_campaign[[#This Row],[AcceptedCmp1]]+marketing_campaign[[#This Row],[AcceptedCmp5]]+marketing_campaign[[#This Row],[AcceptedCmp4]]+marketing_campaign[[#This Row],[AcceptedCmp3]]</f>
        <v>0</v>
      </c>
      <c r="B398" s="11">
        <v>43824</v>
      </c>
      <c r="I398">
        <v>1984</v>
      </c>
      <c r="S398">
        <v>42</v>
      </c>
    </row>
    <row r="399" spans="1:19" x14ac:dyDescent="0.35">
      <c r="A399" s="11">
        <f>marketing_campaign[[#This Row],[Response]]+marketing_campaign[[#This Row],[AcceptedCmp2]]+marketing_campaign[[#This Row],[AcceptedCmp1]]+marketing_campaign[[#This Row],[AcceptedCmp5]]+marketing_campaign[[#This Row],[AcceptedCmp4]]+marketing_campaign[[#This Row],[AcceptedCmp3]]</f>
        <v>1</v>
      </c>
      <c r="B399" s="11">
        <v>15345</v>
      </c>
      <c r="I399">
        <v>1987</v>
      </c>
      <c r="S399">
        <v>39</v>
      </c>
    </row>
    <row r="400" spans="1:19" x14ac:dyDescent="0.35">
      <c r="A400" s="12">
        <f>marketing_campaign[[#This Row],[Response]]+marketing_campaign[[#This Row],[AcceptedCmp2]]+marketing_campaign[[#This Row],[AcceptedCmp1]]+marketing_campaign[[#This Row],[AcceptedCmp5]]+marketing_campaign[[#This Row],[AcceptedCmp4]]+marketing_campaign[[#This Row],[AcceptedCmp3]]</f>
        <v>0</v>
      </c>
      <c r="B400" s="11">
        <v>23442</v>
      </c>
      <c r="I400">
        <v>1980</v>
      </c>
      <c r="S400">
        <v>46</v>
      </c>
    </row>
    <row r="401" spans="1:19" x14ac:dyDescent="0.35">
      <c r="A401" s="11">
        <f>marketing_campaign[[#This Row],[Response]]+marketing_campaign[[#This Row],[AcceptedCmp2]]+marketing_campaign[[#This Row],[AcceptedCmp1]]+marketing_campaign[[#This Row],[AcceptedCmp5]]+marketing_campaign[[#This Row],[AcceptedCmp4]]+marketing_campaign[[#This Row],[AcceptedCmp3]]</f>
        <v>1</v>
      </c>
      <c r="B401" s="11">
        <v>14515</v>
      </c>
      <c r="I401">
        <v>1956</v>
      </c>
      <c r="S401">
        <v>70</v>
      </c>
    </row>
    <row r="402" spans="1:19" x14ac:dyDescent="0.35">
      <c r="A402" s="12">
        <f>marketing_campaign[[#This Row],[Response]]+marketing_campaign[[#This Row],[AcceptedCmp2]]+marketing_campaign[[#This Row],[AcceptedCmp1]]+marketing_campaign[[#This Row],[AcceptedCmp5]]+marketing_campaign[[#This Row],[AcceptedCmp4]]+marketing_campaign[[#This Row],[AcceptedCmp3]]</f>
        <v>0</v>
      </c>
      <c r="B402" s="11">
        <v>31395</v>
      </c>
      <c r="I402">
        <v>1965</v>
      </c>
      <c r="S402">
        <v>61</v>
      </c>
    </row>
    <row r="403" spans="1:19" x14ac:dyDescent="0.35">
      <c r="A403" s="11">
        <f>marketing_campaign[[#This Row],[Response]]+marketing_campaign[[#This Row],[AcceptedCmp2]]+marketing_campaign[[#This Row],[AcceptedCmp1]]+marketing_campaign[[#This Row],[AcceptedCmp5]]+marketing_campaign[[#This Row],[AcceptedCmp4]]+marketing_campaign[[#This Row],[AcceptedCmp3]]</f>
        <v>0</v>
      </c>
      <c r="B403" s="11">
        <v>75276</v>
      </c>
      <c r="I403">
        <v>1974</v>
      </c>
      <c r="S403">
        <v>52</v>
      </c>
    </row>
    <row r="404" spans="1:19" x14ac:dyDescent="0.35">
      <c r="A404" s="12">
        <f>marketing_campaign[[#This Row],[Response]]+marketing_campaign[[#This Row],[AcceptedCmp2]]+marketing_campaign[[#This Row],[AcceptedCmp1]]+marketing_campaign[[#This Row],[AcceptedCmp5]]+marketing_campaign[[#This Row],[AcceptedCmp4]]+marketing_campaign[[#This Row],[AcceptedCmp3]]</f>
        <v>0</v>
      </c>
      <c r="B404" s="11">
        <v>42373</v>
      </c>
      <c r="I404">
        <v>1960</v>
      </c>
      <c r="S404">
        <v>66</v>
      </c>
    </row>
    <row r="405" spans="1:19" x14ac:dyDescent="0.35">
      <c r="A405" s="11">
        <f>marketing_campaign[[#This Row],[Response]]+marketing_campaign[[#This Row],[AcceptedCmp2]]+marketing_campaign[[#This Row],[AcceptedCmp1]]+marketing_campaign[[#This Row],[AcceptedCmp5]]+marketing_campaign[[#This Row],[AcceptedCmp4]]+marketing_campaign[[#This Row],[AcceptedCmp3]]</f>
        <v>0</v>
      </c>
      <c r="B405" s="11">
        <v>30507</v>
      </c>
      <c r="I405">
        <v>1955</v>
      </c>
      <c r="S405">
        <v>71</v>
      </c>
    </row>
    <row r="406" spans="1:19" x14ac:dyDescent="0.35">
      <c r="A406" s="12">
        <f>marketing_campaign[[#This Row],[Response]]+marketing_campaign[[#This Row],[AcceptedCmp2]]+marketing_campaign[[#This Row],[AcceptedCmp1]]+marketing_campaign[[#This Row],[AcceptedCmp5]]+marketing_campaign[[#This Row],[AcceptedCmp4]]+marketing_campaign[[#This Row],[AcceptedCmp3]]</f>
        <v>2</v>
      </c>
      <c r="B406" s="11">
        <v>55521</v>
      </c>
      <c r="I406">
        <v>1965</v>
      </c>
      <c r="S406">
        <v>61</v>
      </c>
    </row>
    <row r="407" spans="1:19" x14ac:dyDescent="0.35">
      <c r="A407" s="11">
        <f>marketing_campaign[[#This Row],[Response]]+marketing_campaign[[#This Row],[AcceptedCmp2]]+marketing_campaign[[#This Row],[AcceptedCmp1]]+marketing_campaign[[#This Row],[AcceptedCmp5]]+marketing_campaign[[#This Row],[AcceptedCmp4]]+marketing_campaign[[#This Row],[AcceptedCmp3]]</f>
        <v>0</v>
      </c>
      <c r="B407" s="11">
        <v>48006</v>
      </c>
      <c r="I407">
        <v>1972</v>
      </c>
      <c r="S407">
        <v>54</v>
      </c>
    </row>
    <row r="408" spans="1:19" x14ac:dyDescent="0.35">
      <c r="A408" s="12">
        <f>marketing_campaign[[#This Row],[Response]]+marketing_campaign[[#This Row],[AcceptedCmp2]]+marketing_campaign[[#This Row],[AcceptedCmp1]]+marketing_campaign[[#This Row],[AcceptedCmp5]]+marketing_campaign[[#This Row],[AcceptedCmp4]]+marketing_campaign[[#This Row],[AcceptedCmp3]]</f>
        <v>1</v>
      </c>
      <c r="B408" s="11">
        <v>27213</v>
      </c>
      <c r="I408">
        <v>1971</v>
      </c>
      <c r="S408">
        <v>55</v>
      </c>
    </row>
    <row r="409" spans="1:19" x14ac:dyDescent="0.35">
      <c r="A409" s="11">
        <f>marketing_campaign[[#This Row],[Response]]+marketing_campaign[[#This Row],[AcceptedCmp2]]+marketing_campaign[[#This Row],[AcceptedCmp1]]+marketing_campaign[[#This Row],[AcceptedCmp5]]+marketing_campaign[[#This Row],[AcceptedCmp4]]+marketing_campaign[[#This Row],[AcceptedCmp3]]</f>
        <v>0</v>
      </c>
      <c r="B409" s="11">
        <v>65808</v>
      </c>
      <c r="I409">
        <v>1974</v>
      </c>
      <c r="S409">
        <v>52</v>
      </c>
    </row>
    <row r="410" spans="1:19" x14ac:dyDescent="0.35">
      <c r="A410" s="12">
        <f>marketing_campaign[[#This Row],[Response]]+marketing_campaign[[#This Row],[AcceptedCmp2]]+marketing_campaign[[#This Row],[AcceptedCmp1]]+marketing_campaign[[#This Row],[AcceptedCmp5]]+marketing_campaign[[#This Row],[AcceptedCmp4]]+marketing_campaign[[#This Row],[AcceptedCmp3]]</f>
        <v>0</v>
      </c>
      <c r="B410" s="11">
        <v>30351</v>
      </c>
      <c r="I410">
        <v>1963</v>
      </c>
      <c r="S410">
        <v>63</v>
      </c>
    </row>
    <row r="411" spans="1:19" x14ac:dyDescent="0.35">
      <c r="A411" s="11">
        <f>marketing_campaign[[#This Row],[Response]]+marketing_campaign[[#This Row],[AcceptedCmp2]]+marketing_campaign[[#This Row],[AcceptedCmp1]]+marketing_campaign[[#This Row],[AcceptedCmp5]]+marketing_campaign[[#This Row],[AcceptedCmp4]]+marketing_campaign[[#This Row],[AcceptedCmp3]]</f>
        <v>0</v>
      </c>
      <c r="B411" s="11">
        <v>50437</v>
      </c>
      <c r="I411">
        <v>1982</v>
      </c>
      <c r="S411">
        <v>44</v>
      </c>
    </row>
    <row r="412" spans="1:19" x14ac:dyDescent="0.35">
      <c r="A412" s="12">
        <f>marketing_campaign[[#This Row],[Response]]+marketing_campaign[[#This Row],[AcceptedCmp2]]+marketing_campaign[[#This Row],[AcceptedCmp1]]+marketing_campaign[[#This Row],[AcceptedCmp5]]+marketing_campaign[[#This Row],[AcceptedCmp4]]+marketing_campaign[[#This Row],[AcceptedCmp3]]</f>
        <v>1</v>
      </c>
      <c r="B412" s="11">
        <v>23616</v>
      </c>
      <c r="I412">
        <v>1976</v>
      </c>
      <c r="S412">
        <v>50</v>
      </c>
    </row>
    <row r="413" spans="1:19" x14ac:dyDescent="0.35">
      <c r="A413" s="11">
        <f>marketing_campaign[[#This Row],[Response]]+marketing_campaign[[#This Row],[AcceptedCmp2]]+marketing_campaign[[#This Row],[AcceptedCmp1]]+marketing_campaign[[#This Row],[AcceptedCmp5]]+marketing_campaign[[#This Row],[AcceptedCmp4]]+marketing_campaign[[#This Row],[AcceptedCmp3]]</f>
        <v>0</v>
      </c>
      <c r="B413" s="11">
        <v>53858</v>
      </c>
      <c r="I413">
        <v>1955</v>
      </c>
      <c r="S413">
        <v>71</v>
      </c>
    </row>
    <row r="414" spans="1:19" x14ac:dyDescent="0.35">
      <c r="A414" s="12">
        <f>marketing_campaign[[#This Row],[Response]]+marketing_campaign[[#This Row],[AcceptedCmp2]]+marketing_campaign[[#This Row],[AcceptedCmp1]]+marketing_campaign[[#This Row],[AcceptedCmp5]]+marketing_campaign[[#This Row],[AcceptedCmp4]]+marketing_campaign[[#This Row],[AcceptedCmp3]]</f>
        <v>1</v>
      </c>
      <c r="B414" s="11">
        <v>66465</v>
      </c>
      <c r="I414">
        <v>1987</v>
      </c>
      <c r="S414">
        <v>39</v>
      </c>
    </row>
    <row r="415" spans="1:19" x14ac:dyDescent="0.35">
      <c r="A415" s="11">
        <f>marketing_campaign[[#This Row],[Response]]+marketing_campaign[[#This Row],[AcceptedCmp2]]+marketing_campaign[[#This Row],[AcceptedCmp1]]+marketing_campaign[[#This Row],[AcceptedCmp5]]+marketing_campaign[[#This Row],[AcceptedCmp4]]+marketing_campaign[[#This Row],[AcceptedCmp3]]</f>
        <v>0</v>
      </c>
      <c r="B415" s="11">
        <v>46923</v>
      </c>
      <c r="I415">
        <v>1962</v>
      </c>
      <c r="S415">
        <v>64</v>
      </c>
    </row>
    <row r="416" spans="1:19" x14ac:dyDescent="0.35">
      <c r="A416" s="12">
        <f>marketing_campaign[[#This Row],[Response]]+marketing_campaign[[#This Row],[AcceptedCmp2]]+marketing_campaign[[#This Row],[AcceptedCmp1]]+marketing_campaign[[#This Row],[AcceptedCmp5]]+marketing_campaign[[#This Row],[AcceptedCmp4]]+marketing_campaign[[#This Row],[AcceptedCmp3]]</f>
        <v>0</v>
      </c>
      <c r="B416" s="11">
        <v>75072</v>
      </c>
      <c r="I416">
        <v>1943</v>
      </c>
      <c r="S416">
        <v>83</v>
      </c>
    </row>
    <row r="417" spans="1:19" x14ac:dyDescent="0.35">
      <c r="A417" s="11">
        <f>marketing_campaign[[#This Row],[Response]]+marketing_campaign[[#This Row],[AcceptedCmp2]]+marketing_campaign[[#This Row],[AcceptedCmp1]]+marketing_campaign[[#This Row],[AcceptedCmp5]]+marketing_campaign[[#This Row],[AcceptedCmp4]]+marketing_campaign[[#This Row],[AcceptedCmp3]]</f>
        <v>0</v>
      </c>
      <c r="B417" s="11">
        <v>75865</v>
      </c>
      <c r="I417">
        <v>1975</v>
      </c>
      <c r="S417">
        <v>51</v>
      </c>
    </row>
    <row r="418" spans="1:19" x14ac:dyDescent="0.35">
      <c r="A418" s="12">
        <f>marketing_campaign[[#This Row],[Response]]+marketing_campaign[[#This Row],[AcceptedCmp2]]+marketing_campaign[[#This Row],[AcceptedCmp1]]+marketing_campaign[[#This Row],[AcceptedCmp5]]+marketing_campaign[[#This Row],[AcceptedCmp4]]+marketing_campaign[[#This Row],[AcceptedCmp3]]</f>
        <v>1</v>
      </c>
      <c r="B418" s="11">
        <v>19789</v>
      </c>
      <c r="I418">
        <v>1994</v>
      </c>
      <c r="S418">
        <v>32</v>
      </c>
    </row>
    <row r="419" spans="1:19" x14ac:dyDescent="0.35">
      <c r="A419" s="11">
        <f>marketing_campaign[[#This Row],[Response]]+marketing_campaign[[#This Row],[AcceptedCmp2]]+marketing_campaign[[#This Row],[AcceptedCmp1]]+marketing_campaign[[#This Row],[AcceptedCmp5]]+marketing_campaign[[#This Row],[AcceptedCmp4]]+marketing_campaign[[#This Row],[AcceptedCmp3]]</f>
        <v>4</v>
      </c>
      <c r="B419" s="11">
        <v>80134</v>
      </c>
      <c r="I419">
        <v>1981</v>
      </c>
      <c r="S419">
        <v>45</v>
      </c>
    </row>
    <row r="420" spans="1:19" x14ac:dyDescent="0.35">
      <c r="A420" s="12">
        <f>marketing_campaign[[#This Row],[Response]]+marketing_campaign[[#This Row],[AcceptedCmp2]]+marketing_campaign[[#This Row],[AcceptedCmp1]]+marketing_campaign[[#This Row],[AcceptedCmp5]]+marketing_campaign[[#This Row],[AcceptedCmp4]]+marketing_campaign[[#This Row],[AcceptedCmp3]]</f>
        <v>3</v>
      </c>
      <c r="B420" s="11">
        <v>91065</v>
      </c>
      <c r="I420">
        <v>1971</v>
      </c>
      <c r="S420">
        <v>55</v>
      </c>
    </row>
    <row r="421" spans="1:19" x14ac:dyDescent="0.35">
      <c r="A421" s="11">
        <f>marketing_campaign[[#This Row],[Response]]+marketing_campaign[[#This Row],[AcceptedCmp2]]+marketing_campaign[[#This Row],[AcceptedCmp1]]+marketing_campaign[[#This Row],[AcceptedCmp5]]+marketing_campaign[[#This Row],[AcceptedCmp4]]+marketing_campaign[[#This Row],[AcceptedCmp3]]</f>
        <v>0</v>
      </c>
      <c r="B421" s="11">
        <v>49505</v>
      </c>
      <c r="I421">
        <v>1973</v>
      </c>
      <c r="S421">
        <v>53</v>
      </c>
    </row>
    <row r="422" spans="1:19" x14ac:dyDescent="0.35">
      <c r="A422" s="12">
        <f>marketing_campaign[[#This Row],[Response]]+marketing_campaign[[#This Row],[AcceptedCmp2]]+marketing_campaign[[#This Row],[AcceptedCmp1]]+marketing_campaign[[#This Row],[AcceptedCmp5]]+marketing_campaign[[#This Row],[AcceptedCmp4]]+marketing_campaign[[#This Row],[AcceptedCmp3]]</f>
        <v>0</v>
      </c>
      <c r="B422" s="11">
        <v>37401</v>
      </c>
      <c r="I422">
        <v>1983</v>
      </c>
      <c r="S422">
        <v>43</v>
      </c>
    </row>
    <row r="423" spans="1:19" x14ac:dyDescent="0.35">
      <c r="A423" s="11">
        <f>marketing_campaign[[#This Row],[Response]]+marketing_campaign[[#This Row],[AcceptedCmp2]]+marketing_campaign[[#This Row],[AcceptedCmp1]]+marketing_campaign[[#This Row],[AcceptedCmp5]]+marketing_campaign[[#This Row],[AcceptedCmp4]]+marketing_campaign[[#This Row],[AcceptedCmp3]]</f>
        <v>0</v>
      </c>
      <c r="B423" s="11">
        <v>30096</v>
      </c>
      <c r="I423">
        <v>1982</v>
      </c>
      <c r="S423">
        <v>44</v>
      </c>
    </row>
    <row r="424" spans="1:19" x14ac:dyDescent="0.35">
      <c r="A424" s="12">
        <f>marketing_campaign[[#This Row],[Response]]+marketing_campaign[[#This Row],[AcceptedCmp2]]+marketing_campaign[[#This Row],[AcceptedCmp1]]+marketing_campaign[[#This Row],[AcceptedCmp5]]+marketing_campaign[[#This Row],[AcceptedCmp4]]+marketing_campaign[[#This Row],[AcceptedCmp3]]</f>
        <v>0</v>
      </c>
      <c r="B424" s="11">
        <v>18492</v>
      </c>
      <c r="I424">
        <v>1974</v>
      </c>
      <c r="S424">
        <v>52</v>
      </c>
    </row>
    <row r="425" spans="1:19" x14ac:dyDescent="0.35">
      <c r="A425" s="11">
        <f>marketing_campaign[[#This Row],[Response]]+marketing_campaign[[#This Row],[AcceptedCmp2]]+marketing_campaign[[#This Row],[AcceptedCmp1]]+marketing_campaign[[#This Row],[AcceptedCmp5]]+marketing_campaign[[#This Row],[AcceptedCmp4]]+marketing_campaign[[#This Row],[AcceptedCmp3]]</f>
        <v>3</v>
      </c>
      <c r="B425" s="11">
        <v>82584</v>
      </c>
      <c r="I425">
        <v>1941</v>
      </c>
      <c r="S425">
        <v>85</v>
      </c>
    </row>
    <row r="426" spans="1:19" x14ac:dyDescent="0.35">
      <c r="A426" s="12">
        <f>marketing_campaign[[#This Row],[Response]]+marketing_campaign[[#This Row],[AcceptedCmp2]]+marketing_campaign[[#This Row],[AcceptedCmp1]]+marketing_campaign[[#This Row],[AcceptedCmp5]]+marketing_campaign[[#This Row],[AcceptedCmp4]]+marketing_campaign[[#This Row],[AcceptedCmp3]]</f>
        <v>1</v>
      </c>
      <c r="B426" s="11">
        <v>93027</v>
      </c>
      <c r="I426">
        <v>1953</v>
      </c>
      <c r="S426">
        <v>73</v>
      </c>
    </row>
    <row r="427" spans="1:19" x14ac:dyDescent="0.35">
      <c r="A427" s="11">
        <f>marketing_campaign[[#This Row],[Response]]+marketing_campaign[[#This Row],[AcceptedCmp2]]+marketing_campaign[[#This Row],[AcceptedCmp1]]+marketing_campaign[[#This Row],[AcceptedCmp5]]+marketing_campaign[[#This Row],[AcceptedCmp4]]+marketing_campaign[[#This Row],[AcceptedCmp3]]</f>
        <v>0</v>
      </c>
      <c r="B427" s="11">
        <v>48686</v>
      </c>
      <c r="I427">
        <v>1986</v>
      </c>
      <c r="S427">
        <v>40</v>
      </c>
    </row>
    <row r="428" spans="1:19" x14ac:dyDescent="0.35">
      <c r="A428" s="12">
        <f>marketing_campaign[[#This Row],[Response]]+marketing_campaign[[#This Row],[AcceptedCmp2]]+marketing_campaign[[#This Row],[AcceptedCmp1]]+marketing_campaign[[#This Row],[AcceptedCmp5]]+marketing_campaign[[#This Row],[AcceptedCmp4]]+marketing_campaign[[#This Row],[AcceptedCmp3]]</f>
        <v>3</v>
      </c>
      <c r="B428" s="11">
        <v>92910</v>
      </c>
      <c r="I428">
        <v>1989</v>
      </c>
      <c r="S428">
        <v>37</v>
      </c>
    </row>
    <row r="429" spans="1:19" x14ac:dyDescent="0.35">
      <c r="A429" s="11">
        <f>marketing_campaign[[#This Row],[Response]]+marketing_campaign[[#This Row],[AcceptedCmp2]]+marketing_campaign[[#This Row],[AcceptedCmp1]]+marketing_campaign[[#This Row],[AcceptedCmp5]]+marketing_campaign[[#This Row],[AcceptedCmp4]]+marketing_campaign[[#This Row],[AcceptedCmp3]]</f>
        <v>2</v>
      </c>
      <c r="B429" s="11">
        <v>75433</v>
      </c>
      <c r="I429">
        <v>1989</v>
      </c>
      <c r="S429">
        <v>37</v>
      </c>
    </row>
    <row r="430" spans="1:19" x14ac:dyDescent="0.35">
      <c r="A430" s="12">
        <f>marketing_campaign[[#This Row],[Response]]+marketing_campaign[[#This Row],[AcceptedCmp2]]+marketing_campaign[[#This Row],[AcceptedCmp1]]+marketing_campaign[[#This Row],[AcceptedCmp5]]+marketing_campaign[[#This Row],[AcceptedCmp4]]+marketing_campaign[[#This Row],[AcceptedCmp3]]</f>
        <v>0</v>
      </c>
      <c r="B430" s="11">
        <v>10404</v>
      </c>
      <c r="I430">
        <v>1968</v>
      </c>
      <c r="S430">
        <v>58</v>
      </c>
    </row>
    <row r="431" spans="1:19" x14ac:dyDescent="0.35">
      <c r="A431" s="11">
        <f>marketing_campaign[[#This Row],[Response]]+marketing_campaign[[#This Row],[AcceptedCmp2]]+marketing_campaign[[#This Row],[AcceptedCmp1]]+marketing_campaign[[#This Row],[AcceptedCmp5]]+marketing_campaign[[#This Row],[AcceptedCmp4]]+marketing_campaign[[#This Row],[AcceptedCmp3]]</f>
        <v>0</v>
      </c>
      <c r="B431" s="11">
        <v>61314</v>
      </c>
      <c r="I431">
        <v>1961</v>
      </c>
      <c r="S431">
        <v>65</v>
      </c>
    </row>
    <row r="432" spans="1:19" x14ac:dyDescent="0.35">
      <c r="A432" s="12">
        <f>marketing_campaign[[#This Row],[Response]]+marketing_campaign[[#This Row],[AcceptedCmp2]]+marketing_campaign[[#This Row],[AcceptedCmp1]]+marketing_campaign[[#This Row],[AcceptedCmp5]]+marketing_campaign[[#This Row],[AcceptedCmp4]]+marketing_campaign[[#This Row],[AcceptedCmp3]]</f>
        <v>5</v>
      </c>
      <c r="B432" s="11">
        <v>84865</v>
      </c>
      <c r="I432">
        <v>1989</v>
      </c>
      <c r="S432">
        <v>37</v>
      </c>
    </row>
    <row r="433" spans="1:19" x14ac:dyDescent="0.35">
      <c r="A433" s="11">
        <f>marketing_campaign[[#This Row],[Response]]+marketing_campaign[[#This Row],[AcceptedCmp2]]+marketing_campaign[[#This Row],[AcceptedCmp1]]+marketing_campaign[[#This Row],[AcceptedCmp5]]+marketing_campaign[[#This Row],[AcceptedCmp4]]+marketing_campaign[[#This Row],[AcceptedCmp3]]</f>
        <v>0</v>
      </c>
      <c r="B433" s="11">
        <v>42387</v>
      </c>
      <c r="I433">
        <v>1967</v>
      </c>
      <c r="S433">
        <v>59</v>
      </c>
    </row>
    <row r="434" spans="1:19" x14ac:dyDescent="0.35">
      <c r="A434" s="12">
        <f>marketing_campaign[[#This Row],[Response]]+marketing_campaign[[#This Row],[AcceptedCmp2]]+marketing_campaign[[#This Row],[AcceptedCmp1]]+marketing_campaign[[#This Row],[AcceptedCmp5]]+marketing_campaign[[#This Row],[AcceptedCmp4]]+marketing_campaign[[#This Row],[AcceptedCmp3]]</f>
        <v>0</v>
      </c>
      <c r="B434" s="11">
        <v>67309</v>
      </c>
      <c r="I434">
        <v>1964</v>
      </c>
      <c r="S434">
        <v>62</v>
      </c>
    </row>
    <row r="435" spans="1:19" x14ac:dyDescent="0.35">
      <c r="A435" s="11">
        <f>marketing_campaign[[#This Row],[Response]]+marketing_campaign[[#This Row],[AcceptedCmp2]]+marketing_campaign[[#This Row],[AcceptedCmp1]]+marketing_campaign[[#This Row],[AcceptedCmp5]]+marketing_campaign[[#This Row],[AcceptedCmp4]]+marketing_campaign[[#This Row],[AcceptedCmp3]]</f>
        <v>0</v>
      </c>
      <c r="B435" s="11">
        <v>75236</v>
      </c>
      <c r="I435">
        <v>1970</v>
      </c>
      <c r="S435">
        <v>56</v>
      </c>
    </row>
    <row r="436" spans="1:19" x14ac:dyDescent="0.35">
      <c r="A436" s="12">
        <f>marketing_campaign[[#This Row],[Response]]+marketing_campaign[[#This Row],[AcceptedCmp2]]+marketing_campaign[[#This Row],[AcceptedCmp1]]+marketing_campaign[[#This Row],[AcceptedCmp5]]+marketing_campaign[[#This Row],[AcceptedCmp4]]+marketing_campaign[[#This Row],[AcceptedCmp3]]</f>
        <v>0</v>
      </c>
      <c r="B436" s="11">
        <v>30015</v>
      </c>
      <c r="I436">
        <v>1956</v>
      </c>
      <c r="S436">
        <v>70</v>
      </c>
    </row>
    <row r="437" spans="1:19" x14ac:dyDescent="0.35">
      <c r="A437" s="11">
        <f>marketing_campaign[[#This Row],[Response]]+marketing_campaign[[#This Row],[AcceptedCmp2]]+marketing_campaign[[#This Row],[AcceptedCmp1]]+marketing_campaign[[#This Row],[AcceptedCmp5]]+marketing_campaign[[#This Row],[AcceptedCmp4]]+marketing_campaign[[#This Row],[AcceptedCmp3]]</f>
        <v>0</v>
      </c>
      <c r="B437" s="11">
        <v>50943</v>
      </c>
      <c r="I437">
        <v>1966</v>
      </c>
      <c r="S437">
        <v>60</v>
      </c>
    </row>
    <row r="438" spans="1:19" x14ac:dyDescent="0.35">
      <c r="A438" s="12">
        <f>marketing_campaign[[#This Row],[Response]]+marketing_campaign[[#This Row],[AcceptedCmp2]]+marketing_campaign[[#This Row],[AcceptedCmp1]]+marketing_campaign[[#This Row],[AcceptedCmp5]]+marketing_campaign[[#This Row],[AcceptedCmp4]]+marketing_campaign[[#This Row],[AcceptedCmp3]]</f>
        <v>0</v>
      </c>
      <c r="B438" s="11">
        <v>67272</v>
      </c>
      <c r="I438">
        <v>1949</v>
      </c>
      <c r="S438">
        <v>77</v>
      </c>
    </row>
    <row r="439" spans="1:19" x14ac:dyDescent="0.35">
      <c r="A439" s="11">
        <f>marketing_campaign[[#This Row],[Response]]+marketing_campaign[[#This Row],[AcceptedCmp2]]+marketing_campaign[[#This Row],[AcceptedCmp1]]+marketing_campaign[[#This Row],[AcceptedCmp5]]+marketing_campaign[[#This Row],[AcceptedCmp4]]+marketing_campaign[[#This Row],[AcceptedCmp3]]</f>
        <v>0</v>
      </c>
      <c r="B439" s="11">
        <v>51529</v>
      </c>
      <c r="I439">
        <v>1971</v>
      </c>
      <c r="S439">
        <v>55</v>
      </c>
    </row>
    <row r="440" spans="1:19" x14ac:dyDescent="0.35">
      <c r="A440" s="12">
        <f>marketing_campaign[[#This Row],[Response]]+marketing_campaign[[#This Row],[AcceptedCmp2]]+marketing_campaign[[#This Row],[AcceptedCmp1]]+marketing_campaign[[#This Row],[AcceptedCmp5]]+marketing_campaign[[#This Row],[AcceptedCmp4]]+marketing_campaign[[#This Row],[AcceptedCmp3]]</f>
        <v>0</v>
      </c>
      <c r="B440" s="11">
        <v>32011</v>
      </c>
      <c r="I440">
        <v>1986</v>
      </c>
      <c r="S440">
        <v>40</v>
      </c>
    </row>
    <row r="441" spans="1:19" x14ac:dyDescent="0.35">
      <c r="A441" s="11">
        <f>marketing_campaign[[#This Row],[Response]]+marketing_campaign[[#This Row],[AcceptedCmp2]]+marketing_campaign[[#This Row],[AcceptedCmp1]]+marketing_campaign[[#This Row],[AcceptedCmp5]]+marketing_campaign[[#This Row],[AcceptedCmp4]]+marketing_campaign[[#This Row],[AcceptedCmp3]]</f>
        <v>0</v>
      </c>
      <c r="B441" s="11">
        <v>7500</v>
      </c>
      <c r="I441">
        <v>1989</v>
      </c>
      <c r="S441">
        <v>37</v>
      </c>
    </row>
    <row r="442" spans="1:19" x14ac:dyDescent="0.35">
      <c r="A442" s="12">
        <f>marketing_campaign[[#This Row],[Response]]+marketing_campaign[[#This Row],[AcceptedCmp2]]+marketing_campaign[[#This Row],[AcceptedCmp1]]+marketing_campaign[[#This Row],[AcceptedCmp5]]+marketing_campaign[[#This Row],[AcceptedCmp4]]+marketing_campaign[[#This Row],[AcceptedCmp3]]</f>
        <v>0</v>
      </c>
      <c r="B442" s="11">
        <v>28691</v>
      </c>
      <c r="I442">
        <v>1948</v>
      </c>
      <c r="S442">
        <v>78</v>
      </c>
    </row>
    <row r="443" spans="1:19" x14ac:dyDescent="0.35">
      <c r="A443" s="11">
        <f>marketing_campaign[[#This Row],[Response]]+marketing_campaign[[#This Row],[AcceptedCmp2]]+marketing_campaign[[#This Row],[AcceptedCmp1]]+marketing_campaign[[#This Row],[AcceptedCmp5]]+marketing_campaign[[#This Row],[AcceptedCmp4]]+marketing_campaign[[#This Row],[AcceptedCmp3]]</f>
        <v>0</v>
      </c>
      <c r="B443" s="11">
        <v>56223</v>
      </c>
      <c r="I443">
        <v>1946</v>
      </c>
      <c r="S443">
        <v>80</v>
      </c>
    </row>
    <row r="444" spans="1:19" x14ac:dyDescent="0.35">
      <c r="A444" s="12">
        <f>marketing_campaign[[#This Row],[Response]]+marketing_campaign[[#This Row],[AcceptedCmp2]]+marketing_campaign[[#This Row],[AcceptedCmp1]]+marketing_campaign[[#This Row],[AcceptedCmp5]]+marketing_campaign[[#This Row],[AcceptedCmp4]]+marketing_campaign[[#This Row],[AcceptedCmp3]]</f>
        <v>0</v>
      </c>
      <c r="B444" s="11">
        <v>18100</v>
      </c>
      <c r="I444">
        <v>1989</v>
      </c>
      <c r="S444">
        <v>37</v>
      </c>
    </row>
    <row r="445" spans="1:19" x14ac:dyDescent="0.35">
      <c r="A445" s="11">
        <f>marketing_campaign[[#This Row],[Response]]+marketing_campaign[[#This Row],[AcceptedCmp2]]+marketing_campaign[[#This Row],[AcceptedCmp1]]+marketing_campaign[[#This Row],[AcceptedCmp5]]+marketing_campaign[[#This Row],[AcceptedCmp4]]+marketing_campaign[[#This Row],[AcceptedCmp3]]</f>
        <v>0</v>
      </c>
      <c r="B445" s="11">
        <v>30279</v>
      </c>
      <c r="I445">
        <v>1974</v>
      </c>
      <c r="S445">
        <v>52</v>
      </c>
    </row>
    <row r="446" spans="1:19" x14ac:dyDescent="0.35">
      <c r="A446" s="12">
        <f>marketing_campaign[[#This Row],[Response]]+marketing_campaign[[#This Row],[AcceptedCmp2]]+marketing_campaign[[#This Row],[AcceptedCmp1]]+marketing_campaign[[#This Row],[AcceptedCmp5]]+marketing_campaign[[#This Row],[AcceptedCmp4]]+marketing_campaign[[#This Row],[AcceptedCmp3]]</f>
        <v>0</v>
      </c>
      <c r="B446" s="11">
        <v>20130</v>
      </c>
      <c r="I446">
        <v>1959</v>
      </c>
      <c r="S446">
        <v>67</v>
      </c>
    </row>
    <row r="447" spans="1:19" x14ac:dyDescent="0.35">
      <c r="A447" s="11">
        <f>marketing_campaign[[#This Row],[Response]]+marketing_campaign[[#This Row],[AcceptedCmp2]]+marketing_campaign[[#This Row],[AcceptedCmp1]]+marketing_campaign[[#This Row],[AcceptedCmp5]]+marketing_campaign[[#This Row],[AcceptedCmp4]]+marketing_campaign[[#This Row],[AcceptedCmp3]]</f>
        <v>0</v>
      </c>
      <c r="B447" s="11">
        <v>23295</v>
      </c>
      <c r="I447">
        <v>1972</v>
      </c>
      <c r="S447">
        <v>54</v>
      </c>
    </row>
    <row r="448" spans="1:19" x14ac:dyDescent="0.35">
      <c r="A448" s="12">
        <f>marketing_campaign[[#This Row],[Response]]+marketing_campaign[[#This Row],[AcceptedCmp2]]+marketing_campaign[[#This Row],[AcceptedCmp1]]+marketing_campaign[[#This Row],[AcceptedCmp5]]+marketing_campaign[[#This Row],[AcceptedCmp4]]+marketing_campaign[[#This Row],[AcceptedCmp3]]</f>
        <v>0</v>
      </c>
      <c r="B448" s="11">
        <v>42618</v>
      </c>
      <c r="I448">
        <v>1964</v>
      </c>
      <c r="S448">
        <v>62</v>
      </c>
    </row>
    <row r="449" spans="1:19" x14ac:dyDescent="0.35">
      <c r="A449" s="11">
        <f>marketing_campaign[[#This Row],[Response]]+marketing_campaign[[#This Row],[AcceptedCmp2]]+marketing_campaign[[#This Row],[AcceptedCmp1]]+marketing_campaign[[#This Row],[AcceptedCmp5]]+marketing_campaign[[#This Row],[AcceptedCmp4]]+marketing_campaign[[#This Row],[AcceptedCmp3]]</f>
        <v>2</v>
      </c>
      <c r="B449" s="11">
        <v>81246</v>
      </c>
      <c r="I449">
        <v>1976</v>
      </c>
      <c r="S449">
        <v>50</v>
      </c>
    </row>
    <row r="450" spans="1:19" x14ac:dyDescent="0.35">
      <c r="A450" s="12">
        <f>marketing_campaign[[#This Row],[Response]]+marketing_campaign[[#This Row],[AcceptedCmp2]]+marketing_campaign[[#This Row],[AcceptedCmp1]]+marketing_campaign[[#This Row],[AcceptedCmp5]]+marketing_campaign[[#This Row],[AcceptedCmp4]]+marketing_campaign[[#This Row],[AcceptedCmp3]]</f>
        <v>0</v>
      </c>
      <c r="B450" s="11">
        <v>24027</v>
      </c>
      <c r="I450">
        <v>1953</v>
      </c>
      <c r="S450">
        <v>73</v>
      </c>
    </row>
    <row r="451" spans="1:19" x14ac:dyDescent="0.35">
      <c r="A451" s="11">
        <f>marketing_campaign[[#This Row],[Response]]+marketing_campaign[[#This Row],[AcceptedCmp2]]+marketing_campaign[[#This Row],[AcceptedCmp1]]+marketing_campaign[[#This Row],[AcceptedCmp5]]+marketing_campaign[[#This Row],[AcceptedCmp4]]+marketing_campaign[[#This Row],[AcceptedCmp3]]</f>
        <v>0</v>
      </c>
      <c r="B451" s="11">
        <v>55707</v>
      </c>
      <c r="I451">
        <v>1955</v>
      </c>
      <c r="S451">
        <v>71</v>
      </c>
    </row>
    <row r="452" spans="1:19" x14ac:dyDescent="0.35">
      <c r="A452" s="12">
        <f>marketing_campaign[[#This Row],[Response]]+marketing_campaign[[#This Row],[AcceptedCmp2]]+marketing_campaign[[#This Row],[AcceptedCmp1]]+marketing_campaign[[#This Row],[AcceptedCmp5]]+marketing_campaign[[#This Row],[AcceptedCmp4]]+marketing_campaign[[#This Row],[AcceptedCmp3]]</f>
        <v>0</v>
      </c>
      <c r="B452" s="11">
        <v>57959</v>
      </c>
      <c r="I452">
        <v>1969</v>
      </c>
      <c r="S452">
        <v>57</v>
      </c>
    </row>
    <row r="453" spans="1:19" x14ac:dyDescent="0.35">
      <c r="A453" s="11">
        <f>marketing_campaign[[#This Row],[Response]]+marketing_campaign[[#This Row],[AcceptedCmp2]]+marketing_campaign[[#This Row],[AcceptedCmp1]]+marketing_campaign[[#This Row],[AcceptedCmp5]]+marketing_campaign[[#This Row],[AcceptedCmp4]]+marketing_campaign[[#This Row],[AcceptedCmp3]]</f>
        <v>0</v>
      </c>
      <c r="B453" s="11">
        <v>56796</v>
      </c>
      <c r="I453">
        <v>1971</v>
      </c>
      <c r="S453">
        <v>55</v>
      </c>
    </row>
    <row r="454" spans="1:19" x14ac:dyDescent="0.35">
      <c r="A454" s="12">
        <f>marketing_campaign[[#This Row],[Response]]+marketing_campaign[[#This Row],[AcceptedCmp2]]+marketing_campaign[[#This Row],[AcceptedCmp1]]+marketing_campaign[[#This Row],[AcceptedCmp5]]+marketing_campaign[[#This Row],[AcceptedCmp4]]+marketing_campaign[[#This Row],[AcceptedCmp3]]</f>
        <v>0</v>
      </c>
      <c r="B454" s="11">
        <v>36230</v>
      </c>
      <c r="I454">
        <v>1980</v>
      </c>
      <c r="S454">
        <v>46</v>
      </c>
    </row>
    <row r="455" spans="1:19" x14ac:dyDescent="0.35">
      <c r="A455" s="11">
        <f>marketing_campaign[[#This Row],[Response]]+marketing_campaign[[#This Row],[AcceptedCmp2]]+marketing_campaign[[#This Row],[AcceptedCmp1]]+marketing_campaign[[#This Row],[AcceptedCmp5]]+marketing_campaign[[#This Row],[AcceptedCmp4]]+marketing_campaign[[#This Row],[AcceptedCmp3]]</f>
        <v>0</v>
      </c>
      <c r="B455" s="11">
        <v>70829</v>
      </c>
      <c r="I455">
        <v>1976</v>
      </c>
      <c r="S455">
        <v>50</v>
      </c>
    </row>
    <row r="456" spans="1:19" x14ac:dyDescent="0.35">
      <c r="A456" s="12">
        <f>marketing_campaign[[#This Row],[Response]]+marketing_campaign[[#This Row],[AcceptedCmp2]]+marketing_campaign[[#This Row],[AcceptedCmp1]]+marketing_campaign[[#This Row],[AcceptedCmp5]]+marketing_campaign[[#This Row],[AcceptedCmp4]]+marketing_campaign[[#This Row],[AcceptedCmp3]]</f>
        <v>0</v>
      </c>
      <c r="B456" s="11">
        <v>65991</v>
      </c>
      <c r="I456">
        <v>1972</v>
      </c>
      <c r="S456">
        <v>54</v>
      </c>
    </row>
    <row r="457" spans="1:19" x14ac:dyDescent="0.35">
      <c r="A457" s="11">
        <f>marketing_campaign[[#This Row],[Response]]+marketing_campaign[[#This Row],[AcceptedCmp2]]+marketing_campaign[[#This Row],[AcceptedCmp1]]+marketing_campaign[[#This Row],[AcceptedCmp5]]+marketing_campaign[[#This Row],[AcceptedCmp4]]+marketing_campaign[[#This Row],[AcceptedCmp3]]</f>
        <v>0</v>
      </c>
      <c r="B457" s="11">
        <v>38988</v>
      </c>
      <c r="I457">
        <v>1966</v>
      </c>
      <c r="S457">
        <v>60</v>
      </c>
    </row>
    <row r="458" spans="1:19" x14ac:dyDescent="0.35">
      <c r="A458" s="12">
        <f>marketing_campaign[[#This Row],[Response]]+marketing_campaign[[#This Row],[AcceptedCmp2]]+marketing_campaign[[#This Row],[AcceptedCmp1]]+marketing_campaign[[#This Row],[AcceptedCmp5]]+marketing_campaign[[#This Row],[AcceptedCmp4]]+marketing_campaign[[#This Row],[AcceptedCmp3]]</f>
        <v>3</v>
      </c>
      <c r="B458" s="11">
        <v>89572</v>
      </c>
      <c r="I458">
        <v>1984</v>
      </c>
      <c r="S458">
        <v>42</v>
      </c>
    </row>
    <row r="459" spans="1:19" x14ac:dyDescent="0.35">
      <c r="A459" s="11">
        <f>marketing_campaign[[#This Row],[Response]]+marketing_campaign[[#This Row],[AcceptedCmp2]]+marketing_campaign[[#This Row],[AcceptedCmp1]]+marketing_campaign[[#This Row],[AcceptedCmp5]]+marketing_campaign[[#This Row],[AcceptedCmp4]]+marketing_campaign[[#This Row],[AcceptedCmp3]]</f>
        <v>2</v>
      </c>
      <c r="B459" s="11">
        <v>42207</v>
      </c>
      <c r="I459">
        <v>1952</v>
      </c>
      <c r="S459">
        <v>74</v>
      </c>
    </row>
    <row r="460" spans="1:19" x14ac:dyDescent="0.35">
      <c r="A460" s="12">
        <f>marketing_campaign[[#This Row],[Response]]+marketing_campaign[[#This Row],[AcceptedCmp2]]+marketing_campaign[[#This Row],[AcceptedCmp1]]+marketing_campaign[[#This Row],[AcceptedCmp5]]+marketing_campaign[[#This Row],[AcceptedCmp4]]+marketing_campaign[[#This Row],[AcceptedCmp3]]</f>
        <v>0</v>
      </c>
      <c r="B460" s="11">
        <v>50300</v>
      </c>
      <c r="I460">
        <v>1982</v>
      </c>
      <c r="S460">
        <v>44</v>
      </c>
    </row>
    <row r="461" spans="1:19" x14ac:dyDescent="0.35">
      <c r="A461" s="11">
        <f>marketing_campaign[[#This Row],[Response]]+marketing_campaign[[#This Row],[AcceptedCmp2]]+marketing_campaign[[#This Row],[AcceptedCmp1]]+marketing_campaign[[#This Row],[AcceptedCmp5]]+marketing_campaign[[#This Row],[AcceptedCmp4]]+marketing_campaign[[#This Row],[AcceptedCmp3]]</f>
        <v>0</v>
      </c>
      <c r="B461" s="11">
        <v>66664</v>
      </c>
      <c r="I461">
        <v>1964</v>
      </c>
      <c r="S461">
        <v>62</v>
      </c>
    </row>
    <row r="462" spans="1:19" x14ac:dyDescent="0.35">
      <c r="A462" s="12">
        <f>marketing_campaign[[#This Row],[Response]]+marketing_campaign[[#This Row],[AcceptedCmp2]]+marketing_campaign[[#This Row],[AcceptedCmp1]]+marketing_campaign[[#This Row],[AcceptedCmp5]]+marketing_campaign[[#This Row],[AcceptedCmp4]]+marketing_campaign[[#This Row],[AcceptedCmp3]]</f>
        <v>2</v>
      </c>
      <c r="B462" s="11">
        <v>60597</v>
      </c>
      <c r="I462">
        <v>1949</v>
      </c>
      <c r="S462">
        <v>77</v>
      </c>
    </row>
    <row r="463" spans="1:19" x14ac:dyDescent="0.35">
      <c r="A463" s="11">
        <f>marketing_campaign[[#This Row],[Response]]+marketing_campaign[[#This Row],[AcceptedCmp2]]+marketing_campaign[[#This Row],[AcceptedCmp1]]+marketing_campaign[[#This Row],[AcceptedCmp5]]+marketing_campaign[[#This Row],[AcceptedCmp4]]+marketing_campaign[[#This Row],[AcceptedCmp3]]</f>
        <v>0</v>
      </c>
      <c r="B463" s="11">
        <v>70165</v>
      </c>
      <c r="I463">
        <v>1958</v>
      </c>
      <c r="S463">
        <v>68</v>
      </c>
    </row>
    <row r="464" spans="1:19" x14ac:dyDescent="0.35">
      <c r="A464" s="12">
        <f>marketing_campaign[[#This Row],[Response]]+marketing_campaign[[#This Row],[AcceptedCmp2]]+marketing_campaign[[#This Row],[AcceptedCmp1]]+marketing_campaign[[#This Row],[AcceptedCmp5]]+marketing_campaign[[#This Row],[AcceptedCmp4]]+marketing_campaign[[#This Row],[AcceptedCmp3]]</f>
        <v>0</v>
      </c>
      <c r="B464" s="11">
        <v>50520</v>
      </c>
      <c r="I464">
        <v>1963</v>
      </c>
      <c r="S464">
        <v>63</v>
      </c>
    </row>
    <row r="465" spans="1:19" x14ac:dyDescent="0.35">
      <c r="A465" s="11">
        <f>marketing_campaign[[#This Row],[Response]]+marketing_campaign[[#This Row],[AcceptedCmp2]]+marketing_campaign[[#This Row],[AcceptedCmp1]]+marketing_campaign[[#This Row],[AcceptedCmp5]]+marketing_campaign[[#This Row],[AcceptedCmp4]]+marketing_campaign[[#This Row],[AcceptedCmp3]]</f>
        <v>1</v>
      </c>
      <c r="B465" s="11">
        <v>80124</v>
      </c>
      <c r="I465">
        <v>1975</v>
      </c>
      <c r="S465">
        <v>51</v>
      </c>
    </row>
    <row r="466" spans="1:19" x14ac:dyDescent="0.35">
      <c r="A466" s="12">
        <f>marketing_campaign[[#This Row],[Response]]+marketing_campaign[[#This Row],[AcceptedCmp2]]+marketing_campaign[[#This Row],[AcceptedCmp1]]+marketing_campaign[[#This Row],[AcceptedCmp5]]+marketing_campaign[[#This Row],[AcceptedCmp4]]+marketing_campaign[[#This Row],[AcceptedCmp3]]</f>
        <v>0</v>
      </c>
      <c r="B466" s="11">
        <v>33183</v>
      </c>
      <c r="I466">
        <v>1969</v>
      </c>
      <c r="S466">
        <v>57</v>
      </c>
    </row>
    <row r="467" spans="1:19" x14ac:dyDescent="0.35">
      <c r="A467" s="11">
        <f>marketing_campaign[[#This Row],[Response]]+marketing_campaign[[#This Row],[AcceptedCmp2]]+marketing_campaign[[#This Row],[AcceptedCmp1]]+marketing_campaign[[#This Row],[AcceptedCmp5]]+marketing_campaign[[#This Row],[AcceptedCmp4]]+marketing_campaign[[#This Row],[AcceptedCmp3]]</f>
        <v>0</v>
      </c>
      <c r="B467" s="11">
        <v>66582</v>
      </c>
      <c r="I467">
        <v>1955</v>
      </c>
      <c r="S467">
        <v>71</v>
      </c>
    </row>
    <row r="468" spans="1:19" x14ac:dyDescent="0.35">
      <c r="A468" s="12">
        <f>marketing_campaign[[#This Row],[Response]]+marketing_campaign[[#This Row],[AcceptedCmp2]]+marketing_campaign[[#This Row],[AcceptedCmp1]]+marketing_campaign[[#This Row],[AcceptedCmp5]]+marketing_campaign[[#This Row],[AcceptedCmp4]]+marketing_campaign[[#This Row],[AcceptedCmp3]]</f>
        <v>3</v>
      </c>
      <c r="B468" s="11">
        <v>75261</v>
      </c>
      <c r="I468">
        <v>1970</v>
      </c>
      <c r="S468">
        <v>56</v>
      </c>
    </row>
    <row r="469" spans="1:19" x14ac:dyDescent="0.35">
      <c r="A469" s="11">
        <f>marketing_campaign[[#This Row],[Response]]+marketing_campaign[[#This Row],[AcceptedCmp2]]+marketing_campaign[[#This Row],[AcceptedCmp1]]+marketing_campaign[[#This Row],[AcceptedCmp5]]+marketing_campaign[[#This Row],[AcceptedCmp4]]+marketing_campaign[[#This Row],[AcceptedCmp3]]</f>
        <v>0</v>
      </c>
      <c r="B469" s="11">
        <v>31880</v>
      </c>
      <c r="I469">
        <v>1951</v>
      </c>
      <c r="S469">
        <v>75</v>
      </c>
    </row>
    <row r="470" spans="1:19" x14ac:dyDescent="0.35">
      <c r="A470" s="12">
        <f>marketing_campaign[[#This Row],[Response]]+marketing_campaign[[#This Row],[AcceptedCmp2]]+marketing_campaign[[#This Row],[AcceptedCmp1]]+marketing_campaign[[#This Row],[AcceptedCmp5]]+marketing_campaign[[#This Row],[AcceptedCmp4]]+marketing_campaign[[#This Row],[AcceptedCmp3]]</f>
        <v>0</v>
      </c>
      <c r="B470" s="11">
        <v>53790</v>
      </c>
      <c r="I470">
        <v>1971</v>
      </c>
      <c r="S470">
        <v>55</v>
      </c>
    </row>
    <row r="471" spans="1:19" x14ac:dyDescent="0.35">
      <c r="A471" s="11">
        <f>marketing_campaign[[#This Row],[Response]]+marketing_campaign[[#This Row],[AcceptedCmp2]]+marketing_campaign[[#This Row],[AcceptedCmp1]]+marketing_campaign[[#This Row],[AcceptedCmp5]]+marketing_campaign[[#This Row],[AcceptedCmp4]]+marketing_campaign[[#This Row],[AcceptedCmp3]]</f>
        <v>0</v>
      </c>
      <c r="B471" s="11">
        <v>49269</v>
      </c>
      <c r="I471">
        <v>1975</v>
      </c>
      <c r="S471">
        <v>51</v>
      </c>
    </row>
    <row r="472" spans="1:19" x14ac:dyDescent="0.35">
      <c r="A472" s="12">
        <f>marketing_campaign[[#This Row],[Response]]+marketing_campaign[[#This Row],[AcceptedCmp2]]+marketing_campaign[[#This Row],[AcceptedCmp1]]+marketing_campaign[[#This Row],[AcceptedCmp5]]+marketing_campaign[[#This Row],[AcceptedCmp4]]+marketing_campaign[[#This Row],[AcceptedCmp3]]</f>
        <v>0</v>
      </c>
      <c r="B472" s="11">
        <v>61456</v>
      </c>
      <c r="I472">
        <v>1980</v>
      </c>
      <c r="S472">
        <v>46</v>
      </c>
    </row>
    <row r="473" spans="1:19" x14ac:dyDescent="0.35">
      <c r="A473" s="11">
        <f>marketing_campaign[[#This Row],[Response]]+marketing_campaign[[#This Row],[AcceptedCmp2]]+marketing_campaign[[#This Row],[AcceptedCmp1]]+marketing_campaign[[#This Row],[AcceptedCmp5]]+marketing_campaign[[#This Row],[AcceptedCmp4]]+marketing_campaign[[#This Row],[AcceptedCmp3]]</f>
        <v>1</v>
      </c>
      <c r="B473" s="11">
        <v>37406</v>
      </c>
      <c r="I473">
        <v>1981</v>
      </c>
      <c r="S473">
        <v>45</v>
      </c>
    </row>
    <row r="474" spans="1:19" x14ac:dyDescent="0.35">
      <c r="A474" s="12">
        <f>marketing_campaign[[#This Row],[Response]]+marketing_campaign[[#This Row],[AcceptedCmp2]]+marketing_campaign[[#This Row],[AcceptedCmp1]]+marketing_campaign[[#This Row],[AcceptedCmp5]]+marketing_campaign[[#This Row],[AcceptedCmp4]]+marketing_campaign[[#This Row],[AcceptedCmp3]]</f>
        <v>2</v>
      </c>
      <c r="B474" s="11">
        <v>56937</v>
      </c>
      <c r="I474">
        <v>1978</v>
      </c>
      <c r="S474">
        <v>48</v>
      </c>
    </row>
    <row r="475" spans="1:19" x14ac:dyDescent="0.35">
      <c r="A475" s="11">
        <f>marketing_campaign[[#This Row],[Response]]+marketing_campaign[[#This Row],[AcceptedCmp2]]+marketing_campaign[[#This Row],[AcceptedCmp1]]+marketing_campaign[[#This Row],[AcceptedCmp5]]+marketing_campaign[[#This Row],[AcceptedCmp4]]+marketing_campaign[[#This Row],[AcceptedCmp3]]</f>
        <v>0</v>
      </c>
      <c r="B475" s="11">
        <v>38415</v>
      </c>
      <c r="I475">
        <v>1988</v>
      </c>
      <c r="S475">
        <v>38</v>
      </c>
    </row>
    <row r="476" spans="1:19" x14ac:dyDescent="0.35">
      <c r="A476" s="12">
        <f>marketing_campaign[[#This Row],[Response]]+marketing_campaign[[#This Row],[AcceptedCmp2]]+marketing_campaign[[#This Row],[AcceptedCmp1]]+marketing_campaign[[#This Row],[AcceptedCmp5]]+marketing_campaign[[#This Row],[AcceptedCmp4]]+marketing_campaign[[#This Row],[AcceptedCmp3]]</f>
        <v>0</v>
      </c>
      <c r="B476" s="11">
        <v>20518</v>
      </c>
      <c r="I476">
        <v>1956</v>
      </c>
      <c r="S476">
        <v>70</v>
      </c>
    </row>
    <row r="477" spans="1:19" x14ac:dyDescent="0.35">
      <c r="A477" s="11">
        <f>marketing_campaign[[#This Row],[Response]]+marketing_campaign[[#This Row],[AcceptedCmp2]]+marketing_campaign[[#This Row],[AcceptedCmp1]]+marketing_campaign[[#This Row],[AcceptedCmp5]]+marketing_campaign[[#This Row],[AcceptedCmp4]]+marketing_campaign[[#This Row],[AcceptedCmp3]]</f>
        <v>0</v>
      </c>
      <c r="B477" s="11">
        <v>62503</v>
      </c>
      <c r="I477">
        <v>1972</v>
      </c>
      <c r="S477">
        <v>54</v>
      </c>
    </row>
    <row r="478" spans="1:19" x14ac:dyDescent="0.35">
      <c r="A478" s="12">
        <f>marketing_campaign[[#This Row],[Response]]+marketing_campaign[[#This Row],[AcceptedCmp2]]+marketing_campaign[[#This Row],[AcceptedCmp1]]+marketing_campaign[[#This Row],[AcceptedCmp5]]+marketing_campaign[[#This Row],[AcceptedCmp4]]+marketing_campaign[[#This Row],[AcceptedCmp3]]</f>
        <v>0</v>
      </c>
      <c r="B478" s="11">
        <v>41644</v>
      </c>
      <c r="I478">
        <v>1977</v>
      </c>
      <c r="S478">
        <v>49</v>
      </c>
    </row>
    <row r="479" spans="1:19" x14ac:dyDescent="0.35">
      <c r="A479" s="11">
        <f>marketing_campaign[[#This Row],[Response]]+marketing_campaign[[#This Row],[AcceptedCmp2]]+marketing_campaign[[#This Row],[AcceptedCmp1]]+marketing_campaign[[#This Row],[AcceptedCmp5]]+marketing_campaign[[#This Row],[AcceptedCmp4]]+marketing_campaign[[#This Row],[AcceptedCmp3]]</f>
        <v>0</v>
      </c>
      <c r="B479" s="11">
        <v>55842</v>
      </c>
      <c r="I479">
        <v>1972</v>
      </c>
      <c r="S479">
        <v>54</v>
      </c>
    </row>
    <row r="480" spans="1:19" x14ac:dyDescent="0.35">
      <c r="A480" s="12">
        <f>marketing_campaign[[#This Row],[Response]]+marketing_campaign[[#This Row],[AcceptedCmp2]]+marketing_campaign[[#This Row],[AcceptedCmp1]]+marketing_campaign[[#This Row],[AcceptedCmp5]]+marketing_campaign[[#This Row],[AcceptedCmp4]]+marketing_campaign[[#This Row],[AcceptedCmp3]]</f>
        <v>0</v>
      </c>
      <c r="B480" s="11">
        <v>62010</v>
      </c>
      <c r="I480">
        <v>1977</v>
      </c>
      <c r="S480">
        <v>49</v>
      </c>
    </row>
    <row r="481" spans="1:19" x14ac:dyDescent="0.35">
      <c r="A481" s="11">
        <f>marketing_campaign[[#This Row],[Response]]+marketing_campaign[[#This Row],[AcceptedCmp2]]+marketing_campaign[[#This Row],[AcceptedCmp1]]+marketing_campaign[[#This Row],[AcceptedCmp5]]+marketing_campaign[[#This Row],[AcceptedCmp4]]+marketing_campaign[[#This Row],[AcceptedCmp3]]</f>
        <v>0</v>
      </c>
      <c r="B481" s="11">
        <v>41124</v>
      </c>
      <c r="I481">
        <v>1973</v>
      </c>
      <c r="S481">
        <v>53</v>
      </c>
    </row>
    <row r="482" spans="1:19" x14ac:dyDescent="0.35">
      <c r="A482" s="12">
        <f>marketing_campaign[[#This Row],[Response]]+marketing_campaign[[#This Row],[AcceptedCmp2]]+marketing_campaign[[#This Row],[AcceptedCmp1]]+marketing_campaign[[#This Row],[AcceptedCmp5]]+marketing_campaign[[#This Row],[AcceptedCmp4]]+marketing_campaign[[#This Row],[AcceptedCmp3]]</f>
        <v>0</v>
      </c>
      <c r="B482" s="11">
        <v>38961</v>
      </c>
      <c r="I482">
        <v>1972</v>
      </c>
      <c r="S482">
        <v>54</v>
      </c>
    </row>
    <row r="483" spans="1:19" x14ac:dyDescent="0.35">
      <c r="A483" s="11">
        <f>marketing_campaign[[#This Row],[Response]]+marketing_campaign[[#This Row],[AcceptedCmp2]]+marketing_campaign[[#This Row],[AcceptedCmp1]]+marketing_campaign[[#This Row],[AcceptedCmp5]]+marketing_campaign[[#This Row],[AcceptedCmp4]]+marketing_campaign[[#This Row],[AcceptedCmp3]]</f>
        <v>0</v>
      </c>
      <c r="B483" s="11">
        <v>37760</v>
      </c>
      <c r="I483">
        <v>1974</v>
      </c>
      <c r="S483">
        <v>52</v>
      </c>
    </row>
    <row r="484" spans="1:19" x14ac:dyDescent="0.35">
      <c r="A484" s="12">
        <f>marketing_campaign[[#This Row],[Response]]+marketing_campaign[[#This Row],[AcceptedCmp2]]+marketing_campaign[[#This Row],[AcceptedCmp1]]+marketing_campaign[[#This Row],[AcceptedCmp5]]+marketing_campaign[[#This Row],[AcceptedCmp4]]+marketing_campaign[[#This Row],[AcceptedCmp3]]</f>
        <v>2</v>
      </c>
      <c r="B484" s="11">
        <v>32233</v>
      </c>
      <c r="I484">
        <v>1975</v>
      </c>
      <c r="S484">
        <v>51</v>
      </c>
    </row>
    <row r="485" spans="1:19" x14ac:dyDescent="0.35">
      <c r="A485" s="11">
        <f>marketing_campaign[[#This Row],[Response]]+marketing_campaign[[#This Row],[AcceptedCmp2]]+marketing_campaign[[#This Row],[AcceptedCmp1]]+marketing_campaign[[#This Row],[AcceptedCmp5]]+marketing_campaign[[#This Row],[AcceptedCmp4]]+marketing_campaign[[#This Row],[AcceptedCmp3]]</f>
        <v>0</v>
      </c>
      <c r="B485" s="11">
        <v>43057</v>
      </c>
      <c r="I485">
        <v>1960</v>
      </c>
      <c r="S485">
        <v>66</v>
      </c>
    </row>
    <row r="486" spans="1:19" x14ac:dyDescent="0.35">
      <c r="A486" s="12">
        <f>marketing_campaign[[#This Row],[Response]]+marketing_campaign[[#This Row],[AcceptedCmp2]]+marketing_campaign[[#This Row],[AcceptedCmp1]]+marketing_campaign[[#This Row],[AcceptedCmp5]]+marketing_campaign[[#This Row],[AcceptedCmp4]]+marketing_campaign[[#This Row],[AcceptedCmp3]]</f>
        <v>0</v>
      </c>
      <c r="B486" s="11">
        <v>83151</v>
      </c>
      <c r="I486">
        <v>1964</v>
      </c>
      <c r="S486">
        <v>62</v>
      </c>
    </row>
    <row r="487" spans="1:19" x14ac:dyDescent="0.35">
      <c r="A487" s="11">
        <f>marketing_campaign[[#This Row],[Response]]+marketing_campaign[[#This Row],[AcceptedCmp2]]+marketing_campaign[[#This Row],[AcceptedCmp1]]+marketing_campaign[[#This Row],[AcceptedCmp5]]+marketing_campaign[[#This Row],[AcceptedCmp4]]+marketing_campaign[[#This Row],[AcceptedCmp3]]</f>
        <v>1</v>
      </c>
      <c r="B487" s="11">
        <v>78825</v>
      </c>
      <c r="I487">
        <v>1976</v>
      </c>
      <c r="S487">
        <v>50</v>
      </c>
    </row>
    <row r="488" spans="1:19" x14ac:dyDescent="0.35">
      <c r="A488" s="12">
        <f>marketing_campaign[[#This Row],[Response]]+marketing_campaign[[#This Row],[AcceptedCmp2]]+marketing_campaign[[#This Row],[AcceptedCmp1]]+marketing_campaign[[#This Row],[AcceptedCmp5]]+marketing_campaign[[#This Row],[AcceptedCmp4]]+marketing_campaign[[#This Row],[AcceptedCmp3]]</f>
        <v>0</v>
      </c>
      <c r="B488" s="11">
        <v>65104</v>
      </c>
      <c r="I488">
        <v>1974</v>
      </c>
      <c r="S488">
        <v>52</v>
      </c>
    </row>
    <row r="489" spans="1:19" x14ac:dyDescent="0.35">
      <c r="A489" s="11">
        <f>marketing_campaign[[#This Row],[Response]]+marketing_campaign[[#This Row],[AcceptedCmp2]]+marketing_campaign[[#This Row],[AcceptedCmp1]]+marketing_campaign[[#This Row],[AcceptedCmp5]]+marketing_campaign[[#This Row],[AcceptedCmp4]]+marketing_campaign[[#This Row],[AcceptedCmp3]]</f>
        <v>0</v>
      </c>
      <c r="B489" s="11">
        <v>60093</v>
      </c>
      <c r="I489">
        <v>1969</v>
      </c>
      <c r="S489">
        <v>57</v>
      </c>
    </row>
    <row r="490" spans="1:19" x14ac:dyDescent="0.35">
      <c r="A490" s="12">
        <f>marketing_campaign[[#This Row],[Response]]+marketing_campaign[[#This Row],[AcceptedCmp2]]+marketing_campaign[[#This Row],[AcceptedCmp1]]+marketing_campaign[[#This Row],[AcceptedCmp5]]+marketing_campaign[[#This Row],[AcceptedCmp4]]+marketing_campaign[[#This Row],[AcceptedCmp3]]</f>
        <v>0</v>
      </c>
      <c r="B490" s="11">
        <v>14045</v>
      </c>
      <c r="I490">
        <v>1952</v>
      </c>
      <c r="S490">
        <v>74</v>
      </c>
    </row>
    <row r="491" spans="1:19" x14ac:dyDescent="0.35">
      <c r="A491" s="11">
        <f>marketing_campaign[[#This Row],[Response]]+marketing_campaign[[#This Row],[AcceptedCmp2]]+marketing_campaign[[#This Row],[AcceptedCmp1]]+marketing_campaign[[#This Row],[AcceptedCmp5]]+marketing_campaign[[#This Row],[AcceptedCmp4]]+marketing_campaign[[#This Row],[AcceptedCmp3]]</f>
        <v>0</v>
      </c>
      <c r="B491" s="11">
        <v>28457</v>
      </c>
      <c r="I491">
        <v>1958</v>
      </c>
      <c r="S491">
        <v>68</v>
      </c>
    </row>
    <row r="492" spans="1:19" x14ac:dyDescent="0.35">
      <c r="A492" s="12">
        <f>marketing_campaign[[#This Row],[Response]]+marketing_campaign[[#This Row],[AcceptedCmp2]]+marketing_campaign[[#This Row],[AcceptedCmp1]]+marketing_campaign[[#This Row],[AcceptedCmp5]]+marketing_campaign[[#This Row],[AcceptedCmp4]]+marketing_campaign[[#This Row],[AcceptedCmp3]]</f>
        <v>0</v>
      </c>
      <c r="B492" s="11">
        <v>78952</v>
      </c>
      <c r="I492">
        <v>1976</v>
      </c>
      <c r="S492">
        <v>50</v>
      </c>
    </row>
    <row r="493" spans="1:19" x14ac:dyDescent="0.35">
      <c r="A493" s="11">
        <f>marketing_campaign[[#This Row],[Response]]+marketing_campaign[[#This Row],[AcceptedCmp2]]+marketing_campaign[[#This Row],[AcceptedCmp1]]+marketing_campaign[[#This Row],[AcceptedCmp5]]+marketing_campaign[[#This Row],[AcceptedCmp4]]+marketing_campaign[[#This Row],[AcceptedCmp3]]</f>
        <v>0</v>
      </c>
      <c r="B493" s="11">
        <v>46310</v>
      </c>
      <c r="I493">
        <v>1955</v>
      </c>
      <c r="S493">
        <v>71</v>
      </c>
    </row>
    <row r="494" spans="1:19" x14ac:dyDescent="0.35">
      <c r="A494" s="12">
        <f>marketing_campaign[[#This Row],[Response]]+marketing_campaign[[#This Row],[AcceptedCmp2]]+marketing_campaign[[#This Row],[AcceptedCmp1]]+marketing_campaign[[#This Row],[AcceptedCmp5]]+marketing_campaign[[#This Row],[AcceptedCmp4]]+marketing_campaign[[#This Row],[AcceptedCmp3]]</f>
        <v>1</v>
      </c>
      <c r="B494" s="11">
        <v>76005</v>
      </c>
      <c r="I494">
        <v>1964</v>
      </c>
      <c r="S494">
        <v>62</v>
      </c>
    </row>
    <row r="495" spans="1:19" x14ac:dyDescent="0.35">
      <c r="A495" s="11">
        <f>marketing_campaign[[#This Row],[Response]]+marketing_campaign[[#This Row],[AcceptedCmp2]]+marketing_campaign[[#This Row],[AcceptedCmp1]]+marketing_campaign[[#This Row],[AcceptedCmp5]]+marketing_campaign[[#This Row],[AcceptedCmp4]]+marketing_campaign[[#This Row],[AcceptedCmp3]]</f>
        <v>0</v>
      </c>
      <c r="B495" s="11">
        <v>58308</v>
      </c>
      <c r="I495">
        <v>1944</v>
      </c>
      <c r="S495">
        <v>82</v>
      </c>
    </row>
    <row r="496" spans="1:19" x14ac:dyDescent="0.35">
      <c r="A496" s="12">
        <f>marketing_campaign[[#This Row],[Response]]+marketing_campaign[[#This Row],[AcceptedCmp2]]+marketing_campaign[[#This Row],[AcceptedCmp1]]+marketing_campaign[[#This Row],[AcceptedCmp5]]+marketing_campaign[[#This Row],[AcceptedCmp4]]+marketing_campaign[[#This Row],[AcceptedCmp3]]</f>
        <v>1</v>
      </c>
      <c r="B496" s="11">
        <v>55614</v>
      </c>
      <c r="I496">
        <v>1962</v>
      </c>
      <c r="S496">
        <v>64</v>
      </c>
    </row>
    <row r="497" spans="1:19" x14ac:dyDescent="0.35">
      <c r="A497" s="11">
        <f>marketing_campaign[[#This Row],[Response]]+marketing_campaign[[#This Row],[AcceptedCmp2]]+marketing_campaign[[#This Row],[AcceptedCmp1]]+marketing_campaign[[#This Row],[AcceptedCmp5]]+marketing_campaign[[#This Row],[AcceptedCmp4]]+marketing_campaign[[#This Row],[AcceptedCmp3]]</f>
        <v>0</v>
      </c>
      <c r="B497" s="11">
        <v>59432</v>
      </c>
      <c r="I497">
        <v>1978</v>
      </c>
      <c r="S497">
        <v>48</v>
      </c>
    </row>
    <row r="498" spans="1:19" x14ac:dyDescent="0.35">
      <c r="A498" s="12">
        <f>marketing_campaign[[#This Row],[Response]]+marketing_campaign[[#This Row],[AcceptedCmp2]]+marketing_campaign[[#This Row],[AcceptedCmp1]]+marketing_campaign[[#This Row],[AcceptedCmp5]]+marketing_campaign[[#This Row],[AcceptedCmp4]]+marketing_campaign[[#This Row],[AcceptedCmp3]]</f>
        <v>0</v>
      </c>
      <c r="B498" s="11">
        <v>55563</v>
      </c>
      <c r="I498">
        <v>1971</v>
      </c>
      <c r="S498">
        <v>55</v>
      </c>
    </row>
    <row r="499" spans="1:19" x14ac:dyDescent="0.35">
      <c r="A499" s="11">
        <f>marketing_campaign[[#This Row],[Response]]+marketing_campaign[[#This Row],[AcceptedCmp2]]+marketing_campaign[[#This Row],[AcceptedCmp1]]+marketing_campaign[[#This Row],[AcceptedCmp5]]+marketing_campaign[[#This Row],[AcceptedCmp4]]+marketing_campaign[[#This Row],[AcceptedCmp3]]</f>
        <v>0</v>
      </c>
      <c r="B499" s="11">
        <v>78642</v>
      </c>
      <c r="I499">
        <v>1949</v>
      </c>
      <c r="S499">
        <v>77</v>
      </c>
    </row>
    <row r="500" spans="1:19" x14ac:dyDescent="0.35">
      <c r="A500" s="12">
        <f>marketing_campaign[[#This Row],[Response]]+marketing_campaign[[#This Row],[AcceptedCmp2]]+marketing_campaign[[#This Row],[AcceptedCmp1]]+marketing_campaign[[#This Row],[AcceptedCmp5]]+marketing_campaign[[#This Row],[AcceptedCmp4]]+marketing_campaign[[#This Row],[AcceptedCmp3]]</f>
        <v>0</v>
      </c>
      <c r="B500" s="11">
        <v>67911</v>
      </c>
      <c r="I500">
        <v>1944</v>
      </c>
      <c r="S500">
        <v>82</v>
      </c>
    </row>
    <row r="501" spans="1:19" x14ac:dyDescent="0.35">
      <c r="A501" s="11">
        <f>marketing_campaign[[#This Row],[Response]]+marketing_campaign[[#This Row],[AcceptedCmp2]]+marketing_campaign[[#This Row],[AcceptedCmp1]]+marketing_campaign[[#This Row],[AcceptedCmp5]]+marketing_campaign[[#This Row],[AcceptedCmp4]]+marketing_campaign[[#This Row],[AcceptedCmp3]]</f>
        <v>0</v>
      </c>
      <c r="B501" s="11">
        <v>65275</v>
      </c>
      <c r="I501">
        <v>1950</v>
      </c>
      <c r="S501">
        <v>76</v>
      </c>
    </row>
    <row r="502" spans="1:19" x14ac:dyDescent="0.35">
      <c r="A502" s="12">
        <f>marketing_campaign[[#This Row],[Response]]+marketing_campaign[[#This Row],[AcceptedCmp2]]+marketing_campaign[[#This Row],[AcceptedCmp1]]+marketing_campaign[[#This Row],[AcceptedCmp5]]+marketing_campaign[[#This Row],[AcceptedCmp4]]+marketing_campaign[[#This Row],[AcceptedCmp3]]</f>
        <v>0</v>
      </c>
      <c r="B502" s="11">
        <v>27203</v>
      </c>
      <c r="I502">
        <v>1961</v>
      </c>
      <c r="S502">
        <v>65</v>
      </c>
    </row>
    <row r="503" spans="1:19" x14ac:dyDescent="0.35">
      <c r="A503" s="11">
        <f>marketing_campaign[[#This Row],[Response]]+marketing_campaign[[#This Row],[AcceptedCmp2]]+marketing_campaign[[#This Row],[AcceptedCmp1]]+marketing_campaign[[#This Row],[AcceptedCmp5]]+marketing_campaign[[#This Row],[AcceptedCmp4]]+marketing_campaign[[#This Row],[AcceptedCmp3]]</f>
        <v>0</v>
      </c>
      <c r="B503" s="11">
        <v>48330</v>
      </c>
      <c r="I503">
        <v>1990</v>
      </c>
      <c r="S503">
        <v>36</v>
      </c>
    </row>
    <row r="504" spans="1:19" x14ac:dyDescent="0.35">
      <c r="A504" s="12">
        <f>marketing_campaign[[#This Row],[Response]]+marketing_campaign[[#This Row],[AcceptedCmp2]]+marketing_campaign[[#This Row],[AcceptedCmp1]]+marketing_campaign[[#This Row],[AcceptedCmp5]]+marketing_campaign[[#This Row],[AcceptedCmp4]]+marketing_campaign[[#This Row],[AcceptedCmp3]]</f>
        <v>0</v>
      </c>
      <c r="B504" s="11">
        <v>24279</v>
      </c>
      <c r="I504">
        <v>1985</v>
      </c>
      <c r="S504">
        <v>41</v>
      </c>
    </row>
    <row r="505" spans="1:19" x14ac:dyDescent="0.35">
      <c r="A505" s="11">
        <f>marketing_campaign[[#This Row],[Response]]+marketing_campaign[[#This Row],[AcceptedCmp2]]+marketing_campaign[[#This Row],[AcceptedCmp1]]+marketing_campaign[[#This Row],[AcceptedCmp5]]+marketing_campaign[[#This Row],[AcceptedCmp4]]+marketing_campaign[[#This Row],[AcceptedCmp3]]</f>
        <v>0</v>
      </c>
      <c r="B505" s="11">
        <v>64355</v>
      </c>
      <c r="I505">
        <v>1956</v>
      </c>
      <c r="S505">
        <v>70</v>
      </c>
    </row>
    <row r="506" spans="1:19" x14ac:dyDescent="0.35">
      <c r="A506" s="12">
        <f>marketing_campaign[[#This Row],[Response]]+marketing_campaign[[#This Row],[AcceptedCmp2]]+marketing_campaign[[#This Row],[AcceptedCmp1]]+marketing_campaign[[#This Row],[AcceptedCmp5]]+marketing_campaign[[#This Row],[AcceptedCmp4]]+marketing_campaign[[#This Row],[AcceptedCmp3]]</f>
        <v>0</v>
      </c>
      <c r="B506" s="11">
        <v>50943</v>
      </c>
      <c r="I506">
        <v>1953</v>
      </c>
      <c r="S506">
        <v>73</v>
      </c>
    </row>
    <row r="507" spans="1:19" x14ac:dyDescent="0.35">
      <c r="A507" s="11">
        <f>marketing_campaign[[#This Row],[Response]]+marketing_campaign[[#This Row],[AcceptedCmp2]]+marketing_campaign[[#This Row],[AcceptedCmp1]]+marketing_campaign[[#This Row],[AcceptedCmp5]]+marketing_campaign[[#This Row],[AcceptedCmp4]]+marketing_campaign[[#This Row],[AcceptedCmp3]]</f>
        <v>0</v>
      </c>
      <c r="B507" s="11">
        <v>53653</v>
      </c>
      <c r="I507">
        <v>1976</v>
      </c>
      <c r="S507">
        <v>50</v>
      </c>
    </row>
    <row r="508" spans="1:19" x14ac:dyDescent="0.35">
      <c r="A508" s="12">
        <f>marketing_campaign[[#This Row],[Response]]+marketing_campaign[[#This Row],[AcceptedCmp2]]+marketing_campaign[[#This Row],[AcceptedCmp1]]+marketing_campaign[[#This Row],[AcceptedCmp5]]+marketing_campaign[[#This Row],[AcceptedCmp4]]+marketing_campaign[[#This Row],[AcceptedCmp3]]</f>
        <v>0</v>
      </c>
      <c r="B508" s="11">
        <v>65665</v>
      </c>
      <c r="I508">
        <v>1989</v>
      </c>
      <c r="S508">
        <v>37</v>
      </c>
    </row>
    <row r="509" spans="1:19" x14ac:dyDescent="0.35">
      <c r="A509" s="11">
        <f>marketing_campaign[[#This Row],[Response]]+marketing_campaign[[#This Row],[AcceptedCmp2]]+marketing_campaign[[#This Row],[AcceptedCmp1]]+marketing_campaign[[#This Row],[AcceptedCmp5]]+marketing_campaign[[#This Row],[AcceptedCmp4]]+marketing_campaign[[#This Row],[AcceptedCmp3]]</f>
        <v>0</v>
      </c>
      <c r="B509" s="11">
        <v>81217</v>
      </c>
      <c r="I509">
        <v>1992</v>
      </c>
      <c r="S509">
        <v>34</v>
      </c>
    </row>
    <row r="510" spans="1:19" x14ac:dyDescent="0.35">
      <c r="A510" s="12">
        <f>marketing_campaign[[#This Row],[Response]]+marketing_campaign[[#This Row],[AcceptedCmp2]]+marketing_campaign[[#This Row],[AcceptedCmp1]]+marketing_campaign[[#This Row],[AcceptedCmp5]]+marketing_campaign[[#This Row],[AcceptedCmp4]]+marketing_campaign[[#This Row],[AcceptedCmp3]]</f>
        <v>0</v>
      </c>
      <c r="B510" s="11">
        <v>34935</v>
      </c>
      <c r="I510">
        <v>1959</v>
      </c>
      <c r="S510">
        <v>67</v>
      </c>
    </row>
    <row r="511" spans="1:19" x14ac:dyDescent="0.35">
      <c r="A511" s="11">
        <f>marketing_campaign[[#This Row],[Response]]+marketing_campaign[[#This Row],[AcceptedCmp2]]+marketing_campaign[[#This Row],[AcceptedCmp1]]+marketing_campaign[[#This Row],[AcceptedCmp5]]+marketing_campaign[[#This Row],[AcceptedCmp4]]+marketing_campaign[[#This Row],[AcceptedCmp3]]</f>
        <v>0</v>
      </c>
      <c r="B511" s="11">
        <v>61250</v>
      </c>
      <c r="I511">
        <v>1981</v>
      </c>
      <c r="S511">
        <v>45</v>
      </c>
    </row>
    <row r="512" spans="1:19" x14ac:dyDescent="0.35">
      <c r="A512" s="12">
        <f>marketing_campaign[[#This Row],[Response]]+marketing_campaign[[#This Row],[AcceptedCmp2]]+marketing_campaign[[#This Row],[AcceptedCmp1]]+marketing_campaign[[#This Row],[AcceptedCmp5]]+marketing_campaign[[#This Row],[AcceptedCmp4]]+marketing_campaign[[#This Row],[AcceptedCmp3]]</f>
        <v>1</v>
      </c>
      <c r="B512" s="11">
        <v>39665</v>
      </c>
      <c r="I512">
        <v>1979</v>
      </c>
      <c r="S512">
        <v>47</v>
      </c>
    </row>
    <row r="513" spans="1:19" x14ac:dyDescent="0.35">
      <c r="A513" s="11">
        <f>marketing_campaign[[#This Row],[Response]]+marketing_campaign[[#This Row],[AcceptedCmp2]]+marketing_campaign[[#This Row],[AcceptedCmp1]]+marketing_campaign[[#This Row],[AcceptedCmp5]]+marketing_campaign[[#This Row],[AcceptedCmp4]]+marketing_campaign[[#This Row],[AcceptedCmp3]]</f>
        <v>0</v>
      </c>
      <c r="B513" s="11">
        <v>60152</v>
      </c>
      <c r="I513">
        <v>1964</v>
      </c>
      <c r="S513">
        <v>62</v>
      </c>
    </row>
    <row r="514" spans="1:19" x14ac:dyDescent="0.35">
      <c r="A514" s="12">
        <f>marketing_campaign[[#This Row],[Response]]+marketing_campaign[[#This Row],[AcceptedCmp2]]+marketing_campaign[[#This Row],[AcceptedCmp1]]+marketing_campaign[[#This Row],[AcceptedCmp5]]+marketing_campaign[[#This Row],[AcceptedCmp4]]+marketing_campaign[[#This Row],[AcceptedCmp3]]</f>
        <v>1</v>
      </c>
      <c r="B514" s="11">
        <v>48920</v>
      </c>
      <c r="I514">
        <v>1959</v>
      </c>
      <c r="S514">
        <v>67</v>
      </c>
    </row>
    <row r="515" spans="1:19" x14ac:dyDescent="0.35">
      <c r="A515" s="11">
        <f>marketing_campaign[[#This Row],[Response]]+marketing_campaign[[#This Row],[AcceptedCmp2]]+marketing_campaign[[#This Row],[AcceptedCmp1]]+marketing_campaign[[#This Row],[AcceptedCmp5]]+marketing_campaign[[#This Row],[AcceptedCmp4]]+marketing_campaign[[#This Row],[AcceptedCmp3]]</f>
        <v>1</v>
      </c>
      <c r="B515" s="11">
        <v>89120</v>
      </c>
      <c r="I515">
        <v>1946</v>
      </c>
      <c r="S515">
        <v>80</v>
      </c>
    </row>
    <row r="516" spans="1:19" x14ac:dyDescent="0.35">
      <c r="A516" s="12">
        <f>marketing_campaign[[#This Row],[Response]]+marketing_campaign[[#This Row],[AcceptedCmp2]]+marketing_campaign[[#This Row],[AcceptedCmp1]]+marketing_campaign[[#This Row],[AcceptedCmp5]]+marketing_campaign[[#This Row],[AcceptedCmp4]]+marketing_campaign[[#This Row],[AcceptedCmp3]]</f>
        <v>0</v>
      </c>
      <c r="B516" s="11">
        <v>44124</v>
      </c>
      <c r="I516">
        <v>1975</v>
      </c>
      <c r="S516">
        <v>51</v>
      </c>
    </row>
    <row r="517" spans="1:19" x14ac:dyDescent="0.35">
      <c r="A517" s="11">
        <f>marketing_campaign[[#This Row],[Response]]+marketing_campaign[[#This Row],[AcceptedCmp2]]+marketing_campaign[[#This Row],[AcceptedCmp1]]+marketing_campaign[[#This Row],[AcceptedCmp5]]+marketing_campaign[[#This Row],[AcceptedCmp4]]+marketing_campaign[[#This Row],[AcceptedCmp3]]</f>
        <v>0</v>
      </c>
      <c r="B517" s="11">
        <v>81169</v>
      </c>
      <c r="I517">
        <v>1961</v>
      </c>
      <c r="S517">
        <v>65</v>
      </c>
    </row>
    <row r="518" spans="1:19" x14ac:dyDescent="0.35">
      <c r="A518" s="12">
        <f>marketing_campaign[[#This Row],[Response]]+marketing_campaign[[#This Row],[AcceptedCmp2]]+marketing_campaign[[#This Row],[AcceptedCmp1]]+marketing_campaign[[#This Row],[AcceptedCmp5]]+marketing_campaign[[#This Row],[AcceptedCmp4]]+marketing_campaign[[#This Row],[AcceptedCmp3]]</f>
        <v>0</v>
      </c>
      <c r="B518" s="11">
        <v>36443</v>
      </c>
      <c r="I518">
        <v>1990</v>
      </c>
      <c r="S518">
        <v>36</v>
      </c>
    </row>
    <row r="519" spans="1:19" x14ac:dyDescent="0.35">
      <c r="A519" s="11">
        <f>marketing_campaign[[#This Row],[Response]]+marketing_campaign[[#This Row],[AcceptedCmp2]]+marketing_campaign[[#This Row],[AcceptedCmp1]]+marketing_campaign[[#This Row],[AcceptedCmp5]]+marketing_campaign[[#This Row],[AcceptedCmp4]]+marketing_campaign[[#This Row],[AcceptedCmp3]]</f>
        <v>0</v>
      </c>
      <c r="B519" s="11">
        <v>26095</v>
      </c>
      <c r="I519">
        <v>1959</v>
      </c>
      <c r="S519">
        <v>67</v>
      </c>
    </row>
    <row r="520" spans="1:19" x14ac:dyDescent="0.35">
      <c r="A520" s="12">
        <f>marketing_campaign[[#This Row],[Response]]+marketing_campaign[[#This Row],[AcceptedCmp2]]+marketing_campaign[[#This Row],[AcceptedCmp1]]+marketing_campaign[[#This Row],[AcceptedCmp5]]+marketing_campaign[[#This Row],[AcceptedCmp4]]+marketing_campaign[[#This Row],[AcceptedCmp3]]</f>
        <v>0</v>
      </c>
      <c r="B520" s="11">
        <v>71367</v>
      </c>
      <c r="I520">
        <v>1944</v>
      </c>
      <c r="S520">
        <v>82</v>
      </c>
    </row>
    <row r="521" spans="1:19" x14ac:dyDescent="0.35">
      <c r="A521" s="11">
        <f>marketing_campaign[[#This Row],[Response]]+marketing_campaign[[#This Row],[AcceptedCmp2]]+marketing_campaign[[#This Row],[AcceptedCmp1]]+marketing_campaign[[#This Row],[AcceptedCmp5]]+marketing_campaign[[#This Row],[AcceptedCmp4]]+marketing_campaign[[#This Row],[AcceptedCmp3]]</f>
        <v>2</v>
      </c>
      <c r="B521" s="11">
        <v>80184</v>
      </c>
      <c r="I521">
        <v>1965</v>
      </c>
      <c r="S521">
        <v>61</v>
      </c>
    </row>
    <row r="522" spans="1:19" x14ac:dyDescent="0.35">
      <c r="A522" s="12">
        <f>marketing_campaign[[#This Row],[Response]]+marketing_campaign[[#This Row],[AcceptedCmp2]]+marketing_campaign[[#This Row],[AcceptedCmp1]]+marketing_campaign[[#This Row],[AcceptedCmp5]]+marketing_campaign[[#This Row],[AcceptedCmp4]]+marketing_campaign[[#This Row],[AcceptedCmp3]]</f>
        <v>0</v>
      </c>
      <c r="B522" s="11">
        <v>30630</v>
      </c>
      <c r="I522">
        <v>1987</v>
      </c>
      <c r="S522">
        <v>39</v>
      </c>
    </row>
    <row r="523" spans="1:19" x14ac:dyDescent="0.35">
      <c r="A523" s="11">
        <f>marketing_campaign[[#This Row],[Response]]+marketing_campaign[[#This Row],[AcceptedCmp2]]+marketing_campaign[[#This Row],[AcceptedCmp1]]+marketing_campaign[[#This Row],[AcceptedCmp5]]+marketing_campaign[[#This Row],[AcceptedCmp4]]+marketing_campaign[[#This Row],[AcceptedCmp3]]</f>
        <v>1</v>
      </c>
      <c r="B523" s="11">
        <v>73454</v>
      </c>
      <c r="I523">
        <v>1991</v>
      </c>
      <c r="S523">
        <v>35</v>
      </c>
    </row>
    <row r="524" spans="1:19" x14ac:dyDescent="0.35">
      <c r="A524" s="12">
        <f>marketing_campaign[[#This Row],[Response]]+marketing_campaign[[#This Row],[AcceptedCmp2]]+marketing_campaign[[#This Row],[AcceptedCmp1]]+marketing_campaign[[#This Row],[AcceptedCmp5]]+marketing_campaign[[#This Row],[AcceptedCmp4]]+marketing_campaign[[#This Row],[AcceptedCmp3]]</f>
        <v>0</v>
      </c>
      <c r="B524" s="11">
        <v>42691</v>
      </c>
      <c r="I524">
        <v>1953</v>
      </c>
      <c r="S524">
        <v>73</v>
      </c>
    </row>
    <row r="525" spans="1:19" x14ac:dyDescent="0.35">
      <c r="A525" s="11">
        <f>marketing_campaign[[#This Row],[Response]]+marketing_campaign[[#This Row],[AcceptedCmp2]]+marketing_campaign[[#This Row],[AcceptedCmp1]]+marketing_campaign[[#This Row],[AcceptedCmp5]]+marketing_campaign[[#This Row],[AcceptedCmp4]]+marketing_campaign[[#This Row],[AcceptedCmp3]]</f>
        <v>2</v>
      </c>
      <c r="B525" s="11">
        <v>70503</v>
      </c>
      <c r="I525">
        <v>1987</v>
      </c>
      <c r="S525">
        <v>39</v>
      </c>
    </row>
    <row r="526" spans="1:19" x14ac:dyDescent="0.35">
      <c r="A526" s="12">
        <f>marketing_campaign[[#This Row],[Response]]+marketing_campaign[[#This Row],[AcceptedCmp2]]+marketing_campaign[[#This Row],[AcceptedCmp1]]+marketing_campaign[[#This Row],[AcceptedCmp5]]+marketing_campaign[[#This Row],[AcceptedCmp4]]+marketing_campaign[[#This Row],[AcceptedCmp3]]</f>
        <v>1</v>
      </c>
      <c r="B526" s="11">
        <v>25545</v>
      </c>
      <c r="I526">
        <v>1986</v>
      </c>
      <c r="S526">
        <v>40</v>
      </c>
    </row>
    <row r="527" spans="1:19" x14ac:dyDescent="0.35">
      <c r="A527" s="11">
        <f>marketing_campaign[[#This Row],[Response]]+marketing_campaign[[#This Row],[AcceptedCmp2]]+marketing_campaign[[#This Row],[AcceptedCmp1]]+marketing_campaign[[#This Row],[AcceptedCmp5]]+marketing_campaign[[#This Row],[AcceptedCmp4]]+marketing_campaign[[#This Row],[AcceptedCmp3]]</f>
        <v>0</v>
      </c>
      <c r="B527" s="11">
        <v>32880</v>
      </c>
      <c r="I527">
        <v>1958</v>
      </c>
      <c r="S527">
        <v>68</v>
      </c>
    </row>
    <row r="528" spans="1:19" x14ac:dyDescent="0.35">
      <c r="A528" s="12">
        <f>marketing_campaign[[#This Row],[Response]]+marketing_campaign[[#This Row],[AcceptedCmp2]]+marketing_campaign[[#This Row],[AcceptedCmp1]]+marketing_campaign[[#This Row],[AcceptedCmp5]]+marketing_campaign[[#This Row],[AcceptedCmp4]]+marketing_campaign[[#This Row],[AcceptedCmp3]]</f>
        <v>0</v>
      </c>
      <c r="B528" s="11">
        <v>77863</v>
      </c>
      <c r="I528">
        <v>1977</v>
      </c>
      <c r="S528">
        <v>49</v>
      </c>
    </row>
    <row r="529" spans="1:19" x14ac:dyDescent="0.35">
      <c r="A529" s="11">
        <f>marketing_campaign[[#This Row],[Response]]+marketing_campaign[[#This Row],[AcceptedCmp2]]+marketing_campaign[[#This Row],[AcceptedCmp1]]+marketing_campaign[[#This Row],[AcceptedCmp5]]+marketing_campaign[[#This Row],[AcceptedCmp4]]+marketing_campaign[[#This Row],[AcceptedCmp3]]</f>
        <v>0</v>
      </c>
      <c r="B529" s="11">
        <v>50353</v>
      </c>
      <c r="I529">
        <v>1964</v>
      </c>
      <c r="S529">
        <v>62</v>
      </c>
    </row>
    <row r="530" spans="1:19" x14ac:dyDescent="0.35">
      <c r="A530" s="12">
        <f>marketing_campaign[[#This Row],[Response]]+marketing_campaign[[#This Row],[AcceptedCmp2]]+marketing_campaign[[#This Row],[AcceptedCmp1]]+marketing_campaign[[#This Row],[AcceptedCmp5]]+marketing_campaign[[#This Row],[AcceptedCmp4]]+marketing_campaign[[#This Row],[AcceptedCmp3]]</f>
        <v>0</v>
      </c>
      <c r="B530" s="11">
        <v>61839</v>
      </c>
      <c r="I530">
        <v>1960</v>
      </c>
      <c r="S530">
        <v>66</v>
      </c>
    </row>
    <row r="531" spans="1:19" x14ac:dyDescent="0.35">
      <c r="A531" s="11">
        <f>marketing_campaign[[#This Row],[Response]]+marketing_campaign[[#This Row],[AcceptedCmp2]]+marketing_campaign[[#This Row],[AcceptedCmp1]]+marketing_campaign[[#This Row],[AcceptedCmp5]]+marketing_campaign[[#This Row],[AcceptedCmp4]]+marketing_campaign[[#This Row],[AcceptedCmp3]]</f>
        <v>0</v>
      </c>
      <c r="B531" s="11">
        <v>49154</v>
      </c>
      <c r="I531">
        <v>1975</v>
      </c>
      <c r="S531">
        <v>51</v>
      </c>
    </row>
    <row r="532" spans="1:19" x14ac:dyDescent="0.35">
      <c r="A532" s="12">
        <f>marketing_campaign[[#This Row],[Response]]+marketing_campaign[[#This Row],[AcceptedCmp2]]+marketing_campaign[[#This Row],[AcceptedCmp1]]+marketing_campaign[[#This Row],[AcceptedCmp5]]+marketing_campaign[[#This Row],[AcceptedCmp4]]+marketing_campaign[[#This Row],[AcceptedCmp3]]</f>
        <v>0</v>
      </c>
      <c r="B532" s="11">
        <v>47682</v>
      </c>
      <c r="I532">
        <v>1969</v>
      </c>
      <c r="S532">
        <v>57</v>
      </c>
    </row>
    <row r="533" spans="1:19" x14ac:dyDescent="0.35">
      <c r="A533" s="11">
        <f>marketing_campaign[[#This Row],[Response]]+marketing_campaign[[#This Row],[AcceptedCmp2]]+marketing_campaign[[#This Row],[AcceptedCmp1]]+marketing_campaign[[#This Row],[AcceptedCmp5]]+marketing_campaign[[#This Row],[AcceptedCmp4]]+marketing_campaign[[#This Row],[AcceptedCmp3]]</f>
        <v>0</v>
      </c>
      <c r="B533" s="11">
        <v>72679</v>
      </c>
      <c r="I533">
        <v>1977</v>
      </c>
      <c r="S533">
        <v>49</v>
      </c>
    </row>
    <row r="534" spans="1:19" x14ac:dyDescent="0.35">
      <c r="A534" s="12">
        <f>marketing_campaign[[#This Row],[Response]]+marketing_campaign[[#This Row],[AcceptedCmp2]]+marketing_campaign[[#This Row],[AcceptedCmp1]]+marketing_campaign[[#This Row],[AcceptedCmp5]]+marketing_campaign[[#This Row],[AcceptedCmp4]]+marketing_campaign[[#This Row],[AcceptedCmp3]]</f>
        <v>1</v>
      </c>
      <c r="B534" s="11">
        <v>57954</v>
      </c>
      <c r="I534">
        <v>1962</v>
      </c>
      <c r="S534">
        <v>64</v>
      </c>
    </row>
    <row r="535" spans="1:19" x14ac:dyDescent="0.35">
      <c r="A535" s="11">
        <f>marketing_campaign[[#This Row],[Response]]+marketing_campaign[[#This Row],[AcceptedCmp2]]+marketing_campaign[[#This Row],[AcceptedCmp1]]+marketing_campaign[[#This Row],[AcceptedCmp5]]+marketing_campaign[[#This Row],[AcceptedCmp4]]+marketing_campaign[[#This Row],[AcceptedCmp3]]</f>
        <v>0</v>
      </c>
      <c r="B535" s="11">
        <v>65316</v>
      </c>
      <c r="I535">
        <v>1982</v>
      </c>
      <c r="S535">
        <v>44</v>
      </c>
    </row>
    <row r="536" spans="1:19" x14ac:dyDescent="0.35">
      <c r="A536" s="12">
        <f>marketing_campaign[[#This Row],[Response]]+marketing_campaign[[#This Row],[AcceptedCmp2]]+marketing_campaign[[#This Row],[AcceptedCmp1]]+marketing_campaign[[#This Row],[AcceptedCmp5]]+marketing_campaign[[#This Row],[AcceptedCmp4]]+marketing_campaign[[#This Row],[AcceptedCmp3]]</f>
        <v>0</v>
      </c>
      <c r="B536" s="11">
        <v>28567</v>
      </c>
      <c r="I536">
        <v>1951</v>
      </c>
      <c r="S536">
        <v>75</v>
      </c>
    </row>
    <row r="537" spans="1:19" x14ac:dyDescent="0.35">
      <c r="A537" s="11">
        <f>marketing_campaign[[#This Row],[Response]]+marketing_campaign[[#This Row],[AcceptedCmp2]]+marketing_campaign[[#This Row],[AcceptedCmp1]]+marketing_campaign[[#This Row],[AcceptedCmp5]]+marketing_campaign[[#This Row],[AcceptedCmp4]]+marketing_campaign[[#This Row],[AcceptedCmp3]]</f>
        <v>0</v>
      </c>
      <c r="B537" s="11">
        <v>47352</v>
      </c>
      <c r="I537">
        <v>1967</v>
      </c>
      <c r="S537">
        <v>59</v>
      </c>
    </row>
    <row r="538" spans="1:19" x14ac:dyDescent="0.35">
      <c r="A538" s="12">
        <f>marketing_campaign[[#This Row],[Response]]+marketing_campaign[[#This Row],[AcceptedCmp2]]+marketing_campaign[[#This Row],[AcceptedCmp1]]+marketing_campaign[[#This Row],[AcceptedCmp5]]+marketing_campaign[[#This Row],[AcceptedCmp4]]+marketing_campaign[[#This Row],[AcceptedCmp3]]</f>
        <v>0</v>
      </c>
      <c r="B538" s="11">
        <v>44931</v>
      </c>
      <c r="I538">
        <v>1967</v>
      </c>
      <c r="S538">
        <v>59</v>
      </c>
    </row>
    <row r="539" spans="1:19" x14ac:dyDescent="0.35">
      <c r="A539" s="11">
        <f>marketing_campaign[[#This Row],[Response]]+marketing_campaign[[#This Row],[AcceptedCmp2]]+marketing_campaign[[#This Row],[AcceptedCmp1]]+marketing_campaign[[#This Row],[AcceptedCmp5]]+marketing_campaign[[#This Row],[AcceptedCmp4]]+marketing_campaign[[#This Row],[AcceptedCmp3]]</f>
        <v>2</v>
      </c>
      <c r="B539" s="11">
        <v>76982</v>
      </c>
      <c r="I539">
        <v>1952</v>
      </c>
      <c r="S539">
        <v>74</v>
      </c>
    </row>
    <row r="540" spans="1:19" x14ac:dyDescent="0.35">
      <c r="A540" s="12">
        <f>marketing_campaign[[#This Row],[Response]]+marketing_campaign[[#This Row],[AcceptedCmp2]]+marketing_campaign[[#This Row],[AcceptedCmp1]]+marketing_campaign[[#This Row],[AcceptedCmp5]]+marketing_campaign[[#This Row],[AcceptedCmp4]]+marketing_campaign[[#This Row],[AcceptedCmp3]]</f>
        <v>0</v>
      </c>
      <c r="B540" s="11">
        <v>57247</v>
      </c>
      <c r="I540">
        <v>1981</v>
      </c>
      <c r="S540">
        <v>45</v>
      </c>
    </row>
    <row r="541" spans="1:19" x14ac:dyDescent="0.35">
      <c r="A541" s="11">
        <f>marketing_campaign[[#This Row],[Response]]+marketing_campaign[[#This Row],[AcceptedCmp2]]+marketing_campaign[[#This Row],[AcceptedCmp1]]+marketing_campaign[[#This Row],[AcceptedCmp5]]+marketing_campaign[[#This Row],[AcceptedCmp4]]+marketing_campaign[[#This Row],[AcceptedCmp3]]</f>
        <v>0</v>
      </c>
      <c r="B541" s="11">
        <v>22944</v>
      </c>
      <c r="I541">
        <v>1977</v>
      </c>
      <c r="S541">
        <v>49</v>
      </c>
    </row>
    <row r="542" spans="1:19" x14ac:dyDescent="0.35">
      <c r="A542" s="12">
        <f>marketing_campaign[[#This Row],[Response]]+marketing_campaign[[#This Row],[AcceptedCmp2]]+marketing_campaign[[#This Row],[AcceptedCmp1]]+marketing_campaign[[#This Row],[AcceptedCmp5]]+marketing_campaign[[#This Row],[AcceptedCmp4]]+marketing_campaign[[#This Row],[AcceptedCmp3]]</f>
        <v>0</v>
      </c>
      <c r="B542" s="11">
        <v>25315</v>
      </c>
      <c r="I542">
        <v>1969</v>
      </c>
      <c r="S542">
        <v>57</v>
      </c>
    </row>
    <row r="543" spans="1:19" x14ac:dyDescent="0.35">
      <c r="A543" s="11">
        <f>marketing_campaign[[#This Row],[Response]]+marketing_campaign[[#This Row],[AcceptedCmp2]]+marketing_campaign[[#This Row],[AcceptedCmp1]]+marketing_campaign[[#This Row],[AcceptedCmp5]]+marketing_campaign[[#This Row],[AcceptedCmp4]]+marketing_campaign[[#This Row],[AcceptedCmp3]]</f>
        <v>0</v>
      </c>
      <c r="B543" s="11">
        <v>43638</v>
      </c>
      <c r="I543">
        <v>1984</v>
      </c>
      <c r="S543">
        <v>42</v>
      </c>
    </row>
    <row r="544" spans="1:19" x14ac:dyDescent="0.35">
      <c r="A544" s="12">
        <f>marketing_campaign[[#This Row],[Response]]+marketing_campaign[[#This Row],[AcceptedCmp2]]+marketing_campaign[[#This Row],[AcceptedCmp1]]+marketing_campaign[[#This Row],[AcceptedCmp5]]+marketing_campaign[[#This Row],[AcceptedCmp4]]+marketing_campaign[[#This Row],[AcceptedCmp3]]</f>
        <v>0</v>
      </c>
      <c r="B544" s="11">
        <v>42710</v>
      </c>
      <c r="I544">
        <v>1982</v>
      </c>
      <c r="S544">
        <v>44</v>
      </c>
    </row>
    <row r="545" spans="1:19" x14ac:dyDescent="0.35">
      <c r="A545" s="11">
        <f>marketing_campaign[[#This Row],[Response]]+marketing_campaign[[#This Row],[AcceptedCmp2]]+marketing_campaign[[#This Row],[AcceptedCmp1]]+marketing_campaign[[#This Row],[AcceptedCmp5]]+marketing_campaign[[#This Row],[AcceptedCmp4]]+marketing_campaign[[#This Row],[AcceptedCmp3]]</f>
        <v>3</v>
      </c>
      <c r="B545" s="11">
        <v>84169</v>
      </c>
      <c r="I545">
        <v>1976</v>
      </c>
      <c r="S545">
        <v>50</v>
      </c>
    </row>
    <row r="546" spans="1:19" x14ac:dyDescent="0.35">
      <c r="A546" s="12">
        <f>marketing_campaign[[#This Row],[Response]]+marketing_campaign[[#This Row],[AcceptedCmp2]]+marketing_campaign[[#This Row],[AcceptedCmp1]]+marketing_campaign[[#This Row],[AcceptedCmp5]]+marketing_campaign[[#This Row],[AcceptedCmp4]]+marketing_campaign[[#This Row],[AcceptedCmp3]]</f>
        <v>0</v>
      </c>
      <c r="B546" s="11">
        <v>54058</v>
      </c>
      <c r="I546">
        <v>1990</v>
      </c>
      <c r="S546">
        <v>36</v>
      </c>
    </row>
    <row r="547" spans="1:19" x14ac:dyDescent="0.35">
      <c r="A547" s="11">
        <f>marketing_campaign[[#This Row],[Response]]+marketing_campaign[[#This Row],[AcceptedCmp2]]+marketing_campaign[[#This Row],[AcceptedCmp1]]+marketing_campaign[[#This Row],[AcceptedCmp5]]+marketing_campaign[[#This Row],[AcceptedCmp4]]+marketing_campaign[[#This Row],[AcceptedCmp3]]</f>
        <v>0</v>
      </c>
      <c r="B547" s="11">
        <v>24683</v>
      </c>
      <c r="I547">
        <v>1964</v>
      </c>
      <c r="S547">
        <v>62</v>
      </c>
    </row>
    <row r="548" spans="1:19" x14ac:dyDescent="0.35">
      <c r="A548" s="12">
        <f>marketing_campaign[[#This Row],[Response]]+marketing_campaign[[#This Row],[AcceptedCmp2]]+marketing_campaign[[#This Row],[AcceptedCmp1]]+marketing_campaign[[#This Row],[AcceptedCmp5]]+marketing_campaign[[#This Row],[AcceptedCmp4]]+marketing_campaign[[#This Row],[AcceptedCmp3]]</f>
        <v>1</v>
      </c>
      <c r="B548" s="11">
        <v>85620</v>
      </c>
      <c r="I548">
        <v>1980</v>
      </c>
      <c r="S548">
        <v>46</v>
      </c>
    </row>
    <row r="549" spans="1:19" x14ac:dyDescent="0.35">
      <c r="A549" s="11">
        <f>marketing_campaign[[#This Row],[Response]]+marketing_campaign[[#This Row],[AcceptedCmp2]]+marketing_campaign[[#This Row],[AcceptedCmp1]]+marketing_campaign[[#This Row],[AcceptedCmp5]]+marketing_campaign[[#This Row],[AcceptedCmp4]]+marketing_campaign[[#This Row],[AcceptedCmp3]]</f>
        <v>0</v>
      </c>
      <c r="B549" s="11">
        <v>47850</v>
      </c>
      <c r="I549">
        <v>1968</v>
      </c>
      <c r="S549">
        <v>58</v>
      </c>
    </row>
    <row r="550" spans="1:19" x14ac:dyDescent="0.35">
      <c r="A550" s="12">
        <f>marketing_campaign[[#This Row],[Response]]+marketing_campaign[[#This Row],[AcceptedCmp2]]+marketing_campaign[[#This Row],[AcceptedCmp1]]+marketing_campaign[[#This Row],[AcceptedCmp5]]+marketing_campaign[[#This Row],[AcceptedCmp4]]+marketing_campaign[[#This Row],[AcceptedCmp3]]</f>
        <v>2</v>
      </c>
      <c r="B550" s="11">
        <v>19514</v>
      </c>
      <c r="I550">
        <v>1973</v>
      </c>
      <c r="S550">
        <v>53</v>
      </c>
    </row>
    <row r="551" spans="1:19" x14ac:dyDescent="0.35">
      <c r="A551" s="11">
        <f>marketing_campaign[[#This Row],[Response]]+marketing_campaign[[#This Row],[AcceptedCmp2]]+marketing_campaign[[#This Row],[AcceptedCmp1]]+marketing_campaign[[#This Row],[AcceptedCmp5]]+marketing_campaign[[#This Row],[AcceptedCmp4]]+marketing_campaign[[#This Row],[AcceptedCmp3]]</f>
        <v>0</v>
      </c>
      <c r="B551" s="11">
        <v>27159</v>
      </c>
      <c r="I551">
        <v>1963</v>
      </c>
      <c r="S551">
        <v>63</v>
      </c>
    </row>
    <row r="552" spans="1:19" x14ac:dyDescent="0.35">
      <c r="A552" s="12">
        <f>marketing_campaign[[#This Row],[Response]]+marketing_campaign[[#This Row],[AcceptedCmp2]]+marketing_campaign[[#This Row],[AcceptedCmp1]]+marketing_campaign[[#This Row],[AcceptedCmp5]]+marketing_campaign[[#This Row],[AcceptedCmp4]]+marketing_campaign[[#This Row],[AcceptedCmp3]]</f>
        <v>0</v>
      </c>
      <c r="B552" s="11">
        <v>39548</v>
      </c>
      <c r="I552">
        <v>1989</v>
      </c>
      <c r="S552">
        <v>37</v>
      </c>
    </row>
    <row r="553" spans="1:19" x14ac:dyDescent="0.35">
      <c r="A553" s="11">
        <f>marketing_campaign[[#This Row],[Response]]+marketing_campaign[[#This Row],[AcceptedCmp2]]+marketing_campaign[[#This Row],[AcceptedCmp1]]+marketing_campaign[[#This Row],[AcceptedCmp5]]+marketing_campaign[[#This Row],[AcceptedCmp4]]+marketing_campaign[[#This Row],[AcceptedCmp3]]</f>
        <v>2</v>
      </c>
      <c r="B553" s="11">
        <v>21474</v>
      </c>
      <c r="I553">
        <v>1971</v>
      </c>
      <c r="S553">
        <v>55</v>
      </c>
    </row>
    <row r="554" spans="1:19" x14ac:dyDescent="0.35">
      <c r="A554" s="12">
        <f>marketing_campaign[[#This Row],[Response]]+marketing_campaign[[#This Row],[AcceptedCmp2]]+marketing_campaign[[#This Row],[AcceptedCmp1]]+marketing_campaign[[#This Row],[AcceptedCmp5]]+marketing_campaign[[#This Row],[AcceptedCmp4]]+marketing_campaign[[#This Row],[AcceptedCmp3]]</f>
        <v>0</v>
      </c>
      <c r="B554" s="11">
        <v>60504</v>
      </c>
      <c r="I554">
        <v>1963</v>
      </c>
      <c r="S554">
        <v>63</v>
      </c>
    </row>
    <row r="555" spans="1:19" x14ac:dyDescent="0.35">
      <c r="A555" s="11">
        <f>marketing_campaign[[#This Row],[Response]]+marketing_campaign[[#This Row],[AcceptedCmp2]]+marketing_campaign[[#This Row],[AcceptedCmp1]]+marketing_campaign[[#This Row],[AcceptedCmp5]]+marketing_campaign[[#This Row],[AcceptedCmp4]]+marketing_campaign[[#This Row],[AcceptedCmp3]]</f>
        <v>0</v>
      </c>
      <c r="B555" s="11">
        <v>22419</v>
      </c>
      <c r="I555">
        <v>1949</v>
      </c>
      <c r="S555">
        <v>77</v>
      </c>
    </row>
    <row r="556" spans="1:19" x14ac:dyDescent="0.35">
      <c r="A556" s="12">
        <f>marketing_campaign[[#This Row],[Response]]+marketing_campaign[[#This Row],[AcceptedCmp2]]+marketing_campaign[[#This Row],[AcceptedCmp1]]+marketing_campaign[[#This Row],[AcceptedCmp5]]+marketing_campaign[[#This Row],[AcceptedCmp4]]+marketing_campaign[[#This Row],[AcceptedCmp3]]</f>
        <v>1</v>
      </c>
      <c r="B556" s="11">
        <v>81698</v>
      </c>
      <c r="I556">
        <v>1952</v>
      </c>
      <c r="S556">
        <v>74</v>
      </c>
    </row>
    <row r="557" spans="1:19" x14ac:dyDescent="0.35">
      <c r="A557" s="11">
        <f>marketing_campaign[[#This Row],[Response]]+marketing_campaign[[#This Row],[AcceptedCmp2]]+marketing_campaign[[#This Row],[AcceptedCmp1]]+marketing_campaign[[#This Row],[AcceptedCmp5]]+marketing_campaign[[#This Row],[AcceptedCmp4]]+marketing_campaign[[#This Row],[AcceptedCmp3]]</f>
        <v>0</v>
      </c>
      <c r="B557" s="11">
        <v>43462</v>
      </c>
      <c r="I557">
        <v>1978</v>
      </c>
      <c r="S557">
        <v>48</v>
      </c>
    </row>
    <row r="558" spans="1:19" x14ac:dyDescent="0.35">
      <c r="A558" s="12">
        <f>marketing_campaign[[#This Row],[Response]]+marketing_campaign[[#This Row],[AcceptedCmp2]]+marketing_campaign[[#This Row],[AcceptedCmp1]]+marketing_campaign[[#This Row],[AcceptedCmp5]]+marketing_campaign[[#This Row],[AcceptedCmp4]]+marketing_campaign[[#This Row],[AcceptedCmp3]]</f>
        <v>0</v>
      </c>
      <c r="B558" s="11">
        <v>54880</v>
      </c>
      <c r="I558">
        <v>1982</v>
      </c>
      <c r="S558">
        <v>44</v>
      </c>
    </row>
    <row r="559" spans="1:19" x14ac:dyDescent="0.35">
      <c r="A559" s="11">
        <f>marketing_campaign[[#This Row],[Response]]+marketing_campaign[[#This Row],[AcceptedCmp2]]+marketing_campaign[[#This Row],[AcceptedCmp1]]+marketing_campaign[[#This Row],[AcceptedCmp5]]+marketing_campaign[[#This Row],[AcceptedCmp4]]+marketing_campaign[[#This Row],[AcceptedCmp3]]</f>
        <v>1</v>
      </c>
      <c r="B559" s="11">
        <v>79908</v>
      </c>
      <c r="I559">
        <v>1970</v>
      </c>
      <c r="S559">
        <v>56</v>
      </c>
    </row>
    <row r="560" spans="1:19" x14ac:dyDescent="0.35">
      <c r="A560" s="12">
        <f>marketing_campaign[[#This Row],[Response]]+marketing_campaign[[#This Row],[AcceptedCmp2]]+marketing_campaign[[#This Row],[AcceptedCmp1]]+marketing_campaign[[#This Row],[AcceptedCmp5]]+marketing_campaign[[#This Row],[AcceptedCmp4]]+marketing_campaign[[#This Row],[AcceptedCmp3]]</f>
        <v>0</v>
      </c>
      <c r="B560" s="11">
        <v>15315</v>
      </c>
      <c r="I560">
        <v>1959</v>
      </c>
      <c r="S560">
        <v>67</v>
      </c>
    </row>
    <row r="561" spans="1:19" x14ac:dyDescent="0.35">
      <c r="A561" s="11">
        <f>marketing_campaign[[#This Row],[Response]]+marketing_campaign[[#This Row],[AcceptedCmp2]]+marketing_campaign[[#This Row],[AcceptedCmp1]]+marketing_campaign[[#This Row],[AcceptedCmp5]]+marketing_campaign[[#This Row],[AcceptedCmp4]]+marketing_campaign[[#This Row],[AcceptedCmp3]]</f>
        <v>5</v>
      </c>
      <c r="B561" s="11">
        <v>87771</v>
      </c>
      <c r="I561">
        <v>1978</v>
      </c>
      <c r="S561">
        <v>48</v>
      </c>
    </row>
    <row r="562" spans="1:19" x14ac:dyDescent="0.35">
      <c r="A562" s="12">
        <f>marketing_campaign[[#This Row],[Response]]+marketing_campaign[[#This Row],[AcceptedCmp2]]+marketing_campaign[[#This Row],[AcceptedCmp1]]+marketing_campaign[[#This Row],[AcceptedCmp5]]+marketing_campaign[[#This Row],[AcceptedCmp4]]+marketing_campaign[[#This Row],[AcceptedCmp3]]</f>
        <v>0</v>
      </c>
      <c r="B562" s="11">
        <v>33039</v>
      </c>
      <c r="I562">
        <v>1980</v>
      </c>
      <c r="S562">
        <v>46</v>
      </c>
    </row>
    <row r="563" spans="1:19" x14ac:dyDescent="0.35">
      <c r="A563" s="11">
        <f>marketing_campaign[[#This Row],[Response]]+marketing_campaign[[#This Row],[AcceptedCmp2]]+marketing_campaign[[#This Row],[AcceptedCmp1]]+marketing_campaign[[#This Row],[AcceptedCmp5]]+marketing_campaign[[#This Row],[AcceptedCmp4]]+marketing_campaign[[#This Row],[AcceptedCmp3]]</f>
        <v>0</v>
      </c>
      <c r="B563" s="11">
        <v>81741</v>
      </c>
      <c r="I563">
        <v>1971</v>
      </c>
      <c r="S563">
        <v>55</v>
      </c>
    </row>
    <row r="564" spans="1:19" x14ac:dyDescent="0.35">
      <c r="A564" s="12">
        <f>marketing_campaign[[#This Row],[Response]]+marketing_campaign[[#This Row],[AcceptedCmp2]]+marketing_campaign[[#This Row],[AcceptedCmp1]]+marketing_campaign[[#This Row],[AcceptedCmp5]]+marketing_campaign[[#This Row],[AcceptedCmp4]]+marketing_campaign[[#This Row],[AcceptedCmp3]]</f>
        <v>0</v>
      </c>
      <c r="B564" s="11">
        <v>71499</v>
      </c>
      <c r="I564">
        <v>1970</v>
      </c>
      <c r="S564">
        <v>56</v>
      </c>
    </row>
    <row r="565" spans="1:19" x14ac:dyDescent="0.35">
      <c r="A565" s="11">
        <f>marketing_campaign[[#This Row],[Response]]+marketing_campaign[[#This Row],[AcceptedCmp2]]+marketing_campaign[[#This Row],[AcceptedCmp1]]+marketing_campaign[[#This Row],[AcceptedCmp5]]+marketing_campaign[[#This Row],[AcceptedCmp4]]+marketing_campaign[[#This Row],[AcceptedCmp3]]</f>
        <v>0</v>
      </c>
      <c r="B565" s="11">
        <v>62466</v>
      </c>
      <c r="I565">
        <v>1963</v>
      </c>
      <c r="S565">
        <v>63</v>
      </c>
    </row>
    <row r="566" spans="1:19" x14ac:dyDescent="0.35">
      <c r="A566" s="12">
        <f>marketing_campaign[[#This Row],[Response]]+marketing_campaign[[#This Row],[AcceptedCmp2]]+marketing_campaign[[#This Row],[AcceptedCmp1]]+marketing_campaign[[#This Row],[AcceptedCmp5]]+marketing_campaign[[#This Row],[AcceptedCmp4]]+marketing_campaign[[#This Row],[AcceptedCmp3]]</f>
        <v>0</v>
      </c>
      <c r="B566" s="11">
        <v>48799</v>
      </c>
      <c r="I566">
        <v>1950</v>
      </c>
      <c r="S566">
        <v>76</v>
      </c>
    </row>
    <row r="567" spans="1:19" x14ac:dyDescent="0.35">
      <c r="A567" s="11">
        <f>marketing_campaign[[#This Row],[Response]]+marketing_campaign[[#This Row],[AcceptedCmp2]]+marketing_campaign[[#This Row],[AcceptedCmp1]]+marketing_campaign[[#This Row],[AcceptedCmp5]]+marketing_campaign[[#This Row],[AcceptedCmp4]]+marketing_campaign[[#This Row],[AcceptedCmp3]]</f>
        <v>0</v>
      </c>
      <c r="B567" s="11">
        <v>52157</v>
      </c>
      <c r="I567">
        <v>1962</v>
      </c>
      <c r="S567">
        <v>64</v>
      </c>
    </row>
    <row r="568" spans="1:19" x14ac:dyDescent="0.35">
      <c r="A568" s="12">
        <f>marketing_campaign[[#This Row],[Response]]+marketing_campaign[[#This Row],[AcceptedCmp2]]+marketing_campaign[[#This Row],[AcceptedCmp1]]+marketing_campaign[[#This Row],[AcceptedCmp5]]+marketing_campaign[[#This Row],[AcceptedCmp4]]+marketing_campaign[[#This Row],[AcceptedCmp3]]</f>
        <v>0</v>
      </c>
      <c r="B568" s="11">
        <v>66565</v>
      </c>
      <c r="I568">
        <v>1951</v>
      </c>
      <c r="S568">
        <v>75</v>
      </c>
    </row>
    <row r="569" spans="1:19" x14ac:dyDescent="0.35">
      <c r="A569" s="11">
        <f>marketing_campaign[[#This Row],[Response]]+marketing_campaign[[#This Row],[AcceptedCmp2]]+marketing_campaign[[#This Row],[AcceptedCmp1]]+marketing_campaign[[#This Row],[AcceptedCmp5]]+marketing_campaign[[#This Row],[AcceptedCmp4]]+marketing_campaign[[#This Row],[AcceptedCmp3]]</f>
        <v>0</v>
      </c>
      <c r="B569" s="11">
        <v>29298</v>
      </c>
      <c r="I569">
        <v>1979</v>
      </c>
      <c r="S569">
        <v>47</v>
      </c>
    </row>
    <row r="570" spans="1:19" x14ac:dyDescent="0.35">
      <c r="A570" s="12">
        <f>marketing_campaign[[#This Row],[Response]]+marketing_campaign[[#This Row],[AcceptedCmp2]]+marketing_campaign[[#This Row],[AcceptedCmp1]]+marketing_campaign[[#This Row],[AcceptedCmp5]]+marketing_campaign[[#This Row],[AcceptedCmp4]]+marketing_campaign[[#This Row],[AcceptedCmp3]]</f>
        <v>0</v>
      </c>
      <c r="B570" s="11">
        <v>47691</v>
      </c>
      <c r="I570">
        <v>1970</v>
      </c>
      <c r="S570">
        <v>56</v>
      </c>
    </row>
    <row r="571" spans="1:19" x14ac:dyDescent="0.35">
      <c r="A571" s="11">
        <f>marketing_campaign[[#This Row],[Response]]+marketing_campaign[[#This Row],[AcceptedCmp2]]+marketing_campaign[[#This Row],[AcceptedCmp1]]+marketing_campaign[[#This Row],[AcceptedCmp5]]+marketing_campaign[[#This Row],[AcceptedCmp4]]+marketing_campaign[[#This Row],[AcceptedCmp3]]</f>
        <v>0</v>
      </c>
      <c r="B571" s="11">
        <v>38200</v>
      </c>
      <c r="I571">
        <v>1974</v>
      </c>
      <c r="S571">
        <v>52</v>
      </c>
    </row>
    <row r="572" spans="1:19" x14ac:dyDescent="0.35">
      <c r="A572" s="12">
        <f>marketing_campaign[[#This Row],[Response]]+marketing_campaign[[#This Row],[AcceptedCmp2]]+marketing_campaign[[#This Row],[AcceptedCmp1]]+marketing_campaign[[#This Row],[AcceptedCmp5]]+marketing_campaign[[#This Row],[AcceptedCmp4]]+marketing_campaign[[#This Row],[AcceptedCmp3]]</f>
        <v>0</v>
      </c>
      <c r="B572" s="11">
        <v>44989</v>
      </c>
      <c r="I572">
        <v>1968</v>
      </c>
      <c r="S572">
        <v>58</v>
      </c>
    </row>
    <row r="573" spans="1:19" x14ac:dyDescent="0.35">
      <c r="A573" s="11">
        <f>marketing_campaign[[#This Row],[Response]]+marketing_campaign[[#This Row],[AcceptedCmp2]]+marketing_campaign[[#This Row],[AcceptedCmp1]]+marketing_campaign[[#This Row],[AcceptedCmp5]]+marketing_campaign[[#This Row],[AcceptedCmp4]]+marketing_campaign[[#This Row],[AcceptedCmp3]]</f>
        <v>0</v>
      </c>
      <c r="B573" s="11">
        <v>38443</v>
      </c>
      <c r="I573">
        <v>1978</v>
      </c>
      <c r="S573">
        <v>48</v>
      </c>
    </row>
    <row r="574" spans="1:19" x14ac:dyDescent="0.35">
      <c r="A574" s="12">
        <f>marketing_campaign[[#This Row],[Response]]+marketing_campaign[[#This Row],[AcceptedCmp2]]+marketing_campaign[[#This Row],[AcceptedCmp1]]+marketing_campaign[[#This Row],[AcceptedCmp5]]+marketing_campaign[[#This Row],[AcceptedCmp4]]+marketing_campaign[[#This Row],[AcceptedCmp3]]</f>
        <v>0</v>
      </c>
      <c r="B574" s="11">
        <v>38593</v>
      </c>
      <c r="I574">
        <v>1970</v>
      </c>
      <c r="S574">
        <v>56</v>
      </c>
    </row>
    <row r="575" spans="1:19" x14ac:dyDescent="0.35">
      <c r="A575" s="11">
        <f>marketing_campaign[[#This Row],[Response]]+marketing_campaign[[#This Row],[AcceptedCmp2]]+marketing_campaign[[#This Row],[AcceptedCmp1]]+marketing_campaign[[#This Row],[AcceptedCmp5]]+marketing_campaign[[#This Row],[AcceptedCmp4]]+marketing_campaign[[#This Row],[AcceptedCmp3]]</f>
        <v>0</v>
      </c>
      <c r="B575" s="11">
        <v>64413</v>
      </c>
      <c r="I575">
        <v>1981</v>
      </c>
      <c r="S575">
        <v>45</v>
      </c>
    </row>
    <row r="576" spans="1:19" x14ac:dyDescent="0.35">
      <c r="A576" s="12">
        <f>marketing_campaign[[#This Row],[Response]]+marketing_campaign[[#This Row],[AcceptedCmp2]]+marketing_campaign[[#This Row],[AcceptedCmp1]]+marketing_campaign[[#This Row],[AcceptedCmp5]]+marketing_campaign[[#This Row],[AcceptedCmp4]]+marketing_campaign[[#This Row],[AcceptedCmp3]]</f>
        <v>0</v>
      </c>
      <c r="B576" s="11">
        <v>36959</v>
      </c>
      <c r="I576">
        <v>1977</v>
      </c>
      <c r="S576">
        <v>49</v>
      </c>
    </row>
    <row r="577" spans="1:19" x14ac:dyDescent="0.35">
      <c r="A577" s="11">
        <f>marketing_campaign[[#This Row],[Response]]+marketing_campaign[[#This Row],[AcceptedCmp2]]+marketing_campaign[[#This Row],[AcceptedCmp1]]+marketing_campaign[[#This Row],[AcceptedCmp5]]+marketing_campaign[[#This Row],[AcceptedCmp4]]+marketing_campaign[[#This Row],[AcceptedCmp3]]</f>
        <v>4</v>
      </c>
      <c r="B577" s="11">
        <v>61996</v>
      </c>
      <c r="I577">
        <v>1968</v>
      </c>
      <c r="S577">
        <v>58</v>
      </c>
    </row>
    <row r="578" spans="1:19" x14ac:dyDescent="0.35">
      <c r="A578" s="12">
        <f>marketing_campaign[[#This Row],[Response]]+marketing_campaign[[#This Row],[AcceptedCmp2]]+marketing_campaign[[#This Row],[AcceptedCmp1]]+marketing_campaign[[#This Row],[AcceptedCmp5]]+marketing_campaign[[#This Row],[AcceptedCmp4]]+marketing_campaign[[#This Row],[AcceptedCmp3]]</f>
        <v>0</v>
      </c>
      <c r="B578" s="11">
        <v>51287</v>
      </c>
      <c r="I578">
        <v>1970</v>
      </c>
      <c r="S578">
        <v>56</v>
      </c>
    </row>
    <row r="579" spans="1:19" x14ac:dyDescent="0.35">
      <c r="A579" s="11">
        <f>marketing_campaign[[#This Row],[Response]]+marketing_campaign[[#This Row],[AcceptedCmp2]]+marketing_campaign[[#This Row],[AcceptedCmp1]]+marketing_campaign[[#This Row],[AcceptedCmp5]]+marketing_campaign[[#This Row],[AcceptedCmp4]]+marketing_campaign[[#This Row],[AcceptedCmp3]]</f>
        <v>0</v>
      </c>
      <c r="B579" s="11">
        <v>13260</v>
      </c>
      <c r="I579">
        <v>1966</v>
      </c>
      <c r="S579">
        <v>60</v>
      </c>
    </row>
    <row r="580" spans="1:19" x14ac:dyDescent="0.35">
      <c r="A580" s="12">
        <f>marketing_campaign[[#This Row],[Response]]+marketing_campaign[[#This Row],[AcceptedCmp2]]+marketing_campaign[[#This Row],[AcceptedCmp1]]+marketing_campaign[[#This Row],[AcceptedCmp5]]+marketing_campaign[[#This Row],[AcceptedCmp4]]+marketing_campaign[[#This Row],[AcceptedCmp3]]</f>
        <v>0</v>
      </c>
      <c r="B580" s="11">
        <v>47472</v>
      </c>
      <c r="I580">
        <v>1956</v>
      </c>
      <c r="S580">
        <v>70</v>
      </c>
    </row>
    <row r="581" spans="1:19" x14ac:dyDescent="0.35">
      <c r="A581" s="11">
        <f>marketing_campaign[[#This Row],[Response]]+marketing_campaign[[#This Row],[AcceptedCmp2]]+marketing_campaign[[#This Row],[AcceptedCmp1]]+marketing_campaign[[#This Row],[AcceptedCmp5]]+marketing_campaign[[#This Row],[AcceptedCmp4]]+marketing_campaign[[#This Row],[AcceptedCmp3]]</f>
        <v>0</v>
      </c>
      <c r="B581" s="11">
        <v>54603</v>
      </c>
      <c r="I581">
        <v>1974</v>
      </c>
      <c r="S581">
        <v>52</v>
      </c>
    </row>
    <row r="582" spans="1:19" x14ac:dyDescent="0.35">
      <c r="A582" s="12">
        <f>marketing_campaign[[#This Row],[Response]]+marketing_campaign[[#This Row],[AcceptedCmp2]]+marketing_campaign[[#This Row],[AcceptedCmp1]]+marketing_campaign[[#This Row],[AcceptedCmp5]]+marketing_campaign[[#This Row],[AcceptedCmp4]]+marketing_campaign[[#This Row],[AcceptedCmp3]]</f>
        <v>1</v>
      </c>
      <c r="B582" s="11">
        <v>45207</v>
      </c>
      <c r="I582">
        <v>1951</v>
      </c>
      <c r="S582">
        <v>75</v>
      </c>
    </row>
    <row r="583" spans="1:19" x14ac:dyDescent="0.35">
      <c r="A583" s="11">
        <f>marketing_campaign[[#This Row],[Response]]+marketing_campaign[[#This Row],[AcceptedCmp2]]+marketing_campaign[[#This Row],[AcceptedCmp1]]+marketing_campaign[[#This Row],[AcceptedCmp5]]+marketing_campaign[[#This Row],[AcceptedCmp4]]+marketing_campaign[[#This Row],[AcceptedCmp3]]</f>
        <v>0</v>
      </c>
      <c r="B583" s="11">
        <v>40689</v>
      </c>
      <c r="I583">
        <v>1967</v>
      </c>
      <c r="S583">
        <v>59</v>
      </c>
    </row>
    <row r="584" spans="1:19" x14ac:dyDescent="0.35">
      <c r="A584" s="12">
        <f>marketing_campaign[[#This Row],[Response]]+marketing_campaign[[#This Row],[AcceptedCmp2]]+marketing_campaign[[#This Row],[AcceptedCmp1]]+marketing_campaign[[#This Row],[AcceptedCmp5]]+marketing_campaign[[#This Row],[AcceptedCmp4]]+marketing_campaign[[#This Row],[AcceptedCmp3]]</f>
        <v>0</v>
      </c>
      <c r="B584" s="11">
        <v>47821</v>
      </c>
      <c r="I584">
        <v>1951</v>
      </c>
      <c r="S584">
        <v>75</v>
      </c>
    </row>
    <row r="585" spans="1:19" x14ac:dyDescent="0.35">
      <c r="A585" s="11">
        <f>marketing_campaign[[#This Row],[Response]]+marketing_campaign[[#This Row],[AcceptedCmp2]]+marketing_campaign[[#This Row],[AcceptedCmp1]]+marketing_campaign[[#This Row],[AcceptedCmp5]]+marketing_campaign[[#This Row],[AcceptedCmp4]]+marketing_campaign[[#This Row],[AcceptedCmp3]]</f>
        <v>0</v>
      </c>
      <c r="B585" s="11">
        <v>27450</v>
      </c>
      <c r="I585">
        <v>1983</v>
      </c>
      <c r="S585">
        <v>43</v>
      </c>
    </row>
    <row r="586" spans="1:19" x14ac:dyDescent="0.35">
      <c r="A586" s="12">
        <f>marketing_campaign[[#This Row],[Response]]+marketing_campaign[[#This Row],[AcceptedCmp2]]+marketing_campaign[[#This Row],[AcceptedCmp1]]+marketing_campaign[[#This Row],[AcceptedCmp5]]+marketing_campaign[[#This Row],[AcceptedCmp4]]+marketing_campaign[[#This Row],[AcceptedCmp3]]</f>
        <v>0</v>
      </c>
      <c r="B586" s="11">
        <v>39453</v>
      </c>
      <c r="I586">
        <v>1971</v>
      </c>
      <c r="S586">
        <v>55</v>
      </c>
    </row>
    <row r="587" spans="1:19" x14ac:dyDescent="0.35">
      <c r="A587" s="11">
        <f>marketing_campaign[[#This Row],[Response]]+marketing_campaign[[#This Row],[AcceptedCmp2]]+marketing_campaign[[#This Row],[AcceptedCmp1]]+marketing_campaign[[#This Row],[AcceptedCmp5]]+marketing_campaign[[#This Row],[AcceptedCmp4]]+marketing_campaign[[#This Row],[AcceptedCmp3]]</f>
        <v>0</v>
      </c>
      <c r="B587" s="11">
        <v>26850</v>
      </c>
      <c r="I587">
        <v>1955</v>
      </c>
      <c r="S587">
        <v>71</v>
      </c>
    </row>
    <row r="588" spans="1:19" x14ac:dyDescent="0.35">
      <c r="A588" s="12">
        <f>marketing_campaign[[#This Row],[Response]]+marketing_campaign[[#This Row],[AcceptedCmp2]]+marketing_campaign[[#This Row],[AcceptedCmp1]]+marketing_campaign[[#This Row],[AcceptedCmp5]]+marketing_campaign[[#This Row],[AcceptedCmp4]]+marketing_campaign[[#This Row],[AcceptedCmp3]]</f>
        <v>4</v>
      </c>
      <c r="B588" s="11">
        <v>79800</v>
      </c>
      <c r="I588">
        <v>1961</v>
      </c>
      <c r="S588">
        <v>65</v>
      </c>
    </row>
    <row r="589" spans="1:19" x14ac:dyDescent="0.35">
      <c r="A589" s="11">
        <f>marketing_campaign[[#This Row],[Response]]+marketing_campaign[[#This Row],[AcceptedCmp2]]+marketing_campaign[[#This Row],[AcceptedCmp1]]+marketing_campaign[[#This Row],[AcceptedCmp5]]+marketing_campaign[[#This Row],[AcceptedCmp4]]+marketing_campaign[[#This Row],[AcceptedCmp3]]</f>
        <v>0</v>
      </c>
      <c r="B589" s="11">
        <v>61794</v>
      </c>
      <c r="I589">
        <v>1955</v>
      </c>
      <c r="S589">
        <v>71</v>
      </c>
    </row>
    <row r="590" spans="1:19" x14ac:dyDescent="0.35">
      <c r="A590" s="12">
        <f>marketing_campaign[[#This Row],[Response]]+marketing_campaign[[#This Row],[AcceptedCmp2]]+marketing_campaign[[#This Row],[AcceptedCmp1]]+marketing_campaign[[#This Row],[AcceptedCmp5]]+marketing_campaign[[#This Row],[AcceptedCmp4]]+marketing_campaign[[#This Row],[AcceptedCmp3]]</f>
        <v>1</v>
      </c>
      <c r="B590" s="11">
        <v>53863</v>
      </c>
      <c r="I590">
        <v>1959</v>
      </c>
      <c r="S590">
        <v>67</v>
      </c>
    </row>
    <row r="591" spans="1:19" x14ac:dyDescent="0.35">
      <c r="A591" s="11">
        <f>marketing_campaign[[#This Row],[Response]]+marketing_campaign[[#This Row],[AcceptedCmp2]]+marketing_campaign[[#This Row],[AcceptedCmp1]]+marketing_campaign[[#This Row],[AcceptedCmp5]]+marketing_campaign[[#This Row],[AcceptedCmp4]]+marketing_campaign[[#This Row],[AcceptedCmp3]]</f>
        <v>0</v>
      </c>
      <c r="B591" s="11">
        <v>24221</v>
      </c>
      <c r="I591">
        <v>1984</v>
      </c>
      <c r="S591">
        <v>42</v>
      </c>
    </row>
    <row r="592" spans="1:19" x14ac:dyDescent="0.35">
      <c r="A592" s="12">
        <f>marketing_campaign[[#This Row],[Response]]+marketing_campaign[[#This Row],[AcceptedCmp2]]+marketing_campaign[[#This Row],[AcceptedCmp1]]+marketing_campaign[[#This Row],[AcceptedCmp5]]+marketing_campaign[[#This Row],[AcceptedCmp4]]+marketing_campaign[[#This Row],[AcceptedCmp3]]</f>
        <v>1</v>
      </c>
      <c r="B592" s="11">
        <v>39684</v>
      </c>
      <c r="I592">
        <v>1975</v>
      </c>
      <c r="S592">
        <v>51</v>
      </c>
    </row>
    <row r="593" spans="1:19" x14ac:dyDescent="0.35">
      <c r="A593" s="11">
        <f>marketing_campaign[[#This Row],[Response]]+marketing_campaign[[#This Row],[AcceptedCmp2]]+marketing_campaign[[#This Row],[AcceptedCmp1]]+marketing_campaign[[#This Row],[AcceptedCmp5]]+marketing_campaign[[#This Row],[AcceptedCmp4]]+marketing_campaign[[#This Row],[AcceptedCmp3]]</f>
        <v>3</v>
      </c>
      <c r="B593" s="11">
        <v>92163</v>
      </c>
      <c r="I593">
        <v>1965</v>
      </c>
      <c r="S593">
        <v>61</v>
      </c>
    </row>
    <row r="594" spans="1:19" x14ac:dyDescent="0.35">
      <c r="A594" s="12">
        <f>marketing_campaign[[#This Row],[Response]]+marketing_campaign[[#This Row],[AcceptedCmp2]]+marketing_campaign[[#This Row],[AcceptedCmp1]]+marketing_campaign[[#This Row],[AcceptedCmp5]]+marketing_campaign[[#This Row],[AcceptedCmp4]]+marketing_campaign[[#This Row],[AcceptedCmp3]]</f>
        <v>0</v>
      </c>
      <c r="B594" s="11">
        <v>69882</v>
      </c>
      <c r="I594">
        <v>1977</v>
      </c>
      <c r="S594">
        <v>49</v>
      </c>
    </row>
    <row r="595" spans="1:19" x14ac:dyDescent="0.35">
      <c r="A595" s="11">
        <f>marketing_campaign[[#This Row],[Response]]+marketing_campaign[[#This Row],[AcceptedCmp2]]+marketing_campaign[[#This Row],[AcceptedCmp1]]+marketing_campaign[[#This Row],[AcceptedCmp5]]+marketing_campaign[[#This Row],[AcceptedCmp4]]+marketing_campaign[[#This Row],[AcceptedCmp3]]</f>
        <v>0</v>
      </c>
      <c r="B595" s="11">
        <v>33178</v>
      </c>
      <c r="I595">
        <v>1972</v>
      </c>
      <c r="S595">
        <v>54</v>
      </c>
    </row>
    <row r="596" spans="1:19" x14ac:dyDescent="0.35">
      <c r="A596" s="12">
        <f>marketing_campaign[[#This Row],[Response]]+marketing_campaign[[#This Row],[AcceptedCmp2]]+marketing_campaign[[#This Row],[AcceptedCmp1]]+marketing_campaign[[#This Row],[AcceptedCmp5]]+marketing_campaign[[#This Row],[AcceptedCmp4]]+marketing_campaign[[#This Row],[AcceptedCmp3]]</f>
        <v>0</v>
      </c>
      <c r="B596" s="11">
        <v>59973</v>
      </c>
      <c r="I596">
        <v>1975</v>
      </c>
      <c r="S596">
        <v>51</v>
      </c>
    </row>
    <row r="597" spans="1:19" x14ac:dyDescent="0.35">
      <c r="A597" s="11">
        <f>marketing_campaign[[#This Row],[Response]]+marketing_campaign[[#This Row],[AcceptedCmp2]]+marketing_campaign[[#This Row],[AcceptedCmp1]]+marketing_campaign[[#This Row],[AcceptedCmp5]]+marketing_campaign[[#This Row],[AcceptedCmp4]]+marketing_campaign[[#This Row],[AcceptedCmp3]]</f>
        <v>1</v>
      </c>
      <c r="B597" s="11">
        <v>17459</v>
      </c>
      <c r="I597">
        <v>1969</v>
      </c>
      <c r="S597">
        <v>57</v>
      </c>
    </row>
    <row r="598" spans="1:19" x14ac:dyDescent="0.35">
      <c r="A598" s="12">
        <f>marketing_campaign[[#This Row],[Response]]+marketing_campaign[[#This Row],[AcceptedCmp2]]+marketing_campaign[[#This Row],[AcceptedCmp1]]+marketing_campaign[[#This Row],[AcceptedCmp5]]+marketing_campaign[[#This Row],[AcceptedCmp4]]+marketing_campaign[[#This Row],[AcceptedCmp3]]</f>
        <v>0</v>
      </c>
      <c r="B598" s="11">
        <v>23910</v>
      </c>
      <c r="I598">
        <v>1969</v>
      </c>
      <c r="S598">
        <v>57</v>
      </c>
    </row>
    <row r="599" spans="1:19" x14ac:dyDescent="0.35">
      <c r="A599" s="11">
        <f>marketing_campaign[[#This Row],[Response]]+marketing_campaign[[#This Row],[AcceptedCmp2]]+marketing_campaign[[#This Row],[AcceptedCmp1]]+marketing_campaign[[#This Row],[AcceptedCmp5]]+marketing_campaign[[#This Row],[AcceptedCmp4]]+marketing_campaign[[#This Row],[AcceptedCmp3]]</f>
        <v>0</v>
      </c>
      <c r="B599" s="11">
        <v>42169</v>
      </c>
      <c r="I599">
        <v>1978</v>
      </c>
      <c r="S599">
        <v>48</v>
      </c>
    </row>
    <row r="600" spans="1:19" x14ac:dyDescent="0.35">
      <c r="A600" s="12">
        <f>marketing_campaign[[#This Row],[Response]]+marketing_campaign[[#This Row],[AcceptedCmp2]]+marketing_campaign[[#This Row],[AcceptedCmp1]]+marketing_campaign[[#This Row],[AcceptedCmp5]]+marketing_campaign[[#This Row],[AcceptedCmp4]]+marketing_campaign[[#This Row],[AcceptedCmp3]]</f>
        <v>0</v>
      </c>
      <c r="B600" s="11">
        <v>26224</v>
      </c>
      <c r="I600">
        <v>1981</v>
      </c>
      <c r="S600">
        <v>45</v>
      </c>
    </row>
    <row r="601" spans="1:19" x14ac:dyDescent="0.35">
      <c r="A601" s="11">
        <f>marketing_campaign[[#This Row],[Response]]+marketing_campaign[[#This Row],[AcceptedCmp2]]+marketing_campaign[[#This Row],[AcceptedCmp1]]+marketing_campaign[[#This Row],[AcceptedCmp5]]+marketing_campaign[[#This Row],[AcceptedCmp4]]+marketing_campaign[[#This Row],[AcceptedCmp3]]</f>
        <v>0</v>
      </c>
      <c r="B601" s="11">
        <v>31089</v>
      </c>
      <c r="I601">
        <v>1961</v>
      </c>
      <c r="S601">
        <v>65</v>
      </c>
    </row>
    <row r="602" spans="1:19" x14ac:dyDescent="0.35">
      <c r="A602" s="12">
        <f>marketing_campaign[[#This Row],[Response]]+marketing_campaign[[#This Row],[AcceptedCmp2]]+marketing_campaign[[#This Row],[AcceptedCmp1]]+marketing_campaign[[#This Row],[AcceptedCmp5]]+marketing_campaign[[#This Row],[AcceptedCmp4]]+marketing_campaign[[#This Row],[AcceptedCmp3]]</f>
        <v>0</v>
      </c>
      <c r="B602" s="11">
        <v>30081</v>
      </c>
      <c r="I602">
        <v>1960</v>
      </c>
      <c r="S602">
        <v>66</v>
      </c>
    </row>
    <row r="603" spans="1:19" x14ac:dyDescent="0.35">
      <c r="A603" s="11">
        <f>marketing_campaign[[#This Row],[Response]]+marketing_campaign[[#This Row],[AcceptedCmp2]]+marketing_campaign[[#This Row],[AcceptedCmp1]]+marketing_campaign[[#This Row],[AcceptedCmp5]]+marketing_campaign[[#This Row],[AcceptedCmp4]]+marketing_campaign[[#This Row],[AcceptedCmp3]]</f>
        <v>0</v>
      </c>
      <c r="B603" s="11">
        <v>62807</v>
      </c>
      <c r="I603">
        <v>1955</v>
      </c>
      <c r="S603">
        <v>71</v>
      </c>
    </row>
    <row r="604" spans="1:19" x14ac:dyDescent="0.35">
      <c r="A604" s="12">
        <f>marketing_campaign[[#This Row],[Response]]+marketing_campaign[[#This Row],[AcceptedCmp2]]+marketing_campaign[[#This Row],[AcceptedCmp1]]+marketing_campaign[[#This Row],[AcceptedCmp5]]+marketing_campaign[[#This Row],[AcceptedCmp4]]+marketing_campaign[[#This Row],[AcceptedCmp3]]</f>
        <v>0</v>
      </c>
      <c r="B604" s="11">
        <v>72906</v>
      </c>
      <c r="I604">
        <v>1948</v>
      </c>
      <c r="S604">
        <v>78</v>
      </c>
    </row>
    <row r="605" spans="1:19" x14ac:dyDescent="0.35">
      <c r="A605" s="11">
        <f>marketing_campaign[[#This Row],[Response]]+marketing_campaign[[#This Row],[AcceptedCmp2]]+marketing_campaign[[#This Row],[AcceptedCmp1]]+marketing_campaign[[#This Row],[AcceptedCmp5]]+marketing_campaign[[#This Row],[AcceptedCmp4]]+marketing_campaign[[#This Row],[AcceptedCmp3]]</f>
        <v>0</v>
      </c>
      <c r="B605" s="11">
        <v>61467</v>
      </c>
      <c r="I605">
        <v>1966</v>
      </c>
      <c r="S605">
        <v>60</v>
      </c>
    </row>
    <row r="606" spans="1:19" x14ac:dyDescent="0.35">
      <c r="A606" s="12">
        <f>marketing_campaign[[#This Row],[Response]]+marketing_campaign[[#This Row],[AcceptedCmp2]]+marketing_campaign[[#This Row],[AcceptedCmp1]]+marketing_campaign[[#This Row],[AcceptedCmp5]]+marketing_campaign[[#This Row],[AcceptedCmp4]]+marketing_campaign[[#This Row],[AcceptedCmp3]]</f>
        <v>0</v>
      </c>
      <c r="B606" s="11">
        <v>49618</v>
      </c>
      <c r="I606">
        <v>1986</v>
      </c>
      <c r="S606">
        <v>40</v>
      </c>
    </row>
    <row r="607" spans="1:19" x14ac:dyDescent="0.35">
      <c r="A607" s="11">
        <f>marketing_campaign[[#This Row],[Response]]+marketing_campaign[[#This Row],[AcceptedCmp2]]+marketing_campaign[[#This Row],[AcceptedCmp1]]+marketing_campaign[[#This Row],[AcceptedCmp5]]+marketing_campaign[[#This Row],[AcceptedCmp4]]+marketing_campaign[[#This Row],[AcceptedCmp3]]</f>
        <v>1</v>
      </c>
      <c r="B607" s="11">
        <v>21888</v>
      </c>
      <c r="I607">
        <v>1973</v>
      </c>
      <c r="S607">
        <v>53</v>
      </c>
    </row>
    <row r="608" spans="1:19" x14ac:dyDescent="0.35">
      <c r="A608" s="12">
        <f>marketing_campaign[[#This Row],[Response]]+marketing_campaign[[#This Row],[AcceptedCmp2]]+marketing_campaign[[#This Row],[AcceptedCmp1]]+marketing_campaign[[#This Row],[AcceptedCmp5]]+marketing_campaign[[#This Row],[AcceptedCmp4]]+marketing_campaign[[#This Row],[AcceptedCmp3]]</f>
        <v>0</v>
      </c>
      <c r="B608" s="11">
        <v>42429</v>
      </c>
      <c r="I608">
        <v>1956</v>
      </c>
      <c r="S608">
        <v>70</v>
      </c>
    </row>
    <row r="609" spans="1:19" x14ac:dyDescent="0.35">
      <c r="A609" s="11">
        <f>marketing_campaign[[#This Row],[Response]]+marketing_campaign[[#This Row],[AcceptedCmp2]]+marketing_campaign[[#This Row],[AcceptedCmp1]]+marketing_campaign[[#This Row],[AcceptedCmp5]]+marketing_campaign[[#This Row],[AcceptedCmp4]]+marketing_campaign[[#This Row],[AcceptedCmp3]]</f>
        <v>0</v>
      </c>
      <c r="B609" s="11">
        <v>26150</v>
      </c>
      <c r="I609">
        <v>1975</v>
      </c>
      <c r="S609">
        <v>51</v>
      </c>
    </row>
    <row r="610" spans="1:19" x14ac:dyDescent="0.35">
      <c r="A610" s="12">
        <f>marketing_campaign[[#This Row],[Response]]+marketing_campaign[[#This Row],[AcceptedCmp2]]+marketing_campaign[[#This Row],[AcceptedCmp1]]+marketing_campaign[[#This Row],[AcceptedCmp5]]+marketing_campaign[[#This Row],[AcceptedCmp4]]+marketing_campaign[[#This Row],[AcceptedCmp3]]</f>
        <v>0</v>
      </c>
      <c r="B610" s="11">
        <v>30801</v>
      </c>
      <c r="I610">
        <v>1965</v>
      </c>
      <c r="S610">
        <v>61</v>
      </c>
    </row>
    <row r="611" spans="1:19" x14ac:dyDescent="0.35">
      <c r="A611" s="11">
        <f>marketing_campaign[[#This Row],[Response]]+marketing_campaign[[#This Row],[AcceptedCmp2]]+marketing_campaign[[#This Row],[AcceptedCmp1]]+marketing_campaign[[#This Row],[AcceptedCmp5]]+marketing_campaign[[#This Row],[AcceptedCmp4]]+marketing_campaign[[#This Row],[AcceptedCmp3]]</f>
        <v>1</v>
      </c>
      <c r="B611" s="11">
        <v>81168</v>
      </c>
      <c r="I611">
        <v>1969</v>
      </c>
      <c r="S611">
        <v>57</v>
      </c>
    </row>
    <row r="612" spans="1:19" x14ac:dyDescent="0.35">
      <c r="A612" s="12">
        <f>marketing_campaign[[#This Row],[Response]]+marketing_campaign[[#This Row],[AcceptedCmp2]]+marketing_campaign[[#This Row],[AcceptedCmp1]]+marketing_campaign[[#This Row],[AcceptedCmp5]]+marketing_campaign[[#This Row],[AcceptedCmp4]]+marketing_campaign[[#This Row],[AcceptedCmp3]]</f>
        <v>0</v>
      </c>
      <c r="B612" s="11">
        <v>26877</v>
      </c>
      <c r="I612">
        <v>1944</v>
      </c>
      <c r="S612">
        <v>82</v>
      </c>
    </row>
    <row r="613" spans="1:19" x14ac:dyDescent="0.35">
      <c r="A613" s="11">
        <f>marketing_campaign[[#This Row],[Response]]+marketing_campaign[[#This Row],[AcceptedCmp2]]+marketing_campaign[[#This Row],[AcceptedCmp1]]+marketing_campaign[[#This Row],[AcceptedCmp5]]+marketing_campaign[[#This Row],[AcceptedCmp4]]+marketing_campaign[[#This Row],[AcceptedCmp3]]</f>
        <v>0</v>
      </c>
      <c r="B613" s="11">
        <v>45006</v>
      </c>
      <c r="I613">
        <v>1973</v>
      </c>
      <c r="S613">
        <v>53</v>
      </c>
    </row>
    <row r="614" spans="1:19" x14ac:dyDescent="0.35">
      <c r="A614" s="12">
        <f>marketing_campaign[[#This Row],[Response]]+marketing_campaign[[#This Row],[AcceptedCmp2]]+marketing_campaign[[#This Row],[AcceptedCmp1]]+marketing_campaign[[#This Row],[AcceptedCmp5]]+marketing_campaign[[#This Row],[AcceptedCmp4]]+marketing_campaign[[#This Row],[AcceptedCmp3]]</f>
        <v>0</v>
      </c>
      <c r="B614" s="11">
        <v>18978</v>
      </c>
      <c r="I614">
        <v>1967</v>
      </c>
      <c r="S614">
        <v>59</v>
      </c>
    </row>
    <row r="615" spans="1:19" x14ac:dyDescent="0.35">
      <c r="A615" s="11">
        <f>marketing_campaign[[#This Row],[Response]]+marketing_campaign[[#This Row],[AcceptedCmp2]]+marketing_campaign[[#This Row],[AcceptedCmp1]]+marketing_campaign[[#This Row],[AcceptedCmp5]]+marketing_campaign[[#This Row],[AcceptedCmp4]]+marketing_campaign[[#This Row],[AcceptedCmp3]]</f>
        <v>0</v>
      </c>
      <c r="B615" s="11">
        <v>22574</v>
      </c>
      <c r="I615">
        <v>1969</v>
      </c>
      <c r="S615">
        <v>57</v>
      </c>
    </row>
    <row r="616" spans="1:19" x14ac:dyDescent="0.35">
      <c r="A616" s="12">
        <f>marketing_campaign[[#This Row],[Response]]+marketing_campaign[[#This Row],[AcceptedCmp2]]+marketing_campaign[[#This Row],[AcceptedCmp1]]+marketing_campaign[[#This Row],[AcceptedCmp5]]+marketing_campaign[[#This Row],[AcceptedCmp4]]+marketing_campaign[[#This Row],[AcceptedCmp3]]</f>
        <v>1</v>
      </c>
      <c r="B616" s="11">
        <v>48240</v>
      </c>
      <c r="I616">
        <v>1974</v>
      </c>
      <c r="S616">
        <v>52</v>
      </c>
    </row>
    <row r="617" spans="1:19" x14ac:dyDescent="0.35">
      <c r="A617" s="11">
        <f>marketing_campaign[[#This Row],[Response]]+marketing_campaign[[#This Row],[AcceptedCmp2]]+marketing_campaign[[#This Row],[AcceptedCmp1]]+marketing_campaign[[#This Row],[AcceptedCmp5]]+marketing_campaign[[#This Row],[AcceptedCmp4]]+marketing_campaign[[#This Row],[AcceptedCmp3]]</f>
        <v>0</v>
      </c>
      <c r="B617" s="11">
        <v>45837</v>
      </c>
      <c r="I617">
        <v>1965</v>
      </c>
      <c r="S617">
        <v>61</v>
      </c>
    </row>
    <row r="618" spans="1:19" x14ac:dyDescent="0.35">
      <c r="A618" s="12">
        <f>marketing_campaign[[#This Row],[Response]]+marketing_campaign[[#This Row],[AcceptedCmp2]]+marketing_campaign[[#This Row],[AcceptedCmp1]]+marketing_campaign[[#This Row],[AcceptedCmp5]]+marketing_campaign[[#This Row],[AcceptedCmp4]]+marketing_campaign[[#This Row],[AcceptedCmp3]]</f>
        <v>0</v>
      </c>
      <c r="B618" s="11">
        <v>35791</v>
      </c>
      <c r="I618">
        <v>1976</v>
      </c>
      <c r="S618">
        <v>50</v>
      </c>
    </row>
    <row r="619" spans="1:19" x14ac:dyDescent="0.35">
      <c r="A619" s="11">
        <f>marketing_campaign[[#This Row],[Response]]+marketing_campaign[[#This Row],[AcceptedCmp2]]+marketing_campaign[[#This Row],[AcceptedCmp1]]+marketing_campaign[[#This Row],[AcceptedCmp5]]+marketing_campaign[[#This Row],[AcceptedCmp4]]+marketing_campaign[[#This Row],[AcceptedCmp3]]</f>
        <v>0</v>
      </c>
      <c r="B619" s="11">
        <v>162397</v>
      </c>
      <c r="I619">
        <v>1978</v>
      </c>
      <c r="S619">
        <v>48</v>
      </c>
    </row>
    <row r="620" spans="1:19" x14ac:dyDescent="0.35">
      <c r="A620" s="12">
        <f>marketing_campaign[[#This Row],[Response]]+marketing_campaign[[#This Row],[AcceptedCmp2]]+marketing_campaign[[#This Row],[AcceptedCmp1]]+marketing_campaign[[#This Row],[AcceptedCmp5]]+marketing_campaign[[#This Row],[AcceptedCmp4]]+marketing_campaign[[#This Row],[AcceptedCmp3]]</f>
        <v>0</v>
      </c>
      <c r="B620" s="11">
        <v>54162</v>
      </c>
      <c r="I620">
        <v>1960</v>
      </c>
      <c r="S620">
        <v>66</v>
      </c>
    </row>
    <row r="621" spans="1:19" x14ac:dyDescent="0.35">
      <c r="A621" s="11">
        <f>marketing_campaign[[#This Row],[Response]]+marketing_campaign[[#This Row],[AcceptedCmp2]]+marketing_campaign[[#This Row],[AcceptedCmp1]]+marketing_campaign[[#This Row],[AcceptedCmp5]]+marketing_campaign[[#This Row],[AcceptedCmp4]]+marketing_campaign[[#This Row],[AcceptedCmp3]]</f>
        <v>0</v>
      </c>
      <c r="B621" s="11">
        <v>30522</v>
      </c>
      <c r="I621">
        <v>1961</v>
      </c>
      <c r="S621">
        <v>65</v>
      </c>
    </row>
    <row r="622" spans="1:19" x14ac:dyDescent="0.35">
      <c r="A622" s="12">
        <f>marketing_campaign[[#This Row],[Response]]+marketing_campaign[[#This Row],[AcceptedCmp2]]+marketing_campaign[[#This Row],[AcceptedCmp1]]+marketing_campaign[[#This Row],[AcceptedCmp5]]+marketing_campaign[[#This Row],[AcceptedCmp4]]+marketing_campaign[[#This Row],[AcceptedCmp3]]</f>
        <v>0</v>
      </c>
      <c r="B622" s="11">
        <v>54456</v>
      </c>
      <c r="I622">
        <v>1971</v>
      </c>
      <c r="S622">
        <v>55</v>
      </c>
    </row>
    <row r="623" spans="1:19" x14ac:dyDescent="0.35">
      <c r="A623" s="11">
        <f>marketing_campaign[[#This Row],[Response]]+marketing_campaign[[#This Row],[AcceptedCmp2]]+marketing_campaign[[#This Row],[AcceptedCmp1]]+marketing_campaign[[#This Row],[AcceptedCmp5]]+marketing_campaign[[#This Row],[AcceptedCmp4]]+marketing_campaign[[#This Row],[AcceptedCmp3]]</f>
        <v>0</v>
      </c>
      <c r="B623" s="11">
        <v>31632</v>
      </c>
      <c r="I623">
        <v>1949</v>
      </c>
      <c r="S623">
        <v>77</v>
      </c>
    </row>
    <row r="624" spans="1:19" x14ac:dyDescent="0.35">
      <c r="A624" s="12">
        <f>marketing_campaign[[#This Row],[Response]]+marketing_campaign[[#This Row],[AcceptedCmp2]]+marketing_campaign[[#This Row],[AcceptedCmp1]]+marketing_campaign[[#This Row],[AcceptedCmp5]]+marketing_campaign[[#This Row],[AcceptedCmp4]]+marketing_campaign[[#This Row],[AcceptedCmp3]]</f>
        <v>2</v>
      </c>
      <c r="B624" s="11">
        <v>72298</v>
      </c>
      <c r="I624">
        <v>1978</v>
      </c>
      <c r="S624">
        <v>48</v>
      </c>
    </row>
    <row r="625" spans="1:19" x14ac:dyDescent="0.35">
      <c r="A625" s="11">
        <f>marketing_campaign[[#This Row],[Response]]+marketing_campaign[[#This Row],[AcceptedCmp2]]+marketing_campaign[[#This Row],[AcceptedCmp1]]+marketing_campaign[[#This Row],[AcceptedCmp5]]+marketing_campaign[[#This Row],[AcceptedCmp4]]+marketing_campaign[[#This Row],[AcceptedCmp3]]</f>
        <v>0</v>
      </c>
      <c r="B625" s="11">
        <v>36975</v>
      </c>
      <c r="I625">
        <v>1955</v>
      </c>
      <c r="S625">
        <v>71</v>
      </c>
    </row>
    <row r="626" spans="1:19" x14ac:dyDescent="0.35">
      <c r="A626" s="12">
        <f>marketing_campaign[[#This Row],[Response]]+marketing_campaign[[#This Row],[AcceptedCmp2]]+marketing_campaign[[#This Row],[AcceptedCmp1]]+marketing_campaign[[#This Row],[AcceptedCmp5]]+marketing_campaign[[#This Row],[AcceptedCmp4]]+marketing_campaign[[#This Row],[AcceptedCmp3]]</f>
        <v>1</v>
      </c>
      <c r="B626" s="11">
        <v>72635</v>
      </c>
      <c r="I626">
        <v>1976</v>
      </c>
      <c r="S626">
        <v>50</v>
      </c>
    </row>
    <row r="627" spans="1:19" x14ac:dyDescent="0.35">
      <c r="A627" s="11">
        <f>marketing_campaign[[#This Row],[Response]]+marketing_campaign[[#This Row],[AcceptedCmp2]]+marketing_campaign[[#This Row],[AcceptedCmp1]]+marketing_campaign[[#This Row],[AcceptedCmp5]]+marketing_campaign[[#This Row],[AcceptedCmp4]]+marketing_campaign[[#This Row],[AcceptedCmp3]]</f>
        <v>0</v>
      </c>
      <c r="B627" s="11">
        <v>13624</v>
      </c>
      <c r="I627">
        <v>1975</v>
      </c>
      <c r="S627">
        <v>51</v>
      </c>
    </row>
    <row r="628" spans="1:19" x14ac:dyDescent="0.35">
      <c r="A628" s="12">
        <f>marketing_campaign[[#This Row],[Response]]+marketing_campaign[[#This Row],[AcceptedCmp2]]+marketing_campaign[[#This Row],[AcceptedCmp1]]+marketing_campaign[[#This Row],[AcceptedCmp5]]+marketing_campaign[[#This Row],[AcceptedCmp4]]+marketing_campaign[[#This Row],[AcceptedCmp3]]</f>
        <v>0</v>
      </c>
      <c r="B628" s="11">
        <v>84196</v>
      </c>
      <c r="I628">
        <v>1960</v>
      </c>
      <c r="S628">
        <v>66</v>
      </c>
    </row>
    <row r="629" spans="1:19" x14ac:dyDescent="0.35">
      <c r="A629" s="11">
        <f>marketing_campaign[[#This Row],[Response]]+marketing_campaign[[#This Row],[AcceptedCmp2]]+marketing_campaign[[#This Row],[AcceptedCmp1]]+marketing_campaign[[#This Row],[AcceptedCmp5]]+marketing_campaign[[#This Row],[AcceptedCmp4]]+marketing_campaign[[#This Row],[AcceptedCmp3]]</f>
        <v>1</v>
      </c>
      <c r="B629" s="11">
        <v>70971</v>
      </c>
      <c r="I629">
        <v>1977</v>
      </c>
      <c r="S629">
        <v>49</v>
      </c>
    </row>
    <row r="630" spans="1:19" x14ac:dyDescent="0.35">
      <c r="A630" s="12">
        <f>marketing_campaign[[#This Row],[Response]]+marketing_campaign[[#This Row],[AcceptedCmp2]]+marketing_campaign[[#This Row],[AcceptedCmp1]]+marketing_campaign[[#This Row],[AcceptedCmp5]]+marketing_campaign[[#This Row],[AcceptedCmp4]]+marketing_campaign[[#This Row],[AcceptedCmp3]]</f>
        <v>0</v>
      </c>
      <c r="B630" s="11">
        <v>34487</v>
      </c>
      <c r="I630">
        <v>1977</v>
      </c>
      <c r="S630">
        <v>49</v>
      </c>
    </row>
    <row r="631" spans="1:19" x14ac:dyDescent="0.35">
      <c r="A631" s="11">
        <f>marketing_campaign[[#This Row],[Response]]+marketing_campaign[[#This Row],[AcceptedCmp2]]+marketing_campaign[[#This Row],[AcceptedCmp1]]+marketing_campaign[[#This Row],[AcceptedCmp5]]+marketing_campaign[[#This Row],[AcceptedCmp4]]+marketing_campaign[[#This Row],[AcceptedCmp3]]</f>
        <v>0</v>
      </c>
      <c r="B631" s="11">
        <v>28769</v>
      </c>
      <c r="I631">
        <v>1970</v>
      </c>
      <c r="S631">
        <v>56</v>
      </c>
    </row>
    <row r="632" spans="1:19" x14ac:dyDescent="0.35">
      <c r="A632" s="12">
        <f>marketing_campaign[[#This Row],[Response]]+marketing_campaign[[#This Row],[AcceptedCmp2]]+marketing_campaign[[#This Row],[AcceptedCmp1]]+marketing_campaign[[#This Row],[AcceptedCmp5]]+marketing_campaign[[#This Row],[AcceptedCmp4]]+marketing_campaign[[#This Row],[AcceptedCmp3]]</f>
        <v>0</v>
      </c>
      <c r="B632" s="11">
        <v>69084</v>
      </c>
      <c r="I632">
        <v>1958</v>
      </c>
      <c r="S632">
        <v>68</v>
      </c>
    </row>
    <row r="633" spans="1:19" x14ac:dyDescent="0.35">
      <c r="A633" s="11">
        <f>marketing_campaign[[#This Row],[Response]]+marketing_campaign[[#This Row],[AcceptedCmp2]]+marketing_campaign[[#This Row],[AcceptedCmp1]]+marketing_campaign[[#This Row],[AcceptedCmp5]]+marketing_campaign[[#This Row],[AcceptedCmp4]]+marketing_campaign[[#This Row],[AcceptedCmp3]]</f>
        <v>0</v>
      </c>
      <c r="B633" s="11">
        <v>65488</v>
      </c>
      <c r="I633">
        <v>1970</v>
      </c>
      <c r="S633">
        <v>56</v>
      </c>
    </row>
    <row r="634" spans="1:19" x14ac:dyDescent="0.35">
      <c r="A634" s="12">
        <f>marketing_campaign[[#This Row],[Response]]+marketing_campaign[[#This Row],[AcceptedCmp2]]+marketing_campaign[[#This Row],[AcceptedCmp1]]+marketing_campaign[[#This Row],[AcceptedCmp5]]+marketing_campaign[[#This Row],[AcceptedCmp4]]+marketing_campaign[[#This Row],[AcceptedCmp3]]</f>
        <v>0</v>
      </c>
      <c r="B634" s="11">
        <v>62466</v>
      </c>
      <c r="I634">
        <v>1960</v>
      </c>
      <c r="S634">
        <v>66</v>
      </c>
    </row>
    <row r="635" spans="1:19" x14ac:dyDescent="0.35">
      <c r="A635" s="11">
        <f>marketing_campaign[[#This Row],[Response]]+marketing_campaign[[#This Row],[AcceptedCmp2]]+marketing_campaign[[#This Row],[AcceptedCmp1]]+marketing_campaign[[#This Row],[AcceptedCmp5]]+marketing_campaign[[#This Row],[AcceptedCmp4]]+marketing_campaign[[#This Row],[AcceptedCmp3]]</f>
        <v>2</v>
      </c>
      <c r="B635" s="11">
        <v>32218</v>
      </c>
      <c r="I635">
        <v>1973</v>
      </c>
      <c r="S635">
        <v>53</v>
      </c>
    </row>
    <row r="636" spans="1:19" x14ac:dyDescent="0.35">
      <c r="A636" s="12">
        <f>marketing_campaign[[#This Row],[Response]]+marketing_campaign[[#This Row],[AcceptedCmp2]]+marketing_campaign[[#This Row],[AcceptedCmp1]]+marketing_campaign[[#This Row],[AcceptedCmp5]]+marketing_campaign[[#This Row],[AcceptedCmp4]]+marketing_campaign[[#This Row],[AcceptedCmp3]]</f>
        <v>1</v>
      </c>
      <c r="B636" s="11">
        <v>83917</v>
      </c>
      <c r="I636">
        <v>1962</v>
      </c>
      <c r="S636">
        <v>64</v>
      </c>
    </row>
    <row r="637" spans="1:19" x14ac:dyDescent="0.35">
      <c r="A637" s="11">
        <f>marketing_campaign[[#This Row],[Response]]+marketing_campaign[[#This Row],[AcceptedCmp2]]+marketing_campaign[[#This Row],[AcceptedCmp1]]+marketing_campaign[[#This Row],[AcceptedCmp5]]+marketing_campaign[[#This Row],[AcceptedCmp4]]+marketing_campaign[[#This Row],[AcceptedCmp3]]</f>
        <v>0</v>
      </c>
      <c r="B637" s="11">
        <v>46102</v>
      </c>
      <c r="I637">
        <v>1952</v>
      </c>
      <c r="S637">
        <v>74</v>
      </c>
    </row>
    <row r="638" spans="1:19" x14ac:dyDescent="0.35">
      <c r="A638" s="12">
        <f>marketing_campaign[[#This Row],[Response]]+marketing_campaign[[#This Row],[AcceptedCmp2]]+marketing_campaign[[#This Row],[AcceptedCmp1]]+marketing_campaign[[#This Row],[AcceptedCmp5]]+marketing_campaign[[#This Row],[AcceptedCmp4]]+marketing_campaign[[#This Row],[AcceptedCmp3]]</f>
        <v>0</v>
      </c>
      <c r="B638" s="11">
        <v>84574</v>
      </c>
      <c r="I638">
        <v>1962</v>
      </c>
      <c r="S638">
        <v>64</v>
      </c>
    </row>
    <row r="639" spans="1:19" x14ac:dyDescent="0.35">
      <c r="A639" s="11">
        <f>marketing_campaign[[#This Row],[Response]]+marketing_campaign[[#This Row],[AcceptedCmp2]]+marketing_campaign[[#This Row],[AcceptedCmp1]]+marketing_campaign[[#This Row],[AcceptedCmp5]]+marketing_campaign[[#This Row],[AcceptedCmp4]]+marketing_campaign[[#This Row],[AcceptedCmp3]]</f>
        <v>0</v>
      </c>
      <c r="B639" s="11">
        <v>56181</v>
      </c>
      <c r="I639">
        <v>1950</v>
      </c>
      <c r="S639">
        <v>76</v>
      </c>
    </row>
    <row r="640" spans="1:19" x14ac:dyDescent="0.35">
      <c r="A640" s="12">
        <f>marketing_campaign[[#This Row],[Response]]+marketing_campaign[[#This Row],[AcceptedCmp2]]+marketing_campaign[[#This Row],[AcceptedCmp1]]+marketing_campaign[[#This Row],[AcceptedCmp5]]+marketing_campaign[[#This Row],[AcceptedCmp4]]+marketing_campaign[[#This Row],[AcceptedCmp3]]</f>
        <v>1</v>
      </c>
      <c r="B640" s="11">
        <v>63120</v>
      </c>
      <c r="I640">
        <v>1971</v>
      </c>
      <c r="S640">
        <v>55</v>
      </c>
    </row>
    <row r="641" spans="1:19" x14ac:dyDescent="0.35">
      <c r="A641" s="11">
        <f>marketing_campaign[[#This Row],[Response]]+marketing_campaign[[#This Row],[AcceptedCmp2]]+marketing_campaign[[#This Row],[AcceptedCmp1]]+marketing_campaign[[#This Row],[AcceptedCmp5]]+marketing_campaign[[#This Row],[AcceptedCmp4]]+marketing_campaign[[#This Row],[AcceptedCmp3]]</f>
        <v>1</v>
      </c>
      <c r="B641" s="11">
        <v>73691</v>
      </c>
      <c r="I641">
        <v>1960</v>
      </c>
      <c r="S641">
        <v>66</v>
      </c>
    </row>
    <row r="642" spans="1:19" x14ac:dyDescent="0.35">
      <c r="A642" s="12">
        <f>marketing_campaign[[#This Row],[Response]]+marketing_campaign[[#This Row],[AcceptedCmp2]]+marketing_campaign[[#This Row],[AcceptedCmp1]]+marketing_campaign[[#This Row],[AcceptedCmp5]]+marketing_campaign[[#This Row],[AcceptedCmp4]]+marketing_campaign[[#This Row],[AcceptedCmp3]]</f>
        <v>0</v>
      </c>
      <c r="B642" s="11">
        <v>63381</v>
      </c>
      <c r="I642">
        <v>1948</v>
      </c>
      <c r="S642">
        <v>78</v>
      </c>
    </row>
    <row r="643" spans="1:19" x14ac:dyDescent="0.35">
      <c r="A643" s="11">
        <f>marketing_campaign[[#This Row],[Response]]+marketing_campaign[[#This Row],[AcceptedCmp2]]+marketing_campaign[[#This Row],[AcceptedCmp1]]+marketing_campaign[[#This Row],[AcceptedCmp5]]+marketing_campaign[[#This Row],[AcceptedCmp4]]+marketing_campaign[[#This Row],[AcceptedCmp3]]</f>
        <v>0</v>
      </c>
      <c r="B643" s="11">
        <v>76140</v>
      </c>
      <c r="I643">
        <v>1959</v>
      </c>
      <c r="S643">
        <v>67</v>
      </c>
    </row>
    <row r="644" spans="1:19" x14ac:dyDescent="0.35">
      <c r="A644" s="12">
        <f>marketing_campaign[[#This Row],[Response]]+marketing_campaign[[#This Row],[AcceptedCmp2]]+marketing_campaign[[#This Row],[AcceptedCmp1]]+marketing_campaign[[#This Row],[AcceptedCmp5]]+marketing_campaign[[#This Row],[AcceptedCmp4]]+marketing_campaign[[#This Row],[AcceptedCmp3]]</f>
        <v>0</v>
      </c>
      <c r="B644" s="11">
        <v>62859</v>
      </c>
      <c r="I644">
        <v>1964</v>
      </c>
      <c r="S644">
        <v>62</v>
      </c>
    </row>
    <row r="645" spans="1:19" x14ac:dyDescent="0.35">
      <c r="A645" s="11">
        <f>marketing_campaign[[#This Row],[Response]]+marketing_campaign[[#This Row],[AcceptedCmp2]]+marketing_campaign[[#This Row],[AcceptedCmp1]]+marketing_campaign[[#This Row],[AcceptedCmp5]]+marketing_campaign[[#This Row],[AcceptedCmp4]]+marketing_campaign[[#This Row],[AcceptedCmp3]]</f>
        <v>1</v>
      </c>
      <c r="B645" s="11">
        <v>45906</v>
      </c>
      <c r="I645">
        <v>1947</v>
      </c>
      <c r="S645">
        <v>79</v>
      </c>
    </row>
    <row r="646" spans="1:19" x14ac:dyDescent="0.35">
      <c r="A646" s="12">
        <f>marketing_campaign[[#This Row],[Response]]+marketing_campaign[[#This Row],[AcceptedCmp2]]+marketing_campaign[[#This Row],[AcceptedCmp1]]+marketing_campaign[[#This Row],[AcceptedCmp5]]+marketing_campaign[[#This Row],[AcceptedCmp4]]+marketing_campaign[[#This Row],[AcceptedCmp3]]</f>
        <v>3</v>
      </c>
      <c r="B646" s="11">
        <v>77632</v>
      </c>
      <c r="I646">
        <v>1971</v>
      </c>
      <c r="S646">
        <v>55</v>
      </c>
    </row>
    <row r="647" spans="1:19" x14ac:dyDescent="0.35">
      <c r="A647" s="11">
        <f>marketing_campaign[[#This Row],[Response]]+marketing_campaign[[#This Row],[AcceptedCmp2]]+marketing_campaign[[#This Row],[AcceptedCmp1]]+marketing_campaign[[#This Row],[AcceptedCmp5]]+marketing_campaign[[#This Row],[AcceptedCmp4]]+marketing_campaign[[#This Row],[AcceptedCmp3]]</f>
        <v>0</v>
      </c>
      <c r="B647" s="11">
        <v>46463</v>
      </c>
      <c r="I647">
        <v>1970</v>
      </c>
      <c r="S647">
        <v>56</v>
      </c>
    </row>
    <row r="648" spans="1:19" x14ac:dyDescent="0.35">
      <c r="A648" s="12">
        <f>marketing_campaign[[#This Row],[Response]]+marketing_campaign[[#This Row],[AcceptedCmp2]]+marketing_campaign[[#This Row],[AcceptedCmp1]]+marketing_campaign[[#This Row],[AcceptedCmp5]]+marketing_campaign[[#This Row],[AcceptedCmp4]]+marketing_campaign[[#This Row],[AcceptedCmp3]]</f>
        <v>3</v>
      </c>
      <c r="B648" s="11">
        <v>105471</v>
      </c>
      <c r="I648">
        <v>1970</v>
      </c>
      <c r="S648">
        <v>56</v>
      </c>
    </row>
    <row r="649" spans="1:19" x14ac:dyDescent="0.35">
      <c r="A649" s="11">
        <f>marketing_campaign[[#This Row],[Response]]+marketing_campaign[[#This Row],[AcceptedCmp2]]+marketing_campaign[[#This Row],[AcceptedCmp1]]+marketing_campaign[[#This Row],[AcceptedCmp5]]+marketing_campaign[[#This Row],[AcceptedCmp4]]+marketing_campaign[[#This Row],[AcceptedCmp3]]</f>
        <v>0</v>
      </c>
      <c r="B649" s="11">
        <v>55282</v>
      </c>
      <c r="I649">
        <v>1977</v>
      </c>
      <c r="S649">
        <v>49</v>
      </c>
    </row>
    <row r="650" spans="1:19" x14ac:dyDescent="0.35">
      <c r="A650" s="12">
        <f>marketing_campaign[[#This Row],[Response]]+marketing_campaign[[#This Row],[AcceptedCmp2]]+marketing_campaign[[#This Row],[AcceptedCmp1]]+marketing_campaign[[#This Row],[AcceptedCmp5]]+marketing_campaign[[#This Row],[AcceptedCmp4]]+marketing_campaign[[#This Row],[AcceptedCmp3]]</f>
        <v>0</v>
      </c>
      <c r="B650" s="11">
        <v>78710</v>
      </c>
      <c r="I650">
        <v>1958</v>
      </c>
      <c r="S650">
        <v>68</v>
      </c>
    </row>
    <row r="651" spans="1:19" x14ac:dyDescent="0.35">
      <c r="A651" s="11">
        <f>marketing_campaign[[#This Row],[Response]]+marketing_campaign[[#This Row],[AcceptedCmp2]]+marketing_campaign[[#This Row],[AcceptedCmp1]]+marketing_campaign[[#This Row],[AcceptedCmp5]]+marketing_campaign[[#This Row],[AcceptedCmp4]]+marketing_campaign[[#This Row],[AcceptedCmp3]]</f>
        <v>0</v>
      </c>
      <c r="B651" s="11">
        <v>66886</v>
      </c>
      <c r="I651">
        <v>1960</v>
      </c>
      <c r="S651">
        <v>66</v>
      </c>
    </row>
    <row r="652" spans="1:19" x14ac:dyDescent="0.35">
      <c r="A652" s="12">
        <f>marketing_campaign[[#This Row],[Response]]+marketing_campaign[[#This Row],[AcceptedCmp2]]+marketing_campaign[[#This Row],[AcceptedCmp1]]+marketing_campaign[[#This Row],[AcceptedCmp5]]+marketing_campaign[[#This Row],[AcceptedCmp4]]+marketing_campaign[[#This Row],[AcceptedCmp3]]</f>
        <v>1</v>
      </c>
      <c r="B652" s="11">
        <v>98777</v>
      </c>
      <c r="I652">
        <v>1985</v>
      </c>
      <c r="S652">
        <v>41</v>
      </c>
    </row>
    <row r="653" spans="1:19" x14ac:dyDescent="0.35">
      <c r="A653" s="11">
        <f>marketing_campaign[[#This Row],[Response]]+marketing_campaign[[#This Row],[AcceptedCmp2]]+marketing_campaign[[#This Row],[AcceptedCmp1]]+marketing_campaign[[#This Row],[AcceptedCmp5]]+marketing_campaign[[#This Row],[AcceptedCmp4]]+marketing_campaign[[#This Row],[AcceptedCmp3]]</f>
        <v>0</v>
      </c>
      <c r="B653" s="11">
        <v>29103</v>
      </c>
      <c r="I653">
        <v>1974</v>
      </c>
      <c r="S653">
        <v>52</v>
      </c>
    </row>
    <row r="654" spans="1:19" x14ac:dyDescent="0.35">
      <c r="A654" s="12">
        <f>marketing_campaign[[#This Row],[Response]]+marketing_campaign[[#This Row],[AcceptedCmp2]]+marketing_campaign[[#This Row],[AcceptedCmp1]]+marketing_campaign[[#This Row],[AcceptedCmp5]]+marketing_campaign[[#This Row],[AcceptedCmp4]]+marketing_campaign[[#This Row],[AcceptedCmp3]]</f>
        <v>0</v>
      </c>
      <c r="B654" s="11">
        <v>67445</v>
      </c>
      <c r="I654">
        <v>1950</v>
      </c>
      <c r="S654">
        <v>76</v>
      </c>
    </row>
    <row r="655" spans="1:19" x14ac:dyDescent="0.35">
      <c r="A655" s="11">
        <f>marketing_campaign[[#This Row],[Response]]+marketing_campaign[[#This Row],[AcceptedCmp2]]+marketing_campaign[[#This Row],[AcceptedCmp1]]+marketing_campaign[[#This Row],[AcceptedCmp5]]+marketing_campaign[[#This Row],[AcceptedCmp4]]+marketing_campaign[[#This Row],[AcceptedCmp3]]</f>
        <v>0</v>
      </c>
      <c r="B655" s="11">
        <v>50616</v>
      </c>
      <c r="I655">
        <v>1955</v>
      </c>
      <c r="S655">
        <v>71</v>
      </c>
    </row>
    <row r="656" spans="1:19" x14ac:dyDescent="0.35">
      <c r="A656" s="12">
        <f>marketing_campaign[[#This Row],[Response]]+marketing_campaign[[#This Row],[AcceptedCmp2]]+marketing_campaign[[#This Row],[AcceptedCmp1]]+marketing_campaign[[#This Row],[AcceptedCmp5]]+marketing_campaign[[#This Row],[AcceptedCmp4]]+marketing_campaign[[#This Row],[AcceptedCmp3]]</f>
        <v>0</v>
      </c>
      <c r="B656" s="11">
        <v>49431</v>
      </c>
      <c r="I656">
        <v>1975</v>
      </c>
      <c r="S656">
        <v>51</v>
      </c>
    </row>
    <row r="657" spans="1:19" x14ac:dyDescent="0.35">
      <c r="A657" s="11">
        <f>marketing_campaign[[#This Row],[Response]]+marketing_campaign[[#This Row],[AcceptedCmp2]]+marketing_campaign[[#This Row],[AcceptedCmp1]]+marketing_campaign[[#This Row],[AcceptedCmp5]]+marketing_campaign[[#This Row],[AcceptedCmp4]]+marketing_campaign[[#This Row],[AcceptedCmp3]]</f>
        <v>0</v>
      </c>
      <c r="B657" s="11">
        <v>153924</v>
      </c>
      <c r="I657">
        <v>1953</v>
      </c>
      <c r="S657">
        <v>73</v>
      </c>
    </row>
    <row r="658" spans="1:19" x14ac:dyDescent="0.35">
      <c r="A658" s="12">
        <f>marketing_campaign[[#This Row],[Response]]+marketing_campaign[[#This Row],[AcceptedCmp2]]+marketing_campaign[[#This Row],[AcceptedCmp1]]+marketing_campaign[[#This Row],[AcceptedCmp5]]+marketing_campaign[[#This Row],[AcceptedCmp4]]+marketing_campaign[[#This Row],[AcceptedCmp3]]</f>
        <v>0</v>
      </c>
      <c r="B658" s="11">
        <v>61278</v>
      </c>
      <c r="I658">
        <v>1958</v>
      </c>
      <c r="S658">
        <v>68</v>
      </c>
    </row>
    <row r="659" spans="1:19" x14ac:dyDescent="0.35">
      <c r="A659" s="11">
        <f>marketing_campaign[[#This Row],[Response]]+marketing_campaign[[#This Row],[AcceptedCmp2]]+marketing_campaign[[#This Row],[AcceptedCmp1]]+marketing_campaign[[#This Row],[AcceptedCmp5]]+marketing_campaign[[#This Row],[AcceptedCmp4]]+marketing_campaign[[#This Row],[AcceptedCmp3]]</f>
        <v>0</v>
      </c>
      <c r="B659" s="11">
        <v>26490</v>
      </c>
      <c r="I659">
        <v>1947</v>
      </c>
      <c r="S659">
        <v>79</v>
      </c>
    </row>
    <row r="660" spans="1:19" x14ac:dyDescent="0.35">
      <c r="A660" s="12">
        <f>marketing_campaign[[#This Row],[Response]]+marketing_campaign[[#This Row],[AcceptedCmp2]]+marketing_campaign[[#This Row],[AcceptedCmp1]]+marketing_campaign[[#This Row],[AcceptedCmp5]]+marketing_campaign[[#This Row],[AcceptedCmp4]]+marketing_campaign[[#This Row],[AcceptedCmp3]]</f>
        <v>0</v>
      </c>
      <c r="B660" s="11">
        <v>73059</v>
      </c>
      <c r="I660">
        <v>1966</v>
      </c>
      <c r="S660">
        <v>60</v>
      </c>
    </row>
    <row r="661" spans="1:19" x14ac:dyDescent="0.35">
      <c r="A661" s="11">
        <f>marketing_campaign[[#This Row],[Response]]+marketing_campaign[[#This Row],[AcceptedCmp2]]+marketing_campaign[[#This Row],[AcceptedCmp1]]+marketing_campaign[[#This Row],[AcceptedCmp5]]+marketing_campaign[[#This Row],[AcceptedCmp4]]+marketing_campaign[[#This Row],[AcceptedCmp3]]</f>
        <v>1</v>
      </c>
      <c r="B661" s="11">
        <v>46734</v>
      </c>
      <c r="I661">
        <v>1963</v>
      </c>
      <c r="S661">
        <v>63</v>
      </c>
    </row>
    <row r="662" spans="1:19" x14ac:dyDescent="0.35">
      <c r="A662" s="12">
        <f>marketing_campaign[[#This Row],[Response]]+marketing_campaign[[#This Row],[AcceptedCmp2]]+marketing_campaign[[#This Row],[AcceptedCmp1]]+marketing_campaign[[#This Row],[AcceptedCmp5]]+marketing_campaign[[#This Row],[AcceptedCmp4]]+marketing_campaign[[#This Row],[AcceptedCmp3]]</f>
        <v>0</v>
      </c>
      <c r="B662" s="11">
        <v>56253</v>
      </c>
      <c r="I662">
        <v>1985</v>
      </c>
      <c r="S662">
        <v>41</v>
      </c>
    </row>
    <row r="663" spans="1:19" x14ac:dyDescent="0.35">
      <c r="A663" s="11">
        <f>marketing_campaign[[#This Row],[Response]]+marketing_campaign[[#This Row],[AcceptedCmp2]]+marketing_campaign[[#This Row],[AcceptedCmp1]]+marketing_campaign[[#This Row],[AcceptedCmp5]]+marketing_campaign[[#This Row],[AcceptedCmp4]]+marketing_campaign[[#This Row],[AcceptedCmp3]]</f>
        <v>0</v>
      </c>
      <c r="B663" s="11">
        <v>19986</v>
      </c>
      <c r="I663">
        <v>1975</v>
      </c>
      <c r="S663">
        <v>51</v>
      </c>
    </row>
    <row r="664" spans="1:19" x14ac:dyDescent="0.35">
      <c r="A664" s="12">
        <f>marketing_campaign[[#This Row],[Response]]+marketing_campaign[[#This Row],[AcceptedCmp2]]+marketing_campaign[[#This Row],[AcceptedCmp1]]+marketing_campaign[[#This Row],[AcceptedCmp5]]+marketing_campaign[[#This Row],[AcceptedCmp4]]+marketing_campaign[[#This Row],[AcceptedCmp3]]</f>
        <v>0</v>
      </c>
      <c r="B664" s="11">
        <v>58330</v>
      </c>
      <c r="I664">
        <v>1980</v>
      </c>
      <c r="S664">
        <v>46</v>
      </c>
    </row>
    <row r="665" spans="1:19" x14ac:dyDescent="0.35">
      <c r="A665" s="11">
        <f>marketing_campaign[[#This Row],[Response]]+marketing_campaign[[#This Row],[AcceptedCmp2]]+marketing_campaign[[#This Row],[AcceptedCmp1]]+marketing_campaign[[#This Row],[AcceptedCmp5]]+marketing_campaign[[#This Row],[AcceptedCmp4]]+marketing_campaign[[#This Row],[AcceptedCmp3]]</f>
        <v>0</v>
      </c>
      <c r="B665" s="11">
        <v>25965</v>
      </c>
      <c r="I665">
        <v>1956</v>
      </c>
      <c r="S665">
        <v>70</v>
      </c>
    </row>
    <row r="666" spans="1:19" x14ac:dyDescent="0.35">
      <c r="A666" s="12">
        <f>marketing_campaign[[#This Row],[Response]]+marketing_campaign[[#This Row],[AcceptedCmp2]]+marketing_campaign[[#This Row],[AcceptedCmp1]]+marketing_campaign[[#This Row],[AcceptedCmp5]]+marketing_campaign[[#This Row],[AcceptedCmp4]]+marketing_campaign[[#This Row],[AcceptedCmp3]]</f>
        <v>0</v>
      </c>
      <c r="B666" s="11">
        <v>14661</v>
      </c>
      <c r="I666">
        <v>1959</v>
      </c>
      <c r="S666">
        <v>67</v>
      </c>
    </row>
    <row r="667" spans="1:19" x14ac:dyDescent="0.35">
      <c r="A667" s="11">
        <f>marketing_campaign[[#This Row],[Response]]+marketing_campaign[[#This Row],[AcceptedCmp2]]+marketing_campaign[[#This Row],[AcceptedCmp1]]+marketing_campaign[[#This Row],[AcceptedCmp5]]+marketing_campaign[[#This Row],[AcceptedCmp4]]+marketing_campaign[[#This Row],[AcceptedCmp3]]</f>
        <v>0</v>
      </c>
      <c r="B667" s="11">
        <v>18690</v>
      </c>
      <c r="I667">
        <v>1974</v>
      </c>
      <c r="S667">
        <v>52</v>
      </c>
    </row>
    <row r="668" spans="1:19" x14ac:dyDescent="0.35">
      <c r="A668" s="12">
        <f>marketing_campaign[[#This Row],[Response]]+marketing_campaign[[#This Row],[AcceptedCmp2]]+marketing_campaign[[#This Row],[AcceptedCmp1]]+marketing_campaign[[#This Row],[AcceptedCmp5]]+marketing_campaign[[#This Row],[AcceptedCmp4]]+marketing_campaign[[#This Row],[AcceptedCmp3]]</f>
        <v>0</v>
      </c>
      <c r="B668" s="11">
        <v>45068</v>
      </c>
      <c r="I668">
        <v>1987</v>
      </c>
      <c r="S668">
        <v>39</v>
      </c>
    </row>
    <row r="669" spans="1:19" x14ac:dyDescent="0.35">
      <c r="A669" s="11">
        <f>marketing_campaign[[#This Row],[Response]]+marketing_campaign[[#This Row],[AcceptedCmp2]]+marketing_campaign[[#This Row],[AcceptedCmp1]]+marketing_campaign[[#This Row],[AcceptedCmp5]]+marketing_campaign[[#This Row],[AcceptedCmp4]]+marketing_campaign[[#This Row],[AcceptedCmp3]]</f>
        <v>0</v>
      </c>
      <c r="B669" s="11">
        <v>21063</v>
      </c>
      <c r="I669">
        <v>1968</v>
      </c>
      <c r="S669">
        <v>58</v>
      </c>
    </row>
    <row r="670" spans="1:19" x14ac:dyDescent="0.35">
      <c r="A670" s="12">
        <f>marketing_campaign[[#This Row],[Response]]+marketing_campaign[[#This Row],[AcceptedCmp2]]+marketing_campaign[[#This Row],[AcceptedCmp1]]+marketing_campaign[[#This Row],[AcceptedCmp5]]+marketing_campaign[[#This Row],[AcceptedCmp4]]+marketing_campaign[[#This Row],[AcceptedCmp3]]</f>
        <v>0</v>
      </c>
      <c r="B670" s="11">
        <v>29187</v>
      </c>
      <c r="I670">
        <v>1971</v>
      </c>
      <c r="S670">
        <v>55</v>
      </c>
    </row>
    <row r="671" spans="1:19" x14ac:dyDescent="0.35">
      <c r="A671" s="11">
        <f>marketing_campaign[[#This Row],[Response]]+marketing_campaign[[#This Row],[AcceptedCmp2]]+marketing_campaign[[#This Row],[AcceptedCmp1]]+marketing_campaign[[#This Row],[AcceptedCmp5]]+marketing_campaign[[#This Row],[AcceptedCmp4]]+marketing_campaign[[#This Row],[AcceptedCmp3]]</f>
        <v>0</v>
      </c>
      <c r="B671" s="11">
        <v>54690</v>
      </c>
      <c r="I671">
        <v>1964</v>
      </c>
      <c r="S671">
        <v>62</v>
      </c>
    </row>
    <row r="672" spans="1:19" x14ac:dyDescent="0.35">
      <c r="A672" s="12">
        <f>marketing_campaign[[#This Row],[Response]]+marketing_campaign[[#This Row],[AcceptedCmp2]]+marketing_campaign[[#This Row],[AcceptedCmp1]]+marketing_campaign[[#This Row],[AcceptedCmp5]]+marketing_campaign[[#This Row],[AcceptedCmp4]]+marketing_campaign[[#This Row],[AcceptedCmp3]]</f>
        <v>0</v>
      </c>
      <c r="B672" s="11">
        <v>59304</v>
      </c>
      <c r="I672">
        <v>1962</v>
      </c>
      <c r="S672">
        <v>64</v>
      </c>
    </row>
    <row r="673" spans="1:19" x14ac:dyDescent="0.35">
      <c r="A673" s="11">
        <f>marketing_campaign[[#This Row],[Response]]+marketing_campaign[[#This Row],[AcceptedCmp2]]+marketing_campaign[[#This Row],[AcceptedCmp1]]+marketing_campaign[[#This Row],[AcceptedCmp5]]+marketing_campaign[[#This Row],[AcceptedCmp4]]+marketing_campaign[[#This Row],[AcceptedCmp3]]</f>
        <v>0</v>
      </c>
      <c r="B673" s="11">
        <v>59247</v>
      </c>
      <c r="I673">
        <v>1970</v>
      </c>
      <c r="S673">
        <v>56</v>
      </c>
    </row>
    <row r="674" spans="1:19" x14ac:dyDescent="0.35">
      <c r="A674" s="12">
        <f>marketing_campaign[[#This Row],[Response]]+marketing_campaign[[#This Row],[AcceptedCmp2]]+marketing_campaign[[#This Row],[AcceptedCmp1]]+marketing_campaign[[#This Row],[AcceptedCmp5]]+marketing_campaign[[#This Row],[AcceptedCmp4]]+marketing_campaign[[#This Row],[AcceptedCmp3]]</f>
        <v>0</v>
      </c>
      <c r="B674" s="11">
        <v>66731</v>
      </c>
      <c r="I674">
        <v>1980</v>
      </c>
      <c r="S674">
        <v>46</v>
      </c>
    </row>
    <row r="675" spans="1:19" x14ac:dyDescent="0.35">
      <c r="A675" s="11">
        <f>marketing_campaign[[#This Row],[Response]]+marketing_campaign[[#This Row],[AcceptedCmp2]]+marketing_campaign[[#This Row],[AcceptedCmp1]]+marketing_campaign[[#This Row],[AcceptedCmp5]]+marketing_campaign[[#This Row],[AcceptedCmp4]]+marketing_campaign[[#This Row],[AcceptedCmp3]]</f>
        <v>0</v>
      </c>
      <c r="B675" s="11">
        <v>77353</v>
      </c>
      <c r="I675">
        <v>1975</v>
      </c>
      <c r="S675">
        <v>51</v>
      </c>
    </row>
    <row r="676" spans="1:19" x14ac:dyDescent="0.35">
      <c r="A676" s="12">
        <f>marketing_campaign[[#This Row],[Response]]+marketing_campaign[[#This Row],[AcceptedCmp2]]+marketing_campaign[[#This Row],[AcceptedCmp1]]+marketing_campaign[[#This Row],[AcceptedCmp5]]+marketing_campaign[[#This Row],[AcceptedCmp4]]+marketing_campaign[[#This Row],[AcceptedCmp3]]</f>
        <v>0</v>
      </c>
      <c r="B676" s="11">
        <v>52614</v>
      </c>
      <c r="I676">
        <v>1974</v>
      </c>
      <c r="S676">
        <v>52</v>
      </c>
    </row>
    <row r="677" spans="1:19" x14ac:dyDescent="0.35">
      <c r="A677" s="11">
        <f>marketing_campaign[[#This Row],[Response]]+marketing_campaign[[#This Row],[AcceptedCmp2]]+marketing_campaign[[#This Row],[AcceptedCmp1]]+marketing_campaign[[#This Row],[AcceptedCmp5]]+marketing_campaign[[#This Row],[AcceptedCmp4]]+marketing_campaign[[#This Row],[AcceptedCmp3]]</f>
        <v>0</v>
      </c>
      <c r="B677" s="11">
        <v>26751</v>
      </c>
      <c r="I677">
        <v>1963</v>
      </c>
      <c r="S677">
        <v>63</v>
      </c>
    </row>
    <row r="678" spans="1:19" x14ac:dyDescent="0.35">
      <c r="A678" s="12">
        <f>marketing_campaign[[#This Row],[Response]]+marketing_campaign[[#This Row],[AcceptedCmp2]]+marketing_campaign[[#This Row],[AcceptedCmp1]]+marketing_campaign[[#This Row],[AcceptedCmp5]]+marketing_campaign[[#This Row],[AcceptedCmp4]]+marketing_campaign[[#This Row],[AcceptedCmp3]]</f>
        <v>2</v>
      </c>
      <c r="B678" s="11">
        <v>81300</v>
      </c>
      <c r="I678">
        <v>1979</v>
      </c>
      <c r="S678">
        <v>47</v>
      </c>
    </row>
    <row r="679" spans="1:19" x14ac:dyDescent="0.35">
      <c r="A679" s="11">
        <f>marketing_campaign[[#This Row],[Response]]+marketing_campaign[[#This Row],[AcceptedCmp2]]+marketing_campaign[[#This Row],[AcceptedCmp1]]+marketing_campaign[[#This Row],[AcceptedCmp5]]+marketing_campaign[[#This Row],[AcceptedCmp4]]+marketing_campaign[[#This Row],[AcceptedCmp3]]</f>
        <v>0</v>
      </c>
      <c r="B679" s="11">
        <v>70337</v>
      </c>
      <c r="I679">
        <v>1985</v>
      </c>
      <c r="S679">
        <v>41</v>
      </c>
    </row>
    <row r="680" spans="1:19" x14ac:dyDescent="0.35">
      <c r="A680" s="12">
        <f>marketing_campaign[[#This Row],[Response]]+marketing_campaign[[#This Row],[AcceptedCmp2]]+marketing_campaign[[#This Row],[AcceptedCmp1]]+marketing_campaign[[#This Row],[AcceptedCmp5]]+marketing_campaign[[#This Row],[AcceptedCmp4]]+marketing_campaign[[#This Row],[AcceptedCmp3]]</f>
        <v>2</v>
      </c>
      <c r="B680" s="11">
        <v>36145</v>
      </c>
      <c r="I680">
        <v>1980</v>
      </c>
      <c r="S680">
        <v>46</v>
      </c>
    </row>
    <row r="681" spans="1:19" x14ac:dyDescent="0.35">
      <c r="A681" s="11">
        <f>marketing_campaign[[#This Row],[Response]]+marketing_campaign[[#This Row],[AcceptedCmp2]]+marketing_campaign[[#This Row],[AcceptedCmp1]]+marketing_campaign[[#This Row],[AcceptedCmp5]]+marketing_campaign[[#This Row],[AcceptedCmp4]]+marketing_campaign[[#This Row],[AcceptedCmp3]]</f>
        <v>0</v>
      </c>
      <c r="B681" s="11">
        <v>65295</v>
      </c>
      <c r="I681">
        <v>1963</v>
      </c>
      <c r="S681">
        <v>63</v>
      </c>
    </row>
    <row r="682" spans="1:19" x14ac:dyDescent="0.35">
      <c r="A682" s="12">
        <f>marketing_campaign[[#This Row],[Response]]+marketing_campaign[[#This Row],[AcceptedCmp2]]+marketing_campaign[[#This Row],[AcceptedCmp1]]+marketing_campaign[[#This Row],[AcceptedCmp5]]+marketing_campaign[[#This Row],[AcceptedCmp4]]+marketing_campaign[[#This Row],[AcceptedCmp3]]</f>
        <v>0</v>
      </c>
      <c r="B682" s="11">
        <v>68118</v>
      </c>
      <c r="I682">
        <v>1967</v>
      </c>
      <c r="S682">
        <v>59</v>
      </c>
    </row>
    <row r="683" spans="1:19" x14ac:dyDescent="0.35">
      <c r="A683" s="11">
        <f>marketing_campaign[[#This Row],[Response]]+marketing_campaign[[#This Row],[AcceptedCmp2]]+marketing_campaign[[#This Row],[AcceptedCmp1]]+marketing_campaign[[#This Row],[AcceptedCmp5]]+marketing_campaign[[#This Row],[AcceptedCmp4]]+marketing_campaign[[#This Row],[AcceptedCmp3]]</f>
        <v>0</v>
      </c>
      <c r="B683" s="11">
        <v>68743</v>
      </c>
      <c r="I683">
        <v>1982</v>
      </c>
      <c r="S683">
        <v>44</v>
      </c>
    </row>
    <row r="684" spans="1:19" x14ac:dyDescent="0.35">
      <c r="A684" s="12">
        <f>marketing_campaign[[#This Row],[Response]]+marketing_campaign[[#This Row],[AcceptedCmp2]]+marketing_campaign[[#This Row],[AcceptedCmp1]]+marketing_campaign[[#This Row],[AcceptedCmp5]]+marketing_campaign[[#This Row],[AcceptedCmp4]]+marketing_campaign[[#This Row],[AcceptedCmp3]]</f>
        <v>0</v>
      </c>
      <c r="B684" s="11">
        <v>41039</v>
      </c>
      <c r="I684">
        <v>1955</v>
      </c>
      <c r="S684">
        <v>71</v>
      </c>
    </row>
    <row r="685" spans="1:19" x14ac:dyDescent="0.35">
      <c r="A685" s="11">
        <f>marketing_campaign[[#This Row],[Response]]+marketing_campaign[[#This Row],[AcceptedCmp2]]+marketing_campaign[[#This Row],[AcceptedCmp1]]+marketing_campaign[[#This Row],[AcceptedCmp5]]+marketing_campaign[[#This Row],[AcceptedCmp4]]+marketing_campaign[[#This Row],[AcceptedCmp3]]</f>
        <v>0</v>
      </c>
      <c r="B685" s="11">
        <v>38946</v>
      </c>
      <c r="I685">
        <v>1967</v>
      </c>
      <c r="S685">
        <v>59</v>
      </c>
    </row>
    <row r="686" spans="1:19" x14ac:dyDescent="0.35">
      <c r="A686" s="12">
        <f>marketing_campaign[[#This Row],[Response]]+marketing_campaign[[#This Row],[AcceptedCmp2]]+marketing_campaign[[#This Row],[AcceptedCmp1]]+marketing_campaign[[#This Row],[AcceptedCmp5]]+marketing_campaign[[#This Row],[AcceptedCmp4]]+marketing_campaign[[#This Row],[AcceptedCmp3]]</f>
        <v>0</v>
      </c>
      <c r="B686" s="11">
        <v>65777</v>
      </c>
      <c r="I686">
        <v>1976</v>
      </c>
      <c r="S686">
        <v>50</v>
      </c>
    </row>
    <row r="687" spans="1:19" x14ac:dyDescent="0.35">
      <c r="A687" s="11">
        <f>marketing_campaign[[#This Row],[Response]]+marketing_campaign[[#This Row],[AcceptedCmp2]]+marketing_campaign[[#This Row],[AcceptedCmp1]]+marketing_campaign[[#This Row],[AcceptedCmp5]]+marketing_campaign[[#This Row],[AcceptedCmp4]]+marketing_campaign[[#This Row],[AcceptedCmp3]]</f>
        <v>0</v>
      </c>
      <c r="B687" s="11">
        <v>66476</v>
      </c>
      <c r="I687">
        <v>1972</v>
      </c>
      <c r="S687">
        <v>54</v>
      </c>
    </row>
    <row r="688" spans="1:19" x14ac:dyDescent="0.35">
      <c r="A688" s="12">
        <f>marketing_campaign[[#This Row],[Response]]+marketing_campaign[[#This Row],[AcceptedCmp2]]+marketing_campaign[[#This Row],[AcceptedCmp1]]+marketing_campaign[[#This Row],[AcceptedCmp5]]+marketing_campaign[[#This Row],[AcceptedCmp4]]+marketing_campaign[[#This Row],[AcceptedCmp3]]</f>
        <v>1</v>
      </c>
      <c r="B688" s="11">
        <v>86857</v>
      </c>
      <c r="I688">
        <v>1982</v>
      </c>
      <c r="S688">
        <v>44</v>
      </c>
    </row>
    <row r="689" spans="1:19" x14ac:dyDescent="0.35">
      <c r="A689" s="11">
        <f>marketing_campaign[[#This Row],[Response]]+marketing_campaign[[#This Row],[AcceptedCmp2]]+marketing_campaign[[#This Row],[AcceptedCmp1]]+marketing_campaign[[#This Row],[AcceptedCmp5]]+marketing_campaign[[#This Row],[AcceptedCmp4]]+marketing_campaign[[#This Row],[AcceptedCmp3]]</f>
        <v>0</v>
      </c>
      <c r="B689" s="11">
        <v>160803</v>
      </c>
      <c r="I689">
        <v>1989</v>
      </c>
      <c r="S689">
        <v>37</v>
      </c>
    </row>
    <row r="690" spans="1:19" x14ac:dyDescent="0.35">
      <c r="A690" s="12">
        <f>marketing_campaign[[#This Row],[Response]]+marketing_campaign[[#This Row],[AcceptedCmp2]]+marketing_campaign[[#This Row],[AcceptedCmp1]]+marketing_campaign[[#This Row],[AcceptedCmp5]]+marketing_campaign[[#This Row],[AcceptedCmp4]]+marketing_campaign[[#This Row],[AcceptedCmp3]]</f>
        <v>2</v>
      </c>
      <c r="B690" s="11">
        <v>77845</v>
      </c>
      <c r="I690">
        <v>1969</v>
      </c>
      <c r="S690">
        <v>57</v>
      </c>
    </row>
    <row r="691" spans="1:19" x14ac:dyDescent="0.35">
      <c r="A691" s="11">
        <f>marketing_campaign[[#This Row],[Response]]+marketing_campaign[[#This Row],[AcceptedCmp2]]+marketing_campaign[[#This Row],[AcceptedCmp1]]+marketing_campaign[[#This Row],[AcceptedCmp5]]+marketing_campaign[[#This Row],[AcceptedCmp4]]+marketing_campaign[[#This Row],[AcceptedCmp3]]</f>
        <v>0</v>
      </c>
      <c r="B691" s="11">
        <v>69476</v>
      </c>
      <c r="I691">
        <v>1960</v>
      </c>
      <c r="S691">
        <v>66</v>
      </c>
    </row>
    <row r="692" spans="1:19" x14ac:dyDescent="0.35">
      <c r="A692" s="12">
        <f>marketing_campaign[[#This Row],[Response]]+marketing_campaign[[#This Row],[AcceptedCmp2]]+marketing_campaign[[#This Row],[AcceptedCmp1]]+marketing_campaign[[#This Row],[AcceptedCmp5]]+marketing_campaign[[#This Row],[AcceptedCmp4]]+marketing_campaign[[#This Row],[AcceptedCmp3]]</f>
        <v>2</v>
      </c>
      <c r="B692" s="11">
        <v>50611</v>
      </c>
      <c r="I692">
        <v>1970</v>
      </c>
      <c r="S692">
        <v>56</v>
      </c>
    </row>
    <row r="693" spans="1:19" x14ac:dyDescent="0.35">
      <c r="A693" s="11">
        <f>marketing_campaign[[#This Row],[Response]]+marketing_campaign[[#This Row],[AcceptedCmp2]]+marketing_campaign[[#This Row],[AcceptedCmp1]]+marketing_campaign[[#This Row],[AcceptedCmp5]]+marketing_campaign[[#This Row],[AcceptedCmp4]]+marketing_campaign[[#This Row],[AcceptedCmp3]]</f>
        <v>0</v>
      </c>
      <c r="B693" s="11">
        <v>61209</v>
      </c>
      <c r="I693">
        <v>1958</v>
      </c>
      <c r="S693">
        <v>68</v>
      </c>
    </row>
    <row r="694" spans="1:19" x14ac:dyDescent="0.35">
      <c r="A694" s="12">
        <f>marketing_campaign[[#This Row],[Response]]+marketing_campaign[[#This Row],[AcceptedCmp2]]+marketing_campaign[[#This Row],[AcceptedCmp1]]+marketing_campaign[[#This Row],[AcceptedCmp5]]+marketing_campaign[[#This Row],[AcceptedCmp4]]+marketing_campaign[[#This Row],[AcceptedCmp3]]</f>
        <v>0</v>
      </c>
      <c r="B694" s="11">
        <v>42315</v>
      </c>
      <c r="I694">
        <v>1952</v>
      </c>
      <c r="S694">
        <v>74</v>
      </c>
    </row>
    <row r="695" spans="1:19" x14ac:dyDescent="0.35">
      <c r="A695" s="11">
        <f>marketing_campaign[[#This Row],[Response]]+marketing_campaign[[#This Row],[AcceptedCmp2]]+marketing_campaign[[#This Row],[AcceptedCmp1]]+marketing_campaign[[#This Row],[AcceptedCmp5]]+marketing_campaign[[#This Row],[AcceptedCmp4]]+marketing_campaign[[#This Row],[AcceptedCmp3]]</f>
        <v>0</v>
      </c>
      <c r="B695" s="11">
        <v>13084</v>
      </c>
      <c r="I695">
        <v>1949</v>
      </c>
      <c r="S695">
        <v>77</v>
      </c>
    </row>
    <row r="696" spans="1:19" x14ac:dyDescent="0.35">
      <c r="A696" s="12">
        <f>marketing_campaign[[#This Row],[Response]]+marketing_campaign[[#This Row],[AcceptedCmp2]]+marketing_campaign[[#This Row],[AcceptedCmp1]]+marketing_campaign[[#This Row],[AcceptedCmp5]]+marketing_campaign[[#This Row],[AcceptedCmp4]]+marketing_campaign[[#This Row],[AcceptedCmp3]]</f>
        <v>1</v>
      </c>
      <c r="B696" s="11">
        <v>47570</v>
      </c>
      <c r="I696">
        <v>1961</v>
      </c>
      <c r="S696">
        <v>65</v>
      </c>
    </row>
    <row r="697" spans="1:19" x14ac:dyDescent="0.35">
      <c r="A697" s="11">
        <f>marketing_campaign[[#This Row],[Response]]+marketing_campaign[[#This Row],[AcceptedCmp2]]+marketing_campaign[[#This Row],[AcceptedCmp1]]+marketing_campaign[[#This Row],[AcceptedCmp5]]+marketing_campaign[[#This Row],[AcceptedCmp4]]+marketing_campaign[[#This Row],[AcceptedCmp3]]</f>
        <v>0</v>
      </c>
      <c r="B697" s="11">
        <v>61923</v>
      </c>
      <c r="I697">
        <v>1995</v>
      </c>
      <c r="S697">
        <v>31</v>
      </c>
    </row>
    <row r="698" spans="1:19" x14ac:dyDescent="0.35">
      <c r="A698" s="12">
        <f>marketing_campaign[[#This Row],[Response]]+marketing_campaign[[#This Row],[AcceptedCmp2]]+marketing_campaign[[#This Row],[AcceptedCmp1]]+marketing_campaign[[#This Row],[AcceptedCmp5]]+marketing_campaign[[#This Row],[AcceptedCmp4]]+marketing_campaign[[#This Row],[AcceptedCmp3]]</f>
        <v>0</v>
      </c>
      <c r="B698" s="11">
        <v>34824</v>
      </c>
      <c r="I698">
        <v>1949</v>
      </c>
      <c r="S698">
        <v>77</v>
      </c>
    </row>
    <row r="699" spans="1:19" x14ac:dyDescent="0.35">
      <c r="A699" s="11">
        <f>marketing_campaign[[#This Row],[Response]]+marketing_campaign[[#This Row],[AcceptedCmp2]]+marketing_campaign[[#This Row],[AcceptedCmp1]]+marketing_campaign[[#This Row],[AcceptedCmp5]]+marketing_campaign[[#This Row],[AcceptedCmp4]]+marketing_campaign[[#This Row],[AcceptedCmp3]]</f>
        <v>1</v>
      </c>
      <c r="B699" s="11">
        <v>26518</v>
      </c>
      <c r="I699">
        <v>1961</v>
      </c>
      <c r="S699">
        <v>65</v>
      </c>
    </row>
    <row r="700" spans="1:19" x14ac:dyDescent="0.35">
      <c r="A700" s="12">
        <f>marketing_campaign[[#This Row],[Response]]+marketing_campaign[[#This Row],[AcceptedCmp2]]+marketing_campaign[[#This Row],[AcceptedCmp1]]+marketing_campaign[[#This Row],[AcceptedCmp5]]+marketing_campaign[[#This Row],[AcceptedCmp4]]+marketing_campaign[[#This Row],[AcceptedCmp3]]</f>
        <v>0</v>
      </c>
      <c r="B700" s="11">
        <v>45938</v>
      </c>
      <c r="I700">
        <v>1960</v>
      </c>
      <c r="S700">
        <v>66</v>
      </c>
    </row>
    <row r="701" spans="1:19" x14ac:dyDescent="0.35">
      <c r="A701" s="11">
        <f>marketing_campaign[[#This Row],[Response]]+marketing_campaign[[#This Row],[AcceptedCmp2]]+marketing_campaign[[#This Row],[AcceptedCmp1]]+marketing_campaign[[#This Row],[AcceptedCmp5]]+marketing_campaign[[#This Row],[AcceptedCmp4]]+marketing_campaign[[#This Row],[AcceptedCmp3]]</f>
        <v>1</v>
      </c>
      <c r="B701" s="11">
        <v>78468</v>
      </c>
      <c r="I701">
        <v>1973</v>
      </c>
      <c r="S701">
        <v>53</v>
      </c>
    </row>
    <row r="702" spans="1:19" x14ac:dyDescent="0.35">
      <c r="A702" s="12">
        <f>marketing_campaign[[#This Row],[Response]]+marketing_campaign[[#This Row],[AcceptedCmp2]]+marketing_campaign[[#This Row],[AcceptedCmp1]]+marketing_campaign[[#This Row],[AcceptedCmp5]]+marketing_campaign[[#This Row],[AcceptedCmp4]]+marketing_campaign[[#This Row],[AcceptedCmp3]]</f>
        <v>0</v>
      </c>
      <c r="B702" s="11">
        <v>78901</v>
      </c>
      <c r="I702">
        <v>1978</v>
      </c>
      <c r="S702">
        <v>48</v>
      </c>
    </row>
    <row r="703" spans="1:19" x14ac:dyDescent="0.35">
      <c r="A703" s="11">
        <f>marketing_campaign[[#This Row],[Response]]+marketing_campaign[[#This Row],[AcceptedCmp2]]+marketing_campaign[[#This Row],[AcceptedCmp1]]+marketing_campaign[[#This Row],[AcceptedCmp5]]+marketing_campaign[[#This Row],[AcceptedCmp4]]+marketing_campaign[[#This Row],[AcceptedCmp3]]</f>
        <v>0</v>
      </c>
      <c r="B703" s="11">
        <v>71427</v>
      </c>
      <c r="I703">
        <v>1978</v>
      </c>
      <c r="S703">
        <v>48</v>
      </c>
    </row>
    <row r="704" spans="1:19" x14ac:dyDescent="0.35">
      <c r="A704" s="12">
        <f>marketing_campaign[[#This Row],[Response]]+marketing_campaign[[#This Row],[AcceptedCmp2]]+marketing_campaign[[#This Row],[AcceptedCmp1]]+marketing_campaign[[#This Row],[AcceptedCmp5]]+marketing_campaign[[#This Row],[AcceptedCmp4]]+marketing_campaign[[#This Row],[AcceptedCmp3]]</f>
        <v>1</v>
      </c>
      <c r="B704" s="11">
        <v>71022</v>
      </c>
      <c r="I704">
        <v>1988</v>
      </c>
      <c r="S704">
        <v>38</v>
      </c>
    </row>
    <row r="705" spans="1:19" x14ac:dyDescent="0.35">
      <c r="A705" s="11">
        <f>marketing_campaign[[#This Row],[Response]]+marketing_campaign[[#This Row],[AcceptedCmp2]]+marketing_campaign[[#This Row],[AcceptedCmp1]]+marketing_campaign[[#This Row],[AcceptedCmp5]]+marketing_campaign[[#This Row],[AcceptedCmp4]]+marketing_campaign[[#This Row],[AcceptedCmp3]]</f>
        <v>4</v>
      </c>
      <c r="B705" s="11">
        <v>90247</v>
      </c>
      <c r="I705">
        <v>1968</v>
      </c>
      <c r="S705">
        <v>58</v>
      </c>
    </row>
    <row r="706" spans="1:19" x14ac:dyDescent="0.35">
      <c r="A706" s="12">
        <f>marketing_campaign[[#This Row],[Response]]+marketing_campaign[[#This Row],[AcceptedCmp2]]+marketing_campaign[[#This Row],[AcceptedCmp1]]+marketing_campaign[[#This Row],[AcceptedCmp5]]+marketing_campaign[[#This Row],[AcceptedCmp4]]+marketing_campaign[[#This Row],[AcceptedCmp3]]</f>
        <v>0</v>
      </c>
      <c r="B706" s="11">
        <v>41335</v>
      </c>
      <c r="I706">
        <v>1986</v>
      </c>
      <c r="S706">
        <v>40</v>
      </c>
    </row>
    <row r="707" spans="1:19" x14ac:dyDescent="0.35">
      <c r="A707" s="11">
        <f>marketing_campaign[[#This Row],[Response]]+marketing_campaign[[#This Row],[AcceptedCmp2]]+marketing_campaign[[#This Row],[AcceptedCmp1]]+marketing_campaign[[#This Row],[AcceptedCmp5]]+marketing_campaign[[#This Row],[AcceptedCmp4]]+marketing_campaign[[#This Row],[AcceptedCmp3]]</f>
        <v>2</v>
      </c>
      <c r="B707" s="11">
        <v>71952</v>
      </c>
      <c r="I707">
        <v>1970</v>
      </c>
      <c r="S707">
        <v>56</v>
      </c>
    </row>
    <row r="708" spans="1:19" x14ac:dyDescent="0.35">
      <c r="A708" s="12">
        <f>marketing_campaign[[#This Row],[Response]]+marketing_campaign[[#This Row],[AcceptedCmp2]]+marketing_campaign[[#This Row],[AcceptedCmp1]]+marketing_campaign[[#This Row],[AcceptedCmp5]]+marketing_campaign[[#This Row],[AcceptedCmp4]]+marketing_campaign[[#This Row],[AcceptedCmp3]]</f>
        <v>0</v>
      </c>
      <c r="B708" s="11">
        <v>35682</v>
      </c>
      <c r="I708">
        <v>1951</v>
      </c>
      <c r="S708">
        <v>75</v>
      </c>
    </row>
    <row r="709" spans="1:19" x14ac:dyDescent="0.35">
      <c r="A709" s="11">
        <f>marketing_campaign[[#This Row],[Response]]+marketing_campaign[[#This Row],[AcceptedCmp2]]+marketing_campaign[[#This Row],[AcceptedCmp1]]+marketing_campaign[[#This Row],[AcceptedCmp5]]+marketing_campaign[[#This Row],[AcceptedCmp4]]+marketing_campaign[[#This Row],[AcceptedCmp3]]</f>
        <v>0</v>
      </c>
      <c r="B709" s="11">
        <v>43185</v>
      </c>
      <c r="I709">
        <v>1948</v>
      </c>
      <c r="S709">
        <v>78</v>
      </c>
    </row>
    <row r="710" spans="1:19" x14ac:dyDescent="0.35">
      <c r="A710" s="12">
        <f>marketing_campaign[[#This Row],[Response]]+marketing_campaign[[#This Row],[AcceptedCmp2]]+marketing_campaign[[#This Row],[AcceptedCmp1]]+marketing_campaign[[#This Row],[AcceptedCmp5]]+marketing_campaign[[#This Row],[AcceptedCmp4]]+marketing_campaign[[#This Row],[AcceptedCmp3]]</f>
        <v>1</v>
      </c>
      <c r="B710" s="11">
        <v>66375</v>
      </c>
      <c r="I710">
        <v>1971</v>
      </c>
      <c r="S710">
        <v>55</v>
      </c>
    </row>
    <row r="711" spans="1:19" x14ac:dyDescent="0.35">
      <c r="A711" s="11">
        <f>marketing_campaign[[#This Row],[Response]]+marketing_campaign[[#This Row],[AcceptedCmp2]]+marketing_campaign[[#This Row],[AcceptedCmp1]]+marketing_campaign[[#This Row],[AcceptedCmp5]]+marketing_campaign[[#This Row],[AcceptedCmp4]]+marketing_campaign[[#This Row],[AcceptedCmp3]]</f>
        <v>2</v>
      </c>
      <c r="B711" s="11">
        <v>35178</v>
      </c>
      <c r="I711">
        <v>1986</v>
      </c>
      <c r="S711">
        <v>40</v>
      </c>
    </row>
    <row r="712" spans="1:19" x14ac:dyDescent="0.35">
      <c r="A712" s="12">
        <f>marketing_campaign[[#This Row],[Response]]+marketing_campaign[[#This Row],[AcceptedCmp2]]+marketing_campaign[[#This Row],[AcceptedCmp1]]+marketing_campaign[[#This Row],[AcceptedCmp5]]+marketing_campaign[[#This Row],[AcceptedCmp4]]+marketing_campaign[[#This Row],[AcceptedCmp3]]</f>
        <v>0</v>
      </c>
      <c r="B712" s="11">
        <v>25252</v>
      </c>
      <c r="I712">
        <v>1965</v>
      </c>
      <c r="S712">
        <v>61</v>
      </c>
    </row>
    <row r="713" spans="1:19" x14ac:dyDescent="0.35">
      <c r="A713" s="11">
        <f>marketing_campaign[[#This Row],[Response]]+marketing_campaign[[#This Row],[AcceptedCmp2]]+marketing_campaign[[#This Row],[AcceptedCmp1]]+marketing_campaign[[#This Row],[AcceptedCmp5]]+marketing_campaign[[#This Row],[AcceptedCmp4]]+marketing_campaign[[#This Row],[AcceptedCmp3]]</f>
        <v>0</v>
      </c>
      <c r="B713" s="11">
        <v>55250</v>
      </c>
      <c r="I713">
        <v>1975</v>
      </c>
      <c r="S713">
        <v>51</v>
      </c>
    </row>
    <row r="714" spans="1:19" x14ac:dyDescent="0.35">
      <c r="A714" s="12">
        <f>marketing_campaign[[#This Row],[Response]]+marketing_campaign[[#This Row],[AcceptedCmp2]]+marketing_campaign[[#This Row],[AcceptedCmp1]]+marketing_campaign[[#This Row],[AcceptedCmp5]]+marketing_campaign[[#This Row],[AcceptedCmp4]]+marketing_campaign[[#This Row],[AcceptedCmp3]]</f>
        <v>0</v>
      </c>
      <c r="B714" s="11">
        <v>33249</v>
      </c>
      <c r="I714">
        <v>1953</v>
      </c>
      <c r="S714">
        <v>73</v>
      </c>
    </row>
    <row r="715" spans="1:19" x14ac:dyDescent="0.35">
      <c r="A715" s="11">
        <f>marketing_campaign[[#This Row],[Response]]+marketing_campaign[[#This Row],[AcceptedCmp2]]+marketing_campaign[[#This Row],[AcceptedCmp1]]+marketing_campaign[[#This Row],[AcceptedCmp5]]+marketing_campaign[[#This Row],[AcceptedCmp4]]+marketing_campaign[[#This Row],[AcceptedCmp3]]</f>
        <v>0</v>
      </c>
      <c r="B715" s="11">
        <v>58398</v>
      </c>
      <c r="I715">
        <v>1982</v>
      </c>
      <c r="S715">
        <v>44</v>
      </c>
    </row>
    <row r="716" spans="1:19" x14ac:dyDescent="0.35">
      <c r="A716" s="12">
        <f>marketing_campaign[[#This Row],[Response]]+marketing_campaign[[#This Row],[AcceptedCmp2]]+marketing_campaign[[#This Row],[AcceptedCmp1]]+marketing_campaign[[#This Row],[AcceptedCmp5]]+marketing_campaign[[#This Row],[AcceptedCmp4]]+marketing_campaign[[#This Row],[AcceptedCmp3]]</f>
        <v>0</v>
      </c>
      <c r="B716" s="11">
        <v>50272</v>
      </c>
      <c r="I716">
        <v>1975</v>
      </c>
      <c r="S716">
        <v>51</v>
      </c>
    </row>
    <row r="717" spans="1:19" x14ac:dyDescent="0.35">
      <c r="A717" s="11">
        <f>marketing_campaign[[#This Row],[Response]]+marketing_campaign[[#This Row],[AcceptedCmp2]]+marketing_campaign[[#This Row],[AcceptedCmp1]]+marketing_campaign[[#This Row],[AcceptedCmp5]]+marketing_campaign[[#This Row],[AcceptedCmp4]]+marketing_campaign[[#This Row],[AcceptedCmp3]]</f>
        <v>0</v>
      </c>
      <c r="B717" s="11">
        <v>76618</v>
      </c>
      <c r="I717">
        <v>1960</v>
      </c>
      <c r="S717">
        <v>66</v>
      </c>
    </row>
    <row r="718" spans="1:19" x14ac:dyDescent="0.35">
      <c r="A718" s="12">
        <f>marketing_campaign[[#This Row],[Response]]+marketing_campaign[[#This Row],[AcceptedCmp2]]+marketing_campaign[[#This Row],[AcceptedCmp1]]+marketing_campaign[[#This Row],[AcceptedCmp5]]+marketing_campaign[[#This Row],[AcceptedCmp4]]+marketing_campaign[[#This Row],[AcceptedCmp3]]</f>
        <v>2</v>
      </c>
      <c r="B718" s="11">
        <v>87305</v>
      </c>
      <c r="I718">
        <v>1978</v>
      </c>
      <c r="S718">
        <v>48</v>
      </c>
    </row>
    <row r="719" spans="1:19" x14ac:dyDescent="0.35">
      <c r="A719" s="11">
        <f>marketing_campaign[[#This Row],[Response]]+marketing_campaign[[#This Row],[AcceptedCmp2]]+marketing_campaign[[#This Row],[AcceptedCmp1]]+marketing_campaign[[#This Row],[AcceptedCmp5]]+marketing_campaign[[#This Row],[AcceptedCmp4]]+marketing_campaign[[#This Row],[AcceptedCmp3]]</f>
        <v>0</v>
      </c>
      <c r="B719" s="11">
        <v>25851</v>
      </c>
      <c r="I719">
        <v>1970</v>
      </c>
      <c r="S719">
        <v>56</v>
      </c>
    </row>
    <row r="720" spans="1:19" x14ac:dyDescent="0.35">
      <c r="A720" s="12">
        <f>marketing_campaign[[#This Row],[Response]]+marketing_campaign[[#This Row],[AcceptedCmp2]]+marketing_campaign[[#This Row],[AcceptedCmp1]]+marketing_campaign[[#This Row],[AcceptedCmp5]]+marketing_campaign[[#This Row],[AcceptedCmp4]]+marketing_campaign[[#This Row],[AcceptedCmp3]]</f>
        <v>0</v>
      </c>
      <c r="B720" s="11">
        <v>58710</v>
      </c>
      <c r="I720">
        <v>1958</v>
      </c>
      <c r="S720">
        <v>68</v>
      </c>
    </row>
    <row r="721" spans="1:19" x14ac:dyDescent="0.35">
      <c r="A721" s="11">
        <f>marketing_campaign[[#This Row],[Response]]+marketing_campaign[[#This Row],[AcceptedCmp2]]+marketing_campaign[[#This Row],[AcceptedCmp1]]+marketing_campaign[[#This Row],[AcceptedCmp5]]+marketing_campaign[[#This Row],[AcceptedCmp4]]+marketing_campaign[[#This Row],[AcceptedCmp3]]</f>
        <v>0</v>
      </c>
      <c r="B721" s="11">
        <v>45160</v>
      </c>
      <c r="I721">
        <v>1965</v>
      </c>
      <c r="S721">
        <v>61</v>
      </c>
    </row>
    <row r="722" spans="1:19" x14ac:dyDescent="0.35">
      <c r="A722" s="12">
        <f>marketing_campaign[[#This Row],[Response]]+marketing_campaign[[#This Row],[AcceptedCmp2]]+marketing_campaign[[#This Row],[AcceptedCmp1]]+marketing_campaign[[#This Row],[AcceptedCmp5]]+marketing_campaign[[#This Row],[AcceptedCmp4]]+marketing_campaign[[#This Row],[AcceptedCmp3]]</f>
        <v>0</v>
      </c>
      <c r="B722" s="11">
        <v>74806</v>
      </c>
      <c r="I722">
        <v>1954</v>
      </c>
      <c r="S722">
        <v>72</v>
      </c>
    </row>
    <row r="723" spans="1:19" x14ac:dyDescent="0.35">
      <c r="A723" s="11">
        <f>marketing_campaign[[#This Row],[Response]]+marketing_campaign[[#This Row],[AcceptedCmp2]]+marketing_campaign[[#This Row],[AcceptedCmp1]]+marketing_campaign[[#This Row],[AcceptedCmp5]]+marketing_campaign[[#This Row],[AcceptedCmp4]]+marketing_campaign[[#This Row],[AcceptedCmp3]]</f>
        <v>0</v>
      </c>
      <c r="B723" s="11">
        <v>59111</v>
      </c>
      <c r="I723">
        <v>1984</v>
      </c>
      <c r="S723">
        <v>42</v>
      </c>
    </row>
    <row r="724" spans="1:19" x14ac:dyDescent="0.35">
      <c r="A724" s="12">
        <f>marketing_campaign[[#This Row],[Response]]+marketing_campaign[[#This Row],[AcceptedCmp2]]+marketing_campaign[[#This Row],[AcceptedCmp1]]+marketing_campaign[[#This Row],[AcceptedCmp5]]+marketing_campaign[[#This Row],[AcceptedCmp4]]+marketing_campaign[[#This Row],[AcceptedCmp3]]</f>
        <v>0</v>
      </c>
      <c r="B724" s="11">
        <v>18988</v>
      </c>
      <c r="I724">
        <v>1965</v>
      </c>
      <c r="S724">
        <v>61</v>
      </c>
    </row>
    <row r="725" spans="1:19" x14ac:dyDescent="0.35">
      <c r="A725" s="11">
        <f>marketing_campaign[[#This Row],[Response]]+marketing_campaign[[#This Row],[AcceptedCmp2]]+marketing_campaign[[#This Row],[AcceptedCmp1]]+marketing_campaign[[#This Row],[AcceptedCmp5]]+marketing_campaign[[#This Row],[AcceptedCmp4]]+marketing_campaign[[#This Row],[AcceptedCmp3]]</f>
        <v>0</v>
      </c>
      <c r="B725" s="11">
        <v>72190</v>
      </c>
      <c r="I725">
        <v>1976</v>
      </c>
      <c r="S725">
        <v>50</v>
      </c>
    </row>
    <row r="726" spans="1:19" x14ac:dyDescent="0.35">
      <c r="A726" s="12">
        <f>marketing_campaign[[#This Row],[Response]]+marketing_campaign[[#This Row],[AcceptedCmp2]]+marketing_campaign[[#This Row],[AcceptedCmp1]]+marketing_campaign[[#This Row],[AcceptedCmp5]]+marketing_campaign[[#This Row],[AcceptedCmp4]]+marketing_campaign[[#This Row],[AcceptedCmp3]]</f>
        <v>2</v>
      </c>
      <c r="B726" s="11">
        <v>7500</v>
      </c>
      <c r="I726">
        <v>1966</v>
      </c>
      <c r="S726">
        <v>60</v>
      </c>
    </row>
    <row r="727" spans="1:19" x14ac:dyDescent="0.35">
      <c r="A727" s="11">
        <f>marketing_campaign[[#This Row],[Response]]+marketing_campaign[[#This Row],[AcceptedCmp2]]+marketing_campaign[[#This Row],[AcceptedCmp1]]+marketing_campaign[[#This Row],[AcceptedCmp5]]+marketing_campaign[[#This Row],[AcceptedCmp4]]+marketing_campaign[[#This Row],[AcceptedCmp3]]</f>
        <v>0</v>
      </c>
      <c r="B727" s="11">
        <v>44794</v>
      </c>
      <c r="I727">
        <v>1955</v>
      </c>
      <c r="S727">
        <v>71</v>
      </c>
    </row>
    <row r="728" spans="1:19" x14ac:dyDescent="0.35">
      <c r="A728" s="12">
        <f>marketing_campaign[[#This Row],[Response]]+marketing_campaign[[#This Row],[AcceptedCmp2]]+marketing_campaign[[#This Row],[AcceptedCmp1]]+marketing_campaign[[#This Row],[AcceptedCmp5]]+marketing_campaign[[#This Row],[AcceptedCmp4]]+marketing_campaign[[#This Row],[AcceptedCmp3]]</f>
        <v>1</v>
      </c>
      <c r="B728" s="11">
        <v>80395</v>
      </c>
      <c r="I728">
        <v>1976</v>
      </c>
      <c r="S728">
        <v>50</v>
      </c>
    </row>
    <row r="729" spans="1:19" x14ac:dyDescent="0.35">
      <c r="A729" s="11">
        <f>marketing_campaign[[#This Row],[Response]]+marketing_campaign[[#This Row],[AcceptedCmp2]]+marketing_campaign[[#This Row],[AcceptedCmp1]]+marketing_campaign[[#This Row],[AcceptedCmp5]]+marketing_campaign[[#This Row],[AcceptedCmp4]]+marketing_campaign[[#This Row],[AcceptedCmp3]]</f>
        <v>0</v>
      </c>
      <c r="B729" s="11">
        <v>75012</v>
      </c>
      <c r="I729">
        <v>1965</v>
      </c>
      <c r="S729">
        <v>61</v>
      </c>
    </row>
    <row r="730" spans="1:19" x14ac:dyDescent="0.35">
      <c r="A730" s="12">
        <f>marketing_campaign[[#This Row],[Response]]+marketing_campaign[[#This Row],[AcceptedCmp2]]+marketing_campaign[[#This Row],[AcceptedCmp1]]+marketing_campaign[[#This Row],[AcceptedCmp5]]+marketing_campaign[[#This Row],[AcceptedCmp4]]+marketing_campaign[[#This Row],[AcceptedCmp3]]</f>
        <v>0</v>
      </c>
      <c r="B730" s="11">
        <v>56962</v>
      </c>
      <c r="I730">
        <v>1991</v>
      </c>
      <c r="S730">
        <v>35</v>
      </c>
    </row>
    <row r="731" spans="1:19" x14ac:dyDescent="0.35">
      <c r="A731" s="11">
        <f>marketing_campaign[[#This Row],[Response]]+marketing_campaign[[#This Row],[AcceptedCmp2]]+marketing_campaign[[#This Row],[AcceptedCmp1]]+marketing_campaign[[#This Row],[AcceptedCmp5]]+marketing_campaign[[#This Row],[AcceptedCmp4]]+marketing_campaign[[#This Row],[AcceptedCmp3]]</f>
        <v>1</v>
      </c>
      <c r="B731" s="11">
        <v>89891</v>
      </c>
      <c r="I731">
        <v>1949</v>
      </c>
      <c r="S731">
        <v>77</v>
      </c>
    </row>
    <row r="732" spans="1:19" x14ac:dyDescent="0.35">
      <c r="A732" s="12">
        <f>marketing_campaign[[#This Row],[Response]]+marketing_campaign[[#This Row],[AcceptedCmp2]]+marketing_campaign[[#This Row],[AcceptedCmp1]]+marketing_campaign[[#This Row],[AcceptedCmp5]]+marketing_campaign[[#This Row],[AcceptedCmp4]]+marketing_campaign[[#This Row],[AcceptedCmp3]]</f>
        <v>0</v>
      </c>
      <c r="B732" s="11">
        <v>35946</v>
      </c>
      <c r="I732">
        <v>1953</v>
      </c>
      <c r="S732">
        <v>73</v>
      </c>
    </row>
    <row r="733" spans="1:19" x14ac:dyDescent="0.35">
      <c r="A733" s="11">
        <f>marketing_campaign[[#This Row],[Response]]+marketing_campaign[[#This Row],[AcceptedCmp2]]+marketing_campaign[[#This Row],[AcceptedCmp1]]+marketing_campaign[[#This Row],[AcceptedCmp5]]+marketing_campaign[[#This Row],[AcceptedCmp4]]+marketing_campaign[[#This Row],[AcceptedCmp3]]</f>
        <v>0</v>
      </c>
      <c r="B733" s="11">
        <v>53593</v>
      </c>
      <c r="I733">
        <v>1978</v>
      </c>
      <c r="S733">
        <v>48</v>
      </c>
    </row>
    <row r="734" spans="1:19" x14ac:dyDescent="0.35">
      <c r="A734" s="12">
        <f>marketing_campaign[[#This Row],[Response]]+marketing_campaign[[#This Row],[AcceptedCmp2]]+marketing_campaign[[#This Row],[AcceptedCmp1]]+marketing_campaign[[#This Row],[AcceptedCmp5]]+marketing_campaign[[#This Row],[AcceptedCmp4]]+marketing_campaign[[#This Row],[AcceptedCmp3]]</f>
        <v>0</v>
      </c>
      <c r="B734" s="11">
        <v>66373</v>
      </c>
      <c r="I734">
        <v>1948</v>
      </c>
      <c r="S734">
        <v>78</v>
      </c>
    </row>
    <row r="735" spans="1:19" x14ac:dyDescent="0.35">
      <c r="A735" s="11">
        <f>marketing_campaign[[#This Row],[Response]]+marketing_campaign[[#This Row],[AcceptedCmp2]]+marketing_campaign[[#This Row],[AcceptedCmp1]]+marketing_campaign[[#This Row],[AcceptedCmp5]]+marketing_campaign[[#This Row],[AcceptedCmp4]]+marketing_campaign[[#This Row],[AcceptedCmp3]]</f>
        <v>0</v>
      </c>
      <c r="B735" s="11">
        <v>45072</v>
      </c>
      <c r="I735">
        <v>1973</v>
      </c>
      <c r="S735">
        <v>53</v>
      </c>
    </row>
    <row r="736" spans="1:19" x14ac:dyDescent="0.35">
      <c r="A736" s="12">
        <f>marketing_campaign[[#This Row],[Response]]+marketing_campaign[[#This Row],[AcceptedCmp2]]+marketing_campaign[[#This Row],[AcceptedCmp1]]+marketing_campaign[[#This Row],[AcceptedCmp5]]+marketing_campaign[[#This Row],[AcceptedCmp4]]+marketing_campaign[[#This Row],[AcceptedCmp3]]</f>
        <v>3</v>
      </c>
      <c r="B736" s="11">
        <v>89694</v>
      </c>
      <c r="I736">
        <v>1949</v>
      </c>
      <c r="S736">
        <v>77</v>
      </c>
    </row>
    <row r="737" spans="1:19" x14ac:dyDescent="0.35">
      <c r="A737" s="11">
        <f>marketing_campaign[[#This Row],[Response]]+marketing_campaign[[#This Row],[AcceptedCmp2]]+marketing_campaign[[#This Row],[AcceptedCmp1]]+marketing_campaign[[#This Row],[AcceptedCmp5]]+marketing_campaign[[#This Row],[AcceptedCmp4]]+marketing_campaign[[#This Row],[AcceptedCmp3]]</f>
        <v>4</v>
      </c>
      <c r="B737" s="11">
        <v>72025</v>
      </c>
      <c r="I737">
        <v>1973</v>
      </c>
      <c r="S737">
        <v>53</v>
      </c>
    </row>
    <row r="738" spans="1:19" x14ac:dyDescent="0.35">
      <c r="A738" s="12">
        <f>marketing_campaign[[#This Row],[Response]]+marketing_campaign[[#This Row],[AcceptedCmp2]]+marketing_campaign[[#This Row],[AcceptedCmp1]]+marketing_campaign[[#This Row],[AcceptedCmp5]]+marketing_campaign[[#This Row],[AcceptedCmp4]]+marketing_campaign[[#This Row],[AcceptedCmp3]]</f>
        <v>0</v>
      </c>
      <c r="B738" s="11">
        <v>67432</v>
      </c>
      <c r="I738">
        <v>1952</v>
      </c>
      <c r="S738">
        <v>74</v>
      </c>
    </row>
    <row r="739" spans="1:19" x14ac:dyDescent="0.35">
      <c r="A739" s="11">
        <f>marketing_campaign[[#This Row],[Response]]+marketing_campaign[[#This Row],[AcceptedCmp2]]+marketing_campaign[[#This Row],[AcceptedCmp1]]+marketing_campaign[[#This Row],[AcceptedCmp5]]+marketing_campaign[[#This Row],[AcceptedCmp4]]+marketing_campaign[[#This Row],[AcceptedCmp3]]</f>
        <v>0</v>
      </c>
      <c r="B739" s="11">
        <v>70545</v>
      </c>
      <c r="I739">
        <v>1989</v>
      </c>
      <c r="S739">
        <v>37</v>
      </c>
    </row>
    <row r="740" spans="1:19" x14ac:dyDescent="0.35">
      <c r="A740" s="12">
        <f>marketing_campaign[[#This Row],[Response]]+marketing_campaign[[#This Row],[AcceptedCmp2]]+marketing_campaign[[#This Row],[AcceptedCmp1]]+marketing_campaign[[#This Row],[AcceptedCmp5]]+marketing_campaign[[#This Row],[AcceptedCmp4]]+marketing_campaign[[#This Row],[AcceptedCmp3]]</f>
        <v>0</v>
      </c>
      <c r="B740" s="11">
        <v>17487</v>
      </c>
      <c r="I740">
        <v>1969</v>
      </c>
      <c r="S740">
        <v>57</v>
      </c>
    </row>
    <row r="741" spans="1:19" x14ac:dyDescent="0.35">
      <c r="A741" s="11">
        <f>marketing_campaign[[#This Row],[Response]]+marketing_campaign[[#This Row],[AcceptedCmp2]]+marketing_campaign[[#This Row],[AcceptedCmp1]]+marketing_campaign[[#This Row],[AcceptedCmp5]]+marketing_campaign[[#This Row],[AcceptedCmp4]]+marketing_campaign[[#This Row],[AcceptedCmp3]]</f>
        <v>0</v>
      </c>
      <c r="B741" s="11">
        <v>62882</v>
      </c>
      <c r="I741">
        <v>1953</v>
      </c>
      <c r="S741">
        <v>73</v>
      </c>
    </row>
    <row r="742" spans="1:19" x14ac:dyDescent="0.35">
      <c r="A742" s="12">
        <f>marketing_campaign[[#This Row],[Response]]+marketing_campaign[[#This Row],[AcceptedCmp2]]+marketing_campaign[[#This Row],[AcceptedCmp1]]+marketing_campaign[[#This Row],[AcceptedCmp5]]+marketing_campaign[[#This Row],[AcceptedCmp4]]+marketing_campaign[[#This Row],[AcceptedCmp3]]</f>
        <v>0</v>
      </c>
      <c r="B742" s="11">
        <v>64108</v>
      </c>
      <c r="I742">
        <v>1956</v>
      </c>
      <c r="S742">
        <v>70</v>
      </c>
    </row>
    <row r="743" spans="1:19" x14ac:dyDescent="0.35">
      <c r="A743" s="11">
        <f>marketing_campaign[[#This Row],[Response]]+marketing_campaign[[#This Row],[AcceptedCmp2]]+marketing_campaign[[#This Row],[AcceptedCmp1]]+marketing_campaign[[#This Row],[AcceptedCmp5]]+marketing_campaign[[#This Row],[AcceptedCmp4]]+marketing_campaign[[#This Row],[AcceptedCmp3]]</f>
        <v>0</v>
      </c>
      <c r="B743" s="11">
        <v>34941</v>
      </c>
      <c r="I743">
        <v>1950</v>
      </c>
      <c r="S743">
        <v>76</v>
      </c>
    </row>
    <row r="744" spans="1:19" x14ac:dyDescent="0.35">
      <c r="A744" s="12">
        <f>marketing_campaign[[#This Row],[Response]]+marketing_campaign[[#This Row],[AcceptedCmp2]]+marketing_campaign[[#This Row],[AcceptedCmp1]]+marketing_campaign[[#This Row],[AcceptedCmp5]]+marketing_campaign[[#This Row],[AcceptedCmp4]]+marketing_campaign[[#This Row],[AcceptedCmp3]]</f>
        <v>0</v>
      </c>
      <c r="B744" s="11">
        <v>48767</v>
      </c>
      <c r="I744">
        <v>1978</v>
      </c>
      <c r="S744">
        <v>48</v>
      </c>
    </row>
    <row r="745" spans="1:19" x14ac:dyDescent="0.35">
      <c r="A745" s="11">
        <f>marketing_campaign[[#This Row],[Response]]+marketing_campaign[[#This Row],[AcceptedCmp2]]+marketing_campaign[[#This Row],[AcceptedCmp1]]+marketing_campaign[[#This Row],[AcceptedCmp5]]+marketing_campaign[[#This Row],[AcceptedCmp4]]+marketing_campaign[[#This Row],[AcceptedCmp3]]</f>
        <v>0</v>
      </c>
      <c r="B745" s="11">
        <v>38702</v>
      </c>
      <c r="I745">
        <v>1964</v>
      </c>
      <c r="S745">
        <v>62</v>
      </c>
    </row>
    <row r="746" spans="1:19" x14ac:dyDescent="0.35">
      <c r="A746" s="12">
        <f>marketing_campaign[[#This Row],[Response]]+marketing_campaign[[#This Row],[AcceptedCmp2]]+marketing_campaign[[#This Row],[AcceptedCmp1]]+marketing_campaign[[#This Row],[AcceptedCmp5]]+marketing_campaign[[#This Row],[AcceptedCmp4]]+marketing_campaign[[#This Row],[AcceptedCmp3]]</f>
        <v>1</v>
      </c>
      <c r="B746" s="11">
        <v>82224</v>
      </c>
      <c r="I746">
        <v>1952</v>
      </c>
      <c r="S746">
        <v>74</v>
      </c>
    </row>
    <row r="747" spans="1:19" x14ac:dyDescent="0.35">
      <c r="A747" s="11">
        <f>marketing_campaign[[#This Row],[Response]]+marketing_campaign[[#This Row],[AcceptedCmp2]]+marketing_campaign[[#This Row],[AcceptedCmp1]]+marketing_campaign[[#This Row],[AcceptedCmp5]]+marketing_campaign[[#This Row],[AcceptedCmp4]]+marketing_campaign[[#This Row],[AcceptedCmp3]]</f>
        <v>1</v>
      </c>
      <c r="B747" s="11">
        <v>83844</v>
      </c>
      <c r="I747">
        <v>1975</v>
      </c>
      <c r="S747">
        <v>51</v>
      </c>
    </row>
    <row r="748" spans="1:19" x14ac:dyDescent="0.35">
      <c r="A748" s="12">
        <f>marketing_campaign[[#This Row],[Response]]+marketing_campaign[[#This Row],[AcceptedCmp2]]+marketing_campaign[[#This Row],[AcceptedCmp1]]+marketing_campaign[[#This Row],[AcceptedCmp5]]+marketing_campaign[[#This Row],[AcceptedCmp4]]+marketing_campaign[[#This Row],[AcceptedCmp3]]</f>
        <v>0</v>
      </c>
      <c r="B748" s="11">
        <v>17003</v>
      </c>
      <c r="I748">
        <v>1995</v>
      </c>
      <c r="S748">
        <v>31</v>
      </c>
    </row>
    <row r="749" spans="1:19" x14ac:dyDescent="0.35">
      <c r="A749" s="11">
        <f>marketing_campaign[[#This Row],[Response]]+marketing_campaign[[#This Row],[AcceptedCmp2]]+marketing_campaign[[#This Row],[AcceptedCmp1]]+marketing_campaign[[#This Row],[AcceptedCmp5]]+marketing_campaign[[#This Row],[AcceptedCmp4]]+marketing_campaign[[#This Row],[AcceptedCmp3]]</f>
        <v>0</v>
      </c>
      <c r="B749" s="11">
        <v>71163</v>
      </c>
      <c r="I749">
        <v>1970</v>
      </c>
      <c r="S749">
        <v>56</v>
      </c>
    </row>
    <row r="750" spans="1:19" x14ac:dyDescent="0.35">
      <c r="A750" s="12">
        <f>marketing_campaign[[#This Row],[Response]]+marketing_campaign[[#This Row],[AcceptedCmp2]]+marketing_campaign[[#This Row],[AcceptedCmp1]]+marketing_campaign[[#This Row],[AcceptedCmp5]]+marketing_campaign[[#This Row],[AcceptedCmp4]]+marketing_campaign[[#This Row],[AcceptedCmp3]]</f>
        <v>1</v>
      </c>
      <c r="B750" s="11">
        <v>33697</v>
      </c>
      <c r="I750">
        <v>1954</v>
      </c>
      <c r="S750">
        <v>72</v>
      </c>
    </row>
    <row r="751" spans="1:19" x14ac:dyDescent="0.35">
      <c r="A751" s="11">
        <f>marketing_campaign[[#This Row],[Response]]+marketing_campaign[[#This Row],[AcceptedCmp2]]+marketing_campaign[[#This Row],[AcceptedCmp1]]+marketing_campaign[[#This Row],[AcceptedCmp5]]+marketing_campaign[[#This Row],[AcceptedCmp4]]+marketing_campaign[[#This Row],[AcceptedCmp3]]</f>
        <v>2</v>
      </c>
      <c r="B751" s="11">
        <v>63564</v>
      </c>
      <c r="I751">
        <v>1972</v>
      </c>
      <c r="S751">
        <v>54</v>
      </c>
    </row>
    <row r="752" spans="1:19" x14ac:dyDescent="0.35">
      <c r="A752" s="12">
        <f>marketing_campaign[[#This Row],[Response]]+marketing_campaign[[#This Row],[AcceptedCmp2]]+marketing_campaign[[#This Row],[AcceptedCmp1]]+marketing_campaign[[#This Row],[AcceptedCmp5]]+marketing_campaign[[#This Row],[AcceptedCmp4]]+marketing_campaign[[#This Row],[AcceptedCmp3]]</f>
        <v>0</v>
      </c>
      <c r="B752" s="11">
        <v>83443</v>
      </c>
      <c r="I752">
        <v>1958</v>
      </c>
      <c r="S752">
        <v>68</v>
      </c>
    </row>
    <row r="753" spans="1:19" x14ac:dyDescent="0.35">
      <c r="A753" s="11">
        <f>marketing_campaign[[#This Row],[Response]]+marketing_campaign[[#This Row],[AcceptedCmp2]]+marketing_campaign[[#This Row],[AcceptedCmp1]]+marketing_campaign[[#This Row],[AcceptedCmp5]]+marketing_campaign[[#This Row],[AcceptedCmp4]]+marketing_campaign[[#This Row],[AcceptedCmp3]]</f>
        <v>0</v>
      </c>
      <c r="B753" s="11">
        <v>51518</v>
      </c>
      <c r="I753">
        <v>1975</v>
      </c>
      <c r="S753">
        <v>51</v>
      </c>
    </row>
    <row r="754" spans="1:19" x14ac:dyDescent="0.35">
      <c r="A754" s="12">
        <f>marketing_campaign[[#This Row],[Response]]+marketing_campaign[[#This Row],[AcceptedCmp2]]+marketing_campaign[[#This Row],[AcceptedCmp1]]+marketing_campaign[[#This Row],[AcceptedCmp5]]+marketing_campaign[[#This Row],[AcceptedCmp4]]+marketing_campaign[[#This Row],[AcceptedCmp3]]</f>
        <v>0</v>
      </c>
      <c r="B754" s="11">
        <v>58330</v>
      </c>
      <c r="I754">
        <v>1969</v>
      </c>
      <c r="S754">
        <v>57</v>
      </c>
    </row>
    <row r="755" spans="1:19" x14ac:dyDescent="0.35">
      <c r="A755" s="11">
        <f>marketing_campaign[[#This Row],[Response]]+marketing_campaign[[#This Row],[AcceptedCmp2]]+marketing_campaign[[#This Row],[AcceptedCmp1]]+marketing_campaign[[#This Row],[AcceptedCmp5]]+marketing_campaign[[#This Row],[AcceptedCmp4]]+marketing_campaign[[#This Row],[AcceptedCmp3]]</f>
        <v>4</v>
      </c>
      <c r="B755" s="11">
        <v>80952</v>
      </c>
      <c r="I755">
        <v>1979</v>
      </c>
      <c r="S755">
        <v>47</v>
      </c>
    </row>
    <row r="756" spans="1:19" x14ac:dyDescent="0.35">
      <c r="A756" s="12">
        <f>marketing_campaign[[#This Row],[Response]]+marketing_campaign[[#This Row],[AcceptedCmp2]]+marketing_campaign[[#This Row],[AcceptedCmp1]]+marketing_campaign[[#This Row],[AcceptedCmp5]]+marketing_campaign[[#This Row],[AcceptedCmp4]]+marketing_campaign[[#This Row],[AcceptedCmp3]]</f>
        <v>0</v>
      </c>
      <c r="B756" s="11">
        <v>75507</v>
      </c>
      <c r="I756">
        <v>1978</v>
      </c>
      <c r="S756">
        <v>48</v>
      </c>
    </row>
    <row r="757" spans="1:19" x14ac:dyDescent="0.35">
      <c r="A757" s="11">
        <f>marketing_campaign[[#This Row],[Response]]+marketing_campaign[[#This Row],[AcceptedCmp2]]+marketing_campaign[[#This Row],[AcceptedCmp1]]+marketing_campaign[[#This Row],[AcceptedCmp5]]+marketing_campaign[[#This Row],[AcceptedCmp4]]+marketing_campaign[[#This Row],[AcceptedCmp3]]</f>
        <v>0</v>
      </c>
      <c r="B757" s="11">
        <v>63855</v>
      </c>
      <c r="I757">
        <v>1972</v>
      </c>
      <c r="S757">
        <v>54</v>
      </c>
    </row>
    <row r="758" spans="1:19" x14ac:dyDescent="0.35">
      <c r="A758" s="12">
        <f>marketing_campaign[[#This Row],[Response]]+marketing_campaign[[#This Row],[AcceptedCmp2]]+marketing_campaign[[#This Row],[AcceptedCmp1]]+marketing_campaign[[#This Row],[AcceptedCmp5]]+marketing_campaign[[#This Row],[AcceptedCmp4]]+marketing_campaign[[#This Row],[AcceptedCmp3]]</f>
        <v>1</v>
      </c>
      <c r="B758" s="11">
        <v>62220</v>
      </c>
      <c r="I758">
        <v>1964</v>
      </c>
      <c r="S758">
        <v>62</v>
      </c>
    </row>
    <row r="759" spans="1:19" x14ac:dyDescent="0.35">
      <c r="A759" s="11">
        <f>marketing_campaign[[#This Row],[Response]]+marketing_campaign[[#This Row],[AcceptedCmp2]]+marketing_campaign[[#This Row],[AcceptedCmp1]]+marketing_campaign[[#This Row],[AcceptedCmp5]]+marketing_campaign[[#This Row],[AcceptedCmp4]]+marketing_campaign[[#This Row],[AcceptedCmp3]]</f>
        <v>0</v>
      </c>
      <c r="B759" s="11">
        <v>58512</v>
      </c>
      <c r="I759">
        <v>1979</v>
      </c>
      <c r="S759">
        <v>47</v>
      </c>
    </row>
    <row r="760" spans="1:19" x14ac:dyDescent="0.35">
      <c r="A760" s="12">
        <f>marketing_campaign[[#This Row],[Response]]+marketing_campaign[[#This Row],[AcceptedCmp2]]+marketing_campaign[[#This Row],[AcceptedCmp1]]+marketing_campaign[[#This Row],[AcceptedCmp5]]+marketing_campaign[[#This Row],[AcceptedCmp4]]+marketing_campaign[[#This Row],[AcceptedCmp3]]</f>
        <v>0</v>
      </c>
      <c r="B760" s="11">
        <v>40662</v>
      </c>
      <c r="I760">
        <v>1959</v>
      </c>
      <c r="S760">
        <v>67</v>
      </c>
    </row>
    <row r="761" spans="1:19" x14ac:dyDescent="0.35">
      <c r="A761" s="11">
        <f>marketing_campaign[[#This Row],[Response]]+marketing_campaign[[#This Row],[AcceptedCmp2]]+marketing_campaign[[#This Row],[AcceptedCmp1]]+marketing_campaign[[#This Row],[AcceptedCmp5]]+marketing_campaign[[#This Row],[AcceptedCmp4]]+marketing_campaign[[#This Row],[AcceptedCmp3]]</f>
        <v>0</v>
      </c>
      <c r="B761" s="11">
        <v>38829</v>
      </c>
      <c r="I761">
        <v>1981</v>
      </c>
      <c r="S761">
        <v>45</v>
      </c>
    </row>
    <row r="762" spans="1:19" x14ac:dyDescent="0.35">
      <c r="A762" s="12">
        <f>marketing_campaign[[#This Row],[Response]]+marketing_campaign[[#This Row],[AcceptedCmp2]]+marketing_campaign[[#This Row],[AcceptedCmp1]]+marketing_campaign[[#This Row],[AcceptedCmp5]]+marketing_campaign[[#This Row],[AcceptedCmp4]]+marketing_campaign[[#This Row],[AcceptedCmp3]]</f>
        <v>0</v>
      </c>
      <c r="B762" s="11">
        <v>35523</v>
      </c>
      <c r="I762">
        <v>1967</v>
      </c>
      <c r="S762">
        <v>59</v>
      </c>
    </row>
    <row r="763" spans="1:19" x14ac:dyDescent="0.35">
      <c r="A763" s="11">
        <f>marketing_campaign[[#This Row],[Response]]+marketing_campaign[[#This Row],[AcceptedCmp2]]+marketing_campaign[[#This Row],[AcceptedCmp1]]+marketing_campaign[[#This Row],[AcceptedCmp5]]+marketing_campaign[[#This Row],[AcceptedCmp4]]+marketing_campaign[[#This Row],[AcceptedCmp3]]</f>
        <v>0</v>
      </c>
      <c r="B763" s="11">
        <v>79146</v>
      </c>
      <c r="I763">
        <v>1988</v>
      </c>
      <c r="S763">
        <v>38</v>
      </c>
    </row>
    <row r="764" spans="1:19" x14ac:dyDescent="0.35">
      <c r="A764" s="12">
        <f>marketing_campaign[[#This Row],[Response]]+marketing_campaign[[#This Row],[AcceptedCmp2]]+marketing_campaign[[#This Row],[AcceptedCmp1]]+marketing_campaign[[#This Row],[AcceptedCmp5]]+marketing_campaign[[#This Row],[AcceptedCmp4]]+marketing_campaign[[#This Row],[AcceptedCmp3]]</f>
        <v>0</v>
      </c>
      <c r="B764" s="11">
        <v>78285</v>
      </c>
      <c r="I764">
        <v>1978</v>
      </c>
      <c r="S764">
        <v>48</v>
      </c>
    </row>
    <row r="765" spans="1:19" x14ac:dyDescent="0.35">
      <c r="A765" s="11">
        <f>marketing_campaign[[#This Row],[Response]]+marketing_campaign[[#This Row],[AcceptedCmp2]]+marketing_campaign[[#This Row],[AcceptedCmp1]]+marketing_campaign[[#This Row],[AcceptedCmp5]]+marketing_campaign[[#This Row],[AcceptedCmp4]]+marketing_campaign[[#This Row],[AcceptedCmp3]]</f>
        <v>2</v>
      </c>
      <c r="B765" s="11">
        <v>31626</v>
      </c>
      <c r="I765">
        <v>1952</v>
      </c>
      <c r="S765">
        <v>74</v>
      </c>
    </row>
    <row r="766" spans="1:19" x14ac:dyDescent="0.35">
      <c r="A766" s="12">
        <f>marketing_campaign[[#This Row],[Response]]+marketing_campaign[[#This Row],[AcceptedCmp2]]+marketing_campaign[[#This Row],[AcceptedCmp1]]+marketing_campaign[[#This Row],[AcceptedCmp5]]+marketing_campaign[[#This Row],[AcceptedCmp4]]+marketing_campaign[[#This Row],[AcceptedCmp3]]</f>
        <v>0</v>
      </c>
      <c r="B766" s="11">
        <v>75127</v>
      </c>
      <c r="I766">
        <v>1955</v>
      </c>
      <c r="S766">
        <v>71</v>
      </c>
    </row>
    <row r="767" spans="1:19" x14ac:dyDescent="0.35">
      <c r="A767" s="11">
        <f>marketing_campaign[[#This Row],[Response]]+marketing_campaign[[#This Row],[AcceptedCmp2]]+marketing_campaign[[#This Row],[AcceptedCmp1]]+marketing_campaign[[#This Row],[AcceptedCmp5]]+marketing_campaign[[#This Row],[AcceptedCmp4]]+marketing_campaign[[#This Row],[AcceptedCmp3]]</f>
        <v>0</v>
      </c>
      <c r="B767" s="11">
        <v>48726</v>
      </c>
      <c r="I767">
        <v>1977</v>
      </c>
      <c r="S767">
        <v>49</v>
      </c>
    </row>
    <row r="768" spans="1:19" x14ac:dyDescent="0.35">
      <c r="A768" s="12">
        <f>marketing_campaign[[#This Row],[Response]]+marketing_campaign[[#This Row],[AcceptedCmp2]]+marketing_campaign[[#This Row],[AcceptedCmp1]]+marketing_campaign[[#This Row],[AcceptedCmp5]]+marketing_campaign[[#This Row],[AcceptedCmp4]]+marketing_campaign[[#This Row],[AcceptedCmp3]]</f>
        <v>0</v>
      </c>
      <c r="B768" s="11">
        <v>74985</v>
      </c>
      <c r="I768">
        <v>1987</v>
      </c>
      <c r="S768">
        <v>39</v>
      </c>
    </row>
    <row r="769" spans="1:19" x14ac:dyDescent="0.35">
      <c r="A769" s="11">
        <f>marketing_campaign[[#This Row],[Response]]+marketing_campaign[[#This Row],[AcceptedCmp2]]+marketing_campaign[[#This Row],[AcceptedCmp1]]+marketing_campaign[[#This Row],[AcceptedCmp5]]+marketing_campaign[[#This Row],[AcceptedCmp4]]+marketing_campaign[[#This Row],[AcceptedCmp3]]</f>
        <v>0</v>
      </c>
      <c r="B769" s="11">
        <v>67430</v>
      </c>
      <c r="I769">
        <v>1965</v>
      </c>
      <c r="S769">
        <v>61</v>
      </c>
    </row>
    <row r="770" spans="1:19" x14ac:dyDescent="0.35">
      <c r="A770" s="12">
        <f>marketing_campaign[[#This Row],[Response]]+marketing_campaign[[#This Row],[AcceptedCmp2]]+marketing_campaign[[#This Row],[AcceptedCmp1]]+marketing_campaign[[#This Row],[AcceptedCmp5]]+marketing_campaign[[#This Row],[AcceptedCmp4]]+marketing_campaign[[#This Row],[AcceptedCmp3]]</f>
        <v>0</v>
      </c>
      <c r="B770" s="11">
        <v>46891</v>
      </c>
      <c r="I770">
        <v>1956</v>
      </c>
      <c r="S770">
        <v>70</v>
      </c>
    </row>
    <row r="771" spans="1:19" x14ac:dyDescent="0.35">
      <c r="A771" s="11">
        <f>marketing_campaign[[#This Row],[Response]]+marketing_campaign[[#This Row],[AcceptedCmp2]]+marketing_campaign[[#This Row],[AcceptedCmp1]]+marketing_campaign[[#This Row],[AcceptedCmp5]]+marketing_campaign[[#This Row],[AcceptedCmp4]]+marketing_campaign[[#This Row],[AcceptedCmp3]]</f>
        <v>0</v>
      </c>
      <c r="B771" s="11">
        <v>62058</v>
      </c>
      <c r="I771">
        <v>1979</v>
      </c>
      <c r="S771">
        <v>47</v>
      </c>
    </row>
    <row r="772" spans="1:19" x14ac:dyDescent="0.35">
      <c r="A772" s="12">
        <f>marketing_campaign[[#This Row],[Response]]+marketing_campaign[[#This Row],[AcceptedCmp2]]+marketing_campaign[[#This Row],[AcceptedCmp1]]+marketing_campaign[[#This Row],[AcceptedCmp5]]+marketing_campaign[[#This Row],[AcceptedCmp4]]+marketing_campaign[[#This Row],[AcceptedCmp3]]</f>
        <v>0</v>
      </c>
      <c r="B772" s="11">
        <v>72063</v>
      </c>
      <c r="I772">
        <v>1951</v>
      </c>
      <c r="S772">
        <v>75</v>
      </c>
    </row>
    <row r="773" spans="1:19" x14ac:dyDescent="0.35">
      <c r="A773" s="11">
        <f>marketing_campaign[[#This Row],[Response]]+marketing_campaign[[#This Row],[AcceptedCmp2]]+marketing_campaign[[#This Row],[AcceptedCmp1]]+marketing_campaign[[#This Row],[AcceptedCmp5]]+marketing_campaign[[#This Row],[AcceptedCmp4]]+marketing_campaign[[#This Row],[AcceptedCmp3]]</f>
        <v>0</v>
      </c>
      <c r="B773" s="11">
        <v>78939</v>
      </c>
      <c r="I773">
        <v>1965</v>
      </c>
      <c r="S773">
        <v>61</v>
      </c>
    </row>
    <row r="774" spans="1:19" x14ac:dyDescent="0.35">
      <c r="A774" s="12">
        <f>marketing_campaign[[#This Row],[Response]]+marketing_campaign[[#This Row],[AcceptedCmp2]]+marketing_campaign[[#This Row],[AcceptedCmp1]]+marketing_campaign[[#This Row],[AcceptedCmp5]]+marketing_campaign[[#This Row],[AcceptedCmp4]]+marketing_campaign[[#This Row],[AcceptedCmp3]]</f>
        <v>1</v>
      </c>
      <c r="B774" s="11">
        <v>42720</v>
      </c>
      <c r="I774">
        <v>1972</v>
      </c>
      <c r="S774">
        <v>54</v>
      </c>
    </row>
    <row r="775" spans="1:19" x14ac:dyDescent="0.35">
      <c r="A775" s="11">
        <f>marketing_campaign[[#This Row],[Response]]+marketing_campaign[[#This Row],[AcceptedCmp2]]+marketing_campaign[[#This Row],[AcceptedCmp1]]+marketing_campaign[[#This Row],[AcceptedCmp5]]+marketing_campaign[[#This Row],[AcceptedCmp4]]+marketing_campaign[[#This Row],[AcceptedCmp3]]</f>
        <v>0</v>
      </c>
      <c r="B775" s="11">
        <v>33622</v>
      </c>
      <c r="I775">
        <v>1957</v>
      </c>
      <c r="S775">
        <v>69</v>
      </c>
    </row>
    <row r="776" spans="1:19" x14ac:dyDescent="0.35">
      <c r="A776" s="12">
        <f>marketing_campaign[[#This Row],[Response]]+marketing_campaign[[#This Row],[AcceptedCmp2]]+marketing_campaign[[#This Row],[AcceptedCmp1]]+marketing_campaign[[#This Row],[AcceptedCmp5]]+marketing_campaign[[#This Row],[AcceptedCmp4]]+marketing_campaign[[#This Row],[AcceptedCmp3]]</f>
        <v>0</v>
      </c>
      <c r="B776" s="11">
        <v>6835</v>
      </c>
      <c r="I776">
        <v>1953</v>
      </c>
      <c r="S776">
        <v>73</v>
      </c>
    </row>
    <row r="777" spans="1:19" x14ac:dyDescent="0.35">
      <c r="A777" s="11">
        <f>marketing_campaign[[#This Row],[Response]]+marketing_campaign[[#This Row],[AcceptedCmp2]]+marketing_campaign[[#This Row],[AcceptedCmp1]]+marketing_campaign[[#This Row],[AcceptedCmp5]]+marketing_campaign[[#This Row],[AcceptedCmp4]]+marketing_campaign[[#This Row],[AcceptedCmp3]]</f>
        <v>0</v>
      </c>
      <c r="B777" s="11">
        <v>41452</v>
      </c>
      <c r="I777">
        <v>1965</v>
      </c>
      <c r="S777">
        <v>61</v>
      </c>
    </row>
    <row r="778" spans="1:19" x14ac:dyDescent="0.35">
      <c r="A778" s="12">
        <f>marketing_campaign[[#This Row],[Response]]+marketing_campaign[[#This Row],[AcceptedCmp2]]+marketing_campaign[[#This Row],[AcceptedCmp1]]+marketing_campaign[[#This Row],[AcceptedCmp5]]+marketing_campaign[[#This Row],[AcceptedCmp4]]+marketing_campaign[[#This Row],[AcceptedCmp3]]</f>
        <v>0</v>
      </c>
      <c r="B778" s="11">
        <v>40760</v>
      </c>
      <c r="I778">
        <v>1958</v>
      </c>
      <c r="S778">
        <v>68</v>
      </c>
    </row>
    <row r="779" spans="1:19" x14ac:dyDescent="0.35">
      <c r="A779" s="11">
        <f>marketing_campaign[[#This Row],[Response]]+marketing_campaign[[#This Row],[AcceptedCmp2]]+marketing_campaign[[#This Row],[AcceptedCmp1]]+marketing_campaign[[#This Row],[AcceptedCmp5]]+marketing_campaign[[#This Row],[AcceptedCmp4]]+marketing_campaign[[#This Row],[AcceptedCmp3]]</f>
        <v>0</v>
      </c>
      <c r="B779" s="11">
        <v>74250</v>
      </c>
      <c r="I779">
        <v>1955</v>
      </c>
      <c r="S779">
        <v>71</v>
      </c>
    </row>
    <row r="780" spans="1:19" x14ac:dyDescent="0.35">
      <c r="A780" s="12">
        <f>marketing_campaign[[#This Row],[Response]]+marketing_campaign[[#This Row],[AcceptedCmp2]]+marketing_campaign[[#This Row],[AcceptedCmp1]]+marketing_campaign[[#This Row],[AcceptedCmp5]]+marketing_campaign[[#This Row],[AcceptedCmp4]]+marketing_campaign[[#This Row],[AcceptedCmp3]]</f>
        <v>0</v>
      </c>
      <c r="B780" s="11">
        <v>51124</v>
      </c>
      <c r="I780">
        <v>1971</v>
      </c>
      <c r="S780">
        <v>55</v>
      </c>
    </row>
    <row r="781" spans="1:19" x14ac:dyDescent="0.35">
      <c r="A781" s="11">
        <f>marketing_campaign[[#This Row],[Response]]+marketing_campaign[[#This Row],[AcceptedCmp2]]+marketing_campaign[[#This Row],[AcceptedCmp1]]+marketing_campaign[[#This Row],[AcceptedCmp5]]+marketing_campaign[[#This Row],[AcceptedCmp4]]+marketing_campaign[[#This Row],[AcceptedCmp3]]</f>
        <v>0</v>
      </c>
      <c r="B781" s="11">
        <v>72258</v>
      </c>
      <c r="I781">
        <v>1974</v>
      </c>
      <c r="S781">
        <v>52</v>
      </c>
    </row>
    <row r="782" spans="1:19" x14ac:dyDescent="0.35">
      <c r="A782" s="12">
        <f>marketing_campaign[[#This Row],[Response]]+marketing_campaign[[#This Row],[AcceptedCmp2]]+marketing_campaign[[#This Row],[AcceptedCmp1]]+marketing_campaign[[#This Row],[AcceptedCmp5]]+marketing_campaign[[#This Row],[AcceptedCmp4]]+marketing_campaign[[#This Row],[AcceptedCmp3]]</f>
        <v>0</v>
      </c>
      <c r="B782" s="11">
        <v>71466</v>
      </c>
      <c r="I782">
        <v>1976</v>
      </c>
      <c r="S782">
        <v>50</v>
      </c>
    </row>
    <row r="783" spans="1:19" x14ac:dyDescent="0.35">
      <c r="A783" s="11">
        <f>marketing_campaign[[#This Row],[Response]]+marketing_campaign[[#This Row],[AcceptedCmp2]]+marketing_campaign[[#This Row],[AcceptedCmp1]]+marketing_campaign[[#This Row],[AcceptedCmp5]]+marketing_campaign[[#This Row],[AcceptedCmp4]]+marketing_campaign[[#This Row],[AcceptedCmp3]]</f>
        <v>0</v>
      </c>
      <c r="B783" s="11">
        <v>36283</v>
      </c>
      <c r="I783">
        <v>1970</v>
      </c>
      <c r="S783">
        <v>56</v>
      </c>
    </row>
    <row r="784" spans="1:19" x14ac:dyDescent="0.35">
      <c r="A784" s="12">
        <f>marketing_campaign[[#This Row],[Response]]+marketing_campaign[[#This Row],[AcceptedCmp2]]+marketing_campaign[[#This Row],[AcceptedCmp1]]+marketing_campaign[[#This Row],[AcceptedCmp5]]+marketing_campaign[[#This Row],[AcceptedCmp4]]+marketing_campaign[[#This Row],[AcceptedCmp3]]</f>
        <v>0</v>
      </c>
      <c r="B784" s="11">
        <v>20587</v>
      </c>
      <c r="I784">
        <v>1972</v>
      </c>
      <c r="S784">
        <v>54</v>
      </c>
    </row>
    <row r="785" spans="1:19" x14ac:dyDescent="0.35">
      <c r="A785" s="11">
        <f>marketing_campaign[[#This Row],[Response]]+marketing_campaign[[#This Row],[AcceptedCmp2]]+marketing_campaign[[#This Row],[AcceptedCmp1]]+marketing_campaign[[#This Row],[AcceptedCmp5]]+marketing_campaign[[#This Row],[AcceptedCmp4]]+marketing_campaign[[#This Row],[AcceptedCmp3]]</f>
        <v>0</v>
      </c>
      <c r="B785" s="11">
        <v>30467</v>
      </c>
      <c r="I785">
        <v>1972</v>
      </c>
      <c r="S785">
        <v>54</v>
      </c>
    </row>
    <row r="786" spans="1:19" x14ac:dyDescent="0.35">
      <c r="A786" s="12">
        <f>marketing_campaign[[#This Row],[Response]]+marketing_campaign[[#This Row],[AcceptedCmp2]]+marketing_campaign[[#This Row],[AcceptedCmp1]]+marketing_campaign[[#This Row],[AcceptedCmp5]]+marketing_campaign[[#This Row],[AcceptedCmp4]]+marketing_campaign[[#This Row],[AcceptedCmp3]]</f>
        <v>0</v>
      </c>
      <c r="B786" s="11">
        <v>31590</v>
      </c>
      <c r="I786">
        <v>1986</v>
      </c>
      <c r="S786">
        <v>40</v>
      </c>
    </row>
    <row r="787" spans="1:19" x14ac:dyDescent="0.35">
      <c r="A787" s="11">
        <f>marketing_campaign[[#This Row],[Response]]+marketing_campaign[[#This Row],[AcceptedCmp2]]+marketing_campaign[[#This Row],[AcceptedCmp1]]+marketing_campaign[[#This Row],[AcceptedCmp5]]+marketing_campaign[[#This Row],[AcceptedCmp4]]+marketing_campaign[[#This Row],[AcceptedCmp3]]</f>
        <v>0</v>
      </c>
      <c r="B787" s="11">
        <v>20425</v>
      </c>
      <c r="I787">
        <v>1960</v>
      </c>
      <c r="S787">
        <v>66</v>
      </c>
    </row>
    <row r="788" spans="1:19" x14ac:dyDescent="0.35">
      <c r="A788" s="12">
        <f>marketing_campaign[[#This Row],[Response]]+marketing_campaign[[#This Row],[AcceptedCmp2]]+marketing_campaign[[#This Row],[AcceptedCmp1]]+marketing_campaign[[#This Row],[AcceptedCmp5]]+marketing_campaign[[#This Row],[AcceptedCmp4]]+marketing_campaign[[#This Row],[AcceptedCmp3]]</f>
        <v>0</v>
      </c>
      <c r="B788" s="11">
        <v>17144</v>
      </c>
      <c r="I788">
        <v>1968</v>
      </c>
      <c r="S788">
        <v>58</v>
      </c>
    </row>
    <row r="789" spans="1:19" x14ac:dyDescent="0.35">
      <c r="A789" s="11">
        <f>marketing_campaign[[#This Row],[Response]]+marketing_campaign[[#This Row],[AcceptedCmp2]]+marketing_campaign[[#This Row],[AcceptedCmp1]]+marketing_campaign[[#This Row],[AcceptedCmp5]]+marketing_campaign[[#This Row],[AcceptedCmp4]]+marketing_campaign[[#This Row],[AcceptedCmp3]]</f>
        <v>2</v>
      </c>
      <c r="B789" s="11">
        <v>42564</v>
      </c>
      <c r="I789">
        <v>1978</v>
      </c>
      <c r="S789">
        <v>48</v>
      </c>
    </row>
    <row r="790" spans="1:19" x14ac:dyDescent="0.35">
      <c r="A790" s="12">
        <f>marketing_campaign[[#This Row],[Response]]+marketing_campaign[[#This Row],[AcceptedCmp2]]+marketing_campaign[[#This Row],[AcceptedCmp1]]+marketing_campaign[[#This Row],[AcceptedCmp5]]+marketing_campaign[[#This Row],[AcceptedCmp4]]+marketing_campaign[[#This Row],[AcceptedCmp3]]</f>
        <v>1</v>
      </c>
      <c r="B790" s="11">
        <v>43783</v>
      </c>
      <c r="I790">
        <v>1976</v>
      </c>
      <c r="S790">
        <v>50</v>
      </c>
    </row>
    <row r="791" spans="1:19" x14ac:dyDescent="0.35">
      <c r="A791" s="11">
        <f>marketing_campaign[[#This Row],[Response]]+marketing_campaign[[#This Row],[AcceptedCmp2]]+marketing_campaign[[#This Row],[AcceptedCmp1]]+marketing_campaign[[#This Row],[AcceptedCmp5]]+marketing_campaign[[#This Row],[AcceptedCmp4]]+marketing_campaign[[#This Row],[AcceptedCmp3]]</f>
        <v>0</v>
      </c>
      <c r="B791" s="11">
        <v>40780</v>
      </c>
      <c r="I791">
        <v>1945</v>
      </c>
      <c r="S791">
        <v>81</v>
      </c>
    </row>
    <row r="792" spans="1:19" x14ac:dyDescent="0.35">
      <c r="A792" s="12">
        <f>marketing_campaign[[#This Row],[Response]]+marketing_campaign[[#This Row],[AcceptedCmp2]]+marketing_campaign[[#This Row],[AcceptedCmp1]]+marketing_campaign[[#This Row],[AcceptedCmp5]]+marketing_campaign[[#This Row],[AcceptedCmp4]]+marketing_campaign[[#This Row],[AcceptedCmp3]]</f>
        <v>0</v>
      </c>
      <c r="B792" s="11">
        <v>62847</v>
      </c>
      <c r="I792">
        <v>1957</v>
      </c>
      <c r="S792">
        <v>69</v>
      </c>
    </row>
    <row r="793" spans="1:19" x14ac:dyDescent="0.35">
      <c r="A793" s="11">
        <f>marketing_campaign[[#This Row],[Response]]+marketing_campaign[[#This Row],[AcceptedCmp2]]+marketing_campaign[[#This Row],[AcceptedCmp1]]+marketing_campaign[[#This Row],[AcceptedCmp5]]+marketing_campaign[[#This Row],[AcceptedCmp4]]+marketing_campaign[[#This Row],[AcceptedCmp3]]</f>
        <v>4</v>
      </c>
      <c r="B793" s="11">
        <v>82017</v>
      </c>
      <c r="I793">
        <v>1950</v>
      </c>
      <c r="S793">
        <v>76</v>
      </c>
    </row>
    <row r="794" spans="1:19" x14ac:dyDescent="0.35">
      <c r="A794" s="12">
        <f>marketing_campaign[[#This Row],[Response]]+marketing_campaign[[#This Row],[AcceptedCmp2]]+marketing_campaign[[#This Row],[AcceptedCmp1]]+marketing_campaign[[#This Row],[AcceptedCmp5]]+marketing_campaign[[#This Row],[AcceptedCmp4]]+marketing_campaign[[#This Row],[AcceptedCmp3]]</f>
        <v>1</v>
      </c>
      <c r="B794" s="11">
        <v>16813</v>
      </c>
      <c r="I794">
        <v>1978</v>
      </c>
      <c r="S794">
        <v>48</v>
      </c>
    </row>
    <row r="795" spans="1:19" x14ac:dyDescent="0.35">
      <c r="A795" s="11">
        <f>marketing_campaign[[#This Row],[Response]]+marketing_campaign[[#This Row],[AcceptedCmp2]]+marketing_campaign[[#This Row],[AcceptedCmp1]]+marketing_campaign[[#This Row],[AcceptedCmp5]]+marketing_campaign[[#This Row],[AcceptedCmp4]]+marketing_campaign[[#This Row],[AcceptedCmp3]]</f>
        <v>0</v>
      </c>
      <c r="B795" s="11">
        <v>51267</v>
      </c>
      <c r="I795">
        <v>1961</v>
      </c>
      <c r="S795">
        <v>65</v>
      </c>
    </row>
    <row r="796" spans="1:19" x14ac:dyDescent="0.35">
      <c r="A796" s="12">
        <f>marketing_campaign[[#This Row],[Response]]+marketing_campaign[[#This Row],[AcceptedCmp2]]+marketing_campaign[[#This Row],[AcceptedCmp1]]+marketing_campaign[[#This Row],[AcceptedCmp5]]+marketing_campaign[[#This Row],[AcceptedCmp4]]+marketing_campaign[[#This Row],[AcceptedCmp3]]</f>
        <v>0</v>
      </c>
      <c r="B796" s="11">
        <v>46524</v>
      </c>
      <c r="I796">
        <v>1962</v>
      </c>
      <c r="S796">
        <v>64</v>
      </c>
    </row>
    <row r="797" spans="1:19" x14ac:dyDescent="0.35">
      <c r="A797" s="11">
        <f>marketing_campaign[[#This Row],[Response]]+marketing_campaign[[#This Row],[AcceptedCmp2]]+marketing_campaign[[#This Row],[AcceptedCmp1]]+marketing_campaign[[#This Row],[AcceptedCmp5]]+marketing_campaign[[#This Row],[AcceptedCmp4]]+marketing_campaign[[#This Row],[AcceptedCmp3]]</f>
        <v>1</v>
      </c>
      <c r="B797" s="11">
        <v>45183</v>
      </c>
      <c r="I797">
        <v>1954</v>
      </c>
      <c r="S797">
        <v>72</v>
      </c>
    </row>
    <row r="798" spans="1:19" x14ac:dyDescent="0.35">
      <c r="A798" s="12">
        <f>marketing_campaign[[#This Row],[Response]]+marketing_campaign[[#This Row],[AcceptedCmp2]]+marketing_campaign[[#This Row],[AcceptedCmp1]]+marketing_campaign[[#This Row],[AcceptedCmp5]]+marketing_campaign[[#This Row],[AcceptedCmp4]]+marketing_campaign[[#This Row],[AcceptedCmp3]]</f>
        <v>0</v>
      </c>
      <c r="B798" s="11">
        <v>70421</v>
      </c>
      <c r="I798">
        <v>1965</v>
      </c>
      <c r="S798">
        <v>61</v>
      </c>
    </row>
    <row r="799" spans="1:19" x14ac:dyDescent="0.35">
      <c r="A799" s="11">
        <f>marketing_campaign[[#This Row],[Response]]+marketing_campaign[[#This Row],[AcceptedCmp2]]+marketing_campaign[[#This Row],[AcceptedCmp1]]+marketing_campaign[[#This Row],[AcceptedCmp5]]+marketing_campaign[[#This Row],[AcceptedCmp4]]+marketing_campaign[[#This Row],[AcceptedCmp3]]</f>
        <v>0</v>
      </c>
      <c r="B799" s="11">
        <v>60161</v>
      </c>
      <c r="I799">
        <v>1973</v>
      </c>
      <c r="S799">
        <v>53</v>
      </c>
    </row>
    <row r="800" spans="1:19" x14ac:dyDescent="0.35">
      <c r="A800" s="12">
        <f>marketing_campaign[[#This Row],[Response]]+marketing_campaign[[#This Row],[AcceptedCmp2]]+marketing_campaign[[#This Row],[AcceptedCmp1]]+marketing_campaign[[#This Row],[AcceptedCmp5]]+marketing_campaign[[#This Row],[AcceptedCmp4]]+marketing_campaign[[#This Row],[AcceptedCmp3]]</f>
        <v>0</v>
      </c>
      <c r="B800" s="11">
        <v>73926</v>
      </c>
      <c r="I800">
        <v>1968</v>
      </c>
      <c r="S800">
        <v>58</v>
      </c>
    </row>
    <row r="801" spans="1:19" x14ac:dyDescent="0.35">
      <c r="A801" s="11">
        <f>marketing_campaign[[#This Row],[Response]]+marketing_campaign[[#This Row],[AcceptedCmp2]]+marketing_campaign[[#This Row],[AcceptedCmp1]]+marketing_campaign[[#This Row],[AcceptedCmp5]]+marketing_campaign[[#This Row],[AcceptedCmp4]]+marketing_campaign[[#This Row],[AcceptedCmp3]]</f>
        <v>0</v>
      </c>
      <c r="B801" s="11">
        <v>19329</v>
      </c>
      <c r="I801">
        <v>1970</v>
      </c>
      <c r="S801">
        <v>56</v>
      </c>
    </row>
    <row r="802" spans="1:19" x14ac:dyDescent="0.35">
      <c r="A802" s="12">
        <f>marketing_campaign[[#This Row],[Response]]+marketing_campaign[[#This Row],[AcceptedCmp2]]+marketing_campaign[[#This Row],[AcceptedCmp1]]+marketing_campaign[[#This Row],[AcceptedCmp5]]+marketing_campaign[[#This Row],[AcceptedCmp4]]+marketing_campaign[[#This Row],[AcceptedCmp3]]</f>
        <v>0</v>
      </c>
      <c r="B802" s="11">
        <v>61872</v>
      </c>
      <c r="I802">
        <v>1956</v>
      </c>
      <c r="S802">
        <v>70</v>
      </c>
    </row>
    <row r="803" spans="1:19" x14ac:dyDescent="0.35">
      <c r="A803" s="11">
        <f>marketing_campaign[[#This Row],[Response]]+marketing_campaign[[#This Row],[AcceptedCmp2]]+marketing_campaign[[#This Row],[AcceptedCmp1]]+marketing_campaign[[#This Row],[AcceptedCmp5]]+marketing_campaign[[#This Row],[AcceptedCmp4]]+marketing_campaign[[#This Row],[AcceptedCmp3]]</f>
        <v>0</v>
      </c>
      <c r="B803" s="11">
        <v>46984</v>
      </c>
      <c r="I803">
        <v>1951</v>
      </c>
      <c r="S803">
        <v>75</v>
      </c>
    </row>
    <row r="804" spans="1:19" x14ac:dyDescent="0.35">
      <c r="A804" s="12">
        <f>marketing_campaign[[#This Row],[Response]]+marketing_campaign[[#This Row],[AcceptedCmp2]]+marketing_campaign[[#This Row],[AcceptedCmp1]]+marketing_campaign[[#This Row],[AcceptedCmp5]]+marketing_campaign[[#This Row],[AcceptedCmp4]]+marketing_campaign[[#This Row],[AcceptedCmp3]]</f>
        <v>0</v>
      </c>
      <c r="B804" s="11">
        <v>34838</v>
      </c>
      <c r="I804">
        <v>1944</v>
      </c>
      <c r="S804">
        <v>82</v>
      </c>
    </row>
    <row r="805" spans="1:19" x14ac:dyDescent="0.35">
      <c r="A805" s="11">
        <f>marketing_campaign[[#This Row],[Response]]+marketing_campaign[[#This Row],[AcceptedCmp2]]+marketing_campaign[[#This Row],[AcceptedCmp1]]+marketing_campaign[[#This Row],[AcceptedCmp5]]+marketing_campaign[[#This Row],[AcceptedCmp4]]+marketing_campaign[[#This Row],[AcceptedCmp3]]</f>
        <v>0</v>
      </c>
      <c r="B805" s="11">
        <v>82716</v>
      </c>
      <c r="I805">
        <v>1958</v>
      </c>
      <c r="S805">
        <v>68</v>
      </c>
    </row>
    <row r="806" spans="1:19" x14ac:dyDescent="0.35">
      <c r="A806" s="12">
        <f>marketing_campaign[[#This Row],[Response]]+marketing_campaign[[#This Row],[AcceptedCmp2]]+marketing_campaign[[#This Row],[AcceptedCmp1]]+marketing_campaign[[#This Row],[AcceptedCmp5]]+marketing_campaign[[#This Row],[AcceptedCmp4]]+marketing_campaign[[#This Row],[AcceptedCmp3]]</f>
        <v>4</v>
      </c>
      <c r="B806" s="11">
        <v>48192</v>
      </c>
      <c r="I806">
        <v>1976</v>
      </c>
      <c r="S806">
        <v>50</v>
      </c>
    </row>
    <row r="807" spans="1:19" x14ac:dyDescent="0.35">
      <c r="A807" s="11">
        <f>marketing_campaign[[#This Row],[Response]]+marketing_campaign[[#This Row],[AcceptedCmp2]]+marketing_campaign[[#This Row],[AcceptedCmp1]]+marketing_campaign[[#This Row],[AcceptedCmp5]]+marketing_campaign[[#This Row],[AcceptedCmp4]]+marketing_campaign[[#This Row],[AcceptedCmp3]]</f>
        <v>0</v>
      </c>
      <c r="B807" s="11">
        <v>49681</v>
      </c>
      <c r="I807">
        <v>1971</v>
      </c>
      <c r="S807">
        <v>55</v>
      </c>
    </row>
    <row r="808" spans="1:19" x14ac:dyDescent="0.35">
      <c r="A808" s="12">
        <f>marketing_campaign[[#This Row],[Response]]+marketing_campaign[[#This Row],[AcceptedCmp2]]+marketing_campaign[[#This Row],[AcceptedCmp1]]+marketing_campaign[[#This Row],[AcceptedCmp5]]+marketing_campaign[[#This Row],[AcceptedCmp4]]+marketing_campaign[[#This Row],[AcceptedCmp3]]</f>
        <v>0</v>
      </c>
      <c r="B808" s="11">
        <v>56850</v>
      </c>
      <c r="I808">
        <v>1957</v>
      </c>
      <c r="S808">
        <v>69</v>
      </c>
    </row>
    <row r="809" spans="1:19" x14ac:dyDescent="0.35">
      <c r="A809" s="11">
        <f>marketing_campaign[[#This Row],[Response]]+marketing_campaign[[#This Row],[AcceptedCmp2]]+marketing_campaign[[#This Row],[AcceptedCmp1]]+marketing_campaign[[#This Row],[AcceptedCmp5]]+marketing_campaign[[#This Row],[AcceptedCmp4]]+marketing_campaign[[#This Row],[AcceptedCmp3]]</f>
        <v>0</v>
      </c>
      <c r="B809" s="11">
        <v>55267</v>
      </c>
      <c r="I809">
        <v>1972</v>
      </c>
      <c r="S809">
        <v>54</v>
      </c>
    </row>
    <row r="810" spans="1:19" x14ac:dyDescent="0.35">
      <c r="A810" s="12">
        <f>marketing_campaign[[#This Row],[Response]]+marketing_campaign[[#This Row],[AcceptedCmp2]]+marketing_campaign[[#This Row],[AcceptedCmp1]]+marketing_campaign[[#This Row],[AcceptedCmp5]]+marketing_campaign[[#This Row],[AcceptedCmp4]]+marketing_campaign[[#This Row],[AcceptedCmp3]]</f>
        <v>1</v>
      </c>
      <c r="B810" s="11">
        <v>59666</v>
      </c>
      <c r="I810">
        <v>1972</v>
      </c>
      <c r="S810">
        <v>54</v>
      </c>
    </row>
    <row r="811" spans="1:19" x14ac:dyDescent="0.35">
      <c r="A811" s="11">
        <f>marketing_campaign[[#This Row],[Response]]+marketing_campaign[[#This Row],[AcceptedCmp2]]+marketing_campaign[[#This Row],[AcceptedCmp1]]+marketing_campaign[[#This Row],[AcceptedCmp5]]+marketing_campaign[[#This Row],[AcceptedCmp4]]+marketing_campaign[[#This Row],[AcceptedCmp3]]</f>
        <v>0</v>
      </c>
      <c r="B811" s="11">
        <v>72504</v>
      </c>
      <c r="I811">
        <v>1981</v>
      </c>
      <c r="S811">
        <v>45</v>
      </c>
    </row>
    <row r="812" spans="1:19" x14ac:dyDescent="0.35">
      <c r="A812" s="12">
        <f>marketing_campaign[[#This Row],[Response]]+marketing_campaign[[#This Row],[AcceptedCmp2]]+marketing_campaign[[#This Row],[AcceptedCmp1]]+marketing_campaign[[#This Row],[AcceptedCmp5]]+marketing_campaign[[#This Row],[AcceptedCmp4]]+marketing_campaign[[#This Row],[AcceptedCmp3]]</f>
        <v>0</v>
      </c>
      <c r="B812" s="11">
        <v>26872</v>
      </c>
      <c r="I812">
        <v>1972</v>
      </c>
      <c r="S812">
        <v>54</v>
      </c>
    </row>
    <row r="813" spans="1:19" x14ac:dyDescent="0.35">
      <c r="A813" s="11">
        <f>marketing_campaign[[#This Row],[Response]]+marketing_campaign[[#This Row],[AcceptedCmp2]]+marketing_campaign[[#This Row],[AcceptedCmp1]]+marketing_campaign[[#This Row],[AcceptedCmp5]]+marketing_campaign[[#This Row],[AcceptedCmp4]]+marketing_campaign[[#This Row],[AcceptedCmp3]]</f>
        <v>1</v>
      </c>
      <c r="B813" s="11">
        <v>21359</v>
      </c>
      <c r="I813">
        <v>1975</v>
      </c>
      <c r="S813">
        <v>51</v>
      </c>
    </row>
    <row r="814" spans="1:19" x14ac:dyDescent="0.35">
      <c r="A814" s="12">
        <f>marketing_campaign[[#This Row],[Response]]+marketing_campaign[[#This Row],[AcceptedCmp2]]+marketing_campaign[[#This Row],[AcceptedCmp1]]+marketing_campaign[[#This Row],[AcceptedCmp5]]+marketing_campaign[[#This Row],[AcceptedCmp4]]+marketing_campaign[[#This Row],[AcceptedCmp3]]</f>
        <v>0</v>
      </c>
      <c r="B814" s="11">
        <v>73170</v>
      </c>
      <c r="I814">
        <v>1955</v>
      </c>
      <c r="S814">
        <v>71</v>
      </c>
    </row>
    <row r="815" spans="1:19" x14ac:dyDescent="0.35">
      <c r="A815" s="11">
        <f>marketing_campaign[[#This Row],[Response]]+marketing_campaign[[#This Row],[AcceptedCmp2]]+marketing_campaign[[#This Row],[AcceptedCmp1]]+marketing_campaign[[#This Row],[AcceptedCmp5]]+marketing_campaign[[#This Row],[AcceptedCmp4]]+marketing_campaign[[#This Row],[AcceptedCmp3]]</f>
        <v>0</v>
      </c>
      <c r="B815" s="11">
        <v>52750</v>
      </c>
      <c r="I815">
        <v>1986</v>
      </c>
      <c r="S815">
        <v>40</v>
      </c>
    </row>
    <row r="816" spans="1:19" x14ac:dyDescent="0.35">
      <c r="A816" s="12">
        <f>marketing_campaign[[#This Row],[Response]]+marketing_campaign[[#This Row],[AcceptedCmp2]]+marketing_campaign[[#This Row],[AcceptedCmp1]]+marketing_campaign[[#This Row],[AcceptedCmp5]]+marketing_campaign[[#This Row],[AcceptedCmp4]]+marketing_campaign[[#This Row],[AcceptedCmp3]]</f>
        <v>0</v>
      </c>
      <c r="B816" s="11">
        <v>91820</v>
      </c>
      <c r="I816">
        <v>1970</v>
      </c>
      <c r="S816">
        <v>56</v>
      </c>
    </row>
    <row r="817" spans="1:19" x14ac:dyDescent="0.35">
      <c r="A817" s="11">
        <f>marketing_campaign[[#This Row],[Response]]+marketing_campaign[[#This Row],[AcceptedCmp2]]+marketing_campaign[[#This Row],[AcceptedCmp1]]+marketing_campaign[[#This Row],[AcceptedCmp5]]+marketing_campaign[[#This Row],[AcceptedCmp4]]+marketing_campaign[[#This Row],[AcceptedCmp3]]</f>
        <v>0</v>
      </c>
      <c r="B817" s="11">
        <v>65968</v>
      </c>
      <c r="I817">
        <v>1976</v>
      </c>
      <c r="S817">
        <v>50</v>
      </c>
    </row>
    <row r="818" spans="1:19" x14ac:dyDescent="0.35">
      <c r="A818" s="12">
        <f>marketing_campaign[[#This Row],[Response]]+marketing_campaign[[#This Row],[AcceptedCmp2]]+marketing_campaign[[#This Row],[AcceptedCmp1]]+marketing_campaign[[#This Row],[AcceptedCmp5]]+marketing_campaign[[#This Row],[AcceptedCmp4]]+marketing_campaign[[#This Row],[AcceptedCmp3]]</f>
        <v>0</v>
      </c>
      <c r="B818" s="11">
        <v>30772</v>
      </c>
      <c r="I818">
        <v>1954</v>
      </c>
      <c r="S818">
        <v>72</v>
      </c>
    </row>
    <row r="819" spans="1:19" x14ac:dyDescent="0.35">
      <c r="A819" s="11">
        <f>marketing_campaign[[#This Row],[Response]]+marketing_campaign[[#This Row],[AcceptedCmp2]]+marketing_campaign[[#This Row],[AcceptedCmp1]]+marketing_campaign[[#This Row],[AcceptedCmp5]]+marketing_campaign[[#This Row],[AcceptedCmp4]]+marketing_campaign[[#This Row],[AcceptedCmp3]]</f>
        <v>0</v>
      </c>
      <c r="B819" s="11">
        <v>22507</v>
      </c>
      <c r="I819">
        <v>1972</v>
      </c>
      <c r="S819">
        <v>54</v>
      </c>
    </row>
    <row r="820" spans="1:19" x14ac:dyDescent="0.35">
      <c r="A820" s="12">
        <f>marketing_campaign[[#This Row],[Response]]+marketing_campaign[[#This Row],[AcceptedCmp2]]+marketing_campaign[[#This Row],[AcceptedCmp1]]+marketing_campaign[[#This Row],[AcceptedCmp5]]+marketing_campaign[[#This Row],[AcceptedCmp4]]+marketing_campaign[[#This Row],[AcceptedCmp3]]</f>
        <v>0</v>
      </c>
      <c r="B820" s="11">
        <v>65685</v>
      </c>
      <c r="I820">
        <v>1978</v>
      </c>
      <c r="S820">
        <v>48</v>
      </c>
    </row>
    <row r="821" spans="1:19" x14ac:dyDescent="0.35">
      <c r="A821" s="11">
        <f>marketing_campaign[[#This Row],[Response]]+marketing_campaign[[#This Row],[AcceptedCmp2]]+marketing_campaign[[#This Row],[AcceptedCmp1]]+marketing_campaign[[#This Row],[AcceptedCmp5]]+marketing_campaign[[#This Row],[AcceptedCmp4]]+marketing_campaign[[#This Row],[AcceptedCmp3]]</f>
        <v>0</v>
      </c>
      <c r="B821" s="11">
        <v>25804</v>
      </c>
      <c r="I821">
        <v>1980</v>
      </c>
      <c r="S821">
        <v>46</v>
      </c>
    </row>
    <row r="822" spans="1:19" x14ac:dyDescent="0.35">
      <c r="A822" s="12">
        <f>marketing_campaign[[#This Row],[Response]]+marketing_campaign[[#This Row],[AcceptedCmp2]]+marketing_campaign[[#This Row],[AcceptedCmp1]]+marketing_campaign[[#This Row],[AcceptedCmp5]]+marketing_campaign[[#This Row],[AcceptedCmp4]]+marketing_campaign[[#This Row],[AcceptedCmp3]]</f>
        <v>3</v>
      </c>
      <c r="B822" s="11">
        <v>76412</v>
      </c>
      <c r="I822">
        <v>1972</v>
      </c>
      <c r="S822">
        <v>54</v>
      </c>
    </row>
    <row r="823" spans="1:19" x14ac:dyDescent="0.35">
      <c r="A823" s="11">
        <f>marketing_campaign[[#This Row],[Response]]+marketing_campaign[[#This Row],[AcceptedCmp2]]+marketing_campaign[[#This Row],[AcceptedCmp1]]+marketing_campaign[[#This Row],[AcceptedCmp5]]+marketing_campaign[[#This Row],[AcceptedCmp4]]+marketing_campaign[[#This Row],[AcceptedCmp3]]</f>
        <v>0</v>
      </c>
      <c r="B823" s="11">
        <v>22063</v>
      </c>
      <c r="I823">
        <v>1961</v>
      </c>
      <c r="S823">
        <v>65</v>
      </c>
    </row>
    <row r="824" spans="1:19" x14ac:dyDescent="0.35">
      <c r="A824" s="12">
        <f>marketing_campaign[[#This Row],[Response]]+marketing_campaign[[#This Row],[AcceptedCmp2]]+marketing_campaign[[#This Row],[AcceptedCmp1]]+marketing_campaign[[#This Row],[AcceptedCmp5]]+marketing_campaign[[#This Row],[AcceptedCmp4]]+marketing_campaign[[#This Row],[AcceptedCmp3]]</f>
        <v>2</v>
      </c>
      <c r="B824" s="11">
        <v>57091</v>
      </c>
      <c r="I824">
        <v>1963</v>
      </c>
      <c r="S824">
        <v>63</v>
      </c>
    </row>
    <row r="825" spans="1:19" x14ac:dyDescent="0.35">
      <c r="A825" s="11">
        <f>marketing_campaign[[#This Row],[Response]]+marketing_campaign[[#This Row],[AcceptedCmp2]]+marketing_campaign[[#This Row],[AcceptedCmp1]]+marketing_campaign[[#This Row],[AcceptedCmp5]]+marketing_campaign[[#This Row],[AcceptedCmp4]]+marketing_campaign[[#This Row],[AcceptedCmp3]]</f>
        <v>0</v>
      </c>
      <c r="B825" s="11">
        <v>22419</v>
      </c>
      <c r="I825">
        <v>1959</v>
      </c>
      <c r="S825">
        <v>67</v>
      </c>
    </row>
    <row r="826" spans="1:19" x14ac:dyDescent="0.35">
      <c r="A826" s="12">
        <f>marketing_campaign[[#This Row],[Response]]+marketing_campaign[[#This Row],[AcceptedCmp2]]+marketing_campaign[[#This Row],[AcceptedCmp1]]+marketing_campaign[[#This Row],[AcceptedCmp5]]+marketing_campaign[[#This Row],[AcceptedCmp4]]+marketing_campaign[[#This Row],[AcceptedCmp3]]</f>
        <v>5</v>
      </c>
      <c r="B826" s="11">
        <v>87771</v>
      </c>
      <c r="I826">
        <v>1959</v>
      </c>
      <c r="S826">
        <v>67</v>
      </c>
    </row>
    <row r="827" spans="1:19" x14ac:dyDescent="0.35">
      <c r="A827" s="11">
        <f>marketing_campaign[[#This Row],[Response]]+marketing_campaign[[#This Row],[AcceptedCmp2]]+marketing_campaign[[#This Row],[AcceptedCmp1]]+marketing_campaign[[#This Row],[AcceptedCmp5]]+marketing_campaign[[#This Row],[AcceptedCmp4]]+marketing_campaign[[#This Row],[AcceptedCmp3]]</f>
        <v>0</v>
      </c>
      <c r="B827" s="11">
        <v>78353</v>
      </c>
      <c r="I827">
        <v>1954</v>
      </c>
      <c r="S827">
        <v>72</v>
      </c>
    </row>
    <row r="828" spans="1:19" x14ac:dyDescent="0.35">
      <c r="A828" s="12">
        <f>marketing_campaign[[#This Row],[Response]]+marketing_campaign[[#This Row],[AcceptedCmp2]]+marketing_campaign[[#This Row],[AcceptedCmp1]]+marketing_campaign[[#This Row],[AcceptedCmp5]]+marketing_campaign[[#This Row],[AcceptedCmp4]]+marketing_campaign[[#This Row],[AcceptedCmp3]]</f>
        <v>2</v>
      </c>
      <c r="B828" s="11">
        <v>93404</v>
      </c>
      <c r="I828">
        <v>1962</v>
      </c>
      <c r="S828">
        <v>64</v>
      </c>
    </row>
    <row r="829" spans="1:19" x14ac:dyDescent="0.35">
      <c r="A829" s="11">
        <f>marketing_campaign[[#This Row],[Response]]+marketing_campaign[[#This Row],[AcceptedCmp2]]+marketing_campaign[[#This Row],[AcceptedCmp1]]+marketing_campaign[[#This Row],[AcceptedCmp5]]+marketing_campaign[[#This Row],[AcceptedCmp4]]+marketing_campaign[[#This Row],[AcceptedCmp3]]</f>
        <v>0</v>
      </c>
      <c r="B829" s="11">
        <v>37859</v>
      </c>
      <c r="I829">
        <v>1958</v>
      </c>
      <c r="S829">
        <v>68</v>
      </c>
    </row>
    <row r="830" spans="1:19" x14ac:dyDescent="0.35">
      <c r="A830" s="12">
        <f>marketing_campaign[[#This Row],[Response]]+marketing_campaign[[#This Row],[AcceptedCmp2]]+marketing_campaign[[#This Row],[AcceptedCmp1]]+marketing_campaign[[#This Row],[AcceptedCmp5]]+marketing_campaign[[#This Row],[AcceptedCmp4]]+marketing_campaign[[#This Row],[AcceptedCmp3]]</f>
        <v>0</v>
      </c>
      <c r="B830" s="11">
        <v>80995</v>
      </c>
      <c r="I830">
        <v>1984</v>
      </c>
      <c r="S830">
        <v>42</v>
      </c>
    </row>
    <row r="831" spans="1:19" x14ac:dyDescent="0.35">
      <c r="A831" s="11">
        <f>marketing_campaign[[#This Row],[Response]]+marketing_campaign[[#This Row],[AcceptedCmp2]]+marketing_campaign[[#This Row],[AcceptedCmp1]]+marketing_campaign[[#This Row],[AcceptedCmp5]]+marketing_campaign[[#This Row],[AcceptedCmp4]]+marketing_campaign[[#This Row],[AcceptedCmp3]]</f>
        <v>0</v>
      </c>
      <c r="B831" s="11">
        <v>16529</v>
      </c>
      <c r="I831">
        <v>1976</v>
      </c>
      <c r="S831">
        <v>50</v>
      </c>
    </row>
    <row r="832" spans="1:19" x14ac:dyDescent="0.35">
      <c r="A832" s="12">
        <f>marketing_campaign[[#This Row],[Response]]+marketing_campaign[[#This Row],[AcceptedCmp2]]+marketing_campaign[[#This Row],[AcceptedCmp1]]+marketing_campaign[[#This Row],[AcceptedCmp5]]+marketing_campaign[[#This Row],[AcceptedCmp4]]+marketing_campaign[[#This Row],[AcceptedCmp3]]</f>
        <v>0</v>
      </c>
      <c r="B832" s="11">
        <v>55412</v>
      </c>
      <c r="I832">
        <v>1992</v>
      </c>
      <c r="S832">
        <v>34</v>
      </c>
    </row>
    <row r="833" spans="1:19" x14ac:dyDescent="0.35">
      <c r="A833" s="11">
        <f>marketing_campaign[[#This Row],[Response]]+marketing_campaign[[#This Row],[AcceptedCmp2]]+marketing_campaign[[#This Row],[AcceptedCmp1]]+marketing_campaign[[#This Row],[AcceptedCmp5]]+marketing_campaign[[#This Row],[AcceptedCmp4]]+marketing_campaign[[#This Row],[AcceptedCmp3]]</f>
        <v>0</v>
      </c>
      <c r="B833" s="11">
        <v>48789</v>
      </c>
      <c r="I833">
        <v>1967</v>
      </c>
      <c r="S833">
        <v>59</v>
      </c>
    </row>
    <row r="834" spans="1:19" x14ac:dyDescent="0.35">
      <c r="A834" s="12">
        <f>marketing_campaign[[#This Row],[Response]]+marketing_campaign[[#This Row],[AcceptedCmp2]]+marketing_campaign[[#This Row],[AcceptedCmp1]]+marketing_campaign[[#This Row],[AcceptedCmp5]]+marketing_campaign[[#This Row],[AcceptedCmp4]]+marketing_campaign[[#This Row],[AcceptedCmp3]]</f>
        <v>0</v>
      </c>
      <c r="B834" s="11">
        <v>56575</v>
      </c>
      <c r="I834">
        <v>1980</v>
      </c>
      <c r="S834">
        <v>46</v>
      </c>
    </row>
    <row r="835" spans="1:19" x14ac:dyDescent="0.35">
      <c r="A835" s="11">
        <f>marketing_campaign[[#This Row],[Response]]+marketing_campaign[[#This Row],[AcceptedCmp2]]+marketing_campaign[[#This Row],[AcceptedCmp1]]+marketing_campaign[[#This Row],[AcceptedCmp5]]+marketing_campaign[[#This Row],[AcceptedCmp4]]+marketing_campaign[[#This Row],[AcceptedCmp3]]</f>
        <v>0</v>
      </c>
      <c r="B835" s="11">
        <v>25130</v>
      </c>
      <c r="I835">
        <v>1967</v>
      </c>
      <c r="S835">
        <v>59</v>
      </c>
    </row>
    <row r="836" spans="1:19" x14ac:dyDescent="0.35">
      <c r="A836" s="12">
        <f>marketing_campaign[[#This Row],[Response]]+marketing_campaign[[#This Row],[AcceptedCmp2]]+marketing_campaign[[#This Row],[AcceptedCmp1]]+marketing_campaign[[#This Row],[AcceptedCmp5]]+marketing_campaign[[#This Row],[AcceptedCmp4]]+marketing_campaign[[#This Row],[AcceptedCmp3]]</f>
        <v>0</v>
      </c>
      <c r="B836" s="11">
        <v>35441</v>
      </c>
      <c r="I836">
        <v>1956</v>
      </c>
      <c r="S836">
        <v>70</v>
      </c>
    </row>
    <row r="837" spans="1:19" x14ac:dyDescent="0.35">
      <c r="A837" s="11">
        <f>marketing_campaign[[#This Row],[Response]]+marketing_campaign[[#This Row],[AcceptedCmp2]]+marketing_campaign[[#This Row],[AcceptedCmp1]]+marketing_campaign[[#This Row],[AcceptedCmp5]]+marketing_campaign[[#This Row],[AcceptedCmp4]]+marketing_campaign[[#This Row],[AcceptedCmp3]]</f>
        <v>0</v>
      </c>
      <c r="B837" s="11">
        <v>71391</v>
      </c>
      <c r="I837">
        <v>1972</v>
      </c>
      <c r="S837">
        <v>54</v>
      </c>
    </row>
    <row r="838" spans="1:19" x14ac:dyDescent="0.35">
      <c r="A838" s="12">
        <f>marketing_campaign[[#This Row],[Response]]+marketing_campaign[[#This Row],[AcceptedCmp2]]+marketing_campaign[[#This Row],[AcceptedCmp1]]+marketing_campaign[[#This Row],[AcceptedCmp5]]+marketing_campaign[[#This Row],[AcceptedCmp4]]+marketing_campaign[[#This Row],[AcceptedCmp3]]</f>
        <v>0</v>
      </c>
      <c r="B838" s="11">
        <v>49494</v>
      </c>
      <c r="I838">
        <v>1980</v>
      </c>
      <c r="S838">
        <v>46</v>
      </c>
    </row>
    <row r="839" spans="1:19" x14ac:dyDescent="0.35">
      <c r="A839" s="11">
        <f>marketing_campaign[[#This Row],[Response]]+marketing_campaign[[#This Row],[AcceptedCmp2]]+marketing_campaign[[#This Row],[AcceptedCmp1]]+marketing_campaign[[#This Row],[AcceptedCmp5]]+marketing_campaign[[#This Row],[AcceptedCmp4]]+marketing_campaign[[#This Row],[AcceptedCmp3]]</f>
        <v>0</v>
      </c>
      <c r="B839" s="11">
        <v>81702</v>
      </c>
      <c r="I839">
        <v>1980</v>
      </c>
      <c r="S839">
        <v>46</v>
      </c>
    </row>
    <row r="840" spans="1:19" x14ac:dyDescent="0.35">
      <c r="A840" s="12">
        <f>marketing_campaign[[#This Row],[Response]]+marketing_campaign[[#This Row],[AcceptedCmp2]]+marketing_campaign[[#This Row],[AcceptedCmp1]]+marketing_campaign[[#This Row],[AcceptedCmp5]]+marketing_campaign[[#This Row],[AcceptedCmp4]]+marketing_campaign[[#This Row],[AcceptedCmp3]]</f>
        <v>0</v>
      </c>
      <c r="B840" s="11">
        <v>45889</v>
      </c>
      <c r="I840">
        <v>1977</v>
      </c>
      <c r="S840">
        <v>49</v>
      </c>
    </row>
    <row r="841" spans="1:19" x14ac:dyDescent="0.35">
      <c r="A841" s="11">
        <f>marketing_campaign[[#This Row],[Response]]+marketing_campaign[[#This Row],[AcceptedCmp2]]+marketing_campaign[[#This Row],[AcceptedCmp1]]+marketing_campaign[[#This Row],[AcceptedCmp5]]+marketing_campaign[[#This Row],[AcceptedCmp4]]+marketing_campaign[[#This Row],[AcceptedCmp3]]</f>
        <v>1</v>
      </c>
      <c r="B841" s="11">
        <v>56628</v>
      </c>
      <c r="I841">
        <v>1950</v>
      </c>
      <c r="S841">
        <v>76</v>
      </c>
    </row>
    <row r="842" spans="1:19" x14ac:dyDescent="0.35">
      <c r="A842" s="12">
        <f>marketing_campaign[[#This Row],[Response]]+marketing_campaign[[#This Row],[AcceptedCmp2]]+marketing_campaign[[#This Row],[AcceptedCmp1]]+marketing_campaign[[#This Row],[AcceptedCmp5]]+marketing_campaign[[#This Row],[AcceptedCmp4]]+marketing_campaign[[#This Row],[AcceptedCmp3]]</f>
        <v>0</v>
      </c>
      <c r="B842" s="11">
        <v>34026</v>
      </c>
      <c r="I842">
        <v>1974</v>
      </c>
      <c r="S842">
        <v>52</v>
      </c>
    </row>
    <row r="843" spans="1:19" x14ac:dyDescent="0.35">
      <c r="A843" s="11">
        <f>marketing_campaign[[#This Row],[Response]]+marketing_campaign[[#This Row],[AcceptedCmp2]]+marketing_campaign[[#This Row],[AcceptedCmp1]]+marketing_campaign[[#This Row],[AcceptedCmp5]]+marketing_campaign[[#This Row],[AcceptedCmp4]]+marketing_campaign[[#This Row],[AcceptedCmp3]]</f>
        <v>0</v>
      </c>
      <c r="B843" s="11">
        <v>40049</v>
      </c>
      <c r="I843">
        <v>1988</v>
      </c>
      <c r="S843">
        <v>38</v>
      </c>
    </row>
    <row r="844" spans="1:19" x14ac:dyDescent="0.35">
      <c r="A844" s="12">
        <f>marketing_campaign[[#This Row],[Response]]+marketing_campaign[[#This Row],[AcceptedCmp2]]+marketing_campaign[[#This Row],[AcceptedCmp1]]+marketing_campaign[[#This Row],[AcceptedCmp5]]+marketing_campaign[[#This Row],[AcceptedCmp4]]+marketing_campaign[[#This Row],[AcceptedCmp3]]</f>
        <v>0</v>
      </c>
      <c r="B844" s="11">
        <v>34176</v>
      </c>
      <c r="I844">
        <v>1981</v>
      </c>
      <c r="S844">
        <v>45</v>
      </c>
    </row>
    <row r="845" spans="1:19" x14ac:dyDescent="0.35">
      <c r="A845" s="11">
        <f>marketing_campaign[[#This Row],[Response]]+marketing_campaign[[#This Row],[AcceptedCmp2]]+marketing_campaign[[#This Row],[AcceptedCmp1]]+marketing_campaign[[#This Row],[AcceptedCmp5]]+marketing_campaign[[#This Row],[AcceptedCmp4]]+marketing_campaign[[#This Row],[AcceptedCmp3]]</f>
        <v>0</v>
      </c>
      <c r="B845" s="11">
        <v>19419</v>
      </c>
      <c r="I845">
        <v>1960</v>
      </c>
      <c r="S845">
        <v>66</v>
      </c>
    </row>
    <row r="846" spans="1:19" x14ac:dyDescent="0.35">
      <c r="A846" s="12">
        <f>marketing_campaign[[#This Row],[Response]]+marketing_campaign[[#This Row],[AcceptedCmp2]]+marketing_campaign[[#This Row],[AcceptedCmp1]]+marketing_campaign[[#This Row],[AcceptedCmp5]]+marketing_campaign[[#This Row],[AcceptedCmp4]]+marketing_campaign[[#This Row],[AcceptedCmp3]]</f>
        <v>0</v>
      </c>
      <c r="B846" s="11">
        <v>82504</v>
      </c>
      <c r="I846">
        <v>1970</v>
      </c>
      <c r="S846">
        <v>56</v>
      </c>
    </row>
    <row r="847" spans="1:19" x14ac:dyDescent="0.35">
      <c r="A847" s="11">
        <f>marketing_campaign[[#This Row],[Response]]+marketing_campaign[[#This Row],[AcceptedCmp2]]+marketing_campaign[[#This Row],[AcceptedCmp1]]+marketing_campaign[[#This Row],[AcceptedCmp5]]+marketing_campaign[[#This Row],[AcceptedCmp4]]+marketing_campaign[[#This Row],[AcceptedCmp3]]</f>
        <v>4</v>
      </c>
      <c r="B847" s="11">
        <v>81205</v>
      </c>
      <c r="I847">
        <v>1991</v>
      </c>
      <c r="S847">
        <v>35</v>
      </c>
    </row>
    <row r="848" spans="1:19" x14ac:dyDescent="0.35">
      <c r="A848" s="12">
        <f>marketing_campaign[[#This Row],[Response]]+marketing_campaign[[#This Row],[AcceptedCmp2]]+marketing_campaign[[#This Row],[AcceptedCmp1]]+marketing_campaign[[#This Row],[AcceptedCmp5]]+marketing_campaign[[#This Row],[AcceptedCmp4]]+marketing_campaign[[#This Row],[AcceptedCmp3]]</f>
        <v>0</v>
      </c>
      <c r="B848" s="11">
        <v>61618</v>
      </c>
      <c r="I848">
        <v>1956</v>
      </c>
      <c r="S848">
        <v>70</v>
      </c>
    </row>
    <row r="849" spans="1:19" x14ac:dyDescent="0.35">
      <c r="A849" s="11">
        <f>marketing_campaign[[#This Row],[Response]]+marketing_campaign[[#This Row],[AcceptedCmp2]]+marketing_campaign[[#This Row],[AcceptedCmp1]]+marketing_campaign[[#This Row],[AcceptedCmp5]]+marketing_campaign[[#This Row],[AcceptedCmp4]]+marketing_campaign[[#This Row],[AcceptedCmp3]]</f>
        <v>0</v>
      </c>
      <c r="B849" s="11">
        <v>55284</v>
      </c>
      <c r="I849">
        <v>1963</v>
      </c>
      <c r="S849">
        <v>63</v>
      </c>
    </row>
    <row r="850" spans="1:19" x14ac:dyDescent="0.35">
      <c r="A850" s="12">
        <f>marketing_campaign[[#This Row],[Response]]+marketing_campaign[[#This Row],[AcceptedCmp2]]+marketing_campaign[[#This Row],[AcceptedCmp1]]+marketing_campaign[[#This Row],[AcceptedCmp5]]+marketing_campaign[[#This Row],[AcceptedCmp4]]+marketing_campaign[[#This Row],[AcceptedCmp3]]</f>
        <v>0</v>
      </c>
      <c r="B850" s="11">
        <v>49980</v>
      </c>
      <c r="I850">
        <v>1980</v>
      </c>
      <c r="S850">
        <v>46</v>
      </c>
    </row>
    <row r="851" spans="1:19" x14ac:dyDescent="0.35">
      <c r="A851" s="11">
        <f>marketing_campaign[[#This Row],[Response]]+marketing_campaign[[#This Row],[AcceptedCmp2]]+marketing_campaign[[#This Row],[AcceptedCmp1]]+marketing_campaign[[#This Row],[AcceptedCmp5]]+marketing_campaign[[#This Row],[AcceptedCmp4]]+marketing_campaign[[#This Row],[AcceptedCmp3]]</f>
        <v>0</v>
      </c>
      <c r="B851" s="11">
        <v>15072</v>
      </c>
      <c r="I851">
        <v>1974</v>
      </c>
      <c r="S851">
        <v>52</v>
      </c>
    </row>
    <row r="852" spans="1:19" x14ac:dyDescent="0.35">
      <c r="A852" s="12">
        <f>marketing_campaign[[#This Row],[Response]]+marketing_campaign[[#This Row],[AcceptedCmp2]]+marketing_campaign[[#This Row],[AcceptedCmp1]]+marketing_campaign[[#This Row],[AcceptedCmp5]]+marketing_campaign[[#This Row],[AcceptedCmp4]]+marketing_campaign[[#This Row],[AcceptedCmp3]]</f>
        <v>0</v>
      </c>
      <c r="B852" s="11">
        <v>49166</v>
      </c>
      <c r="I852">
        <v>1954</v>
      </c>
      <c r="S852">
        <v>72</v>
      </c>
    </row>
    <row r="853" spans="1:19" x14ac:dyDescent="0.35">
      <c r="A853" s="11">
        <f>marketing_campaign[[#This Row],[Response]]+marketing_campaign[[#This Row],[AcceptedCmp2]]+marketing_campaign[[#This Row],[AcceptedCmp1]]+marketing_campaign[[#This Row],[AcceptedCmp5]]+marketing_campaign[[#This Row],[AcceptedCmp4]]+marketing_campaign[[#This Row],[AcceptedCmp3]]</f>
        <v>0</v>
      </c>
      <c r="B853" s="11">
        <v>65324</v>
      </c>
      <c r="I853">
        <v>1957</v>
      </c>
      <c r="S853">
        <v>69</v>
      </c>
    </row>
    <row r="854" spans="1:19" x14ac:dyDescent="0.35">
      <c r="A854" s="12">
        <f>marketing_campaign[[#This Row],[Response]]+marketing_campaign[[#This Row],[AcceptedCmp2]]+marketing_campaign[[#This Row],[AcceptedCmp1]]+marketing_campaign[[#This Row],[AcceptedCmp5]]+marketing_campaign[[#This Row],[AcceptedCmp4]]+marketing_campaign[[#This Row],[AcceptedCmp3]]</f>
        <v>2</v>
      </c>
      <c r="B854" s="11">
        <v>82347</v>
      </c>
      <c r="I854">
        <v>1966</v>
      </c>
      <c r="S854">
        <v>60</v>
      </c>
    </row>
    <row r="855" spans="1:19" x14ac:dyDescent="0.35">
      <c r="A855" s="11">
        <f>marketing_campaign[[#This Row],[Response]]+marketing_campaign[[#This Row],[AcceptedCmp2]]+marketing_campaign[[#This Row],[AcceptedCmp1]]+marketing_campaign[[#This Row],[AcceptedCmp5]]+marketing_campaign[[#This Row],[AcceptedCmp4]]+marketing_campaign[[#This Row],[AcceptedCmp3]]</f>
        <v>1</v>
      </c>
      <c r="B855" s="11">
        <v>30843</v>
      </c>
      <c r="I855">
        <v>1974</v>
      </c>
      <c r="S855">
        <v>52</v>
      </c>
    </row>
    <row r="856" spans="1:19" x14ac:dyDescent="0.35">
      <c r="A856" s="12">
        <f>marketing_campaign[[#This Row],[Response]]+marketing_campaign[[#This Row],[AcceptedCmp2]]+marketing_campaign[[#This Row],[AcceptedCmp1]]+marketing_campaign[[#This Row],[AcceptedCmp5]]+marketing_campaign[[#This Row],[AcceptedCmp4]]+marketing_campaign[[#This Row],[AcceptedCmp3]]</f>
        <v>3</v>
      </c>
      <c r="B856" s="11">
        <v>46374</v>
      </c>
      <c r="I856">
        <v>1979</v>
      </c>
      <c r="S856">
        <v>47</v>
      </c>
    </row>
    <row r="857" spans="1:19" x14ac:dyDescent="0.35">
      <c r="A857" s="11">
        <f>marketing_campaign[[#This Row],[Response]]+marketing_campaign[[#This Row],[AcceptedCmp2]]+marketing_campaign[[#This Row],[AcceptedCmp1]]+marketing_campaign[[#This Row],[AcceptedCmp5]]+marketing_campaign[[#This Row],[AcceptedCmp4]]+marketing_campaign[[#This Row],[AcceptedCmp3]]</f>
        <v>0</v>
      </c>
      <c r="B857" s="11">
        <v>60474</v>
      </c>
      <c r="I857">
        <v>1973</v>
      </c>
      <c r="S857">
        <v>53</v>
      </c>
    </row>
    <row r="858" spans="1:19" x14ac:dyDescent="0.35">
      <c r="A858" s="12">
        <f>marketing_campaign[[#This Row],[Response]]+marketing_campaign[[#This Row],[AcceptedCmp2]]+marketing_campaign[[#This Row],[AcceptedCmp1]]+marketing_campaign[[#This Row],[AcceptedCmp5]]+marketing_campaign[[#This Row],[AcceptedCmp4]]+marketing_campaign[[#This Row],[AcceptedCmp3]]</f>
        <v>0</v>
      </c>
      <c r="B858" s="11">
        <v>38576</v>
      </c>
      <c r="I858">
        <v>1985</v>
      </c>
      <c r="S858">
        <v>41</v>
      </c>
    </row>
    <row r="859" spans="1:19" x14ac:dyDescent="0.35">
      <c r="A859" s="11">
        <f>marketing_campaign[[#This Row],[Response]]+marketing_campaign[[#This Row],[AcceptedCmp2]]+marketing_campaign[[#This Row],[AcceptedCmp1]]+marketing_campaign[[#This Row],[AcceptedCmp5]]+marketing_campaign[[#This Row],[AcceptedCmp4]]+marketing_campaign[[#This Row],[AcceptedCmp3]]</f>
        <v>0</v>
      </c>
      <c r="B859" s="11">
        <v>55357</v>
      </c>
      <c r="I859">
        <v>1966</v>
      </c>
      <c r="S859">
        <v>60</v>
      </c>
    </row>
    <row r="860" spans="1:19" x14ac:dyDescent="0.35">
      <c r="A860" s="12">
        <f>marketing_campaign[[#This Row],[Response]]+marketing_campaign[[#This Row],[AcceptedCmp2]]+marketing_campaign[[#This Row],[AcceptedCmp1]]+marketing_campaign[[#This Row],[AcceptedCmp5]]+marketing_campaign[[#This Row],[AcceptedCmp4]]+marketing_campaign[[#This Row],[AcceptedCmp3]]</f>
        <v>0</v>
      </c>
      <c r="B860" s="11">
        <v>37758</v>
      </c>
      <c r="I860">
        <v>1989</v>
      </c>
      <c r="S860">
        <v>37</v>
      </c>
    </row>
    <row r="861" spans="1:19" x14ac:dyDescent="0.35">
      <c r="A861" s="11">
        <f>marketing_campaign[[#This Row],[Response]]+marketing_campaign[[#This Row],[AcceptedCmp2]]+marketing_campaign[[#This Row],[AcceptedCmp1]]+marketing_campaign[[#This Row],[AcceptedCmp5]]+marketing_campaign[[#This Row],[AcceptedCmp4]]+marketing_campaign[[#This Row],[AcceptedCmp3]]</f>
        <v>1</v>
      </c>
      <c r="B861" s="11">
        <v>85710</v>
      </c>
      <c r="I861">
        <v>1969</v>
      </c>
      <c r="S861">
        <v>57</v>
      </c>
    </row>
    <row r="862" spans="1:19" x14ac:dyDescent="0.35">
      <c r="A862" s="12">
        <f>marketing_campaign[[#This Row],[Response]]+marketing_campaign[[#This Row],[AcceptedCmp2]]+marketing_campaign[[#This Row],[AcceptedCmp1]]+marketing_campaign[[#This Row],[AcceptedCmp5]]+marketing_campaign[[#This Row],[AcceptedCmp4]]+marketing_campaign[[#This Row],[AcceptedCmp3]]</f>
        <v>0</v>
      </c>
      <c r="B862" s="11">
        <v>23228</v>
      </c>
      <c r="I862">
        <v>1969</v>
      </c>
      <c r="S862">
        <v>57</v>
      </c>
    </row>
    <row r="863" spans="1:19" x14ac:dyDescent="0.35">
      <c r="A863" s="11">
        <f>marketing_campaign[[#This Row],[Response]]+marketing_campaign[[#This Row],[AcceptedCmp2]]+marketing_campaign[[#This Row],[AcceptedCmp1]]+marketing_campaign[[#This Row],[AcceptedCmp5]]+marketing_campaign[[#This Row],[AcceptedCmp4]]+marketing_campaign[[#This Row],[AcceptedCmp3]]</f>
        <v>0</v>
      </c>
      <c r="B863" s="11">
        <v>44602</v>
      </c>
      <c r="I863">
        <v>1987</v>
      </c>
      <c r="S863">
        <v>39</v>
      </c>
    </row>
    <row r="864" spans="1:19" x14ac:dyDescent="0.35">
      <c r="A864" s="12">
        <f>marketing_campaign[[#This Row],[Response]]+marketing_campaign[[#This Row],[AcceptedCmp2]]+marketing_campaign[[#This Row],[AcceptedCmp1]]+marketing_campaign[[#This Row],[AcceptedCmp5]]+marketing_campaign[[#This Row],[AcceptedCmp4]]+marketing_campaign[[#This Row],[AcceptedCmp3]]</f>
        <v>0</v>
      </c>
      <c r="B864" s="11">
        <v>7500</v>
      </c>
      <c r="I864">
        <v>1989</v>
      </c>
      <c r="S864">
        <v>37</v>
      </c>
    </row>
    <row r="865" spans="1:19" x14ac:dyDescent="0.35">
      <c r="A865" s="11">
        <f>marketing_campaign[[#This Row],[Response]]+marketing_campaign[[#This Row],[AcceptedCmp2]]+marketing_campaign[[#This Row],[AcceptedCmp1]]+marketing_campaign[[#This Row],[AcceptedCmp5]]+marketing_campaign[[#This Row],[AcceptedCmp4]]+marketing_campaign[[#This Row],[AcceptedCmp3]]</f>
        <v>0</v>
      </c>
      <c r="B865" s="11">
        <v>38683</v>
      </c>
      <c r="I865">
        <v>1975</v>
      </c>
      <c r="S865">
        <v>51</v>
      </c>
    </row>
    <row r="866" spans="1:19" x14ac:dyDescent="0.35">
      <c r="A866" s="12">
        <f>marketing_campaign[[#This Row],[Response]]+marketing_campaign[[#This Row],[AcceptedCmp2]]+marketing_campaign[[#This Row],[AcceptedCmp1]]+marketing_campaign[[#This Row],[AcceptedCmp5]]+marketing_campaign[[#This Row],[AcceptedCmp4]]+marketing_campaign[[#This Row],[AcceptedCmp3]]</f>
        <v>0</v>
      </c>
      <c r="B866" s="11">
        <v>49514</v>
      </c>
      <c r="I866">
        <v>1973</v>
      </c>
      <c r="S866">
        <v>53</v>
      </c>
    </row>
    <row r="867" spans="1:19" x14ac:dyDescent="0.35">
      <c r="A867" s="11">
        <f>marketing_campaign[[#This Row],[Response]]+marketing_campaign[[#This Row],[AcceptedCmp2]]+marketing_campaign[[#This Row],[AcceptedCmp1]]+marketing_campaign[[#This Row],[AcceptedCmp5]]+marketing_campaign[[#This Row],[AcceptedCmp4]]+marketing_campaign[[#This Row],[AcceptedCmp3]]</f>
        <v>0</v>
      </c>
      <c r="B867" s="11">
        <v>57906</v>
      </c>
      <c r="I867">
        <v>1966</v>
      </c>
      <c r="S867">
        <v>60</v>
      </c>
    </row>
    <row r="868" spans="1:19" x14ac:dyDescent="0.35">
      <c r="A868" s="12">
        <f>marketing_campaign[[#This Row],[Response]]+marketing_campaign[[#This Row],[AcceptedCmp2]]+marketing_campaign[[#This Row],[AcceptedCmp1]]+marketing_campaign[[#This Row],[AcceptedCmp5]]+marketing_campaign[[#This Row],[AcceptedCmp4]]+marketing_campaign[[#This Row],[AcceptedCmp3]]</f>
        <v>0</v>
      </c>
      <c r="B868" s="11">
        <v>43456</v>
      </c>
      <c r="I868">
        <v>1986</v>
      </c>
      <c r="S868">
        <v>40</v>
      </c>
    </row>
    <row r="869" spans="1:19" x14ac:dyDescent="0.35">
      <c r="A869" s="11">
        <f>marketing_campaign[[#This Row],[Response]]+marketing_campaign[[#This Row],[AcceptedCmp2]]+marketing_campaign[[#This Row],[AcceptedCmp1]]+marketing_campaign[[#This Row],[AcceptedCmp5]]+marketing_campaign[[#This Row],[AcceptedCmp4]]+marketing_campaign[[#This Row],[AcceptedCmp3]]</f>
        <v>0</v>
      </c>
      <c r="B869" s="11">
        <v>19485</v>
      </c>
      <c r="I869">
        <v>1978</v>
      </c>
      <c r="S869">
        <v>48</v>
      </c>
    </row>
    <row r="870" spans="1:19" x14ac:dyDescent="0.35">
      <c r="A870" s="12">
        <f>marketing_campaign[[#This Row],[Response]]+marketing_campaign[[#This Row],[AcceptedCmp2]]+marketing_campaign[[#This Row],[AcceptedCmp1]]+marketing_campaign[[#This Row],[AcceptedCmp5]]+marketing_campaign[[#This Row],[AcceptedCmp4]]+marketing_campaign[[#This Row],[AcceptedCmp3]]</f>
        <v>0</v>
      </c>
      <c r="B870" s="11">
        <v>53172</v>
      </c>
      <c r="I870">
        <v>1979</v>
      </c>
      <c r="S870">
        <v>47</v>
      </c>
    </row>
    <row r="871" spans="1:19" x14ac:dyDescent="0.35">
      <c r="A871" s="11">
        <f>marketing_campaign[[#This Row],[Response]]+marketing_campaign[[#This Row],[AcceptedCmp2]]+marketing_campaign[[#This Row],[AcceptedCmp1]]+marketing_campaign[[#This Row],[AcceptedCmp5]]+marketing_campaign[[#This Row],[AcceptedCmp4]]+marketing_campaign[[#This Row],[AcceptedCmp3]]</f>
        <v>0</v>
      </c>
      <c r="B871" s="11">
        <v>30545</v>
      </c>
      <c r="I871">
        <v>1983</v>
      </c>
      <c r="S871">
        <v>43</v>
      </c>
    </row>
    <row r="872" spans="1:19" x14ac:dyDescent="0.35">
      <c r="A872" s="12">
        <f>marketing_campaign[[#This Row],[Response]]+marketing_campaign[[#This Row],[AcceptedCmp2]]+marketing_campaign[[#This Row],[AcceptedCmp1]]+marketing_campaign[[#This Row],[AcceptedCmp5]]+marketing_campaign[[#This Row],[AcceptedCmp4]]+marketing_campaign[[#This Row],[AcceptedCmp3]]</f>
        <v>2</v>
      </c>
      <c r="B872" s="11">
        <v>70123</v>
      </c>
      <c r="I872">
        <v>1959</v>
      </c>
      <c r="S872">
        <v>67</v>
      </c>
    </row>
    <row r="873" spans="1:19" x14ac:dyDescent="0.35">
      <c r="A873" s="11">
        <f>marketing_campaign[[#This Row],[Response]]+marketing_campaign[[#This Row],[AcceptedCmp2]]+marketing_campaign[[#This Row],[AcceptedCmp1]]+marketing_campaign[[#This Row],[AcceptedCmp5]]+marketing_campaign[[#This Row],[AcceptedCmp4]]+marketing_campaign[[#This Row],[AcceptedCmp3]]</f>
        <v>1</v>
      </c>
      <c r="B873" s="11">
        <v>62450</v>
      </c>
      <c r="I873">
        <v>1976</v>
      </c>
      <c r="S873">
        <v>50</v>
      </c>
    </row>
    <row r="874" spans="1:19" x14ac:dyDescent="0.35">
      <c r="A874" s="12">
        <f>marketing_campaign[[#This Row],[Response]]+marketing_campaign[[#This Row],[AcceptedCmp2]]+marketing_campaign[[#This Row],[AcceptedCmp1]]+marketing_campaign[[#This Row],[AcceptedCmp5]]+marketing_campaign[[#This Row],[AcceptedCmp4]]+marketing_campaign[[#This Row],[AcceptedCmp3]]</f>
        <v>0</v>
      </c>
      <c r="B874" s="11">
        <v>21675</v>
      </c>
      <c r="I874">
        <v>1981</v>
      </c>
      <c r="S874">
        <v>45</v>
      </c>
    </row>
    <row r="875" spans="1:19" x14ac:dyDescent="0.35">
      <c r="A875" s="11">
        <f>marketing_campaign[[#This Row],[Response]]+marketing_campaign[[#This Row],[AcceptedCmp2]]+marketing_campaign[[#This Row],[AcceptedCmp1]]+marketing_campaign[[#This Row],[AcceptedCmp5]]+marketing_campaign[[#This Row],[AcceptedCmp4]]+marketing_campaign[[#This Row],[AcceptedCmp3]]</f>
        <v>0</v>
      </c>
      <c r="B875" s="11">
        <v>42395</v>
      </c>
      <c r="I875">
        <v>1978</v>
      </c>
      <c r="S875">
        <v>48</v>
      </c>
    </row>
    <row r="876" spans="1:19" x14ac:dyDescent="0.35">
      <c r="A876" s="12">
        <f>marketing_campaign[[#This Row],[Response]]+marketing_campaign[[#This Row],[AcceptedCmp2]]+marketing_campaign[[#This Row],[AcceptedCmp1]]+marketing_campaign[[#This Row],[AcceptedCmp5]]+marketing_campaign[[#This Row],[AcceptedCmp4]]+marketing_campaign[[#This Row],[AcceptedCmp3]]</f>
        <v>0</v>
      </c>
      <c r="B876" s="11">
        <v>61346</v>
      </c>
      <c r="I876">
        <v>1953</v>
      </c>
      <c r="S876">
        <v>73</v>
      </c>
    </row>
    <row r="877" spans="1:19" x14ac:dyDescent="0.35">
      <c r="A877" s="11">
        <f>marketing_campaign[[#This Row],[Response]]+marketing_campaign[[#This Row],[AcceptedCmp2]]+marketing_campaign[[#This Row],[AcceptedCmp1]]+marketing_campaign[[#This Row],[AcceptedCmp5]]+marketing_campaign[[#This Row],[AcceptedCmp4]]+marketing_campaign[[#This Row],[AcceptedCmp3]]</f>
        <v>3</v>
      </c>
      <c r="B877" s="11">
        <v>80812</v>
      </c>
      <c r="I877">
        <v>1971</v>
      </c>
      <c r="S877">
        <v>55</v>
      </c>
    </row>
    <row r="878" spans="1:19" x14ac:dyDescent="0.35">
      <c r="A878" s="12">
        <f>marketing_campaign[[#This Row],[Response]]+marketing_campaign[[#This Row],[AcceptedCmp2]]+marketing_campaign[[#This Row],[AcceptedCmp1]]+marketing_campaign[[#This Row],[AcceptedCmp5]]+marketing_campaign[[#This Row],[AcceptedCmp4]]+marketing_campaign[[#This Row],[AcceptedCmp3]]</f>
        <v>0</v>
      </c>
      <c r="B878" s="11">
        <v>42835</v>
      </c>
      <c r="I878">
        <v>1983</v>
      </c>
      <c r="S878">
        <v>43</v>
      </c>
    </row>
    <row r="879" spans="1:19" x14ac:dyDescent="0.35">
      <c r="A879" s="11">
        <f>marketing_campaign[[#This Row],[Response]]+marketing_campaign[[#This Row],[AcceptedCmp2]]+marketing_campaign[[#This Row],[AcceptedCmp1]]+marketing_campaign[[#This Row],[AcceptedCmp5]]+marketing_campaign[[#This Row],[AcceptedCmp4]]+marketing_campaign[[#This Row],[AcceptedCmp3]]</f>
        <v>0</v>
      </c>
      <c r="B879" s="11">
        <v>39922</v>
      </c>
      <c r="I879">
        <v>1956</v>
      </c>
      <c r="S879">
        <v>70</v>
      </c>
    </row>
    <row r="880" spans="1:19" x14ac:dyDescent="0.35">
      <c r="A880" s="12">
        <f>marketing_campaign[[#This Row],[Response]]+marketing_campaign[[#This Row],[AcceptedCmp2]]+marketing_campaign[[#This Row],[AcceptedCmp1]]+marketing_campaign[[#This Row],[AcceptedCmp5]]+marketing_campaign[[#This Row],[AcceptedCmp4]]+marketing_campaign[[#This Row],[AcceptedCmp3]]</f>
        <v>0</v>
      </c>
      <c r="B880" s="11">
        <v>86424</v>
      </c>
      <c r="I880">
        <v>1978</v>
      </c>
      <c r="S880">
        <v>48</v>
      </c>
    </row>
    <row r="881" spans="1:19" x14ac:dyDescent="0.35">
      <c r="A881" s="11">
        <f>marketing_campaign[[#This Row],[Response]]+marketing_campaign[[#This Row],[AcceptedCmp2]]+marketing_campaign[[#This Row],[AcceptedCmp1]]+marketing_campaign[[#This Row],[AcceptedCmp5]]+marketing_campaign[[#This Row],[AcceptedCmp4]]+marketing_campaign[[#This Row],[AcceptedCmp3]]</f>
        <v>0</v>
      </c>
      <c r="B881" s="11">
        <v>17117</v>
      </c>
      <c r="I881">
        <v>1972</v>
      </c>
      <c r="S881">
        <v>54</v>
      </c>
    </row>
    <row r="882" spans="1:19" x14ac:dyDescent="0.35">
      <c r="A882" s="12">
        <f>marketing_campaign[[#This Row],[Response]]+marketing_campaign[[#This Row],[AcceptedCmp2]]+marketing_campaign[[#This Row],[AcceptedCmp1]]+marketing_campaign[[#This Row],[AcceptedCmp5]]+marketing_campaign[[#This Row],[AcceptedCmp4]]+marketing_campaign[[#This Row],[AcceptedCmp3]]</f>
        <v>2</v>
      </c>
      <c r="B882" s="11">
        <v>24762</v>
      </c>
      <c r="I882">
        <v>1975</v>
      </c>
      <c r="S882">
        <v>51</v>
      </c>
    </row>
    <row r="883" spans="1:19" x14ac:dyDescent="0.35">
      <c r="A883" s="11">
        <f>marketing_campaign[[#This Row],[Response]]+marketing_campaign[[#This Row],[AcceptedCmp2]]+marketing_campaign[[#This Row],[AcceptedCmp1]]+marketing_campaign[[#This Row],[AcceptedCmp5]]+marketing_campaign[[#This Row],[AcceptedCmp4]]+marketing_campaign[[#This Row],[AcceptedCmp3]]</f>
        <v>0</v>
      </c>
      <c r="B883" s="11">
        <v>35797</v>
      </c>
      <c r="I883">
        <v>1975</v>
      </c>
      <c r="S883">
        <v>51</v>
      </c>
    </row>
    <row r="884" spans="1:19" x14ac:dyDescent="0.35">
      <c r="A884" s="12">
        <f>marketing_campaign[[#This Row],[Response]]+marketing_campaign[[#This Row],[AcceptedCmp2]]+marketing_campaign[[#This Row],[AcceptedCmp1]]+marketing_campaign[[#This Row],[AcceptedCmp5]]+marketing_campaign[[#This Row],[AcceptedCmp4]]+marketing_campaign[[#This Row],[AcceptedCmp3]]</f>
        <v>0</v>
      </c>
      <c r="B884" s="11">
        <v>36627</v>
      </c>
      <c r="I884">
        <v>1981</v>
      </c>
      <c r="S884">
        <v>45</v>
      </c>
    </row>
    <row r="885" spans="1:19" x14ac:dyDescent="0.35">
      <c r="A885" s="11">
        <f>marketing_campaign[[#This Row],[Response]]+marketing_campaign[[#This Row],[AcceptedCmp2]]+marketing_campaign[[#This Row],[AcceptedCmp1]]+marketing_campaign[[#This Row],[AcceptedCmp5]]+marketing_campaign[[#This Row],[AcceptedCmp4]]+marketing_campaign[[#This Row],[AcceptedCmp3]]</f>
        <v>0</v>
      </c>
      <c r="B885" s="11">
        <v>51111</v>
      </c>
      <c r="I885">
        <v>1972</v>
      </c>
      <c r="S885">
        <v>54</v>
      </c>
    </row>
    <row r="886" spans="1:19" x14ac:dyDescent="0.35">
      <c r="A886" s="12">
        <f>marketing_campaign[[#This Row],[Response]]+marketing_campaign[[#This Row],[AcceptedCmp2]]+marketing_campaign[[#This Row],[AcceptedCmp1]]+marketing_campaign[[#This Row],[AcceptedCmp5]]+marketing_campaign[[#This Row],[AcceptedCmp4]]+marketing_campaign[[#This Row],[AcceptedCmp3]]</f>
        <v>1</v>
      </c>
      <c r="B886" s="11">
        <v>86857</v>
      </c>
      <c r="I886">
        <v>1970</v>
      </c>
      <c r="S886">
        <v>56</v>
      </c>
    </row>
    <row r="887" spans="1:19" x14ac:dyDescent="0.35">
      <c r="A887" s="11">
        <f>marketing_campaign[[#This Row],[Response]]+marketing_campaign[[#This Row],[AcceptedCmp2]]+marketing_campaign[[#This Row],[AcceptedCmp1]]+marketing_campaign[[#This Row],[AcceptedCmp5]]+marketing_campaign[[#This Row],[AcceptedCmp4]]+marketing_campaign[[#This Row],[AcceptedCmp3]]</f>
        <v>0</v>
      </c>
      <c r="B887" s="11">
        <v>82072</v>
      </c>
      <c r="I887">
        <v>1953</v>
      </c>
      <c r="S887">
        <v>73</v>
      </c>
    </row>
    <row r="888" spans="1:19" x14ac:dyDescent="0.35">
      <c r="A888" s="12">
        <f>marketing_campaign[[#This Row],[Response]]+marketing_campaign[[#This Row],[AcceptedCmp2]]+marketing_campaign[[#This Row],[AcceptedCmp1]]+marketing_campaign[[#This Row],[AcceptedCmp5]]+marketing_campaign[[#This Row],[AcceptedCmp4]]+marketing_campaign[[#This Row],[AcceptedCmp3]]</f>
        <v>0</v>
      </c>
      <c r="B888" s="11">
        <v>46231</v>
      </c>
      <c r="I888">
        <v>1959</v>
      </c>
      <c r="S888">
        <v>67</v>
      </c>
    </row>
    <row r="889" spans="1:19" x14ac:dyDescent="0.35">
      <c r="A889" s="11">
        <f>marketing_campaign[[#This Row],[Response]]+marketing_campaign[[#This Row],[AcceptedCmp2]]+marketing_campaign[[#This Row],[AcceptedCmp1]]+marketing_campaign[[#This Row],[AcceptedCmp5]]+marketing_campaign[[#This Row],[AcceptedCmp4]]+marketing_campaign[[#This Row],[AcceptedCmp3]]</f>
        <v>0</v>
      </c>
      <c r="B889" s="11">
        <v>42243</v>
      </c>
      <c r="I889">
        <v>1962</v>
      </c>
      <c r="S889">
        <v>64</v>
      </c>
    </row>
    <row r="890" spans="1:19" x14ac:dyDescent="0.35">
      <c r="A890" s="12">
        <f>marketing_campaign[[#This Row],[Response]]+marketing_campaign[[#This Row],[AcceptedCmp2]]+marketing_campaign[[#This Row],[AcceptedCmp1]]+marketing_campaign[[#This Row],[AcceptedCmp5]]+marketing_campaign[[#This Row],[AcceptedCmp4]]+marketing_campaign[[#This Row],[AcceptedCmp3]]</f>
        <v>0</v>
      </c>
      <c r="B890" s="11">
        <v>51195</v>
      </c>
      <c r="I890">
        <v>1978</v>
      </c>
      <c r="S890">
        <v>48</v>
      </c>
    </row>
    <row r="891" spans="1:19" x14ac:dyDescent="0.35">
      <c r="A891" s="11">
        <f>marketing_campaign[[#This Row],[Response]]+marketing_campaign[[#This Row],[AcceptedCmp2]]+marketing_campaign[[#This Row],[AcceptedCmp1]]+marketing_campaign[[#This Row],[AcceptedCmp5]]+marketing_campaign[[#This Row],[AcceptedCmp4]]+marketing_campaign[[#This Row],[AcceptedCmp3]]</f>
        <v>0</v>
      </c>
      <c r="B891" s="11">
        <v>68092</v>
      </c>
      <c r="I891">
        <v>1973</v>
      </c>
      <c r="S891">
        <v>53</v>
      </c>
    </row>
    <row r="892" spans="1:19" x14ac:dyDescent="0.35">
      <c r="A892" s="12">
        <f>marketing_campaign[[#This Row],[Response]]+marketing_campaign[[#This Row],[AcceptedCmp2]]+marketing_campaign[[#This Row],[AcceptedCmp1]]+marketing_campaign[[#This Row],[AcceptedCmp5]]+marketing_campaign[[#This Row],[AcceptedCmp4]]+marketing_campaign[[#This Row],[AcceptedCmp3]]</f>
        <v>1</v>
      </c>
      <c r="B892" s="11">
        <v>31814</v>
      </c>
      <c r="I892">
        <v>1965</v>
      </c>
      <c r="S892">
        <v>61</v>
      </c>
    </row>
    <row r="893" spans="1:19" x14ac:dyDescent="0.35">
      <c r="A893" s="11">
        <f>marketing_campaign[[#This Row],[Response]]+marketing_campaign[[#This Row],[AcceptedCmp2]]+marketing_campaign[[#This Row],[AcceptedCmp1]]+marketing_campaign[[#This Row],[AcceptedCmp5]]+marketing_campaign[[#This Row],[AcceptedCmp4]]+marketing_campaign[[#This Row],[AcceptedCmp3]]</f>
        <v>0</v>
      </c>
      <c r="B893" s="11">
        <v>51390</v>
      </c>
      <c r="I893">
        <v>1983</v>
      </c>
      <c r="S893">
        <v>43</v>
      </c>
    </row>
    <row r="894" spans="1:19" x14ac:dyDescent="0.35">
      <c r="A894" s="12">
        <f>marketing_campaign[[#This Row],[Response]]+marketing_campaign[[#This Row],[AcceptedCmp2]]+marketing_campaign[[#This Row],[AcceptedCmp1]]+marketing_campaign[[#This Row],[AcceptedCmp5]]+marketing_campaign[[#This Row],[AcceptedCmp4]]+marketing_campaign[[#This Row],[AcceptedCmp3]]</f>
        <v>0</v>
      </c>
      <c r="B894" s="11">
        <v>76630</v>
      </c>
      <c r="I894">
        <v>1991</v>
      </c>
      <c r="S894">
        <v>35</v>
      </c>
    </row>
    <row r="895" spans="1:19" x14ac:dyDescent="0.35">
      <c r="A895" s="11">
        <f>marketing_campaign[[#This Row],[Response]]+marketing_campaign[[#This Row],[AcceptedCmp2]]+marketing_campaign[[#This Row],[AcceptedCmp1]]+marketing_campaign[[#This Row],[AcceptedCmp5]]+marketing_campaign[[#This Row],[AcceptedCmp4]]+marketing_campaign[[#This Row],[AcceptedCmp3]]</f>
        <v>0</v>
      </c>
      <c r="B895" s="11">
        <v>26868</v>
      </c>
      <c r="I895">
        <v>1943</v>
      </c>
      <c r="S895">
        <v>83</v>
      </c>
    </row>
    <row r="896" spans="1:19" x14ac:dyDescent="0.35">
      <c r="A896" s="12">
        <f>marketing_campaign[[#This Row],[Response]]+marketing_campaign[[#This Row],[AcceptedCmp2]]+marketing_campaign[[#This Row],[AcceptedCmp1]]+marketing_campaign[[#This Row],[AcceptedCmp5]]+marketing_campaign[[#This Row],[AcceptedCmp4]]+marketing_campaign[[#This Row],[AcceptedCmp3]]</f>
        <v>2</v>
      </c>
      <c r="B896" s="11">
        <v>48948</v>
      </c>
      <c r="I896">
        <v>1972</v>
      </c>
      <c r="S896">
        <v>54</v>
      </c>
    </row>
    <row r="897" spans="1:19" x14ac:dyDescent="0.35">
      <c r="A897" s="11">
        <f>marketing_campaign[[#This Row],[Response]]+marketing_campaign[[#This Row],[AcceptedCmp2]]+marketing_campaign[[#This Row],[AcceptedCmp1]]+marketing_campaign[[#This Row],[AcceptedCmp5]]+marketing_campaign[[#This Row],[AcceptedCmp4]]+marketing_campaign[[#This Row],[AcceptedCmp3]]</f>
        <v>0</v>
      </c>
      <c r="B897" s="11">
        <v>55260</v>
      </c>
      <c r="I897">
        <v>1956</v>
      </c>
      <c r="S897">
        <v>70</v>
      </c>
    </row>
    <row r="898" spans="1:19" x14ac:dyDescent="0.35">
      <c r="A898" s="12">
        <f>marketing_campaign[[#This Row],[Response]]+marketing_campaign[[#This Row],[AcceptedCmp2]]+marketing_campaign[[#This Row],[AcceptedCmp1]]+marketing_campaign[[#This Row],[AcceptedCmp5]]+marketing_campaign[[#This Row],[AcceptedCmp4]]+marketing_campaign[[#This Row],[AcceptedCmp3]]</f>
        <v>1</v>
      </c>
      <c r="B898" s="11">
        <v>64090</v>
      </c>
      <c r="I898">
        <v>1958</v>
      </c>
      <c r="S898">
        <v>68</v>
      </c>
    </row>
    <row r="899" spans="1:19" x14ac:dyDescent="0.35">
      <c r="A899" s="11">
        <f>marketing_campaign[[#This Row],[Response]]+marketing_campaign[[#This Row],[AcceptedCmp2]]+marketing_campaign[[#This Row],[AcceptedCmp1]]+marketing_campaign[[#This Row],[AcceptedCmp5]]+marketing_campaign[[#This Row],[AcceptedCmp4]]+marketing_campaign[[#This Row],[AcceptedCmp3]]</f>
        <v>0</v>
      </c>
      <c r="B899" s="11">
        <v>78331</v>
      </c>
      <c r="I899">
        <v>1974</v>
      </c>
      <c r="S899">
        <v>52</v>
      </c>
    </row>
    <row r="900" spans="1:19" x14ac:dyDescent="0.35">
      <c r="A900" s="12">
        <f>marketing_campaign[[#This Row],[Response]]+marketing_campaign[[#This Row],[AcceptedCmp2]]+marketing_campaign[[#This Row],[AcceptedCmp1]]+marketing_campaign[[#This Row],[AcceptedCmp5]]+marketing_campaign[[#This Row],[AcceptedCmp4]]+marketing_campaign[[#This Row],[AcceptedCmp3]]</f>
        <v>0</v>
      </c>
      <c r="B900" s="11">
        <v>37087</v>
      </c>
      <c r="I900">
        <v>1986</v>
      </c>
      <c r="S900">
        <v>40</v>
      </c>
    </row>
    <row r="901" spans="1:19" x14ac:dyDescent="0.35">
      <c r="A901" s="11">
        <f>marketing_campaign[[#This Row],[Response]]+marketing_campaign[[#This Row],[AcceptedCmp2]]+marketing_campaign[[#This Row],[AcceptedCmp1]]+marketing_campaign[[#This Row],[AcceptedCmp5]]+marketing_campaign[[#This Row],[AcceptedCmp4]]+marketing_campaign[[#This Row],[AcceptedCmp3]]</f>
        <v>0</v>
      </c>
      <c r="B901" s="11">
        <v>21846</v>
      </c>
      <c r="I901">
        <v>1958</v>
      </c>
      <c r="S901">
        <v>68</v>
      </c>
    </row>
    <row r="902" spans="1:19" x14ac:dyDescent="0.35">
      <c r="A902" s="12">
        <f>marketing_campaign[[#This Row],[Response]]+marketing_campaign[[#This Row],[AcceptedCmp2]]+marketing_campaign[[#This Row],[AcceptedCmp1]]+marketing_campaign[[#This Row],[AcceptedCmp5]]+marketing_campaign[[#This Row],[AcceptedCmp4]]+marketing_campaign[[#This Row],[AcceptedCmp3]]</f>
        <v>0</v>
      </c>
      <c r="B902" s="11">
        <v>81320</v>
      </c>
      <c r="I902">
        <v>1970</v>
      </c>
      <c r="S902">
        <v>56</v>
      </c>
    </row>
    <row r="903" spans="1:19" x14ac:dyDescent="0.35">
      <c r="A903" s="11">
        <f>marketing_campaign[[#This Row],[Response]]+marketing_campaign[[#This Row],[AcceptedCmp2]]+marketing_campaign[[#This Row],[AcceptedCmp1]]+marketing_campaign[[#This Row],[AcceptedCmp5]]+marketing_campaign[[#This Row],[AcceptedCmp4]]+marketing_campaign[[#This Row],[AcceptedCmp3]]</f>
        <v>0</v>
      </c>
      <c r="B903" s="11">
        <v>54137</v>
      </c>
      <c r="I903">
        <v>1967</v>
      </c>
      <c r="S903">
        <v>59</v>
      </c>
    </row>
    <row r="904" spans="1:19" x14ac:dyDescent="0.35">
      <c r="A904" s="12">
        <f>marketing_campaign[[#This Row],[Response]]+marketing_campaign[[#This Row],[AcceptedCmp2]]+marketing_campaign[[#This Row],[AcceptedCmp1]]+marketing_campaign[[#This Row],[AcceptedCmp5]]+marketing_campaign[[#This Row],[AcceptedCmp4]]+marketing_campaign[[#This Row],[AcceptedCmp3]]</f>
        <v>0</v>
      </c>
      <c r="B904" s="11">
        <v>66825</v>
      </c>
      <c r="I904">
        <v>1973</v>
      </c>
      <c r="S904">
        <v>53</v>
      </c>
    </row>
    <row r="905" spans="1:19" x14ac:dyDescent="0.35">
      <c r="A905" s="11">
        <f>marketing_campaign[[#This Row],[Response]]+marketing_campaign[[#This Row],[AcceptedCmp2]]+marketing_campaign[[#This Row],[AcceptedCmp1]]+marketing_campaign[[#This Row],[AcceptedCmp5]]+marketing_campaign[[#This Row],[AcceptedCmp4]]+marketing_campaign[[#This Row],[AcceptedCmp3]]</f>
        <v>0</v>
      </c>
      <c r="B905" s="11">
        <v>57100</v>
      </c>
      <c r="I905">
        <v>1969</v>
      </c>
      <c r="S905">
        <v>57</v>
      </c>
    </row>
    <row r="906" spans="1:19" x14ac:dyDescent="0.35">
      <c r="A906" s="12">
        <f>marketing_campaign[[#This Row],[Response]]+marketing_campaign[[#This Row],[AcceptedCmp2]]+marketing_campaign[[#This Row],[AcceptedCmp1]]+marketing_campaign[[#This Row],[AcceptedCmp5]]+marketing_campaign[[#This Row],[AcceptedCmp4]]+marketing_campaign[[#This Row],[AcceptedCmp3]]</f>
        <v>0</v>
      </c>
      <c r="B906" s="11">
        <v>58917</v>
      </c>
      <c r="I906">
        <v>1977</v>
      </c>
      <c r="S906">
        <v>49</v>
      </c>
    </row>
    <row r="907" spans="1:19" x14ac:dyDescent="0.35">
      <c r="A907" s="11">
        <f>marketing_campaign[[#This Row],[Response]]+marketing_campaign[[#This Row],[AcceptedCmp2]]+marketing_campaign[[#This Row],[AcceptedCmp1]]+marketing_campaign[[#This Row],[AcceptedCmp5]]+marketing_campaign[[#This Row],[AcceptedCmp4]]+marketing_campaign[[#This Row],[AcceptedCmp3]]</f>
        <v>0</v>
      </c>
      <c r="B907" s="11">
        <v>85072</v>
      </c>
      <c r="I907">
        <v>1961</v>
      </c>
      <c r="S907">
        <v>65</v>
      </c>
    </row>
    <row r="908" spans="1:19" x14ac:dyDescent="0.35">
      <c r="A908" s="12">
        <f>marketing_campaign[[#This Row],[Response]]+marketing_campaign[[#This Row],[AcceptedCmp2]]+marketing_campaign[[#This Row],[AcceptedCmp1]]+marketing_campaign[[#This Row],[AcceptedCmp5]]+marketing_campaign[[#This Row],[AcceptedCmp4]]+marketing_campaign[[#This Row],[AcceptedCmp3]]</f>
        <v>2</v>
      </c>
      <c r="B908" s="11">
        <v>86429</v>
      </c>
      <c r="I908">
        <v>1971</v>
      </c>
      <c r="S908">
        <v>55</v>
      </c>
    </row>
    <row r="909" spans="1:19" x14ac:dyDescent="0.35">
      <c r="A909" s="11">
        <f>marketing_campaign[[#This Row],[Response]]+marketing_campaign[[#This Row],[AcceptedCmp2]]+marketing_campaign[[#This Row],[AcceptedCmp1]]+marketing_campaign[[#This Row],[AcceptedCmp5]]+marketing_campaign[[#This Row],[AcceptedCmp4]]+marketing_campaign[[#This Row],[AcceptedCmp3]]</f>
        <v>0</v>
      </c>
      <c r="B909" s="11">
        <v>45684</v>
      </c>
      <c r="I909">
        <v>1974</v>
      </c>
      <c r="S909">
        <v>52</v>
      </c>
    </row>
    <row r="910" spans="1:19" x14ac:dyDescent="0.35">
      <c r="A910" s="12">
        <f>marketing_campaign[[#This Row],[Response]]+marketing_campaign[[#This Row],[AcceptedCmp2]]+marketing_campaign[[#This Row],[AcceptedCmp1]]+marketing_campaign[[#This Row],[AcceptedCmp5]]+marketing_campaign[[#This Row],[AcceptedCmp4]]+marketing_campaign[[#This Row],[AcceptedCmp3]]</f>
        <v>0</v>
      </c>
      <c r="B910" s="11">
        <v>47889</v>
      </c>
      <c r="I910">
        <v>1986</v>
      </c>
      <c r="S910">
        <v>40</v>
      </c>
    </row>
    <row r="911" spans="1:19" x14ac:dyDescent="0.35">
      <c r="A911" s="11">
        <f>marketing_campaign[[#This Row],[Response]]+marketing_campaign[[#This Row],[AcceptedCmp2]]+marketing_campaign[[#This Row],[AcceptedCmp1]]+marketing_campaign[[#This Row],[AcceptedCmp5]]+marketing_campaign[[#This Row],[AcceptedCmp4]]+marketing_campaign[[#This Row],[AcceptedCmp3]]</f>
        <v>0</v>
      </c>
      <c r="B911" s="11">
        <v>45921</v>
      </c>
      <c r="I911">
        <v>1966</v>
      </c>
      <c r="S911">
        <v>60</v>
      </c>
    </row>
    <row r="912" spans="1:19" x14ac:dyDescent="0.35">
      <c r="A912" s="12">
        <f>marketing_campaign[[#This Row],[Response]]+marketing_campaign[[#This Row],[AcceptedCmp2]]+marketing_campaign[[#This Row],[AcceptedCmp1]]+marketing_campaign[[#This Row],[AcceptedCmp5]]+marketing_campaign[[#This Row],[AcceptedCmp4]]+marketing_campaign[[#This Row],[AcceptedCmp3]]</f>
        <v>0</v>
      </c>
      <c r="B912" s="11">
        <v>78420</v>
      </c>
      <c r="I912">
        <v>1992</v>
      </c>
      <c r="S912">
        <v>34</v>
      </c>
    </row>
    <row r="913" spans="1:19" x14ac:dyDescent="0.35">
      <c r="A913" s="11">
        <f>marketing_campaign[[#This Row],[Response]]+marketing_campaign[[#This Row],[AcceptedCmp2]]+marketing_campaign[[#This Row],[AcceptedCmp1]]+marketing_campaign[[#This Row],[AcceptedCmp5]]+marketing_campaign[[#This Row],[AcceptedCmp4]]+marketing_campaign[[#This Row],[AcceptedCmp3]]</f>
        <v>0</v>
      </c>
      <c r="B913" s="11">
        <v>75114</v>
      </c>
      <c r="I913">
        <v>1963</v>
      </c>
      <c r="S913">
        <v>63</v>
      </c>
    </row>
    <row r="914" spans="1:19" x14ac:dyDescent="0.35">
      <c r="A914" s="12">
        <f>marketing_campaign[[#This Row],[Response]]+marketing_campaign[[#This Row],[AcceptedCmp2]]+marketing_campaign[[#This Row],[AcceptedCmp1]]+marketing_campaign[[#This Row],[AcceptedCmp5]]+marketing_campaign[[#This Row],[AcceptedCmp4]]+marketing_campaign[[#This Row],[AcceptedCmp3]]</f>
        <v>1</v>
      </c>
      <c r="B914" s="11">
        <v>52278</v>
      </c>
      <c r="I914">
        <v>1972</v>
      </c>
      <c r="S914">
        <v>54</v>
      </c>
    </row>
    <row r="915" spans="1:19" x14ac:dyDescent="0.35">
      <c r="A915" s="11">
        <f>marketing_campaign[[#This Row],[Response]]+marketing_campaign[[#This Row],[AcceptedCmp2]]+marketing_campaign[[#This Row],[AcceptedCmp1]]+marketing_campaign[[#This Row],[AcceptedCmp5]]+marketing_campaign[[#This Row],[AcceptedCmp4]]+marketing_campaign[[#This Row],[AcceptedCmp3]]</f>
        <v>1</v>
      </c>
      <c r="B915" s="11">
        <v>35641</v>
      </c>
      <c r="I915">
        <v>1994</v>
      </c>
      <c r="S915">
        <v>32</v>
      </c>
    </row>
    <row r="916" spans="1:19" x14ac:dyDescent="0.35">
      <c r="A916" s="12">
        <f>marketing_campaign[[#This Row],[Response]]+marketing_campaign[[#This Row],[AcceptedCmp2]]+marketing_campaign[[#This Row],[AcceptedCmp1]]+marketing_campaign[[#This Row],[AcceptedCmp5]]+marketing_campaign[[#This Row],[AcceptedCmp4]]+marketing_campaign[[#This Row],[AcceptedCmp3]]</f>
        <v>2</v>
      </c>
      <c r="B916" s="11">
        <v>95529</v>
      </c>
      <c r="I916">
        <v>1954</v>
      </c>
      <c r="S916">
        <v>72</v>
      </c>
    </row>
    <row r="917" spans="1:19" x14ac:dyDescent="0.35">
      <c r="A917" s="11">
        <f>marketing_campaign[[#This Row],[Response]]+marketing_campaign[[#This Row],[AcceptedCmp2]]+marketing_campaign[[#This Row],[AcceptedCmp1]]+marketing_campaign[[#This Row],[AcceptedCmp5]]+marketing_campaign[[#This Row],[AcceptedCmp4]]+marketing_campaign[[#This Row],[AcceptedCmp3]]</f>
        <v>0</v>
      </c>
      <c r="B917" s="11">
        <v>62820</v>
      </c>
      <c r="I917">
        <v>1960</v>
      </c>
      <c r="S917">
        <v>66</v>
      </c>
    </row>
    <row r="918" spans="1:19" x14ac:dyDescent="0.35">
      <c r="A918" s="12">
        <f>marketing_campaign[[#This Row],[Response]]+marketing_campaign[[#This Row],[AcceptedCmp2]]+marketing_campaign[[#This Row],[AcceptedCmp1]]+marketing_campaign[[#This Row],[AcceptedCmp5]]+marketing_campaign[[#This Row],[AcceptedCmp4]]+marketing_campaign[[#This Row],[AcceptedCmp3]]</f>
        <v>0</v>
      </c>
      <c r="B918" s="11">
        <v>73113</v>
      </c>
      <c r="I918">
        <v>1982</v>
      </c>
      <c r="S918">
        <v>44</v>
      </c>
    </row>
    <row r="919" spans="1:19" x14ac:dyDescent="0.35">
      <c r="A919" s="11">
        <f>marketing_campaign[[#This Row],[Response]]+marketing_campaign[[#This Row],[AcceptedCmp2]]+marketing_campaign[[#This Row],[AcceptedCmp1]]+marketing_campaign[[#This Row],[AcceptedCmp5]]+marketing_campaign[[#This Row],[AcceptedCmp4]]+marketing_campaign[[#This Row],[AcceptedCmp3]]</f>
        <v>3</v>
      </c>
      <c r="B919" s="11">
        <v>84169</v>
      </c>
      <c r="I919">
        <v>1954</v>
      </c>
      <c r="S919">
        <v>72</v>
      </c>
    </row>
    <row r="920" spans="1:19" x14ac:dyDescent="0.35">
      <c r="A920" s="12">
        <f>marketing_campaign[[#This Row],[Response]]+marketing_campaign[[#This Row],[AcceptedCmp2]]+marketing_campaign[[#This Row],[AcceptedCmp1]]+marketing_campaign[[#This Row],[AcceptedCmp5]]+marketing_campaign[[#This Row],[AcceptedCmp4]]+marketing_campaign[[#This Row],[AcceptedCmp3]]</f>
        <v>0</v>
      </c>
      <c r="B920" s="11">
        <v>42607</v>
      </c>
      <c r="I920">
        <v>1954</v>
      </c>
      <c r="S920">
        <v>72</v>
      </c>
    </row>
    <row r="921" spans="1:19" x14ac:dyDescent="0.35">
      <c r="A921" s="11">
        <f>marketing_campaign[[#This Row],[Response]]+marketing_campaign[[#This Row],[AcceptedCmp2]]+marketing_campaign[[#This Row],[AcceptedCmp1]]+marketing_campaign[[#This Row],[AcceptedCmp5]]+marketing_campaign[[#This Row],[AcceptedCmp4]]+marketing_campaign[[#This Row],[AcceptedCmp3]]</f>
        <v>1</v>
      </c>
      <c r="B921" s="11">
        <v>74637</v>
      </c>
      <c r="I921">
        <v>1955</v>
      </c>
      <c r="S921">
        <v>71</v>
      </c>
    </row>
    <row r="922" spans="1:19" x14ac:dyDescent="0.35">
      <c r="A922" s="12">
        <f>marketing_campaign[[#This Row],[Response]]+marketing_campaign[[#This Row],[AcceptedCmp2]]+marketing_campaign[[#This Row],[AcceptedCmp1]]+marketing_campaign[[#This Row],[AcceptedCmp5]]+marketing_campaign[[#This Row],[AcceptedCmp4]]+marketing_campaign[[#This Row],[AcceptedCmp3]]</f>
        <v>2</v>
      </c>
      <c r="B922" s="11">
        <v>46015</v>
      </c>
      <c r="I922">
        <v>1993</v>
      </c>
      <c r="S922">
        <v>33</v>
      </c>
    </row>
    <row r="923" spans="1:19" x14ac:dyDescent="0.35">
      <c r="A923" s="11">
        <f>marketing_campaign[[#This Row],[Response]]+marketing_campaign[[#This Row],[AcceptedCmp2]]+marketing_campaign[[#This Row],[AcceptedCmp1]]+marketing_campaign[[#This Row],[AcceptedCmp5]]+marketing_campaign[[#This Row],[AcceptedCmp4]]+marketing_campaign[[#This Row],[AcceptedCmp3]]</f>
        <v>0</v>
      </c>
      <c r="B923" s="11">
        <v>72354</v>
      </c>
      <c r="I923">
        <v>1969</v>
      </c>
      <c r="S923">
        <v>57</v>
      </c>
    </row>
    <row r="924" spans="1:19" x14ac:dyDescent="0.35">
      <c r="A924" s="12">
        <f>marketing_campaign[[#This Row],[Response]]+marketing_campaign[[#This Row],[AcceptedCmp2]]+marketing_campaign[[#This Row],[AcceptedCmp1]]+marketing_campaign[[#This Row],[AcceptedCmp5]]+marketing_campaign[[#This Row],[AcceptedCmp4]]+marketing_campaign[[#This Row],[AcceptedCmp3]]</f>
        <v>1</v>
      </c>
      <c r="B924" s="11">
        <v>39858</v>
      </c>
      <c r="I924">
        <v>1948</v>
      </c>
      <c r="S924">
        <v>78</v>
      </c>
    </row>
    <row r="925" spans="1:19" x14ac:dyDescent="0.35">
      <c r="A925" s="11">
        <f>marketing_campaign[[#This Row],[Response]]+marketing_campaign[[#This Row],[AcceptedCmp2]]+marketing_campaign[[#This Row],[AcceptedCmp1]]+marketing_campaign[[#This Row],[AcceptedCmp5]]+marketing_campaign[[#This Row],[AcceptedCmp4]]+marketing_campaign[[#This Row],[AcceptedCmp3]]</f>
        <v>0</v>
      </c>
      <c r="B925" s="11">
        <v>34469</v>
      </c>
      <c r="I925">
        <v>1986</v>
      </c>
      <c r="S925">
        <v>40</v>
      </c>
    </row>
    <row r="926" spans="1:19" x14ac:dyDescent="0.35">
      <c r="A926" s="12">
        <f>marketing_campaign[[#This Row],[Response]]+marketing_campaign[[#This Row],[AcceptedCmp2]]+marketing_campaign[[#This Row],[AcceptedCmp1]]+marketing_campaign[[#This Row],[AcceptedCmp5]]+marketing_campaign[[#This Row],[AcceptedCmp4]]+marketing_campaign[[#This Row],[AcceptedCmp3]]</f>
        <v>1</v>
      </c>
      <c r="B926" s="11">
        <v>83033</v>
      </c>
      <c r="I926">
        <v>1979</v>
      </c>
      <c r="S926">
        <v>47</v>
      </c>
    </row>
    <row r="927" spans="1:19" x14ac:dyDescent="0.35">
      <c r="A927" s="11">
        <f>marketing_campaign[[#This Row],[Response]]+marketing_campaign[[#This Row],[AcceptedCmp2]]+marketing_campaign[[#This Row],[AcceptedCmp1]]+marketing_campaign[[#This Row],[AcceptedCmp5]]+marketing_campaign[[#This Row],[AcceptedCmp4]]+marketing_campaign[[#This Row],[AcceptedCmp3]]</f>
        <v>0</v>
      </c>
      <c r="B927" s="11">
        <v>24401</v>
      </c>
      <c r="I927">
        <v>1978</v>
      </c>
      <c r="S927">
        <v>48</v>
      </c>
    </row>
    <row r="928" spans="1:19" x14ac:dyDescent="0.35">
      <c r="A928" s="12">
        <f>marketing_campaign[[#This Row],[Response]]+marketing_campaign[[#This Row],[AcceptedCmp2]]+marketing_campaign[[#This Row],[AcceptedCmp1]]+marketing_campaign[[#This Row],[AcceptedCmp5]]+marketing_campaign[[#This Row],[AcceptedCmp4]]+marketing_campaign[[#This Row],[AcceptedCmp3]]</f>
        <v>1</v>
      </c>
      <c r="B928" s="11">
        <v>77583</v>
      </c>
      <c r="I928">
        <v>1982</v>
      </c>
      <c r="S928">
        <v>44</v>
      </c>
    </row>
    <row r="929" spans="1:19" x14ac:dyDescent="0.35">
      <c r="A929" s="11">
        <f>marketing_campaign[[#This Row],[Response]]+marketing_campaign[[#This Row],[AcceptedCmp2]]+marketing_campaign[[#This Row],[AcceptedCmp1]]+marketing_campaign[[#This Row],[AcceptedCmp5]]+marketing_campaign[[#This Row],[AcceptedCmp4]]+marketing_campaign[[#This Row],[AcceptedCmp3]]</f>
        <v>1</v>
      </c>
      <c r="B929" s="11">
        <v>74116</v>
      </c>
      <c r="I929">
        <v>1993</v>
      </c>
      <c r="S929">
        <v>33</v>
      </c>
    </row>
    <row r="930" spans="1:19" x14ac:dyDescent="0.35">
      <c r="A930" s="12">
        <f>marketing_campaign[[#This Row],[Response]]+marketing_campaign[[#This Row],[AcceptedCmp2]]+marketing_campaign[[#This Row],[AcceptedCmp1]]+marketing_campaign[[#This Row],[AcceptedCmp5]]+marketing_campaign[[#This Row],[AcceptedCmp4]]+marketing_campaign[[#This Row],[AcceptedCmp3]]</f>
        <v>0</v>
      </c>
      <c r="B930" s="11">
        <v>74293</v>
      </c>
      <c r="I930">
        <v>1976</v>
      </c>
      <c r="S930">
        <v>50</v>
      </c>
    </row>
    <row r="931" spans="1:19" x14ac:dyDescent="0.35">
      <c r="A931" s="11">
        <f>marketing_campaign[[#This Row],[Response]]+marketing_campaign[[#This Row],[AcceptedCmp2]]+marketing_campaign[[#This Row],[AcceptedCmp1]]+marketing_campaign[[#This Row],[AcceptedCmp5]]+marketing_campaign[[#This Row],[AcceptedCmp4]]+marketing_campaign[[#This Row],[AcceptedCmp3]]</f>
        <v>0</v>
      </c>
      <c r="B931" s="11">
        <v>68397</v>
      </c>
      <c r="I931">
        <v>1974</v>
      </c>
      <c r="S931">
        <v>52</v>
      </c>
    </row>
    <row r="932" spans="1:19" x14ac:dyDescent="0.35">
      <c r="A932" s="12">
        <f>marketing_campaign[[#This Row],[Response]]+marketing_campaign[[#This Row],[AcceptedCmp2]]+marketing_campaign[[#This Row],[AcceptedCmp1]]+marketing_campaign[[#This Row],[AcceptedCmp5]]+marketing_campaign[[#This Row],[AcceptedCmp4]]+marketing_campaign[[#This Row],[AcceptedCmp3]]</f>
        <v>0</v>
      </c>
      <c r="B932" s="11">
        <v>79632</v>
      </c>
      <c r="I932">
        <v>1989</v>
      </c>
      <c r="S932">
        <v>37</v>
      </c>
    </row>
    <row r="933" spans="1:19" x14ac:dyDescent="0.35">
      <c r="A933" s="11">
        <f>marketing_campaign[[#This Row],[Response]]+marketing_campaign[[#This Row],[AcceptedCmp2]]+marketing_campaign[[#This Row],[AcceptedCmp1]]+marketing_campaign[[#This Row],[AcceptedCmp5]]+marketing_campaign[[#This Row],[AcceptedCmp4]]+marketing_campaign[[#This Row],[AcceptedCmp3]]</f>
        <v>0</v>
      </c>
      <c r="B933" s="11">
        <v>46107</v>
      </c>
      <c r="I933">
        <v>1951</v>
      </c>
      <c r="S933">
        <v>75</v>
      </c>
    </row>
    <row r="934" spans="1:19" x14ac:dyDescent="0.35">
      <c r="A934" s="12">
        <f>marketing_campaign[[#This Row],[Response]]+marketing_campaign[[#This Row],[AcceptedCmp2]]+marketing_campaign[[#This Row],[AcceptedCmp1]]+marketing_campaign[[#This Row],[AcceptedCmp5]]+marketing_campaign[[#This Row],[AcceptedCmp4]]+marketing_campaign[[#This Row],[AcceptedCmp3]]</f>
        <v>1</v>
      </c>
      <c r="B934" s="11">
        <v>64950</v>
      </c>
      <c r="I934">
        <v>1989</v>
      </c>
      <c r="S934">
        <v>37</v>
      </c>
    </row>
    <row r="935" spans="1:19" x14ac:dyDescent="0.35">
      <c r="A935" s="11">
        <f>marketing_campaign[[#This Row],[Response]]+marketing_campaign[[#This Row],[AcceptedCmp2]]+marketing_campaign[[#This Row],[AcceptedCmp1]]+marketing_campaign[[#This Row],[AcceptedCmp5]]+marketing_campaign[[#This Row],[AcceptedCmp4]]+marketing_campaign[[#This Row],[AcceptedCmp3]]</f>
        <v>0</v>
      </c>
      <c r="B935" s="11">
        <v>25443</v>
      </c>
      <c r="I935">
        <v>1952</v>
      </c>
      <c r="S935">
        <v>74</v>
      </c>
    </row>
    <row r="936" spans="1:19" x14ac:dyDescent="0.35">
      <c r="A936" s="12">
        <f>marketing_campaign[[#This Row],[Response]]+marketing_campaign[[#This Row],[AcceptedCmp2]]+marketing_campaign[[#This Row],[AcceptedCmp1]]+marketing_campaign[[#This Row],[AcceptedCmp5]]+marketing_campaign[[#This Row],[AcceptedCmp4]]+marketing_campaign[[#This Row],[AcceptedCmp3]]</f>
        <v>0</v>
      </c>
      <c r="B936" s="11">
        <v>75127</v>
      </c>
      <c r="I936">
        <v>1971</v>
      </c>
      <c r="S936">
        <v>55</v>
      </c>
    </row>
    <row r="937" spans="1:19" x14ac:dyDescent="0.35">
      <c r="A937" s="11">
        <f>marketing_campaign[[#This Row],[Response]]+marketing_campaign[[#This Row],[AcceptedCmp2]]+marketing_campaign[[#This Row],[AcceptedCmp1]]+marketing_campaign[[#This Row],[AcceptedCmp5]]+marketing_campaign[[#This Row],[AcceptedCmp4]]+marketing_campaign[[#This Row],[AcceptedCmp3]]</f>
        <v>0</v>
      </c>
      <c r="B937" s="11">
        <v>32892</v>
      </c>
      <c r="I937">
        <v>1971</v>
      </c>
      <c r="S937">
        <v>55</v>
      </c>
    </row>
    <row r="938" spans="1:19" x14ac:dyDescent="0.35">
      <c r="A938" s="12">
        <f>marketing_campaign[[#This Row],[Response]]+marketing_campaign[[#This Row],[AcceptedCmp2]]+marketing_campaign[[#This Row],[AcceptedCmp1]]+marketing_campaign[[#This Row],[AcceptedCmp5]]+marketing_campaign[[#This Row],[AcceptedCmp4]]+marketing_campaign[[#This Row],[AcceptedCmp3]]</f>
        <v>0</v>
      </c>
      <c r="B938" s="11">
        <v>71796</v>
      </c>
      <c r="I938">
        <v>1970</v>
      </c>
      <c r="S938">
        <v>56</v>
      </c>
    </row>
    <row r="939" spans="1:19" x14ac:dyDescent="0.35">
      <c r="A939" s="11">
        <f>marketing_campaign[[#This Row],[Response]]+marketing_campaign[[#This Row],[AcceptedCmp2]]+marketing_campaign[[#This Row],[AcceptedCmp1]]+marketing_campaign[[#This Row],[AcceptedCmp5]]+marketing_campaign[[#This Row],[AcceptedCmp4]]+marketing_campaign[[#This Row],[AcceptedCmp3]]</f>
        <v>1</v>
      </c>
      <c r="B939" s="11">
        <v>67536</v>
      </c>
      <c r="I939">
        <v>1971</v>
      </c>
      <c r="S939">
        <v>55</v>
      </c>
    </row>
    <row r="940" spans="1:19" x14ac:dyDescent="0.35">
      <c r="A940" s="12">
        <f>marketing_campaign[[#This Row],[Response]]+marketing_campaign[[#This Row],[AcceptedCmp2]]+marketing_campaign[[#This Row],[AcceptedCmp1]]+marketing_campaign[[#This Row],[AcceptedCmp5]]+marketing_campaign[[#This Row],[AcceptedCmp4]]+marketing_campaign[[#This Row],[AcceptedCmp3]]</f>
        <v>0</v>
      </c>
      <c r="B940" s="11">
        <v>55239</v>
      </c>
      <c r="I940">
        <v>1975</v>
      </c>
      <c r="S940">
        <v>51</v>
      </c>
    </row>
    <row r="941" spans="1:19" x14ac:dyDescent="0.35">
      <c r="A941" s="11">
        <f>marketing_campaign[[#This Row],[Response]]+marketing_campaign[[#This Row],[AcceptedCmp2]]+marketing_campaign[[#This Row],[AcceptedCmp1]]+marketing_campaign[[#This Row],[AcceptedCmp5]]+marketing_campaign[[#This Row],[AcceptedCmp4]]+marketing_campaign[[#This Row],[AcceptedCmp3]]</f>
        <v>0</v>
      </c>
      <c r="B941" s="11">
        <v>60554</v>
      </c>
      <c r="I941">
        <v>1952</v>
      </c>
      <c r="S941">
        <v>74</v>
      </c>
    </row>
    <row r="942" spans="1:19" x14ac:dyDescent="0.35">
      <c r="A942" s="12">
        <f>marketing_campaign[[#This Row],[Response]]+marketing_campaign[[#This Row],[AcceptedCmp2]]+marketing_campaign[[#This Row],[AcceptedCmp1]]+marketing_campaign[[#This Row],[AcceptedCmp5]]+marketing_campaign[[#This Row],[AcceptedCmp4]]+marketing_campaign[[#This Row],[AcceptedCmp3]]</f>
        <v>0</v>
      </c>
      <c r="B942" s="11">
        <v>64831</v>
      </c>
      <c r="I942">
        <v>1962</v>
      </c>
      <c r="S942">
        <v>64</v>
      </c>
    </row>
    <row r="943" spans="1:19" x14ac:dyDescent="0.35">
      <c r="A943" s="11">
        <f>marketing_campaign[[#This Row],[Response]]+marketing_campaign[[#This Row],[AcceptedCmp2]]+marketing_campaign[[#This Row],[AcceptedCmp1]]+marketing_campaign[[#This Row],[AcceptedCmp5]]+marketing_campaign[[#This Row],[AcceptedCmp4]]+marketing_campaign[[#This Row],[AcceptedCmp3]]</f>
        <v>0</v>
      </c>
      <c r="B943" s="11">
        <v>56067</v>
      </c>
      <c r="I943">
        <v>1983</v>
      </c>
      <c r="S943">
        <v>43</v>
      </c>
    </row>
    <row r="944" spans="1:19" x14ac:dyDescent="0.35">
      <c r="A944" s="12">
        <f>marketing_campaign[[#This Row],[Response]]+marketing_campaign[[#This Row],[AcceptedCmp2]]+marketing_campaign[[#This Row],[AcceptedCmp1]]+marketing_campaign[[#This Row],[AcceptedCmp5]]+marketing_campaign[[#This Row],[AcceptedCmp4]]+marketing_campaign[[#This Row],[AcceptedCmp3]]</f>
        <v>2</v>
      </c>
      <c r="B944" s="11">
        <v>82025</v>
      </c>
      <c r="I944">
        <v>1953</v>
      </c>
      <c r="S944">
        <v>73</v>
      </c>
    </row>
    <row r="945" spans="1:19" x14ac:dyDescent="0.35">
      <c r="A945" s="11">
        <f>marketing_campaign[[#This Row],[Response]]+marketing_campaign[[#This Row],[AcceptedCmp2]]+marketing_campaign[[#This Row],[AcceptedCmp1]]+marketing_campaign[[#This Row],[AcceptedCmp5]]+marketing_campaign[[#This Row],[AcceptedCmp4]]+marketing_campaign[[#This Row],[AcceptedCmp3]]</f>
        <v>4</v>
      </c>
      <c r="B945" s="11">
        <v>94384</v>
      </c>
      <c r="I945">
        <v>1986</v>
      </c>
      <c r="S945">
        <v>40</v>
      </c>
    </row>
    <row r="946" spans="1:19" x14ac:dyDescent="0.35">
      <c r="A946" s="12">
        <f>marketing_campaign[[#This Row],[Response]]+marketing_campaign[[#This Row],[AcceptedCmp2]]+marketing_campaign[[#This Row],[AcceptedCmp1]]+marketing_campaign[[#This Row],[AcceptedCmp5]]+marketing_campaign[[#This Row],[AcceptedCmp4]]+marketing_campaign[[#This Row],[AcceptedCmp3]]</f>
        <v>0</v>
      </c>
      <c r="B946" s="11">
        <v>14906</v>
      </c>
      <c r="I946">
        <v>1987</v>
      </c>
      <c r="S946">
        <v>39</v>
      </c>
    </row>
    <row r="947" spans="1:19" x14ac:dyDescent="0.35">
      <c r="A947" s="11">
        <f>marketing_campaign[[#This Row],[Response]]+marketing_campaign[[#This Row],[AcceptedCmp2]]+marketing_campaign[[#This Row],[AcceptedCmp1]]+marketing_campaign[[#This Row],[AcceptedCmp5]]+marketing_campaign[[#This Row],[AcceptedCmp4]]+marketing_campaign[[#This Row],[AcceptedCmp3]]</f>
        <v>2</v>
      </c>
      <c r="B947" s="11">
        <v>51563</v>
      </c>
      <c r="I947">
        <v>1982</v>
      </c>
      <c r="S947">
        <v>44</v>
      </c>
    </row>
    <row r="948" spans="1:19" x14ac:dyDescent="0.35">
      <c r="A948" s="12">
        <f>marketing_campaign[[#This Row],[Response]]+marketing_campaign[[#This Row],[AcceptedCmp2]]+marketing_campaign[[#This Row],[AcceptedCmp1]]+marketing_campaign[[#This Row],[AcceptedCmp5]]+marketing_campaign[[#This Row],[AcceptedCmp4]]+marketing_campaign[[#This Row],[AcceptedCmp3]]</f>
        <v>0</v>
      </c>
      <c r="B948" s="11">
        <v>57937</v>
      </c>
      <c r="I948">
        <v>1979</v>
      </c>
      <c r="S948">
        <v>47</v>
      </c>
    </row>
    <row r="949" spans="1:19" x14ac:dyDescent="0.35">
      <c r="A949" s="11">
        <f>marketing_campaign[[#This Row],[Response]]+marketing_campaign[[#This Row],[AcceptedCmp2]]+marketing_campaign[[#This Row],[AcceptedCmp1]]+marketing_campaign[[#This Row],[AcceptedCmp5]]+marketing_campaign[[#This Row],[AcceptedCmp4]]+marketing_campaign[[#This Row],[AcceptedCmp3]]</f>
        <v>0</v>
      </c>
      <c r="B949" s="11">
        <v>68274</v>
      </c>
      <c r="I949">
        <v>1977</v>
      </c>
      <c r="S949">
        <v>49</v>
      </c>
    </row>
    <row r="950" spans="1:19" x14ac:dyDescent="0.35">
      <c r="A950" s="12">
        <f>marketing_campaign[[#This Row],[Response]]+marketing_campaign[[#This Row],[AcceptedCmp2]]+marketing_campaign[[#This Row],[AcceptedCmp1]]+marketing_campaign[[#This Row],[AcceptedCmp5]]+marketing_campaign[[#This Row],[AcceptedCmp4]]+marketing_campaign[[#This Row],[AcceptedCmp3]]</f>
        <v>0</v>
      </c>
      <c r="B950" s="11">
        <v>39771</v>
      </c>
      <c r="I950">
        <v>1975</v>
      </c>
      <c r="S950">
        <v>51</v>
      </c>
    </row>
    <row r="951" spans="1:19" x14ac:dyDescent="0.35">
      <c r="A951" s="11">
        <f>marketing_campaign[[#This Row],[Response]]+marketing_campaign[[#This Row],[AcceptedCmp2]]+marketing_campaign[[#This Row],[AcceptedCmp1]]+marketing_campaign[[#This Row],[AcceptedCmp5]]+marketing_campaign[[#This Row],[AcceptedCmp4]]+marketing_campaign[[#This Row],[AcceptedCmp3]]</f>
        <v>0</v>
      </c>
      <c r="B951" s="11">
        <v>67893</v>
      </c>
      <c r="I951">
        <v>1979</v>
      </c>
      <c r="S951">
        <v>47</v>
      </c>
    </row>
    <row r="952" spans="1:19" x14ac:dyDescent="0.35">
      <c r="A952" s="12">
        <f>marketing_campaign[[#This Row],[Response]]+marketing_campaign[[#This Row],[AcceptedCmp2]]+marketing_campaign[[#This Row],[AcceptedCmp1]]+marketing_campaign[[#This Row],[AcceptedCmp5]]+marketing_campaign[[#This Row],[AcceptedCmp4]]+marketing_campaign[[#This Row],[AcceptedCmp3]]</f>
        <v>0</v>
      </c>
      <c r="B952" s="11">
        <v>27922</v>
      </c>
      <c r="I952">
        <v>1976</v>
      </c>
      <c r="S952">
        <v>50</v>
      </c>
    </row>
    <row r="953" spans="1:19" x14ac:dyDescent="0.35">
      <c r="A953" s="11">
        <f>marketing_campaign[[#This Row],[Response]]+marketing_campaign[[#This Row],[AcceptedCmp2]]+marketing_campaign[[#This Row],[AcceptedCmp1]]+marketing_campaign[[#This Row],[AcceptedCmp5]]+marketing_campaign[[#This Row],[AcceptedCmp4]]+marketing_campaign[[#This Row],[AcceptedCmp3]]</f>
        <v>1</v>
      </c>
      <c r="B953" s="11">
        <v>52190</v>
      </c>
      <c r="I953">
        <v>1973</v>
      </c>
      <c r="S953">
        <v>53</v>
      </c>
    </row>
    <row r="954" spans="1:19" x14ac:dyDescent="0.35">
      <c r="A954" s="12">
        <f>marketing_campaign[[#This Row],[Response]]+marketing_campaign[[#This Row],[AcceptedCmp2]]+marketing_campaign[[#This Row],[AcceptedCmp1]]+marketing_campaign[[#This Row],[AcceptedCmp5]]+marketing_campaign[[#This Row],[AcceptedCmp4]]+marketing_campaign[[#This Row],[AcceptedCmp3]]</f>
        <v>1</v>
      </c>
      <c r="B954" s="11">
        <v>44051</v>
      </c>
      <c r="I954">
        <v>1971</v>
      </c>
      <c r="S954">
        <v>55</v>
      </c>
    </row>
    <row r="955" spans="1:19" x14ac:dyDescent="0.35">
      <c r="A955" s="11">
        <f>marketing_campaign[[#This Row],[Response]]+marketing_campaign[[#This Row],[AcceptedCmp2]]+marketing_campaign[[#This Row],[AcceptedCmp1]]+marketing_campaign[[#This Row],[AcceptedCmp5]]+marketing_campaign[[#This Row],[AcceptedCmp4]]+marketing_campaign[[#This Row],[AcceptedCmp3]]</f>
        <v>0</v>
      </c>
      <c r="B955" s="11">
        <v>42767</v>
      </c>
      <c r="I955">
        <v>1976</v>
      </c>
      <c r="S955">
        <v>50</v>
      </c>
    </row>
    <row r="956" spans="1:19" x14ac:dyDescent="0.35">
      <c r="A956" s="12">
        <f>marketing_campaign[[#This Row],[Response]]+marketing_campaign[[#This Row],[AcceptedCmp2]]+marketing_campaign[[#This Row],[AcceptedCmp1]]+marketing_campaign[[#This Row],[AcceptedCmp5]]+marketing_campaign[[#This Row],[AcceptedCmp4]]+marketing_campaign[[#This Row],[AcceptedCmp3]]</f>
        <v>0</v>
      </c>
      <c r="B956" s="11">
        <v>46106</v>
      </c>
      <c r="I956">
        <v>1976</v>
      </c>
      <c r="S956">
        <v>50</v>
      </c>
    </row>
    <row r="957" spans="1:19" x14ac:dyDescent="0.35">
      <c r="A957" s="11">
        <f>marketing_campaign[[#This Row],[Response]]+marketing_campaign[[#This Row],[AcceptedCmp2]]+marketing_campaign[[#This Row],[AcceptedCmp1]]+marketing_campaign[[#This Row],[AcceptedCmp5]]+marketing_campaign[[#This Row],[AcceptedCmp4]]+marketing_campaign[[#This Row],[AcceptedCmp3]]</f>
        <v>0</v>
      </c>
      <c r="B957" s="11">
        <v>16927</v>
      </c>
      <c r="I957">
        <v>1965</v>
      </c>
      <c r="S957">
        <v>61</v>
      </c>
    </row>
    <row r="958" spans="1:19" x14ac:dyDescent="0.35">
      <c r="A958" s="12">
        <f>marketing_campaign[[#This Row],[Response]]+marketing_campaign[[#This Row],[AcceptedCmp2]]+marketing_campaign[[#This Row],[AcceptedCmp1]]+marketing_campaign[[#This Row],[AcceptedCmp5]]+marketing_campaign[[#This Row],[AcceptedCmp4]]+marketing_campaign[[#This Row],[AcceptedCmp3]]</f>
        <v>1</v>
      </c>
      <c r="B958" s="11">
        <v>59754</v>
      </c>
      <c r="I958">
        <v>1952</v>
      </c>
      <c r="S958">
        <v>74</v>
      </c>
    </row>
    <row r="959" spans="1:19" x14ac:dyDescent="0.35">
      <c r="A959" s="11">
        <f>marketing_campaign[[#This Row],[Response]]+marketing_campaign[[#This Row],[AcceptedCmp2]]+marketing_campaign[[#This Row],[AcceptedCmp1]]+marketing_campaign[[#This Row],[AcceptedCmp5]]+marketing_campaign[[#This Row],[AcceptedCmp4]]+marketing_campaign[[#This Row],[AcceptedCmp3]]</f>
        <v>0</v>
      </c>
      <c r="B959" s="11">
        <v>53700</v>
      </c>
      <c r="I959">
        <v>1973</v>
      </c>
      <c r="S959">
        <v>53</v>
      </c>
    </row>
    <row r="960" spans="1:19" x14ac:dyDescent="0.35">
      <c r="A960" s="12">
        <f>marketing_campaign[[#This Row],[Response]]+marketing_campaign[[#This Row],[AcceptedCmp2]]+marketing_campaign[[#This Row],[AcceptedCmp1]]+marketing_campaign[[#This Row],[AcceptedCmp5]]+marketing_campaign[[#This Row],[AcceptedCmp4]]+marketing_campaign[[#This Row],[AcceptedCmp3]]</f>
        <v>0</v>
      </c>
      <c r="B960" s="11">
        <v>59041</v>
      </c>
      <c r="I960">
        <v>1957</v>
      </c>
      <c r="S960">
        <v>69</v>
      </c>
    </row>
    <row r="961" spans="1:19" x14ac:dyDescent="0.35">
      <c r="A961" s="11">
        <f>marketing_campaign[[#This Row],[Response]]+marketing_campaign[[#This Row],[AcceptedCmp2]]+marketing_campaign[[#This Row],[AcceptedCmp1]]+marketing_campaign[[#This Row],[AcceptedCmp5]]+marketing_campaign[[#This Row],[AcceptedCmp4]]+marketing_campaign[[#This Row],[AcceptedCmp3]]</f>
        <v>0</v>
      </c>
      <c r="B961" s="11">
        <v>54237</v>
      </c>
      <c r="I961">
        <v>1967</v>
      </c>
      <c r="S961">
        <v>59</v>
      </c>
    </row>
    <row r="962" spans="1:19" x14ac:dyDescent="0.35">
      <c r="A962" s="12">
        <f>marketing_campaign[[#This Row],[Response]]+marketing_campaign[[#This Row],[AcceptedCmp2]]+marketing_campaign[[#This Row],[AcceptedCmp1]]+marketing_campaign[[#This Row],[AcceptedCmp5]]+marketing_campaign[[#This Row],[AcceptedCmp4]]+marketing_campaign[[#This Row],[AcceptedCmp3]]</f>
        <v>0</v>
      </c>
      <c r="B962" s="11">
        <v>70647</v>
      </c>
      <c r="I962">
        <v>1962</v>
      </c>
      <c r="S962">
        <v>64</v>
      </c>
    </row>
    <row r="963" spans="1:19" x14ac:dyDescent="0.35">
      <c r="A963" s="11">
        <f>marketing_campaign[[#This Row],[Response]]+marketing_campaign[[#This Row],[AcceptedCmp2]]+marketing_campaign[[#This Row],[AcceptedCmp1]]+marketing_campaign[[#This Row],[AcceptedCmp5]]+marketing_campaign[[#This Row],[AcceptedCmp4]]+marketing_campaign[[#This Row],[AcceptedCmp3]]</f>
        <v>0</v>
      </c>
      <c r="B963" s="11">
        <v>52597</v>
      </c>
      <c r="I963">
        <v>1969</v>
      </c>
      <c r="S963">
        <v>57</v>
      </c>
    </row>
    <row r="964" spans="1:19" x14ac:dyDescent="0.35">
      <c r="A964" s="12">
        <f>marketing_campaign[[#This Row],[Response]]+marketing_campaign[[#This Row],[AcceptedCmp2]]+marketing_campaign[[#This Row],[AcceptedCmp1]]+marketing_campaign[[#This Row],[AcceptedCmp5]]+marketing_campaign[[#This Row],[AcceptedCmp4]]+marketing_campaign[[#This Row],[AcceptedCmp3]]</f>
        <v>1</v>
      </c>
      <c r="B964" s="11">
        <v>41021</v>
      </c>
      <c r="I964">
        <v>1975</v>
      </c>
      <c r="S964">
        <v>51</v>
      </c>
    </row>
    <row r="965" spans="1:19" x14ac:dyDescent="0.35">
      <c r="A965" s="11">
        <f>marketing_campaign[[#This Row],[Response]]+marketing_campaign[[#This Row],[AcceptedCmp2]]+marketing_campaign[[#This Row],[AcceptedCmp1]]+marketing_campaign[[#This Row],[AcceptedCmp5]]+marketing_campaign[[#This Row],[AcceptedCmp4]]+marketing_campaign[[#This Row],[AcceptedCmp3]]</f>
        <v>0</v>
      </c>
      <c r="B965" s="11">
        <v>40233</v>
      </c>
      <c r="I965">
        <v>1980</v>
      </c>
      <c r="S965">
        <v>46</v>
      </c>
    </row>
    <row r="966" spans="1:19" x14ac:dyDescent="0.35">
      <c r="A966" s="12">
        <f>marketing_campaign[[#This Row],[Response]]+marketing_campaign[[#This Row],[AcceptedCmp2]]+marketing_campaign[[#This Row],[AcceptedCmp1]]+marketing_campaign[[#This Row],[AcceptedCmp5]]+marketing_campaign[[#This Row],[AcceptedCmp4]]+marketing_campaign[[#This Row],[AcceptedCmp3]]</f>
        <v>0</v>
      </c>
      <c r="B966" s="11">
        <v>50183</v>
      </c>
      <c r="I966">
        <v>1959</v>
      </c>
      <c r="S966">
        <v>67</v>
      </c>
    </row>
    <row r="967" spans="1:19" x14ac:dyDescent="0.35">
      <c r="A967" s="11">
        <f>marketing_campaign[[#This Row],[Response]]+marketing_campaign[[#This Row],[AcceptedCmp2]]+marketing_campaign[[#This Row],[AcceptedCmp1]]+marketing_campaign[[#This Row],[AcceptedCmp5]]+marketing_campaign[[#This Row],[AcceptedCmp4]]+marketing_campaign[[#This Row],[AcceptedCmp3]]</f>
        <v>0</v>
      </c>
      <c r="B967" s="11">
        <v>54753</v>
      </c>
      <c r="I967">
        <v>1973</v>
      </c>
      <c r="S967">
        <v>53</v>
      </c>
    </row>
    <row r="968" spans="1:19" x14ac:dyDescent="0.35">
      <c r="A968" s="12">
        <f>marketing_campaign[[#This Row],[Response]]+marketing_campaign[[#This Row],[AcceptedCmp2]]+marketing_campaign[[#This Row],[AcceptedCmp1]]+marketing_campaign[[#This Row],[AcceptedCmp5]]+marketing_campaign[[#This Row],[AcceptedCmp4]]+marketing_campaign[[#This Row],[AcceptedCmp3]]</f>
        <v>3</v>
      </c>
      <c r="B968" s="11">
        <v>92955</v>
      </c>
      <c r="I968">
        <v>1973</v>
      </c>
      <c r="S968">
        <v>53</v>
      </c>
    </row>
    <row r="969" spans="1:19" x14ac:dyDescent="0.35">
      <c r="A969" s="11">
        <f>marketing_campaign[[#This Row],[Response]]+marketing_campaign[[#This Row],[AcceptedCmp2]]+marketing_campaign[[#This Row],[AcceptedCmp1]]+marketing_campaign[[#This Row],[AcceptedCmp5]]+marketing_campaign[[#This Row],[AcceptedCmp4]]+marketing_campaign[[#This Row],[AcceptedCmp3]]</f>
        <v>0</v>
      </c>
      <c r="B969" s="11">
        <v>33471</v>
      </c>
      <c r="I969">
        <v>1974</v>
      </c>
      <c r="S969">
        <v>52</v>
      </c>
    </row>
    <row r="970" spans="1:19" x14ac:dyDescent="0.35">
      <c r="A970" s="12">
        <f>marketing_campaign[[#This Row],[Response]]+marketing_campaign[[#This Row],[AcceptedCmp2]]+marketing_campaign[[#This Row],[AcceptedCmp1]]+marketing_campaign[[#This Row],[AcceptedCmp5]]+marketing_campaign[[#This Row],[AcceptedCmp4]]+marketing_campaign[[#This Row],[AcceptedCmp3]]</f>
        <v>1</v>
      </c>
      <c r="B970" s="11">
        <v>34596</v>
      </c>
      <c r="I970">
        <v>1980</v>
      </c>
      <c r="S970">
        <v>46</v>
      </c>
    </row>
    <row r="971" spans="1:19" x14ac:dyDescent="0.35">
      <c r="A971" s="11">
        <f>marketing_campaign[[#This Row],[Response]]+marketing_campaign[[#This Row],[AcceptedCmp2]]+marketing_campaign[[#This Row],[AcceptedCmp1]]+marketing_campaign[[#This Row],[AcceptedCmp5]]+marketing_campaign[[#This Row],[AcceptedCmp4]]+marketing_campaign[[#This Row],[AcceptedCmp3]]</f>
        <v>0</v>
      </c>
      <c r="B971" s="11">
        <v>44010</v>
      </c>
      <c r="I971">
        <v>1988</v>
      </c>
      <c r="S971">
        <v>38</v>
      </c>
    </row>
    <row r="972" spans="1:19" x14ac:dyDescent="0.35">
      <c r="A972" s="12">
        <f>marketing_campaign[[#This Row],[Response]]+marketing_campaign[[#This Row],[AcceptedCmp2]]+marketing_campaign[[#This Row],[AcceptedCmp1]]+marketing_campaign[[#This Row],[AcceptedCmp5]]+marketing_campaign[[#This Row],[AcceptedCmp4]]+marketing_campaign[[#This Row],[AcceptedCmp3]]</f>
        <v>0</v>
      </c>
      <c r="B972" s="11">
        <v>84219</v>
      </c>
      <c r="I972">
        <v>1968</v>
      </c>
      <c r="S972">
        <v>58</v>
      </c>
    </row>
    <row r="973" spans="1:19" x14ac:dyDescent="0.35">
      <c r="A973" s="11">
        <f>marketing_campaign[[#This Row],[Response]]+marketing_campaign[[#This Row],[AcceptedCmp2]]+marketing_campaign[[#This Row],[AcceptedCmp1]]+marketing_campaign[[#This Row],[AcceptedCmp5]]+marketing_campaign[[#This Row],[AcceptedCmp4]]+marketing_campaign[[#This Row],[AcceptedCmp3]]</f>
        <v>0</v>
      </c>
      <c r="B973" s="11">
        <v>40706</v>
      </c>
      <c r="I973">
        <v>1988</v>
      </c>
      <c r="S973">
        <v>38</v>
      </c>
    </row>
    <row r="974" spans="1:19" x14ac:dyDescent="0.35">
      <c r="A974" s="12">
        <f>marketing_campaign[[#This Row],[Response]]+marketing_campaign[[#This Row],[AcceptedCmp2]]+marketing_campaign[[#This Row],[AcceptedCmp1]]+marketing_campaign[[#This Row],[AcceptedCmp5]]+marketing_campaign[[#This Row],[AcceptedCmp4]]+marketing_campaign[[#This Row],[AcceptedCmp3]]</f>
        <v>0</v>
      </c>
      <c r="B974" s="11">
        <v>15716</v>
      </c>
      <c r="I974">
        <v>1959</v>
      </c>
      <c r="S974">
        <v>67</v>
      </c>
    </row>
    <row r="975" spans="1:19" x14ac:dyDescent="0.35">
      <c r="A975" s="11">
        <f>marketing_campaign[[#This Row],[Response]]+marketing_campaign[[#This Row],[AcceptedCmp2]]+marketing_campaign[[#This Row],[AcceptedCmp1]]+marketing_campaign[[#This Row],[AcceptedCmp5]]+marketing_campaign[[#This Row],[AcceptedCmp4]]+marketing_campaign[[#This Row],[AcceptedCmp3]]</f>
        <v>0</v>
      </c>
      <c r="B975" s="11">
        <v>59052</v>
      </c>
      <c r="I975">
        <v>1971</v>
      </c>
      <c r="S975">
        <v>55</v>
      </c>
    </row>
    <row r="976" spans="1:19" x14ac:dyDescent="0.35">
      <c r="A976" s="12">
        <f>marketing_campaign[[#This Row],[Response]]+marketing_campaign[[#This Row],[AcceptedCmp2]]+marketing_campaign[[#This Row],[AcceptedCmp1]]+marketing_campaign[[#This Row],[AcceptedCmp5]]+marketing_campaign[[#This Row],[AcceptedCmp4]]+marketing_campaign[[#This Row],[AcceptedCmp3]]</f>
        <v>0</v>
      </c>
      <c r="B976" s="11">
        <v>80573</v>
      </c>
      <c r="I976">
        <v>1962</v>
      </c>
      <c r="S976">
        <v>64</v>
      </c>
    </row>
    <row r="977" spans="1:19" x14ac:dyDescent="0.35">
      <c r="A977" s="11">
        <f>marketing_campaign[[#This Row],[Response]]+marketing_campaign[[#This Row],[AcceptedCmp2]]+marketing_campaign[[#This Row],[AcceptedCmp1]]+marketing_campaign[[#This Row],[AcceptedCmp5]]+marketing_campaign[[#This Row],[AcceptedCmp4]]+marketing_campaign[[#This Row],[AcceptedCmp3]]</f>
        <v>0</v>
      </c>
      <c r="B977" s="11">
        <v>83715</v>
      </c>
      <c r="I977">
        <v>1959</v>
      </c>
      <c r="S977">
        <v>67</v>
      </c>
    </row>
    <row r="978" spans="1:19" x14ac:dyDescent="0.35">
      <c r="A978" s="12">
        <f>marketing_campaign[[#This Row],[Response]]+marketing_campaign[[#This Row],[AcceptedCmp2]]+marketing_campaign[[#This Row],[AcceptedCmp1]]+marketing_campaign[[#This Row],[AcceptedCmp5]]+marketing_campaign[[#This Row],[AcceptedCmp4]]+marketing_campaign[[#This Row],[AcceptedCmp3]]</f>
        <v>1</v>
      </c>
      <c r="B978" s="11">
        <v>82576</v>
      </c>
      <c r="I978">
        <v>1965</v>
      </c>
      <c r="S978">
        <v>61</v>
      </c>
    </row>
    <row r="979" spans="1:19" x14ac:dyDescent="0.35">
      <c r="A979" s="11">
        <f>marketing_campaign[[#This Row],[Response]]+marketing_campaign[[#This Row],[AcceptedCmp2]]+marketing_campaign[[#This Row],[AcceptedCmp1]]+marketing_campaign[[#This Row],[AcceptedCmp5]]+marketing_campaign[[#This Row],[AcceptedCmp4]]+marketing_campaign[[#This Row],[AcceptedCmp3]]</f>
        <v>0</v>
      </c>
      <c r="B979" s="11">
        <v>56962</v>
      </c>
      <c r="I979">
        <v>1952</v>
      </c>
      <c r="S979">
        <v>74</v>
      </c>
    </row>
    <row r="980" spans="1:19" x14ac:dyDescent="0.35">
      <c r="A980" s="12">
        <f>marketing_campaign[[#This Row],[Response]]+marketing_campaign[[#This Row],[AcceptedCmp2]]+marketing_campaign[[#This Row],[AcceptedCmp1]]+marketing_campaign[[#This Row],[AcceptedCmp5]]+marketing_campaign[[#This Row],[AcceptedCmp4]]+marketing_campaign[[#This Row],[AcceptedCmp3]]</f>
        <v>0</v>
      </c>
      <c r="B980" s="11">
        <v>35704</v>
      </c>
      <c r="I980">
        <v>1954</v>
      </c>
      <c r="S980">
        <v>72</v>
      </c>
    </row>
    <row r="981" spans="1:19" x14ac:dyDescent="0.35">
      <c r="A981" s="11">
        <f>marketing_campaign[[#This Row],[Response]]+marketing_campaign[[#This Row],[AcceptedCmp2]]+marketing_campaign[[#This Row],[AcceptedCmp1]]+marketing_campaign[[#This Row],[AcceptedCmp5]]+marketing_campaign[[#This Row],[AcceptedCmp4]]+marketing_campaign[[#This Row],[AcceptedCmp3]]</f>
        <v>1</v>
      </c>
      <c r="B981" s="11">
        <v>53103</v>
      </c>
      <c r="I981">
        <v>1960</v>
      </c>
      <c r="S981">
        <v>66</v>
      </c>
    </row>
    <row r="982" spans="1:19" x14ac:dyDescent="0.35">
      <c r="A982" s="12">
        <f>marketing_campaign[[#This Row],[Response]]+marketing_campaign[[#This Row],[AcceptedCmp2]]+marketing_campaign[[#This Row],[AcceptedCmp1]]+marketing_campaign[[#This Row],[AcceptedCmp5]]+marketing_campaign[[#This Row],[AcceptedCmp4]]+marketing_campaign[[#This Row],[AcceptedCmp3]]</f>
        <v>0</v>
      </c>
      <c r="B982" s="11">
        <v>46779</v>
      </c>
      <c r="I982">
        <v>1965</v>
      </c>
      <c r="S982">
        <v>61</v>
      </c>
    </row>
    <row r="983" spans="1:19" x14ac:dyDescent="0.35">
      <c r="A983" s="11">
        <f>marketing_campaign[[#This Row],[Response]]+marketing_campaign[[#This Row],[AcceptedCmp2]]+marketing_campaign[[#This Row],[AcceptedCmp1]]+marketing_campaign[[#This Row],[AcceptedCmp5]]+marketing_campaign[[#This Row],[AcceptedCmp4]]+marketing_campaign[[#This Row],[AcceptedCmp3]]</f>
        <v>0</v>
      </c>
      <c r="B983" s="11">
        <v>4861</v>
      </c>
      <c r="I983">
        <v>1979</v>
      </c>
      <c r="S983">
        <v>47</v>
      </c>
    </row>
    <row r="984" spans="1:19" x14ac:dyDescent="0.35">
      <c r="A984" s="12">
        <f>marketing_campaign[[#This Row],[Response]]+marketing_campaign[[#This Row],[AcceptedCmp2]]+marketing_campaign[[#This Row],[AcceptedCmp1]]+marketing_campaign[[#This Row],[AcceptedCmp5]]+marketing_campaign[[#This Row],[AcceptedCmp4]]+marketing_campaign[[#This Row],[AcceptedCmp3]]</f>
        <v>0</v>
      </c>
      <c r="B984" s="11">
        <v>33462</v>
      </c>
      <c r="I984">
        <v>1978</v>
      </c>
      <c r="S984">
        <v>48</v>
      </c>
    </row>
    <row r="985" spans="1:19" x14ac:dyDescent="0.35">
      <c r="A985" s="11">
        <f>marketing_campaign[[#This Row],[Response]]+marketing_campaign[[#This Row],[AcceptedCmp2]]+marketing_campaign[[#This Row],[AcceptedCmp1]]+marketing_campaign[[#This Row],[AcceptedCmp5]]+marketing_campaign[[#This Row],[AcceptedCmp4]]+marketing_campaign[[#This Row],[AcceptedCmp3]]</f>
        <v>0</v>
      </c>
      <c r="B985" s="11">
        <v>63693</v>
      </c>
      <c r="I985">
        <v>1950</v>
      </c>
      <c r="S985">
        <v>76</v>
      </c>
    </row>
    <row r="986" spans="1:19" x14ac:dyDescent="0.35">
      <c r="A986" s="12">
        <f>marketing_campaign[[#This Row],[Response]]+marketing_campaign[[#This Row],[AcceptedCmp2]]+marketing_campaign[[#This Row],[AcceptedCmp1]]+marketing_campaign[[#This Row],[AcceptedCmp5]]+marketing_campaign[[#This Row],[AcceptedCmp4]]+marketing_campaign[[#This Row],[AcceptedCmp3]]</f>
        <v>3</v>
      </c>
      <c r="B986" s="11">
        <v>80763</v>
      </c>
      <c r="I986">
        <v>1974</v>
      </c>
      <c r="S986">
        <v>52</v>
      </c>
    </row>
    <row r="987" spans="1:19" x14ac:dyDescent="0.35">
      <c r="A987" s="11">
        <f>marketing_campaign[[#This Row],[Response]]+marketing_campaign[[#This Row],[AcceptedCmp2]]+marketing_campaign[[#This Row],[AcceptedCmp1]]+marketing_campaign[[#This Row],[AcceptedCmp5]]+marketing_campaign[[#This Row],[AcceptedCmp4]]+marketing_campaign[[#This Row],[AcceptedCmp3]]</f>
        <v>0</v>
      </c>
      <c r="B987" s="11">
        <v>65352</v>
      </c>
      <c r="I987">
        <v>1978</v>
      </c>
      <c r="S987">
        <v>48</v>
      </c>
    </row>
    <row r="988" spans="1:19" x14ac:dyDescent="0.35">
      <c r="A988" s="12">
        <f>marketing_campaign[[#This Row],[Response]]+marketing_campaign[[#This Row],[AcceptedCmp2]]+marketing_campaign[[#This Row],[AcceptedCmp1]]+marketing_campaign[[#This Row],[AcceptedCmp5]]+marketing_campaign[[#This Row],[AcceptedCmp4]]+marketing_campaign[[#This Row],[AcceptedCmp3]]</f>
        <v>0</v>
      </c>
      <c r="B988" s="11">
        <v>82170</v>
      </c>
      <c r="I988">
        <v>1969</v>
      </c>
      <c r="S988">
        <v>57</v>
      </c>
    </row>
    <row r="989" spans="1:19" x14ac:dyDescent="0.35">
      <c r="A989" s="11">
        <f>marketing_campaign[[#This Row],[Response]]+marketing_campaign[[#This Row],[AcceptedCmp2]]+marketing_campaign[[#This Row],[AcceptedCmp1]]+marketing_campaign[[#This Row],[AcceptedCmp5]]+marketing_campaign[[#This Row],[AcceptedCmp4]]+marketing_campaign[[#This Row],[AcceptedCmp3]]</f>
        <v>4</v>
      </c>
      <c r="B989" s="11">
        <v>75759</v>
      </c>
      <c r="I989">
        <v>1976</v>
      </c>
      <c r="S989">
        <v>50</v>
      </c>
    </row>
    <row r="990" spans="1:19" x14ac:dyDescent="0.35">
      <c r="A990" s="12">
        <f>marketing_campaign[[#This Row],[Response]]+marketing_campaign[[#This Row],[AcceptedCmp2]]+marketing_campaign[[#This Row],[AcceptedCmp1]]+marketing_campaign[[#This Row],[AcceptedCmp5]]+marketing_campaign[[#This Row],[AcceptedCmp4]]+marketing_campaign[[#This Row],[AcceptedCmp3]]</f>
        <v>0</v>
      </c>
      <c r="B990" s="11">
        <v>79689</v>
      </c>
      <c r="I990">
        <v>1956</v>
      </c>
      <c r="S990">
        <v>70</v>
      </c>
    </row>
    <row r="991" spans="1:19" x14ac:dyDescent="0.35">
      <c r="A991" s="11">
        <f>marketing_campaign[[#This Row],[Response]]+marketing_campaign[[#This Row],[AcceptedCmp2]]+marketing_campaign[[#This Row],[AcceptedCmp1]]+marketing_campaign[[#This Row],[AcceptedCmp5]]+marketing_campaign[[#This Row],[AcceptedCmp4]]+marketing_campaign[[#This Row],[AcceptedCmp3]]</f>
        <v>0</v>
      </c>
      <c r="B991" s="11">
        <v>35340</v>
      </c>
      <c r="I991">
        <v>1954</v>
      </c>
      <c r="S991">
        <v>72</v>
      </c>
    </row>
    <row r="992" spans="1:19" x14ac:dyDescent="0.35">
      <c r="A992" s="12">
        <f>marketing_campaign[[#This Row],[Response]]+marketing_campaign[[#This Row],[AcceptedCmp2]]+marketing_campaign[[#This Row],[AcceptedCmp1]]+marketing_campaign[[#This Row],[AcceptedCmp5]]+marketing_campaign[[#This Row],[AcceptedCmp4]]+marketing_campaign[[#This Row],[AcceptedCmp3]]</f>
        <v>5</v>
      </c>
      <c r="B992" s="11">
        <v>85683</v>
      </c>
      <c r="I992">
        <v>1972</v>
      </c>
      <c r="S992">
        <v>54</v>
      </c>
    </row>
    <row r="993" spans="1:19" x14ac:dyDescent="0.35">
      <c r="A993" s="11">
        <f>marketing_campaign[[#This Row],[Response]]+marketing_campaign[[#This Row],[AcceptedCmp2]]+marketing_campaign[[#This Row],[AcceptedCmp1]]+marketing_campaign[[#This Row],[AcceptedCmp5]]+marketing_campaign[[#This Row],[AcceptedCmp4]]+marketing_campaign[[#This Row],[AcceptedCmp3]]</f>
        <v>0</v>
      </c>
      <c r="B993" s="11">
        <v>24884</v>
      </c>
      <c r="I993">
        <v>1981</v>
      </c>
      <c r="S993">
        <v>45</v>
      </c>
    </row>
    <row r="994" spans="1:19" x14ac:dyDescent="0.35">
      <c r="A994" s="12">
        <f>marketing_campaign[[#This Row],[Response]]+marketing_campaign[[#This Row],[AcceptedCmp2]]+marketing_campaign[[#This Row],[AcceptedCmp1]]+marketing_campaign[[#This Row],[AcceptedCmp5]]+marketing_campaign[[#This Row],[AcceptedCmp4]]+marketing_campaign[[#This Row],[AcceptedCmp3]]</f>
        <v>1</v>
      </c>
      <c r="B994" s="11">
        <v>42021</v>
      </c>
      <c r="I994">
        <v>1989</v>
      </c>
      <c r="S994">
        <v>37</v>
      </c>
    </row>
    <row r="995" spans="1:19" x14ac:dyDescent="0.35">
      <c r="A995" s="11">
        <f>marketing_campaign[[#This Row],[Response]]+marketing_campaign[[#This Row],[AcceptedCmp2]]+marketing_campaign[[#This Row],[AcceptedCmp1]]+marketing_campaign[[#This Row],[AcceptedCmp5]]+marketing_campaign[[#This Row],[AcceptedCmp4]]+marketing_campaign[[#This Row],[AcceptedCmp3]]</f>
        <v>0</v>
      </c>
      <c r="B995" s="11">
        <v>64449</v>
      </c>
      <c r="I995">
        <v>1954</v>
      </c>
      <c r="S995">
        <v>72</v>
      </c>
    </row>
    <row r="996" spans="1:19" x14ac:dyDescent="0.35">
      <c r="A996" s="12">
        <f>marketing_campaign[[#This Row],[Response]]+marketing_campaign[[#This Row],[AcceptedCmp2]]+marketing_campaign[[#This Row],[AcceptedCmp1]]+marketing_campaign[[#This Row],[AcceptedCmp5]]+marketing_campaign[[#This Row],[AcceptedCmp4]]+marketing_campaign[[#This Row],[AcceptedCmp3]]</f>
        <v>0</v>
      </c>
      <c r="B996" s="11">
        <v>64587</v>
      </c>
      <c r="I996">
        <v>1995</v>
      </c>
      <c r="S996">
        <v>31</v>
      </c>
    </row>
    <row r="997" spans="1:19" x14ac:dyDescent="0.35">
      <c r="A997" s="11">
        <f>marketing_campaign[[#This Row],[Response]]+marketing_campaign[[#This Row],[AcceptedCmp2]]+marketing_campaign[[#This Row],[AcceptedCmp1]]+marketing_campaign[[#This Row],[AcceptedCmp5]]+marketing_campaign[[#This Row],[AcceptedCmp4]]+marketing_campaign[[#This Row],[AcceptedCmp3]]</f>
        <v>0</v>
      </c>
      <c r="B997" s="11">
        <v>34824</v>
      </c>
      <c r="I997">
        <v>1978</v>
      </c>
      <c r="S997">
        <v>48</v>
      </c>
    </row>
    <row r="998" spans="1:19" x14ac:dyDescent="0.35">
      <c r="A998" s="12">
        <f>marketing_campaign[[#This Row],[Response]]+marketing_campaign[[#This Row],[AcceptedCmp2]]+marketing_campaign[[#This Row],[AcceptedCmp1]]+marketing_campaign[[#This Row],[AcceptedCmp5]]+marketing_campaign[[#This Row],[AcceptedCmp4]]+marketing_campaign[[#This Row],[AcceptedCmp3]]</f>
        <v>1</v>
      </c>
      <c r="B998" s="11">
        <v>75437</v>
      </c>
      <c r="I998">
        <v>1957</v>
      </c>
      <c r="S998">
        <v>69</v>
      </c>
    </row>
    <row r="999" spans="1:19" x14ac:dyDescent="0.35">
      <c r="A999" s="11">
        <f>marketing_campaign[[#This Row],[Response]]+marketing_campaign[[#This Row],[AcceptedCmp2]]+marketing_campaign[[#This Row],[AcceptedCmp1]]+marketing_campaign[[#This Row],[AcceptedCmp5]]+marketing_campaign[[#This Row],[AcceptedCmp4]]+marketing_campaign[[#This Row],[AcceptedCmp3]]</f>
        <v>0</v>
      </c>
      <c r="B999" s="11">
        <v>26091</v>
      </c>
      <c r="I999">
        <v>1973</v>
      </c>
      <c r="S999">
        <v>53</v>
      </c>
    </row>
    <row r="1000" spans="1:19" x14ac:dyDescent="0.35">
      <c r="A1000" s="12">
        <f>marketing_campaign[[#This Row],[Response]]+marketing_campaign[[#This Row],[AcceptedCmp2]]+marketing_campaign[[#This Row],[AcceptedCmp1]]+marketing_campaign[[#This Row],[AcceptedCmp5]]+marketing_campaign[[#This Row],[AcceptedCmp4]]+marketing_campaign[[#This Row],[AcceptedCmp3]]</f>
        <v>1</v>
      </c>
      <c r="B1000" s="11">
        <v>52845</v>
      </c>
      <c r="I1000">
        <v>1956</v>
      </c>
      <c r="S1000">
        <v>70</v>
      </c>
    </row>
    <row r="1001" spans="1:19" x14ac:dyDescent="0.35">
      <c r="A1001" s="11">
        <f>marketing_campaign[[#This Row],[Response]]+marketing_campaign[[#This Row],[AcceptedCmp2]]+marketing_campaign[[#This Row],[AcceptedCmp1]]+marketing_campaign[[#This Row],[AcceptedCmp5]]+marketing_campaign[[#This Row],[AcceptedCmp4]]+marketing_campaign[[#This Row],[AcceptedCmp3]]</f>
        <v>0</v>
      </c>
      <c r="B1001" s="11">
        <v>46086</v>
      </c>
      <c r="I1001">
        <v>1956</v>
      </c>
      <c r="S1001">
        <v>70</v>
      </c>
    </row>
    <row r="1002" spans="1:19" x14ac:dyDescent="0.35">
      <c r="A1002" s="12">
        <f>marketing_campaign[[#This Row],[Response]]+marketing_campaign[[#This Row],[AcceptedCmp2]]+marketing_campaign[[#This Row],[AcceptedCmp1]]+marketing_campaign[[#This Row],[AcceptedCmp5]]+marketing_campaign[[#This Row],[AcceptedCmp4]]+marketing_campaign[[#This Row],[AcceptedCmp3]]</f>
        <v>3</v>
      </c>
      <c r="B1002" s="11">
        <v>78028</v>
      </c>
      <c r="I1002">
        <v>1987</v>
      </c>
      <c r="S1002">
        <v>39</v>
      </c>
    </row>
    <row r="1003" spans="1:19" x14ac:dyDescent="0.35">
      <c r="A1003" s="11">
        <f>marketing_campaign[[#This Row],[Response]]+marketing_campaign[[#This Row],[AcceptedCmp2]]+marketing_campaign[[#This Row],[AcceptedCmp1]]+marketing_campaign[[#This Row],[AcceptedCmp5]]+marketing_campaign[[#This Row],[AcceptedCmp4]]+marketing_campaign[[#This Row],[AcceptedCmp3]]</f>
        <v>3</v>
      </c>
      <c r="B1003" s="11">
        <v>95169</v>
      </c>
      <c r="I1003">
        <v>1981</v>
      </c>
      <c r="S1003">
        <v>45</v>
      </c>
    </row>
    <row r="1004" spans="1:19" x14ac:dyDescent="0.35">
      <c r="A1004" s="12">
        <f>marketing_campaign[[#This Row],[Response]]+marketing_campaign[[#This Row],[AcceptedCmp2]]+marketing_campaign[[#This Row],[AcceptedCmp1]]+marketing_campaign[[#This Row],[AcceptedCmp5]]+marketing_campaign[[#This Row],[AcceptedCmp4]]+marketing_campaign[[#This Row],[AcceptedCmp3]]</f>
        <v>3</v>
      </c>
      <c r="B1004" s="11">
        <v>56337</v>
      </c>
      <c r="I1004">
        <v>1987</v>
      </c>
      <c r="S1004">
        <v>39</v>
      </c>
    </row>
    <row r="1005" spans="1:19" x14ac:dyDescent="0.35">
      <c r="A1005" s="11">
        <f>marketing_campaign[[#This Row],[Response]]+marketing_campaign[[#This Row],[AcceptedCmp2]]+marketing_campaign[[#This Row],[AcceptedCmp1]]+marketing_campaign[[#This Row],[AcceptedCmp5]]+marketing_campaign[[#This Row],[AcceptedCmp4]]+marketing_campaign[[#This Row],[AcceptedCmp3]]</f>
        <v>0</v>
      </c>
      <c r="B1005" s="11">
        <v>22434</v>
      </c>
      <c r="I1005">
        <v>1954</v>
      </c>
      <c r="S1005">
        <v>72</v>
      </c>
    </row>
    <row r="1006" spans="1:19" x14ac:dyDescent="0.35">
      <c r="A1006" s="12">
        <f>marketing_campaign[[#This Row],[Response]]+marketing_campaign[[#This Row],[AcceptedCmp2]]+marketing_campaign[[#This Row],[AcceptedCmp1]]+marketing_campaign[[#This Row],[AcceptedCmp5]]+marketing_campaign[[#This Row],[AcceptedCmp4]]+marketing_campaign[[#This Row],[AcceptedCmp3]]</f>
        <v>0</v>
      </c>
      <c r="B1006" s="11">
        <v>36930</v>
      </c>
      <c r="I1006">
        <v>1954</v>
      </c>
      <c r="S1006">
        <v>72</v>
      </c>
    </row>
    <row r="1007" spans="1:19" x14ac:dyDescent="0.35">
      <c r="A1007" s="11">
        <f>marketing_campaign[[#This Row],[Response]]+marketing_campaign[[#This Row],[AcceptedCmp2]]+marketing_campaign[[#This Row],[AcceptedCmp1]]+marketing_campaign[[#This Row],[AcceptedCmp5]]+marketing_campaign[[#This Row],[AcceptedCmp4]]+marketing_campaign[[#This Row],[AcceptedCmp3]]</f>
        <v>2</v>
      </c>
      <c r="B1007" s="11">
        <v>36130</v>
      </c>
      <c r="I1007">
        <v>1953</v>
      </c>
      <c r="S1007">
        <v>73</v>
      </c>
    </row>
    <row r="1008" spans="1:19" x14ac:dyDescent="0.35">
      <c r="A1008" s="12">
        <f>marketing_campaign[[#This Row],[Response]]+marketing_campaign[[#This Row],[AcceptedCmp2]]+marketing_campaign[[#This Row],[AcceptedCmp1]]+marketing_campaign[[#This Row],[AcceptedCmp5]]+marketing_campaign[[#This Row],[AcceptedCmp4]]+marketing_campaign[[#This Row],[AcceptedCmp3]]</f>
        <v>0</v>
      </c>
      <c r="B1008" s="11">
        <v>65569</v>
      </c>
      <c r="I1008">
        <v>1952</v>
      </c>
      <c r="S1008">
        <v>74</v>
      </c>
    </row>
    <row r="1009" spans="1:19" x14ac:dyDescent="0.35">
      <c r="A1009" s="11">
        <f>marketing_campaign[[#This Row],[Response]]+marketing_campaign[[#This Row],[AcceptedCmp2]]+marketing_campaign[[#This Row],[AcceptedCmp1]]+marketing_campaign[[#This Row],[AcceptedCmp5]]+marketing_campaign[[#This Row],[AcceptedCmp4]]+marketing_campaign[[#This Row],[AcceptedCmp3]]</f>
        <v>1</v>
      </c>
      <c r="B1009" s="11">
        <v>83844</v>
      </c>
      <c r="I1009">
        <v>1968</v>
      </c>
      <c r="S1009">
        <v>58</v>
      </c>
    </row>
    <row r="1010" spans="1:19" x14ac:dyDescent="0.35">
      <c r="A1010" s="12">
        <f>marketing_campaign[[#This Row],[Response]]+marketing_campaign[[#This Row],[AcceptedCmp2]]+marketing_campaign[[#This Row],[AcceptedCmp1]]+marketing_campaign[[#This Row],[AcceptedCmp5]]+marketing_campaign[[#This Row],[AcceptedCmp4]]+marketing_campaign[[#This Row],[AcceptedCmp3]]</f>
        <v>1</v>
      </c>
      <c r="B1010" s="11">
        <v>19514</v>
      </c>
      <c r="I1010">
        <v>1963</v>
      </c>
      <c r="S1010">
        <v>63</v>
      </c>
    </row>
    <row r="1011" spans="1:19" x14ac:dyDescent="0.35">
      <c r="A1011" s="11">
        <f>marketing_campaign[[#This Row],[Response]]+marketing_campaign[[#This Row],[AcceptedCmp2]]+marketing_campaign[[#This Row],[AcceptedCmp1]]+marketing_campaign[[#This Row],[AcceptedCmp5]]+marketing_campaign[[#This Row],[AcceptedCmp4]]+marketing_campaign[[#This Row],[AcceptedCmp3]]</f>
        <v>0</v>
      </c>
      <c r="B1011" s="11">
        <v>36736</v>
      </c>
      <c r="I1011">
        <v>1979</v>
      </c>
      <c r="S1011">
        <v>47</v>
      </c>
    </row>
    <row r="1012" spans="1:19" x14ac:dyDescent="0.35">
      <c r="A1012" s="12">
        <f>marketing_campaign[[#This Row],[Response]]+marketing_campaign[[#This Row],[AcceptedCmp2]]+marketing_campaign[[#This Row],[AcceptedCmp1]]+marketing_campaign[[#This Row],[AcceptedCmp5]]+marketing_campaign[[#This Row],[AcceptedCmp4]]+marketing_campaign[[#This Row],[AcceptedCmp3]]</f>
        <v>3</v>
      </c>
      <c r="B1012" s="11">
        <v>77568</v>
      </c>
      <c r="I1012">
        <v>1976</v>
      </c>
      <c r="S1012">
        <v>50</v>
      </c>
    </row>
    <row r="1013" spans="1:19" x14ac:dyDescent="0.35">
      <c r="A1013" s="11">
        <f>marketing_campaign[[#This Row],[Response]]+marketing_campaign[[#This Row],[AcceptedCmp2]]+marketing_campaign[[#This Row],[AcceptedCmp1]]+marketing_campaign[[#This Row],[AcceptedCmp5]]+marketing_campaign[[#This Row],[AcceptedCmp4]]+marketing_campaign[[#This Row],[AcceptedCmp3]]</f>
        <v>0</v>
      </c>
      <c r="B1013" s="11">
        <v>49187</v>
      </c>
      <c r="I1013">
        <v>1978</v>
      </c>
      <c r="S1013">
        <v>48</v>
      </c>
    </row>
    <row r="1014" spans="1:19" x14ac:dyDescent="0.35">
      <c r="A1014" s="12">
        <f>marketing_campaign[[#This Row],[Response]]+marketing_campaign[[#This Row],[AcceptedCmp2]]+marketing_campaign[[#This Row],[AcceptedCmp1]]+marketing_campaign[[#This Row],[AcceptedCmp5]]+marketing_campaign[[#This Row],[AcceptedCmp4]]+marketing_campaign[[#This Row],[AcceptedCmp3]]</f>
        <v>0</v>
      </c>
      <c r="B1014" s="11">
        <v>30168</v>
      </c>
      <c r="I1014">
        <v>1968</v>
      </c>
      <c r="S1014">
        <v>58</v>
      </c>
    </row>
    <row r="1015" spans="1:19" x14ac:dyDescent="0.35">
      <c r="A1015" s="11">
        <f>marketing_campaign[[#This Row],[Response]]+marketing_campaign[[#This Row],[AcceptedCmp2]]+marketing_campaign[[#This Row],[AcceptedCmp1]]+marketing_campaign[[#This Row],[AcceptedCmp5]]+marketing_campaign[[#This Row],[AcceptedCmp4]]+marketing_campaign[[#This Row],[AcceptedCmp3]]</f>
        <v>0</v>
      </c>
      <c r="B1015" s="11">
        <v>34053</v>
      </c>
      <c r="I1015">
        <v>1971</v>
      </c>
      <c r="S1015">
        <v>55</v>
      </c>
    </row>
    <row r="1016" spans="1:19" x14ac:dyDescent="0.35">
      <c r="A1016" s="12">
        <f>marketing_campaign[[#This Row],[Response]]+marketing_campaign[[#This Row],[AcceptedCmp2]]+marketing_campaign[[#This Row],[AcceptedCmp1]]+marketing_campaign[[#This Row],[AcceptedCmp5]]+marketing_campaign[[#This Row],[AcceptedCmp4]]+marketing_campaign[[#This Row],[AcceptedCmp3]]</f>
        <v>0</v>
      </c>
      <c r="B1016" s="11">
        <v>38196</v>
      </c>
      <c r="I1016">
        <v>1951</v>
      </c>
      <c r="S1016">
        <v>75</v>
      </c>
    </row>
    <row r="1017" spans="1:19" x14ac:dyDescent="0.35">
      <c r="A1017" s="11">
        <f>marketing_campaign[[#This Row],[Response]]+marketing_campaign[[#This Row],[AcceptedCmp2]]+marketing_campaign[[#This Row],[AcceptedCmp1]]+marketing_campaign[[#This Row],[AcceptedCmp5]]+marketing_campaign[[#This Row],[AcceptedCmp4]]+marketing_campaign[[#This Row],[AcceptedCmp3]]</f>
        <v>0</v>
      </c>
      <c r="B1017" s="11">
        <v>59412</v>
      </c>
      <c r="I1017">
        <v>1965</v>
      </c>
      <c r="S1017">
        <v>61</v>
      </c>
    </row>
    <row r="1018" spans="1:19" x14ac:dyDescent="0.35">
      <c r="A1018" s="12">
        <f>marketing_campaign[[#This Row],[Response]]+marketing_campaign[[#This Row],[AcceptedCmp2]]+marketing_campaign[[#This Row],[AcceptedCmp1]]+marketing_campaign[[#This Row],[AcceptedCmp5]]+marketing_campaign[[#This Row],[AcceptedCmp4]]+marketing_campaign[[#This Row],[AcceptedCmp3]]</f>
        <v>1</v>
      </c>
      <c r="B1018" s="11">
        <v>70924</v>
      </c>
      <c r="I1018">
        <v>1969</v>
      </c>
      <c r="S1018">
        <v>57</v>
      </c>
    </row>
    <row r="1019" spans="1:19" x14ac:dyDescent="0.35">
      <c r="A1019" s="11">
        <f>marketing_campaign[[#This Row],[Response]]+marketing_campaign[[#This Row],[AcceptedCmp2]]+marketing_campaign[[#This Row],[AcceptedCmp1]]+marketing_campaign[[#This Row],[AcceptedCmp5]]+marketing_campaign[[#This Row],[AcceptedCmp4]]+marketing_campaign[[#This Row],[AcceptedCmp3]]</f>
        <v>0</v>
      </c>
      <c r="B1019" s="11">
        <v>54165</v>
      </c>
      <c r="I1019">
        <v>1973</v>
      </c>
      <c r="S1019">
        <v>53</v>
      </c>
    </row>
    <row r="1020" spans="1:19" x14ac:dyDescent="0.35">
      <c r="A1020" s="12">
        <f>marketing_campaign[[#This Row],[Response]]+marketing_campaign[[#This Row],[AcceptedCmp2]]+marketing_campaign[[#This Row],[AcceptedCmp1]]+marketing_campaign[[#This Row],[AcceptedCmp5]]+marketing_campaign[[#This Row],[AcceptedCmp4]]+marketing_campaign[[#This Row],[AcceptedCmp3]]</f>
        <v>0</v>
      </c>
      <c r="B1020" s="11">
        <v>32300</v>
      </c>
      <c r="I1020">
        <v>1976</v>
      </c>
      <c r="S1020">
        <v>50</v>
      </c>
    </row>
    <row r="1021" spans="1:19" x14ac:dyDescent="0.35">
      <c r="A1021" s="11">
        <f>marketing_campaign[[#This Row],[Response]]+marketing_campaign[[#This Row],[AcceptedCmp2]]+marketing_campaign[[#This Row],[AcceptedCmp1]]+marketing_campaign[[#This Row],[AcceptedCmp5]]+marketing_campaign[[#This Row],[AcceptedCmp4]]+marketing_campaign[[#This Row],[AcceptedCmp3]]</f>
        <v>0</v>
      </c>
      <c r="B1021" s="11">
        <v>20180</v>
      </c>
      <c r="I1021">
        <v>1973</v>
      </c>
      <c r="S1021">
        <v>53</v>
      </c>
    </row>
    <row r="1022" spans="1:19" x14ac:dyDescent="0.35">
      <c r="A1022" s="12">
        <f>marketing_campaign[[#This Row],[Response]]+marketing_campaign[[#This Row],[AcceptedCmp2]]+marketing_campaign[[#This Row],[AcceptedCmp1]]+marketing_campaign[[#This Row],[AcceptedCmp5]]+marketing_campaign[[#This Row],[AcceptedCmp4]]+marketing_campaign[[#This Row],[AcceptedCmp3]]</f>
        <v>0</v>
      </c>
      <c r="B1022" s="11">
        <v>34961</v>
      </c>
      <c r="I1022">
        <v>1974</v>
      </c>
      <c r="S1022">
        <v>52</v>
      </c>
    </row>
    <row r="1023" spans="1:19" x14ac:dyDescent="0.35">
      <c r="A1023" s="11">
        <f>marketing_campaign[[#This Row],[Response]]+marketing_campaign[[#This Row],[AcceptedCmp2]]+marketing_campaign[[#This Row],[AcceptedCmp1]]+marketing_campaign[[#This Row],[AcceptedCmp5]]+marketing_campaign[[#This Row],[AcceptedCmp4]]+marketing_campaign[[#This Row],[AcceptedCmp3]]</f>
        <v>0</v>
      </c>
      <c r="B1023" s="11">
        <v>28440</v>
      </c>
      <c r="I1023">
        <v>1953</v>
      </c>
      <c r="S1023">
        <v>73</v>
      </c>
    </row>
    <row r="1024" spans="1:19" x14ac:dyDescent="0.35">
      <c r="A1024" s="12">
        <f>marketing_campaign[[#This Row],[Response]]+marketing_campaign[[#This Row],[AcceptedCmp2]]+marketing_campaign[[#This Row],[AcceptedCmp1]]+marketing_campaign[[#This Row],[AcceptedCmp5]]+marketing_campaign[[#This Row],[AcceptedCmp4]]+marketing_campaign[[#This Row],[AcceptedCmp3]]</f>
        <v>1</v>
      </c>
      <c r="B1024" s="11">
        <v>64504</v>
      </c>
      <c r="I1024">
        <v>1966</v>
      </c>
      <c r="S1024">
        <v>60</v>
      </c>
    </row>
    <row r="1025" spans="1:19" x14ac:dyDescent="0.35">
      <c r="A1025" s="11">
        <f>marketing_campaign[[#This Row],[Response]]+marketing_campaign[[#This Row],[AcceptedCmp2]]+marketing_campaign[[#This Row],[AcceptedCmp1]]+marketing_campaign[[#This Row],[AcceptedCmp5]]+marketing_campaign[[#This Row],[AcceptedCmp4]]+marketing_campaign[[#This Row],[AcceptedCmp3]]</f>
        <v>0</v>
      </c>
      <c r="B1025" s="11">
        <v>33564</v>
      </c>
      <c r="I1025">
        <v>1978</v>
      </c>
      <c r="S1025">
        <v>48</v>
      </c>
    </row>
    <row r="1026" spans="1:19" x14ac:dyDescent="0.35">
      <c r="A1026" s="12">
        <f>marketing_campaign[[#This Row],[Response]]+marketing_campaign[[#This Row],[AcceptedCmp2]]+marketing_campaign[[#This Row],[AcceptedCmp1]]+marketing_campaign[[#This Row],[AcceptedCmp5]]+marketing_campaign[[#This Row],[AcceptedCmp4]]+marketing_campaign[[#This Row],[AcceptedCmp3]]</f>
        <v>0</v>
      </c>
      <c r="B1026" s="11">
        <v>17345</v>
      </c>
      <c r="I1026">
        <v>1967</v>
      </c>
      <c r="S1026">
        <v>59</v>
      </c>
    </row>
    <row r="1027" spans="1:19" x14ac:dyDescent="0.35">
      <c r="A1027" s="11">
        <f>marketing_campaign[[#This Row],[Response]]+marketing_campaign[[#This Row],[AcceptedCmp2]]+marketing_campaign[[#This Row],[AcceptedCmp1]]+marketing_campaign[[#This Row],[AcceptedCmp5]]+marketing_campaign[[#This Row],[AcceptedCmp4]]+marketing_campaign[[#This Row],[AcceptedCmp3]]</f>
        <v>0</v>
      </c>
      <c r="B1027" s="11">
        <v>56320</v>
      </c>
      <c r="I1027">
        <v>1978</v>
      </c>
      <c r="S1027">
        <v>48</v>
      </c>
    </row>
    <row r="1028" spans="1:19" x14ac:dyDescent="0.35">
      <c r="A1028" s="12">
        <f>marketing_campaign[[#This Row],[Response]]+marketing_campaign[[#This Row],[AcceptedCmp2]]+marketing_campaign[[#This Row],[AcceptedCmp1]]+marketing_campaign[[#This Row],[AcceptedCmp5]]+marketing_campaign[[#This Row],[AcceptedCmp4]]+marketing_campaign[[#This Row],[AcceptedCmp3]]</f>
        <v>2</v>
      </c>
      <c r="B1028" s="11">
        <v>28647</v>
      </c>
      <c r="I1028">
        <v>1987</v>
      </c>
      <c r="S1028">
        <v>39</v>
      </c>
    </row>
    <row r="1029" spans="1:19" x14ac:dyDescent="0.35">
      <c r="A1029" s="11">
        <f>marketing_campaign[[#This Row],[Response]]+marketing_campaign[[#This Row],[AcceptedCmp2]]+marketing_campaign[[#This Row],[AcceptedCmp1]]+marketing_campaign[[#This Row],[AcceptedCmp5]]+marketing_campaign[[#This Row],[AcceptedCmp4]]+marketing_campaign[[#This Row],[AcceptedCmp3]]</f>
        <v>0</v>
      </c>
      <c r="B1029" s="11">
        <v>15038</v>
      </c>
      <c r="I1029">
        <v>1958</v>
      </c>
      <c r="S1029">
        <v>68</v>
      </c>
    </row>
    <row r="1030" spans="1:19" x14ac:dyDescent="0.35">
      <c r="A1030" s="12">
        <f>marketing_campaign[[#This Row],[Response]]+marketing_campaign[[#This Row],[AcceptedCmp2]]+marketing_campaign[[#This Row],[AcceptedCmp1]]+marketing_campaign[[#This Row],[AcceptedCmp5]]+marketing_campaign[[#This Row],[AcceptedCmp4]]+marketing_campaign[[#This Row],[AcceptedCmp3]]</f>
        <v>0</v>
      </c>
      <c r="B1030" s="11">
        <v>32173</v>
      </c>
      <c r="I1030">
        <v>1964</v>
      </c>
      <c r="S1030">
        <v>62</v>
      </c>
    </row>
    <row r="1031" spans="1:19" x14ac:dyDescent="0.35">
      <c r="A1031" s="11">
        <f>marketing_campaign[[#This Row],[Response]]+marketing_campaign[[#This Row],[AcceptedCmp2]]+marketing_campaign[[#This Row],[AcceptedCmp1]]+marketing_campaign[[#This Row],[AcceptedCmp5]]+marketing_campaign[[#This Row],[AcceptedCmp4]]+marketing_campaign[[#This Row],[AcceptedCmp3]]</f>
        <v>0</v>
      </c>
      <c r="B1031" s="11">
        <v>68316</v>
      </c>
      <c r="I1031">
        <v>1971</v>
      </c>
      <c r="S1031">
        <v>55</v>
      </c>
    </row>
    <row r="1032" spans="1:19" x14ac:dyDescent="0.35">
      <c r="A1032" s="12">
        <f>marketing_campaign[[#This Row],[Response]]+marketing_campaign[[#This Row],[AcceptedCmp2]]+marketing_campaign[[#This Row],[AcceptedCmp1]]+marketing_campaign[[#This Row],[AcceptedCmp5]]+marketing_campaign[[#This Row],[AcceptedCmp4]]+marketing_campaign[[#This Row],[AcceptedCmp3]]</f>
        <v>2</v>
      </c>
      <c r="B1032" s="11">
        <v>74538</v>
      </c>
      <c r="I1032">
        <v>1971</v>
      </c>
      <c r="S1032">
        <v>55</v>
      </c>
    </row>
    <row r="1033" spans="1:19" x14ac:dyDescent="0.35">
      <c r="A1033" s="11">
        <f>marketing_campaign[[#This Row],[Response]]+marketing_campaign[[#This Row],[AcceptedCmp2]]+marketing_campaign[[#This Row],[AcceptedCmp1]]+marketing_campaign[[#This Row],[AcceptedCmp5]]+marketing_campaign[[#This Row],[AcceptedCmp4]]+marketing_campaign[[#This Row],[AcceptedCmp3]]</f>
        <v>1</v>
      </c>
      <c r="B1033" s="11">
        <v>91700</v>
      </c>
      <c r="I1033">
        <v>1969</v>
      </c>
      <c r="S1033">
        <v>57</v>
      </c>
    </row>
    <row r="1034" spans="1:19" x14ac:dyDescent="0.35">
      <c r="A1034" s="12">
        <f>marketing_campaign[[#This Row],[Response]]+marketing_campaign[[#This Row],[AcceptedCmp2]]+marketing_campaign[[#This Row],[AcceptedCmp1]]+marketing_campaign[[#This Row],[AcceptedCmp5]]+marketing_campaign[[#This Row],[AcceptedCmp4]]+marketing_campaign[[#This Row],[AcceptedCmp3]]</f>
        <v>0</v>
      </c>
      <c r="B1034" s="11">
        <v>68695</v>
      </c>
      <c r="I1034">
        <v>1977</v>
      </c>
      <c r="S1034">
        <v>49</v>
      </c>
    </row>
    <row r="1035" spans="1:19" x14ac:dyDescent="0.35">
      <c r="A1035" s="11">
        <f>marketing_campaign[[#This Row],[Response]]+marketing_campaign[[#This Row],[AcceptedCmp2]]+marketing_campaign[[#This Row],[AcceptedCmp1]]+marketing_campaign[[#This Row],[AcceptedCmp5]]+marketing_campaign[[#This Row],[AcceptedCmp4]]+marketing_campaign[[#This Row],[AcceptedCmp3]]</f>
        <v>0</v>
      </c>
      <c r="B1035" s="11">
        <v>31056</v>
      </c>
      <c r="I1035">
        <v>1973</v>
      </c>
      <c r="S1035">
        <v>53</v>
      </c>
    </row>
    <row r="1036" spans="1:19" x14ac:dyDescent="0.35">
      <c r="A1036" s="12">
        <f>marketing_campaign[[#This Row],[Response]]+marketing_campaign[[#This Row],[AcceptedCmp2]]+marketing_campaign[[#This Row],[AcceptedCmp1]]+marketing_campaign[[#This Row],[AcceptedCmp5]]+marketing_campaign[[#This Row],[AcceptedCmp4]]+marketing_campaign[[#This Row],[AcceptedCmp3]]</f>
        <v>1</v>
      </c>
      <c r="B1036" s="11">
        <v>79593</v>
      </c>
      <c r="I1036">
        <v>1980</v>
      </c>
      <c r="S1036">
        <v>46</v>
      </c>
    </row>
    <row r="1037" spans="1:19" x14ac:dyDescent="0.35">
      <c r="A1037" s="11">
        <f>marketing_campaign[[#This Row],[Response]]+marketing_campaign[[#This Row],[AcceptedCmp2]]+marketing_campaign[[#This Row],[AcceptedCmp1]]+marketing_campaign[[#This Row],[AcceptedCmp5]]+marketing_campaign[[#This Row],[AcceptedCmp4]]+marketing_campaign[[#This Row],[AcceptedCmp3]]</f>
        <v>0</v>
      </c>
      <c r="B1037" s="11">
        <v>28071</v>
      </c>
      <c r="I1037">
        <v>1958</v>
      </c>
      <c r="S1037">
        <v>68</v>
      </c>
    </row>
    <row r="1038" spans="1:19" x14ac:dyDescent="0.35">
      <c r="A1038" s="12">
        <f>marketing_campaign[[#This Row],[Response]]+marketing_campaign[[#This Row],[AcceptedCmp2]]+marketing_campaign[[#This Row],[AcceptedCmp1]]+marketing_campaign[[#This Row],[AcceptedCmp5]]+marketing_campaign[[#This Row],[AcceptedCmp4]]+marketing_campaign[[#This Row],[AcceptedCmp3]]</f>
        <v>0</v>
      </c>
      <c r="B1038" s="11">
        <v>37334</v>
      </c>
      <c r="I1038">
        <v>1972</v>
      </c>
      <c r="S1038">
        <v>54</v>
      </c>
    </row>
    <row r="1039" spans="1:19" x14ac:dyDescent="0.35">
      <c r="A1039" s="11">
        <f>marketing_campaign[[#This Row],[Response]]+marketing_campaign[[#This Row],[AcceptedCmp2]]+marketing_campaign[[#This Row],[AcceptedCmp1]]+marketing_campaign[[#This Row],[AcceptedCmp5]]+marketing_campaign[[#This Row],[AcceptedCmp4]]+marketing_campaign[[#This Row],[AcceptedCmp3]]</f>
        <v>0</v>
      </c>
      <c r="B1039" s="11">
        <v>46423</v>
      </c>
      <c r="I1039">
        <v>1971</v>
      </c>
      <c r="S1039">
        <v>55</v>
      </c>
    </row>
    <row r="1040" spans="1:19" x14ac:dyDescent="0.35">
      <c r="A1040" s="12">
        <f>marketing_campaign[[#This Row],[Response]]+marketing_campaign[[#This Row],[AcceptedCmp2]]+marketing_campaign[[#This Row],[AcceptedCmp1]]+marketing_campaign[[#This Row],[AcceptedCmp5]]+marketing_campaign[[#This Row],[AcceptedCmp4]]+marketing_campaign[[#This Row],[AcceptedCmp3]]</f>
        <v>2</v>
      </c>
      <c r="B1040" s="11">
        <v>37126</v>
      </c>
      <c r="I1040">
        <v>1953</v>
      </c>
      <c r="S1040">
        <v>73</v>
      </c>
    </row>
    <row r="1041" spans="1:19" x14ac:dyDescent="0.35">
      <c r="A1041" s="11">
        <f>marketing_campaign[[#This Row],[Response]]+marketing_campaign[[#This Row],[AcceptedCmp2]]+marketing_campaign[[#This Row],[AcceptedCmp1]]+marketing_campaign[[#This Row],[AcceptedCmp5]]+marketing_campaign[[#This Row],[AcceptedCmp4]]+marketing_campaign[[#This Row],[AcceptedCmp3]]</f>
        <v>0</v>
      </c>
      <c r="B1041" s="11">
        <v>47703</v>
      </c>
      <c r="I1041">
        <v>1959</v>
      </c>
      <c r="S1041">
        <v>67</v>
      </c>
    </row>
    <row r="1042" spans="1:19" x14ac:dyDescent="0.35">
      <c r="A1042" s="12">
        <f>marketing_campaign[[#This Row],[Response]]+marketing_campaign[[#This Row],[AcceptedCmp2]]+marketing_campaign[[#This Row],[AcceptedCmp1]]+marketing_campaign[[#This Row],[AcceptedCmp5]]+marketing_campaign[[#This Row],[AcceptedCmp4]]+marketing_campaign[[#This Row],[AcceptedCmp3]]</f>
        <v>1</v>
      </c>
      <c r="B1042" s="11">
        <v>61180</v>
      </c>
      <c r="I1042">
        <v>1954</v>
      </c>
      <c r="S1042">
        <v>72</v>
      </c>
    </row>
    <row r="1043" spans="1:19" x14ac:dyDescent="0.35">
      <c r="A1043" s="11">
        <f>marketing_campaign[[#This Row],[Response]]+marketing_campaign[[#This Row],[AcceptedCmp2]]+marketing_campaign[[#This Row],[AcceptedCmp1]]+marketing_campaign[[#This Row],[AcceptedCmp5]]+marketing_campaign[[#This Row],[AcceptedCmp4]]+marketing_campaign[[#This Row],[AcceptedCmp3]]</f>
        <v>0</v>
      </c>
      <c r="B1043" s="11">
        <v>38998</v>
      </c>
      <c r="I1043">
        <v>1991</v>
      </c>
      <c r="S1043">
        <v>35</v>
      </c>
    </row>
    <row r="1044" spans="1:19" x14ac:dyDescent="0.35">
      <c r="A1044" s="12">
        <f>marketing_campaign[[#This Row],[Response]]+marketing_campaign[[#This Row],[AcceptedCmp2]]+marketing_campaign[[#This Row],[AcceptedCmp1]]+marketing_campaign[[#This Row],[AcceptedCmp5]]+marketing_campaign[[#This Row],[AcceptedCmp4]]+marketing_campaign[[#This Row],[AcceptedCmp3]]</f>
        <v>0</v>
      </c>
      <c r="B1044" s="11">
        <v>8028</v>
      </c>
      <c r="I1044">
        <v>1962</v>
      </c>
      <c r="S1044">
        <v>64</v>
      </c>
    </row>
    <row r="1045" spans="1:19" x14ac:dyDescent="0.35">
      <c r="A1045" s="11">
        <f>marketing_campaign[[#This Row],[Response]]+marketing_campaign[[#This Row],[AcceptedCmp2]]+marketing_campaign[[#This Row],[AcceptedCmp1]]+marketing_campaign[[#This Row],[AcceptedCmp5]]+marketing_campaign[[#This Row],[AcceptedCmp4]]+marketing_campaign[[#This Row],[AcceptedCmp3]]</f>
        <v>1</v>
      </c>
      <c r="B1045" s="11">
        <v>76081</v>
      </c>
      <c r="I1045">
        <v>1986</v>
      </c>
      <c r="S1045">
        <v>40</v>
      </c>
    </row>
    <row r="1046" spans="1:19" x14ac:dyDescent="0.35">
      <c r="A1046" s="12">
        <f>marketing_campaign[[#This Row],[Response]]+marketing_campaign[[#This Row],[AcceptedCmp2]]+marketing_campaign[[#This Row],[AcceptedCmp1]]+marketing_campaign[[#This Row],[AcceptedCmp5]]+marketing_campaign[[#This Row],[AcceptedCmp4]]+marketing_campaign[[#This Row],[AcceptedCmp3]]</f>
        <v>1</v>
      </c>
      <c r="B1046" s="11">
        <v>34728</v>
      </c>
      <c r="I1046">
        <v>1965</v>
      </c>
      <c r="S1046">
        <v>61</v>
      </c>
    </row>
    <row r="1047" spans="1:19" x14ac:dyDescent="0.35">
      <c r="A1047" s="11">
        <f>marketing_campaign[[#This Row],[Response]]+marketing_campaign[[#This Row],[AcceptedCmp2]]+marketing_campaign[[#This Row],[AcceptedCmp1]]+marketing_campaign[[#This Row],[AcceptedCmp5]]+marketing_campaign[[#This Row],[AcceptedCmp4]]+marketing_campaign[[#This Row],[AcceptedCmp3]]</f>
        <v>0</v>
      </c>
      <c r="B1047" s="11">
        <v>33168</v>
      </c>
      <c r="I1047">
        <v>1966</v>
      </c>
      <c r="S1047">
        <v>60</v>
      </c>
    </row>
    <row r="1048" spans="1:19" x14ac:dyDescent="0.35">
      <c r="A1048" s="12">
        <f>marketing_campaign[[#This Row],[Response]]+marketing_campaign[[#This Row],[AcceptedCmp2]]+marketing_campaign[[#This Row],[AcceptedCmp1]]+marketing_campaign[[#This Row],[AcceptedCmp5]]+marketing_campaign[[#This Row],[AcceptedCmp4]]+marketing_campaign[[#This Row],[AcceptedCmp3]]</f>
        <v>0</v>
      </c>
      <c r="B1048" s="11">
        <v>33585</v>
      </c>
      <c r="I1048">
        <v>1960</v>
      </c>
      <c r="S1048">
        <v>66</v>
      </c>
    </row>
    <row r="1049" spans="1:19" x14ac:dyDescent="0.35">
      <c r="A1049" s="11">
        <f>marketing_campaign[[#This Row],[Response]]+marketing_campaign[[#This Row],[AcceptedCmp2]]+marketing_campaign[[#This Row],[AcceptedCmp1]]+marketing_campaign[[#This Row],[AcceptedCmp5]]+marketing_campaign[[#This Row],[AcceptedCmp4]]+marketing_campaign[[#This Row],[AcceptedCmp3]]</f>
        <v>0</v>
      </c>
      <c r="B1049" s="11">
        <v>77037</v>
      </c>
      <c r="I1049">
        <v>1984</v>
      </c>
      <c r="S1049">
        <v>42</v>
      </c>
    </row>
    <row r="1050" spans="1:19" x14ac:dyDescent="0.35">
      <c r="A1050" s="12">
        <f>marketing_campaign[[#This Row],[Response]]+marketing_campaign[[#This Row],[AcceptedCmp2]]+marketing_campaign[[#This Row],[AcceptedCmp1]]+marketing_campaign[[#This Row],[AcceptedCmp5]]+marketing_campaign[[#This Row],[AcceptedCmp4]]+marketing_campaign[[#This Row],[AcceptedCmp3]]</f>
        <v>1</v>
      </c>
      <c r="B1050" s="11">
        <v>35196</v>
      </c>
      <c r="I1050">
        <v>1966</v>
      </c>
      <c r="S1050">
        <v>60</v>
      </c>
    </row>
    <row r="1051" spans="1:19" x14ac:dyDescent="0.35">
      <c r="A1051" s="11">
        <f>marketing_campaign[[#This Row],[Response]]+marketing_campaign[[#This Row],[AcceptedCmp2]]+marketing_campaign[[#This Row],[AcceptedCmp1]]+marketing_campaign[[#This Row],[AcceptedCmp5]]+marketing_campaign[[#This Row],[AcceptedCmp4]]+marketing_campaign[[#This Row],[AcceptedCmp3]]</f>
        <v>1</v>
      </c>
      <c r="B1051" s="11">
        <v>44529</v>
      </c>
      <c r="I1051">
        <v>1965</v>
      </c>
      <c r="S1051">
        <v>61</v>
      </c>
    </row>
    <row r="1052" spans="1:19" x14ac:dyDescent="0.35">
      <c r="A1052" s="12">
        <f>marketing_campaign[[#This Row],[Response]]+marketing_campaign[[#This Row],[AcceptedCmp2]]+marketing_campaign[[#This Row],[AcceptedCmp1]]+marketing_campaign[[#This Row],[AcceptedCmp5]]+marketing_campaign[[#This Row],[AcceptedCmp4]]+marketing_campaign[[#This Row],[AcceptedCmp3]]</f>
        <v>1</v>
      </c>
      <c r="B1052" s="11">
        <v>70924</v>
      </c>
      <c r="I1052">
        <v>1966</v>
      </c>
      <c r="S1052">
        <v>60</v>
      </c>
    </row>
    <row r="1053" spans="1:19" x14ac:dyDescent="0.35">
      <c r="A1053" s="11">
        <f>marketing_campaign[[#This Row],[Response]]+marketing_campaign[[#This Row],[AcceptedCmp2]]+marketing_campaign[[#This Row],[AcceptedCmp1]]+marketing_campaign[[#This Row],[AcceptedCmp5]]+marketing_campaign[[#This Row],[AcceptedCmp4]]+marketing_campaign[[#This Row],[AcceptedCmp3]]</f>
        <v>1</v>
      </c>
      <c r="B1053" s="11">
        <v>28764</v>
      </c>
      <c r="I1053">
        <v>1949</v>
      </c>
      <c r="S1053">
        <v>77</v>
      </c>
    </row>
    <row r="1054" spans="1:19" x14ac:dyDescent="0.35">
      <c r="A1054" s="12">
        <f>marketing_campaign[[#This Row],[Response]]+marketing_campaign[[#This Row],[AcceptedCmp2]]+marketing_campaign[[#This Row],[AcceptedCmp1]]+marketing_campaign[[#This Row],[AcceptedCmp5]]+marketing_campaign[[#This Row],[AcceptedCmp4]]+marketing_campaign[[#This Row],[AcceptedCmp3]]</f>
        <v>0</v>
      </c>
      <c r="B1054" s="11">
        <v>69098</v>
      </c>
      <c r="I1054">
        <v>1970</v>
      </c>
      <c r="S1054">
        <v>56</v>
      </c>
    </row>
    <row r="1055" spans="1:19" x14ac:dyDescent="0.35">
      <c r="A1055" s="11">
        <f>marketing_campaign[[#This Row],[Response]]+marketing_campaign[[#This Row],[AcceptedCmp2]]+marketing_campaign[[#This Row],[AcceptedCmp1]]+marketing_campaign[[#This Row],[AcceptedCmp5]]+marketing_campaign[[#This Row],[AcceptedCmp4]]+marketing_campaign[[#This Row],[AcceptedCmp3]]</f>
        <v>1</v>
      </c>
      <c r="B1055" s="11">
        <v>25959</v>
      </c>
      <c r="I1055">
        <v>1983</v>
      </c>
      <c r="S1055">
        <v>43</v>
      </c>
    </row>
    <row r="1056" spans="1:19" x14ac:dyDescent="0.35">
      <c r="A1056" s="12">
        <f>marketing_campaign[[#This Row],[Response]]+marketing_campaign[[#This Row],[AcceptedCmp2]]+marketing_campaign[[#This Row],[AcceptedCmp1]]+marketing_campaign[[#This Row],[AcceptedCmp5]]+marketing_campaign[[#This Row],[AcceptedCmp4]]+marketing_campaign[[#This Row],[AcceptedCmp3]]</f>
        <v>0</v>
      </c>
      <c r="B1056" s="11">
        <v>27100</v>
      </c>
      <c r="I1056">
        <v>1985</v>
      </c>
      <c r="S1056">
        <v>41</v>
      </c>
    </row>
    <row r="1057" spans="1:19" x14ac:dyDescent="0.35">
      <c r="A1057" s="11">
        <f>marketing_campaign[[#This Row],[Response]]+marketing_campaign[[#This Row],[AcceptedCmp2]]+marketing_campaign[[#This Row],[AcceptedCmp1]]+marketing_campaign[[#This Row],[AcceptedCmp5]]+marketing_campaign[[#This Row],[AcceptedCmp4]]+marketing_campaign[[#This Row],[AcceptedCmp3]]</f>
        <v>0</v>
      </c>
      <c r="B1057" s="11">
        <v>70596</v>
      </c>
      <c r="I1057">
        <v>1974</v>
      </c>
      <c r="S1057">
        <v>52</v>
      </c>
    </row>
    <row r="1058" spans="1:19" x14ac:dyDescent="0.35">
      <c r="A1058" s="12">
        <f>marketing_campaign[[#This Row],[Response]]+marketing_campaign[[#This Row],[AcceptedCmp2]]+marketing_campaign[[#This Row],[AcceptedCmp1]]+marketing_campaign[[#This Row],[AcceptedCmp5]]+marketing_campaign[[#This Row],[AcceptedCmp4]]+marketing_campaign[[#This Row],[AcceptedCmp3]]</f>
        <v>0</v>
      </c>
      <c r="B1058" s="11">
        <v>42557</v>
      </c>
      <c r="I1058">
        <v>1951</v>
      </c>
      <c r="S1058">
        <v>75</v>
      </c>
    </row>
    <row r="1059" spans="1:19" x14ac:dyDescent="0.35">
      <c r="A1059" s="11">
        <f>marketing_campaign[[#This Row],[Response]]+marketing_campaign[[#This Row],[AcceptedCmp2]]+marketing_campaign[[#This Row],[AcceptedCmp1]]+marketing_campaign[[#This Row],[AcceptedCmp5]]+marketing_campaign[[#This Row],[AcceptedCmp4]]+marketing_campaign[[#This Row],[AcceptedCmp3]]</f>
        <v>0</v>
      </c>
      <c r="B1059" s="11">
        <v>53312</v>
      </c>
      <c r="I1059">
        <v>1952</v>
      </c>
      <c r="S1059">
        <v>74</v>
      </c>
    </row>
    <row r="1060" spans="1:19" x14ac:dyDescent="0.35">
      <c r="A1060" s="12">
        <f>marketing_campaign[[#This Row],[Response]]+marketing_campaign[[#This Row],[AcceptedCmp2]]+marketing_campaign[[#This Row],[AcceptedCmp1]]+marketing_campaign[[#This Row],[AcceptedCmp5]]+marketing_campaign[[#This Row],[AcceptedCmp4]]+marketing_campaign[[#This Row],[AcceptedCmp3]]</f>
        <v>0</v>
      </c>
      <c r="B1060" s="11">
        <v>72228</v>
      </c>
      <c r="I1060">
        <v>1987</v>
      </c>
      <c r="S1060">
        <v>39</v>
      </c>
    </row>
    <row r="1061" spans="1:19" x14ac:dyDescent="0.35">
      <c r="A1061" s="11">
        <f>marketing_campaign[[#This Row],[Response]]+marketing_campaign[[#This Row],[AcceptedCmp2]]+marketing_campaign[[#This Row],[AcceptedCmp1]]+marketing_campaign[[#This Row],[AcceptedCmp5]]+marketing_campaign[[#This Row],[AcceptedCmp4]]+marketing_campaign[[#This Row],[AcceptedCmp3]]</f>
        <v>0</v>
      </c>
      <c r="B1061" s="11">
        <v>67605</v>
      </c>
      <c r="I1061">
        <v>1949</v>
      </c>
      <c r="S1061">
        <v>77</v>
      </c>
    </row>
    <row r="1062" spans="1:19" x14ac:dyDescent="0.35">
      <c r="A1062" s="12">
        <f>marketing_campaign[[#This Row],[Response]]+marketing_campaign[[#This Row],[AcceptedCmp2]]+marketing_campaign[[#This Row],[AcceptedCmp1]]+marketing_campaign[[#This Row],[AcceptedCmp5]]+marketing_campaign[[#This Row],[AcceptedCmp4]]+marketing_campaign[[#This Row],[AcceptedCmp3]]</f>
        <v>1</v>
      </c>
      <c r="B1062" s="11">
        <v>62845</v>
      </c>
      <c r="I1062">
        <v>1958</v>
      </c>
      <c r="S1062">
        <v>68</v>
      </c>
    </row>
    <row r="1063" spans="1:19" x14ac:dyDescent="0.35">
      <c r="A1063" s="11">
        <f>marketing_campaign[[#This Row],[Response]]+marketing_campaign[[#This Row],[AcceptedCmp2]]+marketing_campaign[[#This Row],[AcceptedCmp1]]+marketing_campaign[[#This Row],[AcceptedCmp5]]+marketing_campaign[[#This Row],[AcceptedCmp4]]+marketing_campaign[[#This Row],[AcceptedCmp3]]</f>
        <v>1</v>
      </c>
      <c r="B1063" s="11">
        <v>65196</v>
      </c>
      <c r="I1063">
        <v>1987</v>
      </c>
      <c r="S1063">
        <v>39</v>
      </c>
    </row>
    <row r="1064" spans="1:19" x14ac:dyDescent="0.35">
      <c r="A1064" s="12">
        <f>marketing_campaign[[#This Row],[Response]]+marketing_campaign[[#This Row],[AcceptedCmp2]]+marketing_campaign[[#This Row],[AcceptedCmp1]]+marketing_campaign[[#This Row],[AcceptedCmp5]]+marketing_campaign[[#This Row],[AcceptedCmp4]]+marketing_campaign[[#This Row],[AcceptedCmp3]]</f>
        <v>1</v>
      </c>
      <c r="B1064" s="11">
        <v>42000</v>
      </c>
      <c r="I1064">
        <v>1973</v>
      </c>
      <c r="S1064">
        <v>53</v>
      </c>
    </row>
    <row r="1065" spans="1:19" x14ac:dyDescent="0.35">
      <c r="A1065" s="11">
        <f>marketing_campaign[[#This Row],[Response]]+marketing_campaign[[#This Row],[AcceptedCmp2]]+marketing_campaign[[#This Row],[AcceptedCmp1]]+marketing_campaign[[#This Row],[AcceptedCmp5]]+marketing_campaign[[#This Row],[AcceptedCmp4]]+marketing_campaign[[#This Row],[AcceptedCmp3]]</f>
        <v>1</v>
      </c>
      <c r="B1065" s="11">
        <v>35860</v>
      </c>
      <c r="I1065">
        <v>1964</v>
      </c>
      <c r="S1065">
        <v>62</v>
      </c>
    </row>
    <row r="1066" spans="1:19" x14ac:dyDescent="0.35">
      <c r="A1066" s="12">
        <f>marketing_campaign[[#This Row],[Response]]+marketing_campaign[[#This Row],[AcceptedCmp2]]+marketing_campaign[[#This Row],[AcceptedCmp1]]+marketing_campaign[[#This Row],[AcceptedCmp5]]+marketing_campaign[[#This Row],[AcceptedCmp4]]+marketing_campaign[[#This Row],[AcceptedCmp3]]</f>
        <v>0</v>
      </c>
      <c r="B1066" s="11">
        <v>65526</v>
      </c>
      <c r="I1066">
        <v>1961</v>
      </c>
      <c r="S1066">
        <v>65</v>
      </c>
    </row>
    <row r="1067" spans="1:19" x14ac:dyDescent="0.35">
      <c r="A1067" s="11">
        <f>marketing_campaign[[#This Row],[Response]]+marketing_campaign[[#This Row],[AcceptedCmp2]]+marketing_campaign[[#This Row],[AcceptedCmp1]]+marketing_campaign[[#This Row],[AcceptedCmp5]]+marketing_campaign[[#This Row],[AcceptedCmp4]]+marketing_campaign[[#This Row],[AcceptedCmp3]]</f>
        <v>0</v>
      </c>
      <c r="B1067" s="11">
        <v>16860</v>
      </c>
      <c r="I1067">
        <v>1992</v>
      </c>
      <c r="S1067">
        <v>34</v>
      </c>
    </row>
    <row r="1068" spans="1:19" x14ac:dyDescent="0.35">
      <c r="A1068" s="12">
        <f>marketing_campaign[[#This Row],[Response]]+marketing_campaign[[#This Row],[AcceptedCmp2]]+marketing_campaign[[#This Row],[AcceptedCmp1]]+marketing_campaign[[#This Row],[AcceptedCmp5]]+marketing_campaign[[#This Row],[AcceptedCmp4]]+marketing_campaign[[#This Row],[AcceptedCmp3]]</f>
        <v>3</v>
      </c>
      <c r="B1068" s="11">
        <v>83528</v>
      </c>
      <c r="I1068">
        <v>1965</v>
      </c>
      <c r="S1068">
        <v>61</v>
      </c>
    </row>
    <row r="1069" spans="1:19" x14ac:dyDescent="0.35">
      <c r="A1069" s="11">
        <f>marketing_campaign[[#This Row],[Response]]+marketing_campaign[[#This Row],[AcceptedCmp2]]+marketing_campaign[[#This Row],[AcceptedCmp1]]+marketing_campaign[[#This Row],[AcceptedCmp5]]+marketing_campaign[[#This Row],[AcceptedCmp4]]+marketing_campaign[[#This Row],[AcceptedCmp3]]</f>
        <v>0</v>
      </c>
      <c r="B1069" s="11">
        <v>64176</v>
      </c>
      <c r="I1069">
        <v>1956</v>
      </c>
      <c r="S1069">
        <v>70</v>
      </c>
    </row>
    <row r="1070" spans="1:19" x14ac:dyDescent="0.35">
      <c r="A1070" s="12">
        <f>marketing_campaign[[#This Row],[Response]]+marketing_campaign[[#This Row],[AcceptedCmp2]]+marketing_campaign[[#This Row],[AcceptedCmp1]]+marketing_campaign[[#This Row],[AcceptedCmp5]]+marketing_campaign[[#This Row],[AcceptedCmp4]]+marketing_campaign[[#This Row],[AcceptedCmp3]]</f>
        <v>0</v>
      </c>
      <c r="B1070" s="11">
        <v>22304</v>
      </c>
      <c r="I1070">
        <v>1978</v>
      </c>
      <c r="S1070">
        <v>48</v>
      </c>
    </row>
    <row r="1071" spans="1:19" x14ac:dyDescent="0.35">
      <c r="A1071" s="11">
        <f>marketing_campaign[[#This Row],[Response]]+marketing_campaign[[#This Row],[AcceptedCmp2]]+marketing_campaign[[#This Row],[AcceptedCmp1]]+marketing_campaign[[#This Row],[AcceptedCmp5]]+marketing_campaign[[#This Row],[AcceptedCmp4]]+marketing_campaign[[#This Row],[AcceptedCmp3]]</f>
        <v>0</v>
      </c>
      <c r="B1071" s="11">
        <v>67023</v>
      </c>
      <c r="I1071">
        <v>1971</v>
      </c>
      <c r="S1071">
        <v>55</v>
      </c>
    </row>
    <row r="1072" spans="1:19" x14ac:dyDescent="0.35">
      <c r="A1072" s="12">
        <f>marketing_campaign[[#This Row],[Response]]+marketing_campaign[[#This Row],[AcceptedCmp2]]+marketing_campaign[[#This Row],[AcceptedCmp1]]+marketing_campaign[[#This Row],[AcceptedCmp5]]+marketing_campaign[[#This Row],[AcceptedCmp4]]+marketing_campaign[[#This Row],[AcceptedCmp3]]</f>
        <v>0</v>
      </c>
      <c r="B1072" s="11">
        <v>32892</v>
      </c>
      <c r="I1072">
        <v>1966</v>
      </c>
      <c r="S1072">
        <v>60</v>
      </c>
    </row>
    <row r="1073" spans="1:19" x14ac:dyDescent="0.35">
      <c r="A1073" s="11">
        <f>marketing_campaign[[#This Row],[Response]]+marketing_campaign[[#This Row],[AcceptedCmp2]]+marketing_campaign[[#This Row],[AcceptedCmp1]]+marketing_campaign[[#This Row],[AcceptedCmp5]]+marketing_campaign[[#This Row],[AcceptedCmp4]]+marketing_campaign[[#This Row],[AcceptedCmp3]]</f>
        <v>0</v>
      </c>
      <c r="B1073" s="11">
        <v>70713</v>
      </c>
      <c r="I1073">
        <v>1955</v>
      </c>
      <c r="S1073">
        <v>71</v>
      </c>
    </row>
    <row r="1074" spans="1:19" x14ac:dyDescent="0.35">
      <c r="A1074" s="12">
        <f>marketing_campaign[[#This Row],[Response]]+marketing_campaign[[#This Row],[AcceptedCmp2]]+marketing_campaign[[#This Row],[AcceptedCmp1]]+marketing_campaign[[#This Row],[AcceptedCmp5]]+marketing_campaign[[#This Row],[AcceptedCmp4]]+marketing_campaign[[#This Row],[AcceptedCmp3]]</f>
        <v>0</v>
      </c>
      <c r="B1074" s="11">
        <v>59925</v>
      </c>
      <c r="I1074">
        <v>1953</v>
      </c>
      <c r="S1074">
        <v>73</v>
      </c>
    </row>
    <row r="1075" spans="1:19" x14ac:dyDescent="0.35">
      <c r="A1075" s="11">
        <f>marketing_campaign[[#This Row],[Response]]+marketing_campaign[[#This Row],[AcceptedCmp2]]+marketing_campaign[[#This Row],[AcceptedCmp1]]+marketing_campaign[[#This Row],[AcceptedCmp5]]+marketing_campaign[[#This Row],[AcceptedCmp4]]+marketing_campaign[[#This Row],[AcceptedCmp3]]</f>
        <v>0</v>
      </c>
      <c r="B1075" s="11">
        <v>39722</v>
      </c>
      <c r="I1075">
        <v>1958</v>
      </c>
      <c r="S1075">
        <v>68</v>
      </c>
    </row>
    <row r="1076" spans="1:19" x14ac:dyDescent="0.35">
      <c r="A1076" s="12">
        <f>marketing_campaign[[#This Row],[Response]]+marketing_campaign[[#This Row],[AcceptedCmp2]]+marketing_campaign[[#This Row],[AcceptedCmp1]]+marketing_campaign[[#This Row],[AcceptedCmp5]]+marketing_campaign[[#This Row],[AcceptedCmp4]]+marketing_campaign[[#This Row],[AcceptedCmp3]]</f>
        <v>0</v>
      </c>
      <c r="B1076" s="11">
        <v>46610</v>
      </c>
      <c r="I1076">
        <v>1961</v>
      </c>
      <c r="S1076">
        <v>65</v>
      </c>
    </row>
    <row r="1077" spans="1:19" x14ac:dyDescent="0.35">
      <c r="A1077" s="11">
        <f>marketing_campaign[[#This Row],[Response]]+marketing_campaign[[#This Row],[AcceptedCmp2]]+marketing_campaign[[#This Row],[AcceptedCmp1]]+marketing_campaign[[#This Row],[AcceptedCmp5]]+marketing_campaign[[#This Row],[AcceptedCmp4]]+marketing_campaign[[#This Row],[AcceptedCmp3]]</f>
        <v>1</v>
      </c>
      <c r="B1077" s="11">
        <v>88347</v>
      </c>
      <c r="I1077">
        <v>1981</v>
      </c>
      <c r="S1077">
        <v>45</v>
      </c>
    </row>
    <row r="1078" spans="1:19" x14ac:dyDescent="0.35">
      <c r="A1078" s="12">
        <f>marketing_campaign[[#This Row],[Response]]+marketing_campaign[[#This Row],[AcceptedCmp2]]+marketing_campaign[[#This Row],[AcceptedCmp1]]+marketing_campaign[[#This Row],[AcceptedCmp5]]+marketing_campaign[[#This Row],[AcceptedCmp4]]+marketing_campaign[[#This Row],[AcceptedCmp3]]</f>
        <v>2</v>
      </c>
      <c r="B1078" s="11">
        <v>87171</v>
      </c>
      <c r="I1078">
        <v>1976</v>
      </c>
      <c r="S1078">
        <v>50</v>
      </c>
    </row>
    <row r="1079" spans="1:19" x14ac:dyDescent="0.35">
      <c r="A1079" s="11">
        <f>marketing_campaign[[#This Row],[Response]]+marketing_campaign[[#This Row],[AcceptedCmp2]]+marketing_campaign[[#This Row],[AcceptedCmp1]]+marketing_campaign[[#This Row],[AcceptedCmp5]]+marketing_campaign[[#This Row],[AcceptedCmp4]]+marketing_campaign[[#This Row],[AcceptedCmp3]]</f>
        <v>0</v>
      </c>
      <c r="B1079" s="11">
        <v>26907</v>
      </c>
      <c r="I1079">
        <v>1968</v>
      </c>
      <c r="S1079">
        <v>58</v>
      </c>
    </row>
    <row r="1080" spans="1:19" x14ac:dyDescent="0.35">
      <c r="A1080" s="12">
        <f>marketing_campaign[[#This Row],[Response]]+marketing_campaign[[#This Row],[AcceptedCmp2]]+marketing_campaign[[#This Row],[AcceptedCmp1]]+marketing_campaign[[#This Row],[AcceptedCmp5]]+marketing_campaign[[#This Row],[AcceptedCmp4]]+marketing_campaign[[#This Row],[AcceptedCmp3]]</f>
        <v>0</v>
      </c>
      <c r="B1080" s="11">
        <v>50014</v>
      </c>
      <c r="I1080">
        <v>1978</v>
      </c>
      <c r="S1080">
        <v>48</v>
      </c>
    </row>
    <row r="1081" spans="1:19" x14ac:dyDescent="0.35">
      <c r="A1081" s="11">
        <f>marketing_campaign[[#This Row],[Response]]+marketing_campaign[[#This Row],[AcceptedCmp2]]+marketing_campaign[[#This Row],[AcceptedCmp1]]+marketing_campaign[[#This Row],[AcceptedCmp5]]+marketing_campaign[[#This Row],[AcceptedCmp4]]+marketing_campaign[[#This Row],[AcceptedCmp3]]</f>
        <v>0</v>
      </c>
      <c r="B1081" s="11">
        <v>41014</v>
      </c>
      <c r="I1081">
        <v>1965</v>
      </c>
      <c r="S1081">
        <v>61</v>
      </c>
    </row>
    <row r="1082" spans="1:19" x14ac:dyDescent="0.35">
      <c r="A1082" s="12">
        <f>marketing_campaign[[#This Row],[Response]]+marketing_campaign[[#This Row],[AcceptedCmp2]]+marketing_campaign[[#This Row],[AcceptedCmp1]]+marketing_campaign[[#This Row],[AcceptedCmp5]]+marketing_campaign[[#This Row],[AcceptedCmp4]]+marketing_campaign[[#This Row],[AcceptedCmp3]]</f>
        <v>0</v>
      </c>
      <c r="B1082" s="11">
        <v>66294</v>
      </c>
      <c r="I1082">
        <v>1971</v>
      </c>
      <c r="S1082">
        <v>55</v>
      </c>
    </row>
    <row r="1083" spans="1:19" x14ac:dyDescent="0.35">
      <c r="A1083" s="11">
        <f>marketing_campaign[[#This Row],[Response]]+marketing_campaign[[#This Row],[AcceptedCmp2]]+marketing_campaign[[#This Row],[AcceptedCmp1]]+marketing_campaign[[#This Row],[AcceptedCmp5]]+marketing_campaign[[#This Row],[AcceptedCmp4]]+marketing_campaign[[#This Row],[AcceptedCmp3]]</f>
        <v>1</v>
      </c>
      <c r="B1083" s="11">
        <v>36715</v>
      </c>
      <c r="I1083">
        <v>1956</v>
      </c>
      <c r="S1083">
        <v>70</v>
      </c>
    </row>
    <row r="1084" spans="1:19" x14ac:dyDescent="0.35">
      <c r="A1084" s="12">
        <f>marketing_campaign[[#This Row],[Response]]+marketing_campaign[[#This Row],[AcceptedCmp2]]+marketing_campaign[[#This Row],[AcceptedCmp1]]+marketing_campaign[[#This Row],[AcceptedCmp5]]+marketing_campaign[[#This Row],[AcceptedCmp4]]+marketing_campaign[[#This Row],[AcceptedCmp3]]</f>
        <v>1</v>
      </c>
      <c r="B1084" s="11">
        <v>79456</v>
      </c>
      <c r="I1084">
        <v>1982</v>
      </c>
      <c r="S1084">
        <v>44</v>
      </c>
    </row>
    <row r="1085" spans="1:19" x14ac:dyDescent="0.35">
      <c r="A1085" s="11">
        <f>marketing_campaign[[#This Row],[Response]]+marketing_campaign[[#This Row],[AcceptedCmp2]]+marketing_campaign[[#This Row],[AcceptedCmp1]]+marketing_campaign[[#This Row],[AcceptedCmp5]]+marketing_campaign[[#This Row],[AcceptedCmp4]]+marketing_campaign[[#This Row],[AcceptedCmp3]]</f>
        <v>0</v>
      </c>
      <c r="B1085" s="11">
        <v>40479</v>
      </c>
      <c r="I1085">
        <v>1970</v>
      </c>
      <c r="S1085">
        <v>56</v>
      </c>
    </row>
    <row r="1086" spans="1:19" x14ac:dyDescent="0.35">
      <c r="A1086" s="12">
        <f>marketing_campaign[[#This Row],[Response]]+marketing_campaign[[#This Row],[AcceptedCmp2]]+marketing_campaign[[#This Row],[AcceptedCmp1]]+marketing_campaign[[#This Row],[AcceptedCmp5]]+marketing_campaign[[#This Row],[AcceptedCmp4]]+marketing_campaign[[#This Row],[AcceptedCmp3]]</f>
        <v>2</v>
      </c>
      <c r="B1086" s="11">
        <v>75345</v>
      </c>
      <c r="I1086">
        <v>1977</v>
      </c>
      <c r="S1086">
        <v>49</v>
      </c>
    </row>
    <row r="1087" spans="1:19" x14ac:dyDescent="0.35">
      <c r="A1087" s="11">
        <f>marketing_campaign[[#This Row],[Response]]+marketing_campaign[[#This Row],[AcceptedCmp2]]+marketing_campaign[[#This Row],[AcceptedCmp1]]+marketing_campaign[[#This Row],[AcceptedCmp5]]+marketing_campaign[[#This Row],[AcceptedCmp4]]+marketing_campaign[[#This Row],[AcceptedCmp3]]</f>
        <v>0</v>
      </c>
      <c r="B1087" s="11">
        <v>54233</v>
      </c>
      <c r="I1087">
        <v>1970</v>
      </c>
      <c r="S1087">
        <v>56</v>
      </c>
    </row>
    <row r="1088" spans="1:19" x14ac:dyDescent="0.35">
      <c r="A1088" s="12">
        <f>marketing_campaign[[#This Row],[Response]]+marketing_campaign[[#This Row],[AcceptedCmp2]]+marketing_campaign[[#This Row],[AcceptedCmp1]]+marketing_campaign[[#This Row],[AcceptedCmp5]]+marketing_campaign[[#This Row],[AcceptedCmp4]]+marketing_campaign[[#This Row],[AcceptedCmp3]]</f>
        <v>0</v>
      </c>
      <c r="B1088" s="11">
        <v>24163</v>
      </c>
      <c r="I1088">
        <v>1958</v>
      </c>
      <c r="S1088">
        <v>68</v>
      </c>
    </row>
    <row r="1089" spans="1:19" x14ac:dyDescent="0.35">
      <c r="A1089" s="11">
        <f>marketing_campaign[[#This Row],[Response]]+marketing_campaign[[#This Row],[AcceptedCmp2]]+marketing_campaign[[#This Row],[AcceptedCmp1]]+marketing_campaign[[#This Row],[AcceptedCmp5]]+marketing_campaign[[#This Row],[AcceptedCmp4]]+marketing_campaign[[#This Row],[AcceptedCmp3]]</f>
        <v>5</v>
      </c>
      <c r="B1089" s="11">
        <v>84460</v>
      </c>
      <c r="I1089">
        <v>1983</v>
      </c>
      <c r="S1089">
        <v>43</v>
      </c>
    </row>
    <row r="1090" spans="1:19" x14ac:dyDescent="0.35">
      <c r="A1090" s="12">
        <f>marketing_campaign[[#This Row],[Response]]+marketing_campaign[[#This Row],[AcceptedCmp2]]+marketing_campaign[[#This Row],[AcceptedCmp1]]+marketing_campaign[[#This Row],[AcceptedCmp5]]+marketing_campaign[[#This Row],[AcceptedCmp4]]+marketing_campaign[[#This Row],[AcceptedCmp3]]</f>
        <v>0</v>
      </c>
      <c r="B1090" s="11">
        <v>43776</v>
      </c>
      <c r="I1090">
        <v>1958</v>
      </c>
      <c r="S1090">
        <v>68</v>
      </c>
    </row>
    <row r="1091" spans="1:19" x14ac:dyDescent="0.35">
      <c r="A1091" s="11">
        <f>marketing_campaign[[#This Row],[Response]]+marketing_campaign[[#This Row],[AcceptedCmp2]]+marketing_campaign[[#This Row],[AcceptedCmp1]]+marketing_campaign[[#This Row],[AcceptedCmp5]]+marketing_campaign[[#This Row],[AcceptedCmp4]]+marketing_campaign[[#This Row],[AcceptedCmp3]]</f>
        <v>1</v>
      </c>
      <c r="B1091" s="11">
        <v>71691</v>
      </c>
      <c r="I1091">
        <v>1973</v>
      </c>
      <c r="S1091">
        <v>53</v>
      </c>
    </row>
    <row r="1092" spans="1:19" x14ac:dyDescent="0.35">
      <c r="A1092" s="12">
        <f>marketing_campaign[[#This Row],[Response]]+marketing_campaign[[#This Row],[AcceptedCmp2]]+marketing_campaign[[#This Row],[AcceptedCmp1]]+marketing_campaign[[#This Row],[AcceptedCmp5]]+marketing_campaign[[#This Row],[AcceptedCmp4]]+marketing_campaign[[#This Row],[AcceptedCmp3]]</f>
        <v>1</v>
      </c>
      <c r="B1092" s="11">
        <v>85844</v>
      </c>
      <c r="I1092">
        <v>1974</v>
      </c>
      <c r="S1092">
        <v>52</v>
      </c>
    </row>
    <row r="1093" spans="1:19" x14ac:dyDescent="0.35">
      <c r="A1093" s="11">
        <f>marketing_campaign[[#This Row],[Response]]+marketing_campaign[[#This Row],[AcceptedCmp2]]+marketing_campaign[[#This Row],[AcceptedCmp1]]+marketing_campaign[[#This Row],[AcceptedCmp5]]+marketing_campaign[[#This Row],[AcceptedCmp4]]+marketing_campaign[[#This Row],[AcceptedCmp3]]</f>
        <v>0</v>
      </c>
      <c r="B1093" s="11">
        <v>39190</v>
      </c>
      <c r="I1093">
        <v>1959</v>
      </c>
      <c r="S1093">
        <v>67</v>
      </c>
    </row>
    <row r="1094" spans="1:19" x14ac:dyDescent="0.35">
      <c r="A1094" s="12">
        <f>marketing_campaign[[#This Row],[Response]]+marketing_campaign[[#This Row],[AcceptedCmp2]]+marketing_campaign[[#This Row],[AcceptedCmp1]]+marketing_campaign[[#This Row],[AcceptedCmp5]]+marketing_campaign[[#This Row],[AcceptedCmp4]]+marketing_campaign[[#This Row],[AcceptedCmp3]]</f>
        <v>0</v>
      </c>
      <c r="B1094" s="11">
        <v>71367</v>
      </c>
      <c r="I1094">
        <v>1972</v>
      </c>
      <c r="S1094">
        <v>54</v>
      </c>
    </row>
    <row r="1095" spans="1:19" x14ac:dyDescent="0.35">
      <c r="A1095" s="11">
        <f>marketing_campaign[[#This Row],[Response]]+marketing_campaign[[#This Row],[AcceptedCmp2]]+marketing_campaign[[#This Row],[AcceptedCmp1]]+marketing_campaign[[#This Row],[AcceptedCmp5]]+marketing_campaign[[#This Row],[AcceptedCmp4]]+marketing_campaign[[#This Row],[AcceptedCmp3]]</f>
        <v>0</v>
      </c>
      <c r="B1095" s="11">
        <v>38578</v>
      </c>
      <c r="I1095">
        <v>1965</v>
      </c>
      <c r="S1095">
        <v>61</v>
      </c>
    </row>
    <row r="1096" spans="1:19" x14ac:dyDescent="0.35">
      <c r="A1096" s="12">
        <f>marketing_campaign[[#This Row],[Response]]+marketing_campaign[[#This Row],[AcceptedCmp2]]+marketing_campaign[[#This Row],[AcceptedCmp1]]+marketing_campaign[[#This Row],[AcceptedCmp5]]+marketing_campaign[[#This Row],[AcceptedCmp4]]+marketing_campaign[[#This Row],[AcceptedCmp3]]</f>
        <v>0</v>
      </c>
      <c r="B1096" s="11">
        <v>57236</v>
      </c>
      <c r="I1096">
        <v>1979</v>
      </c>
      <c r="S1096">
        <v>47</v>
      </c>
    </row>
    <row r="1097" spans="1:19" x14ac:dyDescent="0.35">
      <c r="A1097" s="11">
        <f>marketing_campaign[[#This Row],[Response]]+marketing_campaign[[#This Row],[AcceptedCmp2]]+marketing_campaign[[#This Row],[AcceptedCmp1]]+marketing_campaign[[#This Row],[AcceptedCmp5]]+marketing_campaign[[#This Row],[AcceptedCmp4]]+marketing_campaign[[#This Row],[AcceptedCmp3]]</f>
        <v>0</v>
      </c>
      <c r="B1097" s="11">
        <v>61825</v>
      </c>
      <c r="I1097">
        <v>1958</v>
      </c>
      <c r="S1097">
        <v>68</v>
      </c>
    </row>
    <row r="1098" spans="1:19" x14ac:dyDescent="0.35">
      <c r="A1098" s="12">
        <f>marketing_campaign[[#This Row],[Response]]+marketing_campaign[[#This Row],[AcceptedCmp2]]+marketing_campaign[[#This Row],[AcceptedCmp1]]+marketing_campaign[[#This Row],[AcceptedCmp5]]+marketing_campaign[[#This Row],[AcceptedCmp4]]+marketing_campaign[[#This Row],[AcceptedCmp3]]</f>
        <v>0</v>
      </c>
      <c r="B1098" s="11">
        <v>79803</v>
      </c>
      <c r="I1098">
        <v>1986</v>
      </c>
      <c r="S1098">
        <v>40</v>
      </c>
    </row>
    <row r="1099" spans="1:19" x14ac:dyDescent="0.35">
      <c r="A1099" s="11">
        <f>marketing_campaign[[#This Row],[Response]]+marketing_campaign[[#This Row],[AcceptedCmp2]]+marketing_campaign[[#This Row],[AcceptedCmp1]]+marketing_campaign[[#This Row],[AcceptedCmp5]]+marketing_campaign[[#This Row],[AcceptedCmp4]]+marketing_campaign[[#This Row],[AcceptedCmp3]]</f>
        <v>0</v>
      </c>
      <c r="B1099" s="11">
        <v>80910</v>
      </c>
      <c r="I1099">
        <v>1982</v>
      </c>
      <c r="S1099">
        <v>44</v>
      </c>
    </row>
    <row r="1100" spans="1:19" x14ac:dyDescent="0.35">
      <c r="A1100" s="12">
        <f>marketing_campaign[[#This Row],[Response]]+marketing_campaign[[#This Row],[AcceptedCmp2]]+marketing_campaign[[#This Row],[AcceptedCmp1]]+marketing_campaign[[#This Row],[AcceptedCmp5]]+marketing_campaign[[#This Row],[AcceptedCmp4]]+marketing_campaign[[#This Row],[AcceptedCmp3]]</f>
        <v>0</v>
      </c>
      <c r="B1100" s="11">
        <v>27590</v>
      </c>
      <c r="I1100">
        <v>1979</v>
      </c>
      <c r="S1100">
        <v>47</v>
      </c>
    </row>
    <row r="1101" spans="1:19" x14ac:dyDescent="0.35">
      <c r="A1101" s="11">
        <f>marketing_campaign[[#This Row],[Response]]+marketing_campaign[[#This Row],[AcceptedCmp2]]+marketing_campaign[[#This Row],[AcceptedCmp1]]+marketing_campaign[[#This Row],[AcceptedCmp5]]+marketing_campaign[[#This Row],[AcceptedCmp4]]+marketing_campaign[[#This Row],[AcceptedCmp3]]</f>
        <v>0</v>
      </c>
      <c r="B1101" s="11">
        <v>56775</v>
      </c>
      <c r="I1101">
        <v>1975</v>
      </c>
      <c r="S1101">
        <v>51</v>
      </c>
    </row>
    <row r="1102" spans="1:19" x14ac:dyDescent="0.35">
      <c r="A1102" s="12">
        <f>marketing_campaign[[#This Row],[Response]]+marketing_campaign[[#This Row],[AcceptedCmp2]]+marketing_campaign[[#This Row],[AcceptedCmp1]]+marketing_campaign[[#This Row],[AcceptedCmp5]]+marketing_campaign[[#This Row],[AcceptedCmp4]]+marketing_campaign[[#This Row],[AcceptedCmp3]]</f>
        <v>4</v>
      </c>
      <c r="B1102" s="11">
        <v>83829</v>
      </c>
      <c r="I1102">
        <v>1979</v>
      </c>
      <c r="S1102">
        <v>47</v>
      </c>
    </row>
    <row r="1103" spans="1:19" x14ac:dyDescent="0.35">
      <c r="A1103" s="11">
        <f>marketing_campaign[[#This Row],[Response]]+marketing_campaign[[#This Row],[AcceptedCmp2]]+marketing_campaign[[#This Row],[AcceptedCmp1]]+marketing_campaign[[#This Row],[AcceptedCmp5]]+marketing_campaign[[#This Row],[AcceptedCmp4]]+marketing_campaign[[#This Row],[AcceptedCmp3]]</f>
        <v>0</v>
      </c>
      <c r="B1103" s="11">
        <v>54210</v>
      </c>
      <c r="I1103">
        <v>1986</v>
      </c>
      <c r="S1103">
        <v>40</v>
      </c>
    </row>
    <row r="1104" spans="1:19" x14ac:dyDescent="0.35">
      <c r="A1104" s="12">
        <f>marketing_campaign[[#This Row],[Response]]+marketing_campaign[[#This Row],[AcceptedCmp2]]+marketing_campaign[[#This Row],[AcceptedCmp1]]+marketing_campaign[[#This Row],[AcceptedCmp5]]+marketing_campaign[[#This Row],[AcceptedCmp4]]+marketing_campaign[[#This Row],[AcceptedCmp3]]</f>
        <v>0</v>
      </c>
      <c r="B1104" s="11">
        <v>38508</v>
      </c>
      <c r="I1104">
        <v>1970</v>
      </c>
      <c r="S1104">
        <v>56</v>
      </c>
    </row>
    <row r="1105" spans="1:19" x14ac:dyDescent="0.35">
      <c r="A1105" s="11">
        <f>marketing_campaign[[#This Row],[Response]]+marketing_campaign[[#This Row],[AcceptedCmp2]]+marketing_campaign[[#This Row],[AcceptedCmp1]]+marketing_campaign[[#This Row],[AcceptedCmp5]]+marketing_campaign[[#This Row],[AcceptedCmp4]]+marketing_campaign[[#This Row],[AcceptedCmp3]]</f>
        <v>0</v>
      </c>
      <c r="B1105" s="11">
        <v>53187</v>
      </c>
      <c r="I1105">
        <v>1972</v>
      </c>
      <c r="S1105">
        <v>54</v>
      </c>
    </row>
    <row r="1106" spans="1:19" x14ac:dyDescent="0.35">
      <c r="A1106" s="12">
        <f>marketing_campaign[[#This Row],[Response]]+marketing_campaign[[#This Row],[AcceptedCmp2]]+marketing_campaign[[#This Row],[AcceptedCmp1]]+marketing_campaign[[#This Row],[AcceptedCmp5]]+marketing_campaign[[#This Row],[AcceptedCmp4]]+marketing_campaign[[#This Row],[AcceptedCmp3]]</f>
        <v>0</v>
      </c>
      <c r="B1106" s="11">
        <v>30023</v>
      </c>
      <c r="I1106">
        <v>1960</v>
      </c>
      <c r="S1106">
        <v>66</v>
      </c>
    </row>
    <row r="1107" spans="1:19" x14ac:dyDescent="0.35">
      <c r="A1107" s="11">
        <f>marketing_campaign[[#This Row],[Response]]+marketing_campaign[[#This Row],[AcceptedCmp2]]+marketing_campaign[[#This Row],[AcceptedCmp1]]+marketing_campaign[[#This Row],[AcceptedCmp5]]+marketing_campaign[[#This Row],[AcceptedCmp4]]+marketing_campaign[[#This Row],[AcceptedCmp3]]</f>
        <v>1</v>
      </c>
      <c r="B1107" s="11">
        <v>76045</v>
      </c>
      <c r="I1107">
        <v>1952</v>
      </c>
      <c r="S1107">
        <v>74</v>
      </c>
    </row>
    <row r="1108" spans="1:19" x14ac:dyDescent="0.35">
      <c r="A1108" s="12">
        <f>marketing_campaign[[#This Row],[Response]]+marketing_campaign[[#This Row],[AcceptedCmp2]]+marketing_campaign[[#This Row],[AcceptedCmp1]]+marketing_campaign[[#This Row],[AcceptedCmp5]]+marketing_campaign[[#This Row],[AcceptedCmp4]]+marketing_campaign[[#This Row],[AcceptedCmp3]]</f>
        <v>0</v>
      </c>
      <c r="B1108" s="11">
        <v>50870</v>
      </c>
      <c r="I1108">
        <v>1970</v>
      </c>
      <c r="S1108">
        <v>56</v>
      </c>
    </row>
    <row r="1109" spans="1:19" x14ac:dyDescent="0.35">
      <c r="A1109" s="11">
        <f>marketing_campaign[[#This Row],[Response]]+marketing_campaign[[#This Row],[AcceptedCmp2]]+marketing_campaign[[#This Row],[AcceptedCmp1]]+marketing_campaign[[#This Row],[AcceptedCmp5]]+marketing_campaign[[#This Row],[AcceptedCmp4]]+marketing_campaign[[#This Row],[AcceptedCmp3]]</f>
        <v>0</v>
      </c>
      <c r="B1109" s="11">
        <v>15315</v>
      </c>
      <c r="I1109">
        <v>1974</v>
      </c>
      <c r="S1109">
        <v>52</v>
      </c>
    </row>
    <row r="1110" spans="1:19" x14ac:dyDescent="0.35">
      <c r="A1110" s="12">
        <f>marketing_campaign[[#This Row],[Response]]+marketing_campaign[[#This Row],[AcceptedCmp2]]+marketing_campaign[[#This Row],[AcceptedCmp1]]+marketing_campaign[[#This Row],[AcceptedCmp5]]+marketing_campaign[[#This Row],[AcceptedCmp4]]+marketing_campaign[[#This Row],[AcceptedCmp3]]</f>
        <v>1</v>
      </c>
      <c r="B1110" s="11">
        <v>65463</v>
      </c>
      <c r="I1110">
        <v>1965</v>
      </c>
      <c r="S1110">
        <v>61</v>
      </c>
    </row>
    <row r="1111" spans="1:19" x14ac:dyDescent="0.35">
      <c r="A1111" s="11">
        <f>marketing_campaign[[#This Row],[Response]]+marketing_campaign[[#This Row],[AcceptedCmp2]]+marketing_campaign[[#This Row],[AcceptedCmp1]]+marketing_campaign[[#This Row],[AcceptedCmp5]]+marketing_campaign[[#This Row],[AcceptedCmp4]]+marketing_campaign[[#This Row],[AcceptedCmp3]]</f>
        <v>0</v>
      </c>
      <c r="B1111" s="11">
        <v>66480</v>
      </c>
      <c r="I1111">
        <v>1954</v>
      </c>
      <c r="S1111">
        <v>72</v>
      </c>
    </row>
    <row r="1112" spans="1:19" x14ac:dyDescent="0.35">
      <c r="A1112" s="12">
        <f>marketing_campaign[[#This Row],[Response]]+marketing_campaign[[#This Row],[AcceptedCmp2]]+marketing_campaign[[#This Row],[AcceptedCmp1]]+marketing_campaign[[#This Row],[AcceptedCmp5]]+marketing_campaign[[#This Row],[AcceptedCmp4]]+marketing_campaign[[#This Row],[AcceptedCmp3]]</f>
        <v>0</v>
      </c>
      <c r="B1112" s="11">
        <v>76773</v>
      </c>
      <c r="I1112">
        <v>1983</v>
      </c>
      <c r="S1112">
        <v>43</v>
      </c>
    </row>
    <row r="1113" spans="1:19" x14ac:dyDescent="0.35">
      <c r="A1113" s="11">
        <f>marketing_campaign[[#This Row],[Response]]+marketing_campaign[[#This Row],[AcceptedCmp2]]+marketing_campaign[[#This Row],[AcceptedCmp1]]+marketing_campaign[[#This Row],[AcceptedCmp5]]+marketing_campaign[[#This Row],[AcceptedCmp4]]+marketing_campaign[[#This Row],[AcceptedCmp3]]</f>
        <v>2</v>
      </c>
      <c r="B1113" s="11">
        <v>81698</v>
      </c>
      <c r="I1113">
        <v>1973</v>
      </c>
      <c r="S1113">
        <v>53</v>
      </c>
    </row>
    <row r="1114" spans="1:19" x14ac:dyDescent="0.35">
      <c r="A1114" s="12">
        <f>marketing_campaign[[#This Row],[Response]]+marketing_campaign[[#This Row],[AcceptedCmp2]]+marketing_campaign[[#This Row],[AcceptedCmp1]]+marketing_campaign[[#This Row],[AcceptedCmp5]]+marketing_campaign[[#This Row],[AcceptedCmp4]]+marketing_campaign[[#This Row],[AcceptedCmp3]]</f>
        <v>0</v>
      </c>
      <c r="B1114" s="11">
        <v>54466</v>
      </c>
      <c r="I1114">
        <v>1960</v>
      </c>
      <c r="S1114">
        <v>66</v>
      </c>
    </row>
    <row r="1115" spans="1:19" x14ac:dyDescent="0.35">
      <c r="A1115" s="11">
        <f>marketing_campaign[[#This Row],[Response]]+marketing_campaign[[#This Row],[AcceptedCmp2]]+marketing_campaign[[#This Row],[AcceptedCmp1]]+marketing_campaign[[#This Row],[AcceptedCmp5]]+marketing_campaign[[#This Row],[AcceptedCmp4]]+marketing_campaign[[#This Row],[AcceptedCmp3]]</f>
        <v>1</v>
      </c>
      <c r="B1115" s="11">
        <v>98777</v>
      </c>
      <c r="I1115">
        <v>1984</v>
      </c>
      <c r="S1115">
        <v>42</v>
      </c>
    </row>
    <row r="1116" spans="1:19" x14ac:dyDescent="0.35">
      <c r="A1116" s="12">
        <f>marketing_campaign[[#This Row],[Response]]+marketing_campaign[[#This Row],[AcceptedCmp2]]+marketing_campaign[[#This Row],[AcceptedCmp1]]+marketing_campaign[[#This Row],[AcceptedCmp5]]+marketing_campaign[[#This Row],[AcceptedCmp4]]+marketing_campaign[[#This Row],[AcceptedCmp3]]</f>
        <v>0</v>
      </c>
      <c r="B1116" s="11">
        <v>16269</v>
      </c>
      <c r="I1116">
        <v>1971</v>
      </c>
      <c r="S1116">
        <v>55</v>
      </c>
    </row>
    <row r="1117" spans="1:19" x14ac:dyDescent="0.35">
      <c r="A1117" s="11">
        <f>marketing_campaign[[#This Row],[Response]]+marketing_campaign[[#This Row],[AcceptedCmp2]]+marketing_campaign[[#This Row],[AcceptedCmp1]]+marketing_campaign[[#This Row],[AcceptedCmp5]]+marketing_campaign[[#This Row],[AcceptedCmp4]]+marketing_campaign[[#This Row],[AcceptedCmp3]]</f>
        <v>2</v>
      </c>
      <c r="B1117" s="11">
        <v>71819</v>
      </c>
      <c r="I1117">
        <v>1983</v>
      </c>
      <c r="S1117">
        <v>43</v>
      </c>
    </row>
    <row r="1118" spans="1:19" x14ac:dyDescent="0.35">
      <c r="A1118" s="12">
        <f>marketing_campaign[[#This Row],[Response]]+marketing_campaign[[#This Row],[AcceptedCmp2]]+marketing_campaign[[#This Row],[AcceptedCmp1]]+marketing_campaign[[#This Row],[AcceptedCmp5]]+marketing_campaign[[#This Row],[AcceptedCmp4]]+marketing_campaign[[#This Row],[AcceptedCmp3]]</f>
        <v>2</v>
      </c>
      <c r="B1118" s="11">
        <v>33569</v>
      </c>
      <c r="I1118">
        <v>1983</v>
      </c>
      <c r="S1118">
        <v>43</v>
      </c>
    </row>
    <row r="1119" spans="1:19" x14ac:dyDescent="0.35">
      <c r="A1119" s="11">
        <f>marketing_campaign[[#This Row],[Response]]+marketing_campaign[[#This Row],[AcceptedCmp2]]+marketing_campaign[[#This Row],[AcceptedCmp1]]+marketing_campaign[[#This Row],[AcceptedCmp5]]+marketing_campaign[[#This Row],[AcceptedCmp4]]+marketing_campaign[[#This Row],[AcceptedCmp3]]</f>
        <v>2</v>
      </c>
      <c r="B1119" s="11">
        <v>36262</v>
      </c>
      <c r="I1119">
        <v>1966</v>
      </c>
      <c r="S1119">
        <v>60</v>
      </c>
    </row>
    <row r="1120" spans="1:19" x14ac:dyDescent="0.35">
      <c r="A1120" s="12">
        <f>marketing_campaign[[#This Row],[Response]]+marketing_campaign[[#This Row],[AcceptedCmp2]]+marketing_campaign[[#This Row],[AcceptedCmp1]]+marketing_campaign[[#This Row],[AcceptedCmp5]]+marketing_campaign[[#This Row],[AcceptedCmp4]]+marketing_campaign[[#This Row],[AcceptedCmp3]]</f>
        <v>0</v>
      </c>
      <c r="B1120" s="11">
        <v>22634</v>
      </c>
      <c r="I1120">
        <v>1978</v>
      </c>
      <c r="S1120">
        <v>48</v>
      </c>
    </row>
    <row r="1121" spans="1:19" x14ac:dyDescent="0.35">
      <c r="A1121" s="11">
        <f>marketing_campaign[[#This Row],[Response]]+marketing_campaign[[#This Row],[AcceptedCmp2]]+marketing_campaign[[#This Row],[AcceptedCmp1]]+marketing_campaign[[#This Row],[AcceptedCmp5]]+marketing_campaign[[#This Row],[AcceptedCmp4]]+marketing_campaign[[#This Row],[AcceptedCmp3]]</f>
        <v>0</v>
      </c>
      <c r="B1121" s="11">
        <v>47025</v>
      </c>
      <c r="I1121">
        <v>1968</v>
      </c>
      <c r="S1121">
        <v>58</v>
      </c>
    </row>
    <row r="1122" spans="1:19" x14ac:dyDescent="0.35">
      <c r="A1122" s="12">
        <f>marketing_campaign[[#This Row],[Response]]+marketing_campaign[[#This Row],[AcceptedCmp2]]+marketing_campaign[[#This Row],[AcceptedCmp1]]+marketing_campaign[[#This Row],[AcceptedCmp5]]+marketing_campaign[[#This Row],[AcceptedCmp4]]+marketing_campaign[[#This Row],[AcceptedCmp3]]</f>
        <v>0</v>
      </c>
      <c r="B1122" s="11">
        <v>70566</v>
      </c>
      <c r="I1122">
        <v>1979</v>
      </c>
      <c r="S1122">
        <v>47</v>
      </c>
    </row>
    <row r="1123" spans="1:19" x14ac:dyDescent="0.35">
      <c r="A1123" s="11">
        <f>marketing_campaign[[#This Row],[Response]]+marketing_campaign[[#This Row],[AcceptedCmp2]]+marketing_campaign[[#This Row],[AcceptedCmp1]]+marketing_campaign[[#This Row],[AcceptedCmp5]]+marketing_campaign[[#This Row],[AcceptedCmp4]]+marketing_campaign[[#This Row],[AcceptedCmp3]]</f>
        <v>0</v>
      </c>
      <c r="B1123" s="11">
        <v>31605</v>
      </c>
      <c r="I1123">
        <v>1973</v>
      </c>
      <c r="S1123">
        <v>53</v>
      </c>
    </row>
    <row r="1124" spans="1:19" x14ac:dyDescent="0.35">
      <c r="A1124" s="12">
        <f>marketing_campaign[[#This Row],[Response]]+marketing_campaign[[#This Row],[AcceptedCmp2]]+marketing_campaign[[#This Row],[AcceptedCmp1]]+marketing_campaign[[#This Row],[AcceptedCmp5]]+marketing_campaign[[#This Row],[AcceptedCmp4]]+marketing_campaign[[#This Row],[AcceptedCmp3]]</f>
        <v>0</v>
      </c>
      <c r="B1124" s="11">
        <v>52034</v>
      </c>
      <c r="I1124">
        <v>1979</v>
      </c>
      <c r="S1124">
        <v>47</v>
      </c>
    </row>
    <row r="1125" spans="1:19" x14ac:dyDescent="0.35">
      <c r="A1125" s="11">
        <f>marketing_campaign[[#This Row],[Response]]+marketing_campaign[[#This Row],[AcceptedCmp2]]+marketing_campaign[[#This Row],[AcceptedCmp1]]+marketing_campaign[[#This Row],[AcceptedCmp5]]+marketing_campaign[[#This Row],[AcceptedCmp4]]+marketing_campaign[[#This Row],[AcceptedCmp3]]</f>
        <v>0</v>
      </c>
      <c r="B1125" s="11">
        <v>48526</v>
      </c>
      <c r="I1125">
        <v>1954</v>
      </c>
      <c r="S1125">
        <v>72</v>
      </c>
    </row>
    <row r="1126" spans="1:19" x14ac:dyDescent="0.35">
      <c r="A1126" s="12">
        <f>marketing_campaign[[#This Row],[Response]]+marketing_campaign[[#This Row],[AcceptedCmp2]]+marketing_campaign[[#This Row],[AcceptedCmp1]]+marketing_campaign[[#This Row],[AcceptedCmp5]]+marketing_campaign[[#This Row],[AcceptedCmp4]]+marketing_campaign[[#This Row],[AcceptedCmp3]]</f>
        <v>0</v>
      </c>
      <c r="B1126" s="11">
        <v>46734</v>
      </c>
      <c r="I1126">
        <v>1962</v>
      </c>
      <c r="S1126">
        <v>64</v>
      </c>
    </row>
    <row r="1127" spans="1:19" x14ac:dyDescent="0.35">
      <c r="A1127" s="11">
        <f>marketing_campaign[[#This Row],[Response]]+marketing_campaign[[#This Row],[AcceptedCmp2]]+marketing_campaign[[#This Row],[AcceptedCmp1]]+marketing_campaign[[#This Row],[AcceptedCmp5]]+marketing_campaign[[#This Row],[AcceptedCmp4]]+marketing_campaign[[#This Row],[AcceptedCmp3]]</f>
        <v>1</v>
      </c>
      <c r="B1127" s="11">
        <v>39552</v>
      </c>
      <c r="I1127">
        <v>1966</v>
      </c>
      <c r="S1127">
        <v>60</v>
      </c>
    </row>
    <row r="1128" spans="1:19" x14ac:dyDescent="0.35">
      <c r="A1128" s="12">
        <f>marketing_campaign[[#This Row],[Response]]+marketing_campaign[[#This Row],[AcceptedCmp2]]+marketing_campaign[[#This Row],[AcceptedCmp1]]+marketing_campaign[[#This Row],[AcceptedCmp5]]+marketing_campaign[[#This Row],[AcceptedCmp4]]+marketing_campaign[[#This Row],[AcceptedCmp3]]</f>
        <v>0</v>
      </c>
      <c r="B1128" s="11">
        <v>86358</v>
      </c>
      <c r="I1128">
        <v>1977</v>
      </c>
      <c r="S1128">
        <v>49</v>
      </c>
    </row>
    <row r="1129" spans="1:19" x14ac:dyDescent="0.35">
      <c r="A1129" s="11">
        <f>marketing_campaign[[#This Row],[Response]]+marketing_campaign[[#This Row],[AcceptedCmp2]]+marketing_campaign[[#This Row],[AcceptedCmp1]]+marketing_campaign[[#This Row],[AcceptedCmp5]]+marketing_campaign[[#This Row],[AcceptedCmp4]]+marketing_campaign[[#This Row],[AcceptedCmp3]]</f>
        <v>0</v>
      </c>
      <c r="B1129" s="11">
        <v>46931</v>
      </c>
      <c r="I1129">
        <v>1985</v>
      </c>
      <c r="S1129">
        <v>41</v>
      </c>
    </row>
    <row r="1130" spans="1:19" x14ac:dyDescent="0.35">
      <c r="A1130" s="12">
        <f>marketing_campaign[[#This Row],[Response]]+marketing_campaign[[#This Row],[AcceptedCmp2]]+marketing_campaign[[#This Row],[AcceptedCmp1]]+marketing_campaign[[#This Row],[AcceptedCmp5]]+marketing_campaign[[#This Row],[AcceptedCmp4]]+marketing_campaign[[#This Row],[AcceptedCmp3]]</f>
        <v>0</v>
      </c>
      <c r="B1130" s="11">
        <v>16581</v>
      </c>
      <c r="I1130">
        <v>1952</v>
      </c>
      <c r="S1130">
        <v>74</v>
      </c>
    </row>
    <row r="1131" spans="1:19" x14ac:dyDescent="0.35">
      <c r="A1131" s="11">
        <f>marketing_campaign[[#This Row],[Response]]+marketing_campaign[[#This Row],[AcceptedCmp2]]+marketing_campaign[[#This Row],[AcceptedCmp1]]+marketing_campaign[[#This Row],[AcceptedCmp5]]+marketing_campaign[[#This Row],[AcceptedCmp4]]+marketing_campaign[[#This Row],[AcceptedCmp3]]</f>
        <v>1</v>
      </c>
      <c r="B1131" s="11">
        <v>63998</v>
      </c>
      <c r="I1131">
        <v>1951</v>
      </c>
      <c r="S1131">
        <v>75</v>
      </c>
    </row>
    <row r="1132" spans="1:19" x14ac:dyDescent="0.35">
      <c r="A1132" s="12">
        <f>marketing_campaign[[#This Row],[Response]]+marketing_campaign[[#This Row],[AcceptedCmp2]]+marketing_campaign[[#This Row],[AcceptedCmp1]]+marketing_campaign[[#This Row],[AcceptedCmp5]]+marketing_campaign[[#This Row],[AcceptedCmp4]]+marketing_campaign[[#This Row],[AcceptedCmp3]]</f>
        <v>1</v>
      </c>
      <c r="B1132" s="11">
        <v>67381</v>
      </c>
      <c r="I1132">
        <v>1967</v>
      </c>
      <c r="S1132">
        <v>59</v>
      </c>
    </row>
    <row r="1133" spans="1:19" x14ac:dyDescent="0.35">
      <c r="A1133" s="11">
        <f>marketing_campaign[[#This Row],[Response]]+marketing_campaign[[#This Row],[AcceptedCmp2]]+marketing_campaign[[#This Row],[AcceptedCmp1]]+marketing_campaign[[#This Row],[AcceptedCmp5]]+marketing_campaign[[#This Row],[AcceptedCmp4]]+marketing_campaign[[#This Row],[AcceptedCmp3]]</f>
        <v>0</v>
      </c>
      <c r="B1133" s="11">
        <v>25930</v>
      </c>
      <c r="I1133">
        <v>1978</v>
      </c>
      <c r="S1133">
        <v>48</v>
      </c>
    </row>
    <row r="1134" spans="1:19" x14ac:dyDescent="0.35">
      <c r="A1134" s="12">
        <f>marketing_campaign[[#This Row],[Response]]+marketing_campaign[[#This Row],[AcceptedCmp2]]+marketing_campaign[[#This Row],[AcceptedCmp1]]+marketing_campaign[[#This Row],[AcceptedCmp5]]+marketing_campaign[[#This Row],[AcceptedCmp4]]+marketing_campaign[[#This Row],[AcceptedCmp3]]</f>
        <v>0</v>
      </c>
      <c r="B1134" s="11">
        <v>42693</v>
      </c>
      <c r="I1134">
        <v>1976</v>
      </c>
      <c r="S1134">
        <v>50</v>
      </c>
    </row>
    <row r="1135" spans="1:19" x14ac:dyDescent="0.35">
      <c r="A1135" s="11">
        <f>marketing_campaign[[#This Row],[Response]]+marketing_campaign[[#This Row],[AcceptedCmp2]]+marketing_campaign[[#This Row],[AcceptedCmp1]]+marketing_campaign[[#This Row],[AcceptedCmp5]]+marketing_campaign[[#This Row],[AcceptedCmp4]]+marketing_campaign[[#This Row],[AcceptedCmp3]]</f>
        <v>1</v>
      </c>
      <c r="B1135" s="11">
        <v>85606</v>
      </c>
      <c r="I1135">
        <v>1985</v>
      </c>
      <c r="S1135">
        <v>41</v>
      </c>
    </row>
    <row r="1136" spans="1:19" x14ac:dyDescent="0.35">
      <c r="A1136" s="12">
        <f>marketing_campaign[[#This Row],[Response]]+marketing_campaign[[#This Row],[AcceptedCmp2]]+marketing_campaign[[#This Row],[AcceptedCmp1]]+marketing_campaign[[#This Row],[AcceptedCmp5]]+marketing_campaign[[#This Row],[AcceptedCmp4]]+marketing_campaign[[#This Row],[AcceptedCmp3]]</f>
        <v>4</v>
      </c>
      <c r="B1136" s="11">
        <v>72903</v>
      </c>
      <c r="I1136">
        <v>1974</v>
      </c>
      <c r="S1136">
        <v>52</v>
      </c>
    </row>
    <row r="1137" spans="1:19" x14ac:dyDescent="0.35">
      <c r="A1137" s="11">
        <f>marketing_campaign[[#This Row],[Response]]+marketing_campaign[[#This Row],[AcceptedCmp2]]+marketing_campaign[[#This Row],[AcceptedCmp1]]+marketing_campaign[[#This Row],[AcceptedCmp5]]+marketing_campaign[[#This Row],[AcceptedCmp4]]+marketing_campaign[[#This Row],[AcceptedCmp3]]</f>
        <v>0</v>
      </c>
      <c r="B1137" s="11">
        <v>49669</v>
      </c>
      <c r="I1137">
        <v>1968</v>
      </c>
      <c r="S1137">
        <v>58</v>
      </c>
    </row>
    <row r="1138" spans="1:19" x14ac:dyDescent="0.35">
      <c r="A1138" s="12">
        <f>marketing_campaign[[#This Row],[Response]]+marketing_campaign[[#This Row],[AcceptedCmp2]]+marketing_campaign[[#This Row],[AcceptedCmp1]]+marketing_campaign[[#This Row],[AcceptedCmp5]]+marketing_campaign[[#This Row],[AcceptedCmp4]]+marketing_campaign[[#This Row],[AcceptedCmp3]]</f>
        <v>0</v>
      </c>
      <c r="B1138" s="11">
        <v>36778</v>
      </c>
      <c r="I1138">
        <v>1962</v>
      </c>
      <c r="S1138">
        <v>64</v>
      </c>
    </row>
    <row r="1139" spans="1:19" x14ac:dyDescent="0.35">
      <c r="A1139" s="11">
        <f>marketing_campaign[[#This Row],[Response]]+marketing_campaign[[#This Row],[AcceptedCmp2]]+marketing_campaign[[#This Row],[AcceptedCmp1]]+marketing_campaign[[#This Row],[AcceptedCmp5]]+marketing_campaign[[#This Row],[AcceptedCmp4]]+marketing_campaign[[#This Row],[AcceptedCmp3]]</f>
        <v>1</v>
      </c>
      <c r="B1139" s="11">
        <v>85696</v>
      </c>
      <c r="I1139">
        <v>1989</v>
      </c>
      <c r="S1139">
        <v>37</v>
      </c>
    </row>
    <row r="1140" spans="1:19" x14ac:dyDescent="0.35">
      <c r="A1140" s="12">
        <f>marketing_campaign[[#This Row],[Response]]+marketing_campaign[[#This Row],[AcceptedCmp2]]+marketing_campaign[[#This Row],[AcceptedCmp1]]+marketing_campaign[[#This Row],[AcceptedCmp5]]+marketing_campaign[[#This Row],[AcceptedCmp4]]+marketing_campaign[[#This Row],[AcceptedCmp3]]</f>
        <v>0</v>
      </c>
      <c r="B1140" s="11">
        <v>10979</v>
      </c>
      <c r="I1140">
        <v>1961</v>
      </c>
      <c r="S1140">
        <v>65</v>
      </c>
    </row>
    <row r="1141" spans="1:19" x14ac:dyDescent="0.35">
      <c r="A1141" s="11">
        <f>marketing_campaign[[#This Row],[Response]]+marketing_campaign[[#This Row],[AcceptedCmp2]]+marketing_campaign[[#This Row],[AcceptedCmp1]]+marketing_campaign[[#This Row],[AcceptedCmp5]]+marketing_campaign[[#This Row],[AcceptedCmp4]]+marketing_campaign[[#This Row],[AcceptedCmp3]]</f>
        <v>0</v>
      </c>
      <c r="B1141" s="11">
        <v>49678</v>
      </c>
      <c r="I1141">
        <v>1953</v>
      </c>
      <c r="S1141">
        <v>73</v>
      </c>
    </row>
    <row r="1142" spans="1:19" x14ac:dyDescent="0.35">
      <c r="A1142" s="12">
        <f>marketing_campaign[[#This Row],[Response]]+marketing_campaign[[#This Row],[AcceptedCmp2]]+marketing_campaign[[#This Row],[AcceptedCmp1]]+marketing_campaign[[#This Row],[AcceptedCmp5]]+marketing_campaign[[#This Row],[AcceptedCmp4]]+marketing_campaign[[#This Row],[AcceptedCmp3]]</f>
        <v>0</v>
      </c>
      <c r="B1142" s="11">
        <v>56129</v>
      </c>
      <c r="I1142">
        <v>1989</v>
      </c>
      <c r="S1142">
        <v>37</v>
      </c>
    </row>
    <row r="1143" spans="1:19" x14ac:dyDescent="0.35">
      <c r="A1143" s="11">
        <f>marketing_campaign[[#This Row],[Response]]+marketing_campaign[[#This Row],[AcceptedCmp2]]+marketing_campaign[[#This Row],[AcceptedCmp1]]+marketing_campaign[[#This Row],[AcceptedCmp5]]+marketing_campaign[[#This Row],[AcceptedCmp4]]+marketing_campaign[[#This Row],[AcceptedCmp3]]</f>
        <v>0</v>
      </c>
      <c r="B1143" s="11">
        <v>37155</v>
      </c>
      <c r="I1143">
        <v>1978</v>
      </c>
      <c r="S1143">
        <v>48</v>
      </c>
    </row>
    <row r="1144" spans="1:19" x14ac:dyDescent="0.35">
      <c r="A1144" s="12">
        <f>marketing_campaign[[#This Row],[Response]]+marketing_campaign[[#This Row],[AcceptedCmp2]]+marketing_campaign[[#This Row],[AcceptedCmp1]]+marketing_campaign[[#This Row],[AcceptedCmp5]]+marketing_campaign[[#This Row],[AcceptedCmp4]]+marketing_campaign[[#This Row],[AcceptedCmp3]]</f>
        <v>0</v>
      </c>
      <c r="B1144" s="11">
        <v>21282</v>
      </c>
      <c r="I1144">
        <v>1962</v>
      </c>
      <c r="S1144">
        <v>64</v>
      </c>
    </row>
    <row r="1145" spans="1:19" x14ac:dyDescent="0.35">
      <c r="A1145" s="11">
        <f>marketing_campaign[[#This Row],[Response]]+marketing_campaign[[#This Row],[AcceptedCmp2]]+marketing_campaign[[#This Row],[AcceptedCmp1]]+marketing_campaign[[#This Row],[AcceptedCmp5]]+marketing_campaign[[#This Row],[AcceptedCmp4]]+marketing_campaign[[#This Row],[AcceptedCmp3]]</f>
        <v>0</v>
      </c>
      <c r="B1145" s="11">
        <v>33419</v>
      </c>
      <c r="I1145">
        <v>1945</v>
      </c>
      <c r="S1145">
        <v>81</v>
      </c>
    </row>
    <row r="1146" spans="1:19" x14ac:dyDescent="0.35">
      <c r="A1146" s="12">
        <f>marketing_campaign[[#This Row],[Response]]+marketing_campaign[[#This Row],[AcceptedCmp2]]+marketing_campaign[[#This Row],[AcceptedCmp1]]+marketing_campaign[[#This Row],[AcceptedCmp5]]+marketing_campaign[[#This Row],[AcceptedCmp4]]+marketing_campaign[[#This Row],[AcceptedCmp3]]</f>
        <v>0</v>
      </c>
      <c r="B1146" s="11">
        <v>63285</v>
      </c>
      <c r="I1146">
        <v>1974</v>
      </c>
      <c r="S1146">
        <v>52</v>
      </c>
    </row>
    <row r="1147" spans="1:19" x14ac:dyDescent="0.35">
      <c r="A1147" s="11">
        <f>marketing_campaign[[#This Row],[Response]]+marketing_campaign[[#This Row],[AcceptedCmp2]]+marketing_campaign[[#This Row],[AcceptedCmp1]]+marketing_campaign[[#This Row],[AcceptedCmp5]]+marketing_campaign[[#This Row],[AcceptedCmp4]]+marketing_campaign[[#This Row],[AcceptedCmp3]]</f>
        <v>0</v>
      </c>
      <c r="B1147" s="11">
        <v>21255</v>
      </c>
      <c r="I1147">
        <v>1981</v>
      </c>
      <c r="S1147">
        <v>45</v>
      </c>
    </row>
    <row r="1148" spans="1:19" x14ac:dyDescent="0.35">
      <c r="A1148" s="12">
        <f>marketing_campaign[[#This Row],[Response]]+marketing_campaign[[#This Row],[AcceptedCmp2]]+marketing_campaign[[#This Row],[AcceptedCmp1]]+marketing_campaign[[#This Row],[AcceptedCmp5]]+marketing_campaign[[#This Row],[AcceptedCmp4]]+marketing_campaign[[#This Row],[AcceptedCmp3]]</f>
        <v>2</v>
      </c>
      <c r="B1148" s="11">
        <v>42162</v>
      </c>
      <c r="I1148">
        <v>1956</v>
      </c>
      <c r="S1148">
        <v>70</v>
      </c>
    </row>
    <row r="1149" spans="1:19" x14ac:dyDescent="0.35">
      <c r="A1149" s="11">
        <f>marketing_campaign[[#This Row],[Response]]+marketing_campaign[[#This Row],[AcceptedCmp2]]+marketing_campaign[[#This Row],[AcceptedCmp1]]+marketing_campaign[[#This Row],[AcceptedCmp5]]+marketing_campaign[[#This Row],[AcceptedCmp4]]+marketing_campaign[[#This Row],[AcceptedCmp3]]</f>
        <v>0</v>
      </c>
      <c r="B1149" s="11">
        <v>54450</v>
      </c>
      <c r="I1149">
        <v>1954</v>
      </c>
      <c r="S1149">
        <v>72</v>
      </c>
    </row>
    <row r="1150" spans="1:19" x14ac:dyDescent="0.35">
      <c r="A1150" s="12">
        <f>marketing_campaign[[#This Row],[Response]]+marketing_campaign[[#This Row],[AcceptedCmp2]]+marketing_campaign[[#This Row],[AcceptedCmp1]]+marketing_campaign[[#This Row],[AcceptedCmp5]]+marketing_campaign[[#This Row],[AcceptedCmp4]]+marketing_campaign[[#This Row],[AcceptedCmp3]]</f>
        <v>0</v>
      </c>
      <c r="B1150" s="11">
        <v>57744</v>
      </c>
      <c r="I1150">
        <v>1986</v>
      </c>
      <c r="S1150">
        <v>40</v>
      </c>
    </row>
    <row r="1151" spans="1:19" x14ac:dyDescent="0.35">
      <c r="A1151" s="11">
        <f>marketing_campaign[[#This Row],[Response]]+marketing_campaign[[#This Row],[AcceptedCmp2]]+marketing_campaign[[#This Row],[AcceptedCmp1]]+marketing_campaign[[#This Row],[AcceptedCmp5]]+marketing_campaign[[#This Row],[AcceptedCmp4]]+marketing_campaign[[#This Row],[AcceptedCmp3]]</f>
        <v>2</v>
      </c>
      <c r="B1151" s="11">
        <v>26576</v>
      </c>
      <c r="I1151">
        <v>1943</v>
      </c>
      <c r="S1151">
        <v>83</v>
      </c>
    </row>
    <row r="1152" spans="1:19" x14ac:dyDescent="0.35">
      <c r="A1152" s="12">
        <f>marketing_campaign[[#This Row],[Response]]+marketing_campaign[[#This Row],[AcceptedCmp2]]+marketing_campaign[[#This Row],[AcceptedCmp1]]+marketing_campaign[[#This Row],[AcceptedCmp5]]+marketing_campaign[[#This Row],[AcceptedCmp4]]+marketing_campaign[[#This Row],[AcceptedCmp3]]</f>
        <v>0</v>
      </c>
      <c r="B1152" s="11">
        <v>57513</v>
      </c>
      <c r="I1152">
        <v>1964</v>
      </c>
      <c r="S1152">
        <v>62</v>
      </c>
    </row>
    <row r="1153" spans="1:19" x14ac:dyDescent="0.35">
      <c r="A1153" s="11">
        <f>marketing_campaign[[#This Row],[Response]]+marketing_campaign[[#This Row],[AcceptedCmp2]]+marketing_campaign[[#This Row],[AcceptedCmp1]]+marketing_campaign[[#This Row],[AcceptedCmp5]]+marketing_campaign[[#This Row],[AcceptedCmp4]]+marketing_campaign[[#This Row],[AcceptedCmp3]]</f>
        <v>0</v>
      </c>
      <c r="B1153" s="11">
        <v>68142</v>
      </c>
      <c r="I1153">
        <v>1979</v>
      </c>
      <c r="S1153">
        <v>47</v>
      </c>
    </row>
    <row r="1154" spans="1:19" x14ac:dyDescent="0.35">
      <c r="A1154" s="12">
        <f>marketing_campaign[[#This Row],[Response]]+marketing_campaign[[#This Row],[AcceptedCmp2]]+marketing_campaign[[#This Row],[AcceptedCmp1]]+marketing_campaign[[#This Row],[AcceptedCmp5]]+marketing_campaign[[#This Row],[AcceptedCmp4]]+marketing_campaign[[#This Row],[AcceptedCmp3]]</f>
        <v>0</v>
      </c>
      <c r="B1154" s="11">
        <v>7500</v>
      </c>
      <c r="I1154">
        <v>1974</v>
      </c>
      <c r="S1154">
        <v>52</v>
      </c>
    </row>
    <row r="1155" spans="1:19" x14ac:dyDescent="0.35">
      <c r="A1155" s="11">
        <f>marketing_campaign[[#This Row],[Response]]+marketing_campaign[[#This Row],[AcceptedCmp2]]+marketing_campaign[[#This Row],[AcceptedCmp1]]+marketing_campaign[[#This Row],[AcceptedCmp5]]+marketing_campaign[[#This Row],[AcceptedCmp4]]+marketing_campaign[[#This Row],[AcceptedCmp3]]</f>
        <v>2</v>
      </c>
      <c r="B1155" s="11">
        <v>83145</v>
      </c>
      <c r="I1155">
        <v>1960</v>
      </c>
      <c r="S1155">
        <v>66</v>
      </c>
    </row>
    <row r="1156" spans="1:19" x14ac:dyDescent="0.35">
      <c r="A1156" s="12">
        <f>marketing_campaign[[#This Row],[Response]]+marketing_campaign[[#This Row],[AcceptedCmp2]]+marketing_campaign[[#This Row],[AcceptedCmp1]]+marketing_campaign[[#This Row],[AcceptedCmp5]]+marketing_campaign[[#This Row],[AcceptedCmp4]]+marketing_campaign[[#This Row],[AcceptedCmp3]]</f>
        <v>0</v>
      </c>
      <c r="B1156" s="11">
        <v>54197</v>
      </c>
      <c r="I1156">
        <v>1963</v>
      </c>
      <c r="S1156">
        <v>63</v>
      </c>
    </row>
    <row r="1157" spans="1:19" x14ac:dyDescent="0.35">
      <c r="A1157" s="11">
        <f>marketing_campaign[[#This Row],[Response]]+marketing_campaign[[#This Row],[AcceptedCmp2]]+marketing_campaign[[#This Row],[AcceptedCmp1]]+marketing_campaign[[#This Row],[AcceptedCmp5]]+marketing_campaign[[#This Row],[AcceptedCmp4]]+marketing_campaign[[#This Row],[AcceptedCmp3]]</f>
        <v>0</v>
      </c>
      <c r="B1157" s="11">
        <v>23091</v>
      </c>
      <c r="I1157">
        <v>1976</v>
      </c>
      <c r="S1157">
        <v>50</v>
      </c>
    </row>
    <row r="1158" spans="1:19" x14ac:dyDescent="0.35">
      <c r="A1158" s="12">
        <f>marketing_campaign[[#This Row],[Response]]+marketing_campaign[[#This Row],[AcceptedCmp2]]+marketing_campaign[[#This Row],[AcceptedCmp1]]+marketing_campaign[[#This Row],[AcceptedCmp5]]+marketing_campaign[[#This Row],[AcceptedCmp4]]+marketing_campaign[[#This Row],[AcceptedCmp3]]</f>
        <v>1</v>
      </c>
      <c r="B1158" s="11">
        <v>46049</v>
      </c>
      <c r="I1158">
        <v>1974</v>
      </c>
      <c r="S1158">
        <v>52</v>
      </c>
    </row>
    <row r="1159" spans="1:19" x14ac:dyDescent="0.35">
      <c r="A1159" s="11">
        <f>marketing_campaign[[#This Row],[Response]]+marketing_campaign[[#This Row],[AcceptedCmp2]]+marketing_campaign[[#This Row],[AcceptedCmp1]]+marketing_campaign[[#This Row],[AcceptedCmp5]]+marketing_campaign[[#This Row],[AcceptedCmp4]]+marketing_campaign[[#This Row],[AcceptedCmp3]]</f>
        <v>0</v>
      </c>
      <c r="B1159" s="11">
        <v>56715</v>
      </c>
      <c r="I1159">
        <v>1961</v>
      </c>
      <c r="S1159">
        <v>65</v>
      </c>
    </row>
    <row r="1160" spans="1:19" x14ac:dyDescent="0.35">
      <c r="A1160" s="12">
        <f>marketing_campaign[[#This Row],[Response]]+marketing_campaign[[#This Row],[AcceptedCmp2]]+marketing_campaign[[#This Row],[AcceptedCmp1]]+marketing_campaign[[#This Row],[AcceptedCmp5]]+marketing_campaign[[#This Row],[AcceptedCmp4]]+marketing_campaign[[#This Row],[AcceptedCmp3]]</f>
        <v>0</v>
      </c>
      <c r="B1160" s="11">
        <v>79410</v>
      </c>
      <c r="I1160">
        <v>1951</v>
      </c>
      <c r="S1160">
        <v>75</v>
      </c>
    </row>
    <row r="1161" spans="1:19" x14ac:dyDescent="0.35">
      <c r="A1161" s="11">
        <f>marketing_campaign[[#This Row],[Response]]+marketing_campaign[[#This Row],[AcceptedCmp2]]+marketing_campaign[[#This Row],[AcceptedCmp1]]+marketing_campaign[[#This Row],[AcceptedCmp5]]+marketing_campaign[[#This Row],[AcceptedCmp4]]+marketing_campaign[[#This Row],[AcceptedCmp3]]</f>
        <v>0</v>
      </c>
      <c r="B1161" s="11">
        <v>57304</v>
      </c>
      <c r="I1161">
        <v>1965</v>
      </c>
      <c r="S1161">
        <v>61</v>
      </c>
    </row>
    <row r="1162" spans="1:19" x14ac:dyDescent="0.35">
      <c r="A1162" s="12">
        <f>marketing_campaign[[#This Row],[Response]]+marketing_campaign[[#This Row],[AcceptedCmp2]]+marketing_campaign[[#This Row],[AcceptedCmp1]]+marketing_campaign[[#This Row],[AcceptedCmp5]]+marketing_campaign[[#This Row],[AcceptedCmp4]]+marketing_campaign[[#This Row],[AcceptedCmp3]]</f>
        <v>0</v>
      </c>
      <c r="B1162" s="11">
        <v>44375</v>
      </c>
      <c r="I1162">
        <v>1956</v>
      </c>
      <c r="S1162">
        <v>70</v>
      </c>
    </row>
    <row r="1163" spans="1:19" x14ac:dyDescent="0.35">
      <c r="A1163" s="11">
        <f>marketing_campaign[[#This Row],[Response]]+marketing_campaign[[#This Row],[AcceptedCmp2]]+marketing_campaign[[#This Row],[AcceptedCmp1]]+marketing_campaign[[#This Row],[AcceptedCmp5]]+marketing_campaign[[#This Row],[AcceptedCmp4]]+marketing_campaign[[#This Row],[AcceptedCmp3]]</f>
        <v>0</v>
      </c>
      <c r="B1163" s="11">
        <v>54450</v>
      </c>
      <c r="I1163">
        <v>1965</v>
      </c>
      <c r="S1163">
        <v>61</v>
      </c>
    </row>
    <row r="1164" spans="1:19" x14ac:dyDescent="0.35">
      <c r="A1164" s="12">
        <f>marketing_campaign[[#This Row],[Response]]+marketing_campaign[[#This Row],[AcceptedCmp2]]+marketing_campaign[[#This Row],[AcceptedCmp1]]+marketing_campaign[[#This Row],[AcceptedCmp5]]+marketing_campaign[[#This Row],[AcceptedCmp4]]+marketing_campaign[[#This Row],[AcceptedCmp3]]</f>
        <v>1</v>
      </c>
      <c r="B1164" s="11">
        <v>59594</v>
      </c>
      <c r="I1164">
        <v>1994</v>
      </c>
      <c r="S1164">
        <v>32</v>
      </c>
    </row>
    <row r="1165" spans="1:19" x14ac:dyDescent="0.35">
      <c r="A1165" s="11">
        <f>marketing_campaign[[#This Row],[Response]]+marketing_campaign[[#This Row],[AcceptedCmp2]]+marketing_campaign[[#This Row],[AcceptedCmp1]]+marketing_campaign[[#This Row],[AcceptedCmp5]]+marketing_campaign[[#This Row],[AcceptedCmp4]]+marketing_campaign[[#This Row],[AcceptedCmp3]]</f>
        <v>0</v>
      </c>
      <c r="B1165" s="11">
        <v>80685</v>
      </c>
      <c r="I1165">
        <v>1974</v>
      </c>
      <c r="S1165">
        <v>52</v>
      </c>
    </row>
    <row r="1166" spans="1:19" x14ac:dyDescent="0.35">
      <c r="A1166" s="12">
        <f>marketing_campaign[[#This Row],[Response]]+marketing_campaign[[#This Row],[AcceptedCmp2]]+marketing_campaign[[#This Row],[AcceptedCmp1]]+marketing_campaign[[#This Row],[AcceptedCmp5]]+marketing_campaign[[#This Row],[AcceptedCmp4]]+marketing_campaign[[#This Row],[AcceptedCmp3]]</f>
        <v>0</v>
      </c>
      <c r="B1166" s="11">
        <v>40344</v>
      </c>
      <c r="I1166">
        <v>1972</v>
      </c>
      <c r="S1166">
        <v>54</v>
      </c>
    </row>
    <row r="1167" spans="1:19" x14ac:dyDescent="0.35">
      <c r="A1167" s="11">
        <f>marketing_campaign[[#This Row],[Response]]+marketing_campaign[[#This Row],[AcceptedCmp2]]+marketing_campaign[[#This Row],[AcceptedCmp1]]+marketing_campaign[[#This Row],[AcceptedCmp5]]+marketing_campaign[[#This Row],[AcceptedCmp4]]+marketing_campaign[[#This Row],[AcceptedCmp3]]</f>
        <v>0</v>
      </c>
      <c r="B1167" s="11">
        <v>62710</v>
      </c>
      <c r="I1167">
        <v>1968</v>
      </c>
      <c r="S1167">
        <v>58</v>
      </c>
    </row>
    <row r="1168" spans="1:19" x14ac:dyDescent="0.35">
      <c r="A1168" s="12">
        <f>marketing_campaign[[#This Row],[Response]]+marketing_campaign[[#This Row],[AcceptedCmp2]]+marketing_campaign[[#This Row],[AcceptedCmp1]]+marketing_campaign[[#This Row],[AcceptedCmp5]]+marketing_campaign[[#This Row],[AcceptedCmp4]]+marketing_campaign[[#This Row],[AcceptedCmp3]]</f>
        <v>0</v>
      </c>
      <c r="B1168" s="11">
        <v>48985</v>
      </c>
      <c r="I1168">
        <v>1968</v>
      </c>
      <c r="S1168">
        <v>58</v>
      </c>
    </row>
    <row r="1169" spans="1:19" x14ac:dyDescent="0.35">
      <c r="A1169" s="11">
        <f>marketing_campaign[[#This Row],[Response]]+marketing_campaign[[#This Row],[AcceptedCmp2]]+marketing_campaign[[#This Row],[AcceptedCmp1]]+marketing_campaign[[#This Row],[AcceptedCmp5]]+marketing_campaign[[#This Row],[AcceptedCmp4]]+marketing_campaign[[#This Row],[AcceptedCmp3]]</f>
        <v>0</v>
      </c>
      <c r="B1169" s="11">
        <v>35322</v>
      </c>
      <c r="I1169">
        <v>1948</v>
      </c>
      <c r="S1169">
        <v>78</v>
      </c>
    </row>
    <row r="1170" spans="1:19" x14ac:dyDescent="0.35">
      <c r="A1170" s="12">
        <f>marketing_campaign[[#This Row],[Response]]+marketing_campaign[[#This Row],[AcceptedCmp2]]+marketing_campaign[[#This Row],[AcceptedCmp1]]+marketing_campaign[[#This Row],[AcceptedCmp5]]+marketing_campaign[[#This Row],[AcceptedCmp4]]+marketing_campaign[[#This Row],[AcceptedCmp3]]</f>
        <v>0</v>
      </c>
      <c r="B1170" s="11">
        <v>77142</v>
      </c>
      <c r="I1170">
        <v>1969</v>
      </c>
      <c r="S1170">
        <v>57</v>
      </c>
    </row>
    <row r="1171" spans="1:19" x14ac:dyDescent="0.35">
      <c r="A1171" s="11">
        <f>marketing_campaign[[#This Row],[Response]]+marketing_campaign[[#This Row],[AcceptedCmp2]]+marketing_campaign[[#This Row],[AcceptedCmp1]]+marketing_campaign[[#This Row],[AcceptedCmp5]]+marketing_campaign[[#This Row],[AcceptedCmp4]]+marketing_campaign[[#This Row],[AcceptedCmp3]]</f>
        <v>0</v>
      </c>
      <c r="B1171" s="11">
        <v>81657</v>
      </c>
      <c r="I1171">
        <v>1996</v>
      </c>
      <c r="S1171">
        <v>30</v>
      </c>
    </row>
    <row r="1172" spans="1:19" x14ac:dyDescent="0.35">
      <c r="A1172" s="12">
        <f>marketing_campaign[[#This Row],[Response]]+marketing_campaign[[#This Row],[AcceptedCmp2]]+marketing_campaign[[#This Row],[AcceptedCmp1]]+marketing_campaign[[#This Row],[AcceptedCmp5]]+marketing_campaign[[#This Row],[AcceptedCmp4]]+marketing_campaign[[#This Row],[AcceptedCmp3]]</f>
        <v>1</v>
      </c>
      <c r="B1172" s="11">
        <v>14421</v>
      </c>
      <c r="I1172">
        <v>1974</v>
      </c>
      <c r="S1172">
        <v>52</v>
      </c>
    </row>
    <row r="1173" spans="1:19" x14ac:dyDescent="0.35">
      <c r="A1173" s="11">
        <f>marketing_campaign[[#This Row],[Response]]+marketing_campaign[[#This Row],[AcceptedCmp2]]+marketing_campaign[[#This Row],[AcceptedCmp1]]+marketing_campaign[[#This Row],[AcceptedCmp5]]+marketing_campaign[[#This Row],[AcceptedCmp4]]+marketing_campaign[[#This Row],[AcceptedCmp3]]</f>
        <v>0</v>
      </c>
      <c r="B1173" s="11">
        <v>20130</v>
      </c>
      <c r="I1173">
        <v>1990</v>
      </c>
      <c r="S1173">
        <v>36</v>
      </c>
    </row>
    <row r="1174" spans="1:19" x14ac:dyDescent="0.35">
      <c r="A1174" s="12">
        <f>marketing_campaign[[#This Row],[Response]]+marketing_campaign[[#This Row],[AcceptedCmp2]]+marketing_campaign[[#This Row],[AcceptedCmp1]]+marketing_campaign[[#This Row],[AcceptedCmp5]]+marketing_campaign[[#This Row],[AcceptedCmp4]]+marketing_campaign[[#This Row],[AcceptedCmp3]]</f>
        <v>0</v>
      </c>
      <c r="B1174" s="11">
        <v>74214</v>
      </c>
      <c r="I1174">
        <v>1957</v>
      </c>
      <c r="S1174">
        <v>69</v>
      </c>
    </row>
    <row r="1175" spans="1:19" x14ac:dyDescent="0.35">
      <c r="A1175" s="11">
        <f>marketing_campaign[[#This Row],[Response]]+marketing_campaign[[#This Row],[AcceptedCmp2]]+marketing_campaign[[#This Row],[AcceptedCmp1]]+marketing_campaign[[#This Row],[AcceptedCmp5]]+marketing_campaign[[#This Row],[AcceptedCmp4]]+marketing_campaign[[#This Row],[AcceptedCmp3]]</f>
        <v>1</v>
      </c>
      <c r="B1175" s="11">
        <v>66726</v>
      </c>
      <c r="I1175">
        <v>1979</v>
      </c>
      <c r="S1175">
        <v>47</v>
      </c>
    </row>
    <row r="1176" spans="1:19" x14ac:dyDescent="0.35">
      <c r="A1176" s="12">
        <f>marketing_campaign[[#This Row],[Response]]+marketing_campaign[[#This Row],[AcceptedCmp2]]+marketing_campaign[[#This Row],[AcceptedCmp1]]+marketing_campaign[[#This Row],[AcceptedCmp5]]+marketing_campaign[[#This Row],[AcceptedCmp4]]+marketing_campaign[[#This Row],[AcceptedCmp3]]</f>
        <v>0</v>
      </c>
      <c r="B1176" s="11">
        <v>23724</v>
      </c>
      <c r="I1176">
        <v>1960</v>
      </c>
      <c r="S1176">
        <v>66</v>
      </c>
    </row>
    <row r="1177" spans="1:19" x14ac:dyDescent="0.35">
      <c r="A1177" s="11">
        <f>marketing_campaign[[#This Row],[Response]]+marketing_campaign[[#This Row],[AcceptedCmp2]]+marketing_campaign[[#This Row],[AcceptedCmp1]]+marketing_campaign[[#This Row],[AcceptedCmp5]]+marketing_campaign[[#This Row],[AcceptedCmp4]]+marketing_campaign[[#This Row],[AcceptedCmp3]]</f>
        <v>0</v>
      </c>
      <c r="B1177" s="11">
        <v>47353</v>
      </c>
      <c r="I1177">
        <v>1952</v>
      </c>
      <c r="S1177">
        <v>74</v>
      </c>
    </row>
    <row r="1178" spans="1:19" x14ac:dyDescent="0.35">
      <c r="A1178" s="12">
        <f>marketing_campaign[[#This Row],[Response]]+marketing_campaign[[#This Row],[AcceptedCmp2]]+marketing_campaign[[#This Row],[AcceptedCmp1]]+marketing_campaign[[#This Row],[AcceptedCmp5]]+marketing_campaign[[#This Row],[AcceptedCmp4]]+marketing_campaign[[#This Row],[AcceptedCmp3]]</f>
        <v>0</v>
      </c>
      <c r="B1178" s="11">
        <v>33444</v>
      </c>
      <c r="I1178">
        <v>1981</v>
      </c>
      <c r="S1178">
        <v>45</v>
      </c>
    </row>
    <row r="1179" spans="1:19" x14ac:dyDescent="0.35">
      <c r="A1179" s="11">
        <f>marketing_campaign[[#This Row],[Response]]+marketing_campaign[[#This Row],[AcceptedCmp2]]+marketing_campaign[[#This Row],[AcceptedCmp1]]+marketing_campaign[[#This Row],[AcceptedCmp5]]+marketing_campaign[[#This Row],[AcceptedCmp4]]+marketing_campaign[[#This Row],[AcceptedCmp3]]</f>
        <v>0</v>
      </c>
      <c r="B1179" s="11">
        <v>54386</v>
      </c>
      <c r="I1179">
        <v>1981</v>
      </c>
      <c r="S1179">
        <v>45</v>
      </c>
    </row>
    <row r="1180" spans="1:19" x14ac:dyDescent="0.35">
      <c r="A1180" s="12">
        <f>marketing_campaign[[#This Row],[Response]]+marketing_campaign[[#This Row],[AcceptedCmp2]]+marketing_campaign[[#This Row],[AcceptedCmp1]]+marketing_campaign[[#This Row],[AcceptedCmp5]]+marketing_campaign[[#This Row],[AcceptedCmp4]]+marketing_campaign[[#This Row],[AcceptedCmp3]]</f>
        <v>0</v>
      </c>
      <c r="B1180" s="11">
        <v>28510</v>
      </c>
      <c r="I1180">
        <v>1991</v>
      </c>
      <c r="S1180">
        <v>35</v>
      </c>
    </row>
    <row r="1181" spans="1:19" x14ac:dyDescent="0.35">
      <c r="A1181" s="11">
        <f>marketing_campaign[[#This Row],[Response]]+marketing_campaign[[#This Row],[AcceptedCmp2]]+marketing_campaign[[#This Row],[AcceptedCmp1]]+marketing_campaign[[#This Row],[AcceptedCmp5]]+marketing_campaign[[#This Row],[AcceptedCmp4]]+marketing_campaign[[#This Row],[AcceptedCmp3]]</f>
        <v>1</v>
      </c>
      <c r="B1181" s="11">
        <v>90638</v>
      </c>
      <c r="I1181">
        <v>1950</v>
      </c>
      <c r="S1181">
        <v>76</v>
      </c>
    </row>
    <row r="1182" spans="1:19" x14ac:dyDescent="0.35">
      <c r="A1182" s="12">
        <f>marketing_campaign[[#This Row],[Response]]+marketing_campaign[[#This Row],[AcceptedCmp2]]+marketing_campaign[[#This Row],[AcceptedCmp1]]+marketing_campaign[[#This Row],[AcceptedCmp5]]+marketing_campaign[[#This Row],[AcceptedCmp4]]+marketing_campaign[[#This Row],[AcceptedCmp3]]</f>
        <v>0</v>
      </c>
      <c r="B1182" s="11">
        <v>48070</v>
      </c>
      <c r="I1182">
        <v>1957</v>
      </c>
      <c r="S1182">
        <v>69</v>
      </c>
    </row>
    <row r="1183" spans="1:19" x14ac:dyDescent="0.35">
      <c r="A1183" s="11">
        <f>marketing_campaign[[#This Row],[Response]]+marketing_campaign[[#This Row],[AcceptedCmp2]]+marketing_campaign[[#This Row],[AcceptedCmp1]]+marketing_campaign[[#This Row],[AcceptedCmp5]]+marketing_campaign[[#This Row],[AcceptedCmp4]]+marketing_campaign[[#This Row],[AcceptedCmp3]]</f>
        <v>0</v>
      </c>
      <c r="B1183" s="11">
        <v>43140</v>
      </c>
      <c r="I1183">
        <v>1961</v>
      </c>
      <c r="S1183">
        <v>65</v>
      </c>
    </row>
    <row r="1184" spans="1:19" x14ac:dyDescent="0.35">
      <c r="A1184" s="12">
        <f>marketing_campaign[[#This Row],[Response]]+marketing_campaign[[#This Row],[AcceptedCmp2]]+marketing_campaign[[#This Row],[AcceptedCmp1]]+marketing_campaign[[#This Row],[AcceptedCmp5]]+marketing_campaign[[#This Row],[AcceptedCmp4]]+marketing_campaign[[#This Row],[AcceptedCmp3]]</f>
        <v>2</v>
      </c>
      <c r="B1184" s="11">
        <v>54959</v>
      </c>
      <c r="I1184">
        <v>1958</v>
      </c>
      <c r="S1184">
        <v>68</v>
      </c>
    </row>
    <row r="1185" spans="1:19" x14ac:dyDescent="0.35">
      <c r="A1185" s="11">
        <f>marketing_campaign[[#This Row],[Response]]+marketing_campaign[[#This Row],[AcceptedCmp2]]+marketing_campaign[[#This Row],[AcceptedCmp1]]+marketing_campaign[[#This Row],[AcceptedCmp5]]+marketing_campaign[[#This Row],[AcceptedCmp4]]+marketing_campaign[[#This Row],[AcceptedCmp3]]</f>
        <v>0</v>
      </c>
      <c r="B1185" s="11">
        <v>15056</v>
      </c>
      <c r="I1185">
        <v>1971</v>
      </c>
      <c r="S1185">
        <v>55</v>
      </c>
    </row>
    <row r="1186" spans="1:19" x14ac:dyDescent="0.35">
      <c r="A1186" s="12">
        <f>marketing_campaign[[#This Row],[Response]]+marketing_campaign[[#This Row],[AcceptedCmp2]]+marketing_campaign[[#This Row],[AcceptedCmp1]]+marketing_campaign[[#This Row],[AcceptedCmp5]]+marketing_campaign[[#This Row],[AcceptedCmp4]]+marketing_campaign[[#This Row],[AcceptedCmp3]]</f>
        <v>0</v>
      </c>
      <c r="B1186" s="11">
        <v>26954</v>
      </c>
      <c r="I1186">
        <v>1985</v>
      </c>
      <c r="S1186">
        <v>41</v>
      </c>
    </row>
    <row r="1187" spans="1:19" x14ac:dyDescent="0.35">
      <c r="A1187" s="11">
        <f>marketing_campaign[[#This Row],[Response]]+marketing_campaign[[#This Row],[AcceptedCmp2]]+marketing_campaign[[#This Row],[AcceptedCmp1]]+marketing_campaign[[#This Row],[AcceptedCmp5]]+marketing_campaign[[#This Row],[AcceptedCmp4]]+marketing_campaign[[#This Row],[AcceptedCmp3]]</f>
        <v>0</v>
      </c>
      <c r="B1187" s="11">
        <v>22327</v>
      </c>
      <c r="I1187">
        <v>1965</v>
      </c>
      <c r="S1187">
        <v>61</v>
      </c>
    </row>
    <row r="1188" spans="1:19" x14ac:dyDescent="0.35">
      <c r="A1188" s="12">
        <f>marketing_campaign[[#This Row],[Response]]+marketing_campaign[[#This Row],[AcceptedCmp2]]+marketing_campaign[[#This Row],[AcceptedCmp1]]+marketing_campaign[[#This Row],[AcceptedCmp5]]+marketing_campaign[[#This Row],[AcceptedCmp4]]+marketing_campaign[[#This Row],[AcceptedCmp3]]</f>
        <v>0</v>
      </c>
      <c r="B1188" s="11">
        <v>44393</v>
      </c>
      <c r="I1188">
        <v>1952</v>
      </c>
      <c r="S1188">
        <v>74</v>
      </c>
    </row>
    <row r="1189" spans="1:19" x14ac:dyDescent="0.35">
      <c r="A1189" s="11">
        <f>marketing_campaign[[#This Row],[Response]]+marketing_campaign[[#This Row],[AcceptedCmp2]]+marketing_campaign[[#This Row],[AcceptedCmp1]]+marketing_campaign[[#This Row],[AcceptedCmp5]]+marketing_campaign[[#This Row],[AcceptedCmp4]]+marketing_campaign[[#This Row],[AcceptedCmp3]]</f>
        <v>1</v>
      </c>
      <c r="B1189" s="11">
        <v>62000</v>
      </c>
      <c r="I1189">
        <v>1962</v>
      </c>
      <c r="S1189">
        <v>64</v>
      </c>
    </row>
    <row r="1190" spans="1:19" x14ac:dyDescent="0.35">
      <c r="A1190" s="12">
        <f>marketing_campaign[[#This Row],[Response]]+marketing_campaign[[#This Row],[AcceptedCmp2]]+marketing_campaign[[#This Row],[AcceptedCmp1]]+marketing_campaign[[#This Row],[AcceptedCmp5]]+marketing_campaign[[#This Row],[AcceptedCmp4]]+marketing_campaign[[#This Row],[AcceptedCmp3]]</f>
        <v>0</v>
      </c>
      <c r="B1190" s="11">
        <v>31497</v>
      </c>
      <c r="I1190">
        <v>1974</v>
      </c>
      <c r="S1190">
        <v>52</v>
      </c>
    </row>
    <row r="1191" spans="1:19" x14ac:dyDescent="0.35">
      <c r="A1191" s="11">
        <f>marketing_campaign[[#This Row],[Response]]+marketing_campaign[[#This Row],[AcceptedCmp2]]+marketing_campaign[[#This Row],[AcceptedCmp1]]+marketing_campaign[[#This Row],[AcceptedCmp5]]+marketing_campaign[[#This Row],[AcceptedCmp4]]+marketing_campaign[[#This Row],[AcceptedCmp3]]</f>
        <v>0</v>
      </c>
      <c r="B1191" s="11">
        <v>45894</v>
      </c>
      <c r="I1191">
        <v>1970</v>
      </c>
      <c r="S1191">
        <v>56</v>
      </c>
    </row>
    <row r="1192" spans="1:19" x14ac:dyDescent="0.35">
      <c r="A1192" s="12">
        <f>marketing_campaign[[#This Row],[Response]]+marketing_campaign[[#This Row],[AcceptedCmp2]]+marketing_campaign[[#This Row],[AcceptedCmp1]]+marketing_campaign[[#This Row],[AcceptedCmp5]]+marketing_campaign[[#This Row],[AcceptedCmp4]]+marketing_campaign[[#This Row],[AcceptedCmp3]]</f>
        <v>1</v>
      </c>
      <c r="B1192" s="11">
        <v>78579</v>
      </c>
      <c r="I1192">
        <v>1969</v>
      </c>
      <c r="S1192">
        <v>57</v>
      </c>
    </row>
    <row r="1193" spans="1:19" x14ac:dyDescent="0.35">
      <c r="A1193" s="11">
        <f>marketing_campaign[[#This Row],[Response]]+marketing_campaign[[#This Row],[AcceptedCmp2]]+marketing_campaign[[#This Row],[AcceptedCmp1]]+marketing_campaign[[#This Row],[AcceptedCmp5]]+marketing_campaign[[#This Row],[AcceptedCmp4]]+marketing_campaign[[#This Row],[AcceptedCmp3]]</f>
        <v>3</v>
      </c>
      <c r="B1193" s="11">
        <v>67369</v>
      </c>
      <c r="I1193">
        <v>1960</v>
      </c>
      <c r="S1193">
        <v>66</v>
      </c>
    </row>
    <row r="1194" spans="1:19" x14ac:dyDescent="0.35">
      <c r="A1194" s="12">
        <f>marketing_campaign[[#This Row],[Response]]+marketing_campaign[[#This Row],[AcceptedCmp2]]+marketing_campaign[[#This Row],[AcceptedCmp1]]+marketing_campaign[[#This Row],[AcceptedCmp5]]+marketing_campaign[[#This Row],[AcceptedCmp4]]+marketing_campaign[[#This Row],[AcceptedCmp3]]</f>
        <v>0</v>
      </c>
      <c r="B1194" s="11">
        <v>58401</v>
      </c>
      <c r="I1194">
        <v>1952</v>
      </c>
      <c r="S1194">
        <v>74</v>
      </c>
    </row>
    <row r="1195" spans="1:19" x14ac:dyDescent="0.35">
      <c r="A1195" s="11">
        <f>marketing_campaign[[#This Row],[Response]]+marketing_campaign[[#This Row],[AcceptedCmp2]]+marketing_campaign[[#This Row],[AcceptedCmp1]]+marketing_campaign[[#This Row],[AcceptedCmp5]]+marketing_campaign[[#This Row],[AcceptedCmp4]]+marketing_campaign[[#This Row],[AcceptedCmp3]]</f>
        <v>0</v>
      </c>
      <c r="B1195" s="11">
        <v>62307</v>
      </c>
      <c r="I1195">
        <v>1969</v>
      </c>
      <c r="S1195">
        <v>57</v>
      </c>
    </row>
    <row r="1196" spans="1:19" x14ac:dyDescent="0.35">
      <c r="A1196" s="12">
        <f>marketing_campaign[[#This Row],[Response]]+marketing_campaign[[#This Row],[AcceptedCmp2]]+marketing_campaign[[#This Row],[AcceptedCmp1]]+marketing_campaign[[#This Row],[AcceptedCmp5]]+marketing_campaign[[#This Row],[AcceptedCmp4]]+marketing_campaign[[#This Row],[AcceptedCmp3]]</f>
        <v>0</v>
      </c>
      <c r="B1196" s="11">
        <v>43641</v>
      </c>
      <c r="I1196">
        <v>1968</v>
      </c>
      <c r="S1196">
        <v>58</v>
      </c>
    </row>
    <row r="1197" spans="1:19" x14ac:dyDescent="0.35">
      <c r="A1197" s="11">
        <f>marketing_campaign[[#This Row],[Response]]+marketing_campaign[[#This Row],[AcceptedCmp2]]+marketing_campaign[[#This Row],[AcceptedCmp1]]+marketing_campaign[[#This Row],[AcceptedCmp5]]+marketing_campaign[[#This Row],[AcceptedCmp4]]+marketing_campaign[[#This Row],[AcceptedCmp3]]</f>
        <v>0</v>
      </c>
      <c r="B1197" s="11">
        <v>63841</v>
      </c>
      <c r="I1197">
        <v>1965</v>
      </c>
      <c r="S1197">
        <v>61</v>
      </c>
    </row>
    <row r="1198" spans="1:19" x14ac:dyDescent="0.35">
      <c r="A1198" s="12">
        <f>marketing_campaign[[#This Row],[Response]]+marketing_campaign[[#This Row],[AcceptedCmp2]]+marketing_campaign[[#This Row],[AcceptedCmp1]]+marketing_campaign[[#This Row],[AcceptedCmp5]]+marketing_campaign[[#This Row],[AcceptedCmp4]]+marketing_campaign[[#This Row],[AcceptedCmp3]]</f>
        <v>0</v>
      </c>
      <c r="B1198" s="11">
        <v>46891</v>
      </c>
      <c r="I1198">
        <v>1969</v>
      </c>
      <c r="S1198">
        <v>57</v>
      </c>
    </row>
    <row r="1199" spans="1:19" x14ac:dyDescent="0.35">
      <c r="A1199" s="11">
        <f>marketing_campaign[[#This Row],[Response]]+marketing_campaign[[#This Row],[AcceptedCmp2]]+marketing_campaign[[#This Row],[AcceptedCmp1]]+marketing_campaign[[#This Row],[AcceptedCmp5]]+marketing_campaign[[#This Row],[AcceptedCmp4]]+marketing_campaign[[#This Row],[AcceptedCmp3]]</f>
        <v>1</v>
      </c>
      <c r="B1199" s="11">
        <v>70091</v>
      </c>
      <c r="I1199">
        <v>1972</v>
      </c>
      <c r="S1199">
        <v>54</v>
      </c>
    </row>
    <row r="1200" spans="1:19" x14ac:dyDescent="0.35">
      <c r="A1200" s="12">
        <f>marketing_campaign[[#This Row],[Response]]+marketing_campaign[[#This Row],[AcceptedCmp2]]+marketing_campaign[[#This Row],[AcceptedCmp1]]+marketing_campaign[[#This Row],[AcceptedCmp5]]+marketing_campaign[[#This Row],[AcceptedCmp4]]+marketing_campaign[[#This Row],[AcceptedCmp3]]</f>
        <v>0</v>
      </c>
      <c r="B1200" s="11">
        <v>78075</v>
      </c>
      <c r="I1200">
        <v>1961</v>
      </c>
      <c r="S1200">
        <v>65</v>
      </c>
    </row>
    <row r="1201" spans="1:19" x14ac:dyDescent="0.35">
      <c r="A1201" s="11">
        <f>marketing_campaign[[#This Row],[Response]]+marketing_campaign[[#This Row],[AcceptedCmp2]]+marketing_campaign[[#This Row],[AcceptedCmp1]]+marketing_campaign[[#This Row],[AcceptedCmp5]]+marketing_campaign[[#This Row],[AcceptedCmp4]]+marketing_campaign[[#This Row],[AcceptedCmp3]]</f>
        <v>0</v>
      </c>
      <c r="B1201" s="11">
        <v>59184</v>
      </c>
      <c r="I1201">
        <v>1977</v>
      </c>
      <c r="S1201">
        <v>49</v>
      </c>
    </row>
    <row r="1202" spans="1:19" x14ac:dyDescent="0.35">
      <c r="A1202" s="12">
        <f>marketing_campaign[[#This Row],[Response]]+marketing_campaign[[#This Row],[AcceptedCmp2]]+marketing_campaign[[#This Row],[AcceptedCmp1]]+marketing_campaign[[#This Row],[AcceptedCmp5]]+marketing_campaign[[#This Row],[AcceptedCmp4]]+marketing_campaign[[#This Row],[AcceptedCmp3]]</f>
        <v>0</v>
      </c>
      <c r="B1202" s="11">
        <v>54809</v>
      </c>
      <c r="I1202">
        <v>1959</v>
      </c>
      <c r="S1202">
        <v>67</v>
      </c>
    </row>
    <row r="1203" spans="1:19" x14ac:dyDescent="0.35">
      <c r="A1203" s="11">
        <f>marketing_campaign[[#This Row],[Response]]+marketing_campaign[[#This Row],[AcceptedCmp2]]+marketing_campaign[[#This Row],[AcceptedCmp1]]+marketing_campaign[[#This Row],[AcceptedCmp5]]+marketing_campaign[[#This Row],[AcceptedCmp4]]+marketing_campaign[[#This Row],[AcceptedCmp3]]</f>
        <v>0</v>
      </c>
      <c r="B1203" s="11">
        <v>58113</v>
      </c>
      <c r="I1203">
        <v>1958</v>
      </c>
      <c r="S1203">
        <v>68</v>
      </c>
    </row>
    <row r="1204" spans="1:19" x14ac:dyDescent="0.35">
      <c r="A1204" s="12">
        <f>marketing_campaign[[#This Row],[Response]]+marketing_campaign[[#This Row],[AcceptedCmp2]]+marketing_campaign[[#This Row],[AcceptedCmp1]]+marketing_campaign[[#This Row],[AcceptedCmp5]]+marketing_campaign[[#This Row],[AcceptedCmp4]]+marketing_campaign[[#This Row],[AcceptedCmp3]]</f>
        <v>0</v>
      </c>
      <c r="B1204" s="11">
        <v>51412</v>
      </c>
      <c r="I1204">
        <v>1979</v>
      </c>
      <c r="S1204">
        <v>47</v>
      </c>
    </row>
    <row r="1205" spans="1:19" x14ac:dyDescent="0.35">
      <c r="A1205" s="11">
        <f>marketing_campaign[[#This Row],[Response]]+marketing_campaign[[#This Row],[AcceptedCmp2]]+marketing_campaign[[#This Row],[AcceptedCmp1]]+marketing_campaign[[#This Row],[AcceptedCmp5]]+marketing_campaign[[#This Row],[AcceptedCmp4]]+marketing_campaign[[#This Row],[AcceptedCmp3]]</f>
        <v>2</v>
      </c>
      <c r="B1205" s="11">
        <v>15287</v>
      </c>
      <c r="I1205">
        <v>1957</v>
      </c>
      <c r="S1205">
        <v>69</v>
      </c>
    </row>
    <row r="1206" spans="1:19" x14ac:dyDescent="0.35">
      <c r="A1206" s="12">
        <f>marketing_campaign[[#This Row],[Response]]+marketing_campaign[[#This Row],[AcceptedCmp2]]+marketing_campaign[[#This Row],[AcceptedCmp1]]+marketing_campaign[[#This Row],[AcceptedCmp5]]+marketing_campaign[[#This Row],[AcceptedCmp4]]+marketing_campaign[[#This Row],[AcceptedCmp3]]</f>
        <v>0</v>
      </c>
      <c r="B1206" s="11">
        <v>66636</v>
      </c>
      <c r="I1206">
        <v>1956</v>
      </c>
      <c r="S1206">
        <v>70</v>
      </c>
    </row>
    <row r="1207" spans="1:19" x14ac:dyDescent="0.35">
      <c r="A1207" s="11">
        <f>marketing_campaign[[#This Row],[Response]]+marketing_campaign[[#This Row],[AcceptedCmp2]]+marketing_campaign[[#This Row],[AcceptedCmp1]]+marketing_campaign[[#This Row],[AcceptedCmp5]]+marketing_campaign[[#This Row],[AcceptedCmp4]]+marketing_campaign[[#This Row],[AcceptedCmp3]]</f>
        <v>1</v>
      </c>
      <c r="B1207" s="11">
        <v>50965</v>
      </c>
      <c r="I1207">
        <v>1965</v>
      </c>
      <c r="S1207">
        <v>61</v>
      </c>
    </row>
    <row r="1208" spans="1:19" x14ac:dyDescent="0.35">
      <c r="A1208" s="12">
        <f>marketing_campaign[[#This Row],[Response]]+marketing_campaign[[#This Row],[AcceptedCmp2]]+marketing_campaign[[#This Row],[AcceptedCmp1]]+marketing_campaign[[#This Row],[AcceptedCmp5]]+marketing_campaign[[#This Row],[AcceptedCmp4]]+marketing_campaign[[#This Row],[AcceptedCmp3]]</f>
        <v>1</v>
      </c>
      <c r="B1208" s="11">
        <v>84618</v>
      </c>
      <c r="I1208">
        <v>1990</v>
      </c>
      <c r="S1208">
        <v>36</v>
      </c>
    </row>
    <row r="1209" spans="1:19" x14ac:dyDescent="0.35">
      <c r="A1209" s="11">
        <f>marketing_campaign[[#This Row],[Response]]+marketing_campaign[[#This Row],[AcceptedCmp2]]+marketing_campaign[[#This Row],[AcceptedCmp1]]+marketing_campaign[[#This Row],[AcceptedCmp5]]+marketing_campaign[[#This Row],[AcceptedCmp4]]+marketing_campaign[[#This Row],[AcceptedCmp3]]</f>
        <v>0</v>
      </c>
      <c r="B1209" s="11">
        <v>18351</v>
      </c>
      <c r="I1209">
        <v>1957</v>
      </c>
      <c r="S1209">
        <v>69</v>
      </c>
    </row>
    <row r="1210" spans="1:19" x14ac:dyDescent="0.35">
      <c r="A1210" s="12">
        <f>marketing_campaign[[#This Row],[Response]]+marketing_campaign[[#This Row],[AcceptedCmp2]]+marketing_campaign[[#This Row],[AcceptedCmp1]]+marketing_campaign[[#This Row],[AcceptedCmp5]]+marketing_campaign[[#This Row],[AcceptedCmp4]]+marketing_campaign[[#This Row],[AcceptedCmp3]]</f>
        <v>1</v>
      </c>
      <c r="B1210" s="11">
        <v>40451</v>
      </c>
      <c r="I1210">
        <v>1965</v>
      </c>
      <c r="S1210">
        <v>61</v>
      </c>
    </row>
    <row r="1211" spans="1:19" x14ac:dyDescent="0.35">
      <c r="A1211" s="11">
        <f>marketing_campaign[[#This Row],[Response]]+marketing_campaign[[#This Row],[AcceptedCmp2]]+marketing_campaign[[#This Row],[AcceptedCmp1]]+marketing_campaign[[#This Row],[AcceptedCmp5]]+marketing_campaign[[#This Row],[AcceptedCmp4]]+marketing_campaign[[#This Row],[AcceptedCmp3]]</f>
        <v>0</v>
      </c>
      <c r="B1211" s="11">
        <v>36317</v>
      </c>
      <c r="I1211">
        <v>1957</v>
      </c>
      <c r="S1211">
        <v>69</v>
      </c>
    </row>
    <row r="1212" spans="1:19" x14ac:dyDescent="0.35">
      <c r="A1212" s="12">
        <f>marketing_campaign[[#This Row],[Response]]+marketing_campaign[[#This Row],[AcceptedCmp2]]+marketing_campaign[[#This Row],[AcceptedCmp1]]+marketing_campaign[[#This Row],[AcceptedCmp5]]+marketing_campaign[[#This Row],[AcceptedCmp4]]+marketing_campaign[[#This Row],[AcceptedCmp3]]</f>
        <v>1</v>
      </c>
      <c r="B1212" s="11">
        <v>42213</v>
      </c>
      <c r="I1212">
        <v>1955</v>
      </c>
      <c r="S1212">
        <v>71</v>
      </c>
    </row>
    <row r="1213" spans="1:19" x14ac:dyDescent="0.35">
      <c r="A1213" s="11">
        <f>marketing_campaign[[#This Row],[Response]]+marketing_campaign[[#This Row],[AcceptedCmp2]]+marketing_campaign[[#This Row],[AcceptedCmp1]]+marketing_campaign[[#This Row],[AcceptedCmp5]]+marketing_campaign[[#This Row],[AcceptedCmp4]]+marketing_campaign[[#This Row],[AcceptedCmp3]]</f>
        <v>0</v>
      </c>
      <c r="B1213" s="11">
        <v>65748</v>
      </c>
      <c r="I1213">
        <v>1972</v>
      </c>
      <c r="S1213">
        <v>54</v>
      </c>
    </row>
    <row r="1214" spans="1:19" x14ac:dyDescent="0.35">
      <c r="A1214" s="12">
        <f>marketing_campaign[[#This Row],[Response]]+marketing_campaign[[#This Row],[AcceptedCmp2]]+marketing_campaign[[#This Row],[AcceptedCmp1]]+marketing_campaign[[#This Row],[AcceptedCmp5]]+marketing_campaign[[#This Row],[AcceptedCmp4]]+marketing_campaign[[#This Row],[AcceptedCmp3]]</f>
        <v>1</v>
      </c>
      <c r="B1214" s="11">
        <v>77044</v>
      </c>
      <c r="I1214">
        <v>1969</v>
      </c>
      <c r="S1214">
        <v>57</v>
      </c>
    </row>
    <row r="1215" spans="1:19" x14ac:dyDescent="0.35">
      <c r="A1215" s="11">
        <f>marketing_campaign[[#This Row],[Response]]+marketing_campaign[[#This Row],[AcceptedCmp2]]+marketing_campaign[[#This Row],[AcceptedCmp1]]+marketing_campaign[[#This Row],[AcceptedCmp5]]+marketing_campaign[[#This Row],[AcceptedCmp4]]+marketing_campaign[[#This Row],[AcceptedCmp3]]</f>
        <v>1</v>
      </c>
      <c r="B1215" s="11">
        <v>74918</v>
      </c>
      <c r="I1215">
        <v>1972</v>
      </c>
      <c r="S1215">
        <v>54</v>
      </c>
    </row>
    <row r="1216" spans="1:19" x14ac:dyDescent="0.35">
      <c r="A1216" s="12">
        <f>marketing_campaign[[#This Row],[Response]]+marketing_campaign[[#This Row],[AcceptedCmp2]]+marketing_campaign[[#This Row],[AcceptedCmp1]]+marketing_campaign[[#This Row],[AcceptedCmp5]]+marketing_campaign[[#This Row],[AcceptedCmp4]]+marketing_campaign[[#This Row],[AcceptedCmp3]]</f>
        <v>0</v>
      </c>
      <c r="B1216" s="11">
        <v>56721</v>
      </c>
      <c r="I1216">
        <v>1975</v>
      </c>
      <c r="S1216">
        <v>51</v>
      </c>
    </row>
    <row r="1217" spans="1:19" x14ac:dyDescent="0.35">
      <c r="A1217" s="11">
        <f>marketing_campaign[[#This Row],[Response]]+marketing_campaign[[#This Row],[AcceptedCmp2]]+marketing_campaign[[#This Row],[AcceptedCmp1]]+marketing_campaign[[#This Row],[AcceptedCmp5]]+marketing_campaign[[#This Row],[AcceptedCmp4]]+marketing_campaign[[#This Row],[AcceptedCmp3]]</f>
        <v>1</v>
      </c>
      <c r="B1217" s="11">
        <v>42160</v>
      </c>
      <c r="I1217">
        <v>1965</v>
      </c>
      <c r="S1217">
        <v>61</v>
      </c>
    </row>
    <row r="1218" spans="1:19" x14ac:dyDescent="0.35">
      <c r="A1218" s="12">
        <f>marketing_campaign[[#This Row],[Response]]+marketing_campaign[[#This Row],[AcceptedCmp2]]+marketing_campaign[[#This Row],[AcceptedCmp1]]+marketing_campaign[[#This Row],[AcceptedCmp5]]+marketing_campaign[[#This Row],[AcceptedCmp4]]+marketing_campaign[[#This Row],[AcceptedCmp3]]</f>
        <v>0</v>
      </c>
      <c r="B1218" s="11">
        <v>61559</v>
      </c>
      <c r="I1218">
        <v>1963</v>
      </c>
      <c r="S1218">
        <v>63</v>
      </c>
    </row>
    <row r="1219" spans="1:19" x14ac:dyDescent="0.35">
      <c r="A1219" s="11">
        <f>marketing_campaign[[#This Row],[Response]]+marketing_campaign[[#This Row],[AcceptedCmp2]]+marketing_campaign[[#This Row],[AcceptedCmp1]]+marketing_campaign[[#This Row],[AcceptedCmp5]]+marketing_campaign[[#This Row],[AcceptedCmp4]]+marketing_campaign[[#This Row],[AcceptedCmp3]]</f>
        <v>0</v>
      </c>
      <c r="B1219" s="11">
        <v>33629</v>
      </c>
      <c r="I1219">
        <v>1991</v>
      </c>
      <c r="S1219">
        <v>35</v>
      </c>
    </row>
    <row r="1220" spans="1:19" x14ac:dyDescent="0.35">
      <c r="A1220" s="12">
        <f>marketing_campaign[[#This Row],[Response]]+marketing_campaign[[#This Row],[AcceptedCmp2]]+marketing_campaign[[#This Row],[AcceptedCmp1]]+marketing_campaign[[#This Row],[AcceptedCmp5]]+marketing_campaign[[#This Row],[AcceptedCmp4]]+marketing_campaign[[#This Row],[AcceptedCmp3]]</f>
        <v>0</v>
      </c>
      <c r="B1220" s="11">
        <v>68682</v>
      </c>
      <c r="I1220">
        <v>1963</v>
      </c>
      <c r="S1220">
        <v>63</v>
      </c>
    </row>
    <row r="1221" spans="1:19" x14ac:dyDescent="0.35">
      <c r="A1221" s="11">
        <f>marketing_campaign[[#This Row],[Response]]+marketing_campaign[[#This Row],[AcceptedCmp2]]+marketing_campaign[[#This Row],[AcceptedCmp1]]+marketing_campaign[[#This Row],[AcceptedCmp5]]+marketing_campaign[[#This Row],[AcceptedCmp4]]+marketing_campaign[[#This Row],[AcceptedCmp3]]</f>
        <v>0</v>
      </c>
      <c r="B1221" s="11">
        <v>34377</v>
      </c>
      <c r="I1221">
        <v>1986</v>
      </c>
      <c r="S1221">
        <v>40</v>
      </c>
    </row>
    <row r="1222" spans="1:19" x14ac:dyDescent="0.35">
      <c r="A1222" s="12">
        <f>marketing_campaign[[#This Row],[Response]]+marketing_campaign[[#This Row],[AcceptedCmp2]]+marketing_campaign[[#This Row],[AcceptedCmp1]]+marketing_campaign[[#This Row],[AcceptedCmp5]]+marketing_campaign[[#This Row],[AcceptedCmp4]]+marketing_campaign[[#This Row],[AcceptedCmp3]]</f>
        <v>0</v>
      </c>
      <c r="B1222" s="11">
        <v>8940</v>
      </c>
      <c r="I1222">
        <v>1973</v>
      </c>
      <c r="S1222">
        <v>53</v>
      </c>
    </row>
    <row r="1223" spans="1:19" x14ac:dyDescent="0.35">
      <c r="A1223" s="11">
        <f>marketing_campaign[[#This Row],[Response]]+marketing_campaign[[#This Row],[AcceptedCmp2]]+marketing_campaign[[#This Row],[AcceptedCmp1]]+marketing_campaign[[#This Row],[AcceptedCmp5]]+marketing_campaign[[#This Row],[AcceptedCmp4]]+marketing_campaign[[#This Row],[AcceptedCmp3]]</f>
        <v>0</v>
      </c>
      <c r="B1223" s="11">
        <v>26228</v>
      </c>
      <c r="I1223">
        <v>1957</v>
      </c>
      <c r="S1223">
        <v>69</v>
      </c>
    </row>
    <row r="1224" spans="1:19" x14ac:dyDescent="0.35">
      <c r="A1224" s="12">
        <f>marketing_campaign[[#This Row],[Response]]+marketing_campaign[[#This Row],[AcceptedCmp2]]+marketing_campaign[[#This Row],[AcceptedCmp1]]+marketing_campaign[[#This Row],[AcceptedCmp5]]+marketing_campaign[[#This Row],[AcceptedCmp4]]+marketing_campaign[[#This Row],[AcceptedCmp3]]</f>
        <v>1</v>
      </c>
      <c r="B1224" s="11">
        <v>77297</v>
      </c>
      <c r="I1224">
        <v>1981</v>
      </c>
      <c r="S1224">
        <v>45</v>
      </c>
    </row>
    <row r="1225" spans="1:19" x14ac:dyDescent="0.35">
      <c r="A1225" s="11">
        <f>marketing_campaign[[#This Row],[Response]]+marketing_campaign[[#This Row],[AcceptedCmp2]]+marketing_campaign[[#This Row],[AcceptedCmp1]]+marketing_campaign[[#This Row],[AcceptedCmp5]]+marketing_campaign[[#This Row],[AcceptedCmp4]]+marketing_campaign[[#This Row],[AcceptedCmp3]]</f>
        <v>1</v>
      </c>
      <c r="B1225" s="11">
        <v>40211</v>
      </c>
      <c r="I1225">
        <v>1958</v>
      </c>
      <c r="S1225">
        <v>68</v>
      </c>
    </row>
    <row r="1226" spans="1:19" x14ac:dyDescent="0.35">
      <c r="A1226" s="12">
        <f>marketing_campaign[[#This Row],[Response]]+marketing_campaign[[#This Row],[AcceptedCmp2]]+marketing_campaign[[#This Row],[AcceptedCmp1]]+marketing_campaign[[#This Row],[AcceptedCmp5]]+marketing_campaign[[#This Row],[AcceptedCmp4]]+marketing_campaign[[#This Row],[AcceptedCmp3]]</f>
        <v>0</v>
      </c>
      <c r="B1226" s="11">
        <v>33438</v>
      </c>
      <c r="I1226">
        <v>1959</v>
      </c>
      <c r="S1226">
        <v>67</v>
      </c>
    </row>
    <row r="1227" spans="1:19" x14ac:dyDescent="0.35">
      <c r="A1227" s="11">
        <f>marketing_campaign[[#This Row],[Response]]+marketing_campaign[[#This Row],[AcceptedCmp2]]+marketing_campaign[[#This Row],[AcceptedCmp1]]+marketing_campaign[[#This Row],[AcceptedCmp5]]+marketing_campaign[[#This Row],[AcceptedCmp4]]+marketing_campaign[[#This Row],[AcceptedCmp3]]</f>
        <v>0</v>
      </c>
      <c r="B1227" s="11">
        <v>75032</v>
      </c>
      <c r="I1227">
        <v>1955</v>
      </c>
      <c r="S1227">
        <v>71</v>
      </c>
    </row>
    <row r="1228" spans="1:19" x14ac:dyDescent="0.35">
      <c r="A1228" s="12">
        <f>marketing_campaign[[#This Row],[Response]]+marketing_campaign[[#This Row],[AcceptedCmp2]]+marketing_campaign[[#This Row],[AcceptedCmp1]]+marketing_campaign[[#This Row],[AcceptedCmp5]]+marketing_campaign[[#This Row],[AcceptedCmp4]]+marketing_campaign[[#This Row],[AcceptedCmp3]]</f>
        <v>1</v>
      </c>
      <c r="B1228" s="11">
        <v>61284</v>
      </c>
      <c r="I1228">
        <v>1986</v>
      </c>
      <c r="S1228">
        <v>40</v>
      </c>
    </row>
    <row r="1229" spans="1:19" x14ac:dyDescent="0.35">
      <c r="A1229" s="11">
        <f>marketing_campaign[[#This Row],[Response]]+marketing_campaign[[#This Row],[AcceptedCmp2]]+marketing_campaign[[#This Row],[AcceptedCmp1]]+marketing_campaign[[#This Row],[AcceptedCmp5]]+marketing_campaign[[#This Row],[AcceptedCmp4]]+marketing_campaign[[#This Row],[AcceptedCmp3]]</f>
        <v>2</v>
      </c>
      <c r="B1229" s="11">
        <v>22518</v>
      </c>
      <c r="I1229">
        <v>1975</v>
      </c>
      <c r="S1229">
        <v>51</v>
      </c>
    </row>
    <row r="1230" spans="1:19" x14ac:dyDescent="0.35">
      <c r="A1230" s="12">
        <f>marketing_campaign[[#This Row],[Response]]+marketing_campaign[[#This Row],[AcceptedCmp2]]+marketing_campaign[[#This Row],[AcceptedCmp1]]+marketing_campaign[[#This Row],[AcceptedCmp5]]+marketing_campaign[[#This Row],[AcceptedCmp4]]+marketing_campaign[[#This Row],[AcceptedCmp3]]</f>
        <v>0</v>
      </c>
      <c r="B1230" s="11">
        <v>54730</v>
      </c>
      <c r="I1230">
        <v>1955</v>
      </c>
      <c r="S1230">
        <v>71</v>
      </c>
    </row>
    <row r="1231" spans="1:19" x14ac:dyDescent="0.35">
      <c r="A1231" s="11">
        <f>marketing_campaign[[#This Row],[Response]]+marketing_campaign[[#This Row],[AcceptedCmp2]]+marketing_campaign[[#This Row],[AcceptedCmp1]]+marketing_campaign[[#This Row],[AcceptedCmp5]]+marketing_campaign[[#This Row],[AcceptedCmp4]]+marketing_campaign[[#This Row],[AcceptedCmp3]]</f>
        <v>0</v>
      </c>
      <c r="B1231" s="11">
        <v>38452</v>
      </c>
      <c r="I1231">
        <v>1971</v>
      </c>
      <c r="S1231">
        <v>55</v>
      </c>
    </row>
    <row r="1232" spans="1:19" x14ac:dyDescent="0.35">
      <c r="A1232" s="12">
        <f>marketing_campaign[[#This Row],[Response]]+marketing_campaign[[#This Row],[AcceptedCmp2]]+marketing_campaign[[#This Row],[AcceptedCmp1]]+marketing_campaign[[#This Row],[AcceptedCmp5]]+marketing_campaign[[#This Row],[AcceptedCmp4]]+marketing_campaign[[#This Row],[AcceptedCmp3]]</f>
        <v>0</v>
      </c>
      <c r="B1232" s="11">
        <v>44421</v>
      </c>
      <c r="I1232">
        <v>1986</v>
      </c>
      <c r="S1232">
        <v>40</v>
      </c>
    </row>
    <row r="1233" spans="1:19" x14ac:dyDescent="0.35">
      <c r="A1233" s="11">
        <f>marketing_campaign[[#This Row],[Response]]+marketing_campaign[[#This Row],[AcceptedCmp2]]+marketing_campaign[[#This Row],[AcceptedCmp1]]+marketing_campaign[[#This Row],[AcceptedCmp5]]+marketing_campaign[[#This Row],[AcceptedCmp4]]+marketing_campaign[[#This Row],[AcceptedCmp3]]</f>
        <v>0</v>
      </c>
      <c r="B1233" s="11">
        <v>38197</v>
      </c>
      <c r="I1233">
        <v>1978</v>
      </c>
      <c r="S1233">
        <v>48</v>
      </c>
    </row>
    <row r="1234" spans="1:19" x14ac:dyDescent="0.35">
      <c r="A1234" s="12">
        <f>marketing_campaign[[#This Row],[Response]]+marketing_campaign[[#This Row],[AcceptedCmp2]]+marketing_campaign[[#This Row],[AcceptedCmp1]]+marketing_campaign[[#This Row],[AcceptedCmp5]]+marketing_campaign[[#This Row],[AcceptedCmp4]]+marketing_campaign[[#This Row],[AcceptedCmp3]]</f>
        <v>0</v>
      </c>
      <c r="B1234" s="11">
        <v>41986</v>
      </c>
      <c r="I1234">
        <v>1983</v>
      </c>
      <c r="S1234">
        <v>43</v>
      </c>
    </row>
    <row r="1235" spans="1:19" x14ac:dyDescent="0.35">
      <c r="A1235" s="11">
        <f>marketing_campaign[[#This Row],[Response]]+marketing_campaign[[#This Row],[AcceptedCmp2]]+marketing_campaign[[#This Row],[AcceptedCmp1]]+marketing_campaign[[#This Row],[AcceptedCmp5]]+marketing_campaign[[#This Row],[AcceptedCmp4]]+marketing_campaign[[#This Row],[AcceptedCmp3]]</f>
        <v>0</v>
      </c>
      <c r="B1235" s="11">
        <v>28427</v>
      </c>
      <c r="I1235">
        <v>1976</v>
      </c>
      <c r="S1235">
        <v>50</v>
      </c>
    </row>
    <row r="1236" spans="1:19" x14ac:dyDescent="0.35">
      <c r="A1236" s="12">
        <f>marketing_campaign[[#This Row],[Response]]+marketing_campaign[[#This Row],[AcceptedCmp2]]+marketing_campaign[[#This Row],[AcceptedCmp1]]+marketing_campaign[[#This Row],[AcceptedCmp5]]+marketing_campaign[[#This Row],[AcceptedCmp4]]+marketing_campaign[[#This Row],[AcceptedCmp3]]</f>
        <v>0</v>
      </c>
      <c r="B1236" s="11">
        <v>37395</v>
      </c>
      <c r="I1236">
        <v>1971</v>
      </c>
      <c r="S1236">
        <v>55</v>
      </c>
    </row>
    <row r="1237" spans="1:19" x14ac:dyDescent="0.35">
      <c r="A1237" s="11">
        <f>marketing_campaign[[#This Row],[Response]]+marketing_campaign[[#This Row],[AcceptedCmp2]]+marketing_campaign[[#This Row],[AcceptedCmp1]]+marketing_campaign[[#This Row],[AcceptedCmp5]]+marketing_campaign[[#This Row],[AcceptedCmp4]]+marketing_campaign[[#This Row],[AcceptedCmp3]]</f>
        <v>0</v>
      </c>
      <c r="B1237" s="11">
        <v>64722</v>
      </c>
      <c r="I1237">
        <v>1956</v>
      </c>
      <c r="S1237">
        <v>70</v>
      </c>
    </row>
    <row r="1238" spans="1:19" x14ac:dyDescent="0.35">
      <c r="A1238" s="12">
        <f>marketing_campaign[[#This Row],[Response]]+marketing_campaign[[#This Row],[AcceptedCmp2]]+marketing_campaign[[#This Row],[AcceptedCmp1]]+marketing_campaign[[#This Row],[AcceptedCmp5]]+marketing_campaign[[#This Row],[AcceptedCmp4]]+marketing_campaign[[#This Row],[AcceptedCmp3]]</f>
        <v>0</v>
      </c>
      <c r="B1238" s="11">
        <v>55249</v>
      </c>
      <c r="I1238">
        <v>1972</v>
      </c>
      <c r="S1238">
        <v>54</v>
      </c>
    </row>
    <row r="1239" spans="1:19" x14ac:dyDescent="0.35">
      <c r="A1239" s="11">
        <f>marketing_campaign[[#This Row],[Response]]+marketing_campaign[[#This Row],[AcceptedCmp2]]+marketing_campaign[[#This Row],[AcceptedCmp1]]+marketing_campaign[[#This Row],[AcceptedCmp5]]+marketing_campaign[[#This Row],[AcceptedCmp4]]+marketing_campaign[[#This Row],[AcceptedCmp3]]</f>
        <v>3</v>
      </c>
      <c r="B1239" s="11">
        <v>84906</v>
      </c>
      <c r="I1239">
        <v>1989</v>
      </c>
      <c r="S1239">
        <v>37</v>
      </c>
    </row>
    <row r="1240" spans="1:19" x14ac:dyDescent="0.35">
      <c r="A1240" s="12">
        <f>marketing_campaign[[#This Row],[Response]]+marketing_campaign[[#This Row],[AcceptedCmp2]]+marketing_campaign[[#This Row],[AcceptedCmp1]]+marketing_campaign[[#This Row],[AcceptedCmp5]]+marketing_campaign[[#This Row],[AcceptedCmp4]]+marketing_campaign[[#This Row],[AcceptedCmp3]]</f>
        <v>0</v>
      </c>
      <c r="B1240" s="11">
        <v>28691</v>
      </c>
      <c r="I1240">
        <v>1952</v>
      </c>
      <c r="S1240">
        <v>74</v>
      </c>
    </row>
    <row r="1241" spans="1:19" x14ac:dyDescent="0.35">
      <c r="A1241" s="11">
        <f>marketing_campaign[[#This Row],[Response]]+marketing_campaign[[#This Row],[AcceptedCmp2]]+marketing_campaign[[#This Row],[AcceptedCmp1]]+marketing_campaign[[#This Row],[AcceptedCmp5]]+marketing_campaign[[#This Row],[AcceptedCmp4]]+marketing_campaign[[#This Row],[AcceptedCmp3]]</f>
        <v>0</v>
      </c>
      <c r="B1241" s="11">
        <v>44213</v>
      </c>
      <c r="I1241">
        <v>1984</v>
      </c>
      <c r="S1241">
        <v>42</v>
      </c>
    </row>
    <row r="1242" spans="1:19" x14ac:dyDescent="0.35">
      <c r="A1242" s="12">
        <f>marketing_campaign[[#This Row],[Response]]+marketing_campaign[[#This Row],[AcceptedCmp2]]+marketing_campaign[[#This Row],[AcceptedCmp1]]+marketing_campaign[[#This Row],[AcceptedCmp5]]+marketing_campaign[[#This Row],[AcceptedCmp4]]+marketing_campaign[[#This Row],[AcceptedCmp3]]</f>
        <v>0</v>
      </c>
      <c r="B1242" s="11">
        <v>25707</v>
      </c>
      <c r="I1242">
        <v>1967</v>
      </c>
      <c r="S1242">
        <v>59</v>
      </c>
    </row>
    <row r="1243" spans="1:19" x14ac:dyDescent="0.35">
      <c r="A1243" s="11">
        <f>marketing_campaign[[#This Row],[Response]]+marketing_campaign[[#This Row],[AcceptedCmp2]]+marketing_campaign[[#This Row],[AcceptedCmp1]]+marketing_campaign[[#This Row],[AcceptedCmp5]]+marketing_campaign[[#This Row],[AcceptedCmp4]]+marketing_campaign[[#This Row],[AcceptedCmp3]]</f>
        <v>0</v>
      </c>
      <c r="B1243" s="11">
        <v>59062</v>
      </c>
      <c r="I1243">
        <v>1962</v>
      </c>
      <c r="S1243">
        <v>64</v>
      </c>
    </row>
    <row r="1244" spans="1:19" x14ac:dyDescent="0.35">
      <c r="A1244" s="12">
        <f>marketing_campaign[[#This Row],[Response]]+marketing_campaign[[#This Row],[AcceptedCmp2]]+marketing_campaign[[#This Row],[AcceptedCmp1]]+marketing_campaign[[#This Row],[AcceptedCmp5]]+marketing_campaign[[#This Row],[AcceptedCmp4]]+marketing_campaign[[#This Row],[AcceptedCmp3]]</f>
        <v>1</v>
      </c>
      <c r="B1244" s="11">
        <v>76624</v>
      </c>
      <c r="I1244">
        <v>1947</v>
      </c>
      <c r="S1244">
        <v>79</v>
      </c>
    </row>
    <row r="1245" spans="1:19" x14ac:dyDescent="0.35">
      <c r="A1245" s="11">
        <f>marketing_campaign[[#This Row],[Response]]+marketing_campaign[[#This Row],[AcceptedCmp2]]+marketing_campaign[[#This Row],[AcceptedCmp1]]+marketing_campaign[[#This Row],[AcceptedCmp5]]+marketing_campaign[[#This Row],[AcceptedCmp4]]+marketing_campaign[[#This Row],[AcceptedCmp3]]</f>
        <v>0</v>
      </c>
      <c r="B1245" s="11">
        <v>66000</v>
      </c>
      <c r="I1245">
        <v>1978</v>
      </c>
      <c r="S1245">
        <v>48</v>
      </c>
    </row>
    <row r="1246" spans="1:19" x14ac:dyDescent="0.35">
      <c r="A1246" s="12">
        <f>marketing_campaign[[#This Row],[Response]]+marketing_campaign[[#This Row],[AcceptedCmp2]]+marketing_campaign[[#This Row],[AcceptedCmp1]]+marketing_campaign[[#This Row],[AcceptedCmp5]]+marketing_campaign[[#This Row],[AcceptedCmp4]]+marketing_campaign[[#This Row],[AcceptedCmp3]]</f>
        <v>0</v>
      </c>
      <c r="B1246" s="11">
        <v>27683</v>
      </c>
      <c r="I1246">
        <v>1971</v>
      </c>
      <c r="S1246">
        <v>55</v>
      </c>
    </row>
    <row r="1247" spans="1:19" x14ac:dyDescent="0.35">
      <c r="A1247" s="11">
        <f>marketing_campaign[[#This Row],[Response]]+marketing_campaign[[#This Row],[AcceptedCmp2]]+marketing_campaign[[#This Row],[AcceptedCmp1]]+marketing_campaign[[#This Row],[AcceptedCmp5]]+marketing_campaign[[#This Row],[AcceptedCmp4]]+marketing_campaign[[#This Row],[AcceptedCmp3]]</f>
        <v>0</v>
      </c>
      <c r="B1247" s="11">
        <v>1730</v>
      </c>
      <c r="I1247">
        <v>1992</v>
      </c>
      <c r="S1247">
        <v>34</v>
      </c>
    </row>
    <row r="1248" spans="1:19" x14ac:dyDescent="0.35">
      <c r="A1248" s="12">
        <f>marketing_campaign[[#This Row],[Response]]+marketing_campaign[[#This Row],[AcceptedCmp2]]+marketing_campaign[[#This Row],[AcceptedCmp1]]+marketing_campaign[[#This Row],[AcceptedCmp5]]+marketing_campaign[[#This Row],[AcceptedCmp4]]+marketing_campaign[[#This Row],[AcceptedCmp3]]</f>
        <v>0</v>
      </c>
      <c r="B1248" s="11">
        <v>7500</v>
      </c>
      <c r="I1248">
        <v>1968</v>
      </c>
      <c r="S1248">
        <v>58</v>
      </c>
    </row>
    <row r="1249" spans="1:19" x14ac:dyDescent="0.35">
      <c r="A1249" s="11">
        <f>marketing_campaign[[#This Row],[Response]]+marketing_campaign[[#This Row],[AcceptedCmp2]]+marketing_campaign[[#This Row],[AcceptedCmp1]]+marketing_campaign[[#This Row],[AcceptedCmp5]]+marketing_campaign[[#This Row],[AcceptedCmp4]]+marketing_campaign[[#This Row],[AcceptedCmp3]]</f>
        <v>0</v>
      </c>
      <c r="B1249" s="11">
        <v>40521</v>
      </c>
      <c r="I1249">
        <v>1973</v>
      </c>
      <c r="S1249">
        <v>53</v>
      </c>
    </row>
    <row r="1250" spans="1:19" x14ac:dyDescent="0.35">
      <c r="A1250" s="12">
        <f>marketing_campaign[[#This Row],[Response]]+marketing_campaign[[#This Row],[AcceptedCmp2]]+marketing_campaign[[#This Row],[AcceptedCmp1]]+marketing_campaign[[#This Row],[AcceptedCmp5]]+marketing_campaign[[#This Row],[AcceptedCmp4]]+marketing_campaign[[#This Row],[AcceptedCmp3]]</f>
        <v>0</v>
      </c>
      <c r="B1250" s="11">
        <v>20427</v>
      </c>
      <c r="I1250">
        <v>1975</v>
      </c>
      <c r="S1250">
        <v>51</v>
      </c>
    </row>
    <row r="1251" spans="1:19" x14ac:dyDescent="0.35">
      <c r="A1251" s="11">
        <f>marketing_campaign[[#This Row],[Response]]+marketing_campaign[[#This Row],[AcceptedCmp2]]+marketing_campaign[[#This Row],[AcceptedCmp1]]+marketing_campaign[[#This Row],[AcceptedCmp5]]+marketing_campaign[[#This Row],[AcceptedCmp4]]+marketing_campaign[[#This Row],[AcceptedCmp3]]</f>
        <v>1</v>
      </c>
      <c r="B1251" s="11">
        <v>65106</v>
      </c>
      <c r="I1251">
        <v>1965</v>
      </c>
      <c r="S1251">
        <v>61</v>
      </c>
    </row>
    <row r="1252" spans="1:19" x14ac:dyDescent="0.35">
      <c r="A1252" s="12">
        <f>marketing_campaign[[#This Row],[Response]]+marketing_campaign[[#This Row],[AcceptedCmp2]]+marketing_campaign[[#This Row],[AcceptedCmp1]]+marketing_campaign[[#This Row],[AcceptedCmp5]]+marketing_campaign[[#This Row],[AcceptedCmp4]]+marketing_campaign[[#This Row],[AcceptedCmp3]]</f>
        <v>3</v>
      </c>
      <c r="B1252" s="11">
        <v>69969</v>
      </c>
      <c r="I1252">
        <v>1952</v>
      </c>
      <c r="S1252">
        <v>74</v>
      </c>
    </row>
    <row r="1253" spans="1:19" x14ac:dyDescent="0.35">
      <c r="A1253" s="11">
        <f>marketing_campaign[[#This Row],[Response]]+marketing_campaign[[#This Row],[AcceptedCmp2]]+marketing_campaign[[#This Row],[AcceptedCmp1]]+marketing_campaign[[#This Row],[AcceptedCmp5]]+marketing_campaign[[#This Row],[AcceptedCmp4]]+marketing_campaign[[#This Row],[AcceptedCmp3]]</f>
        <v>1</v>
      </c>
      <c r="B1253" s="11">
        <v>67433</v>
      </c>
      <c r="I1253">
        <v>1967</v>
      </c>
      <c r="S1253">
        <v>59</v>
      </c>
    </row>
    <row r="1254" spans="1:19" x14ac:dyDescent="0.35">
      <c r="A1254" s="12">
        <f>marketing_campaign[[#This Row],[Response]]+marketing_campaign[[#This Row],[AcceptedCmp2]]+marketing_campaign[[#This Row],[AcceptedCmp1]]+marketing_campaign[[#This Row],[AcceptedCmp5]]+marketing_campaign[[#This Row],[AcceptedCmp4]]+marketing_campaign[[#This Row],[AcceptedCmp3]]</f>
        <v>2</v>
      </c>
      <c r="B1254" s="11">
        <v>77766</v>
      </c>
      <c r="I1254">
        <v>1972</v>
      </c>
      <c r="S1254">
        <v>54</v>
      </c>
    </row>
    <row r="1255" spans="1:19" x14ac:dyDescent="0.35">
      <c r="A1255" s="11">
        <f>marketing_campaign[[#This Row],[Response]]+marketing_campaign[[#This Row],[AcceptedCmp2]]+marketing_campaign[[#This Row],[AcceptedCmp1]]+marketing_campaign[[#This Row],[AcceptedCmp5]]+marketing_campaign[[#This Row],[AcceptedCmp4]]+marketing_campaign[[#This Row],[AcceptedCmp3]]</f>
        <v>0</v>
      </c>
      <c r="B1255" s="11">
        <v>74716</v>
      </c>
      <c r="I1255">
        <v>1963</v>
      </c>
      <c r="S1255">
        <v>63</v>
      </c>
    </row>
    <row r="1256" spans="1:19" x14ac:dyDescent="0.35">
      <c r="A1256" s="12">
        <f>marketing_campaign[[#This Row],[Response]]+marketing_campaign[[#This Row],[AcceptedCmp2]]+marketing_campaign[[#This Row],[AcceptedCmp1]]+marketing_campaign[[#This Row],[AcceptedCmp5]]+marketing_campaign[[#This Row],[AcceptedCmp4]]+marketing_campaign[[#This Row],[AcceptedCmp3]]</f>
        <v>0</v>
      </c>
      <c r="B1256" s="11">
        <v>68118</v>
      </c>
      <c r="I1256">
        <v>1970</v>
      </c>
      <c r="S1256">
        <v>56</v>
      </c>
    </row>
    <row r="1257" spans="1:19" x14ac:dyDescent="0.35">
      <c r="A1257" s="11">
        <f>marketing_campaign[[#This Row],[Response]]+marketing_campaign[[#This Row],[AcceptedCmp2]]+marketing_campaign[[#This Row],[AcceptedCmp1]]+marketing_campaign[[#This Row],[AcceptedCmp5]]+marketing_campaign[[#This Row],[AcceptedCmp4]]+marketing_campaign[[#This Row],[AcceptedCmp3]]</f>
        <v>1</v>
      </c>
      <c r="B1257" s="11">
        <v>55158</v>
      </c>
      <c r="I1257">
        <v>1955</v>
      </c>
      <c r="S1257">
        <v>71</v>
      </c>
    </row>
    <row r="1258" spans="1:19" x14ac:dyDescent="0.35">
      <c r="A1258" s="12">
        <f>marketing_campaign[[#This Row],[Response]]+marketing_campaign[[#This Row],[AcceptedCmp2]]+marketing_campaign[[#This Row],[AcceptedCmp1]]+marketing_campaign[[#This Row],[AcceptedCmp5]]+marketing_campaign[[#This Row],[AcceptedCmp4]]+marketing_campaign[[#This Row],[AcceptedCmp3]]</f>
        <v>1</v>
      </c>
      <c r="B1258" s="11">
        <v>62972</v>
      </c>
      <c r="I1258">
        <v>1975</v>
      </c>
      <c r="S1258">
        <v>51</v>
      </c>
    </row>
    <row r="1259" spans="1:19" x14ac:dyDescent="0.35">
      <c r="A1259" s="11">
        <f>marketing_campaign[[#This Row],[Response]]+marketing_campaign[[#This Row],[AcceptedCmp2]]+marketing_campaign[[#This Row],[AcceptedCmp1]]+marketing_campaign[[#This Row],[AcceptedCmp5]]+marketing_campaign[[#This Row],[AcceptedCmp4]]+marketing_campaign[[#This Row],[AcceptedCmp3]]</f>
        <v>0</v>
      </c>
      <c r="B1259" s="11">
        <v>74190</v>
      </c>
      <c r="I1259">
        <v>1976</v>
      </c>
      <c r="S1259">
        <v>50</v>
      </c>
    </row>
    <row r="1260" spans="1:19" x14ac:dyDescent="0.35">
      <c r="A1260" s="12">
        <f>marketing_campaign[[#This Row],[Response]]+marketing_campaign[[#This Row],[AcceptedCmp2]]+marketing_campaign[[#This Row],[AcceptedCmp1]]+marketing_campaign[[#This Row],[AcceptedCmp5]]+marketing_campaign[[#This Row],[AcceptedCmp4]]+marketing_campaign[[#This Row],[AcceptedCmp3]]</f>
        <v>1</v>
      </c>
      <c r="B1260" s="11">
        <v>39356</v>
      </c>
      <c r="I1260">
        <v>1969</v>
      </c>
      <c r="S1260">
        <v>57</v>
      </c>
    </row>
    <row r="1261" spans="1:19" x14ac:dyDescent="0.35">
      <c r="A1261" s="11">
        <f>marketing_campaign[[#This Row],[Response]]+marketing_campaign[[#This Row],[AcceptedCmp2]]+marketing_campaign[[#This Row],[AcceptedCmp1]]+marketing_campaign[[#This Row],[AcceptedCmp5]]+marketing_campaign[[#This Row],[AcceptedCmp4]]+marketing_campaign[[#This Row],[AcceptedCmp3]]</f>
        <v>2</v>
      </c>
      <c r="B1261" s="11">
        <v>76653</v>
      </c>
      <c r="I1261">
        <v>1973</v>
      </c>
      <c r="S1261">
        <v>53</v>
      </c>
    </row>
    <row r="1262" spans="1:19" x14ac:dyDescent="0.35">
      <c r="A1262" s="12">
        <f>marketing_campaign[[#This Row],[Response]]+marketing_campaign[[#This Row],[AcceptedCmp2]]+marketing_campaign[[#This Row],[AcceptedCmp1]]+marketing_campaign[[#This Row],[AcceptedCmp5]]+marketing_campaign[[#This Row],[AcceptedCmp4]]+marketing_campaign[[#This Row],[AcceptedCmp3]]</f>
        <v>1</v>
      </c>
      <c r="B1262" s="11">
        <v>35860</v>
      </c>
      <c r="I1262">
        <v>1983</v>
      </c>
      <c r="S1262">
        <v>43</v>
      </c>
    </row>
    <row r="1263" spans="1:19" x14ac:dyDescent="0.35">
      <c r="A1263" s="11">
        <f>marketing_campaign[[#This Row],[Response]]+marketing_campaign[[#This Row],[AcceptedCmp2]]+marketing_campaign[[#This Row],[AcceptedCmp1]]+marketing_campaign[[#This Row],[AcceptedCmp5]]+marketing_campaign[[#This Row],[AcceptedCmp4]]+marketing_campaign[[#This Row],[AcceptedCmp3]]</f>
        <v>2</v>
      </c>
      <c r="B1263" s="11">
        <v>90687</v>
      </c>
      <c r="I1263">
        <v>1982</v>
      </c>
      <c r="S1263">
        <v>44</v>
      </c>
    </row>
    <row r="1264" spans="1:19" x14ac:dyDescent="0.35">
      <c r="A1264" s="12">
        <f>marketing_campaign[[#This Row],[Response]]+marketing_campaign[[#This Row],[AcceptedCmp2]]+marketing_campaign[[#This Row],[AcceptedCmp1]]+marketing_campaign[[#This Row],[AcceptedCmp5]]+marketing_campaign[[#This Row],[AcceptedCmp4]]+marketing_campaign[[#This Row],[AcceptedCmp3]]</f>
        <v>2</v>
      </c>
      <c r="B1264" s="11">
        <v>73450</v>
      </c>
      <c r="I1264">
        <v>1960</v>
      </c>
      <c r="S1264">
        <v>66</v>
      </c>
    </row>
    <row r="1265" spans="1:19" x14ac:dyDescent="0.35">
      <c r="A1265" s="11">
        <f>marketing_campaign[[#This Row],[Response]]+marketing_campaign[[#This Row],[AcceptedCmp2]]+marketing_campaign[[#This Row],[AcceptedCmp1]]+marketing_campaign[[#This Row],[AcceptedCmp5]]+marketing_campaign[[#This Row],[AcceptedCmp4]]+marketing_campaign[[#This Row],[AcceptedCmp3]]</f>
        <v>0</v>
      </c>
      <c r="B1265" s="11">
        <v>31454</v>
      </c>
      <c r="I1265">
        <v>1952</v>
      </c>
      <c r="S1265">
        <v>74</v>
      </c>
    </row>
    <row r="1266" spans="1:19" x14ac:dyDescent="0.35">
      <c r="A1266" s="12">
        <f>marketing_campaign[[#This Row],[Response]]+marketing_campaign[[#This Row],[AcceptedCmp2]]+marketing_campaign[[#This Row],[AcceptedCmp1]]+marketing_campaign[[#This Row],[AcceptedCmp5]]+marketing_campaign[[#This Row],[AcceptedCmp4]]+marketing_campaign[[#This Row],[AcceptedCmp3]]</f>
        <v>1</v>
      </c>
      <c r="B1266" s="11">
        <v>47139</v>
      </c>
      <c r="I1266">
        <v>1975</v>
      </c>
      <c r="S1266">
        <v>51</v>
      </c>
    </row>
    <row r="1267" spans="1:19" x14ac:dyDescent="0.35">
      <c r="A1267" s="11">
        <f>marketing_campaign[[#This Row],[Response]]+marketing_campaign[[#This Row],[AcceptedCmp2]]+marketing_campaign[[#This Row],[AcceptedCmp1]]+marketing_campaign[[#This Row],[AcceptedCmp5]]+marketing_campaign[[#This Row],[AcceptedCmp4]]+marketing_campaign[[#This Row],[AcceptedCmp3]]</f>
        <v>4</v>
      </c>
      <c r="B1267" s="11">
        <v>83829</v>
      </c>
      <c r="I1267">
        <v>1963</v>
      </c>
      <c r="S1267">
        <v>63</v>
      </c>
    </row>
    <row r="1268" spans="1:19" x14ac:dyDescent="0.35">
      <c r="A1268" s="12">
        <f>marketing_campaign[[#This Row],[Response]]+marketing_campaign[[#This Row],[AcceptedCmp2]]+marketing_campaign[[#This Row],[AcceptedCmp1]]+marketing_campaign[[#This Row],[AcceptedCmp5]]+marketing_campaign[[#This Row],[AcceptedCmp4]]+marketing_campaign[[#This Row],[AcceptedCmp3]]</f>
        <v>1</v>
      </c>
      <c r="B1268" s="11">
        <v>53378</v>
      </c>
      <c r="I1268">
        <v>1970</v>
      </c>
      <c r="S1268">
        <v>56</v>
      </c>
    </row>
    <row r="1269" spans="1:19" x14ac:dyDescent="0.35">
      <c r="A1269" s="11">
        <f>marketing_campaign[[#This Row],[Response]]+marketing_campaign[[#This Row],[AcceptedCmp2]]+marketing_campaign[[#This Row],[AcceptedCmp1]]+marketing_campaign[[#This Row],[AcceptedCmp5]]+marketing_campaign[[#This Row],[AcceptedCmp4]]+marketing_campaign[[#This Row],[AcceptedCmp3]]</f>
        <v>0</v>
      </c>
      <c r="B1269" s="11">
        <v>19656</v>
      </c>
      <c r="I1269">
        <v>1948</v>
      </c>
      <c r="S1269">
        <v>78</v>
      </c>
    </row>
    <row r="1270" spans="1:19" x14ac:dyDescent="0.35">
      <c r="A1270" s="12">
        <f>marketing_campaign[[#This Row],[Response]]+marketing_campaign[[#This Row],[AcceptedCmp2]]+marketing_campaign[[#This Row],[AcceptedCmp1]]+marketing_campaign[[#This Row],[AcceptedCmp5]]+marketing_campaign[[#This Row],[AcceptedCmp4]]+marketing_campaign[[#This Row],[AcceptedCmp3]]</f>
        <v>0</v>
      </c>
      <c r="B1270" s="11">
        <v>45579</v>
      </c>
      <c r="I1270">
        <v>1958</v>
      </c>
      <c r="S1270">
        <v>68</v>
      </c>
    </row>
    <row r="1271" spans="1:19" x14ac:dyDescent="0.35">
      <c r="A1271" s="11">
        <f>marketing_campaign[[#This Row],[Response]]+marketing_campaign[[#This Row],[AcceptedCmp2]]+marketing_campaign[[#This Row],[AcceptedCmp1]]+marketing_campaign[[#This Row],[AcceptedCmp5]]+marketing_campaign[[#This Row],[AcceptedCmp4]]+marketing_campaign[[#This Row],[AcceptedCmp3]]</f>
        <v>0</v>
      </c>
      <c r="B1271" s="11">
        <v>85485</v>
      </c>
      <c r="I1271">
        <v>1944</v>
      </c>
      <c r="S1271">
        <v>82</v>
      </c>
    </row>
    <row r="1272" spans="1:19" x14ac:dyDescent="0.35">
      <c r="A1272" s="12">
        <f>marketing_campaign[[#This Row],[Response]]+marketing_campaign[[#This Row],[AcceptedCmp2]]+marketing_campaign[[#This Row],[AcceptedCmp1]]+marketing_campaign[[#This Row],[AcceptedCmp5]]+marketing_campaign[[#This Row],[AcceptedCmp4]]+marketing_campaign[[#This Row],[AcceptedCmp3]]</f>
        <v>1</v>
      </c>
      <c r="B1272" s="11">
        <v>55956</v>
      </c>
      <c r="I1272">
        <v>1963</v>
      </c>
      <c r="S1272">
        <v>63</v>
      </c>
    </row>
    <row r="1273" spans="1:19" x14ac:dyDescent="0.35">
      <c r="A1273" s="11">
        <f>marketing_campaign[[#This Row],[Response]]+marketing_campaign[[#This Row],[AcceptedCmp2]]+marketing_campaign[[#This Row],[AcceptedCmp1]]+marketing_campaign[[#This Row],[AcceptedCmp5]]+marketing_campaign[[#This Row],[AcceptedCmp4]]+marketing_campaign[[#This Row],[AcceptedCmp3]]</f>
        <v>0</v>
      </c>
      <c r="B1273" s="11">
        <v>64191</v>
      </c>
      <c r="I1273">
        <v>1972</v>
      </c>
      <c r="S1273">
        <v>54</v>
      </c>
    </row>
    <row r="1274" spans="1:19" x14ac:dyDescent="0.35">
      <c r="A1274" s="12">
        <f>marketing_campaign[[#This Row],[Response]]+marketing_campaign[[#This Row],[AcceptedCmp2]]+marketing_campaign[[#This Row],[AcceptedCmp1]]+marketing_campaign[[#This Row],[AcceptedCmp5]]+marketing_campaign[[#This Row],[AcceptedCmp4]]+marketing_campaign[[#This Row],[AcceptedCmp3]]</f>
        <v>2</v>
      </c>
      <c r="B1274" s="11">
        <v>38808</v>
      </c>
      <c r="I1274">
        <v>1966</v>
      </c>
      <c r="S1274">
        <v>60</v>
      </c>
    </row>
    <row r="1275" spans="1:19" x14ac:dyDescent="0.35">
      <c r="A1275" s="11">
        <f>marketing_campaign[[#This Row],[Response]]+marketing_campaign[[#This Row],[AcceptedCmp2]]+marketing_campaign[[#This Row],[AcceptedCmp1]]+marketing_campaign[[#This Row],[AcceptedCmp5]]+marketing_campaign[[#This Row],[AcceptedCmp4]]+marketing_campaign[[#This Row],[AcceptedCmp3]]</f>
        <v>0</v>
      </c>
      <c r="B1275" s="11">
        <v>57183</v>
      </c>
      <c r="I1275">
        <v>1968</v>
      </c>
      <c r="S1275">
        <v>58</v>
      </c>
    </row>
    <row r="1276" spans="1:19" x14ac:dyDescent="0.35">
      <c r="A1276" s="12">
        <f>marketing_campaign[[#This Row],[Response]]+marketing_campaign[[#This Row],[AcceptedCmp2]]+marketing_campaign[[#This Row],[AcceptedCmp1]]+marketing_campaign[[#This Row],[AcceptedCmp5]]+marketing_campaign[[#This Row],[AcceptedCmp4]]+marketing_campaign[[#This Row],[AcceptedCmp3]]</f>
        <v>0</v>
      </c>
      <c r="B1276" s="11">
        <v>23748</v>
      </c>
      <c r="I1276">
        <v>1971</v>
      </c>
      <c r="S1276">
        <v>55</v>
      </c>
    </row>
    <row r="1277" spans="1:19" x14ac:dyDescent="0.35">
      <c r="A1277" s="11">
        <f>marketing_campaign[[#This Row],[Response]]+marketing_campaign[[#This Row],[AcceptedCmp2]]+marketing_campaign[[#This Row],[AcceptedCmp1]]+marketing_campaign[[#This Row],[AcceptedCmp5]]+marketing_campaign[[#This Row],[AcceptedCmp4]]+marketing_campaign[[#This Row],[AcceptedCmp3]]</f>
        <v>1</v>
      </c>
      <c r="B1277" s="11">
        <v>66303</v>
      </c>
      <c r="I1277">
        <v>1975</v>
      </c>
      <c r="S1277">
        <v>51</v>
      </c>
    </row>
    <row r="1278" spans="1:19" x14ac:dyDescent="0.35">
      <c r="A1278" s="12">
        <f>marketing_campaign[[#This Row],[Response]]+marketing_campaign[[#This Row],[AcceptedCmp2]]+marketing_campaign[[#This Row],[AcceptedCmp1]]+marketing_campaign[[#This Row],[AcceptedCmp5]]+marketing_campaign[[#This Row],[AcceptedCmp4]]+marketing_campaign[[#This Row],[AcceptedCmp3]]</f>
        <v>1</v>
      </c>
      <c r="B1278" s="11">
        <v>37368</v>
      </c>
      <c r="I1278">
        <v>1964</v>
      </c>
      <c r="S1278">
        <v>62</v>
      </c>
    </row>
    <row r="1279" spans="1:19" x14ac:dyDescent="0.35">
      <c r="A1279" s="11">
        <f>marketing_campaign[[#This Row],[Response]]+marketing_campaign[[#This Row],[AcceptedCmp2]]+marketing_campaign[[#This Row],[AcceptedCmp1]]+marketing_campaign[[#This Row],[AcceptedCmp5]]+marketing_campaign[[#This Row],[AcceptedCmp4]]+marketing_campaign[[#This Row],[AcceptedCmp3]]</f>
        <v>0</v>
      </c>
      <c r="B1279" s="11">
        <v>40800</v>
      </c>
      <c r="I1279">
        <v>1978</v>
      </c>
      <c r="S1279">
        <v>48</v>
      </c>
    </row>
    <row r="1280" spans="1:19" x14ac:dyDescent="0.35">
      <c r="A1280" s="12">
        <f>marketing_campaign[[#This Row],[Response]]+marketing_campaign[[#This Row],[AcceptedCmp2]]+marketing_campaign[[#This Row],[AcceptedCmp1]]+marketing_campaign[[#This Row],[AcceptedCmp5]]+marketing_campaign[[#This Row],[AcceptedCmp4]]+marketing_campaign[[#This Row],[AcceptedCmp3]]</f>
        <v>1</v>
      </c>
      <c r="B1280" s="11">
        <v>71847</v>
      </c>
      <c r="I1280">
        <v>1975</v>
      </c>
      <c r="S1280">
        <v>51</v>
      </c>
    </row>
    <row r="1281" spans="1:19" x14ac:dyDescent="0.35">
      <c r="A1281" s="11">
        <f>marketing_campaign[[#This Row],[Response]]+marketing_campaign[[#This Row],[AcceptedCmp2]]+marketing_campaign[[#This Row],[AcceptedCmp1]]+marketing_campaign[[#This Row],[AcceptedCmp5]]+marketing_campaign[[#This Row],[AcceptedCmp4]]+marketing_campaign[[#This Row],[AcceptedCmp3]]</f>
        <v>0</v>
      </c>
      <c r="B1281" s="11">
        <v>46149</v>
      </c>
      <c r="I1281">
        <v>1983</v>
      </c>
      <c r="S1281">
        <v>43</v>
      </c>
    </row>
    <row r="1282" spans="1:19" x14ac:dyDescent="0.35">
      <c r="A1282" s="12">
        <f>marketing_campaign[[#This Row],[Response]]+marketing_campaign[[#This Row],[AcceptedCmp2]]+marketing_campaign[[#This Row],[AcceptedCmp1]]+marketing_campaign[[#This Row],[AcceptedCmp5]]+marketing_campaign[[#This Row],[AcceptedCmp4]]+marketing_campaign[[#This Row],[AcceptedCmp3]]</f>
        <v>2</v>
      </c>
      <c r="B1282" s="11">
        <v>78687</v>
      </c>
      <c r="I1282">
        <v>1971</v>
      </c>
      <c r="S1282">
        <v>55</v>
      </c>
    </row>
    <row r="1283" spans="1:19" x14ac:dyDescent="0.35">
      <c r="A1283" s="11">
        <f>marketing_campaign[[#This Row],[Response]]+marketing_campaign[[#This Row],[AcceptedCmp2]]+marketing_campaign[[#This Row],[AcceptedCmp1]]+marketing_campaign[[#This Row],[AcceptedCmp5]]+marketing_campaign[[#This Row],[AcceptedCmp4]]+marketing_campaign[[#This Row],[AcceptedCmp3]]</f>
        <v>3</v>
      </c>
      <c r="B1283" s="11">
        <v>49118</v>
      </c>
      <c r="I1283">
        <v>1957</v>
      </c>
      <c r="S1283">
        <v>69</v>
      </c>
    </row>
    <row r="1284" spans="1:19" x14ac:dyDescent="0.35">
      <c r="A1284" s="12">
        <f>marketing_campaign[[#This Row],[Response]]+marketing_campaign[[#This Row],[AcceptedCmp2]]+marketing_campaign[[#This Row],[AcceptedCmp1]]+marketing_campaign[[#This Row],[AcceptedCmp5]]+marketing_campaign[[#This Row],[AcceptedCmp4]]+marketing_campaign[[#This Row],[AcceptedCmp3]]</f>
        <v>0</v>
      </c>
      <c r="B1284" s="11">
        <v>37633</v>
      </c>
      <c r="I1284">
        <v>1951</v>
      </c>
      <c r="S1284">
        <v>75</v>
      </c>
    </row>
    <row r="1285" spans="1:19" x14ac:dyDescent="0.35">
      <c r="A1285" s="11">
        <f>marketing_campaign[[#This Row],[Response]]+marketing_campaign[[#This Row],[AcceptedCmp2]]+marketing_campaign[[#This Row],[AcceptedCmp1]]+marketing_campaign[[#This Row],[AcceptedCmp5]]+marketing_campaign[[#This Row],[AcceptedCmp4]]+marketing_campaign[[#This Row],[AcceptedCmp3]]</f>
        <v>0</v>
      </c>
      <c r="B1285" s="11">
        <v>39767</v>
      </c>
      <c r="I1285">
        <v>1951</v>
      </c>
      <c r="S1285">
        <v>75</v>
      </c>
    </row>
    <row r="1286" spans="1:19" x14ac:dyDescent="0.35">
      <c r="A1286" s="12">
        <f>marketing_campaign[[#This Row],[Response]]+marketing_campaign[[#This Row],[AcceptedCmp2]]+marketing_campaign[[#This Row],[AcceptedCmp1]]+marketing_campaign[[#This Row],[AcceptedCmp5]]+marketing_campaign[[#This Row],[AcceptedCmp4]]+marketing_campaign[[#This Row],[AcceptedCmp3]]</f>
        <v>0</v>
      </c>
      <c r="B1286" s="11">
        <v>26997</v>
      </c>
      <c r="I1286">
        <v>1970</v>
      </c>
      <c r="S1286">
        <v>56</v>
      </c>
    </row>
    <row r="1287" spans="1:19" x14ac:dyDescent="0.35">
      <c r="A1287" s="11">
        <f>marketing_campaign[[#This Row],[Response]]+marketing_campaign[[#This Row],[AcceptedCmp2]]+marketing_campaign[[#This Row],[AcceptedCmp1]]+marketing_campaign[[#This Row],[AcceptedCmp5]]+marketing_campaign[[#This Row],[AcceptedCmp4]]+marketing_campaign[[#This Row],[AcceptedCmp3]]</f>
        <v>0</v>
      </c>
      <c r="B1287" s="11">
        <v>33986</v>
      </c>
      <c r="I1287">
        <v>1972</v>
      </c>
      <c r="S1287">
        <v>54</v>
      </c>
    </row>
    <row r="1288" spans="1:19" x14ac:dyDescent="0.35">
      <c r="A1288" s="12">
        <f>marketing_campaign[[#This Row],[Response]]+marketing_campaign[[#This Row],[AcceptedCmp2]]+marketing_campaign[[#This Row],[AcceptedCmp1]]+marketing_campaign[[#This Row],[AcceptedCmp5]]+marketing_campaign[[#This Row],[AcceptedCmp4]]+marketing_campaign[[#This Row],[AcceptedCmp3]]</f>
        <v>2</v>
      </c>
      <c r="B1288" s="11">
        <v>57091</v>
      </c>
      <c r="I1288">
        <v>1969</v>
      </c>
      <c r="S1288">
        <v>57</v>
      </c>
    </row>
    <row r="1289" spans="1:19" x14ac:dyDescent="0.35">
      <c r="A1289" s="11">
        <f>marketing_campaign[[#This Row],[Response]]+marketing_campaign[[#This Row],[AcceptedCmp2]]+marketing_campaign[[#This Row],[AcceptedCmp1]]+marketing_campaign[[#This Row],[AcceptedCmp5]]+marketing_campaign[[#This Row],[AcceptedCmp4]]+marketing_campaign[[#This Row],[AcceptedCmp3]]</f>
        <v>0</v>
      </c>
      <c r="B1289" s="11">
        <v>46831</v>
      </c>
      <c r="I1289">
        <v>1972</v>
      </c>
      <c r="S1289">
        <v>54</v>
      </c>
    </row>
    <row r="1290" spans="1:19" x14ac:dyDescent="0.35">
      <c r="A1290" s="12">
        <f>marketing_campaign[[#This Row],[Response]]+marketing_campaign[[#This Row],[AcceptedCmp2]]+marketing_campaign[[#This Row],[AcceptedCmp1]]+marketing_campaign[[#This Row],[AcceptedCmp5]]+marketing_campaign[[#This Row],[AcceptedCmp4]]+marketing_campaign[[#This Row],[AcceptedCmp3]]</f>
        <v>4</v>
      </c>
      <c r="B1290" s="11">
        <v>83151</v>
      </c>
      <c r="I1290">
        <v>1971</v>
      </c>
      <c r="S1290">
        <v>55</v>
      </c>
    </row>
    <row r="1291" spans="1:19" x14ac:dyDescent="0.35">
      <c r="A1291" s="11">
        <f>marketing_campaign[[#This Row],[Response]]+marketing_campaign[[#This Row],[AcceptedCmp2]]+marketing_campaign[[#This Row],[AcceptedCmp1]]+marketing_campaign[[#This Row],[AcceptedCmp5]]+marketing_campaign[[#This Row],[AcceptedCmp4]]+marketing_campaign[[#This Row],[AcceptedCmp3]]</f>
        <v>0</v>
      </c>
      <c r="B1291" s="11">
        <v>52531</v>
      </c>
      <c r="I1291">
        <v>1956</v>
      </c>
      <c r="S1291">
        <v>70</v>
      </c>
    </row>
    <row r="1292" spans="1:19" x14ac:dyDescent="0.35">
      <c r="A1292" s="12">
        <f>marketing_campaign[[#This Row],[Response]]+marketing_campaign[[#This Row],[AcceptedCmp2]]+marketing_campaign[[#This Row],[AcceptedCmp1]]+marketing_campaign[[#This Row],[AcceptedCmp5]]+marketing_campaign[[#This Row],[AcceptedCmp4]]+marketing_campaign[[#This Row],[AcceptedCmp3]]</f>
        <v>0</v>
      </c>
      <c r="B1292" s="11">
        <v>15759</v>
      </c>
      <c r="I1292">
        <v>1971</v>
      </c>
      <c r="S1292">
        <v>55</v>
      </c>
    </row>
    <row r="1293" spans="1:19" x14ac:dyDescent="0.35">
      <c r="A1293" s="11">
        <f>marketing_campaign[[#This Row],[Response]]+marketing_campaign[[#This Row],[AcceptedCmp2]]+marketing_campaign[[#This Row],[AcceptedCmp1]]+marketing_campaign[[#This Row],[AcceptedCmp5]]+marketing_campaign[[#This Row],[AcceptedCmp4]]+marketing_campaign[[#This Row],[AcceptedCmp3]]</f>
        <v>0</v>
      </c>
      <c r="B1293" s="11">
        <v>22804</v>
      </c>
      <c r="I1293">
        <v>1973</v>
      </c>
      <c r="S1293">
        <v>53</v>
      </c>
    </row>
    <row r="1294" spans="1:19" x14ac:dyDescent="0.35">
      <c r="A1294" s="12">
        <f>marketing_campaign[[#This Row],[Response]]+marketing_campaign[[#This Row],[AcceptedCmp2]]+marketing_campaign[[#This Row],[AcceptedCmp1]]+marketing_campaign[[#This Row],[AcceptedCmp5]]+marketing_campaign[[#This Row],[AcceptedCmp4]]+marketing_campaign[[#This Row],[AcceptedCmp3]]</f>
        <v>0</v>
      </c>
      <c r="B1294" s="11">
        <v>43050</v>
      </c>
      <c r="I1294">
        <v>1977</v>
      </c>
      <c r="S1294">
        <v>49</v>
      </c>
    </row>
    <row r="1295" spans="1:19" x14ac:dyDescent="0.35">
      <c r="A1295" s="11">
        <f>marketing_campaign[[#This Row],[Response]]+marketing_campaign[[#This Row],[AcceptedCmp2]]+marketing_campaign[[#This Row],[AcceptedCmp1]]+marketing_campaign[[#This Row],[AcceptedCmp5]]+marketing_campaign[[#This Row],[AcceptedCmp4]]+marketing_campaign[[#This Row],[AcceptedCmp3]]</f>
        <v>0</v>
      </c>
      <c r="B1295" s="11">
        <v>42997</v>
      </c>
      <c r="I1295">
        <v>1963</v>
      </c>
      <c r="S1295">
        <v>63</v>
      </c>
    </row>
    <row r="1296" spans="1:19" x14ac:dyDescent="0.35">
      <c r="A1296" s="12">
        <f>marketing_campaign[[#This Row],[Response]]+marketing_campaign[[#This Row],[AcceptedCmp2]]+marketing_campaign[[#This Row],[AcceptedCmp1]]+marketing_campaign[[#This Row],[AcceptedCmp5]]+marketing_campaign[[#This Row],[AcceptedCmp4]]+marketing_campaign[[#This Row],[AcceptedCmp3]]</f>
        <v>0</v>
      </c>
      <c r="B1296" s="11">
        <v>48918</v>
      </c>
      <c r="I1296">
        <v>1954</v>
      </c>
      <c r="S1296">
        <v>72</v>
      </c>
    </row>
    <row r="1297" spans="1:19" x14ac:dyDescent="0.35">
      <c r="A1297" s="11">
        <f>marketing_campaign[[#This Row],[Response]]+marketing_campaign[[#This Row],[AcceptedCmp2]]+marketing_campaign[[#This Row],[AcceptedCmp1]]+marketing_campaign[[#This Row],[AcceptedCmp5]]+marketing_campaign[[#This Row],[AcceptedCmp4]]+marketing_campaign[[#This Row],[AcceptedCmp3]]</f>
        <v>0</v>
      </c>
      <c r="B1297" s="11">
        <v>60033</v>
      </c>
      <c r="I1297">
        <v>1978</v>
      </c>
      <c r="S1297">
        <v>48</v>
      </c>
    </row>
    <row r="1298" spans="1:19" x14ac:dyDescent="0.35">
      <c r="A1298" s="12">
        <f>marketing_campaign[[#This Row],[Response]]+marketing_campaign[[#This Row],[AcceptedCmp2]]+marketing_campaign[[#This Row],[AcceptedCmp1]]+marketing_campaign[[#This Row],[AcceptedCmp5]]+marketing_campaign[[#This Row],[AcceptedCmp4]]+marketing_campaign[[#This Row],[AcceptedCmp3]]</f>
        <v>0</v>
      </c>
      <c r="B1298" s="11">
        <v>34043</v>
      </c>
      <c r="I1298">
        <v>1966</v>
      </c>
      <c r="S1298">
        <v>60</v>
      </c>
    </row>
    <row r="1299" spans="1:19" x14ac:dyDescent="0.35">
      <c r="A1299" s="11">
        <f>marketing_campaign[[#This Row],[Response]]+marketing_campaign[[#This Row],[AcceptedCmp2]]+marketing_campaign[[#This Row],[AcceptedCmp1]]+marketing_campaign[[#This Row],[AcceptedCmp5]]+marketing_campaign[[#This Row],[AcceptedCmp4]]+marketing_campaign[[#This Row],[AcceptedCmp3]]</f>
        <v>1</v>
      </c>
      <c r="B1299" s="11">
        <v>57811</v>
      </c>
      <c r="I1299">
        <v>1946</v>
      </c>
      <c r="S1299">
        <v>80</v>
      </c>
    </row>
    <row r="1300" spans="1:19" x14ac:dyDescent="0.35">
      <c r="A1300" s="12">
        <f>marketing_campaign[[#This Row],[Response]]+marketing_campaign[[#This Row],[AcceptedCmp2]]+marketing_campaign[[#This Row],[AcceptedCmp1]]+marketing_campaign[[#This Row],[AcceptedCmp5]]+marketing_campaign[[#This Row],[AcceptedCmp4]]+marketing_campaign[[#This Row],[AcceptedCmp3]]</f>
        <v>2</v>
      </c>
      <c r="B1300" s="11">
        <v>78569</v>
      </c>
      <c r="I1300">
        <v>1978</v>
      </c>
      <c r="S1300">
        <v>48</v>
      </c>
    </row>
    <row r="1301" spans="1:19" x14ac:dyDescent="0.35">
      <c r="A1301" s="11">
        <f>marketing_campaign[[#This Row],[Response]]+marketing_campaign[[#This Row],[AcceptedCmp2]]+marketing_campaign[[#This Row],[AcceptedCmp1]]+marketing_campaign[[#This Row],[AcceptedCmp5]]+marketing_campaign[[#This Row],[AcceptedCmp4]]+marketing_campaign[[#This Row],[AcceptedCmp3]]</f>
        <v>0</v>
      </c>
      <c r="B1301" s="11">
        <v>7500</v>
      </c>
      <c r="I1301">
        <v>1971</v>
      </c>
      <c r="S1301">
        <v>55</v>
      </c>
    </row>
    <row r="1302" spans="1:19" x14ac:dyDescent="0.35">
      <c r="A1302" s="12">
        <f>marketing_campaign[[#This Row],[Response]]+marketing_campaign[[#This Row],[AcceptedCmp2]]+marketing_campaign[[#This Row],[AcceptedCmp1]]+marketing_campaign[[#This Row],[AcceptedCmp5]]+marketing_campaign[[#This Row],[AcceptedCmp4]]+marketing_campaign[[#This Row],[AcceptedCmp3]]</f>
        <v>0</v>
      </c>
      <c r="B1302" s="11">
        <v>157733</v>
      </c>
      <c r="I1302">
        <v>1953</v>
      </c>
      <c r="S1302">
        <v>73</v>
      </c>
    </row>
    <row r="1303" spans="1:19" x14ac:dyDescent="0.35">
      <c r="A1303" s="11">
        <f>marketing_campaign[[#This Row],[Response]]+marketing_campaign[[#This Row],[AcceptedCmp2]]+marketing_campaign[[#This Row],[AcceptedCmp1]]+marketing_campaign[[#This Row],[AcceptedCmp5]]+marketing_campaign[[#This Row],[AcceptedCmp4]]+marketing_campaign[[#This Row],[AcceptedCmp3]]</f>
        <v>4</v>
      </c>
      <c r="B1303" s="11">
        <v>94384</v>
      </c>
      <c r="I1303">
        <v>1985</v>
      </c>
      <c r="S1303">
        <v>41</v>
      </c>
    </row>
    <row r="1304" spans="1:19" x14ac:dyDescent="0.35">
      <c r="A1304" s="12">
        <f>marketing_campaign[[#This Row],[Response]]+marketing_campaign[[#This Row],[AcceptedCmp2]]+marketing_campaign[[#This Row],[AcceptedCmp1]]+marketing_campaign[[#This Row],[AcceptedCmp5]]+marketing_campaign[[#This Row],[AcceptedCmp4]]+marketing_campaign[[#This Row],[AcceptedCmp3]]</f>
        <v>0</v>
      </c>
      <c r="B1304" s="11">
        <v>23148</v>
      </c>
      <c r="I1304">
        <v>1970</v>
      </c>
      <c r="S1304">
        <v>56</v>
      </c>
    </row>
    <row r="1305" spans="1:19" x14ac:dyDescent="0.35">
      <c r="A1305" s="11">
        <f>marketing_campaign[[#This Row],[Response]]+marketing_campaign[[#This Row],[AcceptedCmp2]]+marketing_campaign[[#This Row],[AcceptedCmp1]]+marketing_campaign[[#This Row],[AcceptedCmp5]]+marketing_campaign[[#This Row],[AcceptedCmp4]]+marketing_campaign[[#This Row],[AcceptedCmp3]]</f>
        <v>0</v>
      </c>
      <c r="B1305" s="11">
        <v>44267</v>
      </c>
      <c r="I1305">
        <v>1979</v>
      </c>
      <c r="S1305">
        <v>47</v>
      </c>
    </row>
    <row r="1306" spans="1:19" x14ac:dyDescent="0.35">
      <c r="A1306" s="12">
        <f>marketing_campaign[[#This Row],[Response]]+marketing_campaign[[#This Row],[AcceptedCmp2]]+marketing_campaign[[#This Row],[AcceptedCmp1]]+marketing_campaign[[#This Row],[AcceptedCmp5]]+marketing_campaign[[#This Row],[AcceptedCmp4]]+marketing_campaign[[#This Row],[AcceptedCmp3]]</f>
        <v>1</v>
      </c>
      <c r="B1306" s="11">
        <v>71626</v>
      </c>
      <c r="I1306">
        <v>1966</v>
      </c>
      <c r="S1306">
        <v>60</v>
      </c>
    </row>
    <row r="1307" spans="1:19" x14ac:dyDescent="0.35">
      <c r="A1307" s="11">
        <f>marketing_campaign[[#This Row],[Response]]+marketing_campaign[[#This Row],[AcceptedCmp2]]+marketing_campaign[[#This Row],[AcceptedCmp1]]+marketing_campaign[[#This Row],[AcceptedCmp5]]+marketing_campaign[[#This Row],[AcceptedCmp4]]+marketing_campaign[[#This Row],[AcceptedCmp3]]</f>
        <v>0</v>
      </c>
      <c r="B1307" s="11">
        <v>60894</v>
      </c>
      <c r="I1307">
        <v>1976</v>
      </c>
      <c r="S1307">
        <v>50</v>
      </c>
    </row>
    <row r="1308" spans="1:19" x14ac:dyDescent="0.35">
      <c r="A1308" s="12">
        <f>marketing_campaign[[#This Row],[Response]]+marketing_campaign[[#This Row],[AcceptedCmp2]]+marketing_campaign[[#This Row],[AcceptedCmp1]]+marketing_campaign[[#This Row],[AcceptedCmp5]]+marketing_campaign[[#This Row],[AcceptedCmp4]]+marketing_campaign[[#This Row],[AcceptedCmp3]]</f>
        <v>0</v>
      </c>
      <c r="B1308" s="11">
        <v>50200</v>
      </c>
      <c r="I1308">
        <v>1965</v>
      </c>
      <c r="S1308">
        <v>61</v>
      </c>
    </row>
    <row r="1309" spans="1:19" x14ac:dyDescent="0.35">
      <c r="A1309" s="11">
        <f>marketing_campaign[[#This Row],[Response]]+marketing_campaign[[#This Row],[AcceptedCmp2]]+marketing_campaign[[#This Row],[AcceptedCmp1]]+marketing_campaign[[#This Row],[AcceptedCmp5]]+marketing_campaign[[#This Row],[AcceptedCmp4]]+marketing_campaign[[#This Row],[AcceptedCmp3]]</f>
        <v>2</v>
      </c>
      <c r="B1309" s="11">
        <v>81051</v>
      </c>
      <c r="I1309">
        <v>1982</v>
      </c>
      <c r="S1309">
        <v>44</v>
      </c>
    </row>
    <row r="1310" spans="1:19" x14ac:dyDescent="0.35">
      <c r="A1310" s="12">
        <f>marketing_campaign[[#This Row],[Response]]+marketing_campaign[[#This Row],[AcceptedCmp2]]+marketing_campaign[[#This Row],[AcceptedCmp1]]+marketing_campaign[[#This Row],[AcceptedCmp5]]+marketing_campaign[[#This Row],[AcceptedCmp4]]+marketing_campaign[[#This Row],[AcceptedCmp3]]</f>
        <v>5</v>
      </c>
      <c r="B1310" s="11">
        <v>65169</v>
      </c>
      <c r="I1310">
        <v>1972</v>
      </c>
      <c r="S1310">
        <v>54</v>
      </c>
    </row>
    <row r="1311" spans="1:19" x14ac:dyDescent="0.35">
      <c r="A1311" s="11">
        <f>marketing_campaign[[#This Row],[Response]]+marketing_campaign[[#This Row],[AcceptedCmp2]]+marketing_campaign[[#This Row],[AcceptedCmp1]]+marketing_campaign[[#This Row],[AcceptedCmp5]]+marketing_campaign[[#This Row],[AcceptedCmp4]]+marketing_campaign[[#This Row],[AcceptedCmp3]]</f>
        <v>0</v>
      </c>
      <c r="B1311" s="11">
        <v>59868</v>
      </c>
      <c r="I1311">
        <v>1960</v>
      </c>
      <c r="S1311">
        <v>66</v>
      </c>
    </row>
    <row r="1312" spans="1:19" x14ac:dyDescent="0.35">
      <c r="A1312" s="12">
        <f>marketing_campaign[[#This Row],[Response]]+marketing_campaign[[#This Row],[AcceptedCmp2]]+marketing_campaign[[#This Row],[AcceptedCmp1]]+marketing_campaign[[#This Row],[AcceptedCmp5]]+marketing_campaign[[#This Row],[AcceptedCmp4]]+marketing_campaign[[#This Row],[AcceptedCmp3]]</f>
        <v>0</v>
      </c>
      <c r="B1312" s="11">
        <v>65695</v>
      </c>
      <c r="I1312">
        <v>1956</v>
      </c>
      <c r="S1312">
        <v>70</v>
      </c>
    </row>
    <row r="1313" spans="1:19" x14ac:dyDescent="0.35">
      <c r="A1313" s="11">
        <f>marketing_campaign[[#This Row],[Response]]+marketing_campaign[[#This Row],[AcceptedCmp2]]+marketing_campaign[[#This Row],[AcceptedCmp1]]+marketing_campaign[[#This Row],[AcceptedCmp5]]+marketing_campaign[[#This Row],[AcceptedCmp4]]+marketing_campaign[[#This Row],[AcceptedCmp3]]</f>
        <v>0</v>
      </c>
      <c r="B1313" s="11">
        <v>64857</v>
      </c>
      <c r="I1313">
        <v>1965</v>
      </c>
      <c r="S1313">
        <v>61</v>
      </c>
    </row>
    <row r="1314" spans="1:19" x14ac:dyDescent="0.35">
      <c r="A1314" s="12">
        <f>marketing_campaign[[#This Row],[Response]]+marketing_campaign[[#This Row],[AcceptedCmp2]]+marketing_campaign[[#This Row],[AcceptedCmp1]]+marketing_campaign[[#This Row],[AcceptedCmp5]]+marketing_campaign[[#This Row],[AcceptedCmp4]]+marketing_campaign[[#This Row],[AcceptedCmp3]]</f>
        <v>0</v>
      </c>
      <c r="B1314" s="11">
        <v>45143</v>
      </c>
      <c r="I1314">
        <v>1955</v>
      </c>
      <c r="S1314">
        <v>71</v>
      </c>
    </row>
    <row r="1315" spans="1:19" x14ac:dyDescent="0.35">
      <c r="A1315" s="11">
        <f>marketing_campaign[[#This Row],[Response]]+marketing_campaign[[#This Row],[AcceptedCmp2]]+marketing_campaign[[#This Row],[AcceptedCmp1]]+marketing_campaign[[#This Row],[AcceptedCmp5]]+marketing_campaign[[#This Row],[AcceptedCmp4]]+marketing_campaign[[#This Row],[AcceptedCmp3]]</f>
        <v>0</v>
      </c>
      <c r="B1315" s="11">
        <v>74805</v>
      </c>
      <c r="I1315">
        <v>1989</v>
      </c>
      <c r="S1315">
        <v>37</v>
      </c>
    </row>
    <row r="1316" spans="1:19" x14ac:dyDescent="0.35">
      <c r="A1316" s="12">
        <f>marketing_campaign[[#This Row],[Response]]+marketing_campaign[[#This Row],[AcceptedCmp2]]+marketing_campaign[[#This Row],[AcceptedCmp1]]+marketing_campaign[[#This Row],[AcceptedCmp5]]+marketing_campaign[[#This Row],[AcceptedCmp4]]+marketing_campaign[[#This Row],[AcceptedCmp3]]</f>
        <v>0</v>
      </c>
      <c r="B1316" s="11">
        <v>59060</v>
      </c>
      <c r="I1316">
        <v>1962</v>
      </c>
      <c r="S1316">
        <v>64</v>
      </c>
    </row>
    <row r="1317" spans="1:19" x14ac:dyDescent="0.35">
      <c r="A1317" s="11">
        <f>marketing_campaign[[#This Row],[Response]]+marketing_campaign[[#This Row],[AcceptedCmp2]]+marketing_campaign[[#This Row],[AcceptedCmp1]]+marketing_campaign[[#This Row],[AcceptedCmp5]]+marketing_campaign[[#This Row],[AcceptedCmp4]]+marketing_campaign[[#This Row],[AcceptedCmp3]]</f>
        <v>0</v>
      </c>
      <c r="B1317" s="11">
        <v>27238</v>
      </c>
      <c r="I1317">
        <v>1965</v>
      </c>
      <c r="S1317">
        <v>61</v>
      </c>
    </row>
    <row r="1318" spans="1:19" x14ac:dyDescent="0.35">
      <c r="A1318" s="12">
        <f>marketing_campaign[[#This Row],[Response]]+marketing_campaign[[#This Row],[AcceptedCmp2]]+marketing_campaign[[#This Row],[AcceptedCmp1]]+marketing_campaign[[#This Row],[AcceptedCmp5]]+marketing_campaign[[#This Row],[AcceptedCmp4]]+marketing_campaign[[#This Row],[AcceptedCmp3]]</f>
        <v>0</v>
      </c>
      <c r="B1318" s="11">
        <v>47009</v>
      </c>
      <c r="I1318">
        <v>1973</v>
      </c>
      <c r="S1318">
        <v>53</v>
      </c>
    </row>
    <row r="1319" spans="1:19" x14ac:dyDescent="0.35">
      <c r="A1319" s="11">
        <f>marketing_campaign[[#This Row],[Response]]+marketing_campaign[[#This Row],[AcceptedCmp2]]+marketing_campaign[[#This Row],[AcceptedCmp1]]+marketing_campaign[[#This Row],[AcceptedCmp5]]+marketing_campaign[[#This Row],[AcceptedCmp4]]+marketing_campaign[[#This Row],[AcceptedCmp3]]</f>
        <v>0</v>
      </c>
      <c r="B1319" s="11">
        <v>46094</v>
      </c>
      <c r="I1319">
        <v>1972</v>
      </c>
      <c r="S1319">
        <v>54</v>
      </c>
    </row>
    <row r="1320" spans="1:19" x14ac:dyDescent="0.35">
      <c r="A1320" s="12">
        <f>marketing_campaign[[#This Row],[Response]]+marketing_campaign[[#This Row],[AcceptedCmp2]]+marketing_campaign[[#This Row],[AcceptedCmp1]]+marketing_campaign[[#This Row],[AcceptedCmp5]]+marketing_campaign[[#This Row],[AcceptedCmp4]]+marketing_campaign[[#This Row],[AcceptedCmp3]]</f>
        <v>0</v>
      </c>
      <c r="B1320" s="11">
        <v>40321</v>
      </c>
      <c r="I1320">
        <v>1984</v>
      </c>
      <c r="S1320">
        <v>42</v>
      </c>
    </row>
    <row r="1321" spans="1:19" x14ac:dyDescent="0.35">
      <c r="A1321" s="11">
        <f>marketing_campaign[[#This Row],[Response]]+marketing_campaign[[#This Row],[AcceptedCmp2]]+marketing_campaign[[#This Row],[AcceptedCmp1]]+marketing_campaign[[#This Row],[AcceptedCmp5]]+marketing_campaign[[#This Row],[AcceptedCmp4]]+marketing_campaign[[#This Row],[AcceptedCmp3]]</f>
        <v>0</v>
      </c>
      <c r="B1321" s="11">
        <v>37235</v>
      </c>
      <c r="I1321">
        <v>1960</v>
      </c>
      <c r="S1321">
        <v>66</v>
      </c>
    </row>
    <row r="1322" spans="1:19" x14ac:dyDescent="0.35">
      <c r="A1322" s="12">
        <f>marketing_campaign[[#This Row],[Response]]+marketing_campaign[[#This Row],[AcceptedCmp2]]+marketing_campaign[[#This Row],[AcceptedCmp1]]+marketing_campaign[[#This Row],[AcceptedCmp5]]+marketing_campaign[[#This Row],[AcceptedCmp4]]+marketing_campaign[[#This Row],[AcceptedCmp3]]</f>
        <v>0</v>
      </c>
      <c r="B1322" s="11">
        <v>81843</v>
      </c>
      <c r="I1322">
        <v>1958</v>
      </c>
      <c r="S1322">
        <v>68</v>
      </c>
    </row>
    <row r="1323" spans="1:19" x14ac:dyDescent="0.35">
      <c r="A1323" s="11">
        <f>marketing_campaign[[#This Row],[Response]]+marketing_campaign[[#This Row],[AcceptedCmp2]]+marketing_campaign[[#This Row],[AcceptedCmp1]]+marketing_campaign[[#This Row],[AcceptedCmp5]]+marketing_campaign[[#This Row],[AcceptedCmp4]]+marketing_campaign[[#This Row],[AcceptedCmp3]]</f>
        <v>0</v>
      </c>
      <c r="B1323" s="11">
        <v>46692</v>
      </c>
      <c r="I1323">
        <v>1968</v>
      </c>
      <c r="S1323">
        <v>58</v>
      </c>
    </row>
    <row r="1324" spans="1:19" x14ac:dyDescent="0.35">
      <c r="A1324" s="12">
        <f>marketing_campaign[[#This Row],[Response]]+marketing_campaign[[#This Row],[AcceptedCmp2]]+marketing_campaign[[#This Row],[AcceptedCmp1]]+marketing_campaign[[#This Row],[AcceptedCmp5]]+marketing_campaign[[#This Row],[AcceptedCmp4]]+marketing_campaign[[#This Row],[AcceptedCmp3]]</f>
        <v>1</v>
      </c>
      <c r="B1324" s="11">
        <v>77382</v>
      </c>
      <c r="I1324">
        <v>1977</v>
      </c>
      <c r="S1324">
        <v>49</v>
      </c>
    </row>
    <row r="1325" spans="1:19" x14ac:dyDescent="0.35">
      <c r="A1325" s="11">
        <f>marketing_campaign[[#This Row],[Response]]+marketing_campaign[[#This Row],[AcceptedCmp2]]+marketing_campaign[[#This Row],[AcceptedCmp1]]+marketing_campaign[[#This Row],[AcceptedCmp5]]+marketing_campaign[[#This Row],[AcceptedCmp4]]+marketing_campaign[[#This Row],[AcceptedCmp3]]</f>
        <v>2</v>
      </c>
      <c r="B1325" s="11">
        <v>37774</v>
      </c>
      <c r="I1325">
        <v>1974</v>
      </c>
      <c r="S1325">
        <v>52</v>
      </c>
    </row>
    <row r="1326" spans="1:19" x14ac:dyDescent="0.35">
      <c r="A1326" s="12">
        <f>marketing_campaign[[#This Row],[Response]]+marketing_campaign[[#This Row],[AcceptedCmp2]]+marketing_campaign[[#This Row],[AcceptedCmp1]]+marketing_campaign[[#This Row],[AcceptedCmp5]]+marketing_campaign[[#This Row],[AcceptedCmp4]]+marketing_campaign[[#This Row],[AcceptedCmp3]]</f>
        <v>0</v>
      </c>
      <c r="B1326" s="11">
        <v>18393</v>
      </c>
      <c r="I1326">
        <v>1962</v>
      </c>
      <c r="S1326">
        <v>64</v>
      </c>
    </row>
    <row r="1327" spans="1:19" x14ac:dyDescent="0.35">
      <c r="A1327" s="11">
        <f>marketing_campaign[[#This Row],[Response]]+marketing_campaign[[#This Row],[AcceptedCmp2]]+marketing_campaign[[#This Row],[AcceptedCmp1]]+marketing_campaign[[#This Row],[AcceptedCmp5]]+marketing_campaign[[#This Row],[AcceptedCmp4]]+marketing_campaign[[#This Row],[AcceptedCmp3]]</f>
        <v>0</v>
      </c>
      <c r="B1327" s="11">
        <v>72828</v>
      </c>
      <c r="I1327">
        <v>1982</v>
      </c>
      <c r="S1327">
        <v>44</v>
      </c>
    </row>
    <row r="1328" spans="1:19" x14ac:dyDescent="0.35">
      <c r="A1328" s="12">
        <f>marketing_campaign[[#This Row],[Response]]+marketing_campaign[[#This Row],[AcceptedCmp2]]+marketing_campaign[[#This Row],[AcceptedCmp1]]+marketing_campaign[[#This Row],[AcceptedCmp5]]+marketing_campaign[[#This Row],[AcceptedCmp4]]+marketing_campaign[[#This Row],[AcceptedCmp3]]</f>
        <v>0</v>
      </c>
      <c r="B1328" s="11">
        <v>24711</v>
      </c>
      <c r="I1328">
        <v>1975</v>
      </c>
      <c r="S1328">
        <v>51</v>
      </c>
    </row>
    <row r="1329" spans="1:19" x14ac:dyDescent="0.35">
      <c r="A1329" s="11">
        <f>marketing_campaign[[#This Row],[Response]]+marketing_campaign[[#This Row],[AcceptedCmp2]]+marketing_campaign[[#This Row],[AcceptedCmp1]]+marketing_campaign[[#This Row],[AcceptedCmp5]]+marketing_campaign[[#This Row],[AcceptedCmp4]]+marketing_campaign[[#This Row],[AcceptedCmp3]]</f>
        <v>0</v>
      </c>
      <c r="B1329" s="11">
        <v>45503</v>
      </c>
      <c r="I1329">
        <v>1982</v>
      </c>
      <c r="S1329">
        <v>44</v>
      </c>
    </row>
    <row r="1330" spans="1:19" x14ac:dyDescent="0.35">
      <c r="A1330" s="12">
        <f>marketing_campaign[[#This Row],[Response]]+marketing_campaign[[#This Row],[AcceptedCmp2]]+marketing_campaign[[#This Row],[AcceptedCmp1]]+marketing_campaign[[#This Row],[AcceptedCmp5]]+marketing_campaign[[#This Row],[AcceptedCmp4]]+marketing_campaign[[#This Row],[AcceptedCmp3]]</f>
        <v>0</v>
      </c>
      <c r="B1330" s="11">
        <v>6560</v>
      </c>
      <c r="I1330">
        <v>1945</v>
      </c>
      <c r="S1330">
        <v>81</v>
      </c>
    </row>
    <row r="1331" spans="1:19" x14ac:dyDescent="0.35">
      <c r="A1331" s="11">
        <f>marketing_campaign[[#This Row],[Response]]+marketing_campaign[[#This Row],[AcceptedCmp2]]+marketing_campaign[[#This Row],[AcceptedCmp1]]+marketing_campaign[[#This Row],[AcceptedCmp5]]+marketing_campaign[[#This Row],[AcceptedCmp4]]+marketing_campaign[[#This Row],[AcceptedCmp3]]</f>
        <v>2</v>
      </c>
      <c r="B1331" s="11">
        <v>71604</v>
      </c>
      <c r="I1331">
        <v>1979</v>
      </c>
      <c r="S1331">
        <v>47</v>
      </c>
    </row>
    <row r="1332" spans="1:19" x14ac:dyDescent="0.35">
      <c r="A1332" s="12">
        <f>marketing_campaign[[#This Row],[Response]]+marketing_campaign[[#This Row],[AcceptedCmp2]]+marketing_campaign[[#This Row],[AcceptedCmp1]]+marketing_campaign[[#This Row],[AcceptedCmp5]]+marketing_campaign[[#This Row],[AcceptedCmp4]]+marketing_campaign[[#This Row],[AcceptedCmp3]]</f>
        <v>0</v>
      </c>
      <c r="B1332" s="11">
        <v>27244</v>
      </c>
      <c r="I1332">
        <v>1969</v>
      </c>
      <c r="S1332">
        <v>57</v>
      </c>
    </row>
    <row r="1333" spans="1:19" x14ac:dyDescent="0.35">
      <c r="A1333" s="11">
        <f>marketing_campaign[[#This Row],[Response]]+marketing_campaign[[#This Row],[AcceptedCmp2]]+marketing_campaign[[#This Row],[AcceptedCmp1]]+marketing_campaign[[#This Row],[AcceptedCmp5]]+marketing_campaign[[#This Row],[AcceptedCmp4]]+marketing_campaign[[#This Row],[AcceptedCmp3]]</f>
        <v>1</v>
      </c>
      <c r="B1333" s="11">
        <v>48752</v>
      </c>
      <c r="I1333">
        <v>1962</v>
      </c>
      <c r="S1333">
        <v>64</v>
      </c>
    </row>
    <row r="1334" spans="1:19" x14ac:dyDescent="0.35">
      <c r="A1334" s="12">
        <f>marketing_campaign[[#This Row],[Response]]+marketing_campaign[[#This Row],[AcceptedCmp2]]+marketing_campaign[[#This Row],[AcceptedCmp1]]+marketing_campaign[[#This Row],[AcceptedCmp5]]+marketing_campaign[[#This Row],[AcceptedCmp4]]+marketing_campaign[[#This Row],[AcceptedCmp3]]</f>
        <v>2</v>
      </c>
      <c r="B1334" s="11">
        <v>71434</v>
      </c>
      <c r="I1334">
        <v>1948</v>
      </c>
      <c r="S1334">
        <v>78</v>
      </c>
    </row>
    <row r="1335" spans="1:19" x14ac:dyDescent="0.35">
      <c r="A1335" s="11">
        <f>marketing_campaign[[#This Row],[Response]]+marketing_campaign[[#This Row],[AcceptedCmp2]]+marketing_campaign[[#This Row],[AcceptedCmp1]]+marketing_campaign[[#This Row],[AcceptedCmp5]]+marketing_campaign[[#This Row],[AcceptedCmp4]]+marketing_campaign[[#This Row],[AcceptedCmp3]]</f>
        <v>0</v>
      </c>
      <c r="B1335" s="11">
        <v>90842</v>
      </c>
      <c r="I1335">
        <v>1978</v>
      </c>
      <c r="S1335">
        <v>48</v>
      </c>
    </row>
    <row r="1336" spans="1:19" x14ac:dyDescent="0.35">
      <c r="A1336" s="12">
        <f>marketing_campaign[[#This Row],[Response]]+marketing_campaign[[#This Row],[AcceptedCmp2]]+marketing_campaign[[#This Row],[AcceptedCmp1]]+marketing_campaign[[#This Row],[AcceptedCmp5]]+marketing_campaign[[#This Row],[AcceptedCmp4]]+marketing_campaign[[#This Row],[AcceptedCmp3]]</f>
        <v>4</v>
      </c>
      <c r="B1336" s="11">
        <v>88097</v>
      </c>
      <c r="I1336">
        <v>1975</v>
      </c>
      <c r="S1336">
        <v>51</v>
      </c>
    </row>
    <row r="1337" spans="1:19" x14ac:dyDescent="0.35">
      <c r="A1337" s="11">
        <f>marketing_campaign[[#This Row],[Response]]+marketing_campaign[[#This Row],[AcceptedCmp2]]+marketing_campaign[[#This Row],[AcceptedCmp1]]+marketing_campaign[[#This Row],[AcceptedCmp5]]+marketing_campaign[[#This Row],[AcceptedCmp4]]+marketing_campaign[[#This Row],[AcceptedCmp3]]</f>
        <v>0</v>
      </c>
      <c r="B1337" s="11">
        <v>51948</v>
      </c>
      <c r="I1337">
        <v>1982</v>
      </c>
      <c r="S1337">
        <v>44</v>
      </c>
    </row>
    <row r="1338" spans="1:19" x14ac:dyDescent="0.35">
      <c r="A1338" s="12">
        <f>marketing_campaign[[#This Row],[Response]]+marketing_campaign[[#This Row],[AcceptedCmp2]]+marketing_campaign[[#This Row],[AcceptedCmp1]]+marketing_campaign[[#This Row],[AcceptedCmp5]]+marketing_campaign[[#This Row],[AcceptedCmp4]]+marketing_campaign[[#This Row],[AcceptedCmp3]]</f>
        <v>0</v>
      </c>
      <c r="B1338" s="11">
        <v>71853</v>
      </c>
      <c r="I1338">
        <v>1983</v>
      </c>
      <c r="S1338">
        <v>43</v>
      </c>
    </row>
    <row r="1339" spans="1:19" x14ac:dyDescent="0.35">
      <c r="A1339" s="11">
        <f>marketing_campaign[[#This Row],[Response]]+marketing_campaign[[#This Row],[AcceptedCmp2]]+marketing_campaign[[#This Row],[AcceptedCmp1]]+marketing_campaign[[#This Row],[AcceptedCmp5]]+marketing_campaign[[#This Row],[AcceptedCmp4]]+marketing_campaign[[#This Row],[AcceptedCmp3]]</f>
        <v>0</v>
      </c>
      <c r="B1339" s="11">
        <v>35876</v>
      </c>
      <c r="I1339">
        <v>1952</v>
      </c>
      <c r="S1339">
        <v>74</v>
      </c>
    </row>
    <row r="1340" spans="1:19" x14ac:dyDescent="0.35">
      <c r="A1340" s="12">
        <f>marketing_campaign[[#This Row],[Response]]+marketing_campaign[[#This Row],[AcceptedCmp2]]+marketing_campaign[[#This Row],[AcceptedCmp1]]+marketing_campaign[[#This Row],[AcceptedCmp5]]+marketing_campaign[[#This Row],[AcceptedCmp4]]+marketing_campaign[[#This Row],[AcceptedCmp3]]</f>
        <v>0</v>
      </c>
      <c r="B1340" s="11">
        <v>40049</v>
      </c>
      <c r="I1340">
        <v>1982</v>
      </c>
      <c r="S1340">
        <v>44</v>
      </c>
    </row>
    <row r="1341" spans="1:19" x14ac:dyDescent="0.35">
      <c r="A1341" s="11">
        <f>marketing_campaign[[#This Row],[Response]]+marketing_campaign[[#This Row],[AcceptedCmp2]]+marketing_campaign[[#This Row],[AcceptedCmp1]]+marketing_campaign[[#This Row],[AcceptedCmp5]]+marketing_campaign[[#This Row],[AcceptedCmp4]]+marketing_campaign[[#This Row],[AcceptedCmp3]]</f>
        <v>1</v>
      </c>
      <c r="B1341" s="11">
        <v>39660</v>
      </c>
      <c r="I1341">
        <v>1962</v>
      </c>
      <c r="S1341">
        <v>64</v>
      </c>
    </row>
    <row r="1342" spans="1:19" x14ac:dyDescent="0.35">
      <c r="A1342" s="12">
        <f>marketing_campaign[[#This Row],[Response]]+marketing_campaign[[#This Row],[AcceptedCmp2]]+marketing_campaign[[#This Row],[AcceptedCmp1]]+marketing_campaign[[#This Row],[AcceptedCmp5]]+marketing_campaign[[#This Row],[AcceptedCmp4]]+marketing_campaign[[#This Row],[AcceptedCmp3]]</f>
        <v>1</v>
      </c>
      <c r="B1342" s="11">
        <v>50127</v>
      </c>
      <c r="I1342">
        <v>1977</v>
      </c>
      <c r="S1342">
        <v>49</v>
      </c>
    </row>
    <row r="1343" spans="1:19" x14ac:dyDescent="0.35">
      <c r="A1343" s="11">
        <f>marketing_campaign[[#This Row],[Response]]+marketing_campaign[[#This Row],[AcceptedCmp2]]+marketing_campaign[[#This Row],[AcceptedCmp1]]+marketing_campaign[[#This Row],[AcceptedCmp5]]+marketing_campaign[[#This Row],[AcceptedCmp4]]+marketing_campaign[[#This Row],[AcceptedCmp3]]</f>
        <v>0</v>
      </c>
      <c r="B1343" s="11">
        <v>43263</v>
      </c>
      <c r="I1343">
        <v>1949</v>
      </c>
      <c r="S1343">
        <v>77</v>
      </c>
    </row>
    <row r="1344" spans="1:19" x14ac:dyDescent="0.35">
      <c r="A1344" s="12">
        <f>marketing_campaign[[#This Row],[Response]]+marketing_campaign[[#This Row],[AcceptedCmp2]]+marketing_campaign[[#This Row],[AcceptedCmp1]]+marketing_campaign[[#This Row],[AcceptedCmp5]]+marketing_campaign[[#This Row],[AcceptedCmp4]]+marketing_campaign[[#This Row],[AcceptedCmp3]]</f>
        <v>2</v>
      </c>
      <c r="B1344" s="11">
        <v>62845</v>
      </c>
      <c r="I1344">
        <v>1990</v>
      </c>
      <c r="S1344">
        <v>36</v>
      </c>
    </row>
    <row r="1345" spans="1:19" x14ac:dyDescent="0.35">
      <c r="A1345" s="11">
        <f>marketing_campaign[[#This Row],[Response]]+marketing_campaign[[#This Row],[AcceptedCmp2]]+marketing_campaign[[#This Row],[AcceptedCmp1]]+marketing_campaign[[#This Row],[AcceptedCmp5]]+marketing_campaign[[#This Row],[AcceptedCmp4]]+marketing_campaign[[#This Row],[AcceptedCmp3]]</f>
        <v>0</v>
      </c>
      <c r="B1345" s="11">
        <v>18929</v>
      </c>
      <c r="I1345">
        <v>1982</v>
      </c>
      <c r="S1345">
        <v>44</v>
      </c>
    </row>
    <row r="1346" spans="1:19" x14ac:dyDescent="0.35">
      <c r="A1346" s="12">
        <f>marketing_campaign[[#This Row],[Response]]+marketing_campaign[[#This Row],[AcceptedCmp2]]+marketing_campaign[[#This Row],[AcceptedCmp1]]+marketing_campaign[[#This Row],[AcceptedCmp5]]+marketing_campaign[[#This Row],[AcceptedCmp4]]+marketing_campaign[[#This Row],[AcceptedCmp3]]</f>
        <v>0</v>
      </c>
      <c r="B1346" s="11">
        <v>24367</v>
      </c>
      <c r="I1346">
        <v>1975</v>
      </c>
      <c r="S1346">
        <v>51</v>
      </c>
    </row>
    <row r="1347" spans="1:19" x14ac:dyDescent="0.35">
      <c r="A1347" s="11">
        <f>marketing_campaign[[#This Row],[Response]]+marketing_campaign[[#This Row],[AcceptedCmp2]]+marketing_campaign[[#This Row],[AcceptedCmp1]]+marketing_campaign[[#This Row],[AcceptedCmp5]]+marketing_campaign[[#This Row],[AcceptedCmp4]]+marketing_campaign[[#This Row],[AcceptedCmp3]]</f>
        <v>0</v>
      </c>
      <c r="B1347" s="11">
        <v>33249</v>
      </c>
      <c r="I1347">
        <v>1959</v>
      </c>
      <c r="S1347">
        <v>67</v>
      </c>
    </row>
    <row r="1348" spans="1:19" x14ac:dyDescent="0.35">
      <c r="A1348" s="12">
        <f>marketing_campaign[[#This Row],[Response]]+marketing_campaign[[#This Row],[AcceptedCmp2]]+marketing_campaign[[#This Row],[AcceptedCmp1]]+marketing_campaign[[#This Row],[AcceptedCmp5]]+marketing_campaign[[#This Row],[AcceptedCmp4]]+marketing_campaign[[#This Row],[AcceptedCmp3]]</f>
        <v>0</v>
      </c>
      <c r="B1348" s="11">
        <v>26887</v>
      </c>
      <c r="I1348">
        <v>1983</v>
      </c>
      <c r="S1348">
        <v>43</v>
      </c>
    </row>
    <row r="1349" spans="1:19" x14ac:dyDescent="0.35">
      <c r="A1349" s="11">
        <f>marketing_campaign[[#This Row],[Response]]+marketing_campaign[[#This Row],[AcceptedCmp2]]+marketing_campaign[[#This Row],[AcceptedCmp1]]+marketing_campaign[[#This Row],[AcceptedCmp5]]+marketing_campaign[[#This Row],[AcceptedCmp4]]+marketing_campaign[[#This Row],[AcceptedCmp3]]</f>
        <v>0</v>
      </c>
      <c r="B1349" s="11">
        <v>50150</v>
      </c>
      <c r="I1349">
        <v>1976</v>
      </c>
      <c r="S1349">
        <v>50</v>
      </c>
    </row>
    <row r="1350" spans="1:19" x14ac:dyDescent="0.35">
      <c r="A1350" s="12">
        <f>marketing_campaign[[#This Row],[Response]]+marketing_campaign[[#This Row],[AcceptedCmp2]]+marketing_campaign[[#This Row],[AcceptedCmp1]]+marketing_campaign[[#This Row],[AcceptedCmp5]]+marketing_campaign[[#This Row],[AcceptedCmp4]]+marketing_campaign[[#This Row],[AcceptedCmp3]]</f>
        <v>1</v>
      </c>
      <c r="B1350" s="11">
        <v>62061</v>
      </c>
      <c r="I1350">
        <v>1962</v>
      </c>
      <c r="S1350">
        <v>64</v>
      </c>
    </row>
    <row r="1351" spans="1:19" x14ac:dyDescent="0.35">
      <c r="A1351" s="11">
        <f>marketing_campaign[[#This Row],[Response]]+marketing_campaign[[#This Row],[AcceptedCmp2]]+marketing_campaign[[#This Row],[AcceptedCmp1]]+marketing_campaign[[#This Row],[AcceptedCmp5]]+marketing_campaign[[#This Row],[AcceptedCmp4]]+marketing_campaign[[#This Row],[AcceptedCmp3]]</f>
        <v>1</v>
      </c>
      <c r="B1351" s="11">
        <v>85696</v>
      </c>
      <c r="I1351">
        <v>1956</v>
      </c>
      <c r="S1351">
        <v>70</v>
      </c>
    </row>
    <row r="1352" spans="1:19" x14ac:dyDescent="0.35">
      <c r="A1352" s="12">
        <f>marketing_campaign[[#This Row],[Response]]+marketing_campaign[[#This Row],[AcceptedCmp2]]+marketing_campaign[[#This Row],[AcceptedCmp1]]+marketing_campaign[[#This Row],[AcceptedCmp5]]+marketing_campaign[[#This Row],[AcceptedCmp4]]+marketing_campaign[[#This Row],[AcceptedCmp3]]</f>
        <v>0</v>
      </c>
      <c r="B1352" s="11">
        <v>76542</v>
      </c>
      <c r="I1352">
        <v>1993</v>
      </c>
      <c r="S1352">
        <v>33</v>
      </c>
    </row>
    <row r="1353" spans="1:19" x14ac:dyDescent="0.35">
      <c r="A1353" s="11">
        <f>marketing_campaign[[#This Row],[Response]]+marketing_campaign[[#This Row],[AcceptedCmp2]]+marketing_campaign[[#This Row],[AcceptedCmp1]]+marketing_campaign[[#This Row],[AcceptedCmp5]]+marketing_campaign[[#This Row],[AcceptedCmp4]]+marketing_campaign[[#This Row],[AcceptedCmp3]]</f>
        <v>1</v>
      </c>
      <c r="B1353" s="11">
        <v>70515</v>
      </c>
      <c r="I1353">
        <v>1987</v>
      </c>
      <c r="S1353">
        <v>39</v>
      </c>
    </row>
    <row r="1354" spans="1:19" x14ac:dyDescent="0.35">
      <c r="A1354" s="12">
        <f>marketing_campaign[[#This Row],[Response]]+marketing_campaign[[#This Row],[AcceptedCmp2]]+marketing_campaign[[#This Row],[AcceptedCmp1]]+marketing_campaign[[#This Row],[AcceptedCmp5]]+marketing_campaign[[#This Row],[AcceptedCmp4]]+marketing_campaign[[#This Row],[AcceptedCmp3]]</f>
        <v>0</v>
      </c>
      <c r="B1354" s="11">
        <v>18227</v>
      </c>
      <c r="I1354">
        <v>1965</v>
      </c>
      <c r="S1354">
        <v>61</v>
      </c>
    </row>
    <row r="1355" spans="1:19" x14ac:dyDescent="0.35">
      <c r="A1355" s="11">
        <f>marketing_campaign[[#This Row],[Response]]+marketing_campaign[[#This Row],[AcceptedCmp2]]+marketing_campaign[[#This Row],[AcceptedCmp1]]+marketing_campaign[[#This Row],[AcceptedCmp5]]+marketing_campaign[[#This Row],[AcceptedCmp4]]+marketing_campaign[[#This Row],[AcceptedCmp3]]</f>
        <v>0</v>
      </c>
      <c r="B1355" s="11">
        <v>69139</v>
      </c>
      <c r="I1355">
        <v>1982</v>
      </c>
      <c r="S1355">
        <v>44</v>
      </c>
    </row>
    <row r="1356" spans="1:19" x14ac:dyDescent="0.35">
      <c r="A1356" s="12">
        <f>marketing_campaign[[#This Row],[Response]]+marketing_campaign[[#This Row],[AcceptedCmp2]]+marketing_campaign[[#This Row],[AcceptedCmp1]]+marketing_campaign[[#This Row],[AcceptedCmp5]]+marketing_campaign[[#This Row],[AcceptedCmp4]]+marketing_campaign[[#This Row],[AcceptedCmp3]]</f>
        <v>2</v>
      </c>
      <c r="B1356" s="11">
        <v>69109</v>
      </c>
      <c r="I1356">
        <v>1962</v>
      </c>
      <c r="S1356">
        <v>64</v>
      </c>
    </row>
    <row r="1357" spans="1:19" x14ac:dyDescent="0.35">
      <c r="A1357" s="11">
        <f>marketing_campaign[[#This Row],[Response]]+marketing_campaign[[#This Row],[AcceptedCmp2]]+marketing_campaign[[#This Row],[AcceptedCmp1]]+marketing_campaign[[#This Row],[AcceptedCmp5]]+marketing_campaign[[#This Row],[AcceptedCmp4]]+marketing_campaign[[#This Row],[AcceptedCmp3]]</f>
        <v>0</v>
      </c>
      <c r="B1357" s="11">
        <v>69627</v>
      </c>
      <c r="I1357">
        <v>1978</v>
      </c>
      <c r="S1357">
        <v>48</v>
      </c>
    </row>
    <row r="1358" spans="1:19" x14ac:dyDescent="0.35">
      <c r="A1358" s="12">
        <f>marketing_campaign[[#This Row],[Response]]+marketing_campaign[[#This Row],[AcceptedCmp2]]+marketing_campaign[[#This Row],[AcceptedCmp1]]+marketing_campaign[[#This Row],[AcceptedCmp5]]+marketing_campaign[[#This Row],[AcceptedCmp4]]+marketing_campaign[[#This Row],[AcceptedCmp3]]</f>
        <v>1</v>
      </c>
      <c r="B1358" s="11">
        <v>38136</v>
      </c>
      <c r="I1358">
        <v>1946</v>
      </c>
      <c r="S1358">
        <v>80</v>
      </c>
    </row>
    <row r="1359" spans="1:19" x14ac:dyDescent="0.35">
      <c r="A1359" s="11">
        <f>marketing_campaign[[#This Row],[Response]]+marketing_campaign[[#This Row],[AcceptedCmp2]]+marketing_campaign[[#This Row],[AcceptedCmp1]]+marketing_campaign[[#This Row],[AcceptedCmp5]]+marketing_campaign[[#This Row],[AcceptedCmp4]]+marketing_campaign[[#This Row],[AcceptedCmp3]]</f>
        <v>0</v>
      </c>
      <c r="B1359" s="11">
        <v>62159</v>
      </c>
      <c r="I1359">
        <v>1963</v>
      </c>
      <c r="S1359">
        <v>63</v>
      </c>
    </row>
    <row r="1360" spans="1:19" x14ac:dyDescent="0.35">
      <c r="A1360" s="12">
        <f>marketing_campaign[[#This Row],[Response]]+marketing_campaign[[#This Row],[AcceptedCmp2]]+marketing_campaign[[#This Row],[AcceptedCmp1]]+marketing_campaign[[#This Row],[AcceptedCmp5]]+marketing_campaign[[#This Row],[AcceptedCmp4]]+marketing_campaign[[#This Row],[AcceptedCmp3]]</f>
        <v>0</v>
      </c>
      <c r="B1360" s="11">
        <v>80695</v>
      </c>
      <c r="I1360">
        <v>1971</v>
      </c>
      <c r="S1360">
        <v>55</v>
      </c>
    </row>
    <row r="1361" spans="1:19" x14ac:dyDescent="0.35">
      <c r="A1361" s="11">
        <f>marketing_campaign[[#This Row],[Response]]+marketing_campaign[[#This Row],[AcceptedCmp2]]+marketing_campaign[[#This Row],[AcceptedCmp1]]+marketing_campaign[[#This Row],[AcceptedCmp5]]+marketing_campaign[[#This Row],[AcceptedCmp4]]+marketing_campaign[[#This Row],[AcceptedCmp3]]</f>
        <v>0</v>
      </c>
      <c r="B1361" s="11">
        <v>33316</v>
      </c>
      <c r="I1361">
        <v>1968</v>
      </c>
      <c r="S1361">
        <v>58</v>
      </c>
    </row>
    <row r="1362" spans="1:19" x14ac:dyDescent="0.35">
      <c r="A1362" s="12">
        <f>marketing_campaign[[#This Row],[Response]]+marketing_campaign[[#This Row],[AcceptedCmp2]]+marketing_campaign[[#This Row],[AcceptedCmp1]]+marketing_campaign[[#This Row],[AcceptedCmp5]]+marketing_campaign[[#This Row],[AcceptedCmp4]]+marketing_campaign[[#This Row],[AcceptedCmp3]]</f>
        <v>0</v>
      </c>
      <c r="B1362" s="11">
        <v>58554</v>
      </c>
      <c r="I1362">
        <v>1992</v>
      </c>
      <c r="S1362">
        <v>34</v>
      </c>
    </row>
    <row r="1363" spans="1:19" x14ac:dyDescent="0.35">
      <c r="A1363" s="11">
        <f>marketing_campaign[[#This Row],[Response]]+marketing_campaign[[#This Row],[AcceptedCmp2]]+marketing_campaign[[#This Row],[AcceptedCmp1]]+marketing_campaign[[#This Row],[AcceptedCmp5]]+marketing_campaign[[#This Row],[AcceptedCmp4]]+marketing_campaign[[#This Row],[AcceptedCmp3]]</f>
        <v>1</v>
      </c>
      <c r="B1363" s="11">
        <v>17256</v>
      </c>
      <c r="I1363">
        <v>1974</v>
      </c>
      <c r="S1363">
        <v>52</v>
      </c>
    </row>
    <row r="1364" spans="1:19" x14ac:dyDescent="0.35">
      <c r="A1364" s="12">
        <f>marketing_campaign[[#This Row],[Response]]+marketing_campaign[[#This Row],[AcceptedCmp2]]+marketing_campaign[[#This Row],[AcceptedCmp1]]+marketing_campaign[[#This Row],[AcceptedCmp5]]+marketing_campaign[[#This Row],[AcceptedCmp4]]+marketing_campaign[[#This Row],[AcceptedCmp3]]</f>
        <v>0</v>
      </c>
      <c r="B1364" s="11">
        <v>53034</v>
      </c>
      <c r="I1364">
        <v>1950</v>
      </c>
      <c r="S1364">
        <v>76</v>
      </c>
    </row>
    <row r="1365" spans="1:19" x14ac:dyDescent="0.35">
      <c r="A1365" s="11">
        <f>marketing_campaign[[#This Row],[Response]]+marketing_campaign[[#This Row],[AcceptedCmp2]]+marketing_campaign[[#This Row],[AcceptedCmp1]]+marketing_campaign[[#This Row],[AcceptedCmp5]]+marketing_campaign[[#This Row],[AcceptedCmp4]]+marketing_campaign[[#This Row],[AcceptedCmp3]]</f>
        <v>0</v>
      </c>
      <c r="B1365" s="11">
        <v>52203</v>
      </c>
      <c r="I1365">
        <v>1977</v>
      </c>
      <c r="S1365">
        <v>49</v>
      </c>
    </row>
    <row r="1366" spans="1:19" x14ac:dyDescent="0.35">
      <c r="A1366" s="12">
        <f>marketing_campaign[[#This Row],[Response]]+marketing_campaign[[#This Row],[AcceptedCmp2]]+marketing_campaign[[#This Row],[AcceptedCmp1]]+marketing_campaign[[#This Row],[AcceptedCmp5]]+marketing_campaign[[#This Row],[AcceptedCmp4]]+marketing_campaign[[#This Row],[AcceptedCmp3]]</f>
        <v>1</v>
      </c>
      <c r="B1366" s="11">
        <v>59601</v>
      </c>
      <c r="I1366">
        <v>1958</v>
      </c>
      <c r="S1366">
        <v>68</v>
      </c>
    </row>
    <row r="1367" spans="1:19" x14ac:dyDescent="0.35">
      <c r="A1367" s="11">
        <f>marketing_campaign[[#This Row],[Response]]+marketing_campaign[[#This Row],[AcceptedCmp2]]+marketing_campaign[[#This Row],[AcceptedCmp1]]+marketing_campaign[[#This Row],[AcceptedCmp5]]+marketing_campaign[[#This Row],[AcceptedCmp4]]+marketing_campaign[[#This Row],[AcceptedCmp3]]</f>
        <v>1</v>
      </c>
      <c r="B1367" s="11">
        <v>75154</v>
      </c>
      <c r="I1367">
        <v>1976</v>
      </c>
      <c r="S1367">
        <v>50</v>
      </c>
    </row>
    <row r="1368" spans="1:19" x14ac:dyDescent="0.35">
      <c r="A1368" s="12">
        <f>marketing_campaign[[#This Row],[Response]]+marketing_campaign[[#This Row],[AcceptedCmp2]]+marketing_campaign[[#This Row],[AcceptedCmp1]]+marketing_campaign[[#This Row],[AcceptedCmp5]]+marketing_campaign[[#This Row],[AcceptedCmp4]]+marketing_campaign[[#This Row],[AcceptedCmp3]]</f>
        <v>0</v>
      </c>
      <c r="B1368" s="11">
        <v>47025</v>
      </c>
      <c r="I1368">
        <v>1973</v>
      </c>
      <c r="S1368">
        <v>53</v>
      </c>
    </row>
    <row r="1369" spans="1:19" x14ac:dyDescent="0.35">
      <c r="A1369" s="11">
        <f>marketing_campaign[[#This Row],[Response]]+marketing_campaign[[#This Row],[AcceptedCmp2]]+marketing_campaign[[#This Row],[AcceptedCmp1]]+marketing_campaign[[#This Row],[AcceptedCmp5]]+marketing_campaign[[#This Row],[AcceptedCmp4]]+marketing_campaign[[#This Row],[AcceptedCmp3]]</f>
        <v>0</v>
      </c>
      <c r="B1369" s="11">
        <v>37971</v>
      </c>
      <c r="I1369">
        <v>1968</v>
      </c>
      <c r="S1369">
        <v>58</v>
      </c>
    </row>
    <row r="1370" spans="1:19" x14ac:dyDescent="0.35">
      <c r="A1370" s="12">
        <f>marketing_campaign[[#This Row],[Response]]+marketing_campaign[[#This Row],[AcceptedCmp2]]+marketing_campaign[[#This Row],[AcceptedCmp1]]+marketing_campaign[[#This Row],[AcceptedCmp5]]+marketing_campaign[[#This Row],[AcceptedCmp4]]+marketing_campaign[[#This Row],[AcceptedCmp3]]</f>
        <v>0</v>
      </c>
      <c r="B1370" s="11">
        <v>41335</v>
      </c>
      <c r="I1370">
        <v>1958</v>
      </c>
      <c r="S1370">
        <v>68</v>
      </c>
    </row>
    <row r="1371" spans="1:19" x14ac:dyDescent="0.35">
      <c r="A1371" s="11">
        <f>marketing_campaign[[#This Row],[Response]]+marketing_campaign[[#This Row],[AcceptedCmp2]]+marketing_campaign[[#This Row],[AcceptedCmp1]]+marketing_campaign[[#This Row],[AcceptedCmp5]]+marketing_campaign[[#This Row],[AcceptedCmp4]]+marketing_campaign[[#This Row],[AcceptedCmp3]]</f>
        <v>0</v>
      </c>
      <c r="B1371" s="11">
        <v>67267</v>
      </c>
      <c r="I1371">
        <v>1975</v>
      </c>
      <c r="S1371">
        <v>51</v>
      </c>
    </row>
    <row r="1372" spans="1:19" x14ac:dyDescent="0.35">
      <c r="A1372" s="12">
        <f>marketing_campaign[[#This Row],[Response]]+marketing_campaign[[#This Row],[AcceptedCmp2]]+marketing_campaign[[#This Row],[AcceptedCmp1]]+marketing_campaign[[#This Row],[AcceptedCmp5]]+marketing_campaign[[#This Row],[AcceptedCmp4]]+marketing_campaign[[#This Row],[AcceptedCmp3]]</f>
        <v>0</v>
      </c>
      <c r="B1372" s="11">
        <v>57338</v>
      </c>
      <c r="I1372">
        <v>1960</v>
      </c>
      <c r="S1372">
        <v>66</v>
      </c>
    </row>
    <row r="1373" spans="1:19" x14ac:dyDescent="0.35">
      <c r="A1373" s="11">
        <f>marketing_campaign[[#This Row],[Response]]+marketing_campaign[[#This Row],[AcceptedCmp2]]+marketing_campaign[[#This Row],[AcceptedCmp1]]+marketing_campaign[[#This Row],[AcceptedCmp5]]+marketing_campaign[[#This Row],[AcceptedCmp4]]+marketing_campaign[[#This Row],[AcceptedCmp3]]</f>
        <v>0</v>
      </c>
      <c r="B1373" s="11">
        <v>50523</v>
      </c>
      <c r="I1373">
        <v>1965</v>
      </c>
      <c r="S1373">
        <v>61</v>
      </c>
    </row>
    <row r="1374" spans="1:19" x14ac:dyDescent="0.35">
      <c r="A1374" s="12">
        <f>marketing_campaign[[#This Row],[Response]]+marketing_campaign[[#This Row],[AcceptedCmp2]]+marketing_campaign[[#This Row],[AcceptedCmp1]]+marketing_campaign[[#This Row],[AcceptedCmp5]]+marketing_campaign[[#This Row],[AcceptedCmp4]]+marketing_campaign[[#This Row],[AcceptedCmp3]]</f>
        <v>0</v>
      </c>
      <c r="B1374" s="11">
        <v>35791</v>
      </c>
      <c r="I1374">
        <v>1960</v>
      </c>
      <c r="S1374">
        <v>66</v>
      </c>
    </row>
    <row r="1375" spans="1:19" x14ac:dyDescent="0.35">
      <c r="A1375" s="11">
        <f>marketing_campaign[[#This Row],[Response]]+marketing_campaign[[#This Row],[AcceptedCmp2]]+marketing_campaign[[#This Row],[AcceptedCmp1]]+marketing_campaign[[#This Row],[AcceptedCmp5]]+marketing_campaign[[#This Row],[AcceptedCmp4]]+marketing_campaign[[#This Row],[AcceptedCmp3]]</f>
        <v>1</v>
      </c>
      <c r="B1375" s="11">
        <v>50611</v>
      </c>
      <c r="I1375">
        <v>1969</v>
      </c>
      <c r="S1375">
        <v>57</v>
      </c>
    </row>
    <row r="1376" spans="1:19" x14ac:dyDescent="0.35">
      <c r="A1376" s="12">
        <f>marketing_campaign[[#This Row],[Response]]+marketing_campaign[[#This Row],[AcceptedCmp2]]+marketing_campaign[[#This Row],[AcceptedCmp1]]+marketing_campaign[[#This Row],[AcceptedCmp5]]+marketing_campaign[[#This Row],[AcceptedCmp4]]+marketing_campaign[[#This Row],[AcceptedCmp3]]</f>
        <v>0</v>
      </c>
      <c r="B1376" s="11">
        <v>56242</v>
      </c>
      <c r="I1376">
        <v>1960</v>
      </c>
      <c r="S1376">
        <v>66</v>
      </c>
    </row>
    <row r="1377" spans="1:19" x14ac:dyDescent="0.35">
      <c r="A1377" s="11">
        <f>marketing_campaign[[#This Row],[Response]]+marketing_campaign[[#This Row],[AcceptedCmp2]]+marketing_campaign[[#This Row],[AcceptedCmp1]]+marketing_campaign[[#This Row],[AcceptedCmp5]]+marketing_campaign[[#This Row],[AcceptedCmp4]]+marketing_campaign[[#This Row],[AcceptedCmp3]]</f>
        <v>0</v>
      </c>
      <c r="B1377" s="11">
        <v>48904</v>
      </c>
      <c r="I1377">
        <v>1975</v>
      </c>
      <c r="S1377">
        <v>51</v>
      </c>
    </row>
    <row r="1378" spans="1:19" x14ac:dyDescent="0.35">
      <c r="A1378" s="12">
        <f>marketing_campaign[[#This Row],[Response]]+marketing_campaign[[#This Row],[AcceptedCmp2]]+marketing_campaign[[#This Row],[AcceptedCmp1]]+marketing_campaign[[#This Row],[AcceptedCmp5]]+marketing_campaign[[#This Row],[AcceptedCmp4]]+marketing_campaign[[#This Row],[AcceptedCmp3]]</f>
        <v>0</v>
      </c>
      <c r="B1378" s="11">
        <v>56243</v>
      </c>
      <c r="I1378">
        <v>1985</v>
      </c>
      <c r="S1378">
        <v>41</v>
      </c>
    </row>
    <row r="1379" spans="1:19" x14ac:dyDescent="0.35">
      <c r="A1379" s="11">
        <f>marketing_campaign[[#This Row],[Response]]+marketing_campaign[[#This Row],[AcceptedCmp2]]+marketing_campaign[[#This Row],[AcceptedCmp1]]+marketing_campaign[[#This Row],[AcceptedCmp5]]+marketing_campaign[[#This Row],[AcceptedCmp4]]+marketing_campaign[[#This Row],[AcceptedCmp3]]</f>
        <v>2</v>
      </c>
      <c r="B1379" s="11">
        <v>21355</v>
      </c>
      <c r="I1379">
        <v>1971</v>
      </c>
      <c r="S1379">
        <v>55</v>
      </c>
    </row>
    <row r="1380" spans="1:19" x14ac:dyDescent="0.35">
      <c r="A1380" s="12">
        <f>marketing_campaign[[#This Row],[Response]]+marketing_campaign[[#This Row],[AcceptedCmp2]]+marketing_campaign[[#This Row],[AcceptedCmp1]]+marketing_campaign[[#This Row],[AcceptedCmp5]]+marketing_campaign[[#This Row],[AcceptedCmp4]]+marketing_campaign[[#This Row],[AcceptedCmp3]]</f>
        <v>1</v>
      </c>
      <c r="B1380" s="11">
        <v>57420</v>
      </c>
      <c r="I1380">
        <v>1970</v>
      </c>
      <c r="S1380">
        <v>56</v>
      </c>
    </row>
    <row r="1381" spans="1:19" x14ac:dyDescent="0.35">
      <c r="A1381" s="11">
        <f>marketing_campaign[[#This Row],[Response]]+marketing_campaign[[#This Row],[AcceptedCmp2]]+marketing_campaign[[#This Row],[AcceptedCmp1]]+marketing_campaign[[#This Row],[AcceptedCmp5]]+marketing_campaign[[#This Row],[AcceptedCmp4]]+marketing_campaign[[#This Row],[AcceptedCmp3]]</f>
        <v>0</v>
      </c>
      <c r="B1381" s="11">
        <v>52247.25</v>
      </c>
      <c r="I1381">
        <v>1955</v>
      </c>
      <c r="S1381">
        <v>71</v>
      </c>
    </row>
    <row r="1382" spans="1:19" x14ac:dyDescent="0.35">
      <c r="A1382" s="12">
        <f>marketing_campaign[[#This Row],[Response]]+marketing_campaign[[#This Row],[AcceptedCmp2]]+marketing_campaign[[#This Row],[AcceptedCmp1]]+marketing_campaign[[#This Row],[AcceptedCmp5]]+marketing_campaign[[#This Row],[AcceptedCmp4]]+marketing_campaign[[#This Row],[AcceptedCmp3]]</f>
        <v>0</v>
      </c>
      <c r="B1382" s="11">
        <v>46390</v>
      </c>
      <c r="I1382">
        <v>1956</v>
      </c>
      <c r="S1382">
        <v>70</v>
      </c>
    </row>
    <row r="1383" spans="1:19" x14ac:dyDescent="0.35">
      <c r="A1383" s="11">
        <f>marketing_campaign[[#This Row],[Response]]+marketing_campaign[[#This Row],[AcceptedCmp2]]+marketing_campaign[[#This Row],[AcceptedCmp1]]+marketing_campaign[[#This Row],[AcceptedCmp5]]+marketing_campaign[[#This Row],[AcceptedCmp4]]+marketing_campaign[[#This Row],[AcceptedCmp3]]</f>
        <v>0</v>
      </c>
      <c r="B1383" s="11">
        <v>54342</v>
      </c>
      <c r="I1383">
        <v>1958</v>
      </c>
      <c r="S1383">
        <v>68</v>
      </c>
    </row>
    <row r="1384" spans="1:19" x14ac:dyDescent="0.35">
      <c r="A1384" s="12">
        <f>marketing_campaign[[#This Row],[Response]]+marketing_campaign[[#This Row],[AcceptedCmp2]]+marketing_campaign[[#This Row],[AcceptedCmp1]]+marketing_campaign[[#This Row],[AcceptedCmp5]]+marketing_campaign[[#This Row],[AcceptedCmp4]]+marketing_campaign[[#This Row],[AcceptedCmp3]]</f>
        <v>0</v>
      </c>
      <c r="B1384" s="11">
        <v>52247.25</v>
      </c>
      <c r="I1384">
        <v>1964</v>
      </c>
      <c r="S1384">
        <v>62</v>
      </c>
    </row>
    <row r="1385" spans="1:19" x14ac:dyDescent="0.35">
      <c r="A1385" s="11">
        <f>marketing_campaign[[#This Row],[Response]]+marketing_campaign[[#This Row],[AcceptedCmp2]]+marketing_campaign[[#This Row],[AcceptedCmp1]]+marketing_campaign[[#This Row],[AcceptedCmp5]]+marketing_campaign[[#This Row],[AcceptedCmp4]]+marketing_campaign[[#This Row],[AcceptedCmp3]]</f>
        <v>0</v>
      </c>
      <c r="B1385" s="11">
        <v>52247.25</v>
      </c>
      <c r="I1385">
        <v>1973</v>
      </c>
      <c r="S1385">
        <v>53</v>
      </c>
    </row>
    <row r="1386" spans="1:19" x14ac:dyDescent="0.35">
      <c r="A1386" s="12">
        <f>marketing_campaign[[#This Row],[Response]]+marketing_campaign[[#This Row],[AcceptedCmp2]]+marketing_campaign[[#This Row],[AcceptedCmp1]]+marketing_campaign[[#This Row],[AcceptedCmp5]]+marketing_campaign[[#This Row],[AcceptedCmp4]]+marketing_campaign[[#This Row],[AcceptedCmp3]]</f>
        <v>0</v>
      </c>
      <c r="B1386" s="11">
        <v>20895</v>
      </c>
      <c r="I1386">
        <v>1948</v>
      </c>
      <c r="S1386">
        <v>78</v>
      </c>
    </row>
    <row r="1387" spans="1:19" x14ac:dyDescent="0.35">
      <c r="A1387" s="11">
        <f>marketing_campaign[[#This Row],[Response]]+marketing_campaign[[#This Row],[AcceptedCmp2]]+marketing_campaign[[#This Row],[AcceptedCmp1]]+marketing_campaign[[#This Row],[AcceptedCmp5]]+marketing_campaign[[#This Row],[AcceptedCmp4]]+marketing_campaign[[#This Row],[AcceptedCmp3]]</f>
        <v>2</v>
      </c>
      <c r="B1387" s="11">
        <v>92344</v>
      </c>
      <c r="I1387">
        <v>1972</v>
      </c>
      <c r="S1387">
        <v>54</v>
      </c>
    </row>
    <row r="1388" spans="1:19" x14ac:dyDescent="0.35">
      <c r="A1388" s="12">
        <f>marketing_campaign[[#This Row],[Response]]+marketing_campaign[[#This Row],[AcceptedCmp2]]+marketing_campaign[[#This Row],[AcceptedCmp1]]+marketing_campaign[[#This Row],[AcceptedCmp5]]+marketing_campaign[[#This Row],[AcceptedCmp4]]+marketing_campaign[[#This Row],[AcceptedCmp3]]</f>
        <v>0</v>
      </c>
      <c r="B1388" s="11">
        <v>52247.25</v>
      </c>
      <c r="I1388">
        <v>1976</v>
      </c>
      <c r="S1388">
        <v>50</v>
      </c>
    </row>
    <row r="1389" spans="1:19" x14ac:dyDescent="0.35">
      <c r="A1389" s="11">
        <f>marketing_campaign[[#This Row],[Response]]+marketing_campaign[[#This Row],[AcceptedCmp2]]+marketing_campaign[[#This Row],[AcceptedCmp1]]+marketing_campaign[[#This Row],[AcceptedCmp5]]+marketing_campaign[[#This Row],[AcceptedCmp4]]+marketing_campaign[[#This Row],[AcceptedCmp3]]</f>
        <v>0</v>
      </c>
      <c r="B1389" s="11">
        <v>26907</v>
      </c>
      <c r="I1389">
        <v>1980</v>
      </c>
      <c r="S1389">
        <v>46</v>
      </c>
    </row>
    <row r="1390" spans="1:19" x14ac:dyDescent="0.35">
      <c r="A1390" s="12">
        <f>marketing_campaign[[#This Row],[Response]]+marketing_campaign[[#This Row],[AcceptedCmp2]]+marketing_campaign[[#This Row],[AcceptedCmp1]]+marketing_campaign[[#This Row],[AcceptedCmp5]]+marketing_campaign[[#This Row],[AcceptedCmp4]]+marketing_campaign[[#This Row],[AcceptedCmp3]]</f>
        <v>0</v>
      </c>
      <c r="B1390" s="11">
        <v>44964</v>
      </c>
      <c r="I1390">
        <v>1979</v>
      </c>
      <c r="S1390">
        <v>47</v>
      </c>
    </row>
    <row r="1391" spans="1:19" x14ac:dyDescent="0.35">
      <c r="A1391" s="11">
        <f>marketing_campaign[[#This Row],[Response]]+marketing_campaign[[#This Row],[AcceptedCmp2]]+marketing_campaign[[#This Row],[AcceptedCmp1]]+marketing_campaign[[#This Row],[AcceptedCmp5]]+marketing_campaign[[#This Row],[AcceptedCmp4]]+marketing_campaign[[#This Row],[AcceptedCmp3]]</f>
        <v>0</v>
      </c>
      <c r="B1391" s="11">
        <v>75507</v>
      </c>
      <c r="I1391">
        <v>1972</v>
      </c>
      <c r="S1391">
        <v>54</v>
      </c>
    </row>
    <row r="1392" spans="1:19" x14ac:dyDescent="0.35">
      <c r="A1392" s="12">
        <f>marketing_campaign[[#This Row],[Response]]+marketing_campaign[[#This Row],[AcceptedCmp2]]+marketing_campaign[[#This Row],[AcceptedCmp1]]+marketing_campaign[[#This Row],[AcceptedCmp5]]+marketing_campaign[[#This Row],[AcceptedCmp4]]+marketing_campaign[[#This Row],[AcceptedCmp3]]</f>
        <v>0</v>
      </c>
      <c r="B1392" s="11">
        <v>53761</v>
      </c>
      <c r="I1392">
        <v>1973</v>
      </c>
      <c r="S1392">
        <v>53</v>
      </c>
    </row>
    <row r="1393" spans="1:19" x14ac:dyDescent="0.35">
      <c r="A1393" s="11">
        <f>marketing_campaign[[#This Row],[Response]]+marketing_campaign[[#This Row],[AcceptedCmp2]]+marketing_campaign[[#This Row],[AcceptedCmp1]]+marketing_campaign[[#This Row],[AcceptedCmp5]]+marketing_campaign[[#This Row],[AcceptedCmp4]]+marketing_campaign[[#This Row],[AcceptedCmp3]]</f>
        <v>0</v>
      </c>
      <c r="B1393" s="11">
        <v>22682</v>
      </c>
      <c r="I1393">
        <v>1972</v>
      </c>
      <c r="S1393">
        <v>54</v>
      </c>
    </row>
    <row r="1394" spans="1:19" x14ac:dyDescent="0.35">
      <c r="A1394" s="12">
        <f>marketing_campaign[[#This Row],[Response]]+marketing_campaign[[#This Row],[AcceptedCmp2]]+marketing_campaign[[#This Row],[AcceptedCmp1]]+marketing_campaign[[#This Row],[AcceptedCmp5]]+marketing_campaign[[#This Row],[AcceptedCmp4]]+marketing_campaign[[#This Row],[AcceptedCmp3]]</f>
        <v>0</v>
      </c>
      <c r="B1394" s="11">
        <v>38887</v>
      </c>
      <c r="I1394">
        <v>1975</v>
      </c>
      <c r="S1394">
        <v>51</v>
      </c>
    </row>
    <row r="1395" spans="1:19" x14ac:dyDescent="0.35">
      <c r="A1395" s="11">
        <f>marketing_campaign[[#This Row],[Response]]+marketing_campaign[[#This Row],[AcceptedCmp2]]+marketing_campaign[[#This Row],[AcceptedCmp1]]+marketing_campaign[[#This Row],[AcceptedCmp5]]+marketing_campaign[[#This Row],[AcceptedCmp4]]+marketing_campaign[[#This Row],[AcceptedCmp3]]</f>
        <v>0</v>
      </c>
      <c r="B1395" s="11">
        <v>41658</v>
      </c>
      <c r="I1395">
        <v>1972</v>
      </c>
      <c r="S1395">
        <v>54</v>
      </c>
    </row>
    <row r="1396" spans="1:19" x14ac:dyDescent="0.35">
      <c r="A1396" s="12">
        <f>marketing_campaign[[#This Row],[Response]]+marketing_campaign[[#This Row],[AcceptedCmp2]]+marketing_campaign[[#This Row],[AcceptedCmp1]]+marketing_campaign[[#This Row],[AcceptedCmp5]]+marketing_campaign[[#This Row],[AcceptedCmp4]]+marketing_campaign[[#This Row],[AcceptedCmp3]]</f>
        <v>0</v>
      </c>
      <c r="B1396" s="11">
        <v>29791</v>
      </c>
      <c r="I1396">
        <v>1956</v>
      </c>
      <c r="S1396">
        <v>70</v>
      </c>
    </row>
    <row r="1397" spans="1:19" x14ac:dyDescent="0.35">
      <c r="A1397" s="11">
        <f>marketing_campaign[[#This Row],[Response]]+marketing_campaign[[#This Row],[AcceptedCmp2]]+marketing_campaign[[#This Row],[AcceptedCmp1]]+marketing_campaign[[#This Row],[AcceptedCmp5]]+marketing_campaign[[#This Row],[AcceptedCmp4]]+marketing_campaign[[#This Row],[AcceptedCmp3]]</f>
        <v>0</v>
      </c>
      <c r="B1397" s="11">
        <v>63915</v>
      </c>
      <c r="I1397">
        <v>1974</v>
      </c>
      <c r="S1397">
        <v>52</v>
      </c>
    </row>
    <row r="1398" spans="1:19" x14ac:dyDescent="0.35">
      <c r="A1398" s="12">
        <f>marketing_campaign[[#This Row],[Response]]+marketing_campaign[[#This Row],[AcceptedCmp2]]+marketing_campaign[[#This Row],[AcceptedCmp1]]+marketing_campaign[[#This Row],[AcceptedCmp5]]+marketing_campaign[[#This Row],[AcceptedCmp4]]+marketing_campaign[[#This Row],[AcceptedCmp3]]</f>
        <v>0</v>
      </c>
      <c r="B1398" s="11">
        <v>39996</v>
      </c>
      <c r="I1398">
        <v>1972</v>
      </c>
      <c r="S1398">
        <v>54</v>
      </c>
    </row>
    <row r="1399" spans="1:19" x14ac:dyDescent="0.35">
      <c r="A1399" s="11">
        <f>marketing_campaign[[#This Row],[Response]]+marketing_campaign[[#This Row],[AcceptedCmp2]]+marketing_campaign[[#This Row],[AcceptedCmp1]]+marketing_campaign[[#This Row],[AcceptedCmp5]]+marketing_campaign[[#This Row],[AcceptedCmp4]]+marketing_campaign[[#This Row],[AcceptedCmp3]]</f>
        <v>0</v>
      </c>
      <c r="B1399" s="11">
        <v>26759</v>
      </c>
      <c r="I1399">
        <v>1968</v>
      </c>
      <c r="S1399">
        <v>58</v>
      </c>
    </row>
    <row r="1400" spans="1:19" x14ac:dyDescent="0.35">
      <c r="A1400" s="12">
        <f>marketing_campaign[[#This Row],[Response]]+marketing_campaign[[#This Row],[AcceptedCmp2]]+marketing_campaign[[#This Row],[AcceptedCmp1]]+marketing_campaign[[#This Row],[AcceptedCmp5]]+marketing_campaign[[#This Row],[AcceptedCmp4]]+marketing_campaign[[#This Row],[AcceptedCmp3]]</f>
        <v>0</v>
      </c>
      <c r="B1400" s="11">
        <v>63841</v>
      </c>
      <c r="I1400">
        <v>1969</v>
      </c>
      <c r="S1400">
        <v>57</v>
      </c>
    </row>
    <row r="1401" spans="1:19" x14ac:dyDescent="0.35">
      <c r="A1401" s="11">
        <f>marketing_campaign[[#This Row],[Response]]+marketing_campaign[[#This Row],[AcceptedCmp2]]+marketing_campaign[[#This Row],[AcceptedCmp1]]+marketing_campaign[[#This Row],[AcceptedCmp5]]+marketing_campaign[[#This Row],[AcceptedCmp4]]+marketing_campaign[[#This Row],[AcceptedCmp3]]</f>
        <v>0</v>
      </c>
      <c r="B1401" s="11">
        <v>51039</v>
      </c>
      <c r="I1401">
        <v>1961</v>
      </c>
      <c r="S1401">
        <v>65</v>
      </c>
    </row>
    <row r="1402" spans="1:19" x14ac:dyDescent="0.35">
      <c r="A1402" s="12">
        <f>marketing_campaign[[#This Row],[Response]]+marketing_campaign[[#This Row],[AcceptedCmp2]]+marketing_campaign[[#This Row],[AcceptedCmp1]]+marketing_campaign[[#This Row],[AcceptedCmp5]]+marketing_campaign[[#This Row],[AcceptedCmp4]]+marketing_campaign[[#This Row],[AcceptedCmp3]]</f>
        <v>0</v>
      </c>
      <c r="B1402" s="11">
        <v>60544</v>
      </c>
      <c r="I1402">
        <v>1972</v>
      </c>
      <c r="S1402">
        <v>54</v>
      </c>
    </row>
    <row r="1403" spans="1:19" x14ac:dyDescent="0.35">
      <c r="A1403" s="11">
        <f>marketing_campaign[[#This Row],[Response]]+marketing_campaign[[#This Row],[AcceptedCmp2]]+marketing_campaign[[#This Row],[AcceptedCmp1]]+marketing_campaign[[#This Row],[AcceptedCmp5]]+marketing_campaign[[#This Row],[AcceptedCmp4]]+marketing_campaign[[#This Row],[AcceptedCmp3]]</f>
        <v>0</v>
      </c>
      <c r="B1403" s="11">
        <v>65685</v>
      </c>
      <c r="I1403">
        <v>1953</v>
      </c>
      <c r="S1403">
        <v>73</v>
      </c>
    </row>
    <row r="1404" spans="1:19" x14ac:dyDescent="0.35">
      <c r="A1404" s="12">
        <f>marketing_campaign[[#This Row],[Response]]+marketing_campaign[[#This Row],[AcceptedCmp2]]+marketing_campaign[[#This Row],[AcceptedCmp1]]+marketing_campaign[[#This Row],[AcceptedCmp5]]+marketing_campaign[[#This Row],[AcceptedCmp4]]+marketing_campaign[[#This Row],[AcceptedCmp3]]</f>
        <v>0</v>
      </c>
      <c r="B1404" s="11">
        <v>37716</v>
      </c>
      <c r="I1404">
        <v>1957</v>
      </c>
      <c r="S1404">
        <v>69</v>
      </c>
    </row>
    <row r="1405" spans="1:19" x14ac:dyDescent="0.35">
      <c r="A1405" s="11">
        <f>marketing_campaign[[#This Row],[Response]]+marketing_campaign[[#This Row],[AcceptedCmp2]]+marketing_campaign[[#This Row],[AcceptedCmp1]]+marketing_campaign[[#This Row],[AcceptedCmp5]]+marketing_campaign[[#This Row],[AcceptedCmp4]]+marketing_campaign[[#This Row],[AcceptedCmp3]]</f>
        <v>1</v>
      </c>
      <c r="B1405" s="11">
        <v>36864</v>
      </c>
      <c r="I1405">
        <v>1970</v>
      </c>
      <c r="S1405">
        <v>56</v>
      </c>
    </row>
    <row r="1406" spans="1:19" x14ac:dyDescent="0.35">
      <c r="A1406" s="12">
        <f>marketing_campaign[[#This Row],[Response]]+marketing_campaign[[#This Row],[AcceptedCmp2]]+marketing_campaign[[#This Row],[AcceptedCmp1]]+marketing_campaign[[#This Row],[AcceptedCmp5]]+marketing_campaign[[#This Row],[AcceptedCmp4]]+marketing_campaign[[#This Row],[AcceptedCmp3]]</f>
        <v>0</v>
      </c>
      <c r="B1406" s="11">
        <v>44511</v>
      </c>
      <c r="I1406">
        <v>1967</v>
      </c>
      <c r="S1406">
        <v>59</v>
      </c>
    </row>
    <row r="1407" spans="1:19" x14ac:dyDescent="0.35">
      <c r="A1407" s="11">
        <f>marketing_campaign[[#This Row],[Response]]+marketing_campaign[[#This Row],[AcceptedCmp2]]+marketing_campaign[[#This Row],[AcceptedCmp1]]+marketing_campaign[[#This Row],[AcceptedCmp5]]+marketing_campaign[[#This Row],[AcceptedCmp4]]+marketing_campaign[[#This Row],[AcceptedCmp3]]</f>
        <v>0</v>
      </c>
      <c r="B1407" s="11">
        <v>36947</v>
      </c>
      <c r="I1407">
        <v>1951</v>
      </c>
      <c r="S1407">
        <v>75</v>
      </c>
    </row>
    <row r="1408" spans="1:19" x14ac:dyDescent="0.35">
      <c r="A1408" s="12">
        <f>marketing_campaign[[#This Row],[Response]]+marketing_campaign[[#This Row],[AcceptedCmp2]]+marketing_campaign[[#This Row],[AcceptedCmp1]]+marketing_campaign[[#This Row],[AcceptedCmp5]]+marketing_campaign[[#This Row],[AcceptedCmp4]]+marketing_campaign[[#This Row],[AcceptedCmp3]]</f>
        <v>0</v>
      </c>
      <c r="B1408" s="11">
        <v>47352</v>
      </c>
      <c r="I1408">
        <v>1953</v>
      </c>
      <c r="S1408">
        <v>73</v>
      </c>
    </row>
    <row r="1409" spans="1:19" x14ac:dyDescent="0.35">
      <c r="A1409" s="11">
        <f>marketing_campaign[[#This Row],[Response]]+marketing_campaign[[#This Row],[AcceptedCmp2]]+marketing_campaign[[#This Row],[AcceptedCmp1]]+marketing_campaign[[#This Row],[AcceptedCmp5]]+marketing_campaign[[#This Row],[AcceptedCmp4]]+marketing_campaign[[#This Row],[AcceptedCmp3]]</f>
        <v>0</v>
      </c>
      <c r="B1409" s="11">
        <v>67087</v>
      </c>
      <c r="I1409">
        <v>1950</v>
      </c>
      <c r="S1409">
        <v>76</v>
      </c>
    </row>
    <row r="1410" spans="1:19" x14ac:dyDescent="0.35">
      <c r="A1410" s="12">
        <f>marketing_campaign[[#This Row],[Response]]+marketing_campaign[[#This Row],[AcceptedCmp2]]+marketing_campaign[[#This Row],[AcceptedCmp1]]+marketing_campaign[[#This Row],[AcceptedCmp5]]+marketing_campaign[[#This Row],[AcceptedCmp4]]+marketing_campaign[[#This Row],[AcceptedCmp3]]</f>
        <v>0</v>
      </c>
      <c r="B1410" s="11">
        <v>57045</v>
      </c>
      <c r="I1410">
        <v>1953</v>
      </c>
      <c r="S1410">
        <v>73</v>
      </c>
    </row>
    <row r="1411" spans="1:19" x14ac:dyDescent="0.35">
      <c r="A1411" s="11">
        <f>marketing_campaign[[#This Row],[Response]]+marketing_campaign[[#This Row],[AcceptedCmp2]]+marketing_campaign[[#This Row],[AcceptedCmp1]]+marketing_campaign[[#This Row],[AcceptedCmp5]]+marketing_campaign[[#This Row],[AcceptedCmp4]]+marketing_campaign[[#This Row],[AcceptedCmp3]]</f>
        <v>1</v>
      </c>
      <c r="B1411" s="11">
        <v>36957</v>
      </c>
      <c r="I1411">
        <v>1977</v>
      </c>
      <c r="S1411">
        <v>49</v>
      </c>
    </row>
    <row r="1412" spans="1:19" x14ac:dyDescent="0.35">
      <c r="A1412" s="12">
        <f>marketing_campaign[[#This Row],[Response]]+marketing_campaign[[#This Row],[AcceptedCmp2]]+marketing_campaign[[#This Row],[AcceptedCmp1]]+marketing_campaign[[#This Row],[AcceptedCmp5]]+marketing_campaign[[#This Row],[AcceptedCmp4]]+marketing_campaign[[#This Row],[AcceptedCmp3]]</f>
        <v>0</v>
      </c>
      <c r="B1412" s="11">
        <v>69389</v>
      </c>
      <c r="I1412">
        <v>1972</v>
      </c>
      <c r="S1412">
        <v>54</v>
      </c>
    </row>
    <row r="1413" spans="1:19" x14ac:dyDescent="0.35">
      <c r="A1413" s="11">
        <f>marketing_campaign[[#This Row],[Response]]+marketing_campaign[[#This Row],[AcceptedCmp2]]+marketing_campaign[[#This Row],[AcceptedCmp1]]+marketing_campaign[[#This Row],[AcceptedCmp5]]+marketing_campaign[[#This Row],[AcceptedCmp4]]+marketing_campaign[[#This Row],[AcceptedCmp3]]</f>
        <v>4</v>
      </c>
      <c r="B1413" s="11">
        <v>80134</v>
      </c>
      <c r="I1413">
        <v>1969</v>
      </c>
      <c r="S1413">
        <v>57</v>
      </c>
    </row>
    <row r="1414" spans="1:19" x14ac:dyDescent="0.35">
      <c r="A1414" s="12">
        <f>marketing_campaign[[#This Row],[Response]]+marketing_campaign[[#This Row],[AcceptedCmp2]]+marketing_campaign[[#This Row],[AcceptedCmp1]]+marketing_campaign[[#This Row],[AcceptedCmp5]]+marketing_campaign[[#This Row],[AcceptedCmp4]]+marketing_campaign[[#This Row],[AcceptedCmp3]]</f>
        <v>0</v>
      </c>
      <c r="B1414" s="11">
        <v>43142</v>
      </c>
      <c r="I1414">
        <v>1944</v>
      </c>
      <c r="S1414">
        <v>82</v>
      </c>
    </row>
    <row r="1415" spans="1:19" x14ac:dyDescent="0.35">
      <c r="A1415" s="11">
        <f>marketing_campaign[[#This Row],[Response]]+marketing_campaign[[#This Row],[AcceptedCmp2]]+marketing_campaign[[#This Row],[AcceptedCmp1]]+marketing_campaign[[#This Row],[AcceptedCmp5]]+marketing_campaign[[#This Row],[AcceptedCmp4]]+marketing_campaign[[#This Row],[AcceptedCmp3]]</f>
        <v>2</v>
      </c>
      <c r="B1415" s="11">
        <v>80589</v>
      </c>
      <c r="I1415">
        <v>1990</v>
      </c>
      <c r="S1415">
        <v>36</v>
      </c>
    </row>
    <row r="1416" spans="1:19" x14ac:dyDescent="0.35">
      <c r="A1416" s="12">
        <f>marketing_campaign[[#This Row],[Response]]+marketing_campaign[[#This Row],[AcceptedCmp2]]+marketing_campaign[[#This Row],[AcceptedCmp1]]+marketing_campaign[[#This Row],[AcceptedCmp5]]+marketing_campaign[[#This Row],[AcceptedCmp4]]+marketing_campaign[[#This Row],[AcceptedCmp3]]</f>
        <v>0</v>
      </c>
      <c r="B1416" s="11">
        <v>34412</v>
      </c>
      <c r="I1416">
        <v>1979</v>
      </c>
      <c r="S1416">
        <v>47</v>
      </c>
    </row>
    <row r="1417" spans="1:19" x14ac:dyDescent="0.35">
      <c r="A1417" s="11">
        <f>marketing_campaign[[#This Row],[Response]]+marketing_campaign[[#This Row],[AcceptedCmp2]]+marketing_campaign[[#This Row],[AcceptedCmp1]]+marketing_campaign[[#This Row],[AcceptedCmp5]]+marketing_campaign[[#This Row],[AcceptedCmp4]]+marketing_campaign[[#This Row],[AcceptedCmp3]]</f>
        <v>0</v>
      </c>
      <c r="B1417" s="11">
        <v>57537</v>
      </c>
      <c r="I1417">
        <v>1966</v>
      </c>
      <c r="S1417">
        <v>60</v>
      </c>
    </row>
    <row r="1418" spans="1:19" x14ac:dyDescent="0.35">
      <c r="A1418" s="12">
        <f>marketing_campaign[[#This Row],[Response]]+marketing_campaign[[#This Row],[AcceptedCmp2]]+marketing_campaign[[#This Row],[AcceptedCmp1]]+marketing_campaign[[#This Row],[AcceptedCmp5]]+marketing_campaign[[#This Row],[AcceptedCmp4]]+marketing_campaign[[#This Row],[AcceptedCmp3]]</f>
        <v>0</v>
      </c>
      <c r="B1418" s="11">
        <v>22634</v>
      </c>
      <c r="I1418">
        <v>1948</v>
      </c>
      <c r="S1418">
        <v>78</v>
      </c>
    </row>
    <row r="1419" spans="1:19" x14ac:dyDescent="0.35">
      <c r="A1419" s="11">
        <f>marketing_campaign[[#This Row],[Response]]+marketing_campaign[[#This Row],[AcceptedCmp2]]+marketing_campaign[[#This Row],[AcceptedCmp1]]+marketing_campaign[[#This Row],[AcceptedCmp5]]+marketing_campaign[[#This Row],[AcceptedCmp4]]+marketing_campaign[[#This Row],[AcceptedCmp3]]</f>
        <v>0</v>
      </c>
      <c r="B1419" s="11">
        <v>51315</v>
      </c>
      <c r="I1419">
        <v>1972</v>
      </c>
      <c r="S1419">
        <v>54</v>
      </c>
    </row>
    <row r="1420" spans="1:19" x14ac:dyDescent="0.35">
      <c r="A1420" s="12">
        <f>marketing_campaign[[#This Row],[Response]]+marketing_campaign[[#This Row],[AcceptedCmp2]]+marketing_campaign[[#This Row],[AcceptedCmp1]]+marketing_campaign[[#This Row],[AcceptedCmp5]]+marketing_campaign[[#This Row],[AcceptedCmp4]]+marketing_campaign[[#This Row],[AcceptedCmp3]]</f>
        <v>0</v>
      </c>
      <c r="B1420" s="11">
        <v>36026</v>
      </c>
      <c r="I1420">
        <v>1973</v>
      </c>
      <c r="S1420">
        <v>53</v>
      </c>
    </row>
    <row r="1421" spans="1:19" x14ac:dyDescent="0.35">
      <c r="A1421" s="11">
        <f>marketing_campaign[[#This Row],[Response]]+marketing_campaign[[#This Row],[AcceptedCmp2]]+marketing_campaign[[#This Row],[AcceptedCmp1]]+marketing_campaign[[#This Row],[AcceptedCmp5]]+marketing_campaign[[#This Row],[AcceptedCmp4]]+marketing_campaign[[#This Row],[AcceptedCmp3]]</f>
        <v>0</v>
      </c>
      <c r="B1421" s="11">
        <v>24639</v>
      </c>
      <c r="I1421">
        <v>1972</v>
      </c>
      <c r="S1421">
        <v>54</v>
      </c>
    </row>
    <row r="1422" spans="1:19" x14ac:dyDescent="0.35">
      <c r="A1422" s="12">
        <f>marketing_campaign[[#This Row],[Response]]+marketing_campaign[[#This Row],[AcceptedCmp2]]+marketing_campaign[[#This Row],[AcceptedCmp1]]+marketing_campaign[[#This Row],[AcceptedCmp5]]+marketing_campaign[[#This Row],[AcceptedCmp4]]+marketing_campaign[[#This Row],[AcceptedCmp3]]</f>
        <v>0</v>
      </c>
      <c r="B1422" s="11">
        <v>34578</v>
      </c>
      <c r="I1422">
        <v>1972</v>
      </c>
      <c r="S1422">
        <v>54</v>
      </c>
    </row>
    <row r="1423" spans="1:19" x14ac:dyDescent="0.35">
      <c r="A1423" s="11">
        <f>marketing_campaign[[#This Row],[Response]]+marketing_campaign[[#This Row],[AcceptedCmp2]]+marketing_campaign[[#This Row],[AcceptedCmp1]]+marketing_campaign[[#This Row],[AcceptedCmp5]]+marketing_campaign[[#This Row],[AcceptedCmp4]]+marketing_campaign[[#This Row],[AcceptedCmp3]]</f>
        <v>0</v>
      </c>
      <c r="B1423" s="11">
        <v>65704</v>
      </c>
      <c r="I1423">
        <v>1966</v>
      </c>
      <c r="S1423">
        <v>60</v>
      </c>
    </row>
    <row r="1424" spans="1:19" x14ac:dyDescent="0.35">
      <c r="A1424" s="12">
        <f>marketing_campaign[[#This Row],[Response]]+marketing_campaign[[#This Row],[AcceptedCmp2]]+marketing_campaign[[#This Row],[AcceptedCmp1]]+marketing_campaign[[#This Row],[AcceptedCmp5]]+marketing_campaign[[#This Row],[AcceptedCmp4]]+marketing_campaign[[#This Row],[AcceptedCmp3]]</f>
        <v>1</v>
      </c>
      <c r="B1424" s="11">
        <v>63810</v>
      </c>
      <c r="I1424">
        <v>1969</v>
      </c>
      <c r="S1424">
        <v>57</v>
      </c>
    </row>
    <row r="1425" spans="1:19" x14ac:dyDescent="0.35">
      <c r="A1425" s="11">
        <f>marketing_campaign[[#This Row],[Response]]+marketing_campaign[[#This Row],[AcceptedCmp2]]+marketing_campaign[[#This Row],[AcceptedCmp1]]+marketing_campaign[[#This Row],[AcceptedCmp5]]+marketing_campaign[[#This Row],[AcceptedCmp4]]+marketing_campaign[[#This Row],[AcceptedCmp3]]</f>
        <v>0</v>
      </c>
      <c r="B1425" s="11">
        <v>54132</v>
      </c>
      <c r="I1425">
        <v>1959</v>
      </c>
      <c r="S1425">
        <v>67</v>
      </c>
    </row>
    <row r="1426" spans="1:19" x14ac:dyDescent="0.35">
      <c r="A1426" s="12">
        <f>marketing_campaign[[#This Row],[Response]]+marketing_campaign[[#This Row],[AcceptedCmp2]]+marketing_campaign[[#This Row],[AcceptedCmp1]]+marketing_campaign[[#This Row],[AcceptedCmp5]]+marketing_campaign[[#This Row],[AcceptedCmp4]]+marketing_campaign[[#This Row],[AcceptedCmp3]]</f>
        <v>0</v>
      </c>
      <c r="B1426" s="11">
        <v>18690</v>
      </c>
      <c r="I1426">
        <v>1970</v>
      </c>
      <c r="S1426">
        <v>56</v>
      </c>
    </row>
    <row r="1427" spans="1:19" x14ac:dyDescent="0.35">
      <c r="A1427" s="11">
        <f>marketing_campaign[[#This Row],[Response]]+marketing_campaign[[#This Row],[AcceptedCmp2]]+marketing_campaign[[#This Row],[AcceptedCmp1]]+marketing_campaign[[#This Row],[AcceptedCmp5]]+marketing_campaign[[#This Row],[AcceptedCmp4]]+marketing_campaign[[#This Row],[AcceptedCmp3]]</f>
        <v>0</v>
      </c>
      <c r="B1427" s="11">
        <v>28164</v>
      </c>
      <c r="I1427">
        <v>1974</v>
      </c>
      <c r="S1427">
        <v>52</v>
      </c>
    </row>
    <row r="1428" spans="1:19" x14ac:dyDescent="0.35">
      <c r="A1428" s="12">
        <f>marketing_campaign[[#This Row],[Response]]+marketing_campaign[[#This Row],[AcceptedCmp2]]+marketing_campaign[[#This Row],[AcceptedCmp1]]+marketing_campaign[[#This Row],[AcceptedCmp5]]+marketing_campaign[[#This Row],[AcceptedCmp4]]+marketing_campaign[[#This Row],[AcceptedCmp3]]</f>
        <v>0</v>
      </c>
      <c r="B1428" s="11">
        <v>34596</v>
      </c>
      <c r="I1428">
        <v>1972</v>
      </c>
      <c r="S1428">
        <v>54</v>
      </c>
    </row>
    <row r="1429" spans="1:19" x14ac:dyDescent="0.35">
      <c r="A1429" s="11">
        <f>marketing_campaign[[#This Row],[Response]]+marketing_campaign[[#This Row],[AcceptedCmp2]]+marketing_campaign[[#This Row],[AcceptedCmp1]]+marketing_campaign[[#This Row],[AcceptedCmp5]]+marketing_campaign[[#This Row],[AcceptedCmp4]]+marketing_campaign[[#This Row],[AcceptedCmp3]]</f>
        <v>0</v>
      </c>
      <c r="B1429" s="11">
        <v>43269</v>
      </c>
      <c r="I1429">
        <v>1958</v>
      </c>
      <c r="S1429">
        <v>68</v>
      </c>
    </row>
    <row r="1430" spans="1:19" x14ac:dyDescent="0.35">
      <c r="A1430" s="12">
        <f>marketing_campaign[[#This Row],[Response]]+marketing_campaign[[#This Row],[AcceptedCmp2]]+marketing_campaign[[#This Row],[AcceptedCmp1]]+marketing_campaign[[#This Row],[AcceptedCmp5]]+marketing_campaign[[#This Row],[AcceptedCmp4]]+marketing_campaign[[#This Row],[AcceptedCmp3]]</f>
        <v>0</v>
      </c>
      <c r="B1430" s="11">
        <v>38741</v>
      </c>
      <c r="I1430">
        <v>1972</v>
      </c>
      <c r="S1430">
        <v>54</v>
      </c>
    </row>
    <row r="1431" spans="1:19" x14ac:dyDescent="0.35">
      <c r="A1431" s="11">
        <f>marketing_campaign[[#This Row],[Response]]+marketing_campaign[[#This Row],[AcceptedCmp2]]+marketing_campaign[[#This Row],[AcceptedCmp1]]+marketing_campaign[[#This Row],[AcceptedCmp5]]+marketing_campaign[[#This Row],[AcceptedCmp4]]+marketing_campaign[[#This Row],[AcceptedCmp3]]</f>
        <v>0</v>
      </c>
      <c r="B1431" s="11">
        <v>31907</v>
      </c>
      <c r="I1431">
        <v>1983</v>
      </c>
      <c r="S1431">
        <v>43</v>
      </c>
    </row>
    <row r="1432" spans="1:19" x14ac:dyDescent="0.35">
      <c r="A1432" s="12">
        <f>marketing_campaign[[#This Row],[Response]]+marketing_campaign[[#This Row],[AcceptedCmp2]]+marketing_campaign[[#This Row],[AcceptedCmp1]]+marketing_campaign[[#This Row],[AcceptedCmp5]]+marketing_campaign[[#This Row],[AcceptedCmp4]]+marketing_campaign[[#This Row],[AcceptedCmp3]]</f>
        <v>0</v>
      </c>
      <c r="B1432" s="11">
        <v>27100</v>
      </c>
      <c r="I1432">
        <v>1973</v>
      </c>
      <c r="S1432">
        <v>53</v>
      </c>
    </row>
    <row r="1433" spans="1:19" x14ac:dyDescent="0.35">
      <c r="A1433" s="11">
        <f>marketing_campaign[[#This Row],[Response]]+marketing_campaign[[#This Row],[AcceptedCmp2]]+marketing_campaign[[#This Row],[AcceptedCmp1]]+marketing_campaign[[#This Row],[AcceptedCmp5]]+marketing_campaign[[#This Row],[AcceptedCmp4]]+marketing_campaign[[#This Row],[AcceptedCmp3]]</f>
        <v>0</v>
      </c>
      <c r="B1433" s="11">
        <v>31163</v>
      </c>
      <c r="I1433">
        <v>1985</v>
      </c>
      <c r="S1433">
        <v>41</v>
      </c>
    </row>
    <row r="1434" spans="1:19" x14ac:dyDescent="0.35">
      <c r="A1434" s="12">
        <f>marketing_campaign[[#This Row],[Response]]+marketing_campaign[[#This Row],[AcceptedCmp2]]+marketing_campaign[[#This Row],[AcceptedCmp1]]+marketing_campaign[[#This Row],[AcceptedCmp5]]+marketing_campaign[[#This Row],[AcceptedCmp4]]+marketing_campaign[[#This Row],[AcceptedCmp3]]</f>
        <v>2</v>
      </c>
      <c r="B1434" s="11">
        <v>92533</v>
      </c>
      <c r="I1434">
        <v>1973</v>
      </c>
      <c r="S1434">
        <v>53</v>
      </c>
    </row>
    <row r="1435" spans="1:19" x14ac:dyDescent="0.35">
      <c r="A1435" s="11">
        <f>marketing_campaign[[#This Row],[Response]]+marketing_campaign[[#This Row],[AcceptedCmp2]]+marketing_campaign[[#This Row],[AcceptedCmp1]]+marketing_campaign[[#This Row],[AcceptedCmp5]]+marketing_campaign[[#This Row],[AcceptedCmp4]]+marketing_campaign[[#This Row],[AcceptedCmp3]]</f>
        <v>0</v>
      </c>
      <c r="B1435" s="11">
        <v>34853</v>
      </c>
      <c r="I1435">
        <v>1967</v>
      </c>
      <c r="S1435">
        <v>59</v>
      </c>
    </row>
    <row r="1436" spans="1:19" x14ac:dyDescent="0.35">
      <c r="A1436" s="12">
        <f>marketing_campaign[[#This Row],[Response]]+marketing_campaign[[#This Row],[AcceptedCmp2]]+marketing_campaign[[#This Row],[AcceptedCmp1]]+marketing_campaign[[#This Row],[AcceptedCmp5]]+marketing_campaign[[#This Row],[AcceptedCmp4]]+marketing_campaign[[#This Row],[AcceptedCmp3]]</f>
        <v>0</v>
      </c>
      <c r="B1436" s="11">
        <v>70844</v>
      </c>
      <c r="I1436">
        <v>1979</v>
      </c>
      <c r="S1436">
        <v>47</v>
      </c>
    </row>
    <row r="1437" spans="1:19" x14ac:dyDescent="0.35">
      <c r="A1437" s="11">
        <f>marketing_campaign[[#This Row],[Response]]+marketing_campaign[[#This Row],[AcceptedCmp2]]+marketing_campaign[[#This Row],[AcceptedCmp1]]+marketing_campaign[[#This Row],[AcceptedCmp5]]+marketing_campaign[[#This Row],[AcceptedCmp4]]+marketing_campaign[[#This Row],[AcceptedCmp3]]</f>
        <v>1</v>
      </c>
      <c r="B1437" s="11">
        <v>31086</v>
      </c>
      <c r="I1437">
        <v>1961</v>
      </c>
      <c r="S1437">
        <v>65</v>
      </c>
    </row>
    <row r="1438" spans="1:19" x14ac:dyDescent="0.35">
      <c r="A1438" s="12">
        <f>marketing_campaign[[#This Row],[Response]]+marketing_campaign[[#This Row],[AcceptedCmp2]]+marketing_campaign[[#This Row],[AcceptedCmp1]]+marketing_campaign[[#This Row],[AcceptedCmp5]]+marketing_campaign[[#This Row],[AcceptedCmp4]]+marketing_campaign[[#This Row],[AcceptedCmp3]]</f>
        <v>0</v>
      </c>
      <c r="B1438" s="11">
        <v>60544</v>
      </c>
      <c r="I1438">
        <v>1986</v>
      </c>
      <c r="S1438">
        <v>40</v>
      </c>
    </row>
    <row r="1439" spans="1:19" x14ac:dyDescent="0.35">
      <c r="A1439" s="11">
        <f>marketing_campaign[[#This Row],[Response]]+marketing_campaign[[#This Row],[AcceptedCmp2]]+marketing_campaign[[#This Row],[AcceptedCmp1]]+marketing_campaign[[#This Row],[AcceptedCmp5]]+marketing_campaign[[#This Row],[AcceptedCmp4]]+marketing_campaign[[#This Row],[AcceptedCmp3]]</f>
        <v>0</v>
      </c>
      <c r="B1439" s="11">
        <v>20491</v>
      </c>
      <c r="I1439">
        <v>1964</v>
      </c>
      <c r="S1439">
        <v>62</v>
      </c>
    </row>
    <row r="1440" spans="1:19" x14ac:dyDescent="0.35">
      <c r="A1440" s="12">
        <f>marketing_campaign[[#This Row],[Response]]+marketing_campaign[[#This Row],[AcceptedCmp2]]+marketing_campaign[[#This Row],[AcceptedCmp1]]+marketing_campaign[[#This Row],[AcceptedCmp5]]+marketing_campaign[[#This Row],[AcceptedCmp4]]+marketing_campaign[[#This Row],[AcceptedCmp3]]</f>
        <v>0</v>
      </c>
      <c r="B1440" s="11">
        <v>42523</v>
      </c>
      <c r="I1440">
        <v>1983</v>
      </c>
      <c r="S1440">
        <v>43</v>
      </c>
    </row>
    <row r="1441" spans="1:19" x14ac:dyDescent="0.35">
      <c r="A1441" s="11">
        <f>marketing_campaign[[#This Row],[Response]]+marketing_campaign[[#This Row],[AcceptedCmp2]]+marketing_campaign[[#This Row],[AcceptedCmp1]]+marketing_campaign[[#This Row],[AcceptedCmp5]]+marketing_campaign[[#This Row],[AcceptedCmp4]]+marketing_campaign[[#This Row],[AcceptedCmp3]]</f>
        <v>0</v>
      </c>
      <c r="B1441" s="11">
        <v>39922</v>
      </c>
      <c r="I1441">
        <v>1952</v>
      </c>
      <c r="S1441">
        <v>74</v>
      </c>
    </row>
    <row r="1442" spans="1:19" x14ac:dyDescent="0.35">
      <c r="A1442" s="12">
        <f>marketing_campaign[[#This Row],[Response]]+marketing_campaign[[#This Row],[AcceptedCmp2]]+marketing_campaign[[#This Row],[AcceptedCmp1]]+marketing_campaign[[#This Row],[AcceptedCmp5]]+marketing_campaign[[#This Row],[AcceptedCmp4]]+marketing_campaign[[#This Row],[AcceptedCmp3]]</f>
        <v>0</v>
      </c>
      <c r="B1442" s="11">
        <v>33402</v>
      </c>
      <c r="I1442">
        <v>1949</v>
      </c>
      <c r="S1442">
        <v>77</v>
      </c>
    </row>
    <row r="1443" spans="1:19" x14ac:dyDescent="0.35">
      <c r="A1443" s="11">
        <f>marketing_campaign[[#This Row],[Response]]+marketing_campaign[[#This Row],[AcceptedCmp2]]+marketing_campaign[[#This Row],[AcceptedCmp1]]+marketing_campaign[[#This Row],[AcceptedCmp5]]+marketing_campaign[[#This Row],[AcceptedCmp4]]+marketing_campaign[[#This Row],[AcceptedCmp3]]</f>
        <v>0</v>
      </c>
      <c r="B1443" s="11">
        <v>36408</v>
      </c>
      <c r="I1443">
        <v>1979</v>
      </c>
      <c r="S1443">
        <v>47</v>
      </c>
    </row>
    <row r="1444" spans="1:19" x14ac:dyDescent="0.35">
      <c r="A1444" s="12">
        <f>marketing_campaign[[#This Row],[Response]]+marketing_campaign[[#This Row],[AcceptedCmp2]]+marketing_campaign[[#This Row],[AcceptedCmp1]]+marketing_campaign[[#This Row],[AcceptedCmp5]]+marketing_campaign[[#This Row],[AcceptedCmp4]]+marketing_campaign[[#This Row],[AcceptedCmp3]]</f>
        <v>1</v>
      </c>
      <c r="B1444" s="11">
        <v>21645</v>
      </c>
      <c r="I1444">
        <v>1948</v>
      </c>
      <c r="S1444">
        <v>78</v>
      </c>
    </row>
    <row r="1445" spans="1:19" x14ac:dyDescent="0.35">
      <c r="A1445" s="11">
        <f>marketing_campaign[[#This Row],[Response]]+marketing_campaign[[#This Row],[AcceptedCmp2]]+marketing_campaign[[#This Row],[AcceptedCmp1]]+marketing_campaign[[#This Row],[AcceptedCmp5]]+marketing_campaign[[#This Row],[AcceptedCmp4]]+marketing_campaign[[#This Row],[AcceptedCmp3]]</f>
        <v>2</v>
      </c>
      <c r="B1445" s="11">
        <v>78427</v>
      </c>
      <c r="I1445">
        <v>1946</v>
      </c>
      <c r="S1445">
        <v>80</v>
      </c>
    </row>
    <row r="1446" spans="1:19" x14ac:dyDescent="0.35">
      <c r="A1446" s="12">
        <f>marketing_campaign[[#This Row],[Response]]+marketing_campaign[[#This Row],[AcceptedCmp2]]+marketing_campaign[[#This Row],[AcceptedCmp1]]+marketing_campaign[[#This Row],[AcceptedCmp5]]+marketing_campaign[[#This Row],[AcceptedCmp4]]+marketing_campaign[[#This Row],[AcceptedCmp3]]</f>
        <v>2</v>
      </c>
      <c r="B1446" s="11">
        <v>82657</v>
      </c>
      <c r="I1446">
        <v>1958</v>
      </c>
      <c r="S1446">
        <v>68</v>
      </c>
    </row>
    <row r="1447" spans="1:19" x14ac:dyDescent="0.35">
      <c r="A1447" s="11">
        <f>marketing_campaign[[#This Row],[Response]]+marketing_campaign[[#This Row],[AcceptedCmp2]]+marketing_campaign[[#This Row],[AcceptedCmp1]]+marketing_campaign[[#This Row],[AcceptedCmp5]]+marketing_campaign[[#This Row],[AcceptedCmp4]]+marketing_campaign[[#This Row],[AcceptedCmp3]]</f>
        <v>0</v>
      </c>
      <c r="B1447" s="11">
        <v>51876</v>
      </c>
      <c r="I1447">
        <v>1971</v>
      </c>
      <c r="S1447">
        <v>55</v>
      </c>
    </row>
    <row r="1448" spans="1:19" x14ac:dyDescent="0.35">
      <c r="A1448" s="12">
        <f>marketing_campaign[[#This Row],[Response]]+marketing_campaign[[#This Row],[AcceptedCmp2]]+marketing_campaign[[#This Row],[AcceptedCmp1]]+marketing_campaign[[#This Row],[AcceptedCmp5]]+marketing_campaign[[#This Row],[AcceptedCmp4]]+marketing_campaign[[#This Row],[AcceptedCmp3]]</f>
        <v>0</v>
      </c>
      <c r="B1448" s="11">
        <v>78041</v>
      </c>
      <c r="I1448">
        <v>1957</v>
      </c>
      <c r="S1448">
        <v>69</v>
      </c>
    </row>
    <row r="1449" spans="1:19" x14ac:dyDescent="0.35">
      <c r="A1449" s="11">
        <f>marketing_campaign[[#This Row],[Response]]+marketing_campaign[[#This Row],[AcceptedCmp2]]+marketing_campaign[[#This Row],[AcceptedCmp1]]+marketing_campaign[[#This Row],[AcceptedCmp5]]+marketing_campaign[[#This Row],[AcceptedCmp4]]+marketing_campaign[[#This Row],[AcceptedCmp3]]</f>
        <v>1</v>
      </c>
      <c r="B1449" s="11">
        <v>52852</v>
      </c>
      <c r="I1449">
        <v>1982</v>
      </c>
      <c r="S1449">
        <v>44</v>
      </c>
    </row>
    <row r="1450" spans="1:19" x14ac:dyDescent="0.35">
      <c r="A1450" s="12">
        <f>marketing_campaign[[#This Row],[Response]]+marketing_campaign[[#This Row],[AcceptedCmp2]]+marketing_campaign[[#This Row],[AcceptedCmp1]]+marketing_campaign[[#This Row],[AcceptedCmp5]]+marketing_campaign[[#This Row],[AcceptedCmp4]]+marketing_campaign[[#This Row],[AcceptedCmp3]]</f>
        <v>0</v>
      </c>
      <c r="B1450" s="11">
        <v>70038</v>
      </c>
      <c r="I1450">
        <v>1973</v>
      </c>
      <c r="S1450">
        <v>53</v>
      </c>
    </row>
    <row r="1451" spans="1:19" x14ac:dyDescent="0.35">
      <c r="A1451" s="11">
        <f>marketing_campaign[[#This Row],[Response]]+marketing_campaign[[#This Row],[AcceptedCmp2]]+marketing_campaign[[#This Row],[AcceptedCmp1]]+marketing_campaign[[#This Row],[AcceptedCmp5]]+marketing_campaign[[#This Row],[AcceptedCmp4]]+marketing_campaign[[#This Row],[AcceptedCmp3]]</f>
        <v>0</v>
      </c>
      <c r="B1451" s="11">
        <v>69401</v>
      </c>
      <c r="I1451">
        <v>1972</v>
      </c>
      <c r="S1451">
        <v>54</v>
      </c>
    </row>
    <row r="1452" spans="1:19" x14ac:dyDescent="0.35">
      <c r="A1452" s="12">
        <f>marketing_campaign[[#This Row],[Response]]+marketing_campaign[[#This Row],[AcceptedCmp2]]+marketing_campaign[[#This Row],[AcceptedCmp1]]+marketing_campaign[[#This Row],[AcceptedCmp5]]+marketing_campaign[[#This Row],[AcceptedCmp4]]+marketing_campaign[[#This Row],[AcceptedCmp3]]</f>
        <v>0</v>
      </c>
      <c r="B1452" s="11">
        <v>46053</v>
      </c>
      <c r="I1452">
        <v>1965</v>
      </c>
      <c r="S1452">
        <v>61</v>
      </c>
    </row>
    <row r="1453" spans="1:19" x14ac:dyDescent="0.35">
      <c r="A1453" s="11">
        <f>marketing_campaign[[#This Row],[Response]]+marketing_campaign[[#This Row],[AcceptedCmp2]]+marketing_campaign[[#This Row],[AcceptedCmp1]]+marketing_campaign[[#This Row],[AcceptedCmp5]]+marketing_campaign[[#This Row],[AcceptedCmp4]]+marketing_campaign[[#This Row],[AcceptedCmp3]]</f>
        <v>0</v>
      </c>
      <c r="B1453" s="11">
        <v>77343</v>
      </c>
      <c r="I1453">
        <v>1953</v>
      </c>
      <c r="S1453">
        <v>73</v>
      </c>
    </row>
    <row r="1454" spans="1:19" x14ac:dyDescent="0.35">
      <c r="A1454" s="12">
        <f>marketing_campaign[[#This Row],[Response]]+marketing_campaign[[#This Row],[AcceptedCmp2]]+marketing_campaign[[#This Row],[AcceptedCmp1]]+marketing_campaign[[#This Row],[AcceptedCmp5]]+marketing_campaign[[#This Row],[AcceptedCmp4]]+marketing_campaign[[#This Row],[AcceptedCmp3]]</f>
        <v>1</v>
      </c>
      <c r="B1454" s="11">
        <v>73892</v>
      </c>
      <c r="I1454">
        <v>1967</v>
      </c>
      <c r="S1454">
        <v>59</v>
      </c>
    </row>
    <row r="1455" spans="1:19" x14ac:dyDescent="0.35">
      <c r="A1455" s="11">
        <f>marketing_campaign[[#This Row],[Response]]+marketing_campaign[[#This Row],[AcceptedCmp2]]+marketing_campaign[[#This Row],[AcceptedCmp1]]+marketing_campaign[[#This Row],[AcceptedCmp5]]+marketing_campaign[[#This Row],[AcceptedCmp4]]+marketing_campaign[[#This Row],[AcceptedCmp3]]</f>
        <v>0</v>
      </c>
      <c r="B1455" s="11">
        <v>40304</v>
      </c>
      <c r="I1455">
        <v>1965</v>
      </c>
      <c r="S1455">
        <v>61</v>
      </c>
    </row>
    <row r="1456" spans="1:19" x14ac:dyDescent="0.35">
      <c r="A1456" s="12">
        <f>marketing_campaign[[#This Row],[Response]]+marketing_campaign[[#This Row],[AcceptedCmp2]]+marketing_campaign[[#This Row],[AcceptedCmp1]]+marketing_campaign[[#This Row],[AcceptedCmp5]]+marketing_campaign[[#This Row],[AcceptedCmp4]]+marketing_campaign[[#This Row],[AcceptedCmp3]]</f>
        <v>0</v>
      </c>
      <c r="B1456" s="11">
        <v>32727</v>
      </c>
      <c r="I1456">
        <v>1969</v>
      </c>
      <c r="S1456">
        <v>57</v>
      </c>
    </row>
    <row r="1457" spans="1:19" x14ac:dyDescent="0.35">
      <c r="A1457" s="11">
        <f>marketing_campaign[[#This Row],[Response]]+marketing_campaign[[#This Row],[AcceptedCmp2]]+marketing_campaign[[#This Row],[AcceptedCmp1]]+marketing_campaign[[#This Row],[AcceptedCmp5]]+marketing_campaign[[#This Row],[AcceptedCmp4]]+marketing_campaign[[#This Row],[AcceptedCmp3]]</f>
        <v>0</v>
      </c>
      <c r="B1457" s="11">
        <v>68695</v>
      </c>
      <c r="I1457">
        <v>1971</v>
      </c>
      <c r="S1457">
        <v>55</v>
      </c>
    </row>
    <row r="1458" spans="1:19" x14ac:dyDescent="0.35">
      <c r="A1458" s="12">
        <f>marketing_campaign[[#This Row],[Response]]+marketing_campaign[[#This Row],[AcceptedCmp2]]+marketing_campaign[[#This Row],[AcceptedCmp1]]+marketing_campaign[[#This Row],[AcceptedCmp5]]+marketing_campaign[[#This Row],[AcceptedCmp4]]+marketing_campaign[[#This Row],[AcceptedCmp3]]</f>
        <v>1</v>
      </c>
      <c r="B1458" s="11">
        <v>43300</v>
      </c>
      <c r="I1458">
        <v>1972</v>
      </c>
      <c r="S1458">
        <v>54</v>
      </c>
    </row>
    <row r="1459" spans="1:19" x14ac:dyDescent="0.35">
      <c r="A1459" s="11">
        <f>marketing_campaign[[#This Row],[Response]]+marketing_campaign[[#This Row],[AcceptedCmp2]]+marketing_campaign[[#This Row],[AcceptedCmp1]]+marketing_campaign[[#This Row],[AcceptedCmp5]]+marketing_campaign[[#This Row],[AcceptedCmp4]]+marketing_campaign[[#This Row],[AcceptedCmp3]]</f>
        <v>0</v>
      </c>
      <c r="B1459" s="11">
        <v>26290</v>
      </c>
      <c r="I1459">
        <v>1970</v>
      </c>
      <c r="S1459">
        <v>56</v>
      </c>
    </row>
    <row r="1460" spans="1:19" x14ac:dyDescent="0.35">
      <c r="A1460" s="12">
        <f>marketing_campaign[[#This Row],[Response]]+marketing_campaign[[#This Row],[AcceptedCmp2]]+marketing_campaign[[#This Row],[AcceptedCmp1]]+marketing_campaign[[#This Row],[AcceptedCmp5]]+marketing_campaign[[#This Row],[AcceptedCmp4]]+marketing_campaign[[#This Row],[AcceptedCmp3]]</f>
        <v>4</v>
      </c>
      <c r="B1460" s="11">
        <v>93790</v>
      </c>
      <c r="I1460">
        <v>1974</v>
      </c>
      <c r="S1460">
        <v>52</v>
      </c>
    </row>
    <row r="1461" spans="1:19" x14ac:dyDescent="0.35">
      <c r="A1461" s="11">
        <f>marketing_campaign[[#This Row],[Response]]+marketing_campaign[[#This Row],[AcceptedCmp2]]+marketing_campaign[[#This Row],[AcceptedCmp1]]+marketing_campaign[[#This Row],[AcceptedCmp5]]+marketing_campaign[[#This Row],[AcceptedCmp4]]+marketing_campaign[[#This Row],[AcceptedCmp3]]</f>
        <v>1</v>
      </c>
      <c r="B1461" s="11">
        <v>38410</v>
      </c>
      <c r="I1461">
        <v>1950</v>
      </c>
      <c r="S1461">
        <v>76</v>
      </c>
    </row>
    <row r="1462" spans="1:19" x14ac:dyDescent="0.35">
      <c r="A1462" s="12">
        <f>marketing_campaign[[#This Row],[Response]]+marketing_campaign[[#This Row],[AcceptedCmp2]]+marketing_campaign[[#This Row],[AcceptedCmp1]]+marketing_campaign[[#This Row],[AcceptedCmp5]]+marketing_campaign[[#This Row],[AcceptedCmp4]]+marketing_campaign[[#This Row],[AcceptedCmp3]]</f>
        <v>1</v>
      </c>
      <c r="B1462" s="11">
        <v>64866</v>
      </c>
      <c r="I1462">
        <v>1959</v>
      </c>
      <c r="S1462">
        <v>67</v>
      </c>
    </row>
    <row r="1463" spans="1:19" x14ac:dyDescent="0.35">
      <c r="A1463" s="11">
        <f>marketing_campaign[[#This Row],[Response]]+marketing_campaign[[#This Row],[AcceptedCmp2]]+marketing_campaign[[#This Row],[AcceptedCmp1]]+marketing_campaign[[#This Row],[AcceptedCmp5]]+marketing_campaign[[#This Row],[AcceptedCmp4]]+marketing_campaign[[#This Row],[AcceptedCmp3]]</f>
        <v>0</v>
      </c>
      <c r="B1463" s="11">
        <v>57957</v>
      </c>
      <c r="I1463">
        <v>1955</v>
      </c>
      <c r="S1463">
        <v>71</v>
      </c>
    </row>
    <row r="1464" spans="1:19" x14ac:dyDescent="0.35">
      <c r="A1464" s="12">
        <f>marketing_campaign[[#This Row],[Response]]+marketing_campaign[[#This Row],[AcceptedCmp2]]+marketing_campaign[[#This Row],[AcceptedCmp1]]+marketing_campaign[[#This Row],[AcceptedCmp5]]+marketing_campaign[[#This Row],[AcceptedCmp4]]+marketing_campaign[[#This Row],[AcceptedCmp3]]</f>
        <v>2</v>
      </c>
      <c r="B1464" s="11">
        <v>46015</v>
      </c>
      <c r="I1464">
        <v>1978</v>
      </c>
      <c r="S1464">
        <v>48</v>
      </c>
    </row>
    <row r="1465" spans="1:19" x14ac:dyDescent="0.35">
      <c r="A1465" s="11">
        <f>marketing_campaign[[#This Row],[Response]]+marketing_campaign[[#This Row],[AcceptedCmp2]]+marketing_campaign[[#This Row],[AcceptedCmp1]]+marketing_campaign[[#This Row],[AcceptedCmp5]]+marketing_campaign[[#This Row],[AcceptedCmp4]]+marketing_campaign[[#This Row],[AcceptedCmp3]]</f>
        <v>0</v>
      </c>
      <c r="B1465" s="11">
        <v>16531</v>
      </c>
      <c r="I1465">
        <v>1986</v>
      </c>
      <c r="S1465">
        <v>40</v>
      </c>
    </row>
    <row r="1466" spans="1:19" x14ac:dyDescent="0.35">
      <c r="A1466" s="12">
        <f>marketing_campaign[[#This Row],[Response]]+marketing_campaign[[#This Row],[AcceptedCmp2]]+marketing_campaign[[#This Row],[AcceptedCmp1]]+marketing_campaign[[#This Row],[AcceptedCmp5]]+marketing_campaign[[#This Row],[AcceptedCmp4]]+marketing_campaign[[#This Row],[AcceptedCmp3]]</f>
        <v>0</v>
      </c>
      <c r="B1466" s="11">
        <v>28072</v>
      </c>
      <c r="I1466">
        <v>1963</v>
      </c>
      <c r="S1466">
        <v>63</v>
      </c>
    </row>
    <row r="1467" spans="1:19" x14ac:dyDescent="0.35">
      <c r="A1467" s="11">
        <f>marketing_campaign[[#This Row],[Response]]+marketing_campaign[[#This Row],[AcceptedCmp2]]+marketing_campaign[[#This Row],[AcceptedCmp1]]+marketing_campaign[[#This Row],[AcceptedCmp5]]+marketing_campaign[[#This Row],[AcceptedCmp4]]+marketing_campaign[[#This Row],[AcceptedCmp3]]</f>
        <v>0</v>
      </c>
      <c r="B1467" s="11">
        <v>49476</v>
      </c>
      <c r="I1467">
        <v>1953</v>
      </c>
      <c r="S1467">
        <v>73</v>
      </c>
    </row>
    <row r="1468" spans="1:19" x14ac:dyDescent="0.35">
      <c r="A1468" s="12">
        <f>marketing_campaign[[#This Row],[Response]]+marketing_campaign[[#This Row],[AcceptedCmp2]]+marketing_campaign[[#This Row],[AcceptedCmp1]]+marketing_campaign[[#This Row],[AcceptedCmp5]]+marketing_campaign[[#This Row],[AcceptedCmp4]]+marketing_campaign[[#This Row],[AcceptedCmp3]]</f>
        <v>0</v>
      </c>
      <c r="B1468" s="11">
        <v>50725</v>
      </c>
      <c r="I1468">
        <v>1952</v>
      </c>
      <c r="S1468">
        <v>74</v>
      </c>
    </row>
    <row r="1469" spans="1:19" x14ac:dyDescent="0.35">
      <c r="A1469" s="11">
        <f>marketing_campaign[[#This Row],[Response]]+marketing_campaign[[#This Row],[AcceptedCmp2]]+marketing_campaign[[#This Row],[AcceptedCmp1]]+marketing_campaign[[#This Row],[AcceptedCmp5]]+marketing_campaign[[#This Row],[AcceptedCmp4]]+marketing_campaign[[#This Row],[AcceptedCmp3]]</f>
        <v>1</v>
      </c>
      <c r="B1469" s="11">
        <v>83844</v>
      </c>
      <c r="I1469">
        <v>1950</v>
      </c>
      <c r="S1469">
        <v>76</v>
      </c>
    </row>
    <row r="1470" spans="1:19" x14ac:dyDescent="0.35">
      <c r="A1470" s="12">
        <f>marketing_campaign[[#This Row],[Response]]+marketing_campaign[[#This Row],[AcceptedCmp2]]+marketing_campaign[[#This Row],[AcceptedCmp1]]+marketing_campaign[[#This Row],[AcceptedCmp5]]+marketing_campaign[[#This Row],[AcceptedCmp4]]+marketing_campaign[[#This Row],[AcceptedCmp3]]</f>
        <v>0</v>
      </c>
      <c r="B1470" s="11">
        <v>41145</v>
      </c>
      <c r="I1470">
        <v>1970</v>
      </c>
      <c r="S1470">
        <v>56</v>
      </c>
    </row>
    <row r="1471" spans="1:19" x14ac:dyDescent="0.35">
      <c r="A1471" s="11">
        <f>marketing_campaign[[#This Row],[Response]]+marketing_campaign[[#This Row],[AcceptedCmp2]]+marketing_campaign[[#This Row],[AcceptedCmp1]]+marketing_campaign[[#This Row],[AcceptedCmp5]]+marketing_campaign[[#This Row],[AcceptedCmp4]]+marketing_campaign[[#This Row],[AcceptedCmp3]]</f>
        <v>0</v>
      </c>
      <c r="B1471" s="11">
        <v>67419</v>
      </c>
      <c r="I1471">
        <v>1970</v>
      </c>
      <c r="S1471">
        <v>56</v>
      </c>
    </row>
    <row r="1472" spans="1:19" x14ac:dyDescent="0.35">
      <c r="A1472" s="12">
        <f>marketing_campaign[[#This Row],[Response]]+marketing_campaign[[#This Row],[AcceptedCmp2]]+marketing_campaign[[#This Row],[AcceptedCmp1]]+marketing_campaign[[#This Row],[AcceptedCmp5]]+marketing_campaign[[#This Row],[AcceptedCmp4]]+marketing_campaign[[#This Row],[AcceptedCmp3]]</f>
        <v>0</v>
      </c>
      <c r="B1472" s="11">
        <v>23162</v>
      </c>
      <c r="I1472">
        <v>1977</v>
      </c>
      <c r="S1472">
        <v>49</v>
      </c>
    </row>
    <row r="1473" spans="1:19" x14ac:dyDescent="0.35">
      <c r="A1473" s="11">
        <f>marketing_campaign[[#This Row],[Response]]+marketing_campaign[[#This Row],[AcceptedCmp2]]+marketing_campaign[[#This Row],[AcceptedCmp1]]+marketing_campaign[[#This Row],[AcceptedCmp5]]+marketing_campaign[[#This Row],[AcceptedCmp4]]+marketing_campaign[[#This Row],[AcceptedCmp3]]</f>
        <v>0</v>
      </c>
      <c r="B1473" s="11">
        <v>34380</v>
      </c>
      <c r="I1473">
        <v>1966</v>
      </c>
      <c r="S1473">
        <v>60</v>
      </c>
    </row>
    <row r="1474" spans="1:19" x14ac:dyDescent="0.35">
      <c r="A1474" s="12">
        <f>marketing_campaign[[#This Row],[Response]]+marketing_campaign[[#This Row],[AcceptedCmp2]]+marketing_campaign[[#This Row],[AcceptedCmp1]]+marketing_campaign[[#This Row],[AcceptedCmp5]]+marketing_campaign[[#This Row],[AcceptedCmp4]]+marketing_campaign[[#This Row],[AcceptedCmp3]]</f>
        <v>0</v>
      </c>
      <c r="B1474" s="11">
        <v>34704</v>
      </c>
      <c r="I1474">
        <v>1969</v>
      </c>
      <c r="S1474">
        <v>57</v>
      </c>
    </row>
    <row r="1475" spans="1:19" x14ac:dyDescent="0.35">
      <c r="A1475" s="11">
        <f>marketing_campaign[[#This Row],[Response]]+marketing_campaign[[#This Row],[AcceptedCmp2]]+marketing_campaign[[#This Row],[AcceptedCmp1]]+marketing_campaign[[#This Row],[AcceptedCmp5]]+marketing_campaign[[#This Row],[AcceptedCmp4]]+marketing_campaign[[#This Row],[AcceptedCmp3]]</f>
        <v>3</v>
      </c>
      <c r="B1475" s="11">
        <v>94871</v>
      </c>
      <c r="I1475">
        <v>1958</v>
      </c>
      <c r="S1475">
        <v>68</v>
      </c>
    </row>
    <row r="1476" spans="1:19" x14ac:dyDescent="0.35">
      <c r="A1476" s="12">
        <f>marketing_campaign[[#This Row],[Response]]+marketing_campaign[[#This Row],[AcceptedCmp2]]+marketing_campaign[[#This Row],[AcceptedCmp1]]+marketing_campaign[[#This Row],[AcceptedCmp5]]+marketing_campaign[[#This Row],[AcceptedCmp4]]+marketing_campaign[[#This Row],[AcceptedCmp3]]</f>
        <v>0</v>
      </c>
      <c r="B1476" s="11">
        <v>65148</v>
      </c>
      <c r="I1476">
        <v>1954</v>
      </c>
      <c r="S1476">
        <v>72</v>
      </c>
    </row>
    <row r="1477" spans="1:19" x14ac:dyDescent="0.35">
      <c r="A1477" s="11">
        <f>marketing_campaign[[#This Row],[Response]]+marketing_campaign[[#This Row],[AcceptedCmp2]]+marketing_campaign[[#This Row],[AcceptedCmp1]]+marketing_campaign[[#This Row],[AcceptedCmp5]]+marketing_campaign[[#This Row],[AcceptedCmp4]]+marketing_campaign[[#This Row],[AcceptedCmp3]]</f>
        <v>0</v>
      </c>
      <c r="B1477" s="11">
        <v>39898</v>
      </c>
      <c r="I1477">
        <v>1956</v>
      </c>
      <c r="S1477">
        <v>70</v>
      </c>
    </row>
    <row r="1478" spans="1:19" x14ac:dyDescent="0.35">
      <c r="A1478" s="12">
        <f>marketing_campaign[[#This Row],[Response]]+marketing_campaign[[#This Row],[AcceptedCmp2]]+marketing_campaign[[#This Row],[AcceptedCmp1]]+marketing_campaign[[#This Row],[AcceptedCmp5]]+marketing_campaign[[#This Row],[AcceptedCmp4]]+marketing_campaign[[#This Row],[AcceptedCmp3]]</f>
        <v>0</v>
      </c>
      <c r="B1478" s="11">
        <v>64857</v>
      </c>
      <c r="I1478">
        <v>1970</v>
      </c>
      <c r="S1478">
        <v>56</v>
      </c>
    </row>
    <row r="1479" spans="1:19" x14ac:dyDescent="0.35">
      <c r="A1479" s="11">
        <f>marketing_campaign[[#This Row],[Response]]+marketing_campaign[[#This Row],[AcceptedCmp2]]+marketing_campaign[[#This Row],[AcceptedCmp1]]+marketing_campaign[[#This Row],[AcceptedCmp5]]+marketing_campaign[[#This Row],[AcceptedCmp4]]+marketing_campaign[[#This Row],[AcceptedCmp3]]</f>
        <v>0</v>
      </c>
      <c r="B1479" s="11">
        <v>59892</v>
      </c>
      <c r="I1479">
        <v>1987</v>
      </c>
      <c r="S1479">
        <v>39</v>
      </c>
    </row>
    <row r="1480" spans="1:19" x14ac:dyDescent="0.35">
      <c r="A1480" s="12">
        <f>marketing_campaign[[#This Row],[Response]]+marketing_campaign[[#This Row],[AcceptedCmp2]]+marketing_campaign[[#This Row],[AcceptedCmp1]]+marketing_campaign[[#This Row],[AcceptedCmp5]]+marketing_campaign[[#This Row],[AcceptedCmp4]]+marketing_campaign[[#This Row],[AcceptedCmp3]]</f>
        <v>0</v>
      </c>
      <c r="B1480" s="11">
        <v>41020</v>
      </c>
      <c r="I1480">
        <v>1961</v>
      </c>
      <c r="S1480">
        <v>65</v>
      </c>
    </row>
    <row r="1481" spans="1:19" x14ac:dyDescent="0.35">
      <c r="A1481" s="11">
        <f>marketing_campaign[[#This Row],[Response]]+marketing_campaign[[#This Row],[AcceptedCmp2]]+marketing_campaign[[#This Row],[AcceptedCmp1]]+marketing_campaign[[#This Row],[AcceptedCmp5]]+marketing_campaign[[#This Row],[AcceptedCmp4]]+marketing_campaign[[#This Row],[AcceptedCmp3]]</f>
        <v>1</v>
      </c>
      <c r="B1481" s="11">
        <v>57072</v>
      </c>
      <c r="I1481">
        <v>1979</v>
      </c>
      <c r="S1481">
        <v>47</v>
      </c>
    </row>
    <row r="1482" spans="1:19" x14ac:dyDescent="0.35">
      <c r="A1482" s="12">
        <f>marketing_campaign[[#This Row],[Response]]+marketing_campaign[[#This Row],[AcceptedCmp2]]+marketing_campaign[[#This Row],[AcceptedCmp1]]+marketing_campaign[[#This Row],[AcceptedCmp5]]+marketing_campaign[[#This Row],[AcceptedCmp4]]+marketing_campaign[[#This Row],[AcceptedCmp3]]</f>
        <v>0</v>
      </c>
      <c r="B1482" s="11">
        <v>60474</v>
      </c>
      <c r="I1482">
        <v>1960</v>
      </c>
      <c r="S1482">
        <v>66</v>
      </c>
    </row>
    <row r="1483" spans="1:19" x14ac:dyDescent="0.35">
      <c r="A1483" s="11">
        <f>marketing_campaign[[#This Row],[Response]]+marketing_campaign[[#This Row],[AcceptedCmp2]]+marketing_campaign[[#This Row],[AcceptedCmp1]]+marketing_campaign[[#This Row],[AcceptedCmp5]]+marketing_campaign[[#This Row],[AcceptedCmp4]]+marketing_campaign[[#This Row],[AcceptedCmp3]]</f>
        <v>0</v>
      </c>
      <c r="B1483" s="11">
        <v>62807</v>
      </c>
      <c r="I1483">
        <v>1981</v>
      </c>
      <c r="S1483">
        <v>45</v>
      </c>
    </row>
    <row r="1484" spans="1:19" x14ac:dyDescent="0.35">
      <c r="A1484" s="12">
        <f>marketing_campaign[[#This Row],[Response]]+marketing_campaign[[#This Row],[AcceptedCmp2]]+marketing_campaign[[#This Row],[AcceptedCmp1]]+marketing_campaign[[#This Row],[AcceptedCmp5]]+marketing_campaign[[#This Row],[AcceptedCmp4]]+marketing_campaign[[#This Row],[AcceptedCmp3]]</f>
        <v>0</v>
      </c>
      <c r="B1484" s="11">
        <v>19414</v>
      </c>
      <c r="I1484">
        <v>1980</v>
      </c>
      <c r="S1484">
        <v>46</v>
      </c>
    </row>
    <row r="1485" spans="1:19" x14ac:dyDescent="0.35">
      <c r="A1485" s="11">
        <f>marketing_campaign[[#This Row],[Response]]+marketing_campaign[[#This Row],[AcceptedCmp2]]+marketing_campaign[[#This Row],[AcceptedCmp1]]+marketing_campaign[[#This Row],[AcceptedCmp5]]+marketing_campaign[[#This Row],[AcceptedCmp4]]+marketing_campaign[[#This Row],[AcceptedCmp3]]</f>
        <v>0</v>
      </c>
      <c r="B1485" s="11">
        <v>19107</v>
      </c>
      <c r="I1485">
        <v>1976</v>
      </c>
      <c r="S1485">
        <v>50</v>
      </c>
    </row>
    <row r="1486" spans="1:19" x14ac:dyDescent="0.35">
      <c r="A1486" s="12">
        <f>marketing_campaign[[#This Row],[Response]]+marketing_campaign[[#This Row],[AcceptedCmp2]]+marketing_campaign[[#This Row],[AcceptedCmp1]]+marketing_campaign[[#This Row],[AcceptedCmp5]]+marketing_campaign[[#This Row],[AcceptedCmp4]]+marketing_campaign[[#This Row],[AcceptedCmp3]]</f>
        <v>0</v>
      </c>
      <c r="B1486" s="11">
        <v>75484</v>
      </c>
      <c r="I1486">
        <v>1976</v>
      </c>
      <c r="S1486">
        <v>50</v>
      </c>
    </row>
    <row r="1487" spans="1:19" x14ac:dyDescent="0.35">
      <c r="A1487" s="11">
        <f>marketing_campaign[[#This Row],[Response]]+marketing_campaign[[#This Row],[AcceptedCmp2]]+marketing_campaign[[#This Row],[AcceptedCmp1]]+marketing_campaign[[#This Row],[AcceptedCmp5]]+marketing_campaign[[#This Row],[AcceptedCmp4]]+marketing_campaign[[#This Row],[AcceptedCmp3]]</f>
        <v>0</v>
      </c>
      <c r="B1487" s="11">
        <v>70379</v>
      </c>
      <c r="I1487">
        <v>1970</v>
      </c>
      <c r="S1487">
        <v>56</v>
      </c>
    </row>
    <row r="1488" spans="1:19" x14ac:dyDescent="0.35">
      <c r="A1488" s="12">
        <f>marketing_campaign[[#This Row],[Response]]+marketing_campaign[[#This Row],[AcceptedCmp2]]+marketing_campaign[[#This Row],[AcceptedCmp1]]+marketing_campaign[[#This Row],[AcceptedCmp5]]+marketing_campaign[[#This Row],[AcceptedCmp4]]+marketing_campaign[[#This Row],[AcceptedCmp3]]</f>
        <v>0</v>
      </c>
      <c r="B1488" s="11">
        <v>79419</v>
      </c>
      <c r="I1488">
        <v>1946</v>
      </c>
      <c r="S1488">
        <v>80</v>
      </c>
    </row>
    <row r="1489" spans="1:19" x14ac:dyDescent="0.35">
      <c r="A1489" s="11">
        <f>marketing_campaign[[#This Row],[Response]]+marketing_campaign[[#This Row],[AcceptedCmp2]]+marketing_campaign[[#This Row],[AcceptedCmp1]]+marketing_campaign[[#This Row],[AcceptedCmp5]]+marketing_campaign[[#This Row],[AcceptedCmp4]]+marketing_campaign[[#This Row],[AcceptedCmp3]]</f>
        <v>1</v>
      </c>
      <c r="B1489" s="11">
        <v>64014</v>
      </c>
      <c r="I1489">
        <v>1955</v>
      </c>
      <c r="S1489">
        <v>71</v>
      </c>
    </row>
    <row r="1490" spans="1:19" x14ac:dyDescent="0.35">
      <c r="A1490" s="12">
        <f>marketing_campaign[[#This Row],[Response]]+marketing_campaign[[#This Row],[AcceptedCmp2]]+marketing_campaign[[#This Row],[AcceptedCmp1]]+marketing_campaign[[#This Row],[AcceptedCmp5]]+marketing_campaign[[#This Row],[AcceptedCmp4]]+marketing_campaign[[#This Row],[AcceptedCmp3]]</f>
        <v>1</v>
      </c>
      <c r="B1490" s="11">
        <v>76998</v>
      </c>
      <c r="I1490">
        <v>1972</v>
      </c>
      <c r="S1490">
        <v>54</v>
      </c>
    </row>
    <row r="1491" spans="1:19" x14ac:dyDescent="0.35">
      <c r="A1491" s="11">
        <f>marketing_campaign[[#This Row],[Response]]+marketing_campaign[[#This Row],[AcceptedCmp2]]+marketing_campaign[[#This Row],[AcceptedCmp1]]+marketing_campaign[[#This Row],[AcceptedCmp5]]+marketing_campaign[[#This Row],[AcceptedCmp4]]+marketing_campaign[[#This Row],[AcceptedCmp3]]</f>
        <v>0</v>
      </c>
      <c r="B1491" s="11">
        <v>49854</v>
      </c>
      <c r="I1491">
        <v>1971</v>
      </c>
      <c r="S1491">
        <v>55</v>
      </c>
    </row>
    <row r="1492" spans="1:19" x14ac:dyDescent="0.35">
      <c r="A1492" s="12">
        <f>marketing_campaign[[#This Row],[Response]]+marketing_campaign[[#This Row],[AcceptedCmp2]]+marketing_campaign[[#This Row],[AcceptedCmp1]]+marketing_campaign[[#This Row],[AcceptedCmp5]]+marketing_campaign[[#This Row],[AcceptedCmp4]]+marketing_campaign[[#This Row],[AcceptedCmp3]]</f>
        <v>1</v>
      </c>
      <c r="B1492" s="11">
        <v>60585</v>
      </c>
      <c r="I1492">
        <v>1950</v>
      </c>
      <c r="S1492">
        <v>76</v>
      </c>
    </row>
    <row r="1493" spans="1:19" x14ac:dyDescent="0.35">
      <c r="A1493" s="11">
        <f>marketing_campaign[[#This Row],[Response]]+marketing_campaign[[#This Row],[AcceptedCmp2]]+marketing_campaign[[#This Row],[AcceptedCmp1]]+marketing_campaign[[#This Row],[AcceptedCmp5]]+marketing_campaign[[#This Row],[AcceptedCmp4]]+marketing_campaign[[#This Row],[AcceptedCmp3]]</f>
        <v>0</v>
      </c>
      <c r="B1493" s="11">
        <v>42873</v>
      </c>
      <c r="I1493">
        <v>1988</v>
      </c>
      <c r="S1493">
        <v>38</v>
      </c>
    </row>
    <row r="1494" spans="1:19" x14ac:dyDescent="0.35">
      <c r="A1494" s="12">
        <f>marketing_campaign[[#This Row],[Response]]+marketing_campaign[[#This Row],[AcceptedCmp2]]+marketing_campaign[[#This Row],[AcceptedCmp1]]+marketing_campaign[[#This Row],[AcceptedCmp5]]+marketing_campaign[[#This Row],[AcceptedCmp4]]+marketing_campaign[[#This Row],[AcceptedCmp3]]</f>
        <v>4</v>
      </c>
      <c r="B1494" s="11">
        <v>87679</v>
      </c>
      <c r="I1494">
        <v>1978</v>
      </c>
      <c r="S1494">
        <v>48</v>
      </c>
    </row>
    <row r="1495" spans="1:19" x14ac:dyDescent="0.35">
      <c r="A1495" s="11">
        <f>marketing_campaign[[#This Row],[Response]]+marketing_campaign[[#This Row],[AcceptedCmp2]]+marketing_campaign[[#This Row],[AcceptedCmp1]]+marketing_campaign[[#This Row],[AcceptedCmp5]]+marketing_campaign[[#This Row],[AcceptedCmp4]]+marketing_campaign[[#This Row],[AcceptedCmp3]]</f>
        <v>0</v>
      </c>
      <c r="B1495" s="11">
        <v>57867</v>
      </c>
      <c r="I1495">
        <v>1990</v>
      </c>
      <c r="S1495">
        <v>36</v>
      </c>
    </row>
    <row r="1496" spans="1:19" x14ac:dyDescent="0.35">
      <c r="A1496" s="12">
        <f>marketing_campaign[[#This Row],[Response]]+marketing_campaign[[#This Row],[AcceptedCmp2]]+marketing_campaign[[#This Row],[AcceptedCmp1]]+marketing_campaign[[#This Row],[AcceptedCmp5]]+marketing_campaign[[#This Row],[AcceptedCmp4]]+marketing_campaign[[#This Row],[AcceptedCmp3]]</f>
        <v>0</v>
      </c>
      <c r="B1496" s="11">
        <v>35765</v>
      </c>
      <c r="I1496">
        <v>1959</v>
      </c>
      <c r="S1496">
        <v>67</v>
      </c>
    </row>
    <row r="1497" spans="1:19" x14ac:dyDescent="0.35">
      <c r="A1497" s="11">
        <f>marketing_campaign[[#This Row],[Response]]+marketing_campaign[[#This Row],[AcceptedCmp2]]+marketing_campaign[[#This Row],[AcceptedCmp1]]+marketing_campaign[[#This Row],[AcceptedCmp5]]+marketing_campaign[[#This Row],[AcceptedCmp4]]+marketing_campaign[[#This Row],[AcceptedCmp3]]</f>
        <v>0</v>
      </c>
      <c r="B1497" s="11">
        <v>65492</v>
      </c>
      <c r="I1497">
        <v>1977</v>
      </c>
      <c r="S1497">
        <v>49</v>
      </c>
    </row>
    <row r="1498" spans="1:19" x14ac:dyDescent="0.35">
      <c r="A1498" s="12">
        <f>marketing_campaign[[#This Row],[Response]]+marketing_campaign[[#This Row],[AcceptedCmp2]]+marketing_campaign[[#This Row],[AcceptedCmp1]]+marketing_campaign[[#This Row],[AcceptedCmp5]]+marketing_campaign[[#This Row],[AcceptedCmp4]]+marketing_campaign[[#This Row],[AcceptedCmp3]]</f>
        <v>0</v>
      </c>
      <c r="B1498" s="11">
        <v>32952</v>
      </c>
      <c r="I1498">
        <v>1969</v>
      </c>
      <c r="S1498">
        <v>57</v>
      </c>
    </row>
    <row r="1499" spans="1:19" x14ac:dyDescent="0.35">
      <c r="A1499" s="11">
        <f>marketing_campaign[[#This Row],[Response]]+marketing_campaign[[#This Row],[AcceptedCmp2]]+marketing_campaign[[#This Row],[AcceptedCmp1]]+marketing_campaign[[#This Row],[AcceptedCmp5]]+marketing_campaign[[#This Row],[AcceptedCmp4]]+marketing_campaign[[#This Row],[AcceptedCmp3]]</f>
        <v>2</v>
      </c>
      <c r="B1499" s="11">
        <v>53374</v>
      </c>
      <c r="I1499">
        <v>1959</v>
      </c>
      <c r="S1499">
        <v>67</v>
      </c>
    </row>
    <row r="1500" spans="1:19" x14ac:dyDescent="0.35">
      <c r="A1500" s="12">
        <f>marketing_campaign[[#This Row],[Response]]+marketing_campaign[[#This Row],[AcceptedCmp2]]+marketing_campaign[[#This Row],[AcceptedCmp1]]+marketing_campaign[[#This Row],[AcceptedCmp5]]+marketing_campaign[[#This Row],[AcceptedCmp4]]+marketing_campaign[[#This Row],[AcceptedCmp3]]</f>
        <v>0</v>
      </c>
      <c r="B1500" s="11">
        <v>71706</v>
      </c>
      <c r="I1500">
        <v>1988</v>
      </c>
      <c r="S1500">
        <v>38</v>
      </c>
    </row>
    <row r="1501" spans="1:19" x14ac:dyDescent="0.35">
      <c r="A1501" s="11">
        <f>marketing_campaign[[#This Row],[Response]]+marketing_campaign[[#This Row],[AcceptedCmp2]]+marketing_campaign[[#This Row],[AcceptedCmp1]]+marketing_campaign[[#This Row],[AcceptedCmp5]]+marketing_campaign[[#This Row],[AcceptedCmp4]]+marketing_campaign[[#This Row],[AcceptedCmp3]]</f>
        <v>0</v>
      </c>
      <c r="B1501" s="11">
        <v>68487</v>
      </c>
      <c r="I1501">
        <v>1975</v>
      </c>
      <c r="S1501">
        <v>51</v>
      </c>
    </row>
    <row r="1502" spans="1:19" x14ac:dyDescent="0.35">
      <c r="A1502" s="12">
        <f>marketing_campaign[[#This Row],[Response]]+marketing_campaign[[#This Row],[AcceptedCmp2]]+marketing_campaign[[#This Row],[AcceptedCmp1]]+marketing_campaign[[#This Row],[AcceptedCmp5]]+marketing_campaign[[#This Row],[AcceptedCmp4]]+marketing_campaign[[#This Row],[AcceptedCmp3]]</f>
        <v>0</v>
      </c>
      <c r="B1502" s="11">
        <v>53253</v>
      </c>
      <c r="I1502">
        <v>1973</v>
      </c>
      <c r="S1502">
        <v>53</v>
      </c>
    </row>
    <row r="1503" spans="1:19" x14ac:dyDescent="0.35">
      <c r="A1503" s="11">
        <f>marketing_campaign[[#This Row],[Response]]+marketing_campaign[[#This Row],[AcceptedCmp2]]+marketing_campaign[[#This Row],[AcceptedCmp1]]+marketing_campaign[[#This Row],[AcceptedCmp5]]+marketing_campaign[[#This Row],[AcceptedCmp4]]+marketing_campaign[[#This Row],[AcceptedCmp3]]</f>
        <v>0</v>
      </c>
      <c r="B1503" s="11">
        <v>31163</v>
      </c>
      <c r="I1503">
        <v>1977</v>
      </c>
      <c r="S1503">
        <v>49</v>
      </c>
    </row>
    <row r="1504" spans="1:19" x14ac:dyDescent="0.35">
      <c r="A1504" s="12">
        <f>marketing_campaign[[#This Row],[Response]]+marketing_campaign[[#This Row],[AcceptedCmp2]]+marketing_campaign[[#This Row],[AcceptedCmp1]]+marketing_campaign[[#This Row],[AcceptedCmp5]]+marketing_campaign[[#This Row],[AcceptedCmp4]]+marketing_campaign[[#This Row],[AcceptedCmp3]]</f>
        <v>1</v>
      </c>
      <c r="B1504" s="11">
        <v>42014</v>
      </c>
      <c r="I1504">
        <v>1973</v>
      </c>
      <c r="S1504">
        <v>53</v>
      </c>
    </row>
    <row r="1505" spans="1:19" x14ac:dyDescent="0.35">
      <c r="A1505" s="11">
        <f>marketing_campaign[[#This Row],[Response]]+marketing_campaign[[#This Row],[AcceptedCmp2]]+marketing_campaign[[#This Row],[AcceptedCmp1]]+marketing_campaign[[#This Row],[AcceptedCmp5]]+marketing_campaign[[#This Row],[AcceptedCmp4]]+marketing_campaign[[#This Row],[AcceptedCmp3]]</f>
        <v>0</v>
      </c>
      <c r="B1505" s="11">
        <v>54108</v>
      </c>
      <c r="I1505">
        <v>1955</v>
      </c>
      <c r="S1505">
        <v>71</v>
      </c>
    </row>
    <row r="1506" spans="1:19" x14ac:dyDescent="0.35">
      <c r="A1506" s="12">
        <f>marketing_campaign[[#This Row],[Response]]+marketing_campaign[[#This Row],[AcceptedCmp2]]+marketing_campaign[[#This Row],[AcceptedCmp1]]+marketing_campaign[[#This Row],[AcceptedCmp5]]+marketing_campaign[[#This Row],[AcceptedCmp4]]+marketing_campaign[[#This Row],[AcceptedCmp3]]</f>
        <v>2</v>
      </c>
      <c r="B1506" s="11">
        <v>49667</v>
      </c>
      <c r="I1506">
        <v>1974</v>
      </c>
      <c r="S1506">
        <v>52</v>
      </c>
    </row>
    <row r="1507" spans="1:19" x14ac:dyDescent="0.35">
      <c r="A1507" s="11">
        <f>marketing_campaign[[#This Row],[Response]]+marketing_campaign[[#This Row],[AcceptedCmp2]]+marketing_campaign[[#This Row],[AcceptedCmp1]]+marketing_campaign[[#This Row],[AcceptedCmp5]]+marketing_campaign[[#This Row],[AcceptedCmp4]]+marketing_campaign[[#This Row],[AcceptedCmp3]]</f>
        <v>1</v>
      </c>
      <c r="B1507" s="11">
        <v>63206</v>
      </c>
      <c r="I1507">
        <v>1972</v>
      </c>
      <c r="S1507">
        <v>54</v>
      </c>
    </row>
    <row r="1508" spans="1:19" x14ac:dyDescent="0.35">
      <c r="A1508" s="12">
        <f>marketing_campaign[[#This Row],[Response]]+marketing_campaign[[#This Row],[AcceptedCmp2]]+marketing_campaign[[#This Row],[AcceptedCmp1]]+marketing_campaign[[#This Row],[AcceptedCmp5]]+marketing_campaign[[#This Row],[AcceptedCmp4]]+marketing_campaign[[#This Row],[AcceptedCmp3]]</f>
        <v>0</v>
      </c>
      <c r="B1508" s="11">
        <v>57136</v>
      </c>
      <c r="I1508">
        <v>1975</v>
      </c>
      <c r="S1508">
        <v>51</v>
      </c>
    </row>
    <row r="1509" spans="1:19" x14ac:dyDescent="0.35">
      <c r="A1509" s="11">
        <f>marketing_campaign[[#This Row],[Response]]+marketing_campaign[[#This Row],[AcceptedCmp2]]+marketing_campaign[[#This Row],[AcceptedCmp1]]+marketing_campaign[[#This Row],[AcceptedCmp5]]+marketing_campaign[[#This Row],[AcceptedCmp4]]+marketing_campaign[[#This Row],[AcceptedCmp3]]</f>
        <v>1</v>
      </c>
      <c r="B1509" s="11">
        <v>46772</v>
      </c>
      <c r="I1509">
        <v>1971</v>
      </c>
      <c r="S1509">
        <v>55</v>
      </c>
    </row>
    <row r="1510" spans="1:19" x14ac:dyDescent="0.35">
      <c r="A1510" s="12">
        <f>marketing_campaign[[#This Row],[Response]]+marketing_campaign[[#This Row],[AcceptedCmp2]]+marketing_campaign[[#This Row],[AcceptedCmp1]]+marketing_campaign[[#This Row],[AcceptedCmp5]]+marketing_campaign[[#This Row],[AcceptedCmp4]]+marketing_campaign[[#This Row],[AcceptedCmp3]]</f>
        <v>0</v>
      </c>
      <c r="B1510" s="11">
        <v>78931</v>
      </c>
      <c r="I1510">
        <v>1958</v>
      </c>
      <c r="S1510">
        <v>68</v>
      </c>
    </row>
    <row r="1511" spans="1:19" x14ac:dyDescent="0.35">
      <c r="A1511" s="11">
        <f>marketing_campaign[[#This Row],[Response]]+marketing_campaign[[#This Row],[AcceptedCmp2]]+marketing_campaign[[#This Row],[AcceptedCmp1]]+marketing_campaign[[#This Row],[AcceptedCmp5]]+marketing_campaign[[#This Row],[AcceptedCmp4]]+marketing_campaign[[#This Row],[AcceptedCmp3]]</f>
        <v>0</v>
      </c>
      <c r="B1511" s="11">
        <v>53977</v>
      </c>
      <c r="I1511">
        <v>1988</v>
      </c>
      <c r="S1511">
        <v>38</v>
      </c>
    </row>
    <row r="1512" spans="1:19" x14ac:dyDescent="0.35">
      <c r="A1512" s="12">
        <f>marketing_campaign[[#This Row],[Response]]+marketing_campaign[[#This Row],[AcceptedCmp2]]+marketing_campaign[[#This Row],[AcceptedCmp1]]+marketing_campaign[[#This Row],[AcceptedCmp5]]+marketing_campaign[[#This Row],[AcceptedCmp4]]+marketing_campaign[[#This Row],[AcceptedCmp3]]</f>
        <v>0</v>
      </c>
      <c r="B1512" s="11">
        <v>84219</v>
      </c>
      <c r="I1512">
        <v>1975</v>
      </c>
      <c r="S1512">
        <v>51</v>
      </c>
    </row>
    <row r="1513" spans="1:19" x14ac:dyDescent="0.35">
      <c r="A1513" s="11">
        <f>marketing_campaign[[#This Row],[Response]]+marketing_campaign[[#This Row],[AcceptedCmp2]]+marketing_campaign[[#This Row],[AcceptedCmp1]]+marketing_campaign[[#This Row],[AcceptedCmp5]]+marketing_campaign[[#This Row],[AcceptedCmp4]]+marketing_campaign[[#This Row],[AcceptedCmp3]]</f>
        <v>0</v>
      </c>
      <c r="B1513" s="11">
        <v>46098</v>
      </c>
      <c r="I1513">
        <v>1965</v>
      </c>
      <c r="S1513">
        <v>61</v>
      </c>
    </row>
    <row r="1514" spans="1:19" x14ac:dyDescent="0.35">
      <c r="A1514" s="12">
        <f>marketing_campaign[[#This Row],[Response]]+marketing_campaign[[#This Row],[AcceptedCmp2]]+marketing_campaign[[#This Row],[AcceptedCmp1]]+marketing_campaign[[#This Row],[AcceptedCmp5]]+marketing_campaign[[#This Row],[AcceptedCmp4]]+marketing_campaign[[#This Row],[AcceptedCmp3]]</f>
        <v>0</v>
      </c>
      <c r="B1514" s="11">
        <v>73538</v>
      </c>
      <c r="I1514">
        <v>1986</v>
      </c>
      <c r="S1514">
        <v>40</v>
      </c>
    </row>
    <row r="1515" spans="1:19" x14ac:dyDescent="0.35">
      <c r="A1515" s="11">
        <f>marketing_campaign[[#This Row],[Response]]+marketing_campaign[[#This Row],[AcceptedCmp2]]+marketing_campaign[[#This Row],[AcceptedCmp1]]+marketing_campaign[[#This Row],[AcceptedCmp5]]+marketing_campaign[[#This Row],[AcceptedCmp4]]+marketing_campaign[[#This Row],[AcceptedCmp3]]</f>
        <v>0</v>
      </c>
      <c r="B1515" s="11">
        <v>79529</v>
      </c>
      <c r="I1515">
        <v>1977</v>
      </c>
      <c r="S1515">
        <v>49</v>
      </c>
    </row>
    <row r="1516" spans="1:19" x14ac:dyDescent="0.35">
      <c r="A1516" s="12">
        <f>marketing_campaign[[#This Row],[Response]]+marketing_campaign[[#This Row],[AcceptedCmp2]]+marketing_campaign[[#This Row],[AcceptedCmp1]]+marketing_campaign[[#This Row],[AcceptedCmp5]]+marketing_campaign[[#This Row],[AcceptedCmp4]]+marketing_campaign[[#This Row],[AcceptedCmp3]]</f>
        <v>1</v>
      </c>
      <c r="B1516" s="11">
        <v>20981</v>
      </c>
      <c r="I1516">
        <v>1980</v>
      </c>
      <c r="S1516">
        <v>46</v>
      </c>
    </row>
    <row r="1517" spans="1:19" x14ac:dyDescent="0.35">
      <c r="A1517" s="11">
        <f>marketing_campaign[[#This Row],[Response]]+marketing_campaign[[#This Row],[AcceptedCmp2]]+marketing_campaign[[#This Row],[AcceptedCmp1]]+marketing_campaign[[#This Row],[AcceptedCmp5]]+marketing_campaign[[#This Row],[AcceptedCmp4]]+marketing_campaign[[#This Row],[AcceptedCmp3]]</f>
        <v>0</v>
      </c>
      <c r="B1517" s="11">
        <v>51766</v>
      </c>
      <c r="I1517">
        <v>1962</v>
      </c>
      <c r="S1517">
        <v>64</v>
      </c>
    </row>
    <row r="1518" spans="1:19" x14ac:dyDescent="0.35">
      <c r="A1518" s="12">
        <f>marketing_campaign[[#This Row],[Response]]+marketing_campaign[[#This Row],[AcceptedCmp2]]+marketing_campaign[[#This Row],[AcceptedCmp1]]+marketing_campaign[[#This Row],[AcceptedCmp5]]+marketing_campaign[[#This Row],[AcceptedCmp4]]+marketing_campaign[[#This Row],[AcceptedCmp3]]</f>
        <v>0</v>
      </c>
      <c r="B1518" s="11">
        <v>55759</v>
      </c>
      <c r="I1518">
        <v>1978</v>
      </c>
      <c r="S1518">
        <v>48</v>
      </c>
    </row>
    <row r="1519" spans="1:19" x14ac:dyDescent="0.35">
      <c r="A1519" s="11">
        <f>marketing_campaign[[#This Row],[Response]]+marketing_campaign[[#This Row],[AcceptedCmp2]]+marketing_campaign[[#This Row],[AcceptedCmp1]]+marketing_campaign[[#This Row],[AcceptedCmp5]]+marketing_campaign[[#This Row],[AcceptedCmp4]]+marketing_campaign[[#This Row],[AcceptedCmp3]]</f>
        <v>0</v>
      </c>
      <c r="B1519" s="11">
        <v>33039</v>
      </c>
      <c r="I1519">
        <v>1972</v>
      </c>
      <c r="S1519">
        <v>54</v>
      </c>
    </row>
    <row r="1520" spans="1:19" x14ac:dyDescent="0.35">
      <c r="A1520" s="12">
        <f>marketing_campaign[[#This Row],[Response]]+marketing_campaign[[#This Row],[AcceptedCmp2]]+marketing_campaign[[#This Row],[AcceptedCmp1]]+marketing_campaign[[#This Row],[AcceptedCmp5]]+marketing_campaign[[#This Row],[AcceptedCmp4]]+marketing_campaign[[#This Row],[AcceptedCmp3]]</f>
        <v>0</v>
      </c>
      <c r="B1520" s="11">
        <v>37787</v>
      </c>
      <c r="I1520">
        <v>1970</v>
      </c>
      <c r="S1520">
        <v>56</v>
      </c>
    </row>
    <row r="1521" spans="1:19" x14ac:dyDescent="0.35">
      <c r="A1521" s="11">
        <f>marketing_campaign[[#This Row],[Response]]+marketing_campaign[[#This Row],[AcceptedCmp2]]+marketing_campaign[[#This Row],[AcceptedCmp1]]+marketing_campaign[[#This Row],[AcceptedCmp5]]+marketing_campaign[[#This Row],[AcceptedCmp4]]+marketing_campaign[[#This Row],[AcceptedCmp3]]</f>
        <v>1</v>
      </c>
      <c r="B1521" s="11">
        <v>27242</v>
      </c>
      <c r="I1521">
        <v>1983</v>
      </c>
      <c r="S1521">
        <v>43</v>
      </c>
    </row>
    <row r="1522" spans="1:19" x14ac:dyDescent="0.35">
      <c r="A1522" s="12">
        <f>marketing_campaign[[#This Row],[Response]]+marketing_campaign[[#This Row],[AcceptedCmp2]]+marketing_campaign[[#This Row],[AcceptedCmp1]]+marketing_campaign[[#This Row],[AcceptedCmp5]]+marketing_campaign[[#This Row],[AcceptedCmp4]]+marketing_campaign[[#This Row],[AcceptedCmp3]]</f>
        <v>1</v>
      </c>
      <c r="B1522" s="11">
        <v>87188</v>
      </c>
      <c r="I1522">
        <v>1971</v>
      </c>
      <c r="S1522">
        <v>55</v>
      </c>
    </row>
    <row r="1523" spans="1:19" x14ac:dyDescent="0.35">
      <c r="A1523" s="11">
        <f>marketing_campaign[[#This Row],[Response]]+marketing_campaign[[#This Row],[AcceptedCmp2]]+marketing_campaign[[#This Row],[AcceptedCmp1]]+marketing_campaign[[#This Row],[AcceptedCmp5]]+marketing_campaign[[#This Row],[AcceptedCmp4]]+marketing_campaign[[#This Row],[AcceptedCmp3]]</f>
        <v>0</v>
      </c>
      <c r="B1523" s="11">
        <v>69930</v>
      </c>
      <c r="I1523">
        <v>1976</v>
      </c>
      <c r="S1523">
        <v>50</v>
      </c>
    </row>
    <row r="1524" spans="1:19" x14ac:dyDescent="0.35">
      <c r="A1524" s="12">
        <f>marketing_campaign[[#This Row],[Response]]+marketing_campaign[[#This Row],[AcceptedCmp2]]+marketing_campaign[[#This Row],[AcceptedCmp1]]+marketing_campaign[[#This Row],[AcceptedCmp5]]+marketing_campaign[[#This Row],[AcceptedCmp4]]+marketing_campaign[[#This Row],[AcceptedCmp3]]</f>
        <v>0</v>
      </c>
      <c r="B1524" s="11">
        <v>37697</v>
      </c>
      <c r="I1524">
        <v>1973</v>
      </c>
      <c r="S1524">
        <v>53</v>
      </c>
    </row>
    <row r="1525" spans="1:19" x14ac:dyDescent="0.35">
      <c r="A1525" s="11">
        <f>marketing_campaign[[#This Row],[Response]]+marketing_campaign[[#This Row],[AcceptedCmp2]]+marketing_campaign[[#This Row],[AcceptedCmp1]]+marketing_campaign[[#This Row],[AcceptedCmp5]]+marketing_campaign[[#This Row],[AcceptedCmp4]]+marketing_campaign[[#This Row],[AcceptedCmp3]]</f>
        <v>0</v>
      </c>
      <c r="B1525" s="11">
        <v>37401</v>
      </c>
      <c r="I1525">
        <v>1973</v>
      </c>
      <c r="S1525">
        <v>53</v>
      </c>
    </row>
    <row r="1526" spans="1:19" x14ac:dyDescent="0.35">
      <c r="A1526" s="12">
        <f>marketing_campaign[[#This Row],[Response]]+marketing_campaign[[#This Row],[AcceptedCmp2]]+marketing_campaign[[#This Row],[AcceptedCmp1]]+marketing_campaign[[#This Row],[AcceptedCmp5]]+marketing_campaign[[#This Row],[AcceptedCmp4]]+marketing_campaign[[#This Row],[AcceptedCmp3]]</f>
        <v>0</v>
      </c>
      <c r="B1526" s="11">
        <v>3502</v>
      </c>
      <c r="I1526">
        <v>1976</v>
      </c>
      <c r="S1526">
        <v>50</v>
      </c>
    </row>
    <row r="1527" spans="1:19" x14ac:dyDescent="0.35">
      <c r="A1527" s="11">
        <f>marketing_campaign[[#This Row],[Response]]+marketing_campaign[[#This Row],[AcceptedCmp2]]+marketing_campaign[[#This Row],[AcceptedCmp1]]+marketing_campaign[[#This Row],[AcceptedCmp5]]+marketing_campaign[[#This Row],[AcceptedCmp4]]+marketing_campaign[[#This Row],[AcceptedCmp3]]</f>
        <v>0</v>
      </c>
      <c r="B1527" s="11">
        <v>58597</v>
      </c>
      <c r="I1527">
        <v>1948</v>
      </c>
      <c r="S1527">
        <v>78</v>
      </c>
    </row>
    <row r="1528" spans="1:19" x14ac:dyDescent="0.35">
      <c r="A1528" s="12">
        <f>marketing_campaign[[#This Row],[Response]]+marketing_campaign[[#This Row],[AcceptedCmp2]]+marketing_campaign[[#This Row],[AcceptedCmp1]]+marketing_campaign[[#This Row],[AcceptedCmp5]]+marketing_campaign[[#This Row],[AcceptedCmp4]]+marketing_campaign[[#This Row],[AcceptedCmp3]]</f>
        <v>0</v>
      </c>
      <c r="B1528" s="11">
        <v>82032</v>
      </c>
      <c r="I1528">
        <v>1958</v>
      </c>
      <c r="S1528">
        <v>68</v>
      </c>
    </row>
    <row r="1529" spans="1:19" x14ac:dyDescent="0.35">
      <c r="A1529" s="11">
        <f>marketing_campaign[[#This Row],[Response]]+marketing_campaign[[#This Row],[AcceptedCmp2]]+marketing_campaign[[#This Row],[AcceptedCmp1]]+marketing_campaign[[#This Row],[AcceptedCmp5]]+marketing_campaign[[#This Row],[AcceptedCmp4]]+marketing_campaign[[#This Row],[AcceptedCmp3]]</f>
        <v>0</v>
      </c>
      <c r="B1529" s="11">
        <v>28087</v>
      </c>
      <c r="I1529">
        <v>1987</v>
      </c>
      <c r="S1529">
        <v>39</v>
      </c>
    </row>
    <row r="1530" spans="1:19" x14ac:dyDescent="0.35">
      <c r="A1530" s="12">
        <f>marketing_campaign[[#This Row],[Response]]+marketing_campaign[[#This Row],[AcceptedCmp2]]+marketing_campaign[[#This Row],[AcceptedCmp1]]+marketing_campaign[[#This Row],[AcceptedCmp5]]+marketing_campaign[[#This Row],[AcceptedCmp4]]+marketing_campaign[[#This Row],[AcceptedCmp3]]</f>
        <v>3</v>
      </c>
      <c r="B1530" s="11">
        <v>74004</v>
      </c>
      <c r="I1530">
        <v>1960</v>
      </c>
      <c r="S1530">
        <v>66</v>
      </c>
    </row>
    <row r="1531" spans="1:19" x14ac:dyDescent="0.35">
      <c r="A1531" s="11">
        <f>marketing_campaign[[#This Row],[Response]]+marketing_campaign[[#This Row],[AcceptedCmp2]]+marketing_campaign[[#This Row],[AcceptedCmp1]]+marketing_campaign[[#This Row],[AcceptedCmp5]]+marketing_campaign[[#This Row],[AcceptedCmp4]]+marketing_campaign[[#This Row],[AcceptedCmp3]]</f>
        <v>0</v>
      </c>
      <c r="B1531" s="11">
        <v>19740</v>
      </c>
      <c r="I1531">
        <v>1975</v>
      </c>
      <c r="S1531">
        <v>51</v>
      </c>
    </row>
    <row r="1532" spans="1:19" x14ac:dyDescent="0.35">
      <c r="A1532" s="12">
        <f>marketing_campaign[[#This Row],[Response]]+marketing_campaign[[#This Row],[AcceptedCmp2]]+marketing_campaign[[#This Row],[AcceptedCmp1]]+marketing_campaign[[#This Row],[AcceptedCmp5]]+marketing_campaign[[#This Row],[AcceptedCmp4]]+marketing_campaign[[#This Row],[AcceptedCmp3]]</f>
        <v>1</v>
      </c>
      <c r="B1532" s="11">
        <v>57036</v>
      </c>
      <c r="I1532">
        <v>1958</v>
      </c>
      <c r="S1532">
        <v>68</v>
      </c>
    </row>
    <row r="1533" spans="1:19" x14ac:dyDescent="0.35">
      <c r="A1533" s="11">
        <f>marketing_campaign[[#This Row],[Response]]+marketing_campaign[[#This Row],[AcceptedCmp2]]+marketing_campaign[[#This Row],[AcceptedCmp1]]+marketing_campaign[[#This Row],[AcceptedCmp5]]+marketing_campaign[[#This Row],[AcceptedCmp4]]+marketing_campaign[[#This Row],[AcceptedCmp3]]</f>
        <v>1</v>
      </c>
      <c r="B1533" s="11">
        <v>53083</v>
      </c>
      <c r="I1533">
        <v>1975</v>
      </c>
      <c r="S1533">
        <v>51</v>
      </c>
    </row>
    <row r="1534" spans="1:19" x14ac:dyDescent="0.35">
      <c r="A1534" s="12">
        <f>marketing_campaign[[#This Row],[Response]]+marketing_campaign[[#This Row],[AcceptedCmp2]]+marketing_campaign[[#This Row],[AcceptedCmp1]]+marketing_campaign[[#This Row],[AcceptedCmp5]]+marketing_campaign[[#This Row],[AcceptedCmp4]]+marketing_campaign[[#This Row],[AcceptedCmp3]]</f>
        <v>0</v>
      </c>
      <c r="B1534" s="11">
        <v>69283</v>
      </c>
      <c r="I1534">
        <v>1975</v>
      </c>
      <c r="S1534">
        <v>51</v>
      </c>
    </row>
    <row r="1535" spans="1:19" x14ac:dyDescent="0.35">
      <c r="A1535" s="11">
        <f>marketing_campaign[[#This Row],[Response]]+marketing_campaign[[#This Row],[AcceptedCmp2]]+marketing_campaign[[#This Row],[AcceptedCmp1]]+marketing_campaign[[#This Row],[AcceptedCmp5]]+marketing_campaign[[#This Row],[AcceptedCmp4]]+marketing_campaign[[#This Row],[AcceptedCmp3]]</f>
        <v>1</v>
      </c>
      <c r="B1535" s="11">
        <v>46098</v>
      </c>
      <c r="I1535">
        <v>1988</v>
      </c>
      <c r="S1535">
        <v>38</v>
      </c>
    </row>
    <row r="1536" spans="1:19" x14ac:dyDescent="0.35">
      <c r="A1536" s="12">
        <f>marketing_campaign[[#This Row],[Response]]+marketing_campaign[[#This Row],[AcceptedCmp2]]+marketing_campaign[[#This Row],[AcceptedCmp1]]+marketing_campaign[[#This Row],[AcceptedCmp5]]+marketing_campaign[[#This Row],[AcceptedCmp4]]+marketing_campaign[[#This Row],[AcceptedCmp3]]</f>
        <v>0</v>
      </c>
      <c r="B1536" s="11">
        <v>23331</v>
      </c>
      <c r="I1536">
        <v>1988</v>
      </c>
      <c r="S1536">
        <v>38</v>
      </c>
    </row>
    <row r="1537" spans="1:19" x14ac:dyDescent="0.35">
      <c r="A1537" s="11">
        <f>marketing_campaign[[#This Row],[Response]]+marketing_campaign[[#This Row],[AcceptedCmp2]]+marketing_campaign[[#This Row],[AcceptedCmp1]]+marketing_campaign[[#This Row],[AcceptedCmp5]]+marketing_campaign[[#This Row],[AcceptedCmp4]]+marketing_campaign[[#This Row],[AcceptedCmp3]]</f>
        <v>0</v>
      </c>
      <c r="B1537" s="11">
        <v>23331</v>
      </c>
      <c r="I1537">
        <v>1989</v>
      </c>
      <c r="S1537">
        <v>37</v>
      </c>
    </row>
    <row r="1538" spans="1:19" x14ac:dyDescent="0.35">
      <c r="A1538" s="12">
        <f>marketing_campaign[[#This Row],[Response]]+marketing_campaign[[#This Row],[AcceptedCmp2]]+marketing_campaign[[#This Row],[AcceptedCmp1]]+marketing_campaign[[#This Row],[AcceptedCmp5]]+marketing_campaign[[#This Row],[AcceptedCmp4]]+marketing_campaign[[#This Row],[AcceptedCmp3]]</f>
        <v>0</v>
      </c>
      <c r="B1538" s="11">
        <v>9255</v>
      </c>
      <c r="I1538">
        <v>1959</v>
      </c>
      <c r="S1538">
        <v>67</v>
      </c>
    </row>
    <row r="1539" spans="1:19" x14ac:dyDescent="0.35">
      <c r="A1539" s="11">
        <f>marketing_campaign[[#This Row],[Response]]+marketing_campaign[[#This Row],[AcceptedCmp2]]+marketing_campaign[[#This Row],[AcceptedCmp1]]+marketing_campaign[[#This Row],[AcceptedCmp5]]+marketing_campaign[[#This Row],[AcceptedCmp4]]+marketing_campaign[[#This Row],[AcceptedCmp3]]</f>
        <v>1</v>
      </c>
      <c r="B1539" s="11">
        <v>67786</v>
      </c>
      <c r="I1539">
        <v>1971</v>
      </c>
      <c r="S1539">
        <v>55</v>
      </c>
    </row>
    <row r="1540" spans="1:19" x14ac:dyDescent="0.35">
      <c r="A1540" s="12">
        <f>marketing_campaign[[#This Row],[Response]]+marketing_campaign[[#This Row],[AcceptedCmp2]]+marketing_campaign[[#This Row],[AcceptedCmp1]]+marketing_campaign[[#This Row],[AcceptedCmp5]]+marketing_campaign[[#This Row],[AcceptedCmp4]]+marketing_campaign[[#This Row],[AcceptedCmp3]]</f>
        <v>1</v>
      </c>
      <c r="B1540" s="11">
        <v>71969</v>
      </c>
      <c r="I1540">
        <v>1967</v>
      </c>
      <c r="S1540">
        <v>59</v>
      </c>
    </row>
    <row r="1541" spans="1:19" x14ac:dyDescent="0.35">
      <c r="A1541" s="11">
        <f>marketing_campaign[[#This Row],[Response]]+marketing_campaign[[#This Row],[AcceptedCmp2]]+marketing_campaign[[#This Row],[AcceptedCmp1]]+marketing_campaign[[#This Row],[AcceptedCmp5]]+marketing_campaign[[#This Row],[AcceptedCmp4]]+marketing_campaign[[#This Row],[AcceptedCmp3]]</f>
        <v>0</v>
      </c>
      <c r="B1541" s="11">
        <v>59235</v>
      </c>
      <c r="I1541">
        <v>1989</v>
      </c>
      <c r="S1541">
        <v>37</v>
      </c>
    </row>
    <row r="1542" spans="1:19" x14ac:dyDescent="0.35">
      <c r="A1542" s="12">
        <f>marketing_campaign[[#This Row],[Response]]+marketing_campaign[[#This Row],[AcceptedCmp2]]+marketing_campaign[[#This Row],[AcceptedCmp1]]+marketing_campaign[[#This Row],[AcceptedCmp5]]+marketing_campaign[[#This Row],[AcceptedCmp4]]+marketing_campaign[[#This Row],[AcceptedCmp3]]</f>
        <v>0</v>
      </c>
      <c r="B1542" s="11">
        <v>31928</v>
      </c>
      <c r="I1542">
        <v>1961</v>
      </c>
      <c r="S1542">
        <v>65</v>
      </c>
    </row>
    <row r="1543" spans="1:19" x14ac:dyDescent="0.35">
      <c r="A1543" s="11">
        <f>marketing_campaign[[#This Row],[Response]]+marketing_campaign[[#This Row],[AcceptedCmp2]]+marketing_campaign[[#This Row],[AcceptedCmp1]]+marketing_campaign[[#This Row],[AcceptedCmp5]]+marketing_campaign[[#This Row],[AcceptedCmp4]]+marketing_campaign[[#This Row],[AcceptedCmp3]]</f>
        <v>0</v>
      </c>
      <c r="B1543" s="11">
        <v>74881</v>
      </c>
      <c r="I1543">
        <v>1978</v>
      </c>
      <c r="S1543">
        <v>48</v>
      </c>
    </row>
    <row r="1544" spans="1:19" x14ac:dyDescent="0.35">
      <c r="A1544" s="12">
        <f>marketing_campaign[[#This Row],[Response]]+marketing_campaign[[#This Row],[AcceptedCmp2]]+marketing_campaign[[#This Row],[AcceptedCmp1]]+marketing_campaign[[#This Row],[AcceptedCmp5]]+marketing_campaign[[#This Row],[AcceptedCmp4]]+marketing_campaign[[#This Row],[AcceptedCmp3]]</f>
        <v>0</v>
      </c>
      <c r="B1544" s="11">
        <v>65819</v>
      </c>
      <c r="I1544">
        <v>1953</v>
      </c>
      <c r="S1544">
        <v>73</v>
      </c>
    </row>
    <row r="1545" spans="1:19" x14ac:dyDescent="0.35">
      <c r="A1545" s="11">
        <f>marketing_campaign[[#This Row],[Response]]+marketing_campaign[[#This Row],[AcceptedCmp2]]+marketing_campaign[[#This Row],[AcceptedCmp1]]+marketing_campaign[[#This Row],[AcceptedCmp5]]+marketing_campaign[[#This Row],[AcceptedCmp4]]+marketing_campaign[[#This Row],[AcceptedCmp3]]</f>
        <v>0</v>
      </c>
      <c r="B1545" s="11">
        <v>51411</v>
      </c>
      <c r="I1545">
        <v>1964</v>
      </c>
      <c r="S1545">
        <v>62</v>
      </c>
    </row>
    <row r="1546" spans="1:19" x14ac:dyDescent="0.35">
      <c r="A1546" s="12">
        <f>marketing_campaign[[#This Row],[Response]]+marketing_campaign[[#This Row],[AcceptedCmp2]]+marketing_campaign[[#This Row],[AcceptedCmp1]]+marketing_campaign[[#This Row],[AcceptedCmp5]]+marketing_campaign[[#This Row],[AcceptedCmp4]]+marketing_campaign[[#This Row],[AcceptedCmp3]]</f>
        <v>0</v>
      </c>
      <c r="B1546" s="11">
        <v>51983</v>
      </c>
      <c r="I1546">
        <v>1986</v>
      </c>
      <c r="S1546">
        <v>40</v>
      </c>
    </row>
    <row r="1547" spans="1:19" x14ac:dyDescent="0.35">
      <c r="A1547" s="11">
        <f>marketing_campaign[[#This Row],[Response]]+marketing_campaign[[#This Row],[AcceptedCmp2]]+marketing_campaign[[#This Row],[AcceptedCmp1]]+marketing_campaign[[#This Row],[AcceptedCmp5]]+marketing_campaign[[#This Row],[AcceptedCmp4]]+marketing_campaign[[#This Row],[AcceptedCmp3]]</f>
        <v>0</v>
      </c>
      <c r="B1547" s="11">
        <v>42386</v>
      </c>
      <c r="I1547">
        <v>1987</v>
      </c>
      <c r="S1547">
        <v>39</v>
      </c>
    </row>
    <row r="1548" spans="1:19" x14ac:dyDescent="0.35">
      <c r="A1548" s="12">
        <f>marketing_campaign[[#This Row],[Response]]+marketing_campaign[[#This Row],[AcceptedCmp2]]+marketing_campaign[[#This Row],[AcceptedCmp1]]+marketing_campaign[[#This Row],[AcceptedCmp5]]+marketing_campaign[[#This Row],[AcceptedCmp4]]+marketing_campaign[[#This Row],[AcceptedCmp3]]</f>
        <v>0</v>
      </c>
      <c r="B1548" s="11">
        <v>30390</v>
      </c>
      <c r="I1548">
        <v>1963</v>
      </c>
      <c r="S1548">
        <v>63</v>
      </c>
    </row>
    <row r="1549" spans="1:19" x14ac:dyDescent="0.35">
      <c r="A1549" s="11">
        <f>marketing_campaign[[#This Row],[Response]]+marketing_campaign[[#This Row],[AcceptedCmp2]]+marketing_campaign[[#This Row],[AcceptedCmp1]]+marketing_campaign[[#This Row],[AcceptedCmp5]]+marketing_campaign[[#This Row],[AcceptedCmp4]]+marketing_campaign[[#This Row],[AcceptedCmp3]]</f>
        <v>1</v>
      </c>
      <c r="B1549" s="11">
        <v>30983</v>
      </c>
      <c r="I1549">
        <v>1957</v>
      </c>
      <c r="S1549">
        <v>69</v>
      </c>
    </row>
    <row r="1550" spans="1:19" x14ac:dyDescent="0.35">
      <c r="A1550" s="12">
        <f>marketing_campaign[[#This Row],[Response]]+marketing_campaign[[#This Row],[AcceptedCmp2]]+marketing_campaign[[#This Row],[AcceptedCmp1]]+marketing_campaign[[#This Row],[AcceptedCmp5]]+marketing_campaign[[#This Row],[AcceptedCmp4]]+marketing_campaign[[#This Row],[AcceptedCmp3]]</f>
        <v>0</v>
      </c>
      <c r="B1550" s="11">
        <v>66033</v>
      </c>
      <c r="I1550">
        <v>1975</v>
      </c>
      <c r="S1550">
        <v>51</v>
      </c>
    </row>
    <row r="1551" spans="1:19" x14ac:dyDescent="0.35">
      <c r="A1551" s="11">
        <f>marketing_campaign[[#This Row],[Response]]+marketing_campaign[[#This Row],[AcceptedCmp2]]+marketing_campaign[[#This Row],[AcceptedCmp1]]+marketing_campaign[[#This Row],[AcceptedCmp5]]+marketing_campaign[[#This Row],[AcceptedCmp4]]+marketing_campaign[[#This Row],[AcceptedCmp3]]</f>
        <v>0</v>
      </c>
      <c r="B1551" s="11">
        <v>37284</v>
      </c>
      <c r="I1551">
        <v>1951</v>
      </c>
      <c r="S1551">
        <v>75</v>
      </c>
    </row>
    <row r="1552" spans="1:19" x14ac:dyDescent="0.35">
      <c r="A1552" s="12">
        <f>marketing_campaign[[#This Row],[Response]]+marketing_campaign[[#This Row],[AcceptedCmp2]]+marketing_campaign[[#This Row],[AcceptedCmp1]]+marketing_campaign[[#This Row],[AcceptedCmp5]]+marketing_campaign[[#This Row],[AcceptedCmp4]]+marketing_campaign[[#This Row],[AcceptedCmp3]]</f>
        <v>0</v>
      </c>
      <c r="B1552" s="11">
        <v>57530</v>
      </c>
      <c r="I1552">
        <v>1965</v>
      </c>
      <c r="S1552">
        <v>61</v>
      </c>
    </row>
    <row r="1553" spans="1:19" x14ac:dyDescent="0.35">
      <c r="A1553" s="11">
        <f>marketing_campaign[[#This Row],[Response]]+marketing_campaign[[#This Row],[AcceptedCmp2]]+marketing_campaign[[#This Row],[AcceptedCmp1]]+marketing_campaign[[#This Row],[AcceptedCmp5]]+marketing_campaign[[#This Row],[AcceptedCmp4]]+marketing_campaign[[#This Row],[AcceptedCmp3]]</f>
        <v>0</v>
      </c>
      <c r="B1553" s="11">
        <v>76800</v>
      </c>
      <c r="I1553">
        <v>1956</v>
      </c>
      <c r="S1553">
        <v>70</v>
      </c>
    </row>
    <row r="1554" spans="1:19" x14ac:dyDescent="0.35">
      <c r="A1554" s="12">
        <f>marketing_campaign[[#This Row],[Response]]+marketing_campaign[[#This Row],[AcceptedCmp2]]+marketing_campaign[[#This Row],[AcceptedCmp1]]+marketing_campaign[[#This Row],[AcceptedCmp5]]+marketing_campaign[[#This Row],[AcceptedCmp4]]+marketing_campaign[[#This Row],[AcceptedCmp3]]</f>
        <v>0</v>
      </c>
      <c r="B1554" s="11">
        <v>63943</v>
      </c>
      <c r="I1554">
        <v>1962</v>
      </c>
      <c r="S1554">
        <v>64</v>
      </c>
    </row>
    <row r="1555" spans="1:19" x14ac:dyDescent="0.35">
      <c r="A1555" s="11">
        <f>marketing_campaign[[#This Row],[Response]]+marketing_campaign[[#This Row],[AcceptedCmp2]]+marketing_campaign[[#This Row],[AcceptedCmp1]]+marketing_campaign[[#This Row],[AcceptedCmp5]]+marketing_campaign[[#This Row],[AcceptedCmp4]]+marketing_campaign[[#This Row],[AcceptedCmp3]]</f>
        <v>1</v>
      </c>
      <c r="B1555" s="11">
        <v>76081</v>
      </c>
      <c r="I1555">
        <v>1974</v>
      </c>
      <c r="S1555">
        <v>52</v>
      </c>
    </row>
    <row r="1556" spans="1:19" x14ac:dyDescent="0.35">
      <c r="A1556" s="12">
        <f>marketing_campaign[[#This Row],[Response]]+marketing_campaign[[#This Row],[AcceptedCmp2]]+marketing_campaign[[#This Row],[AcceptedCmp1]]+marketing_campaign[[#This Row],[AcceptedCmp5]]+marketing_campaign[[#This Row],[AcceptedCmp4]]+marketing_campaign[[#This Row],[AcceptedCmp3]]</f>
        <v>0</v>
      </c>
      <c r="B1556" s="11">
        <v>67445</v>
      </c>
      <c r="I1556">
        <v>1967</v>
      </c>
      <c r="S1556">
        <v>59</v>
      </c>
    </row>
    <row r="1557" spans="1:19" x14ac:dyDescent="0.35">
      <c r="A1557" s="11">
        <f>marketing_campaign[[#This Row],[Response]]+marketing_campaign[[#This Row],[AcceptedCmp2]]+marketing_campaign[[#This Row],[AcceptedCmp1]]+marketing_campaign[[#This Row],[AcceptedCmp5]]+marketing_campaign[[#This Row],[AcceptedCmp4]]+marketing_campaign[[#This Row],[AcceptedCmp3]]</f>
        <v>0</v>
      </c>
      <c r="B1557" s="11">
        <v>37054</v>
      </c>
      <c r="I1557">
        <v>1962</v>
      </c>
      <c r="S1557">
        <v>64</v>
      </c>
    </row>
    <row r="1558" spans="1:19" x14ac:dyDescent="0.35">
      <c r="A1558" s="12">
        <f>marketing_campaign[[#This Row],[Response]]+marketing_campaign[[#This Row],[AcceptedCmp2]]+marketing_campaign[[#This Row],[AcceptedCmp1]]+marketing_campaign[[#This Row],[AcceptedCmp5]]+marketing_campaign[[#This Row],[AcceptedCmp4]]+marketing_campaign[[#This Row],[AcceptedCmp3]]</f>
        <v>2</v>
      </c>
      <c r="B1558" s="11">
        <v>47175</v>
      </c>
      <c r="I1558">
        <v>1976</v>
      </c>
      <c r="S1558">
        <v>50</v>
      </c>
    </row>
    <row r="1559" spans="1:19" x14ac:dyDescent="0.35">
      <c r="A1559" s="11">
        <f>marketing_campaign[[#This Row],[Response]]+marketing_campaign[[#This Row],[AcceptedCmp2]]+marketing_campaign[[#This Row],[AcceptedCmp1]]+marketing_campaign[[#This Row],[AcceptedCmp5]]+marketing_campaign[[#This Row],[AcceptedCmp4]]+marketing_campaign[[#This Row],[AcceptedCmp3]]</f>
        <v>0</v>
      </c>
      <c r="B1559" s="11">
        <v>31859</v>
      </c>
      <c r="I1559">
        <v>1961</v>
      </c>
      <c r="S1559">
        <v>65</v>
      </c>
    </row>
    <row r="1560" spans="1:19" x14ac:dyDescent="0.35">
      <c r="A1560" s="12">
        <f>marketing_campaign[[#This Row],[Response]]+marketing_campaign[[#This Row],[AcceptedCmp2]]+marketing_campaign[[#This Row],[AcceptedCmp1]]+marketing_campaign[[#This Row],[AcceptedCmp5]]+marketing_campaign[[#This Row],[AcceptedCmp4]]+marketing_campaign[[#This Row],[AcceptedCmp3]]</f>
        <v>0</v>
      </c>
      <c r="B1560" s="11">
        <v>27215</v>
      </c>
      <c r="I1560">
        <v>1976</v>
      </c>
      <c r="S1560">
        <v>50</v>
      </c>
    </row>
    <row r="1561" spans="1:19" x14ac:dyDescent="0.35">
      <c r="A1561" s="11">
        <f>marketing_campaign[[#This Row],[Response]]+marketing_campaign[[#This Row],[AcceptedCmp2]]+marketing_campaign[[#This Row],[AcceptedCmp1]]+marketing_campaign[[#This Row],[AcceptedCmp5]]+marketing_campaign[[#This Row],[AcceptedCmp4]]+marketing_campaign[[#This Row],[AcceptedCmp3]]</f>
        <v>0</v>
      </c>
      <c r="B1561" s="11">
        <v>70179</v>
      </c>
      <c r="I1561">
        <v>1983</v>
      </c>
      <c r="S1561">
        <v>43</v>
      </c>
    </row>
    <row r="1562" spans="1:19" x14ac:dyDescent="0.35">
      <c r="A1562" s="12">
        <f>marketing_campaign[[#This Row],[Response]]+marketing_campaign[[#This Row],[AcceptedCmp2]]+marketing_campaign[[#This Row],[AcceptedCmp1]]+marketing_campaign[[#This Row],[AcceptedCmp5]]+marketing_campaign[[#This Row],[AcceptedCmp4]]+marketing_campaign[[#This Row],[AcceptedCmp3]]</f>
        <v>0</v>
      </c>
      <c r="B1562" s="11">
        <v>39922</v>
      </c>
      <c r="I1562">
        <v>1976</v>
      </c>
      <c r="S1562">
        <v>50</v>
      </c>
    </row>
    <row r="1563" spans="1:19" x14ac:dyDescent="0.35">
      <c r="A1563" s="11">
        <f>marketing_campaign[[#This Row],[Response]]+marketing_campaign[[#This Row],[AcceptedCmp2]]+marketing_campaign[[#This Row],[AcceptedCmp1]]+marketing_campaign[[#This Row],[AcceptedCmp5]]+marketing_campaign[[#This Row],[AcceptedCmp4]]+marketing_campaign[[#This Row],[AcceptedCmp3]]</f>
        <v>0</v>
      </c>
      <c r="B1563" s="11">
        <v>49681</v>
      </c>
      <c r="I1563">
        <v>1988</v>
      </c>
      <c r="S1563">
        <v>38</v>
      </c>
    </row>
    <row r="1564" spans="1:19" x14ac:dyDescent="0.35">
      <c r="A1564" s="12">
        <f>marketing_campaign[[#This Row],[Response]]+marketing_campaign[[#This Row],[AcceptedCmp2]]+marketing_campaign[[#This Row],[AcceptedCmp1]]+marketing_campaign[[#This Row],[AcceptedCmp5]]+marketing_campaign[[#This Row],[AcceptedCmp4]]+marketing_campaign[[#This Row],[AcceptedCmp3]]</f>
        <v>0</v>
      </c>
      <c r="B1564" s="11">
        <v>24645</v>
      </c>
      <c r="I1564">
        <v>1954</v>
      </c>
      <c r="S1564">
        <v>72</v>
      </c>
    </row>
    <row r="1565" spans="1:19" x14ac:dyDescent="0.35">
      <c r="A1565" s="11">
        <f>marketing_campaign[[#This Row],[Response]]+marketing_campaign[[#This Row],[AcceptedCmp2]]+marketing_campaign[[#This Row],[AcceptedCmp1]]+marketing_campaign[[#This Row],[AcceptedCmp5]]+marketing_campaign[[#This Row],[AcceptedCmp4]]+marketing_campaign[[#This Row],[AcceptedCmp3]]</f>
        <v>0</v>
      </c>
      <c r="B1565" s="11">
        <v>79865</v>
      </c>
      <c r="I1565">
        <v>1985</v>
      </c>
      <c r="S1565">
        <v>41</v>
      </c>
    </row>
    <row r="1566" spans="1:19" x14ac:dyDescent="0.35">
      <c r="A1566" s="12">
        <f>marketing_campaign[[#This Row],[Response]]+marketing_campaign[[#This Row],[AcceptedCmp2]]+marketing_campaign[[#This Row],[AcceptedCmp1]]+marketing_campaign[[#This Row],[AcceptedCmp5]]+marketing_campaign[[#This Row],[AcceptedCmp4]]+marketing_campaign[[#This Row],[AcceptedCmp3]]</f>
        <v>0</v>
      </c>
      <c r="B1566" s="11">
        <v>44322</v>
      </c>
      <c r="I1566">
        <v>1952</v>
      </c>
      <c r="S1566">
        <v>74</v>
      </c>
    </row>
    <row r="1567" spans="1:19" x14ac:dyDescent="0.35">
      <c r="A1567" s="11">
        <f>marketing_campaign[[#This Row],[Response]]+marketing_campaign[[#This Row],[AcceptedCmp2]]+marketing_campaign[[#This Row],[AcceptedCmp1]]+marketing_campaign[[#This Row],[AcceptedCmp5]]+marketing_campaign[[#This Row],[AcceptedCmp4]]+marketing_campaign[[#This Row],[AcceptedCmp3]]</f>
        <v>0</v>
      </c>
      <c r="B1567" s="11">
        <v>47958</v>
      </c>
      <c r="I1567">
        <v>1964</v>
      </c>
      <c r="S1567">
        <v>62</v>
      </c>
    </row>
    <row r="1568" spans="1:19" x14ac:dyDescent="0.35">
      <c r="A1568" s="12">
        <f>marketing_campaign[[#This Row],[Response]]+marketing_campaign[[#This Row],[AcceptedCmp2]]+marketing_campaign[[#This Row],[AcceptedCmp1]]+marketing_campaign[[#This Row],[AcceptedCmp5]]+marketing_campaign[[#This Row],[AcceptedCmp4]]+marketing_campaign[[#This Row],[AcceptedCmp3]]</f>
        <v>1</v>
      </c>
      <c r="B1568" s="11">
        <v>63972</v>
      </c>
      <c r="I1568">
        <v>1954</v>
      </c>
      <c r="S1568">
        <v>72</v>
      </c>
    </row>
    <row r="1569" spans="1:19" x14ac:dyDescent="0.35">
      <c r="A1569" s="11">
        <f>marketing_campaign[[#This Row],[Response]]+marketing_campaign[[#This Row],[AcceptedCmp2]]+marketing_campaign[[#This Row],[AcceptedCmp1]]+marketing_campaign[[#This Row],[AcceptedCmp5]]+marketing_campaign[[#This Row],[AcceptedCmp4]]+marketing_campaign[[#This Row],[AcceptedCmp3]]</f>
        <v>0</v>
      </c>
      <c r="B1569" s="11">
        <v>75315</v>
      </c>
      <c r="I1569">
        <v>1950</v>
      </c>
      <c r="S1569">
        <v>76</v>
      </c>
    </row>
    <row r="1570" spans="1:19" x14ac:dyDescent="0.35">
      <c r="A1570" s="12">
        <f>marketing_campaign[[#This Row],[Response]]+marketing_campaign[[#This Row],[AcceptedCmp2]]+marketing_campaign[[#This Row],[AcceptedCmp1]]+marketing_campaign[[#This Row],[AcceptedCmp5]]+marketing_campaign[[#This Row],[AcceptedCmp4]]+marketing_campaign[[#This Row],[AcceptedCmp3]]</f>
        <v>1</v>
      </c>
      <c r="B1570" s="11">
        <v>55517</v>
      </c>
      <c r="I1570">
        <v>1957</v>
      </c>
      <c r="S1570">
        <v>69</v>
      </c>
    </row>
    <row r="1571" spans="1:19" x14ac:dyDescent="0.35">
      <c r="A1571" s="11">
        <f>marketing_campaign[[#This Row],[Response]]+marketing_campaign[[#This Row],[AcceptedCmp2]]+marketing_campaign[[#This Row],[AcceptedCmp1]]+marketing_campaign[[#This Row],[AcceptedCmp5]]+marketing_campaign[[#This Row],[AcceptedCmp4]]+marketing_campaign[[#This Row],[AcceptedCmp3]]</f>
        <v>0</v>
      </c>
      <c r="B1571" s="11">
        <v>75283</v>
      </c>
      <c r="I1571">
        <v>1946</v>
      </c>
      <c r="S1571">
        <v>80</v>
      </c>
    </row>
    <row r="1572" spans="1:19" x14ac:dyDescent="0.35">
      <c r="A1572" s="12">
        <f>marketing_campaign[[#This Row],[Response]]+marketing_campaign[[#This Row],[AcceptedCmp2]]+marketing_campaign[[#This Row],[AcceptedCmp1]]+marketing_campaign[[#This Row],[AcceptedCmp5]]+marketing_campaign[[#This Row],[AcceptedCmp4]]+marketing_campaign[[#This Row],[AcceptedCmp3]]</f>
        <v>3</v>
      </c>
      <c r="B1572" s="11">
        <v>82800</v>
      </c>
      <c r="I1572">
        <v>1954</v>
      </c>
      <c r="S1572">
        <v>72</v>
      </c>
    </row>
    <row r="1573" spans="1:19" x14ac:dyDescent="0.35">
      <c r="A1573" s="11">
        <f>marketing_campaign[[#This Row],[Response]]+marketing_campaign[[#This Row],[AcceptedCmp2]]+marketing_campaign[[#This Row],[AcceptedCmp1]]+marketing_campaign[[#This Row],[AcceptedCmp5]]+marketing_campaign[[#This Row],[AcceptedCmp4]]+marketing_campaign[[#This Row],[AcceptedCmp3]]</f>
        <v>0</v>
      </c>
      <c r="B1573" s="11">
        <v>38998</v>
      </c>
      <c r="I1573">
        <v>1991</v>
      </c>
      <c r="S1573">
        <v>35</v>
      </c>
    </row>
    <row r="1574" spans="1:19" x14ac:dyDescent="0.35">
      <c r="A1574" s="12">
        <f>marketing_campaign[[#This Row],[Response]]+marketing_campaign[[#This Row],[AcceptedCmp2]]+marketing_campaign[[#This Row],[AcceptedCmp1]]+marketing_campaign[[#This Row],[AcceptedCmp5]]+marketing_campaign[[#This Row],[AcceptedCmp4]]+marketing_campaign[[#This Row],[AcceptedCmp3]]</f>
        <v>2</v>
      </c>
      <c r="B1574" s="11">
        <v>90638</v>
      </c>
      <c r="I1574">
        <v>1986</v>
      </c>
      <c r="S1574">
        <v>40</v>
      </c>
    </row>
    <row r="1575" spans="1:19" x14ac:dyDescent="0.35">
      <c r="A1575" s="11">
        <f>marketing_campaign[[#This Row],[Response]]+marketing_campaign[[#This Row],[AcceptedCmp2]]+marketing_campaign[[#This Row],[AcceptedCmp1]]+marketing_campaign[[#This Row],[AcceptedCmp5]]+marketing_campaign[[#This Row],[AcceptedCmp4]]+marketing_campaign[[#This Row],[AcceptedCmp3]]</f>
        <v>0</v>
      </c>
      <c r="B1575" s="11">
        <v>27161</v>
      </c>
      <c r="I1575">
        <v>1977</v>
      </c>
      <c r="S1575">
        <v>49</v>
      </c>
    </row>
    <row r="1576" spans="1:19" x14ac:dyDescent="0.35">
      <c r="A1576" s="12">
        <f>marketing_campaign[[#This Row],[Response]]+marketing_campaign[[#This Row],[AcceptedCmp2]]+marketing_campaign[[#This Row],[AcceptedCmp1]]+marketing_campaign[[#This Row],[AcceptedCmp5]]+marketing_campaign[[#This Row],[AcceptedCmp4]]+marketing_campaign[[#This Row],[AcceptedCmp3]]</f>
        <v>1</v>
      </c>
      <c r="B1576" s="11">
        <v>42014</v>
      </c>
      <c r="I1576">
        <v>1960</v>
      </c>
      <c r="S1576">
        <v>66</v>
      </c>
    </row>
    <row r="1577" spans="1:19" x14ac:dyDescent="0.35">
      <c r="A1577" s="11">
        <f>marketing_campaign[[#This Row],[Response]]+marketing_campaign[[#This Row],[AcceptedCmp2]]+marketing_campaign[[#This Row],[AcceptedCmp1]]+marketing_campaign[[#This Row],[AcceptedCmp5]]+marketing_campaign[[#This Row],[AcceptedCmp4]]+marketing_campaign[[#This Row],[AcceptedCmp3]]</f>
        <v>0</v>
      </c>
      <c r="B1577" s="11">
        <v>38201</v>
      </c>
      <c r="I1577">
        <v>1982</v>
      </c>
      <c r="S1577">
        <v>44</v>
      </c>
    </row>
    <row r="1578" spans="1:19" x14ac:dyDescent="0.35">
      <c r="A1578" s="12">
        <f>marketing_campaign[[#This Row],[Response]]+marketing_campaign[[#This Row],[AcceptedCmp2]]+marketing_campaign[[#This Row],[AcceptedCmp1]]+marketing_campaign[[#This Row],[AcceptedCmp5]]+marketing_campaign[[#This Row],[AcceptedCmp4]]+marketing_campaign[[#This Row],[AcceptedCmp3]]</f>
        <v>1</v>
      </c>
      <c r="B1578" s="11">
        <v>45203</v>
      </c>
      <c r="I1578">
        <v>1947</v>
      </c>
      <c r="S1578">
        <v>79</v>
      </c>
    </row>
    <row r="1579" spans="1:19" x14ac:dyDescent="0.35">
      <c r="A1579" s="11">
        <f>marketing_campaign[[#This Row],[Response]]+marketing_campaign[[#This Row],[AcceptedCmp2]]+marketing_campaign[[#This Row],[AcceptedCmp1]]+marketing_campaign[[#This Row],[AcceptedCmp5]]+marketing_campaign[[#This Row],[AcceptedCmp4]]+marketing_campaign[[#This Row],[AcceptedCmp3]]</f>
        <v>2</v>
      </c>
      <c r="B1579" s="11">
        <v>81574</v>
      </c>
      <c r="I1579">
        <v>1992</v>
      </c>
      <c r="S1579">
        <v>34</v>
      </c>
    </row>
    <row r="1580" spans="1:19" x14ac:dyDescent="0.35">
      <c r="A1580" s="12">
        <f>marketing_campaign[[#This Row],[Response]]+marketing_campaign[[#This Row],[AcceptedCmp2]]+marketing_campaign[[#This Row],[AcceptedCmp1]]+marketing_campaign[[#This Row],[AcceptedCmp5]]+marketing_campaign[[#This Row],[AcceptedCmp4]]+marketing_campaign[[#This Row],[AcceptedCmp3]]</f>
        <v>0</v>
      </c>
      <c r="B1580" s="11">
        <v>34935</v>
      </c>
      <c r="I1580">
        <v>1976</v>
      </c>
      <c r="S1580">
        <v>50</v>
      </c>
    </row>
    <row r="1581" spans="1:19" x14ac:dyDescent="0.35">
      <c r="A1581" s="11">
        <f>marketing_campaign[[#This Row],[Response]]+marketing_campaign[[#This Row],[AcceptedCmp2]]+marketing_campaign[[#This Row],[AcceptedCmp1]]+marketing_campaign[[#This Row],[AcceptedCmp5]]+marketing_campaign[[#This Row],[AcceptedCmp4]]+marketing_campaign[[#This Row],[AcceptedCmp3]]</f>
        <v>0</v>
      </c>
      <c r="B1581" s="11">
        <v>60482</v>
      </c>
      <c r="I1581">
        <v>1956</v>
      </c>
      <c r="S1581">
        <v>70</v>
      </c>
    </row>
    <row r="1582" spans="1:19" x14ac:dyDescent="0.35">
      <c r="A1582" s="12">
        <f>marketing_campaign[[#This Row],[Response]]+marketing_campaign[[#This Row],[AcceptedCmp2]]+marketing_campaign[[#This Row],[AcceptedCmp1]]+marketing_campaign[[#This Row],[AcceptedCmp5]]+marketing_campaign[[#This Row],[AcceptedCmp4]]+marketing_campaign[[#This Row],[AcceptedCmp3]]</f>
        <v>0</v>
      </c>
      <c r="B1582" s="11">
        <v>34633</v>
      </c>
      <c r="I1582">
        <v>1947</v>
      </c>
      <c r="S1582">
        <v>79</v>
      </c>
    </row>
    <row r="1583" spans="1:19" x14ac:dyDescent="0.35">
      <c r="A1583" s="11">
        <f>marketing_campaign[[#This Row],[Response]]+marketing_campaign[[#This Row],[AcceptedCmp2]]+marketing_campaign[[#This Row],[AcceptedCmp1]]+marketing_campaign[[#This Row],[AcceptedCmp5]]+marketing_campaign[[#This Row],[AcceptedCmp4]]+marketing_campaign[[#This Row],[AcceptedCmp3]]</f>
        <v>0</v>
      </c>
      <c r="B1583" s="11">
        <v>78093</v>
      </c>
      <c r="I1583">
        <v>1950</v>
      </c>
      <c r="S1583">
        <v>76</v>
      </c>
    </row>
    <row r="1584" spans="1:19" x14ac:dyDescent="0.35">
      <c r="A1584" s="12">
        <f>marketing_campaign[[#This Row],[Response]]+marketing_campaign[[#This Row],[AcceptedCmp2]]+marketing_campaign[[#This Row],[AcceptedCmp1]]+marketing_campaign[[#This Row],[AcceptedCmp5]]+marketing_campaign[[#This Row],[AcceptedCmp4]]+marketing_campaign[[#This Row],[AcceptedCmp3]]</f>
        <v>0</v>
      </c>
      <c r="B1584" s="11">
        <v>82460</v>
      </c>
      <c r="I1584">
        <v>1966</v>
      </c>
      <c r="S1584">
        <v>60</v>
      </c>
    </row>
    <row r="1585" spans="1:19" x14ac:dyDescent="0.35">
      <c r="A1585" s="11">
        <f>marketing_campaign[[#This Row],[Response]]+marketing_campaign[[#This Row],[AcceptedCmp2]]+marketing_campaign[[#This Row],[AcceptedCmp1]]+marketing_campaign[[#This Row],[AcceptedCmp5]]+marketing_campaign[[#This Row],[AcceptedCmp4]]+marketing_campaign[[#This Row],[AcceptedCmp3]]</f>
        <v>0</v>
      </c>
      <c r="B1585" s="11">
        <v>45903</v>
      </c>
      <c r="I1585">
        <v>1987</v>
      </c>
      <c r="S1585">
        <v>39</v>
      </c>
    </row>
    <row r="1586" spans="1:19" x14ac:dyDescent="0.35">
      <c r="A1586" s="12">
        <f>marketing_campaign[[#This Row],[Response]]+marketing_campaign[[#This Row],[AcceptedCmp2]]+marketing_campaign[[#This Row],[AcceptedCmp1]]+marketing_campaign[[#This Row],[AcceptedCmp5]]+marketing_campaign[[#This Row],[AcceptedCmp4]]+marketing_campaign[[#This Row],[AcceptedCmp3]]</f>
        <v>1</v>
      </c>
      <c r="B1586" s="11">
        <v>81361</v>
      </c>
      <c r="I1586">
        <v>1973</v>
      </c>
      <c r="S1586">
        <v>53</v>
      </c>
    </row>
    <row r="1587" spans="1:19" x14ac:dyDescent="0.35">
      <c r="A1587" s="11">
        <f>marketing_campaign[[#This Row],[Response]]+marketing_campaign[[#This Row],[AcceptedCmp2]]+marketing_campaign[[#This Row],[AcceptedCmp1]]+marketing_campaign[[#This Row],[AcceptedCmp5]]+marketing_campaign[[#This Row],[AcceptedCmp4]]+marketing_campaign[[#This Row],[AcceptedCmp3]]</f>
        <v>2</v>
      </c>
      <c r="B1587" s="11">
        <v>35860</v>
      </c>
      <c r="I1587">
        <v>1952</v>
      </c>
      <c r="S1587">
        <v>74</v>
      </c>
    </row>
    <row r="1588" spans="1:19" x14ac:dyDescent="0.35">
      <c r="A1588" s="12">
        <f>marketing_campaign[[#This Row],[Response]]+marketing_campaign[[#This Row],[AcceptedCmp2]]+marketing_campaign[[#This Row],[AcceptedCmp1]]+marketing_campaign[[#This Row],[AcceptedCmp5]]+marketing_campaign[[#This Row],[AcceptedCmp4]]+marketing_campaign[[#This Row],[AcceptedCmp3]]</f>
        <v>1</v>
      </c>
      <c r="B1588" s="11">
        <v>40442</v>
      </c>
      <c r="I1588">
        <v>1965</v>
      </c>
      <c r="S1588">
        <v>61</v>
      </c>
    </row>
    <row r="1589" spans="1:19" x14ac:dyDescent="0.35">
      <c r="A1589" s="11">
        <f>marketing_campaign[[#This Row],[Response]]+marketing_campaign[[#This Row],[AcceptedCmp2]]+marketing_campaign[[#This Row],[AcceptedCmp1]]+marketing_campaign[[#This Row],[AcceptedCmp5]]+marketing_campaign[[#This Row],[AcceptedCmp4]]+marketing_campaign[[#This Row],[AcceptedCmp3]]</f>
        <v>0</v>
      </c>
      <c r="B1589" s="11">
        <v>61482</v>
      </c>
      <c r="I1589">
        <v>1980</v>
      </c>
      <c r="S1589">
        <v>46</v>
      </c>
    </row>
    <row r="1590" spans="1:19" x14ac:dyDescent="0.35">
      <c r="A1590" s="12">
        <f>marketing_campaign[[#This Row],[Response]]+marketing_campaign[[#This Row],[AcceptedCmp2]]+marketing_campaign[[#This Row],[AcceptedCmp1]]+marketing_campaign[[#This Row],[AcceptedCmp5]]+marketing_campaign[[#This Row],[AcceptedCmp4]]+marketing_campaign[[#This Row],[AcceptedCmp3]]</f>
        <v>0</v>
      </c>
      <c r="B1590" s="11">
        <v>34968</v>
      </c>
      <c r="I1590">
        <v>1987</v>
      </c>
      <c r="S1590">
        <v>39</v>
      </c>
    </row>
    <row r="1591" spans="1:19" x14ac:dyDescent="0.35">
      <c r="A1591" s="11">
        <f>marketing_campaign[[#This Row],[Response]]+marketing_campaign[[#This Row],[AcceptedCmp2]]+marketing_campaign[[#This Row],[AcceptedCmp1]]+marketing_campaign[[#This Row],[AcceptedCmp5]]+marketing_campaign[[#This Row],[AcceptedCmp4]]+marketing_campaign[[#This Row],[AcceptedCmp3]]</f>
        <v>1</v>
      </c>
      <c r="B1591" s="11">
        <v>75794</v>
      </c>
      <c r="I1591">
        <v>1962</v>
      </c>
      <c r="S1591">
        <v>64</v>
      </c>
    </row>
    <row r="1592" spans="1:19" x14ac:dyDescent="0.35">
      <c r="A1592" s="12">
        <f>marketing_campaign[[#This Row],[Response]]+marketing_campaign[[#This Row],[AcceptedCmp2]]+marketing_campaign[[#This Row],[AcceptedCmp1]]+marketing_campaign[[#This Row],[AcceptedCmp5]]+marketing_campaign[[#This Row],[AcceptedCmp4]]+marketing_campaign[[#This Row],[AcceptedCmp3]]</f>
        <v>0</v>
      </c>
      <c r="B1592" s="11">
        <v>31497</v>
      </c>
      <c r="I1592">
        <v>1955</v>
      </c>
      <c r="S1592">
        <v>71</v>
      </c>
    </row>
    <row r="1593" spans="1:19" x14ac:dyDescent="0.35">
      <c r="A1593" s="11">
        <f>marketing_campaign[[#This Row],[Response]]+marketing_campaign[[#This Row],[AcceptedCmp2]]+marketing_campaign[[#This Row],[AcceptedCmp1]]+marketing_campaign[[#This Row],[AcceptedCmp5]]+marketing_campaign[[#This Row],[AcceptedCmp4]]+marketing_campaign[[#This Row],[AcceptedCmp3]]</f>
        <v>0</v>
      </c>
      <c r="B1593" s="11">
        <v>74268</v>
      </c>
      <c r="I1593">
        <v>1988</v>
      </c>
      <c r="S1593">
        <v>38</v>
      </c>
    </row>
    <row r="1594" spans="1:19" x14ac:dyDescent="0.35">
      <c r="A1594" s="12">
        <f>marketing_campaign[[#This Row],[Response]]+marketing_campaign[[#This Row],[AcceptedCmp2]]+marketing_campaign[[#This Row],[AcceptedCmp1]]+marketing_campaign[[#This Row],[AcceptedCmp5]]+marketing_campaign[[#This Row],[AcceptedCmp4]]+marketing_campaign[[#This Row],[AcceptedCmp3]]</f>
        <v>1</v>
      </c>
      <c r="B1594" s="11">
        <v>13724</v>
      </c>
      <c r="I1594">
        <v>1965</v>
      </c>
      <c r="S1594">
        <v>61</v>
      </c>
    </row>
    <row r="1595" spans="1:19" x14ac:dyDescent="0.35">
      <c r="A1595" s="11">
        <f>marketing_campaign[[#This Row],[Response]]+marketing_campaign[[#This Row],[AcceptedCmp2]]+marketing_campaign[[#This Row],[AcceptedCmp1]]+marketing_campaign[[#This Row],[AcceptedCmp5]]+marketing_campaign[[#This Row],[AcceptedCmp4]]+marketing_campaign[[#This Row],[AcceptedCmp3]]</f>
        <v>0</v>
      </c>
      <c r="B1595" s="11">
        <v>45143</v>
      </c>
      <c r="I1595">
        <v>1967</v>
      </c>
      <c r="S1595">
        <v>59</v>
      </c>
    </row>
    <row r="1596" spans="1:19" x14ac:dyDescent="0.35">
      <c r="A1596" s="12">
        <f>marketing_campaign[[#This Row],[Response]]+marketing_campaign[[#This Row],[AcceptedCmp2]]+marketing_campaign[[#This Row],[AcceptedCmp1]]+marketing_campaign[[#This Row],[AcceptedCmp5]]+marketing_campaign[[#This Row],[AcceptedCmp4]]+marketing_campaign[[#This Row],[AcceptedCmp3]]</f>
        <v>0</v>
      </c>
      <c r="B1596" s="11">
        <v>52569</v>
      </c>
      <c r="I1596">
        <v>1973</v>
      </c>
      <c r="S1596">
        <v>53</v>
      </c>
    </row>
    <row r="1597" spans="1:19" x14ac:dyDescent="0.35">
      <c r="A1597" s="11">
        <f>marketing_campaign[[#This Row],[Response]]+marketing_campaign[[#This Row],[AcceptedCmp2]]+marketing_campaign[[#This Row],[AcceptedCmp1]]+marketing_campaign[[#This Row],[AcceptedCmp5]]+marketing_campaign[[#This Row],[AcceptedCmp4]]+marketing_campaign[[#This Row],[AcceptedCmp3]]</f>
        <v>1</v>
      </c>
      <c r="B1597" s="11">
        <v>48432</v>
      </c>
      <c r="I1597">
        <v>1960</v>
      </c>
      <c r="S1597">
        <v>66</v>
      </c>
    </row>
    <row r="1598" spans="1:19" x14ac:dyDescent="0.35">
      <c r="A1598" s="12">
        <f>marketing_campaign[[#This Row],[Response]]+marketing_campaign[[#This Row],[AcceptedCmp2]]+marketing_campaign[[#This Row],[AcceptedCmp1]]+marketing_campaign[[#This Row],[AcceptedCmp5]]+marketing_campaign[[#This Row],[AcceptedCmp4]]+marketing_campaign[[#This Row],[AcceptedCmp3]]</f>
        <v>0</v>
      </c>
      <c r="B1598" s="11">
        <v>17144</v>
      </c>
      <c r="I1598">
        <v>1984</v>
      </c>
      <c r="S1598">
        <v>42</v>
      </c>
    </row>
    <row r="1599" spans="1:19" x14ac:dyDescent="0.35">
      <c r="A1599" s="11">
        <f>marketing_campaign[[#This Row],[Response]]+marketing_campaign[[#This Row],[AcceptedCmp2]]+marketing_campaign[[#This Row],[AcceptedCmp1]]+marketing_campaign[[#This Row],[AcceptedCmp5]]+marketing_campaign[[#This Row],[AcceptedCmp4]]+marketing_campaign[[#This Row],[AcceptedCmp3]]</f>
        <v>1</v>
      </c>
      <c r="B1599" s="11">
        <v>36108</v>
      </c>
      <c r="I1599">
        <v>1971</v>
      </c>
      <c r="S1599">
        <v>55</v>
      </c>
    </row>
    <row r="1600" spans="1:19" x14ac:dyDescent="0.35">
      <c r="A1600" s="12">
        <f>marketing_campaign[[#This Row],[Response]]+marketing_campaign[[#This Row],[AcceptedCmp2]]+marketing_campaign[[#This Row],[AcceptedCmp1]]+marketing_campaign[[#This Row],[AcceptedCmp5]]+marketing_campaign[[#This Row],[AcceptedCmp4]]+marketing_campaign[[#This Row],[AcceptedCmp3]]</f>
        <v>0</v>
      </c>
      <c r="B1600" s="11">
        <v>76445</v>
      </c>
      <c r="I1600">
        <v>1975</v>
      </c>
      <c r="S1600">
        <v>51</v>
      </c>
    </row>
    <row r="1601" spans="1:19" x14ac:dyDescent="0.35">
      <c r="A1601" s="11">
        <f>marketing_campaign[[#This Row],[Response]]+marketing_campaign[[#This Row],[AcceptedCmp2]]+marketing_campaign[[#This Row],[AcceptedCmp1]]+marketing_campaign[[#This Row],[AcceptedCmp5]]+marketing_campaign[[#This Row],[AcceptedCmp4]]+marketing_campaign[[#This Row],[AcceptedCmp3]]</f>
        <v>0</v>
      </c>
      <c r="B1601" s="11">
        <v>36663</v>
      </c>
      <c r="I1601">
        <v>1965</v>
      </c>
      <c r="S1601">
        <v>61</v>
      </c>
    </row>
    <row r="1602" spans="1:19" x14ac:dyDescent="0.35">
      <c r="A1602" s="12">
        <f>marketing_campaign[[#This Row],[Response]]+marketing_campaign[[#This Row],[AcceptedCmp2]]+marketing_campaign[[#This Row],[AcceptedCmp1]]+marketing_campaign[[#This Row],[AcceptedCmp5]]+marketing_campaign[[#This Row],[AcceptedCmp4]]+marketing_campaign[[#This Row],[AcceptedCmp3]]</f>
        <v>0</v>
      </c>
      <c r="B1602" s="11">
        <v>53843</v>
      </c>
      <c r="I1602">
        <v>1956</v>
      </c>
      <c r="S1602">
        <v>70</v>
      </c>
    </row>
    <row r="1603" spans="1:19" x14ac:dyDescent="0.35">
      <c r="A1603" s="11">
        <f>marketing_campaign[[#This Row],[Response]]+marketing_campaign[[#This Row],[AcceptedCmp2]]+marketing_campaign[[#This Row],[AcceptedCmp1]]+marketing_campaign[[#This Row],[AcceptedCmp5]]+marketing_campaign[[#This Row],[AcceptedCmp4]]+marketing_campaign[[#This Row],[AcceptedCmp3]]</f>
        <v>1</v>
      </c>
      <c r="B1603" s="11">
        <v>90226</v>
      </c>
      <c r="I1603">
        <v>1955</v>
      </c>
      <c r="S1603">
        <v>71</v>
      </c>
    </row>
    <row r="1604" spans="1:19" x14ac:dyDescent="0.35">
      <c r="A1604" s="12">
        <f>marketing_campaign[[#This Row],[Response]]+marketing_campaign[[#This Row],[AcceptedCmp2]]+marketing_campaign[[#This Row],[AcceptedCmp1]]+marketing_campaign[[#This Row],[AcceptedCmp5]]+marketing_campaign[[#This Row],[AcceptedCmp4]]+marketing_campaign[[#This Row],[AcceptedCmp3]]</f>
        <v>1</v>
      </c>
      <c r="B1604" s="11">
        <v>70638</v>
      </c>
      <c r="I1604">
        <v>1960</v>
      </c>
      <c r="S1604">
        <v>66</v>
      </c>
    </row>
    <row r="1605" spans="1:19" x14ac:dyDescent="0.35">
      <c r="A1605" s="11">
        <f>marketing_campaign[[#This Row],[Response]]+marketing_campaign[[#This Row],[AcceptedCmp2]]+marketing_campaign[[#This Row],[AcceptedCmp1]]+marketing_campaign[[#This Row],[AcceptedCmp5]]+marketing_campaign[[#This Row],[AcceptedCmp4]]+marketing_campaign[[#This Row],[AcceptedCmp3]]</f>
        <v>0</v>
      </c>
      <c r="B1605" s="11">
        <v>44512</v>
      </c>
      <c r="I1605">
        <v>1961</v>
      </c>
      <c r="S1605">
        <v>65</v>
      </c>
    </row>
    <row r="1606" spans="1:19" x14ac:dyDescent="0.35">
      <c r="A1606" s="12">
        <f>marketing_campaign[[#This Row],[Response]]+marketing_campaign[[#This Row],[AcceptedCmp2]]+marketing_campaign[[#This Row],[AcceptedCmp1]]+marketing_campaign[[#This Row],[AcceptedCmp5]]+marketing_campaign[[#This Row],[AcceptedCmp4]]+marketing_campaign[[#This Row],[AcceptedCmp3]]</f>
        <v>0</v>
      </c>
      <c r="B1606" s="11">
        <v>27116</v>
      </c>
      <c r="I1606">
        <v>1963</v>
      </c>
      <c r="S1606">
        <v>63</v>
      </c>
    </row>
    <row r="1607" spans="1:19" x14ac:dyDescent="0.35">
      <c r="A1607" s="11">
        <f>marketing_campaign[[#This Row],[Response]]+marketing_campaign[[#This Row],[AcceptedCmp2]]+marketing_campaign[[#This Row],[AcceptedCmp1]]+marketing_campaign[[#This Row],[AcceptedCmp5]]+marketing_campaign[[#This Row],[AcceptedCmp4]]+marketing_campaign[[#This Row],[AcceptedCmp3]]</f>
        <v>0</v>
      </c>
      <c r="B1607" s="11">
        <v>54072</v>
      </c>
      <c r="I1607">
        <v>1977</v>
      </c>
      <c r="S1607">
        <v>49</v>
      </c>
    </row>
    <row r="1608" spans="1:19" x14ac:dyDescent="0.35">
      <c r="A1608" s="12">
        <f>marketing_campaign[[#This Row],[Response]]+marketing_campaign[[#This Row],[AcceptedCmp2]]+marketing_campaign[[#This Row],[AcceptedCmp1]]+marketing_campaign[[#This Row],[AcceptedCmp5]]+marketing_campaign[[#This Row],[AcceptedCmp4]]+marketing_campaign[[#This Row],[AcceptedCmp3]]</f>
        <v>0</v>
      </c>
      <c r="B1608" s="11">
        <v>71855</v>
      </c>
      <c r="I1608">
        <v>1990</v>
      </c>
      <c r="S1608">
        <v>36</v>
      </c>
    </row>
    <row r="1609" spans="1:19" x14ac:dyDescent="0.35">
      <c r="A1609" s="11">
        <f>marketing_campaign[[#This Row],[Response]]+marketing_campaign[[#This Row],[AcceptedCmp2]]+marketing_campaign[[#This Row],[AcceptedCmp1]]+marketing_campaign[[#This Row],[AcceptedCmp5]]+marketing_campaign[[#This Row],[AcceptedCmp4]]+marketing_campaign[[#This Row],[AcceptedCmp3]]</f>
        <v>1</v>
      </c>
      <c r="B1609" s="11">
        <v>51250</v>
      </c>
      <c r="I1609">
        <v>1973</v>
      </c>
      <c r="S1609">
        <v>53</v>
      </c>
    </row>
    <row r="1610" spans="1:19" x14ac:dyDescent="0.35">
      <c r="A1610" s="12">
        <f>marketing_campaign[[#This Row],[Response]]+marketing_campaign[[#This Row],[AcceptedCmp2]]+marketing_campaign[[#This Row],[AcceptedCmp1]]+marketing_campaign[[#This Row],[AcceptedCmp5]]+marketing_campaign[[#This Row],[AcceptedCmp4]]+marketing_campaign[[#This Row],[AcceptedCmp3]]</f>
        <v>0</v>
      </c>
      <c r="B1610" s="11">
        <v>60432</v>
      </c>
      <c r="I1610">
        <v>1964</v>
      </c>
      <c r="S1610">
        <v>62</v>
      </c>
    </row>
    <row r="1611" spans="1:19" x14ac:dyDescent="0.35">
      <c r="A1611" s="11">
        <f>marketing_campaign[[#This Row],[Response]]+marketing_campaign[[#This Row],[AcceptedCmp2]]+marketing_campaign[[#This Row],[AcceptedCmp1]]+marketing_campaign[[#This Row],[AcceptedCmp5]]+marketing_campaign[[#This Row],[AcceptedCmp4]]+marketing_campaign[[#This Row],[AcceptedCmp3]]</f>
        <v>0</v>
      </c>
      <c r="B1611" s="11">
        <v>65526</v>
      </c>
      <c r="I1611">
        <v>1988</v>
      </c>
      <c r="S1611">
        <v>38</v>
      </c>
    </row>
    <row r="1612" spans="1:19" x14ac:dyDescent="0.35">
      <c r="A1612" s="12">
        <f>marketing_campaign[[#This Row],[Response]]+marketing_campaign[[#This Row],[AcceptedCmp2]]+marketing_campaign[[#This Row],[AcceptedCmp1]]+marketing_campaign[[#This Row],[AcceptedCmp5]]+marketing_campaign[[#This Row],[AcceptedCmp4]]+marketing_campaign[[#This Row],[AcceptedCmp3]]</f>
        <v>0</v>
      </c>
      <c r="B1612" s="11">
        <v>68655</v>
      </c>
      <c r="I1612">
        <v>1978</v>
      </c>
      <c r="S1612">
        <v>48</v>
      </c>
    </row>
    <row r="1613" spans="1:19" x14ac:dyDescent="0.35">
      <c r="A1613" s="11">
        <f>marketing_campaign[[#This Row],[Response]]+marketing_campaign[[#This Row],[AcceptedCmp2]]+marketing_campaign[[#This Row],[AcceptedCmp1]]+marketing_campaign[[#This Row],[AcceptedCmp5]]+marketing_campaign[[#This Row],[AcceptedCmp4]]+marketing_campaign[[#This Row],[AcceptedCmp3]]</f>
        <v>0</v>
      </c>
      <c r="B1613" s="11">
        <v>12393</v>
      </c>
      <c r="I1613">
        <v>1990</v>
      </c>
      <c r="S1613">
        <v>36</v>
      </c>
    </row>
    <row r="1614" spans="1:19" x14ac:dyDescent="0.35">
      <c r="A1614" s="12">
        <f>marketing_campaign[[#This Row],[Response]]+marketing_campaign[[#This Row],[AcceptedCmp2]]+marketing_campaign[[#This Row],[AcceptedCmp1]]+marketing_campaign[[#This Row],[AcceptedCmp5]]+marketing_campaign[[#This Row],[AcceptedCmp4]]+marketing_campaign[[#This Row],[AcceptedCmp3]]</f>
        <v>2</v>
      </c>
      <c r="B1614" s="11">
        <v>64509</v>
      </c>
      <c r="I1614">
        <v>1975</v>
      </c>
      <c r="S1614">
        <v>51</v>
      </c>
    </row>
    <row r="1615" spans="1:19" x14ac:dyDescent="0.35">
      <c r="A1615" s="11">
        <f>marketing_campaign[[#This Row],[Response]]+marketing_campaign[[#This Row],[AcceptedCmp2]]+marketing_campaign[[#This Row],[AcceptedCmp1]]+marketing_campaign[[#This Row],[AcceptedCmp5]]+marketing_campaign[[#This Row],[AcceptedCmp4]]+marketing_campaign[[#This Row],[AcceptedCmp3]]</f>
        <v>0</v>
      </c>
      <c r="B1615" s="11">
        <v>33955</v>
      </c>
      <c r="I1615">
        <v>1977</v>
      </c>
      <c r="S1615">
        <v>49</v>
      </c>
    </row>
    <row r="1616" spans="1:19" x14ac:dyDescent="0.35">
      <c r="A1616" s="12">
        <f>marketing_campaign[[#This Row],[Response]]+marketing_campaign[[#This Row],[AcceptedCmp2]]+marketing_campaign[[#This Row],[AcceptedCmp1]]+marketing_campaign[[#This Row],[AcceptedCmp5]]+marketing_campaign[[#This Row],[AcceptedCmp4]]+marketing_campaign[[#This Row],[AcceptedCmp3]]</f>
        <v>1</v>
      </c>
      <c r="B1616" s="11">
        <v>31353</v>
      </c>
      <c r="I1616">
        <v>1984</v>
      </c>
      <c r="S1616">
        <v>42</v>
      </c>
    </row>
    <row r="1617" spans="1:19" x14ac:dyDescent="0.35">
      <c r="A1617" s="11">
        <f>marketing_campaign[[#This Row],[Response]]+marketing_campaign[[#This Row],[AcceptedCmp2]]+marketing_campaign[[#This Row],[AcceptedCmp1]]+marketing_campaign[[#This Row],[AcceptedCmp5]]+marketing_campaign[[#This Row],[AcceptedCmp4]]+marketing_campaign[[#This Row],[AcceptedCmp3]]</f>
        <v>0</v>
      </c>
      <c r="B1617" s="11">
        <v>55434</v>
      </c>
      <c r="I1617">
        <v>1983</v>
      </c>
      <c r="S1617">
        <v>43</v>
      </c>
    </row>
    <row r="1618" spans="1:19" x14ac:dyDescent="0.35">
      <c r="A1618" s="12">
        <f>marketing_campaign[[#This Row],[Response]]+marketing_campaign[[#This Row],[AcceptedCmp2]]+marketing_campaign[[#This Row],[AcceptedCmp1]]+marketing_campaign[[#This Row],[AcceptedCmp5]]+marketing_campaign[[#This Row],[AcceptedCmp4]]+marketing_campaign[[#This Row],[AcceptedCmp3]]</f>
        <v>0</v>
      </c>
      <c r="B1618" s="11">
        <v>28359</v>
      </c>
      <c r="I1618">
        <v>1987</v>
      </c>
      <c r="S1618">
        <v>39</v>
      </c>
    </row>
    <row r="1619" spans="1:19" x14ac:dyDescent="0.35">
      <c r="A1619" s="11">
        <f>marketing_campaign[[#This Row],[Response]]+marketing_campaign[[#This Row],[AcceptedCmp2]]+marketing_campaign[[#This Row],[AcceptedCmp1]]+marketing_campaign[[#This Row],[AcceptedCmp5]]+marketing_campaign[[#This Row],[AcceptedCmp4]]+marketing_campaign[[#This Row],[AcceptedCmp3]]</f>
        <v>0</v>
      </c>
      <c r="B1619" s="11">
        <v>57100</v>
      </c>
      <c r="I1619">
        <v>1965</v>
      </c>
      <c r="S1619">
        <v>61</v>
      </c>
    </row>
    <row r="1620" spans="1:19" x14ac:dyDescent="0.35">
      <c r="A1620" s="12">
        <f>marketing_campaign[[#This Row],[Response]]+marketing_campaign[[#This Row],[AcceptedCmp2]]+marketing_campaign[[#This Row],[AcceptedCmp1]]+marketing_campaign[[#This Row],[AcceptedCmp5]]+marketing_campaign[[#This Row],[AcceptedCmp4]]+marketing_campaign[[#This Row],[AcceptedCmp3]]</f>
        <v>0</v>
      </c>
      <c r="B1620" s="11">
        <v>69139</v>
      </c>
      <c r="I1620">
        <v>1956</v>
      </c>
      <c r="S1620">
        <v>70</v>
      </c>
    </row>
    <row r="1621" spans="1:19" x14ac:dyDescent="0.35">
      <c r="A1621" s="11">
        <f>marketing_campaign[[#This Row],[Response]]+marketing_campaign[[#This Row],[AcceptedCmp2]]+marketing_campaign[[#This Row],[AcceptedCmp1]]+marketing_campaign[[#This Row],[AcceptedCmp5]]+marketing_campaign[[#This Row],[AcceptedCmp4]]+marketing_campaign[[#This Row],[AcceptedCmp3]]</f>
        <v>0</v>
      </c>
      <c r="B1621" s="11">
        <v>52973</v>
      </c>
      <c r="I1621">
        <v>1965</v>
      </c>
      <c r="S1621">
        <v>61</v>
      </c>
    </row>
    <row r="1622" spans="1:19" x14ac:dyDescent="0.35">
      <c r="A1622" s="12">
        <f>marketing_campaign[[#This Row],[Response]]+marketing_campaign[[#This Row],[AcceptedCmp2]]+marketing_campaign[[#This Row],[AcceptedCmp1]]+marketing_campaign[[#This Row],[AcceptedCmp5]]+marketing_campaign[[#This Row],[AcceptedCmp4]]+marketing_campaign[[#This Row],[AcceptedCmp3]]</f>
        <v>1</v>
      </c>
      <c r="B1622" s="11">
        <v>51717</v>
      </c>
      <c r="I1622">
        <v>1971</v>
      </c>
      <c r="S1622">
        <v>55</v>
      </c>
    </row>
    <row r="1623" spans="1:19" x14ac:dyDescent="0.35">
      <c r="A1623" s="11">
        <f>marketing_campaign[[#This Row],[Response]]+marketing_campaign[[#This Row],[AcceptedCmp2]]+marketing_campaign[[#This Row],[AcceptedCmp1]]+marketing_campaign[[#This Row],[AcceptedCmp5]]+marketing_campaign[[#This Row],[AcceptedCmp4]]+marketing_campaign[[#This Row],[AcceptedCmp3]]</f>
        <v>0</v>
      </c>
      <c r="B1623" s="11">
        <v>18793</v>
      </c>
      <c r="I1623">
        <v>1982</v>
      </c>
      <c r="S1623">
        <v>44</v>
      </c>
    </row>
    <row r="1624" spans="1:19" x14ac:dyDescent="0.35">
      <c r="A1624" s="12">
        <f>marketing_campaign[[#This Row],[Response]]+marketing_campaign[[#This Row],[AcceptedCmp2]]+marketing_campaign[[#This Row],[AcceptedCmp1]]+marketing_campaign[[#This Row],[AcceptedCmp5]]+marketing_campaign[[#This Row],[AcceptedCmp4]]+marketing_campaign[[#This Row],[AcceptedCmp3]]</f>
        <v>0</v>
      </c>
      <c r="B1624" s="11">
        <v>66664</v>
      </c>
      <c r="I1624">
        <v>1959</v>
      </c>
      <c r="S1624">
        <v>67</v>
      </c>
    </row>
    <row r="1625" spans="1:19" x14ac:dyDescent="0.35">
      <c r="A1625" s="11">
        <f>marketing_campaign[[#This Row],[Response]]+marketing_campaign[[#This Row],[AcceptedCmp2]]+marketing_campaign[[#This Row],[AcceptedCmp1]]+marketing_campaign[[#This Row],[AcceptedCmp5]]+marketing_campaign[[#This Row],[AcceptedCmp4]]+marketing_campaign[[#This Row],[AcceptedCmp3]]</f>
        <v>0</v>
      </c>
      <c r="B1625" s="11">
        <v>50664</v>
      </c>
      <c r="I1625">
        <v>1963</v>
      </c>
      <c r="S1625">
        <v>63</v>
      </c>
    </row>
    <row r="1626" spans="1:19" x14ac:dyDescent="0.35">
      <c r="A1626" s="12">
        <f>marketing_campaign[[#This Row],[Response]]+marketing_campaign[[#This Row],[AcceptedCmp2]]+marketing_campaign[[#This Row],[AcceptedCmp1]]+marketing_campaign[[#This Row],[AcceptedCmp5]]+marketing_campaign[[#This Row],[AcceptedCmp4]]+marketing_campaign[[#This Row],[AcceptedCmp3]]</f>
        <v>0</v>
      </c>
      <c r="B1626" s="11">
        <v>54414</v>
      </c>
      <c r="I1626">
        <v>1952</v>
      </c>
      <c r="S1626">
        <v>74</v>
      </c>
    </row>
    <row r="1627" spans="1:19" x14ac:dyDescent="0.35">
      <c r="A1627" s="11">
        <f>marketing_campaign[[#This Row],[Response]]+marketing_campaign[[#This Row],[AcceptedCmp2]]+marketing_campaign[[#This Row],[AcceptedCmp1]]+marketing_campaign[[#This Row],[AcceptedCmp5]]+marketing_campaign[[#This Row],[AcceptedCmp4]]+marketing_campaign[[#This Row],[AcceptedCmp3]]</f>
        <v>0</v>
      </c>
      <c r="B1627" s="11">
        <v>54549</v>
      </c>
      <c r="I1627">
        <v>1971</v>
      </c>
      <c r="S1627">
        <v>55</v>
      </c>
    </row>
    <row r="1628" spans="1:19" x14ac:dyDescent="0.35">
      <c r="A1628" s="12">
        <f>marketing_campaign[[#This Row],[Response]]+marketing_campaign[[#This Row],[AcceptedCmp2]]+marketing_campaign[[#This Row],[AcceptedCmp1]]+marketing_campaign[[#This Row],[AcceptedCmp5]]+marketing_campaign[[#This Row],[AcceptedCmp4]]+marketing_campaign[[#This Row],[AcceptedCmp3]]</f>
        <v>0</v>
      </c>
      <c r="B1628" s="11">
        <v>47111</v>
      </c>
      <c r="I1628">
        <v>1963</v>
      </c>
      <c r="S1628">
        <v>63</v>
      </c>
    </row>
    <row r="1629" spans="1:19" x14ac:dyDescent="0.35">
      <c r="A1629" s="11">
        <f>marketing_campaign[[#This Row],[Response]]+marketing_campaign[[#This Row],[AcceptedCmp2]]+marketing_campaign[[#This Row],[AcceptedCmp1]]+marketing_campaign[[#This Row],[AcceptedCmp5]]+marketing_campaign[[#This Row],[AcceptedCmp4]]+marketing_campaign[[#This Row],[AcceptedCmp3]]</f>
        <v>0</v>
      </c>
      <c r="B1629" s="11">
        <v>41003</v>
      </c>
      <c r="I1629">
        <v>1982</v>
      </c>
      <c r="S1629">
        <v>44</v>
      </c>
    </row>
    <row r="1630" spans="1:19" x14ac:dyDescent="0.35">
      <c r="A1630" s="12">
        <f>marketing_campaign[[#This Row],[Response]]+marketing_campaign[[#This Row],[AcceptedCmp2]]+marketing_campaign[[#This Row],[AcceptedCmp1]]+marketing_campaign[[#This Row],[AcceptedCmp5]]+marketing_campaign[[#This Row],[AcceptedCmp4]]+marketing_campaign[[#This Row],[AcceptedCmp3]]</f>
        <v>1</v>
      </c>
      <c r="B1630" s="11">
        <v>19444</v>
      </c>
      <c r="I1630">
        <v>1976</v>
      </c>
      <c r="S1630">
        <v>50</v>
      </c>
    </row>
    <row r="1631" spans="1:19" x14ac:dyDescent="0.35">
      <c r="A1631" s="11">
        <f>marketing_campaign[[#This Row],[Response]]+marketing_campaign[[#This Row],[AcceptedCmp2]]+marketing_campaign[[#This Row],[AcceptedCmp1]]+marketing_campaign[[#This Row],[AcceptedCmp5]]+marketing_campaign[[#This Row],[AcceptedCmp4]]+marketing_campaign[[#This Row],[AcceptedCmp3]]</f>
        <v>0</v>
      </c>
      <c r="B1631" s="11">
        <v>36301</v>
      </c>
      <c r="I1631">
        <v>1947</v>
      </c>
      <c r="S1631">
        <v>79</v>
      </c>
    </row>
    <row r="1632" spans="1:19" x14ac:dyDescent="0.35">
      <c r="A1632" s="12">
        <f>marketing_campaign[[#This Row],[Response]]+marketing_campaign[[#This Row],[AcceptedCmp2]]+marketing_campaign[[#This Row],[AcceptedCmp1]]+marketing_campaign[[#This Row],[AcceptedCmp5]]+marketing_campaign[[#This Row],[AcceptedCmp4]]+marketing_campaign[[#This Row],[AcceptedCmp3]]</f>
        <v>0</v>
      </c>
      <c r="B1632" s="11">
        <v>73059</v>
      </c>
      <c r="I1632">
        <v>1969</v>
      </c>
      <c r="S1632">
        <v>57</v>
      </c>
    </row>
    <row r="1633" spans="1:19" x14ac:dyDescent="0.35">
      <c r="A1633" s="11">
        <f>marketing_campaign[[#This Row],[Response]]+marketing_campaign[[#This Row],[AcceptedCmp2]]+marketing_campaign[[#This Row],[AcceptedCmp1]]+marketing_campaign[[#This Row],[AcceptedCmp5]]+marketing_campaign[[#This Row],[AcceptedCmp4]]+marketing_campaign[[#This Row],[AcceptedCmp3]]</f>
        <v>0</v>
      </c>
      <c r="B1633" s="11">
        <v>42731</v>
      </c>
      <c r="I1633">
        <v>1959</v>
      </c>
      <c r="S1633">
        <v>67</v>
      </c>
    </row>
    <row r="1634" spans="1:19" x14ac:dyDescent="0.35">
      <c r="A1634" s="12">
        <f>marketing_campaign[[#This Row],[Response]]+marketing_campaign[[#This Row],[AcceptedCmp2]]+marketing_campaign[[#This Row],[AcceptedCmp1]]+marketing_campaign[[#This Row],[AcceptedCmp5]]+marketing_campaign[[#This Row],[AcceptedCmp4]]+marketing_campaign[[#This Row],[AcceptedCmp3]]</f>
        <v>0</v>
      </c>
      <c r="B1634" s="11">
        <v>52854</v>
      </c>
      <c r="I1634">
        <v>1978</v>
      </c>
      <c r="S1634">
        <v>48</v>
      </c>
    </row>
    <row r="1635" spans="1:19" x14ac:dyDescent="0.35">
      <c r="A1635" s="11">
        <f>marketing_campaign[[#This Row],[Response]]+marketing_campaign[[#This Row],[AcceptedCmp2]]+marketing_campaign[[#This Row],[AcceptedCmp1]]+marketing_campaign[[#This Row],[AcceptedCmp5]]+marketing_campaign[[#This Row],[AcceptedCmp4]]+marketing_campaign[[#This Row],[AcceptedCmp3]]</f>
        <v>0</v>
      </c>
      <c r="B1635" s="11">
        <v>22775</v>
      </c>
      <c r="I1635">
        <v>1948</v>
      </c>
      <c r="S1635">
        <v>78</v>
      </c>
    </row>
    <row r="1636" spans="1:19" x14ac:dyDescent="0.35">
      <c r="A1636" s="12">
        <f>marketing_campaign[[#This Row],[Response]]+marketing_campaign[[#This Row],[AcceptedCmp2]]+marketing_campaign[[#This Row],[AcceptedCmp1]]+marketing_campaign[[#This Row],[AcceptedCmp5]]+marketing_campaign[[#This Row],[AcceptedCmp4]]+marketing_campaign[[#This Row],[AcceptedCmp3]]</f>
        <v>0</v>
      </c>
      <c r="B1636" s="11">
        <v>46681</v>
      </c>
      <c r="I1636">
        <v>1955</v>
      </c>
      <c r="S1636">
        <v>71</v>
      </c>
    </row>
    <row r="1637" spans="1:19" x14ac:dyDescent="0.35">
      <c r="A1637" s="11">
        <f>marketing_campaign[[#This Row],[Response]]+marketing_campaign[[#This Row],[AcceptedCmp2]]+marketing_campaign[[#This Row],[AcceptedCmp1]]+marketing_campaign[[#This Row],[AcceptedCmp5]]+marketing_campaign[[#This Row],[AcceptedCmp4]]+marketing_campaign[[#This Row],[AcceptedCmp3]]</f>
        <v>0</v>
      </c>
      <c r="B1637" s="11">
        <v>59821</v>
      </c>
      <c r="I1637">
        <v>1954</v>
      </c>
      <c r="S1637">
        <v>72</v>
      </c>
    </row>
    <row r="1638" spans="1:19" x14ac:dyDescent="0.35">
      <c r="A1638" s="12">
        <f>marketing_campaign[[#This Row],[Response]]+marketing_campaign[[#This Row],[AcceptedCmp2]]+marketing_campaign[[#This Row],[AcceptedCmp1]]+marketing_campaign[[#This Row],[AcceptedCmp5]]+marketing_campaign[[#This Row],[AcceptedCmp4]]+marketing_campaign[[#This Row],[AcceptedCmp3]]</f>
        <v>0</v>
      </c>
      <c r="B1638" s="11">
        <v>50002</v>
      </c>
      <c r="I1638">
        <v>1945</v>
      </c>
      <c r="S1638">
        <v>81</v>
      </c>
    </row>
    <row r="1639" spans="1:19" x14ac:dyDescent="0.35">
      <c r="A1639" s="11">
        <f>marketing_campaign[[#This Row],[Response]]+marketing_campaign[[#This Row],[AcceptedCmp2]]+marketing_campaign[[#This Row],[AcceptedCmp1]]+marketing_campaign[[#This Row],[AcceptedCmp5]]+marketing_campaign[[#This Row],[AcceptedCmp4]]+marketing_campaign[[#This Row],[AcceptedCmp3]]</f>
        <v>0</v>
      </c>
      <c r="B1639" s="11">
        <v>69755</v>
      </c>
      <c r="I1639">
        <v>1969</v>
      </c>
      <c r="S1639">
        <v>57</v>
      </c>
    </row>
    <row r="1640" spans="1:19" x14ac:dyDescent="0.35">
      <c r="A1640" s="12">
        <f>marketing_campaign[[#This Row],[Response]]+marketing_campaign[[#This Row],[AcceptedCmp2]]+marketing_campaign[[#This Row],[AcceptedCmp1]]+marketing_campaign[[#This Row],[AcceptedCmp5]]+marketing_campaign[[#This Row],[AcceptedCmp4]]+marketing_campaign[[#This Row],[AcceptedCmp3]]</f>
        <v>0</v>
      </c>
      <c r="B1640" s="11">
        <v>44078</v>
      </c>
      <c r="I1640">
        <v>1976</v>
      </c>
      <c r="S1640">
        <v>50</v>
      </c>
    </row>
    <row r="1641" spans="1:19" x14ac:dyDescent="0.35">
      <c r="A1641" s="11">
        <f>marketing_campaign[[#This Row],[Response]]+marketing_campaign[[#This Row],[AcceptedCmp2]]+marketing_campaign[[#This Row],[AcceptedCmp1]]+marketing_campaign[[#This Row],[AcceptedCmp5]]+marketing_campaign[[#This Row],[AcceptedCmp4]]+marketing_campaign[[#This Row],[AcceptedCmp3]]</f>
        <v>0</v>
      </c>
      <c r="B1641" s="11">
        <v>30560</v>
      </c>
      <c r="I1641">
        <v>1969</v>
      </c>
      <c r="S1641">
        <v>57</v>
      </c>
    </row>
    <row r="1642" spans="1:19" x14ac:dyDescent="0.35">
      <c r="A1642" s="12">
        <f>marketing_campaign[[#This Row],[Response]]+marketing_campaign[[#This Row],[AcceptedCmp2]]+marketing_campaign[[#This Row],[AcceptedCmp1]]+marketing_campaign[[#This Row],[AcceptedCmp5]]+marketing_campaign[[#This Row],[AcceptedCmp4]]+marketing_campaign[[#This Row],[AcceptedCmp3]]</f>
        <v>0</v>
      </c>
      <c r="B1642" s="11">
        <v>35924</v>
      </c>
      <c r="I1642">
        <v>1964</v>
      </c>
      <c r="S1642">
        <v>62</v>
      </c>
    </row>
    <row r="1643" spans="1:19" x14ac:dyDescent="0.35">
      <c r="A1643" s="11">
        <f>marketing_campaign[[#This Row],[Response]]+marketing_campaign[[#This Row],[AcceptedCmp2]]+marketing_campaign[[#This Row],[AcceptedCmp1]]+marketing_campaign[[#This Row],[AcceptedCmp5]]+marketing_campaign[[#This Row],[AcceptedCmp4]]+marketing_campaign[[#This Row],[AcceptedCmp3]]</f>
        <v>4</v>
      </c>
      <c r="B1643" s="11">
        <v>64140</v>
      </c>
      <c r="I1643">
        <v>1981</v>
      </c>
      <c r="S1643">
        <v>45</v>
      </c>
    </row>
    <row r="1644" spans="1:19" x14ac:dyDescent="0.35">
      <c r="A1644" s="12">
        <f>marketing_campaign[[#This Row],[Response]]+marketing_campaign[[#This Row],[AcceptedCmp2]]+marketing_campaign[[#This Row],[AcceptedCmp1]]+marketing_campaign[[#This Row],[AcceptedCmp5]]+marketing_campaign[[#This Row],[AcceptedCmp4]]+marketing_campaign[[#This Row],[AcceptedCmp3]]</f>
        <v>0</v>
      </c>
      <c r="B1644" s="11">
        <v>56386</v>
      </c>
      <c r="I1644">
        <v>1979</v>
      </c>
      <c r="S1644">
        <v>47</v>
      </c>
    </row>
    <row r="1645" spans="1:19" x14ac:dyDescent="0.35">
      <c r="A1645" s="11">
        <f>marketing_campaign[[#This Row],[Response]]+marketing_campaign[[#This Row],[AcceptedCmp2]]+marketing_campaign[[#This Row],[AcceptedCmp1]]+marketing_campaign[[#This Row],[AcceptedCmp5]]+marketing_campaign[[#This Row],[AcceptedCmp4]]+marketing_campaign[[#This Row],[AcceptedCmp3]]</f>
        <v>0</v>
      </c>
      <c r="B1645" s="11">
        <v>24594</v>
      </c>
      <c r="I1645">
        <v>1981</v>
      </c>
      <c r="S1645">
        <v>45</v>
      </c>
    </row>
    <row r="1646" spans="1:19" x14ac:dyDescent="0.35">
      <c r="A1646" s="12">
        <f>marketing_campaign[[#This Row],[Response]]+marketing_campaign[[#This Row],[AcceptedCmp2]]+marketing_campaign[[#This Row],[AcceptedCmp1]]+marketing_campaign[[#This Row],[AcceptedCmp5]]+marketing_campaign[[#This Row],[AcceptedCmp4]]+marketing_campaign[[#This Row],[AcceptedCmp3]]</f>
        <v>0</v>
      </c>
      <c r="B1646" s="11">
        <v>75774</v>
      </c>
      <c r="I1646">
        <v>1960</v>
      </c>
      <c r="S1646">
        <v>66</v>
      </c>
    </row>
    <row r="1647" spans="1:19" x14ac:dyDescent="0.35">
      <c r="A1647" s="11">
        <f>marketing_campaign[[#This Row],[Response]]+marketing_campaign[[#This Row],[AcceptedCmp2]]+marketing_campaign[[#This Row],[AcceptedCmp1]]+marketing_campaign[[#This Row],[AcceptedCmp5]]+marketing_campaign[[#This Row],[AcceptedCmp4]]+marketing_campaign[[#This Row],[AcceptedCmp3]]</f>
        <v>0</v>
      </c>
      <c r="B1647" s="11">
        <v>39228</v>
      </c>
      <c r="I1647">
        <v>1974</v>
      </c>
      <c r="S1647">
        <v>52</v>
      </c>
    </row>
    <row r="1648" spans="1:19" x14ac:dyDescent="0.35">
      <c r="A1648" s="12">
        <f>marketing_campaign[[#This Row],[Response]]+marketing_campaign[[#This Row],[AcceptedCmp2]]+marketing_campaign[[#This Row],[AcceptedCmp1]]+marketing_campaign[[#This Row],[AcceptedCmp5]]+marketing_campaign[[#This Row],[AcceptedCmp4]]+marketing_campaign[[#This Row],[AcceptedCmp3]]</f>
        <v>0</v>
      </c>
      <c r="B1648" s="11">
        <v>58494</v>
      </c>
      <c r="I1648">
        <v>1981</v>
      </c>
      <c r="S1648">
        <v>45</v>
      </c>
    </row>
    <row r="1649" spans="1:19" x14ac:dyDescent="0.35">
      <c r="A1649" s="11">
        <f>marketing_campaign[[#This Row],[Response]]+marketing_campaign[[#This Row],[AcceptedCmp2]]+marketing_campaign[[#This Row],[AcceptedCmp1]]+marketing_campaign[[#This Row],[AcceptedCmp5]]+marketing_campaign[[#This Row],[AcceptedCmp4]]+marketing_campaign[[#This Row],[AcceptedCmp3]]</f>
        <v>1</v>
      </c>
      <c r="B1649" s="11">
        <v>58684</v>
      </c>
      <c r="I1649">
        <v>1967</v>
      </c>
      <c r="S1649">
        <v>59</v>
      </c>
    </row>
    <row r="1650" spans="1:19" x14ac:dyDescent="0.35">
      <c r="A1650" s="12">
        <f>marketing_campaign[[#This Row],[Response]]+marketing_campaign[[#This Row],[AcceptedCmp2]]+marketing_campaign[[#This Row],[AcceptedCmp1]]+marketing_campaign[[#This Row],[AcceptedCmp5]]+marketing_campaign[[#This Row],[AcceptedCmp4]]+marketing_campaign[[#This Row],[AcceptedCmp3]]</f>
        <v>1</v>
      </c>
      <c r="B1650" s="11">
        <v>57136</v>
      </c>
      <c r="I1650">
        <v>1950</v>
      </c>
      <c r="S1650">
        <v>76</v>
      </c>
    </row>
    <row r="1651" spans="1:19" x14ac:dyDescent="0.35">
      <c r="A1651" s="11">
        <f>marketing_campaign[[#This Row],[Response]]+marketing_campaign[[#This Row],[AcceptedCmp2]]+marketing_campaign[[#This Row],[AcceptedCmp1]]+marketing_campaign[[#This Row],[AcceptedCmp5]]+marketing_campaign[[#This Row],[AcceptedCmp4]]+marketing_campaign[[#This Row],[AcceptedCmp3]]</f>
        <v>0</v>
      </c>
      <c r="B1651" s="11">
        <v>56551</v>
      </c>
      <c r="I1651">
        <v>1982</v>
      </c>
      <c r="S1651">
        <v>44</v>
      </c>
    </row>
    <row r="1652" spans="1:19" x14ac:dyDescent="0.35">
      <c r="A1652" s="12">
        <f>marketing_campaign[[#This Row],[Response]]+marketing_campaign[[#This Row],[AcceptedCmp2]]+marketing_campaign[[#This Row],[AcceptedCmp1]]+marketing_campaign[[#This Row],[AcceptedCmp5]]+marketing_campaign[[#This Row],[AcceptedCmp4]]+marketing_campaign[[#This Row],[AcceptedCmp3]]</f>
        <v>0</v>
      </c>
      <c r="B1652" s="11">
        <v>22448</v>
      </c>
      <c r="I1652">
        <v>1961</v>
      </c>
      <c r="S1652">
        <v>65</v>
      </c>
    </row>
    <row r="1653" spans="1:19" x14ac:dyDescent="0.35">
      <c r="A1653" s="11">
        <f>marketing_campaign[[#This Row],[Response]]+marketing_campaign[[#This Row],[AcceptedCmp2]]+marketing_campaign[[#This Row],[AcceptedCmp1]]+marketing_campaign[[#This Row],[AcceptedCmp5]]+marketing_campaign[[#This Row],[AcceptedCmp4]]+marketing_campaign[[#This Row],[AcceptedCmp3]]</f>
        <v>1</v>
      </c>
      <c r="B1653" s="11">
        <v>82014</v>
      </c>
      <c r="I1653">
        <v>1963</v>
      </c>
      <c r="S1653">
        <v>63</v>
      </c>
    </row>
    <row r="1654" spans="1:19" x14ac:dyDescent="0.35">
      <c r="A1654" s="12">
        <f>marketing_campaign[[#This Row],[Response]]+marketing_campaign[[#This Row],[AcceptedCmp2]]+marketing_campaign[[#This Row],[AcceptedCmp1]]+marketing_campaign[[#This Row],[AcceptedCmp5]]+marketing_campaign[[#This Row],[AcceptedCmp4]]+marketing_campaign[[#This Row],[AcceptedCmp3]]</f>
        <v>1</v>
      </c>
      <c r="B1654" s="11">
        <v>34213</v>
      </c>
      <c r="I1654">
        <v>1977</v>
      </c>
      <c r="S1654">
        <v>49</v>
      </c>
    </row>
    <row r="1655" spans="1:19" x14ac:dyDescent="0.35">
      <c r="A1655" s="11">
        <f>marketing_campaign[[#This Row],[Response]]+marketing_campaign[[#This Row],[AcceptedCmp2]]+marketing_campaign[[#This Row],[AcceptedCmp1]]+marketing_campaign[[#This Row],[AcceptedCmp5]]+marketing_campaign[[#This Row],[AcceptedCmp4]]+marketing_campaign[[#This Row],[AcceptedCmp3]]</f>
        <v>0</v>
      </c>
      <c r="B1655" s="11">
        <v>157146</v>
      </c>
      <c r="I1655">
        <v>1947</v>
      </c>
      <c r="S1655">
        <v>79</v>
      </c>
    </row>
    <row r="1656" spans="1:19" x14ac:dyDescent="0.35">
      <c r="A1656" s="12">
        <f>marketing_campaign[[#This Row],[Response]]+marketing_campaign[[#This Row],[AcceptedCmp2]]+marketing_campaign[[#This Row],[AcceptedCmp1]]+marketing_campaign[[#This Row],[AcceptedCmp5]]+marketing_campaign[[#This Row],[AcceptedCmp4]]+marketing_campaign[[#This Row],[AcceptedCmp3]]</f>
        <v>0</v>
      </c>
      <c r="B1656" s="11">
        <v>25358</v>
      </c>
      <c r="I1656">
        <v>1978</v>
      </c>
      <c r="S1656">
        <v>48</v>
      </c>
    </row>
    <row r="1657" spans="1:19" x14ac:dyDescent="0.35">
      <c r="A1657" s="11">
        <f>marketing_campaign[[#This Row],[Response]]+marketing_campaign[[#This Row],[AcceptedCmp2]]+marketing_campaign[[#This Row],[AcceptedCmp1]]+marketing_campaign[[#This Row],[AcceptedCmp5]]+marketing_campaign[[#This Row],[AcceptedCmp4]]+marketing_campaign[[#This Row],[AcceptedCmp3]]</f>
        <v>0</v>
      </c>
      <c r="B1657" s="11">
        <v>35544</v>
      </c>
      <c r="I1657">
        <v>1954</v>
      </c>
      <c r="S1657">
        <v>72</v>
      </c>
    </row>
    <row r="1658" spans="1:19" x14ac:dyDescent="0.35">
      <c r="A1658" s="12">
        <f>marketing_campaign[[#This Row],[Response]]+marketing_campaign[[#This Row],[AcceptedCmp2]]+marketing_campaign[[#This Row],[AcceptedCmp1]]+marketing_campaign[[#This Row],[AcceptedCmp5]]+marketing_campaign[[#This Row],[AcceptedCmp4]]+marketing_campaign[[#This Row],[AcceptedCmp3]]</f>
        <v>0</v>
      </c>
      <c r="B1658" s="11">
        <v>36634</v>
      </c>
      <c r="I1658">
        <v>1954</v>
      </c>
      <c r="S1658">
        <v>72</v>
      </c>
    </row>
    <row r="1659" spans="1:19" x14ac:dyDescent="0.35">
      <c r="A1659" s="11">
        <f>marketing_campaign[[#This Row],[Response]]+marketing_campaign[[#This Row],[AcceptedCmp2]]+marketing_campaign[[#This Row],[AcceptedCmp1]]+marketing_campaign[[#This Row],[AcceptedCmp5]]+marketing_campaign[[#This Row],[AcceptedCmp4]]+marketing_campaign[[#This Row],[AcceptedCmp3]]</f>
        <v>0</v>
      </c>
      <c r="B1659" s="11">
        <v>62670</v>
      </c>
      <c r="I1659">
        <v>1972</v>
      </c>
      <c r="S1659">
        <v>54</v>
      </c>
    </row>
    <row r="1660" spans="1:19" x14ac:dyDescent="0.35">
      <c r="A1660" s="12">
        <f>marketing_campaign[[#This Row],[Response]]+marketing_campaign[[#This Row],[AcceptedCmp2]]+marketing_campaign[[#This Row],[AcceptedCmp1]]+marketing_campaign[[#This Row],[AcceptedCmp5]]+marketing_campaign[[#This Row],[AcceptedCmp4]]+marketing_campaign[[#This Row],[AcceptedCmp3]]</f>
        <v>0</v>
      </c>
      <c r="B1660" s="11">
        <v>50334</v>
      </c>
      <c r="I1660">
        <v>1981</v>
      </c>
      <c r="S1660">
        <v>45</v>
      </c>
    </row>
    <row r="1661" spans="1:19" x14ac:dyDescent="0.35">
      <c r="A1661" s="11">
        <f>marketing_campaign[[#This Row],[Response]]+marketing_campaign[[#This Row],[AcceptedCmp2]]+marketing_campaign[[#This Row],[AcceptedCmp1]]+marketing_campaign[[#This Row],[AcceptedCmp5]]+marketing_campaign[[#This Row],[AcceptedCmp4]]+marketing_campaign[[#This Row],[AcceptedCmp3]]</f>
        <v>3</v>
      </c>
      <c r="B1661" s="11">
        <v>72066</v>
      </c>
      <c r="I1661">
        <v>1958</v>
      </c>
      <c r="S1661">
        <v>68</v>
      </c>
    </row>
    <row r="1662" spans="1:19" x14ac:dyDescent="0.35">
      <c r="A1662" s="12">
        <f>marketing_campaign[[#This Row],[Response]]+marketing_campaign[[#This Row],[AcceptedCmp2]]+marketing_campaign[[#This Row],[AcceptedCmp1]]+marketing_campaign[[#This Row],[AcceptedCmp5]]+marketing_campaign[[#This Row],[AcceptedCmp4]]+marketing_campaign[[#This Row],[AcceptedCmp3]]</f>
        <v>0</v>
      </c>
      <c r="B1662" s="11">
        <v>50729</v>
      </c>
      <c r="I1662">
        <v>1968</v>
      </c>
      <c r="S1662">
        <v>58</v>
      </c>
    </row>
    <row r="1663" spans="1:19" x14ac:dyDescent="0.35">
      <c r="A1663" s="11">
        <f>marketing_campaign[[#This Row],[Response]]+marketing_campaign[[#This Row],[AcceptedCmp2]]+marketing_campaign[[#This Row],[AcceptedCmp1]]+marketing_campaign[[#This Row],[AcceptedCmp5]]+marketing_campaign[[#This Row],[AcceptedCmp4]]+marketing_campaign[[#This Row],[AcceptedCmp3]]</f>
        <v>0</v>
      </c>
      <c r="B1663" s="11">
        <v>34916</v>
      </c>
      <c r="I1663">
        <v>1976</v>
      </c>
      <c r="S1663">
        <v>50</v>
      </c>
    </row>
    <row r="1664" spans="1:19" x14ac:dyDescent="0.35">
      <c r="A1664" s="12">
        <f>marketing_campaign[[#This Row],[Response]]+marketing_campaign[[#This Row],[AcceptedCmp2]]+marketing_campaign[[#This Row],[AcceptedCmp1]]+marketing_campaign[[#This Row],[AcceptedCmp5]]+marketing_campaign[[#This Row],[AcceptedCmp4]]+marketing_campaign[[#This Row],[AcceptedCmp3]]</f>
        <v>0</v>
      </c>
      <c r="B1664" s="11">
        <v>64892</v>
      </c>
      <c r="I1664">
        <v>1966</v>
      </c>
      <c r="S1664">
        <v>60</v>
      </c>
    </row>
    <row r="1665" spans="1:19" x14ac:dyDescent="0.35">
      <c r="A1665" s="11">
        <f>marketing_campaign[[#This Row],[Response]]+marketing_campaign[[#This Row],[AcceptedCmp2]]+marketing_campaign[[#This Row],[AcceptedCmp1]]+marketing_campaign[[#This Row],[AcceptedCmp5]]+marketing_campaign[[#This Row],[AcceptedCmp4]]+marketing_campaign[[#This Row],[AcceptedCmp3]]</f>
        <v>0</v>
      </c>
      <c r="B1665" s="11">
        <v>43602</v>
      </c>
      <c r="I1665">
        <v>1989</v>
      </c>
      <c r="S1665">
        <v>37</v>
      </c>
    </row>
    <row r="1666" spans="1:19" x14ac:dyDescent="0.35">
      <c r="A1666" s="12">
        <f>marketing_campaign[[#This Row],[Response]]+marketing_campaign[[#This Row],[AcceptedCmp2]]+marketing_campaign[[#This Row],[AcceptedCmp1]]+marketing_campaign[[#This Row],[AcceptedCmp5]]+marketing_campaign[[#This Row],[AcceptedCmp4]]+marketing_campaign[[#This Row],[AcceptedCmp3]]</f>
        <v>0</v>
      </c>
      <c r="B1666" s="11">
        <v>33996</v>
      </c>
      <c r="I1666">
        <v>1985</v>
      </c>
      <c r="S1666">
        <v>41</v>
      </c>
    </row>
    <row r="1667" spans="1:19" x14ac:dyDescent="0.35">
      <c r="A1667" s="11">
        <f>marketing_campaign[[#This Row],[Response]]+marketing_campaign[[#This Row],[AcceptedCmp2]]+marketing_campaign[[#This Row],[AcceptedCmp1]]+marketing_campaign[[#This Row],[AcceptedCmp5]]+marketing_campaign[[#This Row],[AcceptedCmp4]]+marketing_campaign[[#This Row],[AcceptedCmp3]]</f>
        <v>0</v>
      </c>
      <c r="B1667" s="11">
        <v>41473</v>
      </c>
      <c r="I1667">
        <v>1967</v>
      </c>
      <c r="S1667">
        <v>59</v>
      </c>
    </row>
    <row r="1668" spans="1:19" x14ac:dyDescent="0.35">
      <c r="A1668" s="12">
        <f>marketing_campaign[[#This Row],[Response]]+marketing_campaign[[#This Row],[AcceptedCmp2]]+marketing_campaign[[#This Row],[AcceptedCmp1]]+marketing_campaign[[#This Row],[AcceptedCmp5]]+marketing_campaign[[#This Row],[AcceptedCmp4]]+marketing_campaign[[#This Row],[AcceptedCmp3]]</f>
        <v>0</v>
      </c>
      <c r="B1668" s="11">
        <v>63246</v>
      </c>
      <c r="I1668">
        <v>1959</v>
      </c>
      <c r="S1668">
        <v>67</v>
      </c>
    </row>
    <row r="1669" spans="1:19" x14ac:dyDescent="0.35">
      <c r="A1669" s="11">
        <f>marketing_campaign[[#This Row],[Response]]+marketing_campaign[[#This Row],[AcceptedCmp2]]+marketing_campaign[[#This Row],[AcceptedCmp1]]+marketing_campaign[[#This Row],[AcceptedCmp5]]+marketing_campaign[[#This Row],[AcceptedCmp4]]+marketing_campaign[[#This Row],[AcceptedCmp3]]</f>
        <v>0</v>
      </c>
      <c r="B1669" s="11">
        <v>36732</v>
      </c>
      <c r="I1669">
        <v>1970</v>
      </c>
      <c r="S1669">
        <v>56</v>
      </c>
    </row>
    <row r="1670" spans="1:19" x14ac:dyDescent="0.35">
      <c r="A1670" s="12">
        <f>marketing_campaign[[#This Row],[Response]]+marketing_campaign[[#This Row],[AcceptedCmp2]]+marketing_campaign[[#This Row],[AcceptedCmp1]]+marketing_campaign[[#This Row],[AcceptedCmp5]]+marketing_campaign[[#This Row],[AcceptedCmp4]]+marketing_campaign[[#This Row],[AcceptedCmp3]]</f>
        <v>0</v>
      </c>
      <c r="B1670" s="11">
        <v>69084</v>
      </c>
      <c r="I1670">
        <v>1967</v>
      </c>
      <c r="S1670">
        <v>59</v>
      </c>
    </row>
    <row r="1671" spans="1:19" x14ac:dyDescent="0.35">
      <c r="A1671" s="11">
        <f>marketing_campaign[[#This Row],[Response]]+marketing_campaign[[#This Row],[AcceptedCmp2]]+marketing_campaign[[#This Row],[AcceptedCmp1]]+marketing_campaign[[#This Row],[AcceptedCmp5]]+marketing_campaign[[#This Row],[AcceptedCmp4]]+marketing_campaign[[#This Row],[AcceptedCmp3]]</f>
        <v>2</v>
      </c>
      <c r="B1671" s="11">
        <v>77766</v>
      </c>
      <c r="I1671">
        <v>1985</v>
      </c>
      <c r="S1671">
        <v>41</v>
      </c>
    </row>
    <row r="1672" spans="1:19" x14ac:dyDescent="0.35">
      <c r="A1672" s="12">
        <f>marketing_campaign[[#This Row],[Response]]+marketing_campaign[[#This Row],[AcceptedCmp2]]+marketing_campaign[[#This Row],[AcceptedCmp1]]+marketing_campaign[[#This Row],[AcceptedCmp5]]+marketing_campaign[[#This Row],[AcceptedCmp4]]+marketing_campaign[[#This Row],[AcceptedCmp3]]</f>
        <v>3</v>
      </c>
      <c r="B1672" s="11">
        <v>37929</v>
      </c>
      <c r="I1672">
        <v>1951</v>
      </c>
      <c r="S1672">
        <v>75</v>
      </c>
    </row>
    <row r="1673" spans="1:19" x14ac:dyDescent="0.35">
      <c r="A1673" s="11">
        <f>marketing_campaign[[#This Row],[Response]]+marketing_campaign[[#This Row],[AcceptedCmp2]]+marketing_campaign[[#This Row],[AcceptedCmp1]]+marketing_campaign[[#This Row],[AcceptedCmp5]]+marketing_campaign[[#This Row],[AcceptedCmp4]]+marketing_campaign[[#This Row],[AcceptedCmp3]]</f>
        <v>0</v>
      </c>
      <c r="B1673" s="11">
        <v>86610</v>
      </c>
      <c r="I1673">
        <v>1986</v>
      </c>
      <c r="S1673">
        <v>40</v>
      </c>
    </row>
    <row r="1674" spans="1:19" x14ac:dyDescent="0.35">
      <c r="A1674" s="12">
        <f>marketing_campaign[[#This Row],[Response]]+marketing_campaign[[#This Row],[AcceptedCmp2]]+marketing_campaign[[#This Row],[AcceptedCmp1]]+marketing_campaign[[#This Row],[AcceptedCmp5]]+marketing_campaign[[#This Row],[AcceptedCmp4]]+marketing_campaign[[#This Row],[AcceptedCmp3]]</f>
        <v>2</v>
      </c>
      <c r="B1674" s="11">
        <v>80141</v>
      </c>
      <c r="I1674">
        <v>1955</v>
      </c>
      <c r="S1674">
        <v>71</v>
      </c>
    </row>
    <row r="1675" spans="1:19" x14ac:dyDescent="0.35">
      <c r="A1675" s="11">
        <f>marketing_campaign[[#This Row],[Response]]+marketing_campaign[[#This Row],[AcceptedCmp2]]+marketing_campaign[[#This Row],[AcceptedCmp1]]+marketing_campaign[[#This Row],[AcceptedCmp5]]+marketing_campaign[[#This Row],[AcceptedCmp4]]+marketing_campaign[[#This Row],[AcceptedCmp3]]</f>
        <v>1</v>
      </c>
      <c r="B1675" s="11">
        <v>72635</v>
      </c>
      <c r="I1675">
        <v>1970</v>
      </c>
      <c r="S1675">
        <v>56</v>
      </c>
    </row>
    <row r="1676" spans="1:19" x14ac:dyDescent="0.35">
      <c r="A1676" s="12">
        <f>marketing_campaign[[#This Row],[Response]]+marketing_campaign[[#This Row],[AcceptedCmp2]]+marketing_campaign[[#This Row],[AcceptedCmp1]]+marketing_campaign[[#This Row],[AcceptedCmp5]]+marketing_campaign[[#This Row],[AcceptedCmp4]]+marketing_campaign[[#This Row],[AcceptedCmp3]]</f>
        <v>0</v>
      </c>
      <c r="B1676" s="11">
        <v>69016</v>
      </c>
      <c r="I1676">
        <v>1991</v>
      </c>
      <c r="S1676">
        <v>35</v>
      </c>
    </row>
    <row r="1677" spans="1:19" x14ac:dyDescent="0.35">
      <c r="A1677" s="11">
        <f>marketing_campaign[[#This Row],[Response]]+marketing_campaign[[#This Row],[AcceptedCmp2]]+marketing_campaign[[#This Row],[AcceptedCmp1]]+marketing_campaign[[#This Row],[AcceptedCmp5]]+marketing_campaign[[#This Row],[AcceptedCmp4]]+marketing_campaign[[#This Row],[AcceptedCmp3]]</f>
        <v>0</v>
      </c>
      <c r="B1677" s="11">
        <v>20193</v>
      </c>
      <c r="I1677">
        <v>1975</v>
      </c>
      <c r="S1677">
        <v>51</v>
      </c>
    </row>
    <row r="1678" spans="1:19" x14ac:dyDescent="0.35">
      <c r="A1678" s="12">
        <f>marketing_campaign[[#This Row],[Response]]+marketing_campaign[[#This Row],[AcceptedCmp2]]+marketing_campaign[[#This Row],[AcceptedCmp1]]+marketing_campaign[[#This Row],[AcceptedCmp5]]+marketing_campaign[[#This Row],[AcceptedCmp4]]+marketing_campaign[[#This Row],[AcceptedCmp3]]</f>
        <v>0</v>
      </c>
      <c r="B1678" s="11">
        <v>27573</v>
      </c>
      <c r="I1678">
        <v>1979</v>
      </c>
      <c r="S1678">
        <v>47</v>
      </c>
    </row>
    <row r="1679" spans="1:19" x14ac:dyDescent="0.35">
      <c r="A1679" s="11">
        <f>marketing_campaign[[#This Row],[Response]]+marketing_campaign[[#This Row],[AcceptedCmp2]]+marketing_campaign[[#This Row],[AcceptedCmp1]]+marketing_campaign[[#This Row],[AcceptedCmp5]]+marketing_campaign[[#This Row],[AcceptedCmp4]]+marketing_campaign[[#This Row],[AcceptedCmp3]]</f>
        <v>0</v>
      </c>
      <c r="B1679" s="11">
        <v>15862</v>
      </c>
      <c r="I1679">
        <v>1976</v>
      </c>
      <c r="S1679">
        <v>50</v>
      </c>
    </row>
    <row r="1680" spans="1:19" x14ac:dyDescent="0.35">
      <c r="A1680" s="12">
        <f>marketing_campaign[[#This Row],[Response]]+marketing_campaign[[#This Row],[AcceptedCmp2]]+marketing_campaign[[#This Row],[AcceptedCmp1]]+marketing_campaign[[#This Row],[AcceptedCmp5]]+marketing_campaign[[#This Row],[AcceptedCmp4]]+marketing_campaign[[#This Row],[AcceptedCmp3]]</f>
        <v>0</v>
      </c>
      <c r="B1680" s="11">
        <v>49544</v>
      </c>
      <c r="I1680">
        <v>1980</v>
      </c>
      <c r="S1680">
        <v>46</v>
      </c>
    </row>
    <row r="1681" spans="1:19" x14ac:dyDescent="0.35">
      <c r="A1681" s="11">
        <f>marketing_campaign[[#This Row],[Response]]+marketing_campaign[[#This Row],[AcceptedCmp2]]+marketing_campaign[[#This Row],[AcceptedCmp1]]+marketing_campaign[[#This Row],[AcceptedCmp5]]+marketing_campaign[[#This Row],[AcceptedCmp4]]+marketing_campaign[[#This Row],[AcceptedCmp3]]</f>
        <v>0</v>
      </c>
      <c r="B1681" s="11">
        <v>33228</v>
      </c>
      <c r="I1681">
        <v>1978</v>
      </c>
      <c r="S1681">
        <v>48</v>
      </c>
    </row>
    <row r="1682" spans="1:19" x14ac:dyDescent="0.35">
      <c r="A1682" s="12">
        <f>marketing_campaign[[#This Row],[Response]]+marketing_campaign[[#This Row],[AcceptedCmp2]]+marketing_campaign[[#This Row],[AcceptedCmp1]]+marketing_campaign[[#This Row],[AcceptedCmp5]]+marketing_campaign[[#This Row],[AcceptedCmp4]]+marketing_campaign[[#This Row],[AcceptedCmp3]]</f>
        <v>1</v>
      </c>
      <c r="B1682" s="11">
        <v>70440</v>
      </c>
      <c r="I1682">
        <v>1971</v>
      </c>
      <c r="S1682">
        <v>55</v>
      </c>
    </row>
    <row r="1683" spans="1:19" x14ac:dyDescent="0.35">
      <c r="A1683" s="11">
        <f>marketing_campaign[[#This Row],[Response]]+marketing_campaign[[#This Row],[AcceptedCmp2]]+marketing_campaign[[#This Row],[AcceptedCmp1]]+marketing_campaign[[#This Row],[AcceptedCmp5]]+marketing_campaign[[#This Row],[AcceptedCmp4]]+marketing_campaign[[#This Row],[AcceptedCmp3]]</f>
        <v>0</v>
      </c>
      <c r="B1683" s="11">
        <v>38232</v>
      </c>
      <c r="I1683">
        <v>1955</v>
      </c>
      <c r="S1683">
        <v>71</v>
      </c>
    </row>
    <row r="1684" spans="1:19" x14ac:dyDescent="0.35">
      <c r="A1684" s="12">
        <f>marketing_campaign[[#This Row],[Response]]+marketing_campaign[[#This Row],[AcceptedCmp2]]+marketing_campaign[[#This Row],[AcceptedCmp1]]+marketing_campaign[[#This Row],[AcceptedCmp5]]+marketing_campaign[[#This Row],[AcceptedCmp4]]+marketing_campaign[[#This Row],[AcceptedCmp3]]</f>
        <v>0</v>
      </c>
      <c r="B1684" s="11">
        <v>22554</v>
      </c>
      <c r="I1684">
        <v>1983</v>
      </c>
      <c r="S1684">
        <v>43</v>
      </c>
    </row>
    <row r="1685" spans="1:19" x14ac:dyDescent="0.35">
      <c r="A1685" s="11">
        <f>marketing_campaign[[#This Row],[Response]]+marketing_campaign[[#This Row],[AcceptedCmp2]]+marketing_campaign[[#This Row],[AcceptedCmp1]]+marketing_campaign[[#This Row],[AcceptedCmp5]]+marketing_campaign[[#This Row],[AcceptedCmp4]]+marketing_campaign[[#This Row],[AcceptedCmp3]]</f>
        <v>0</v>
      </c>
      <c r="B1685" s="11">
        <v>23536</v>
      </c>
      <c r="I1685">
        <v>1952</v>
      </c>
      <c r="S1685">
        <v>74</v>
      </c>
    </row>
    <row r="1686" spans="1:19" x14ac:dyDescent="0.35">
      <c r="A1686" s="12">
        <f>marketing_campaign[[#This Row],[Response]]+marketing_campaign[[#This Row],[AcceptedCmp2]]+marketing_campaign[[#This Row],[AcceptedCmp1]]+marketing_campaign[[#This Row],[AcceptedCmp5]]+marketing_campaign[[#This Row],[AcceptedCmp4]]+marketing_campaign[[#This Row],[AcceptedCmp3]]</f>
        <v>0</v>
      </c>
      <c r="B1686" s="11">
        <v>49413</v>
      </c>
      <c r="I1686">
        <v>1969</v>
      </c>
      <c r="S1686">
        <v>57</v>
      </c>
    </row>
    <row r="1687" spans="1:19" x14ac:dyDescent="0.35">
      <c r="A1687" s="11">
        <f>marketing_campaign[[#This Row],[Response]]+marketing_campaign[[#This Row],[AcceptedCmp2]]+marketing_campaign[[#This Row],[AcceptedCmp1]]+marketing_campaign[[#This Row],[AcceptedCmp5]]+marketing_campaign[[#This Row],[AcceptedCmp4]]+marketing_campaign[[#This Row],[AcceptedCmp3]]</f>
        <v>0</v>
      </c>
      <c r="B1687" s="11">
        <v>42231</v>
      </c>
      <c r="I1687">
        <v>1980</v>
      </c>
      <c r="S1687">
        <v>46</v>
      </c>
    </row>
    <row r="1688" spans="1:19" x14ac:dyDescent="0.35">
      <c r="A1688" s="12">
        <f>marketing_campaign[[#This Row],[Response]]+marketing_campaign[[#This Row],[AcceptedCmp2]]+marketing_campaign[[#This Row],[AcceptedCmp1]]+marketing_campaign[[#This Row],[AcceptedCmp5]]+marketing_campaign[[#This Row],[AcceptedCmp4]]+marketing_campaign[[#This Row],[AcceptedCmp3]]</f>
        <v>1</v>
      </c>
      <c r="B1688" s="11">
        <v>78789</v>
      </c>
      <c r="I1688">
        <v>1968</v>
      </c>
      <c r="S1688">
        <v>58</v>
      </c>
    </row>
    <row r="1689" spans="1:19" x14ac:dyDescent="0.35">
      <c r="A1689" s="11">
        <f>marketing_campaign[[#This Row],[Response]]+marketing_campaign[[#This Row],[AcceptedCmp2]]+marketing_campaign[[#This Row],[AcceptedCmp1]]+marketing_campaign[[#This Row],[AcceptedCmp5]]+marketing_campaign[[#This Row],[AcceptedCmp4]]+marketing_campaign[[#This Row],[AcceptedCmp3]]</f>
        <v>3</v>
      </c>
      <c r="B1689" s="11">
        <v>56534</v>
      </c>
      <c r="I1689">
        <v>1971</v>
      </c>
      <c r="S1689">
        <v>55</v>
      </c>
    </row>
    <row r="1690" spans="1:19" x14ac:dyDescent="0.35">
      <c r="A1690" s="12">
        <f>marketing_campaign[[#This Row],[Response]]+marketing_campaign[[#This Row],[AcceptedCmp2]]+marketing_campaign[[#This Row],[AcceptedCmp1]]+marketing_campaign[[#This Row],[AcceptedCmp5]]+marketing_campaign[[#This Row],[AcceptedCmp4]]+marketing_campaign[[#This Row],[AcceptedCmp3]]</f>
        <v>0</v>
      </c>
      <c r="B1690" s="11">
        <v>58350</v>
      </c>
      <c r="I1690">
        <v>1989</v>
      </c>
      <c r="S1690">
        <v>37</v>
      </c>
    </row>
    <row r="1691" spans="1:19" x14ac:dyDescent="0.35">
      <c r="A1691" s="11">
        <f>marketing_campaign[[#This Row],[Response]]+marketing_campaign[[#This Row],[AcceptedCmp2]]+marketing_campaign[[#This Row],[AcceptedCmp1]]+marketing_campaign[[#This Row],[AcceptedCmp5]]+marketing_campaign[[#This Row],[AcceptedCmp4]]+marketing_campaign[[#This Row],[AcceptedCmp3]]</f>
        <v>0</v>
      </c>
      <c r="B1691" s="11">
        <v>81217</v>
      </c>
      <c r="I1691">
        <v>1951</v>
      </c>
      <c r="S1691">
        <v>75</v>
      </c>
    </row>
    <row r="1692" spans="1:19" x14ac:dyDescent="0.35">
      <c r="A1692" s="12">
        <f>marketing_campaign[[#This Row],[Response]]+marketing_campaign[[#This Row],[AcceptedCmp2]]+marketing_campaign[[#This Row],[AcceptedCmp1]]+marketing_campaign[[#This Row],[AcceptedCmp5]]+marketing_campaign[[#This Row],[AcceptedCmp4]]+marketing_campaign[[#This Row],[AcceptedCmp3]]</f>
        <v>0</v>
      </c>
      <c r="B1692" s="11">
        <v>49090</v>
      </c>
      <c r="I1692">
        <v>1987</v>
      </c>
      <c r="S1692">
        <v>39</v>
      </c>
    </row>
    <row r="1693" spans="1:19" x14ac:dyDescent="0.35">
      <c r="A1693" s="11">
        <f>marketing_campaign[[#This Row],[Response]]+marketing_campaign[[#This Row],[AcceptedCmp2]]+marketing_campaign[[#This Row],[AcceptedCmp1]]+marketing_campaign[[#This Row],[AcceptedCmp5]]+marketing_campaign[[#This Row],[AcceptedCmp4]]+marketing_campaign[[#This Row],[AcceptedCmp3]]</f>
        <v>0</v>
      </c>
      <c r="B1693" s="11">
        <v>61787</v>
      </c>
      <c r="I1693">
        <v>1985</v>
      </c>
      <c r="S1693">
        <v>41</v>
      </c>
    </row>
    <row r="1694" spans="1:19" x14ac:dyDescent="0.35">
      <c r="A1694" s="12">
        <f>marketing_campaign[[#This Row],[Response]]+marketing_campaign[[#This Row],[AcceptedCmp2]]+marketing_campaign[[#This Row],[AcceptedCmp1]]+marketing_campaign[[#This Row],[AcceptedCmp5]]+marketing_campaign[[#This Row],[AcceptedCmp4]]+marketing_campaign[[#This Row],[AcceptedCmp3]]</f>
        <v>0</v>
      </c>
      <c r="B1694" s="11">
        <v>18169</v>
      </c>
      <c r="I1694">
        <v>1981</v>
      </c>
      <c r="S1694">
        <v>45</v>
      </c>
    </row>
    <row r="1695" spans="1:19" x14ac:dyDescent="0.35">
      <c r="A1695" s="11">
        <f>marketing_campaign[[#This Row],[Response]]+marketing_campaign[[#This Row],[AcceptedCmp2]]+marketing_campaign[[#This Row],[AcceptedCmp1]]+marketing_campaign[[#This Row],[AcceptedCmp5]]+marketing_campaign[[#This Row],[AcceptedCmp4]]+marketing_campaign[[#This Row],[AcceptedCmp3]]</f>
        <v>0</v>
      </c>
      <c r="B1695" s="11">
        <v>24336</v>
      </c>
      <c r="I1695">
        <v>1990</v>
      </c>
      <c r="S1695">
        <v>36</v>
      </c>
    </row>
    <row r="1696" spans="1:19" x14ac:dyDescent="0.35">
      <c r="A1696" s="12">
        <f>marketing_campaign[[#This Row],[Response]]+marketing_campaign[[#This Row],[AcceptedCmp2]]+marketing_campaign[[#This Row],[AcceptedCmp1]]+marketing_campaign[[#This Row],[AcceptedCmp5]]+marketing_campaign[[#This Row],[AcceptedCmp4]]+marketing_campaign[[#This Row],[AcceptedCmp3]]</f>
        <v>0</v>
      </c>
      <c r="B1696" s="11">
        <v>18222</v>
      </c>
      <c r="I1696">
        <v>1952</v>
      </c>
      <c r="S1696">
        <v>74</v>
      </c>
    </row>
    <row r="1697" spans="1:19" x14ac:dyDescent="0.35">
      <c r="A1697" s="11">
        <f>marketing_campaign[[#This Row],[Response]]+marketing_campaign[[#This Row],[AcceptedCmp2]]+marketing_campaign[[#This Row],[AcceptedCmp1]]+marketing_campaign[[#This Row],[AcceptedCmp5]]+marketing_campaign[[#This Row],[AcceptedCmp4]]+marketing_campaign[[#This Row],[AcceptedCmp3]]</f>
        <v>0</v>
      </c>
      <c r="B1697" s="11">
        <v>62335</v>
      </c>
      <c r="I1697">
        <v>1971</v>
      </c>
      <c r="S1697">
        <v>55</v>
      </c>
    </row>
    <row r="1698" spans="1:19" x14ac:dyDescent="0.35">
      <c r="A1698" s="12">
        <f>marketing_campaign[[#This Row],[Response]]+marketing_campaign[[#This Row],[AcceptedCmp2]]+marketing_campaign[[#This Row],[AcceptedCmp1]]+marketing_campaign[[#This Row],[AcceptedCmp5]]+marketing_campaign[[#This Row],[AcceptedCmp4]]+marketing_campaign[[#This Row],[AcceptedCmp3]]</f>
        <v>0</v>
      </c>
      <c r="B1698" s="11">
        <v>42033</v>
      </c>
      <c r="I1698">
        <v>1983</v>
      </c>
      <c r="S1698">
        <v>43</v>
      </c>
    </row>
    <row r="1699" spans="1:19" x14ac:dyDescent="0.35">
      <c r="A1699" s="11">
        <f>marketing_campaign[[#This Row],[Response]]+marketing_campaign[[#This Row],[AcceptedCmp2]]+marketing_campaign[[#This Row],[AcceptedCmp1]]+marketing_campaign[[#This Row],[AcceptedCmp5]]+marketing_campaign[[#This Row],[AcceptedCmp4]]+marketing_campaign[[#This Row],[AcceptedCmp3]]</f>
        <v>1</v>
      </c>
      <c r="B1699" s="11">
        <v>86580</v>
      </c>
      <c r="I1699">
        <v>1957</v>
      </c>
      <c r="S1699">
        <v>69</v>
      </c>
    </row>
    <row r="1700" spans="1:19" x14ac:dyDescent="0.35">
      <c r="A1700" s="12">
        <f>marketing_campaign[[#This Row],[Response]]+marketing_campaign[[#This Row],[AcceptedCmp2]]+marketing_campaign[[#This Row],[AcceptedCmp1]]+marketing_campaign[[#This Row],[AcceptedCmp5]]+marketing_campaign[[#This Row],[AcceptedCmp4]]+marketing_campaign[[#This Row],[AcceptedCmp3]]</f>
        <v>0</v>
      </c>
      <c r="B1700" s="11">
        <v>41437</v>
      </c>
      <c r="I1700">
        <v>1951</v>
      </c>
      <c r="S1700">
        <v>75</v>
      </c>
    </row>
    <row r="1701" spans="1:19" x14ac:dyDescent="0.35">
      <c r="A1701" s="11">
        <f>marketing_campaign[[#This Row],[Response]]+marketing_campaign[[#This Row],[AcceptedCmp2]]+marketing_campaign[[#This Row],[AcceptedCmp1]]+marketing_campaign[[#This Row],[AcceptedCmp5]]+marketing_campaign[[#This Row],[AcceptedCmp4]]+marketing_campaign[[#This Row],[AcceptedCmp3]]</f>
        <v>0</v>
      </c>
      <c r="B1701" s="11">
        <v>73705</v>
      </c>
      <c r="I1701">
        <v>1976</v>
      </c>
      <c r="S1701">
        <v>50</v>
      </c>
    </row>
    <row r="1702" spans="1:19" x14ac:dyDescent="0.35">
      <c r="A1702" s="12">
        <f>marketing_campaign[[#This Row],[Response]]+marketing_campaign[[#This Row],[AcceptedCmp2]]+marketing_campaign[[#This Row],[AcceptedCmp1]]+marketing_campaign[[#This Row],[AcceptedCmp5]]+marketing_campaign[[#This Row],[AcceptedCmp4]]+marketing_campaign[[#This Row],[AcceptedCmp3]]</f>
        <v>0</v>
      </c>
      <c r="B1702" s="11">
        <v>61064</v>
      </c>
      <c r="I1702">
        <v>1955</v>
      </c>
      <c r="S1702">
        <v>71</v>
      </c>
    </row>
    <row r="1703" spans="1:19" x14ac:dyDescent="0.35">
      <c r="A1703" s="11">
        <f>marketing_campaign[[#This Row],[Response]]+marketing_campaign[[#This Row],[AcceptedCmp2]]+marketing_campaign[[#This Row],[AcceptedCmp1]]+marketing_campaign[[#This Row],[AcceptedCmp5]]+marketing_campaign[[#This Row],[AcceptedCmp4]]+marketing_campaign[[#This Row],[AcceptedCmp3]]</f>
        <v>0</v>
      </c>
      <c r="B1703" s="11">
        <v>38452</v>
      </c>
      <c r="I1703">
        <v>1989</v>
      </c>
      <c r="S1703">
        <v>37</v>
      </c>
    </row>
    <row r="1704" spans="1:19" x14ac:dyDescent="0.35">
      <c r="A1704" s="12">
        <f>marketing_campaign[[#This Row],[Response]]+marketing_campaign[[#This Row],[AcceptedCmp2]]+marketing_campaign[[#This Row],[AcceptedCmp1]]+marketing_campaign[[#This Row],[AcceptedCmp5]]+marketing_campaign[[#This Row],[AcceptedCmp4]]+marketing_campaign[[#This Row],[AcceptedCmp3]]</f>
        <v>0</v>
      </c>
      <c r="B1704" s="11">
        <v>18358</v>
      </c>
      <c r="I1704">
        <v>1973</v>
      </c>
      <c r="S1704">
        <v>53</v>
      </c>
    </row>
    <row r="1705" spans="1:19" x14ac:dyDescent="0.35">
      <c r="A1705" s="11">
        <f>marketing_campaign[[#This Row],[Response]]+marketing_campaign[[#This Row],[AcceptedCmp2]]+marketing_campaign[[#This Row],[AcceptedCmp1]]+marketing_campaign[[#This Row],[AcceptedCmp5]]+marketing_campaign[[#This Row],[AcceptedCmp4]]+marketing_campaign[[#This Row],[AcceptedCmp3]]</f>
        <v>0</v>
      </c>
      <c r="B1705" s="11">
        <v>55012</v>
      </c>
      <c r="I1705">
        <v>1973</v>
      </c>
      <c r="S1705">
        <v>53</v>
      </c>
    </row>
    <row r="1706" spans="1:19" x14ac:dyDescent="0.35">
      <c r="A1706" s="12">
        <f>marketing_campaign[[#This Row],[Response]]+marketing_campaign[[#This Row],[AcceptedCmp2]]+marketing_campaign[[#This Row],[AcceptedCmp1]]+marketing_campaign[[#This Row],[AcceptedCmp5]]+marketing_campaign[[#This Row],[AcceptedCmp4]]+marketing_campaign[[#This Row],[AcceptedCmp3]]</f>
        <v>1</v>
      </c>
      <c r="B1706" s="11">
        <v>9722</v>
      </c>
      <c r="I1706">
        <v>1984</v>
      </c>
      <c r="S1706">
        <v>42</v>
      </c>
    </row>
    <row r="1707" spans="1:19" x14ac:dyDescent="0.35">
      <c r="A1707" s="11">
        <f>marketing_campaign[[#This Row],[Response]]+marketing_campaign[[#This Row],[AcceptedCmp2]]+marketing_campaign[[#This Row],[AcceptedCmp1]]+marketing_campaign[[#This Row],[AcceptedCmp5]]+marketing_campaign[[#This Row],[AcceptedCmp4]]+marketing_campaign[[#This Row],[AcceptedCmp3]]</f>
        <v>0</v>
      </c>
      <c r="B1707" s="11">
        <v>38175</v>
      </c>
      <c r="I1707">
        <v>1956</v>
      </c>
      <c r="S1707">
        <v>70</v>
      </c>
    </row>
    <row r="1708" spans="1:19" x14ac:dyDescent="0.35">
      <c r="A1708" s="12">
        <f>marketing_campaign[[#This Row],[Response]]+marketing_campaign[[#This Row],[AcceptedCmp2]]+marketing_campaign[[#This Row],[AcceptedCmp1]]+marketing_campaign[[#This Row],[AcceptedCmp5]]+marketing_campaign[[#This Row],[AcceptedCmp4]]+marketing_campaign[[#This Row],[AcceptedCmp3]]</f>
        <v>1</v>
      </c>
      <c r="B1708" s="11">
        <v>58656</v>
      </c>
      <c r="I1708">
        <v>1965</v>
      </c>
      <c r="S1708">
        <v>61</v>
      </c>
    </row>
    <row r="1709" spans="1:19" x14ac:dyDescent="0.35">
      <c r="A1709" s="11">
        <f>marketing_campaign[[#This Row],[Response]]+marketing_campaign[[#This Row],[AcceptedCmp2]]+marketing_campaign[[#This Row],[AcceptedCmp1]]+marketing_campaign[[#This Row],[AcceptedCmp5]]+marketing_campaign[[#This Row],[AcceptedCmp4]]+marketing_campaign[[#This Row],[AcceptedCmp3]]</f>
        <v>0</v>
      </c>
      <c r="B1709" s="11">
        <v>52117</v>
      </c>
      <c r="I1709">
        <v>1978</v>
      </c>
      <c r="S1709">
        <v>48</v>
      </c>
    </row>
    <row r="1710" spans="1:19" x14ac:dyDescent="0.35">
      <c r="A1710" s="12">
        <f>marketing_campaign[[#This Row],[Response]]+marketing_campaign[[#This Row],[AcceptedCmp2]]+marketing_campaign[[#This Row],[AcceptedCmp1]]+marketing_campaign[[#This Row],[AcceptedCmp5]]+marketing_campaign[[#This Row],[AcceptedCmp4]]+marketing_campaign[[#This Row],[AcceptedCmp3]]</f>
        <v>0</v>
      </c>
      <c r="B1710" s="11">
        <v>64813</v>
      </c>
      <c r="I1710">
        <v>1973</v>
      </c>
      <c r="S1710">
        <v>53</v>
      </c>
    </row>
    <row r="1711" spans="1:19" x14ac:dyDescent="0.35">
      <c r="A1711" s="11">
        <f>marketing_campaign[[#This Row],[Response]]+marketing_campaign[[#This Row],[AcceptedCmp2]]+marketing_campaign[[#This Row],[AcceptedCmp1]]+marketing_campaign[[#This Row],[AcceptedCmp5]]+marketing_campaign[[#This Row],[AcceptedCmp4]]+marketing_campaign[[#This Row],[AcceptedCmp3]]</f>
        <v>0</v>
      </c>
      <c r="B1711" s="11">
        <v>54222</v>
      </c>
      <c r="I1711">
        <v>1986</v>
      </c>
      <c r="S1711">
        <v>40</v>
      </c>
    </row>
    <row r="1712" spans="1:19" x14ac:dyDescent="0.35">
      <c r="A1712" s="12">
        <f>marketing_campaign[[#This Row],[Response]]+marketing_campaign[[#This Row],[AcceptedCmp2]]+marketing_campaign[[#This Row],[AcceptedCmp1]]+marketing_campaign[[#This Row],[AcceptedCmp5]]+marketing_campaign[[#This Row],[AcceptedCmp4]]+marketing_campaign[[#This Row],[AcceptedCmp3]]</f>
        <v>5</v>
      </c>
      <c r="B1712" s="11">
        <v>83512</v>
      </c>
      <c r="I1712">
        <v>1959</v>
      </c>
      <c r="S1712">
        <v>67</v>
      </c>
    </row>
    <row r="1713" spans="1:19" x14ac:dyDescent="0.35">
      <c r="A1713" s="11">
        <f>marketing_campaign[[#This Row],[Response]]+marketing_campaign[[#This Row],[AcceptedCmp2]]+marketing_campaign[[#This Row],[AcceptedCmp1]]+marketing_campaign[[#This Row],[AcceptedCmp5]]+marketing_campaign[[#This Row],[AcceptedCmp4]]+marketing_campaign[[#This Row],[AcceptedCmp3]]</f>
        <v>4</v>
      </c>
      <c r="B1713" s="11">
        <v>77520</v>
      </c>
      <c r="I1713">
        <v>1978</v>
      </c>
      <c r="S1713">
        <v>48</v>
      </c>
    </row>
    <row r="1714" spans="1:19" x14ac:dyDescent="0.35">
      <c r="A1714" s="12">
        <f>marketing_campaign[[#This Row],[Response]]+marketing_campaign[[#This Row],[AcceptedCmp2]]+marketing_campaign[[#This Row],[AcceptedCmp1]]+marketing_campaign[[#This Row],[AcceptedCmp5]]+marketing_campaign[[#This Row],[AcceptedCmp4]]+marketing_campaign[[#This Row],[AcceptedCmp3]]</f>
        <v>0</v>
      </c>
      <c r="B1714" s="11">
        <v>41154</v>
      </c>
      <c r="I1714">
        <v>1966</v>
      </c>
      <c r="S1714">
        <v>60</v>
      </c>
    </row>
    <row r="1715" spans="1:19" x14ac:dyDescent="0.35">
      <c r="A1715" s="11">
        <f>marketing_campaign[[#This Row],[Response]]+marketing_campaign[[#This Row],[AcceptedCmp2]]+marketing_campaign[[#This Row],[AcceptedCmp1]]+marketing_campaign[[#This Row],[AcceptedCmp5]]+marketing_campaign[[#This Row],[AcceptedCmp4]]+marketing_campaign[[#This Row],[AcceptedCmp3]]</f>
        <v>1</v>
      </c>
      <c r="B1715" s="11">
        <v>80398</v>
      </c>
      <c r="I1715">
        <v>1992</v>
      </c>
      <c r="S1715">
        <v>34</v>
      </c>
    </row>
    <row r="1716" spans="1:19" x14ac:dyDescent="0.35">
      <c r="A1716" s="12">
        <f>marketing_campaign[[#This Row],[Response]]+marketing_campaign[[#This Row],[AcceptedCmp2]]+marketing_campaign[[#This Row],[AcceptedCmp1]]+marketing_campaign[[#This Row],[AcceptedCmp5]]+marketing_campaign[[#This Row],[AcceptedCmp4]]+marketing_campaign[[#This Row],[AcceptedCmp3]]</f>
        <v>0</v>
      </c>
      <c r="B1716" s="11">
        <v>18746</v>
      </c>
      <c r="I1716">
        <v>1984</v>
      </c>
      <c r="S1716">
        <v>42</v>
      </c>
    </row>
    <row r="1717" spans="1:19" x14ac:dyDescent="0.35">
      <c r="A1717" s="11">
        <f>marketing_campaign[[#This Row],[Response]]+marketing_campaign[[#This Row],[AcceptedCmp2]]+marketing_campaign[[#This Row],[AcceptedCmp1]]+marketing_campaign[[#This Row],[AcceptedCmp5]]+marketing_campaign[[#This Row],[AcceptedCmp4]]+marketing_campaign[[#This Row],[AcceptedCmp3]]</f>
        <v>0</v>
      </c>
      <c r="B1717" s="11">
        <v>35196</v>
      </c>
      <c r="I1717">
        <v>1956</v>
      </c>
      <c r="S1717">
        <v>70</v>
      </c>
    </row>
    <row r="1718" spans="1:19" x14ac:dyDescent="0.35">
      <c r="A1718" s="12">
        <f>marketing_campaign[[#This Row],[Response]]+marketing_campaign[[#This Row],[AcceptedCmp2]]+marketing_campaign[[#This Row],[AcceptedCmp1]]+marketing_campaign[[#This Row],[AcceptedCmp5]]+marketing_campaign[[#This Row],[AcceptedCmp4]]+marketing_campaign[[#This Row],[AcceptedCmp3]]</f>
        <v>0</v>
      </c>
      <c r="B1718" s="11">
        <v>60230</v>
      </c>
      <c r="I1718">
        <v>1977</v>
      </c>
      <c r="S1718">
        <v>49</v>
      </c>
    </row>
    <row r="1719" spans="1:19" x14ac:dyDescent="0.35">
      <c r="A1719" s="11">
        <f>marketing_campaign[[#This Row],[Response]]+marketing_campaign[[#This Row],[AcceptedCmp2]]+marketing_campaign[[#This Row],[AcceptedCmp1]]+marketing_campaign[[#This Row],[AcceptedCmp5]]+marketing_campaign[[#This Row],[AcceptedCmp4]]+marketing_campaign[[#This Row],[AcceptedCmp3]]</f>
        <v>0</v>
      </c>
      <c r="B1719" s="11">
        <v>22108</v>
      </c>
      <c r="I1719">
        <v>1974</v>
      </c>
      <c r="S1719">
        <v>52</v>
      </c>
    </row>
    <row r="1720" spans="1:19" x14ac:dyDescent="0.35">
      <c r="A1720" s="12">
        <f>marketing_campaign[[#This Row],[Response]]+marketing_campaign[[#This Row],[AcceptedCmp2]]+marketing_campaign[[#This Row],[AcceptedCmp1]]+marketing_campaign[[#This Row],[AcceptedCmp5]]+marketing_campaign[[#This Row],[AcceptedCmp4]]+marketing_campaign[[#This Row],[AcceptedCmp3]]</f>
        <v>0</v>
      </c>
      <c r="B1720" s="11">
        <v>44392</v>
      </c>
      <c r="I1720">
        <v>1976</v>
      </c>
      <c r="S1720">
        <v>50</v>
      </c>
    </row>
    <row r="1721" spans="1:19" x14ac:dyDescent="0.35">
      <c r="A1721" s="11">
        <f>marketing_campaign[[#This Row],[Response]]+marketing_campaign[[#This Row],[AcceptedCmp2]]+marketing_campaign[[#This Row],[AcceptedCmp1]]+marketing_campaign[[#This Row],[AcceptedCmp5]]+marketing_campaign[[#This Row],[AcceptedCmp4]]+marketing_campaign[[#This Row],[AcceptedCmp3]]</f>
        <v>2</v>
      </c>
      <c r="B1721" s="11">
        <v>55424</v>
      </c>
      <c r="I1721">
        <v>1979</v>
      </c>
      <c r="S1721">
        <v>47</v>
      </c>
    </row>
    <row r="1722" spans="1:19" x14ac:dyDescent="0.35">
      <c r="A1722" s="12">
        <f>marketing_campaign[[#This Row],[Response]]+marketing_campaign[[#This Row],[AcceptedCmp2]]+marketing_campaign[[#This Row],[AcceptedCmp1]]+marketing_campaign[[#This Row],[AcceptedCmp5]]+marketing_campaign[[#This Row],[AcceptedCmp4]]+marketing_campaign[[#This Row],[AcceptedCmp3]]</f>
        <v>0</v>
      </c>
      <c r="B1722" s="11">
        <v>17688</v>
      </c>
      <c r="I1722">
        <v>1983</v>
      </c>
      <c r="S1722">
        <v>43</v>
      </c>
    </row>
    <row r="1723" spans="1:19" x14ac:dyDescent="0.35">
      <c r="A1723" s="11">
        <f>marketing_campaign[[#This Row],[Response]]+marketing_campaign[[#This Row],[AcceptedCmp2]]+marketing_campaign[[#This Row],[AcceptedCmp1]]+marketing_campaign[[#This Row],[AcceptedCmp5]]+marketing_campaign[[#This Row],[AcceptedCmp4]]+marketing_campaign[[#This Row],[AcceptedCmp3]]</f>
        <v>4</v>
      </c>
      <c r="B1723" s="11">
        <v>92491</v>
      </c>
      <c r="I1723">
        <v>1991</v>
      </c>
      <c r="S1723">
        <v>35</v>
      </c>
    </row>
    <row r="1724" spans="1:19" x14ac:dyDescent="0.35">
      <c r="A1724" s="12">
        <f>marketing_campaign[[#This Row],[Response]]+marketing_campaign[[#This Row],[AcceptedCmp2]]+marketing_campaign[[#This Row],[AcceptedCmp1]]+marketing_campaign[[#This Row],[AcceptedCmp5]]+marketing_campaign[[#This Row],[AcceptedCmp4]]+marketing_campaign[[#This Row],[AcceptedCmp3]]</f>
        <v>4</v>
      </c>
      <c r="B1724" s="11">
        <v>90273</v>
      </c>
      <c r="I1724">
        <v>1962</v>
      </c>
      <c r="S1724">
        <v>64</v>
      </c>
    </row>
    <row r="1725" spans="1:19" x14ac:dyDescent="0.35">
      <c r="A1725" s="11">
        <f>marketing_campaign[[#This Row],[Response]]+marketing_campaign[[#This Row],[AcceptedCmp2]]+marketing_campaign[[#This Row],[AcceptedCmp1]]+marketing_campaign[[#This Row],[AcceptedCmp5]]+marketing_campaign[[#This Row],[AcceptedCmp4]]+marketing_campaign[[#This Row],[AcceptedCmp3]]</f>
        <v>1</v>
      </c>
      <c r="B1725" s="11">
        <v>82571</v>
      </c>
      <c r="I1725">
        <v>1982</v>
      </c>
      <c r="S1725">
        <v>44</v>
      </c>
    </row>
    <row r="1726" spans="1:19" x14ac:dyDescent="0.35">
      <c r="A1726" s="12">
        <f>marketing_campaign[[#This Row],[Response]]+marketing_campaign[[#This Row],[AcceptedCmp2]]+marketing_campaign[[#This Row],[AcceptedCmp1]]+marketing_campaign[[#This Row],[AcceptedCmp5]]+marketing_campaign[[#This Row],[AcceptedCmp4]]+marketing_campaign[[#This Row],[AcceptedCmp3]]</f>
        <v>1</v>
      </c>
      <c r="B1726" s="11">
        <v>38513</v>
      </c>
      <c r="I1726">
        <v>1979</v>
      </c>
      <c r="S1726">
        <v>47</v>
      </c>
    </row>
    <row r="1727" spans="1:19" x14ac:dyDescent="0.35">
      <c r="A1727" s="11">
        <f>marketing_campaign[[#This Row],[Response]]+marketing_campaign[[#This Row],[AcceptedCmp2]]+marketing_campaign[[#This Row],[AcceptedCmp1]]+marketing_campaign[[#This Row],[AcceptedCmp5]]+marketing_campaign[[#This Row],[AcceptedCmp4]]+marketing_campaign[[#This Row],[AcceptedCmp3]]</f>
        <v>1</v>
      </c>
      <c r="B1727" s="11">
        <v>16653</v>
      </c>
      <c r="I1727">
        <v>1955</v>
      </c>
      <c r="S1727">
        <v>71</v>
      </c>
    </row>
    <row r="1728" spans="1:19" x14ac:dyDescent="0.35">
      <c r="A1728" s="12">
        <f>marketing_campaign[[#This Row],[Response]]+marketing_campaign[[#This Row],[AcceptedCmp2]]+marketing_campaign[[#This Row],[AcceptedCmp1]]+marketing_campaign[[#This Row],[AcceptedCmp5]]+marketing_campaign[[#This Row],[AcceptedCmp4]]+marketing_campaign[[#This Row],[AcceptedCmp3]]</f>
        <v>1</v>
      </c>
      <c r="B1728" s="11">
        <v>42586</v>
      </c>
      <c r="I1728">
        <v>1965</v>
      </c>
      <c r="S1728">
        <v>61</v>
      </c>
    </row>
    <row r="1729" spans="1:19" x14ac:dyDescent="0.35">
      <c r="A1729" s="11">
        <f>marketing_campaign[[#This Row],[Response]]+marketing_campaign[[#This Row],[AcceptedCmp2]]+marketing_campaign[[#This Row],[AcceptedCmp1]]+marketing_campaign[[#This Row],[AcceptedCmp5]]+marketing_campaign[[#This Row],[AcceptedCmp4]]+marketing_campaign[[#This Row],[AcceptedCmp3]]</f>
        <v>0</v>
      </c>
      <c r="B1729" s="11">
        <v>23529</v>
      </c>
      <c r="I1729">
        <v>1961</v>
      </c>
      <c r="S1729">
        <v>65</v>
      </c>
    </row>
    <row r="1730" spans="1:19" x14ac:dyDescent="0.35">
      <c r="A1730" s="12">
        <f>marketing_campaign[[#This Row],[Response]]+marketing_campaign[[#This Row],[AcceptedCmp2]]+marketing_campaign[[#This Row],[AcceptedCmp1]]+marketing_campaign[[#This Row],[AcceptedCmp5]]+marketing_campaign[[#This Row],[AcceptedCmp4]]+marketing_campaign[[#This Row],[AcceptedCmp3]]</f>
        <v>0</v>
      </c>
      <c r="B1730" s="11">
        <v>74881</v>
      </c>
      <c r="I1730">
        <v>1951</v>
      </c>
      <c r="S1730">
        <v>75</v>
      </c>
    </row>
    <row r="1731" spans="1:19" x14ac:dyDescent="0.35">
      <c r="A1731" s="11">
        <f>marketing_campaign[[#This Row],[Response]]+marketing_campaign[[#This Row],[AcceptedCmp2]]+marketing_campaign[[#This Row],[AcceptedCmp1]]+marketing_campaign[[#This Row],[AcceptedCmp5]]+marketing_campaign[[#This Row],[AcceptedCmp4]]+marketing_campaign[[#This Row],[AcceptedCmp3]]</f>
        <v>0</v>
      </c>
      <c r="B1731" s="11">
        <v>71107</v>
      </c>
      <c r="I1731">
        <v>1964</v>
      </c>
      <c r="S1731">
        <v>62</v>
      </c>
    </row>
    <row r="1732" spans="1:19" x14ac:dyDescent="0.35">
      <c r="A1732" s="12">
        <f>marketing_campaign[[#This Row],[Response]]+marketing_campaign[[#This Row],[AcceptedCmp2]]+marketing_campaign[[#This Row],[AcceptedCmp1]]+marketing_campaign[[#This Row],[AcceptedCmp5]]+marketing_campaign[[#This Row],[AcceptedCmp4]]+marketing_campaign[[#This Row],[AcceptedCmp3]]</f>
        <v>0</v>
      </c>
      <c r="B1732" s="11">
        <v>46910</v>
      </c>
      <c r="I1732">
        <v>1959</v>
      </c>
      <c r="S1732">
        <v>67</v>
      </c>
    </row>
    <row r="1733" spans="1:19" x14ac:dyDescent="0.35">
      <c r="A1733" s="11">
        <f>marketing_campaign[[#This Row],[Response]]+marketing_campaign[[#This Row],[AcceptedCmp2]]+marketing_campaign[[#This Row],[AcceptedCmp1]]+marketing_campaign[[#This Row],[AcceptedCmp5]]+marketing_campaign[[#This Row],[AcceptedCmp4]]+marketing_campaign[[#This Row],[AcceptedCmp3]]</f>
        <v>0</v>
      </c>
      <c r="B1733" s="11">
        <v>18690</v>
      </c>
      <c r="I1733">
        <v>1955</v>
      </c>
      <c r="S1733">
        <v>71</v>
      </c>
    </row>
    <row r="1734" spans="1:19" x14ac:dyDescent="0.35">
      <c r="A1734" s="12">
        <f>marketing_campaign[[#This Row],[Response]]+marketing_campaign[[#This Row],[AcceptedCmp2]]+marketing_campaign[[#This Row],[AcceptedCmp1]]+marketing_campaign[[#This Row],[AcceptedCmp5]]+marketing_campaign[[#This Row],[AcceptedCmp4]]+marketing_campaign[[#This Row],[AcceptedCmp3]]</f>
        <v>1</v>
      </c>
      <c r="B1734" s="11">
        <v>37244</v>
      </c>
      <c r="I1734">
        <v>1966</v>
      </c>
      <c r="S1734">
        <v>60</v>
      </c>
    </row>
    <row r="1735" spans="1:19" x14ac:dyDescent="0.35">
      <c r="A1735" s="11">
        <f>marketing_campaign[[#This Row],[Response]]+marketing_campaign[[#This Row],[AcceptedCmp2]]+marketing_campaign[[#This Row],[AcceptedCmp1]]+marketing_campaign[[#This Row],[AcceptedCmp5]]+marketing_campaign[[#This Row],[AcceptedCmp4]]+marketing_campaign[[#This Row],[AcceptedCmp3]]</f>
        <v>1</v>
      </c>
      <c r="B1735" s="11">
        <v>82427</v>
      </c>
      <c r="I1735">
        <v>1958</v>
      </c>
      <c r="S1735">
        <v>68</v>
      </c>
    </row>
    <row r="1736" spans="1:19" x14ac:dyDescent="0.35">
      <c r="A1736" s="12">
        <f>marketing_campaign[[#This Row],[Response]]+marketing_campaign[[#This Row],[AcceptedCmp2]]+marketing_campaign[[#This Row],[AcceptedCmp1]]+marketing_campaign[[#This Row],[AcceptedCmp5]]+marketing_campaign[[#This Row],[AcceptedCmp4]]+marketing_campaign[[#This Row],[AcceptedCmp3]]</f>
        <v>0</v>
      </c>
      <c r="B1736" s="11">
        <v>75342</v>
      </c>
      <c r="I1736">
        <v>1954</v>
      </c>
      <c r="S1736">
        <v>72</v>
      </c>
    </row>
    <row r="1737" spans="1:19" x14ac:dyDescent="0.35">
      <c r="A1737" s="11">
        <f>marketing_campaign[[#This Row],[Response]]+marketing_campaign[[#This Row],[AcceptedCmp2]]+marketing_campaign[[#This Row],[AcceptedCmp1]]+marketing_campaign[[#This Row],[AcceptedCmp5]]+marketing_campaign[[#This Row],[AcceptedCmp4]]+marketing_campaign[[#This Row],[AcceptedCmp3]]</f>
        <v>0</v>
      </c>
      <c r="B1737" s="11">
        <v>70044</v>
      </c>
      <c r="I1737">
        <v>1967</v>
      </c>
      <c r="S1737">
        <v>59</v>
      </c>
    </row>
    <row r="1738" spans="1:19" x14ac:dyDescent="0.35">
      <c r="A1738" s="12">
        <f>marketing_campaign[[#This Row],[Response]]+marketing_campaign[[#This Row],[AcceptedCmp2]]+marketing_campaign[[#This Row],[AcceptedCmp1]]+marketing_campaign[[#This Row],[AcceptedCmp5]]+marketing_campaign[[#This Row],[AcceptedCmp4]]+marketing_campaign[[#This Row],[AcceptedCmp3]]</f>
        <v>0</v>
      </c>
      <c r="B1738" s="11">
        <v>79146</v>
      </c>
      <c r="I1738">
        <v>1963</v>
      </c>
      <c r="S1738">
        <v>63</v>
      </c>
    </row>
    <row r="1739" spans="1:19" x14ac:dyDescent="0.35">
      <c r="A1739" s="11">
        <f>marketing_campaign[[#This Row],[Response]]+marketing_campaign[[#This Row],[AcceptedCmp2]]+marketing_campaign[[#This Row],[AcceptedCmp1]]+marketing_campaign[[#This Row],[AcceptedCmp5]]+marketing_campaign[[#This Row],[AcceptedCmp4]]+marketing_campaign[[#This Row],[AcceptedCmp3]]</f>
        <v>1</v>
      </c>
      <c r="B1739" s="11">
        <v>77437</v>
      </c>
      <c r="I1739">
        <v>1959</v>
      </c>
      <c r="S1739">
        <v>67</v>
      </c>
    </row>
    <row r="1740" spans="1:19" x14ac:dyDescent="0.35">
      <c r="A1740" s="12">
        <f>marketing_campaign[[#This Row],[Response]]+marketing_campaign[[#This Row],[AcceptedCmp2]]+marketing_campaign[[#This Row],[AcceptedCmp1]]+marketing_campaign[[#This Row],[AcceptedCmp5]]+marketing_campaign[[#This Row],[AcceptedCmp4]]+marketing_campaign[[#This Row],[AcceptedCmp3]]</f>
        <v>1</v>
      </c>
      <c r="B1740" s="11">
        <v>54984</v>
      </c>
      <c r="I1740">
        <v>1971</v>
      </c>
      <c r="S1740">
        <v>55</v>
      </c>
    </row>
    <row r="1741" spans="1:19" x14ac:dyDescent="0.35">
      <c r="A1741" s="11">
        <f>marketing_campaign[[#This Row],[Response]]+marketing_campaign[[#This Row],[AcceptedCmp2]]+marketing_campaign[[#This Row],[AcceptedCmp1]]+marketing_campaign[[#This Row],[AcceptedCmp5]]+marketing_campaign[[#This Row],[AcceptedCmp4]]+marketing_campaign[[#This Row],[AcceptedCmp3]]</f>
        <v>0</v>
      </c>
      <c r="B1741" s="11">
        <v>42403</v>
      </c>
      <c r="I1741">
        <v>1964</v>
      </c>
      <c r="S1741">
        <v>62</v>
      </c>
    </row>
    <row r="1742" spans="1:19" x14ac:dyDescent="0.35">
      <c r="A1742" s="12">
        <f>marketing_campaign[[#This Row],[Response]]+marketing_campaign[[#This Row],[AcceptedCmp2]]+marketing_campaign[[#This Row],[AcceptedCmp1]]+marketing_campaign[[#This Row],[AcceptedCmp5]]+marketing_campaign[[#This Row],[AcceptedCmp4]]+marketing_campaign[[#This Row],[AcceptedCmp3]]</f>
        <v>1</v>
      </c>
      <c r="B1742" s="11">
        <v>55761</v>
      </c>
      <c r="I1742">
        <v>1983</v>
      </c>
      <c r="S1742">
        <v>43</v>
      </c>
    </row>
    <row r="1743" spans="1:19" x14ac:dyDescent="0.35">
      <c r="A1743" s="11">
        <f>marketing_campaign[[#This Row],[Response]]+marketing_campaign[[#This Row],[AcceptedCmp2]]+marketing_campaign[[#This Row],[AcceptedCmp1]]+marketing_campaign[[#This Row],[AcceptedCmp5]]+marketing_campaign[[#This Row],[AcceptedCmp4]]+marketing_campaign[[#This Row],[AcceptedCmp3]]</f>
        <v>0</v>
      </c>
      <c r="B1743" s="11">
        <v>37292</v>
      </c>
      <c r="I1743">
        <v>1945</v>
      </c>
      <c r="S1743">
        <v>81</v>
      </c>
    </row>
    <row r="1744" spans="1:19" x14ac:dyDescent="0.35">
      <c r="A1744" s="12">
        <f>marketing_campaign[[#This Row],[Response]]+marketing_campaign[[#This Row],[AcceptedCmp2]]+marketing_campaign[[#This Row],[AcceptedCmp1]]+marketing_campaign[[#This Row],[AcceptedCmp5]]+marketing_campaign[[#This Row],[AcceptedCmp4]]+marketing_campaign[[#This Row],[AcceptedCmp3]]</f>
        <v>1</v>
      </c>
      <c r="B1744" s="11">
        <v>45576</v>
      </c>
      <c r="I1744">
        <v>1947</v>
      </c>
      <c r="S1744">
        <v>79</v>
      </c>
    </row>
    <row r="1745" spans="1:19" x14ac:dyDescent="0.35">
      <c r="A1745" s="11">
        <f>marketing_campaign[[#This Row],[Response]]+marketing_campaign[[#This Row],[AcceptedCmp2]]+marketing_campaign[[#This Row],[AcceptedCmp1]]+marketing_campaign[[#This Row],[AcceptedCmp5]]+marketing_campaign[[#This Row],[AcceptedCmp4]]+marketing_campaign[[#This Row],[AcceptedCmp3]]</f>
        <v>1</v>
      </c>
      <c r="B1745" s="11">
        <v>70321</v>
      </c>
      <c r="I1745">
        <v>1969</v>
      </c>
      <c r="S1745">
        <v>57</v>
      </c>
    </row>
    <row r="1746" spans="1:19" x14ac:dyDescent="0.35">
      <c r="A1746" s="12">
        <f>marketing_campaign[[#This Row],[Response]]+marketing_campaign[[#This Row],[AcceptedCmp2]]+marketing_campaign[[#This Row],[AcceptedCmp1]]+marketing_campaign[[#This Row],[AcceptedCmp5]]+marketing_campaign[[#This Row],[AcceptedCmp4]]+marketing_campaign[[#This Row],[AcceptedCmp3]]</f>
        <v>0</v>
      </c>
      <c r="B1746" s="11">
        <v>58086</v>
      </c>
      <c r="I1746">
        <v>1952</v>
      </c>
      <c r="S1746">
        <v>74</v>
      </c>
    </row>
    <row r="1747" spans="1:19" x14ac:dyDescent="0.35">
      <c r="A1747" s="11">
        <f>marketing_campaign[[#This Row],[Response]]+marketing_campaign[[#This Row],[AcceptedCmp2]]+marketing_campaign[[#This Row],[AcceptedCmp1]]+marketing_campaign[[#This Row],[AcceptedCmp5]]+marketing_campaign[[#This Row],[AcceptedCmp4]]+marketing_campaign[[#This Row],[AcceptedCmp3]]</f>
        <v>0</v>
      </c>
      <c r="B1747" s="11">
        <v>81795</v>
      </c>
      <c r="I1747">
        <v>1947</v>
      </c>
      <c r="S1747">
        <v>79</v>
      </c>
    </row>
    <row r="1748" spans="1:19" x14ac:dyDescent="0.35">
      <c r="A1748" s="12">
        <f>marketing_campaign[[#This Row],[Response]]+marketing_campaign[[#This Row],[AcceptedCmp2]]+marketing_campaign[[#This Row],[AcceptedCmp1]]+marketing_campaign[[#This Row],[AcceptedCmp5]]+marketing_campaign[[#This Row],[AcceptedCmp4]]+marketing_campaign[[#This Row],[AcceptedCmp3]]</f>
        <v>0</v>
      </c>
      <c r="B1748" s="11">
        <v>28389</v>
      </c>
      <c r="I1748">
        <v>1946</v>
      </c>
      <c r="S1748">
        <v>80</v>
      </c>
    </row>
    <row r="1749" spans="1:19" x14ac:dyDescent="0.35">
      <c r="A1749" s="11">
        <f>marketing_campaign[[#This Row],[Response]]+marketing_campaign[[#This Row],[AcceptedCmp2]]+marketing_campaign[[#This Row],[AcceptedCmp1]]+marketing_campaign[[#This Row],[AcceptedCmp5]]+marketing_campaign[[#This Row],[AcceptedCmp4]]+marketing_campaign[[#This Row],[AcceptedCmp3]]</f>
        <v>0</v>
      </c>
      <c r="B1749" s="11">
        <v>66835</v>
      </c>
      <c r="I1749">
        <v>1969</v>
      </c>
      <c r="S1749">
        <v>57</v>
      </c>
    </row>
    <row r="1750" spans="1:19" x14ac:dyDescent="0.35">
      <c r="A1750" s="12">
        <f>marketing_campaign[[#This Row],[Response]]+marketing_campaign[[#This Row],[AcceptedCmp2]]+marketing_campaign[[#This Row],[AcceptedCmp1]]+marketing_campaign[[#This Row],[AcceptedCmp5]]+marketing_campaign[[#This Row],[AcceptedCmp4]]+marketing_campaign[[#This Row],[AcceptedCmp3]]</f>
        <v>0</v>
      </c>
      <c r="B1750" s="11">
        <v>69901</v>
      </c>
      <c r="I1750">
        <v>1949</v>
      </c>
      <c r="S1750">
        <v>77</v>
      </c>
    </row>
    <row r="1751" spans="1:19" x14ac:dyDescent="0.35">
      <c r="A1751" s="11">
        <f>marketing_campaign[[#This Row],[Response]]+marketing_campaign[[#This Row],[AcceptedCmp2]]+marketing_campaign[[#This Row],[AcceptedCmp1]]+marketing_campaign[[#This Row],[AcceptedCmp5]]+marketing_campaign[[#This Row],[AcceptedCmp4]]+marketing_campaign[[#This Row],[AcceptedCmp3]]</f>
        <v>3</v>
      </c>
      <c r="B1751" s="11">
        <v>80360</v>
      </c>
      <c r="I1751">
        <v>1961</v>
      </c>
      <c r="S1751">
        <v>65</v>
      </c>
    </row>
    <row r="1752" spans="1:19" x14ac:dyDescent="0.35">
      <c r="A1752" s="12">
        <f>marketing_campaign[[#This Row],[Response]]+marketing_campaign[[#This Row],[AcceptedCmp2]]+marketing_campaign[[#This Row],[AcceptedCmp1]]+marketing_campaign[[#This Row],[AcceptedCmp5]]+marketing_campaign[[#This Row],[AcceptedCmp4]]+marketing_campaign[[#This Row],[AcceptedCmp3]]</f>
        <v>2</v>
      </c>
      <c r="B1752" s="11">
        <v>63342</v>
      </c>
      <c r="I1752">
        <v>1974</v>
      </c>
      <c r="S1752">
        <v>52</v>
      </c>
    </row>
    <row r="1753" spans="1:19" x14ac:dyDescent="0.35">
      <c r="A1753" s="11">
        <f>marketing_campaign[[#This Row],[Response]]+marketing_campaign[[#This Row],[AcceptedCmp2]]+marketing_campaign[[#This Row],[AcceptedCmp1]]+marketing_campaign[[#This Row],[AcceptedCmp5]]+marketing_campaign[[#This Row],[AcceptedCmp4]]+marketing_campaign[[#This Row],[AcceptedCmp3]]</f>
        <v>0</v>
      </c>
      <c r="B1753" s="11">
        <v>44989</v>
      </c>
      <c r="I1753">
        <v>1980</v>
      </c>
      <c r="S1753">
        <v>46</v>
      </c>
    </row>
    <row r="1754" spans="1:19" x14ac:dyDescent="0.35">
      <c r="A1754" s="12">
        <f>marketing_campaign[[#This Row],[Response]]+marketing_campaign[[#This Row],[AcceptedCmp2]]+marketing_campaign[[#This Row],[AcceptedCmp1]]+marketing_campaign[[#This Row],[AcceptedCmp5]]+marketing_campaign[[#This Row],[AcceptedCmp4]]+marketing_campaign[[#This Row],[AcceptedCmp3]]</f>
        <v>0</v>
      </c>
      <c r="B1754" s="11">
        <v>31859</v>
      </c>
      <c r="I1754">
        <v>1949</v>
      </c>
      <c r="S1754">
        <v>77</v>
      </c>
    </row>
    <row r="1755" spans="1:19" x14ac:dyDescent="0.35">
      <c r="A1755" s="11">
        <f>marketing_campaign[[#This Row],[Response]]+marketing_campaign[[#This Row],[AcceptedCmp2]]+marketing_campaign[[#This Row],[AcceptedCmp1]]+marketing_campaign[[#This Row],[AcceptedCmp5]]+marketing_campaign[[#This Row],[AcceptedCmp4]]+marketing_campaign[[#This Row],[AcceptedCmp3]]</f>
        <v>2</v>
      </c>
      <c r="B1755" s="11">
        <v>51569</v>
      </c>
      <c r="I1755">
        <v>1971</v>
      </c>
      <c r="S1755">
        <v>55</v>
      </c>
    </row>
    <row r="1756" spans="1:19" x14ac:dyDescent="0.35">
      <c r="A1756" s="12">
        <f>marketing_campaign[[#This Row],[Response]]+marketing_campaign[[#This Row],[AcceptedCmp2]]+marketing_campaign[[#This Row],[AcceptedCmp1]]+marketing_campaign[[#This Row],[AcceptedCmp5]]+marketing_campaign[[#This Row],[AcceptedCmp4]]+marketing_campaign[[#This Row],[AcceptedCmp3]]</f>
        <v>0</v>
      </c>
      <c r="B1756" s="11">
        <v>30372</v>
      </c>
      <c r="I1756">
        <v>1979</v>
      </c>
      <c r="S1756">
        <v>47</v>
      </c>
    </row>
    <row r="1757" spans="1:19" x14ac:dyDescent="0.35">
      <c r="A1757" s="11">
        <f>marketing_campaign[[#This Row],[Response]]+marketing_campaign[[#This Row],[AcceptedCmp2]]+marketing_campaign[[#This Row],[AcceptedCmp1]]+marketing_campaign[[#This Row],[AcceptedCmp5]]+marketing_campaign[[#This Row],[AcceptedCmp4]]+marketing_campaign[[#This Row],[AcceptedCmp3]]</f>
        <v>0</v>
      </c>
      <c r="B1757" s="11">
        <v>16014</v>
      </c>
      <c r="I1757">
        <v>1968</v>
      </c>
      <c r="S1757">
        <v>58</v>
      </c>
    </row>
    <row r="1758" spans="1:19" x14ac:dyDescent="0.35">
      <c r="A1758" s="12">
        <f>marketing_campaign[[#This Row],[Response]]+marketing_campaign[[#This Row],[AcceptedCmp2]]+marketing_campaign[[#This Row],[AcceptedCmp1]]+marketing_campaign[[#This Row],[AcceptedCmp5]]+marketing_campaign[[#This Row],[AcceptedCmp4]]+marketing_campaign[[#This Row],[AcceptedCmp3]]</f>
        <v>0</v>
      </c>
      <c r="B1758" s="11">
        <v>41120</v>
      </c>
      <c r="I1758">
        <v>1971</v>
      </c>
      <c r="S1758">
        <v>55</v>
      </c>
    </row>
    <row r="1759" spans="1:19" x14ac:dyDescent="0.35">
      <c r="A1759" s="11">
        <f>marketing_campaign[[#This Row],[Response]]+marketing_campaign[[#This Row],[AcceptedCmp2]]+marketing_campaign[[#This Row],[AcceptedCmp1]]+marketing_campaign[[#This Row],[AcceptedCmp5]]+marketing_campaign[[#This Row],[AcceptedCmp4]]+marketing_campaign[[#This Row],[AcceptedCmp3]]</f>
        <v>1</v>
      </c>
      <c r="B1759" s="11">
        <v>39763</v>
      </c>
      <c r="I1759">
        <v>1955</v>
      </c>
      <c r="S1759">
        <v>71</v>
      </c>
    </row>
    <row r="1760" spans="1:19" x14ac:dyDescent="0.35">
      <c r="A1760" s="12">
        <f>marketing_campaign[[#This Row],[Response]]+marketing_campaign[[#This Row],[AcceptedCmp2]]+marketing_campaign[[#This Row],[AcceptedCmp1]]+marketing_campaign[[#This Row],[AcceptedCmp5]]+marketing_campaign[[#This Row],[AcceptedCmp4]]+marketing_campaign[[#This Row],[AcceptedCmp3]]</f>
        <v>0</v>
      </c>
      <c r="B1760" s="11">
        <v>38725</v>
      </c>
      <c r="I1760">
        <v>1972</v>
      </c>
      <c r="S1760">
        <v>54</v>
      </c>
    </row>
    <row r="1761" spans="1:19" x14ac:dyDescent="0.35">
      <c r="A1761" s="11">
        <f>marketing_campaign[[#This Row],[Response]]+marketing_campaign[[#This Row],[AcceptedCmp2]]+marketing_campaign[[#This Row],[AcceptedCmp1]]+marketing_campaign[[#This Row],[AcceptedCmp5]]+marketing_campaign[[#This Row],[AcceptedCmp4]]+marketing_campaign[[#This Row],[AcceptedCmp3]]</f>
        <v>0</v>
      </c>
      <c r="B1761" s="11">
        <v>77981</v>
      </c>
      <c r="I1761">
        <v>1964</v>
      </c>
      <c r="S1761">
        <v>62</v>
      </c>
    </row>
    <row r="1762" spans="1:19" x14ac:dyDescent="0.35">
      <c r="A1762" s="12">
        <f>marketing_campaign[[#This Row],[Response]]+marketing_campaign[[#This Row],[AcceptedCmp2]]+marketing_campaign[[#This Row],[AcceptedCmp1]]+marketing_campaign[[#This Row],[AcceptedCmp5]]+marketing_campaign[[#This Row],[AcceptedCmp4]]+marketing_campaign[[#This Row],[AcceptedCmp3]]</f>
        <v>0</v>
      </c>
      <c r="B1762" s="11">
        <v>62905</v>
      </c>
      <c r="I1762">
        <v>1979</v>
      </c>
      <c r="S1762">
        <v>47</v>
      </c>
    </row>
    <row r="1763" spans="1:19" x14ac:dyDescent="0.35">
      <c r="A1763" s="11">
        <f>marketing_campaign[[#This Row],[Response]]+marketing_campaign[[#This Row],[AcceptedCmp2]]+marketing_campaign[[#This Row],[AcceptedCmp1]]+marketing_campaign[[#This Row],[AcceptedCmp5]]+marketing_campaign[[#This Row],[AcceptedCmp4]]+marketing_campaign[[#This Row],[AcceptedCmp3]]</f>
        <v>0</v>
      </c>
      <c r="B1763" s="11">
        <v>13533</v>
      </c>
      <c r="I1763">
        <v>1975</v>
      </c>
      <c r="S1763">
        <v>51</v>
      </c>
    </row>
    <row r="1764" spans="1:19" x14ac:dyDescent="0.35">
      <c r="A1764" s="12">
        <f>marketing_campaign[[#This Row],[Response]]+marketing_campaign[[#This Row],[AcceptedCmp2]]+marketing_campaign[[#This Row],[AcceptedCmp1]]+marketing_campaign[[#This Row],[AcceptedCmp5]]+marketing_campaign[[#This Row],[AcceptedCmp4]]+marketing_campaign[[#This Row],[AcceptedCmp3]]</f>
        <v>0</v>
      </c>
      <c r="B1764" s="11">
        <v>59481</v>
      </c>
      <c r="I1764">
        <v>1977</v>
      </c>
      <c r="S1764">
        <v>49</v>
      </c>
    </row>
    <row r="1765" spans="1:19" x14ac:dyDescent="0.35">
      <c r="A1765" s="11">
        <f>marketing_campaign[[#This Row],[Response]]+marketing_campaign[[#This Row],[AcceptedCmp2]]+marketing_campaign[[#This Row],[AcceptedCmp1]]+marketing_campaign[[#This Row],[AcceptedCmp5]]+marketing_campaign[[#This Row],[AcceptedCmp4]]+marketing_campaign[[#This Row],[AcceptedCmp3]]</f>
        <v>0</v>
      </c>
      <c r="B1765" s="11">
        <v>72117</v>
      </c>
      <c r="I1765">
        <v>1986</v>
      </c>
      <c r="S1765">
        <v>40</v>
      </c>
    </row>
    <row r="1766" spans="1:19" x14ac:dyDescent="0.35">
      <c r="A1766" s="12">
        <f>marketing_campaign[[#This Row],[Response]]+marketing_campaign[[#This Row],[AcceptedCmp2]]+marketing_campaign[[#This Row],[AcceptedCmp1]]+marketing_campaign[[#This Row],[AcceptedCmp5]]+marketing_campaign[[#This Row],[AcceptedCmp4]]+marketing_campaign[[#This Row],[AcceptedCmp3]]</f>
        <v>0</v>
      </c>
      <c r="B1766" s="11">
        <v>21955</v>
      </c>
      <c r="I1766">
        <v>1956</v>
      </c>
      <c r="S1766">
        <v>70</v>
      </c>
    </row>
    <row r="1767" spans="1:19" x14ac:dyDescent="0.35">
      <c r="A1767" s="11">
        <f>marketing_campaign[[#This Row],[Response]]+marketing_campaign[[#This Row],[AcceptedCmp2]]+marketing_campaign[[#This Row],[AcceptedCmp1]]+marketing_campaign[[#This Row],[AcceptedCmp5]]+marketing_campaign[[#This Row],[AcceptedCmp4]]+marketing_campaign[[#This Row],[AcceptedCmp3]]</f>
        <v>0</v>
      </c>
      <c r="B1767" s="11">
        <v>67131</v>
      </c>
      <c r="I1767">
        <v>1980</v>
      </c>
      <c r="S1767">
        <v>46</v>
      </c>
    </row>
    <row r="1768" spans="1:19" x14ac:dyDescent="0.35">
      <c r="A1768" s="12">
        <f>marketing_campaign[[#This Row],[Response]]+marketing_campaign[[#This Row],[AcceptedCmp2]]+marketing_campaign[[#This Row],[AcceptedCmp1]]+marketing_campaign[[#This Row],[AcceptedCmp5]]+marketing_campaign[[#This Row],[AcceptedCmp4]]+marketing_campaign[[#This Row],[AcceptedCmp3]]</f>
        <v>0</v>
      </c>
      <c r="B1768" s="11">
        <v>36802</v>
      </c>
      <c r="I1768">
        <v>1982</v>
      </c>
      <c r="S1768">
        <v>44</v>
      </c>
    </row>
    <row r="1769" spans="1:19" x14ac:dyDescent="0.35">
      <c r="A1769" s="11">
        <f>marketing_campaign[[#This Row],[Response]]+marketing_campaign[[#This Row],[AcceptedCmp2]]+marketing_campaign[[#This Row],[AcceptedCmp1]]+marketing_campaign[[#This Row],[AcceptedCmp5]]+marketing_campaign[[#This Row],[AcceptedCmp4]]+marketing_campaign[[#This Row],[AcceptedCmp3]]</f>
        <v>0</v>
      </c>
      <c r="B1769" s="11">
        <v>71853</v>
      </c>
      <c r="I1769">
        <v>1961</v>
      </c>
      <c r="S1769">
        <v>65</v>
      </c>
    </row>
    <row r="1770" spans="1:19" x14ac:dyDescent="0.35">
      <c r="A1770" s="12">
        <f>marketing_campaign[[#This Row],[Response]]+marketing_campaign[[#This Row],[AcceptedCmp2]]+marketing_campaign[[#This Row],[AcceptedCmp1]]+marketing_campaign[[#This Row],[AcceptedCmp5]]+marketing_campaign[[#This Row],[AcceptedCmp4]]+marketing_campaign[[#This Row],[AcceptedCmp3]]</f>
        <v>0</v>
      </c>
      <c r="B1770" s="11">
        <v>28249</v>
      </c>
      <c r="I1770">
        <v>1975</v>
      </c>
      <c r="S1770">
        <v>51</v>
      </c>
    </row>
    <row r="1771" spans="1:19" x14ac:dyDescent="0.35">
      <c r="A1771" s="11">
        <f>marketing_campaign[[#This Row],[Response]]+marketing_campaign[[#This Row],[AcceptedCmp2]]+marketing_campaign[[#This Row],[AcceptedCmp1]]+marketing_campaign[[#This Row],[AcceptedCmp5]]+marketing_campaign[[#This Row],[AcceptedCmp4]]+marketing_campaign[[#This Row],[AcceptedCmp3]]</f>
        <v>1</v>
      </c>
      <c r="B1771" s="11">
        <v>47808</v>
      </c>
      <c r="I1771">
        <v>1974</v>
      </c>
      <c r="S1771">
        <v>52</v>
      </c>
    </row>
    <row r="1772" spans="1:19" x14ac:dyDescent="0.35">
      <c r="A1772" s="12">
        <f>marketing_campaign[[#This Row],[Response]]+marketing_campaign[[#This Row],[AcceptedCmp2]]+marketing_campaign[[#This Row],[AcceptedCmp1]]+marketing_campaign[[#This Row],[AcceptedCmp5]]+marketing_campaign[[#This Row],[AcceptedCmp4]]+marketing_campaign[[#This Row],[AcceptedCmp3]]</f>
        <v>1</v>
      </c>
      <c r="B1772" s="11">
        <v>25509</v>
      </c>
      <c r="I1772">
        <v>1946</v>
      </c>
      <c r="S1772">
        <v>80</v>
      </c>
    </row>
    <row r="1773" spans="1:19" x14ac:dyDescent="0.35">
      <c r="A1773" s="11">
        <f>marketing_campaign[[#This Row],[Response]]+marketing_campaign[[#This Row],[AcceptedCmp2]]+marketing_campaign[[#This Row],[AcceptedCmp1]]+marketing_campaign[[#This Row],[AcceptedCmp5]]+marketing_campaign[[#This Row],[AcceptedCmp4]]+marketing_campaign[[#This Row],[AcceptedCmp3]]</f>
        <v>0</v>
      </c>
      <c r="B1773" s="11">
        <v>51012</v>
      </c>
      <c r="I1773">
        <v>1985</v>
      </c>
      <c r="S1773">
        <v>41</v>
      </c>
    </row>
    <row r="1774" spans="1:19" x14ac:dyDescent="0.35">
      <c r="A1774" s="12">
        <f>marketing_campaign[[#This Row],[Response]]+marketing_campaign[[#This Row],[AcceptedCmp2]]+marketing_campaign[[#This Row],[AcceptedCmp1]]+marketing_campaign[[#This Row],[AcceptedCmp5]]+marketing_campaign[[#This Row],[AcceptedCmp4]]+marketing_campaign[[#This Row],[AcceptedCmp3]]</f>
        <v>0</v>
      </c>
      <c r="B1774" s="11">
        <v>70596</v>
      </c>
      <c r="I1774">
        <v>1952</v>
      </c>
      <c r="S1774">
        <v>74</v>
      </c>
    </row>
    <row r="1775" spans="1:19" x14ac:dyDescent="0.35">
      <c r="A1775" s="11">
        <f>marketing_campaign[[#This Row],[Response]]+marketing_campaign[[#This Row],[AcceptedCmp2]]+marketing_campaign[[#This Row],[AcceptedCmp1]]+marketing_campaign[[#This Row],[AcceptedCmp5]]+marketing_campaign[[#This Row],[AcceptedCmp4]]+marketing_campaign[[#This Row],[AcceptedCmp3]]</f>
        <v>0</v>
      </c>
      <c r="B1775" s="11">
        <v>85431</v>
      </c>
      <c r="I1775">
        <v>1967</v>
      </c>
      <c r="S1775">
        <v>59</v>
      </c>
    </row>
    <row r="1776" spans="1:19" x14ac:dyDescent="0.35">
      <c r="A1776" s="12">
        <f>marketing_campaign[[#This Row],[Response]]+marketing_campaign[[#This Row],[AcceptedCmp2]]+marketing_campaign[[#This Row],[AcceptedCmp1]]+marketing_campaign[[#This Row],[AcceptedCmp5]]+marketing_campaign[[#This Row],[AcceptedCmp4]]+marketing_campaign[[#This Row],[AcceptedCmp3]]</f>
        <v>0</v>
      </c>
      <c r="B1776" s="11">
        <v>42664</v>
      </c>
      <c r="I1776">
        <v>1955</v>
      </c>
      <c r="S1776">
        <v>71</v>
      </c>
    </row>
    <row r="1777" spans="1:19" x14ac:dyDescent="0.35">
      <c r="A1777" s="11">
        <f>marketing_campaign[[#This Row],[Response]]+marketing_campaign[[#This Row],[AcceptedCmp2]]+marketing_campaign[[#This Row],[AcceptedCmp1]]+marketing_campaign[[#This Row],[AcceptedCmp5]]+marketing_campaign[[#This Row],[AcceptedCmp4]]+marketing_campaign[[#This Row],[AcceptedCmp3]]</f>
        <v>1</v>
      </c>
      <c r="B1777" s="11">
        <v>42586</v>
      </c>
      <c r="I1777">
        <v>1985</v>
      </c>
      <c r="S1777">
        <v>41</v>
      </c>
    </row>
    <row r="1778" spans="1:19" x14ac:dyDescent="0.35">
      <c r="A1778" s="12">
        <f>marketing_campaign[[#This Row],[Response]]+marketing_campaign[[#This Row],[AcceptedCmp2]]+marketing_campaign[[#This Row],[AcceptedCmp1]]+marketing_campaign[[#This Row],[AcceptedCmp5]]+marketing_campaign[[#This Row],[AcceptedCmp4]]+marketing_campaign[[#This Row],[AcceptedCmp3]]</f>
        <v>0</v>
      </c>
      <c r="B1778" s="11">
        <v>29760</v>
      </c>
      <c r="I1778">
        <v>1977</v>
      </c>
      <c r="S1778">
        <v>49</v>
      </c>
    </row>
    <row r="1779" spans="1:19" x14ac:dyDescent="0.35">
      <c r="A1779" s="11">
        <f>marketing_campaign[[#This Row],[Response]]+marketing_campaign[[#This Row],[AcceptedCmp2]]+marketing_campaign[[#This Row],[AcceptedCmp1]]+marketing_campaign[[#This Row],[AcceptedCmp5]]+marketing_campaign[[#This Row],[AcceptedCmp4]]+marketing_campaign[[#This Row],[AcceptedCmp3]]</f>
        <v>0</v>
      </c>
      <c r="B1779" s="11">
        <v>28973</v>
      </c>
      <c r="I1779">
        <v>1973</v>
      </c>
      <c r="S1779">
        <v>53</v>
      </c>
    </row>
    <row r="1780" spans="1:19" x14ac:dyDescent="0.35">
      <c r="A1780" s="12">
        <f>marketing_campaign[[#This Row],[Response]]+marketing_campaign[[#This Row],[AcceptedCmp2]]+marketing_campaign[[#This Row],[AcceptedCmp1]]+marketing_campaign[[#This Row],[AcceptedCmp5]]+marketing_campaign[[#This Row],[AcceptedCmp4]]+marketing_campaign[[#This Row],[AcceptedCmp3]]</f>
        <v>0</v>
      </c>
      <c r="B1780" s="11">
        <v>39435</v>
      </c>
      <c r="I1780">
        <v>1984</v>
      </c>
      <c r="S1780">
        <v>42</v>
      </c>
    </row>
    <row r="1781" spans="1:19" x14ac:dyDescent="0.35">
      <c r="A1781" s="11">
        <f>marketing_campaign[[#This Row],[Response]]+marketing_campaign[[#This Row],[AcceptedCmp2]]+marketing_campaign[[#This Row],[AcceptedCmp1]]+marketing_campaign[[#This Row],[AcceptedCmp5]]+marketing_campaign[[#This Row],[AcceptedCmp4]]+marketing_campaign[[#This Row],[AcceptedCmp3]]</f>
        <v>0</v>
      </c>
      <c r="B1781" s="11">
        <v>65370</v>
      </c>
      <c r="I1781">
        <v>1979</v>
      </c>
      <c r="S1781">
        <v>47</v>
      </c>
    </row>
    <row r="1782" spans="1:19" x14ac:dyDescent="0.35">
      <c r="A1782" s="12">
        <f>marketing_campaign[[#This Row],[Response]]+marketing_campaign[[#This Row],[AcceptedCmp2]]+marketing_campaign[[#This Row],[AcceptedCmp1]]+marketing_campaign[[#This Row],[AcceptedCmp5]]+marketing_campaign[[#This Row],[AcceptedCmp4]]+marketing_campaign[[#This Row],[AcceptedCmp3]]</f>
        <v>0</v>
      </c>
      <c r="B1782" s="11">
        <v>20194</v>
      </c>
      <c r="I1782">
        <v>1976</v>
      </c>
      <c r="S1782">
        <v>50</v>
      </c>
    </row>
    <row r="1783" spans="1:19" x14ac:dyDescent="0.35">
      <c r="A1783" s="11">
        <f>marketing_campaign[[#This Row],[Response]]+marketing_campaign[[#This Row],[AcceptedCmp2]]+marketing_campaign[[#This Row],[AcceptedCmp1]]+marketing_campaign[[#This Row],[AcceptedCmp5]]+marketing_campaign[[#This Row],[AcceptedCmp4]]+marketing_campaign[[#This Row],[AcceptedCmp3]]</f>
        <v>0</v>
      </c>
      <c r="B1783" s="11">
        <v>42473</v>
      </c>
      <c r="I1783">
        <v>1968</v>
      </c>
      <c r="S1783">
        <v>58</v>
      </c>
    </row>
    <row r="1784" spans="1:19" x14ac:dyDescent="0.35">
      <c r="A1784" s="12">
        <f>marketing_campaign[[#This Row],[Response]]+marketing_campaign[[#This Row],[AcceptedCmp2]]+marketing_campaign[[#This Row],[AcceptedCmp1]]+marketing_campaign[[#This Row],[AcceptedCmp5]]+marketing_campaign[[#This Row],[AcceptedCmp4]]+marketing_campaign[[#This Row],[AcceptedCmp3]]</f>
        <v>0</v>
      </c>
      <c r="B1784" s="11">
        <v>64590</v>
      </c>
      <c r="I1784">
        <v>1959</v>
      </c>
      <c r="S1784">
        <v>67</v>
      </c>
    </row>
    <row r="1785" spans="1:19" x14ac:dyDescent="0.35">
      <c r="A1785" s="11">
        <f>marketing_campaign[[#This Row],[Response]]+marketing_campaign[[#This Row],[AcceptedCmp2]]+marketing_campaign[[#This Row],[AcceptedCmp1]]+marketing_campaign[[#This Row],[AcceptedCmp5]]+marketing_campaign[[#This Row],[AcceptedCmp4]]+marketing_campaign[[#This Row],[AcceptedCmp3]]</f>
        <v>0</v>
      </c>
      <c r="B1785" s="11">
        <v>71232</v>
      </c>
      <c r="I1785">
        <v>1971</v>
      </c>
      <c r="S1785">
        <v>55</v>
      </c>
    </row>
    <row r="1786" spans="1:19" x14ac:dyDescent="0.35">
      <c r="A1786" s="12">
        <f>marketing_campaign[[#This Row],[Response]]+marketing_campaign[[#This Row],[AcceptedCmp2]]+marketing_campaign[[#This Row],[AcceptedCmp1]]+marketing_campaign[[#This Row],[AcceptedCmp5]]+marketing_campaign[[#This Row],[AcceptedCmp4]]+marketing_campaign[[#This Row],[AcceptedCmp3]]</f>
        <v>1</v>
      </c>
      <c r="B1786" s="11">
        <v>34600</v>
      </c>
      <c r="I1786">
        <v>1967</v>
      </c>
      <c r="S1786">
        <v>59</v>
      </c>
    </row>
    <row r="1787" spans="1:19" x14ac:dyDescent="0.35">
      <c r="A1787" s="11">
        <f>marketing_campaign[[#This Row],[Response]]+marketing_campaign[[#This Row],[AcceptedCmp2]]+marketing_campaign[[#This Row],[AcceptedCmp1]]+marketing_campaign[[#This Row],[AcceptedCmp5]]+marketing_campaign[[#This Row],[AcceptedCmp4]]+marketing_campaign[[#This Row],[AcceptedCmp3]]</f>
        <v>0</v>
      </c>
      <c r="B1787" s="11">
        <v>46904</v>
      </c>
      <c r="I1787">
        <v>1973</v>
      </c>
      <c r="S1787">
        <v>53</v>
      </c>
    </row>
    <row r="1788" spans="1:19" x14ac:dyDescent="0.35">
      <c r="A1788" s="12">
        <f>marketing_campaign[[#This Row],[Response]]+marketing_campaign[[#This Row],[AcceptedCmp2]]+marketing_campaign[[#This Row],[AcceptedCmp1]]+marketing_campaign[[#This Row],[AcceptedCmp5]]+marketing_campaign[[#This Row],[AcceptedCmp4]]+marketing_campaign[[#This Row],[AcceptedCmp3]]</f>
        <v>0</v>
      </c>
      <c r="B1788" s="11">
        <v>49094</v>
      </c>
      <c r="I1788">
        <v>1983</v>
      </c>
      <c r="S1788">
        <v>43</v>
      </c>
    </row>
    <row r="1789" spans="1:19" x14ac:dyDescent="0.35">
      <c r="A1789" s="11">
        <f>marketing_campaign[[#This Row],[Response]]+marketing_campaign[[#This Row],[AcceptedCmp2]]+marketing_campaign[[#This Row],[AcceptedCmp1]]+marketing_campaign[[#This Row],[AcceptedCmp5]]+marketing_campaign[[#This Row],[AcceptedCmp4]]+marketing_campaign[[#This Row],[AcceptedCmp3]]</f>
        <v>0</v>
      </c>
      <c r="B1789" s="11">
        <v>36075</v>
      </c>
      <c r="I1789">
        <v>1979</v>
      </c>
      <c r="S1789">
        <v>47</v>
      </c>
    </row>
    <row r="1790" spans="1:19" x14ac:dyDescent="0.35">
      <c r="A1790" s="12">
        <f>marketing_campaign[[#This Row],[Response]]+marketing_campaign[[#This Row],[AcceptedCmp2]]+marketing_campaign[[#This Row],[AcceptedCmp1]]+marketing_campaign[[#This Row],[AcceptedCmp5]]+marketing_campaign[[#This Row],[AcceptedCmp4]]+marketing_campaign[[#This Row],[AcceptedCmp3]]</f>
        <v>0</v>
      </c>
      <c r="B1790" s="11">
        <v>60839</v>
      </c>
      <c r="I1790">
        <v>1979</v>
      </c>
      <c r="S1790">
        <v>47</v>
      </c>
    </row>
    <row r="1791" spans="1:19" x14ac:dyDescent="0.35">
      <c r="A1791" s="11">
        <f>marketing_campaign[[#This Row],[Response]]+marketing_campaign[[#This Row],[AcceptedCmp2]]+marketing_campaign[[#This Row],[AcceptedCmp1]]+marketing_campaign[[#This Row],[AcceptedCmp5]]+marketing_campaign[[#This Row],[AcceptedCmp4]]+marketing_campaign[[#This Row],[AcceptedCmp3]]</f>
        <v>0</v>
      </c>
      <c r="B1791" s="11">
        <v>77298</v>
      </c>
      <c r="I1791">
        <v>1950</v>
      </c>
      <c r="S1791">
        <v>76</v>
      </c>
    </row>
    <row r="1792" spans="1:19" x14ac:dyDescent="0.35">
      <c r="A1792" s="12">
        <f>marketing_campaign[[#This Row],[Response]]+marketing_campaign[[#This Row],[AcceptedCmp2]]+marketing_campaign[[#This Row],[AcceptedCmp1]]+marketing_campaign[[#This Row],[AcceptedCmp5]]+marketing_campaign[[#This Row],[AcceptedCmp4]]+marketing_campaign[[#This Row],[AcceptedCmp3]]</f>
        <v>0</v>
      </c>
      <c r="B1792" s="11">
        <v>34026</v>
      </c>
      <c r="I1792">
        <v>1963</v>
      </c>
      <c r="S1792">
        <v>63</v>
      </c>
    </row>
    <row r="1793" spans="1:19" x14ac:dyDescent="0.35">
      <c r="A1793" s="11">
        <f>marketing_campaign[[#This Row],[Response]]+marketing_campaign[[#This Row],[AcceptedCmp2]]+marketing_campaign[[#This Row],[AcceptedCmp1]]+marketing_campaign[[#This Row],[AcceptedCmp5]]+marketing_campaign[[#This Row],[AcceptedCmp4]]+marketing_campaign[[#This Row],[AcceptedCmp3]]</f>
        <v>0</v>
      </c>
      <c r="B1793" s="11">
        <v>48918</v>
      </c>
      <c r="I1793">
        <v>1962</v>
      </c>
      <c r="S1793">
        <v>64</v>
      </c>
    </row>
    <row r="1794" spans="1:19" x14ac:dyDescent="0.35">
      <c r="A1794" s="12">
        <f>marketing_campaign[[#This Row],[Response]]+marketing_campaign[[#This Row],[AcceptedCmp2]]+marketing_campaign[[#This Row],[AcceptedCmp1]]+marketing_campaign[[#This Row],[AcceptedCmp5]]+marketing_campaign[[#This Row],[AcceptedCmp4]]+marketing_campaign[[#This Row],[AcceptedCmp3]]</f>
        <v>1</v>
      </c>
      <c r="B1794" s="11">
        <v>82122</v>
      </c>
      <c r="I1794">
        <v>1976</v>
      </c>
      <c r="S1794">
        <v>50</v>
      </c>
    </row>
    <row r="1795" spans="1:19" x14ac:dyDescent="0.35">
      <c r="A1795" s="11">
        <f>marketing_campaign[[#This Row],[Response]]+marketing_campaign[[#This Row],[AcceptedCmp2]]+marketing_campaign[[#This Row],[AcceptedCmp1]]+marketing_campaign[[#This Row],[AcceptedCmp5]]+marketing_campaign[[#This Row],[AcceptedCmp4]]+marketing_campaign[[#This Row],[AcceptedCmp3]]</f>
        <v>0</v>
      </c>
      <c r="B1795" s="11">
        <v>37697</v>
      </c>
      <c r="I1795">
        <v>1952</v>
      </c>
      <c r="S1795">
        <v>74</v>
      </c>
    </row>
    <row r="1796" spans="1:19" x14ac:dyDescent="0.35">
      <c r="A1796" s="12">
        <f>marketing_campaign[[#This Row],[Response]]+marketing_campaign[[#This Row],[AcceptedCmp2]]+marketing_campaign[[#This Row],[AcceptedCmp1]]+marketing_campaign[[#This Row],[AcceptedCmp5]]+marketing_campaign[[#This Row],[AcceptedCmp4]]+marketing_campaign[[#This Row],[AcceptedCmp3]]</f>
        <v>1</v>
      </c>
      <c r="B1796" s="11">
        <v>34074</v>
      </c>
      <c r="I1796">
        <v>1960</v>
      </c>
      <c r="S1796">
        <v>66</v>
      </c>
    </row>
    <row r="1797" spans="1:19" x14ac:dyDescent="0.35">
      <c r="A1797" s="11">
        <f>marketing_campaign[[#This Row],[Response]]+marketing_campaign[[#This Row],[AcceptedCmp2]]+marketing_campaign[[#This Row],[AcceptedCmp1]]+marketing_campaign[[#This Row],[AcceptedCmp5]]+marketing_campaign[[#This Row],[AcceptedCmp4]]+marketing_campaign[[#This Row],[AcceptedCmp3]]</f>
        <v>0</v>
      </c>
      <c r="B1797" s="11">
        <v>28520</v>
      </c>
      <c r="I1797">
        <v>1955</v>
      </c>
      <c r="S1797">
        <v>71</v>
      </c>
    </row>
    <row r="1798" spans="1:19" x14ac:dyDescent="0.35">
      <c r="A1798" s="12">
        <f>marketing_campaign[[#This Row],[Response]]+marketing_campaign[[#This Row],[AcceptedCmp2]]+marketing_campaign[[#This Row],[AcceptedCmp1]]+marketing_campaign[[#This Row],[AcceptedCmp5]]+marketing_campaign[[#This Row],[AcceptedCmp4]]+marketing_campaign[[#This Row],[AcceptedCmp3]]</f>
        <v>0</v>
      </c>
      <c r="B1798" s="11">
        <v>62535</v>
      </c>
      <c r="I1798">
        <v>1977</v>
      </c>
      <c r="S1798">
        <v>49</v>
      </c>
    </row>
    <row r="1799" spans="1:19" x14ac:dyDescent="0.35">
      <c r="A1799" s="11">
        <f>marketing_campaign[[#This Row],[Response]]+marketing_campaign[[#This Row],[AcceptedCmp2]]+marketing_campaign[[#This Row],[AcceptedCmp1]]+marketing_campaign[[#This Row],[AcceptedCmp5]]+marketing_campaign[[#This Row],[AcceptedCmp4]]+marketing_campaign[[#This Row],[AcceptedCmp3]]</f>
        <v>0</v>
      </c>
      <c r="B1799" s="11">
        <v>36273</v>
      </c>
      <c r="I1799">
        <v>1964</v>
      </c>
      <c r="S1799">
        <v>62</v>
      </c>
    </row>
    <row r="1800" spans="1:19" x14ac:dyDescent="0.35">
      <c r="A1800" s="12">
        <f>marketing_campaign[[#This Row],[Response]]+marketing_campaign[[#This Row],[AcceptedCmp2]]+marketing_campaign[[#This Row],[AcceptedCmp1]]+marketing_campaign[[#This Row],[AcceptedCmp5]]+marketing_campaign[[#This Row],[AcceptedCmp4]]+marketing_campaign[[#This Row],[AcceptedCmp3]]</f>
        <v>1</v>
      </c>
      <c r="B1800" s="11">
        <v>63404</v>
      </c>
      <c r="I1800">
        <v>1981</v>
      </c>
      <c r="S1800">
        <v>45</v>
      </c>
    </row>
    <row r="1801" spans="1:19" x14ac:dyDescent="0.35">
      <c r="A1801" s="11">
        <f>marketing_campaign[[#This Row],[Response]]+marketing_campaign[[#This Row],[AcceptedCmp2]]+marketing_campaign[[#This Row],[AcceptedCmp1]]+marketing_campaign[[#This Row],[AcceptedCmp5]]+marketing_campaign[[#This Row],[AcceptedCmp4]]+marketing_campaign[[#This Row],[AcceptedCmp3]]</f>
        <v>0</v>
      </c>
      <c r="B1801" s="11">
        <v>75774</v>
      </c>
      <c r="I1801">
        <v>1976</v>
      </c>
      <c r="S1801">
        <v>50</v>
      </c>
    </row>
    <row r="1802" spans="1:19" x14ac:dyDescent="0.35">
      <c r="A1802" s="12">
        <f>marketing_campaign[[#This Row],[Response]]+marketing_campaign[[#This Row],[AcceptedCmp2]]+marketing_campaign[[#This Row],[AcceptedCmp1]]+marketing_campaign[[#This Row],[AcceptedCmp5]]+marketing_campaign[[#This Row],[AcceptedCmp4]]+marketing_campaign[[#This Row],[AcceptedCmp3]]</f>
        <v>0</v>
      </c>
      <c r="B1802" s="11">
        <v>78416</v>
      </c>
      <c r="I1802">
        <v>1974</v>
      </c>
      <c r="S1802">
        <v>52</v>
      </c>
    </row>
    <row r="1803" spans="1:19" x14ac:dyDescent="0.35">
      <c r="A1803" s="11">
        <f>marketing_campaign[[#This Row],[Response]]+marketing_campaign[[#This Row],[AcceptedCmp2]]+marketing_campaign[[#This Row],[AcceptedCmp1]]+marketing_campaign[[#This Row],[AcceptedCmp5]]+marketing_campaign[[#This Row],[AcceptedCmp4]]+marketing_campaign[[#This Row],[AcceptedCmp3]]</f>
        <v>1</v>
      </c>
      <c r="B1803" s="11">
        <v>75702</v>
      </c>
      <c r="I1803">
        <v>1951</v>
      </c>
      <c r="S1803">
        <v>75</v>
      </c>
    </row>
    <row r="1804" spans="1:19" x14ac:dyDescent="0.35">
      <c r="A1804" s="12">
        <f>marketing_campaign[[#This Row],[Response]]+marketing_campaign[[#This Row],[AcceptedCmp2]]+marketing_campaign[[#This Row],[AcceptedCmp1]]+marketing_campaign[[#This Row],[AcceptedCmp5]]+marketing_campaign[[#This Row],[AcceptedCmp4]]+marketing_campaign[[#This Row],[AcceptedCmp3]]</f>
        <v>0</v>
      </c>
      <c r="B1804" s="11">
        <v>59385</v>
      </c>
      <c r="I1804">
        <v>1966</v>
      </c>
      <c r="S1804">
        <v>60</v>
      </c>
    </row>
    <row r="1805" spans="1:19" x14ac:dyDescent="0.35">
      <c r="A1805" s="11">
        <f>marketing_campaign[[#This Row],[Response]]+marketing_campaign[[#This Row],[AcceptedCmp2]]+marketing_campaign[[#This Row],[AcceptedCmp1]]+marketing_campaign[[#This Row],[AcceptedCmp5]]+marketing_campaign[[#This Row],[AcceptedCmp4]]+marketing_campaign[[#This Row],[AcceptedCmp3]]</f>
        <v>1</v>
      </c>
      <c r="B1805" s="11">
        <v>37070</v>
      </c>
      <c r="I1805">
        <v>1951</v>
      </c>
      <c r="S1805">
        <v>75</v>
      </c>
    </row>
    <row r="1806" spans="1:19" x14ac:dyDescent="0.35">
      <c r="A1806" s="12">
        <f>marketing_campaign[[#This Row],[Response]]+marketing_campaign[[#This Row],[AcceptedCmp2]]+marketing_campaign[[#This Row],[AcceptedCmp1]]+marketing_campaign[[#This Row],[AcceptedCmp5]]+marketing_campaign[[#This Row],[AcceptedCmp4]]+marketing_campaign[[#This Row],[AcceptedCmp3]]</f>
        <v>1</v>
      </c>
      <c r="B1806" s="11">
        <v>44689</v>
      </c>
      <c r="I1806">
        <v>1958</v>
      </c>
      <c r="S1806">
        <v>68</v>
      </c>
    </row>
    <row r="1807" spans="1:19" x14ac:dyDescent="0.35">
      <c r="A1807" s="11">
        <f>marketing_campaign[[#This Row],[Response]]+marketing_campaign[[#This Row],[AcceptedCmp2]]+marketing_campaign[[#This Row],[AcceptedCmp1]]+marketing_campaign[[#This Row],[AcceptedCmp5]]+marketing_campaign[[#This Row],[AcceptedCmp4]]+marketing_campaign[[#This Row],[AcceptedCmp3]]</f>
        <v>0</v>
      </c>
      <c r="B1807" s="11">
        <v>53977</v>
      </c>
      <c r="I1807">
        <v>1966</v>
      </c>
      <c r="S1807">
        <v>60</v>
      </c>
    </row>
    <row r="1808" spans="1:19" x14ac:dyDescent="0.35">
      <c r="A1808" s="12">
        <f>marketing_campaign[[#This Row],[Response]]+marketing_campaign[[#This Row],[AcceptedCmp2]]+marketing_campaign[[#This Row],[AcceptedCmp1]]+marketing_campaign[[#This Row],[AcceptedCmp5]]+marketing_campaign[[#This Row],[AcceptedCmp4]]+marketing_campaign[[#This Row],[AcceptedCmp3]]</f>
        <v>0</v>
      </c>
      <c r="B1808" s="11">
        <v>7144</v>
      </c>
      <c r="I1808">
        <v>1964</v>
      </c>
      <c r="S1808">
        <v>62</v>
      </c>
    </row>
    <row r="1809" spans="1:19" x14ac:dyDescent="0.35">
      <c r="A1809" s="11">
        <f>marketing_campaign[[#This Row],[Response]]+marketing_campaign[[#This Row],[AcceptedCmp2]]+marketing_campaign[[#This Row],[AcceptedCmp1]]+marketing_campaign[[#This Row],[AcceptedCmp5]]+marketing_campaign[[#This Row],[AcceptedCmp4]]+marketing_campaign[[#This Row],[AcceptedCmp3]]</f>
        <v>0</v>
      </c>
      <c r="B1809" s="11">
        <v>18701</v>
      </c>
      <c r="I1809">
        <v>1956</v>
      </c>
      <c r="S1809">
        <v>70</v>
      </c>
    </row>
    <row r="1810" spans="1:19" x14ac:dyDescent="0.35">
      <c r="A1810" s="12">
        <f>marketing_campaign[[#This Row],[Response]]+marketing_campaign[[#This Row],[AcceptedCmp2]]+marketing_campaign[[#This Row],[AcceptedCmp1]]+marketing_campaign[[#This Row],[AcceptedCmp5]]+marketing_campaign[[#This Row],[AcceptedCmp4]]+marketing_campaign[[#This Row],[AcceptedCmp3]]</f>
        <v>1</v>
      </c>
      <c r="B1810" s="11">
        <v>90369</v>
      </c>
      <c r="I1810">
        <v>1974</v>
      </c>
      <c r="S1810">
        <v>52</v>
      </c>
    </row>
    <row r="1811" spans="1:19" x14ac:dyDescent="0.35">
      <c r="A1811" s="11">
        <f>marketing_campaign[[#This Row],[Response]]+marketing_campaign[[#This Row],[AcceptedCmp2]]+marketing_campaign[[#This Row],[AcceptedCmp1]]+marketing_campaign[[#This Row],[AcceptedCmp5]]+marketing_campaign[[#This Row],[AcceptedCmp4]]+marketing_campaign[[#This Row],[AcceptedCmp3]]</f>
        <v>1</v>
      </c>
      <c r="B1811" s="11">
        <v>63159</v>
      </c>
      <c r="I1811">
        <v>1966</v>
      </c>
      <c r="S1811">
        <v>60</v>
      </c>
    </row>
    <row r="1812" spans="1:19" x14ac:dyDescent="0.35">
      <c r="A1812" s="12">
        <f>marketing_campaign[[#This Row],[Response]]+marketing_campaign[[#This Row],[AcceptedCmp2]]+marketing_campaign[[#This Row],[AcceptedCmp1]]+marketing_campaign[[#This Row],[AcceptedCmp5]]+marketing_campaign[[#This Row],[AcceptedCmp4]]+marketing_campaign[[#This Row],[AcceptedCmp3]]</f>
        <v>0</v>
      </c>
      <c r="B1812" s="11">
        <v>37758</v>
      </c>
      <c r="I1812">
        <v>1963</v>
      </c>
      <c r="S1812">
        <v>63</v>
      </c>
    </row>
    <row r="1813" spans="1:19" x14ac:dyDescent="0.35">
      <c r="A1813" s="11">
        <f>marketing_campaign[[#This Row],[Response]]+marketing_campaign[[#This Row],[AcceptedCmp2]]+marketing_campaign[[#This Row],[AcceptedCmp1]]+marketing_campaign[[#This Row],[AcceptedCmp5]]+marketing_campaign[[#This Row],[AcceptedCmp4]]+marketing_campaign[[#This Row],[AcceptedCmp3]]</f>
        <v>0</v>
      </c>
      <c r="B1813" s="11">
        <v>46757</v>
      </c>
      <c r="I1813">
        <v>1969</v>
      </c>
      <c r="S1813">
        <v>57</v>
      </c>
    </row>
    <row r="1814" spans="1:19" x14ac:dyDescent="0.35">
      <c r="A1814" s="12">
        <f>marketing_campaign[[#This Row],[Response]]+marketing_campaign[[#This Row],[AcceptedCmp2]]+marketing_campaign[[#This Row],[AcceptedCmp1]]+marketing_campaign[[#This Row],[AcceptedCmp5]]+marketing_campaign[[#This Row],[AcceptedCmp4]]+marketing_campaign[[#This Row],[AcceptedCmp3]]</f>
        <v>1</v>
      </c>
      <c r="B1814" s="11">
        <v>79734</v>
      </c>
      <c r="I1814">
        <v>1992</v>
      </c>
      <c r="S1814">
        <v>34</v>
      </c>
    </row>
    <row r="1815" spans="1:19" x14ac:dyDescent="0.35">
      <c r="A1815" s="11">
        <f>marketing_campaign[[#This Row],[Response]]+marketing_campaign[[#This Row],[AcceptedCmp2]]+marketing_campaign[[#This Row],[AcceptedCmp1]]+marketing_campaign[[#This Row],[AcceptedCmp5]]+marketing_campaign[[#This Row],[AcceptedCmp4]]+marketing_campaign[[#This Row],[AcceptedCmp3]]</f>
        <v>1</v>
      </c>
      <c r="B1815" s="11">
        <v>63207</v>
      </c>
      <c r="I1815">
        <v>1954</v>
      </c>
      <c r="S1815">
        <v>72</v>
      </c>
    </row>
    <row r="1816" spans="1:19" x14ac:dyDescent="0.35">
      <c r="A1816" s="12">
        <f>marketing_campaign[[#This Row],[Response]]+marketing_campaign[[#This Row],[AcceptedCmp2]]+marketing_campaign[[#This Row],[AcceptedCmp1]]+marketing_campaign[[#This Row],[AcceptedCmp5]]+marketing_campaign[[#This Row],[AcceptedCmp4]]+marketing_campaign[[#This Row],[AcceptedCmp3]]</f>
        <v>0</v>
      </c>
      <c r="B1816" s="11">
        <v>72071</v>
      </c>
      <c r="I1816">
        <v>1983</v>
      </c>
      <c r="S1816">
        <v>43</v>
      </c>
    </row>
    <row r="1817" spans="1:19" x14ac:dyDescent="0.35">
      <c r="A1817" s="11">
        <f>marketing_campaign[[#This Row],[Response]]+marketing_campaign[[#This Row],[AcceptedCmp2]]+marketing_campaign[[#This Row],[AcceptedCmp1]]+marketing_campaign[[#This Row],[AcceptedCmp5]]+marketing_campaign[[#This Row],[AcceptedCmp4]]+marketing_campaign[[#This Row],[AcceptedCmp3]]</f>
        <v>0</v>
      </c>
      <c r="B1817" s="11">
        <v>21840</v>
      </c>
      <c r="I1817">
        <v>1982</v>
      </c>
      <c r="S1817">
        <v>44</v>
      </c>
    </row>
    <row r="1818" spans="1:19" x14ac:dyDescent="0.35">
      <c r="A1818" s="12">
        <f>marketing_campaign[[#This Row],[Response]]+marketing_campaign[[#This Row],[AcceptedCmp2]]+marketing_campaign[[#This Row],[AcceptedCmp1]]+marketing_campaign[[#This Row],[AcceptedCmp5]]+marketing_campaign[[#This Row],[AcceptedCmp4]]+marketing_campaign[[#This Row],[AcceptedCmp3]]</f>
        <v>1</v>
      </c>
      <c r="B1818" s="11">
        <v>58582</v>
      </c>
      <c r="I1818">
        <v>1951</v>
      </c>
      <c r="S1818">
        <v>75</v>
      </c>
    </row>
    <row r="1819" spans="1:19" x14ac:dyDescent="0.35">
      <c r="A1819" s="11">
        <f>marketing_campaign[[#This Row],[Response]]+marketing_campaign[[#This Row],[AcceptedCmp2]]+marketing_campaign[[#This Row],[AcceptedCmp1]]+marketing_campaign[[#This Row],[AcceptedCmp5]]+marketing_campaign[[#This Row],[AcceptedCmp4]]+marketing_campaign[[#This Row],[AcceptedCmp3]]</f>
        <v>1</v>
      </c>
      <c r="B1819" s="11">
        <v>72282</v>
      </c>
      <c r="I1819">
        <v>1956</v>
      </c>
      <c r="S1819">
        <v>70</v>
      </c>
    </row>
    <row r="1820" spans="1:19" x14ac:dyDescent="0.35">
      <c r="A1820" s="12">
        <f>marketing_campaign[[#This Row],[Response]]+marketing_campaign[[#This Row],[AcceptedCmp2]]+marketing_campaign[[#This Row],[AcceptedCmp1]]+marketing_campaign[[#This Row],[AcceptedCmp5]]+marketing_campaign[[#This Row],[AcceptedCmp4]]+marketing_campaign[[#This Row],[AcceptedCmp3]]</f>
        <v>0</v>
      </c>
      <c r="B1820" s="11">
        <v>50387</v>
      </c>
      <c r="I1820">
        <v>1961</v>
      </c>
      <c r="S1820">
        <v>65</v>
      </c>
    </row>
    <row r="1821" spans="1:19" x14ac:dyDescent="0.35">
      <c r="A1821" s="11">
        <f>marketing_campaign[[#This Row],[Response]]+marketing_campaign[[#This Row],[AcceptedCmp2]]+marketing_campaign[[#This Row],[AcceptedCmp1]]+marketing_campaign[[#This Row],[AcceptedCmp5]]+marketing_campaign[[#This Row],[AcceptedCmp4]]+marketing_campaign[[#This Row],[AcceptedCmp3]]</f>
        <v>0</v>
      </c>
      <c r="B1821" s="11">
        <v>32583</v>
      </c>
      <c r="I1821">
        <v>1962</v>
      </c>
      <c r="S1821">
        <v>64</v>
      </c>
    </row>
    <row r="1822" spans="1:19" x14ac:dyDescent="0.35">
      <c r="A1822" s="12">
        <f>marketing_campaign[[#This Row],[Response]]+marketing_campaign[[#This Row],[AcceptedCmp2]]+marketing_campaign[[#This Row],[AcceptedCmp1]]+marketing_campaign[[#This Row],[AcceptedCmp5]]+marketing_campaign[[#This Row],[AcceptedCmp4]]+marketing_campaign[[#This Row],[AcceptedCmp3]]</f>
        <v>1</v>
      </c>
      <c r="B1822" s="11">
        <v>62568</v>
      </c>
      <c r="I1822">
        <v>1971</v>
      </c>
      <c r="S1822">
        <v>55</v>
      </c>
    </row>
    <row r="1823" spans="1:19" x14ac:dyDescent="0.35">
      <c r="A1823" s="11">
        <f>marketing_campaign[[#This Row],[Response]]+marketing_campaign[[#This Row],[AcceptedCmp2]]+marketing_campaign[[#This Row],[AcceptedCmp1]]+marketing_campaign[[#This Row],[AcceptedCmp5]]+marketing_campaign[[#This Row],[AcceptedCmp4]]+marketing_campaign[[#This Row],[AcceptedCmp3]]</f>
        <v>0</v>
      </c>
      <c r="B1823" s="11">
        <v>44635</v>
      </c>
      <c r="I1823">
        <v>1971</v>
      </c>
      <c r="S1823">
        <v>55</v>
      </c>
    </row>
    <row r="1824" spans="1:19" x14ac:dyDescent="0.35">
      <c r="A1824" s="12">
        <f>marketing_campaign[[#This Row],[Response]]+marketing_campaign[[#This Row],[AcceptedCmp2]]+marketing_campaign[[#This Row],[AcceptedCmp1]]+marketing_campaign[[#This Row],[AcceptedCmp5]]+marketing_campaign[[#This Row],[AcceptedCmp4]]+marketing_campaign[[#This Row],[AcceptedCmp3]]</f>
        <v>0</v>
      </c>
      <c r="B1824" s="11">
        <v>33316</v>
      </c>
      <c r="I1824">
        <v>1968</v>
      </c>
      <c r="S1824">
        <v>58</v>
      </c>
    </row>
    <row r="1825" spans="1:19" x14ac:dyDescent="0.35">
      <c r="A1825" s="11">
        <f>marketing_campaign[[#This Row],[Response]]+marketing_campaign[[#This Row],[AcceptedCmp2]]+marketing_campaign[[#This Row],[AcceptedCmp1]]+marketing_campaign[[#This Row],[AcceptedCmp5]]+marketing_campaign[[#This Row],[AcceptedCmp4]]+marketing_campaign[[#This Row],[AcceptedCmp3]]</f>
        <v>0</v>
      </c>
      <c r="B1825" s="11">
        <v>63967</v>
      </c>
      <c r="I1825">
        <v>1978</v>
      </c>
      <c r="S1825">
        <v>48</v>
      </c>
    </row>
    <row r="1826" spans="1:19" x14ac:dyDescent="0.35">
      <c r="A1826" s="12">
        <f>marketing_campaign[[#This Row],[Response]]+marketing_campaign[[#This Row],[AcceptedCmp2]]+marketing_campaign[[#This Row],[AcceptedCmp1]]+marketing_campaign[[#This Row],[AcceptedCmp5]]+marketing_campaign[[#This Row],[AcceptedCmp4]]+marketing_campaign[[#This Row],[AcceptedCmp3]]</f>
        <v>0</v>
      </c>
      <c r="B1826" s="11">
        <v>52513</v>
      </c>
      <c r="I1826">
        <v>1969</v>
      </c>
      <c r="S1826">
        <v>57</v>
      </c>
    </row>
    <row r="1827" spans="1:19" x14ac:dyDescent="0.35">
      <c r="A1827" s="11">
        <f>marketing_campaign[[#This Row],[Response]]+marketing_campaign[[#This Row],[AcceptedCmp2]]+marketing_campaign[[#This Row],[AcceptedCmp1]]+marketing_campaign[[#This Row],[AcceptedCmp5]]+marketing_campaign[[#This Row],[AcceptedCmp4]]+marketing_campaign[[#This Row],[AcceptedCmp3]]</f>
        <v>0</v>
      </c>
      <c r="B1827" s="11">
        <v>25293</v>
      </c>
      <c r="I1827">
        <v>1965</v>
      </c>
      <c r="S1827">
        <v>61</v>
      </c>
    </row>
    <row r="1828" spans="1:19" x14ac:dyDescent="0.35">
      <c r="A1828" s="12">
        <f>marketing_campaign[[#This Row],[Response]]+marketing_campaign[[#This Row],[AcceptedCmp2]]+marketing_campaign[[#This Row],[AcceptedCmp1]]+marketing_campaign[[#This Row],[AcceptedCmp5]]+marketing_campaign[[#This Row],[AcceptedCmp4]]+marketing_campaign[[#This Row],[AcceptedCmp3]]</f>
        <v>0</v>
      </c>
      <c r="B1828" s="11">
        <v>54111</v>
      </c>
      <c r="I1828">
        <v>1986</v>
      </c>
      <c r="S1828">
        <v>40</v>
      </c>
    </row>
    <row r="1829" spans="1:19" x14ac:dyDescent="0.35">
      <c r="A1829" s="11">
        <f>marketing_campaign[[#This Row],[Response]]+marketing_campaign[[#This Row],[AcceptedCmp2]]+marketing_campaign[[#This Row],[AcceptedCmp1]]+marketing_campaign[[#This Row],[AcceptedCmp5]]+marketing_campaign[[#This Row],[AcceptedCmp4]]+marketing_campaign[[#This Row],[AcceptedCmp3]]</f>
        <v>1</v>
      </c>
      <c r="B1829" s="11">
        <v>78394</v>
      </c>
      <c r="I1829">
        <v>1958</v>
      </c>
      <c r="S1829">
        <v>68</v>
      </c>
    </row>
    <row r="1830" spans="1:19" x14ac:dyDescent="0.35">
      <c r="A1830" s="12">
        <f>marketing_campaign[[#This Row],[Response]]+marketing_campaign[[#This Row],[AcceptedCmp2]]+marketing_campaign[[#This Row],[AcceptedCmp1]]+marketing_campaign[[#This Row],[AcceptedCmp5]]+marketing_campaign[[#This Row],[AcceptedCmp4]]+marketing_campaign[[#This Row],[AcceptedCmp3]]</f>
        <v>0</v>
      </c>
      <c r="B1830" s="11">
        <v>80739</v>
      </c>
      <c r="I1830">
        <v>1975</v>
      </c>
      <c r="S1830">
        <v>51</v>
      </c>
    </row>
    <row r="1831" spans="1:19" x14ac:dyDescent="0.35">
      <c r="A1831" s="11">
        <f>marketing_campaign[[#This Row],[Response]]+marketing_campaign[[#This Row],[AcceptedCmp2]]+marketing_campaign[[#This Row],[AcceptedCmp1]]+marketing_campaign[[#This Row],[AcceptedCmp5]]+marketing_campaign[[#This Row],[AcceptedCmp4]]+marketing_campaign[[#This Row],[AcceptedCmp3]]</f>
        <v>1</v>
      </c>
      <c r="B1831" s="11">
        <v>22669</v>
      </c>
      <c r="I1831">
        <v>1987</v>
      </c>
      <c r="S1831">
        <v>39</v>
      </c>
    </row>
    <row r="1832" spans="1:19" x14ac:dyDescent="0.35">
      <c r="A1832" s="12">
        <f>marketing_campaign[[#This Row],[Response]]+marketing_campaign[[#This Row],[AcceptedCmp2]]+marketing_campaign[[#This Row],[AcceptedCmp1]]+marketing_campaign[[#This Row],[AcceptedCmp5]]+marketing_campaign[[#This Row],[AcceptedCmp4]]+marketing_campaign[[#This Row],[AcceptedCmp3]]</f>
        <v>0</v>
      </c>
      <c r="B1832" s="11">
        <v>29236</v>
      </c>
      <c r="I1832">
        <v>1959</v>
      </c>
      <c r="S1832">
        <v>67</v>
      </c>
    </row>
    <row r="1833" spans="1:19" x14ac:dyDescent="0.35">
      <c r="A1833" s="11">
        <f>marketing_campaign[[#This Row],[Response]]+marketing_campaign[[#This Row],[AcceptedCmp2]]+marketing_campaign[[#This Row],[AcceptedCmp1]]+marketing_campaign[[#This Row],[AcceptedCmp5]]+marketing_campaign[[#This Row],[AcceptedCmp4]]+marketing_campaign[[#This Row],[AcceptedCmp3]]</f>
        <v>0</v>
      </c>
      <c r="B1833" s="11">
        <v>44911</v>
      </c>
      <c r="I1833">
        <v>1962</v>
      </c>
      <c r="S1833">
        <v>64</v>
      </c>
    </row>
    <row r="1834" spans="1:19" x14ac:dyDescent="0.35">
      <c r="A1834" s="12">
        <f>marketing_campaign[[#This Row],[Response]]+marketing_campaign[[#This Row],[AcceptedCmp2]]+marketing_campaign[[#This Row],[AcceptedCmp1]]+marketing_campaign[[#This Row],[AcceptedCmp5]]+marketing_campaign[[#This Row],[AcceptedCmp4]]+marketing_campaign[[#This Row],[AcceptedCmp3]]</f>
        <v>0</v>
      </c>
      <c r="B1834" s="11">
        <v>54693</v>
      </c>
      <c r="I1834">
        <v>1974</v>
      </c>
      <c r="S1834">
        <v>52</v>
      </c>
    </row>
    <row r="1835" spans="1:19" x14ac:dyDescent="0.35">
      <c r="A1835" s="11">
        <f>marketing_campaign[[#This Row],[Response]]+marketing_campaign[[#This Row],[AcceptedCmp2]]+marketing_campaign[[#This Row],[AcceptedCmp1]]+marketing_campaign[[#This Row],[AcceptedCmp5]]+marketing_campaign[[#This Row],[AcceptedCmp4]]+marketing_campaign[[#This Row],[AcceptedCmp3]]</f>
        <v>0</v>
      </c>
      <c r="B1835" s="11">
        <v>48186</v>
      </c>
      <c r="I1835">
        <v>1977</v>
      </c>
      <c r="S1835">
        <v>49</v>
      </c>
    </row>
    <row r="1836" spans="1:19" x14ac:dyDescent="0.35">
      <c r="A1836" s="12">
        <f>marketing_campaign[[#This Row],[Response]]+marketing_campaign[[#This Row],[AcceptedCmp2]]+marketing_campaign[[#This Row],[AcceptedCmp1]]+marketing_campaign[[#This Row],[AcceptedCmp5]]+marketing_campaign[[#This Row],[AcceptedCmp4]]+marketing_campaign[[#This Row],[AcceptedCmp3]]</f>
        <v>1</v>
      </c>
      <c r="B1836" s="11">
        <v>54809</v>
      </c>
      <c r="I1836">
        <v>1978</v>
      </c>
      <c r="S1836">
        <v>48</v>
      </c>
    </row>
    <row r="1837" spans="1:19" x14ac:dyDescent="0.35">
      <c r="A1837" s="11">
        <f>marketing_campaign[[#This Row],[Response]]+marketing_campaign[[#This Row],[AcceptedCmp2]]+marketing_campaign[[#This Row],[AcceptedCmp1]]+marketing_campaign[[#This Row],[AcceptedCmp5]]+marketing_campaign[[#This Row],[AcceptedCmp4]]+marketing_campaign[[#This Row],[AcceptedCmp3]]</f>
        <v>0</v>
      </c>
      <c r="B1837" s="11">
        <v>41580</v>
      </c>
      <c r="I1837">
        <v>1970</v>
      </c>
      <c r="S1837">
        <v>56</v>
      </c>
    </row>
    <row r="1838" spans="1:19" x14ac:dyDescent="0.35">
      <c r="A1838" s="12">
        <f>marketing_campaign[[#This Row],[Response]]+marketing_campaign[[#This Row],[AcceptedCmp2]]+marketing_campaign[[#This Row],[AcceptedCmp1]]+marketing_campaign[[#This Row],[AcceptedCmp5]]+marketing_campaign[[#This Row],[AcceptedCmp4]]+marketing_campaign[[#This Row],[AcceptedCmp3]]</f>
        <v>0</v>
      </c>
      <c r="B1838" s="11">
        <v>80336</v>
      </c>
      <c r="I1838">
        <v>1957</v>
      </c>
      <c r="S1838">
        <v>69</v>
      </c>
    </row>
    <row r="1839" spans="1:19" x14ac:dyDescent="0.35">
      <c r="A1839" s="11">
        <f>marketing_campaign[[#This Row],[Response]]+marketing_campaign[[#This Row],[AcceptedCmp2]]+marketing_campaign[[#This Row],[AcceptedCmp1]]+marketing_campaign[[#This Row],[AcceptedCmp5]]+marketing_campaign[[#This Row],[AcceptedCmp4]]+marketing_campaign[[#This Row],[AcceptedCmp3]]</f>
        <v>1</v>
      </c>
      <c r="B1839" s="11">
        <v>47743</v>
      </c>
      <c r="I1839">
        <v>1955</v>
      </c>
      <c r="S1839">
        <v>71</v>
      </c>
    </row>
    <row r="1840" spans="1:19" x14ac:dyDescent="0.35">
      <c r="A1840" s="12">
        <f>marketing_campaign[[#This Row],[Response]]+marketing_campaign[[#This Row],[AcceptedCmp2]]+marketing_campaign[[#This Row],[AcceptedCmp1]]+marketing_campaign[[#This Row],[AcceptedCmp5]]+marketing_campaign[[#This Row],[AcceptedCmp4]]+marketing_campaign[[#This Row],[AcceptedCmp3]]</f>
        <v>0</v>
      </c>
      <c r="B1840" s="11">
        <v>62972</v>
      </c>
      <c r="I1840">
        <v>1954</v>
      </c>
      <c r="S1840">
        <v>72</v>
      </c>
    </row>
    <row r="1841" spans="1:19" x14ac:dyDescent="0.35">
      <c r="A1841" s="11">
        <f>marketing_campaign[[#This Row],[Response]]+marketing_campaign[[#This Row],[AcceptedCmp2]]+marketing_campaign[[#This Row],[AcceptedCmp1]]+marketing_campaign[[#This Row],[AcceptedCmp5]]+marketing_campaign[[#This Row],[AcceptedCmp4]]+marketing_campaign[[#This Row],[AcceptedCmp3]]</f>
        <v>1</v>
      </c>
      <c r="B1841" s="11">
        <v>57333</v>
      </c>
      <c r="I1841">
        <v>1982</v>
      </c>
      <c r="S1841">
        <v>44</v>
      </c>
    </row>
    <row r="1842" spans="1:19" x14ac:dyDescent="0.35">
      <c r="A1842" s="12">
        <f>marketing_campaign[[#This Row],[Response]]+marketing_campaign[[#This Row],[AcceptedCmp2]]+marketing_campaign[[#This Row],[AcceptedCmp1]]+marketing_campaign[[#This Row],[AcceptedCmp5]]+marketing_campaign[[#This Row],[AcceptedCmp4]]+marketing_campaign[[#This Row],[AcceptedCmp3]]</f>
        <v>0</v>
      </c>
      <c r="B1842" s="11">
        <v>32313</v>
      </c>
      <c r="I1842">
        <v>1953</v>
      </c>
      <c r="S1842">
        <v>73</v>
      </c>
    </row>
    <row r="1843" spans="1:19" x14ac:dyDescent="0.35">
      <c r="A1843" s="11">
        <f>marketing_campaign[[#This Row],[Response]]+marketing_campaign[[#This Row],[AcceptedCmp2]]+marketing_campaign[[#This Row],[AcceptedCmp1]]+marketing_campaign[[#This Row],[AcceptedCmp5]]+marketing_campaign[[#This Row],[AcceptedCmp4]]+marketing_campaign[[#This Row],[AcceptedCmp3]]</f>
        <v>4</v>
      </c>
      <c r="B1843" s="11">
        <v>84953</v>
      </c>
      <c r="I1843">
        <v>1968</v>
      </c>
      <c r="S1843">
        <v>58</v>
      </c>
    </row>
    <row r="1844" spans="1:19" x14ac:dyDescent="0.35">
      <c r="A1844" s="12">
        <f>marketing_campaign[[#This Row],[Response]]+marketing_campaign[[#This Row],[AcceptedCmp2]]+marketing_campaign[[#This Row],[AcceptedCmp1]]+marketing_campaign[[#This Row],[AcceptedCmp5]]+marketing_campaign[[#This Row],[AcceptedCmp4]]+marketing_campaign[[#This Row],[AcceptedCmp3]]</f>
        <v>0</v>
      </c>
      <c r="B1844" s="11">
        <v>27071</v>
      </c>
      <c r="I1844">
        <v>1957</v>
      </c>
      <c r="S1844">
        <v>69</v>
      </c>
    </row>
    <row r="1845" spans="1:19" x14ac:dyDescent="0.35">
      <c r="A1845" s="11">
        <f>marketing_campaign[[#This Row],[Response]]+marketing_campaign[[#This Row],[AcceptedCmp2]]+marketing_campaign[[#This Row],[AcceptedCmp1]]+marketing_campaign[[#This Row],[AcceptedCmp5]]+marketing_campaign[[#This Row],[AcceptedCmp4]]+marketing_campaign[[#This Row],[AcceptedCmp3]]</f>
        <v>0</v>
      </c>
      <c r="B1845" s="11">
        <v>68148</v>
      </c>
      <c r="I1845">
        <v>1965</v>
      </c>
      <c r="S1845">
        <v>61</v>
      </c>
    </row>
    <row r="1846" spans="1:19" x14ac:dyDescent="0.35">
      <c r="A1846" s="12">
        <f>marketing_campaign[[#This Row],[Response]]+marketing_campaign[[#This Row],[AcceptedCmp2]]+marketing_campaign[[#This Row],[AcceptedCmp1]]+marketing_campaign[[#This Row],[AcceptedCmp5]]+marketing_campaign[[#This Row],[AcceptedCmp4]]+marketing_campaign[[#This Row],[AcceptedCmp3]]</f>
        <v>0</v>
      </c>
      <c r="B1846" s="11">
        <v>65735</v>
      </c>
      <c r="I1846">
        <v>1975</v>
      </c>
      <c r="S1846">
        <v>51</v>
      </c>
    </row>
    <row r="1847" spans="1:19" x14ac:dyDescent="0.35">
      <c r="A1847" s="11">
        <f>marketing_campaign[[#This Row],[Response]]+marketing_campaign[[#This Row],[AcceptedCmp2]]+marketing_campaign[[#This Row],[AcceptedCmp1]]+marketing_campaign[[#This Row],[AcceptedCmp5]]+marketing_campaign[[#This Row],[AcceptedCmp4]]+marketing_campaign[[#This Row],[AcceptedCmp3]]</f>
        <v>4</v>
      </c>
      <c r="B1847" s="11">
        <v>86836</v>
      </c>
      <c r="I1847">
        <v>1963</v>
      </c>
      <c r="S1847">
        <v>63</v>
      </c>
    </row>
    <row r="1848" spans="1:19" x14ac:dyDescent="0.35">
      <c r="A1848" s="12">
        <f>marketing_campaign[[#This Row],[Response]]+marketing_campaign[[#This Row],[AcceptedCmp2]]+marketing_campaign[[#This Row],[AcceptedCmp1]]+marketing_campaign[[#This Row],[AcceptedCmp5]]+marketing_campaign[[#This Row],[AcceptedCmp4]]+marketing_campaign[[#This Row],[AcceptedCmp3]]</f>
        <v>0</v>
      </c>
      <c r="B1848" s="11">
        <v>4023</v>
      </c>
      <c r="I1848">
        <v>1990</v>
      </c>
      <c r="S1848">
        <v>36</v>
      </c>
    </row>
    <row r="1849" spans="1:19" x14ac:dyDescent="0.35">
      <c r="A1849" s="11">
        <f>marketing_campaign[[#This Row],[Response]]+marketing_campaign[[#This Row],[AcceptedCmp2]]+marketing_campaign[[#This Row],[AcceptedCmp1]]+marketing_campaign[[#This Row],[AcceptedCmp5]]+marketing_campaign[[#This Row],[AcceptedCmp4]]+marketing_campaign[[#This Row],[AcceptedCmp3]]</f>
        <v>0</v>
      </c>
      <c r="B1849" s="11">
        <v>30093</v>
      </c>
      <c r="I1849">
        <v>1966</v>
      </c>
      <c r="S1849">
        <v>60</v>
      </c>
    </row>
    <row r="1850" spans="1:19" x14ac:dyDescent="0.35">
      <c r="A1850" s="12">
        <f>marketing_campaign[[#This Row],[Response]]+marketing_campaign[[#This Row],[AcceptedCmp2]]+marketing_campaign[[#This Row],[AcceptedCmp1]]+marketing_campaign[[#This Row],[AcceptedCmp5]]+marketing_campaign[[#This Row],[AcceptedCmp4]]+marketing_campaign[[#This Row],[AcceptedCmp3]]</f>
        <v>0</v>
      </c>
      <c r="B1850" s="11">
        <v>57705</v>
      </c>
      <c r="I1850">
        <v>1988</v>
      </c>
      <c r="S1850">
        <v>38</v>
      </c>
    </row>
    <row r="1851" spans="1:19" x14ac:dyDescent="0.35">
      <c r="A1851" s="11">
        <f>marketing_campaign[[#This Row],[Response]]+marketing_campaign[[#This Row],[AcceptedCmp2]]+marketing_campaign[[#This Row],[AcceptedCmp1]]+marketing_campaign[[#This Row],[AcceptedCmp5]]+marketing_campaign[[#This Row],[AcceptedCmp4]]+marketing_campaign[[#This Row],[AcceptedCmp3]]</f>
        <v>0</v>
      </c>
      <c r="B1851" s="11">
        <v>25008</v>
      </c>
      <c r="I1851">
        <v>1995</v>
      </c>
      <c r="S1851">
        <v>31</v>
      </c>
    </row>
    <row r="1852" spans="1:19" x14ac:dyDescent="0.35">
      <c r="A1852" s="12">
        <f>marketing_campaign[[#This Row],[Response]]+marketing_campaign[[#This Row],[AcceptedCmp2]]+marketing_campaign[[#This Row],[AcceptedCmp1]]+marketing_campaign[[#This Row],[AcceptedCmp5]]+marketing_campaign[[#This Row],[AcceptedCmp4]]+marketing_campaign[[#This Row],[AcceptedCmp3]]</f>
        <v>3</v>
      </c>
      <c r="B1852" s="11">
        <v>83257</v>
      </c>
      <c r="I1852">
        <v>1975</v>
      </c>
      <c r="S1852">
        <v>51</v>
      </c>
    </row>
    <row r="1853" spans="1:19" x14ac:dyDescent="0.35">
      <c r="A1853" s="11">
        <f>marketing_campaign[[#This Row],[Response]]+marketing_campaign[[#This Row],[AcceptedCmp2]]+marketing_campaign[[#This Row],[AcceptedCmp1]]+marketing_campaign[[#This Row],[AcceptedCmp5]]+marketing_campaign[[#This Row],[AcceptedCmp4]]+marketing_campaign[[#This Row],[AcceptedCmp3]]</f>
        <v>0</v>
      </c>
      <c r="B1853" s="11">
        <v>22280</v>
      </c>
      <c r="I1853">
        <v>1978</v>
      </c>
      <c r="S1853">
        <v>48</v>
      </c>
    </row>
    <row r="1854" spans="1:19" x14ac:dyDescent="0.35">
      <c r="A1854" s="12">
        <f>marketing_campaign[[#This Row],[Response]]+marketing_campaign[[#This Row],[AcceptedCmp2]]+marketing_campaign[[#This Row],[AcceptedCmp1]]+marketing_campaign[[#This Row],[AcceptedCmp5]]+marketing_campaign[[#This Row],[AcceptedCmp4]]+marketing_campaign[[#This Row],[AcceptedCmp3]]</f>
        <v>0</v>
      </c>
      <c r="B1854" s="11">
        <v>72159</v>
      </c>
      <c r="I1854">
        <v>1961</v>
      </c>
      <c r="S1854">
        <v>65</v>
      </c>
    </row>
    <row r="1855" spans="1:19" x14ac:dyDescent="0.35">
      <c r="A1855" s="11">
        <f>marketing_campaign[[#This Row],[Response]]+marketing_campaign[[#This Row],[AcceptedCmp2]]+marketing_campaign[[#This Row],[AcceptedCmp1]]+marketing_campaign[[#This Row],[AcceptedCmp5]]+marketing_campaign[[#This Row],[AcceptedCmp4]]+marketing_campaign[[#This Row],[AcceptedCmp3]]</f>
        <v>1</v>
      </c>
      <c r="B1855" s="11">
        <v>64260</v>
      </c>
      <c r="I1855">
        <v>1984</v>
      </c>
      <c r="S1855">
        <v>42</v>
      </c>
    </row>
    <row r="1856" spans="1:19" x14ac:dyDescent="0.35">
      <c r="A1856" s="12">
        <f>marketing_campaign[[#This Row],[Response]]+marketing_campaign[[#This Row],[AcceptedCmp2]]+marketing_campaign[[#This Row],[AcceptedCmp1]]+marketing_campaign[[#This Row],[AcceptedCmp5]]+marketing_campaign[[#This Row],[AcceptedCmp4]]+marketing_campaign[[#This Row],[AcceptedCmp3]]</f>
        <v>1</v>
      </c>
      <c r="B1856" s="11">
        <v>82733</v>
      </c>
      <c r="I1856">
        <v>1971</v>
      </c>
      <c r="S1856">
        <v>55</v>
      </c>
    </row>
    <row r="1857" spans="1:19" x14ac:dyDescent="0.35">
      <c r="A1857" s="11">
        <f>marketing_campaign[[#This Row],[Response]]+marketing_campaign[[#This Row],[AcceptedCmp2]]+marketing_campaign[[#This Row],[AcceptedCmp1]]+marketing_campaign[[#This Row],[AcceptedCmp5]]+marketing_campaign[[#This Row],[AcceptedCmp4]]+marketing_campaign[[#This Row],[AcceptedCmp3]]</f>
        <v>2</v>
      </c>
      <c r="B1857" s="11">
        <v>74290</v>
      </c>
      <c r="I1857">
        <v>1951</v>
      </c>
      <c r="S1857">
        <v>75</v>
      </c>
    </row>
    <row r="1858" spans="1:19" x14ac:dyDescent="0.35">
      <c r="A1858" s="12">
        <f>marketing_campaign[[#This Row],[Response]]+marketing_campaign[[#This Row],[AcceptedCmp2]]+marketing_campaign[[#This Row],[AcceptedCmp1]]+marketing_campaign[[#This Row],[AcceptedCmp5]]+marketing_campaign[[#This Row],[AcceptedCmp4]]+marketing_campaign[[#This Row],[AcceptedCmp3]]</f>
        <v>0</v>
      </c>
      <c r="B1858" s="11">
        <v>58217</v>
      </c>
      <c r="I1858">
        <v>1976</v>
      </c>
      <c r="S1858">
        <v>50</v>
      </c>
    </row>
    <row r="1859" spans="1:19" x14ac:dyDescent="0.35">
      <c r="A1859" s="11">
        <f>marketing_campaign[[#This Row],[Response]]+marketing_campaign[[#This Row],[AcceptedCmp2]]+marketing_campaign[[#This Row],[AcceptedCmp1]]+marketing_campaign[[#This Row],[AcceptedCmp5]]+marketing_campaign[[#This Row],[AcceptedCmp4]]+marketing_campaign[[#This Row],[AcceptedCmp3]]</f>
        <v>0</v>
      </c>
      <c r="B1859" s="11">
        <v>21024</v>
      </c>
      <c r="I1859">
        <v>1972</v>
      </c>
      <c r="S1859">
        <v>54</v>
      </c>
    </row>
    <row r="1860" spans="1:19" x14ac:dyDescent="0.35">
      <c r="A1860" s="12">
        <f>marketing_campaign[[#This Row],[Response]]+marketing_campaign[[#This Row],[AcceptedCmp2]]+marketing_campaign[[#This Row],[AcceptedCmp1]]+marketing_campaign[[#This Row],[AcceptedCmp5]]+marketing_campaign[[#This Row],[AcceptedCmp4]]+marketing_campaign[[#This Row],[AcceptedCmp3]]</f>
        <v>0</v>
      </c>
      <c r="B1860" s="11">
        <v>70116</v>
      </c>
      <c r="I1860">
        <v>1985</v>
      </c>
      <c r="S1860">
        <v>41</v>
      </c>
    </row>
    <row r="1861" spans="1:19" x14ac:dyDescent="0.35">
      <c r="A1861" s="11">
        <f>marketing_campaign[[#This Row],[Response]]+marketing_campaign[[#This Row],[AcceptedCmp2]]+marketing_campaign[[#This Row],[AcceptedCmp1]]+marketing_campaign[[#This Row],[AcceptedCmp5]]+marketing_campaign[[#This Row],[AcceptedCmp4]]+marketing_campaign[[#This Row],[AcceptedCmp3]]</f>
        <v>0</v>
      </c>
      <c r="B1861" s="11">
        <v>54006</v>
      </c>
      <c r="I1861">
        <v>1966</v>
      </c>
      <c r="S1861">
        <v>60</v>
      </c>
    </row>
    <row r="1862" spans="1:19" x14ac:dyDescent="0.35">
      <c r="A1862" s="12">
        <f>marketing_campaign[[#This Row],[Response]]+marketing_campaign[[#This Row],[AcceptedCmp2]]+marketing_campaign[[#This Row],[AcceptedCmp1]]+marketing_campaign[[#This Row],[AcceptedCmp5]]+marketing_campaign[[#This Row],[AcceptedCmp4]]+marketing_campaign[[#This Row],[AcceptedCmp3]]</f>
        <v>0</v>
      </c>
      <c r="B1862" s="11">
        <v>69063</v>
      </c>
      <c r="I1862">
        <v>1975</v>
      </c>
      <c r="S1862">
        <v>51</v>
      </c>
    </row>
    <row r="1863" spans="1:19" x14ac:dyDescent="0.35">
      <c r="A1863" s="11">
        <f>marketing_campaign[[#This Row],[Response]]+marketing_campaign[[#This Row],[AcceptedCmp2]]+marketing_campaign[[#This Row],[AcceptedCmp1]]+marketing_campaign[[#This Row],[AcceptedCmp5]]+marketing_campaign[[#This Row],[AcceptedCmp4]]+marketing_campaign[[#This Row],[AcceptedCmp3]]</f>
        <v>0</v>
      </c>
      <c r="B1863" s="11">
        <v>11448</v>
      </c>
      <c r="I1863">
        <v>1979</v>
      </c>
      <c r="S1863">
        <v>47</v>
      </c>
    </row>
    <row r="1864" spans="1:19" x14ac:dyDescent="0.35">
      <c r="A1864" s="12">
        <f>marketing_campaign[[#This Row],[Response]]+marketing_campaign[[#This Row],[AcceptedCmp2]]+marketing_campaign[[#This Row],[AcceptedCmp1]]+marketing_campaign[[#This Row],[AcceptedCmp5]]+marketing_campaign[[#This Row],[AcceptedCmp4]]+marketing_campaign[[#This Row],[AcceptedCmp3]]</f>
        <v>0</v>
      </c>
      <c r="B1864" s="11">
        <v>61825</v>
      </c>
      <c r="I1864">
        <v>1971</v>
      </c>
      <c r="S1864">
        <v>55</v>
      </c>
    </row>
    <row r="1865" spans="1:19" x14ac:dyDescent="0.35">
      <c r="A1865" s="11">
        <f>marketing_campaign[[#This Row],[Response]]+marketing_campaign[[#This Row],[AcceptedCmp2]]+marketing_campaign[[#This Row],[AcceptedCmp1]]+marketing_campaign[[#This Row],[AcceptedCmp5]]+marketing_campaign[[#This Row],[AcceptedCmp4]]+marketing_campaign[[#This Row],[AcceptedCmp3]]</f>
        <v>0</v>
      </c>
      <c r="B1865" s="11">
        <v>70886</v>
      </c>
      <c r="I1865">
        <v>1982</v>
      </c>
      <c r="S1865">
        <v>44</v>
      </c>
    </row>
    <row r="1866" spans="1:19" x14ac:dyDescent="0.35">
      <c r="A1866" s="12">
        <f>marketing_campaign[[#This Row],[Response]]+marketing_campaign[[#This Row],[AcceptedCmp2]]+marketing_campaign[[#This Row],[AcceptedCmp1]]+marketing_campaign[[#This Row],[AcceptedCmp5]]+marketing_campaign[[#This Row],[AcceptedCmp4]]+marketing_campaign[[#This Row],[AcceptedCmp3]]</f>
        <v>2</v>
      </c>
      <c r="B1866" s="11">
        <v>69109</v>
      </c>
      <c r="I1866">
        <v>1973</v>
      </c>
      <c r="S1866">
        <v>53</v>
      </c>
    </row>
    <row r="1867" spans="1:19" x14ac:dyDescent="0.35">
      <c r="A1867" s="11">
        <f>marketing_campaign[[#This Row],[Response]]+marketing_campaign[[#This Row],[AcceptedCmp2]]+marketing_campaign[[#This Row],[AcceptedCmp1]]+marketing_campaign[[#This Row],[AcceptedCmp5]]+marketing_campaign[[#This Row],[AcceptedCmp4]]+marketing_campaign[[#This Row],[AcceptedCmp3]]</f>
        <v>2</v>
      </c>
      <c r="B1867" s="11">
        <v>60208</v>
      </c>
      <c r="I1867">
        <v>1968</v>
      </c>
      <c r="S1867">
        <v>58</v>
      </c>
    </row>
    <row r="1868" spans="1:19" x14ac:dyDescent="0.35">
      <c r="A1868" s="12">
        <f>marketing_campaign[[#This Row],[Response]]+marketing_campaign[[#This Row],[AcceptedCmp2]]+marketing_campaign[[#This Row],[AcceptedCmp1]]+marketing_campaign[[#This Row],[AcceptedCmp5]]+marketing_campaign[[#This Row],[AcceptedCmp4]]+marketing_campaign[[#This Row],[AcceptedCmp3]]</f>
        <v>0</v>
      </c>
      <c r="B1868" s="11">
        <v>32889</v>
      </c>
      <c r="I1868">
        <v>1984</v>
      </c>
      <c r="S1868">
        <v>42</v>
      </c>
    </row>
    <row r="1869" spans="1:19" x14ac:dyDescent="0.35">
      <c r="A1869" s="11">
        <f>marketing_campaign[[#This Row],[Response]]+marketing_campaign[[#This Row],[AcceptedCmp2]]+marketing_campaign[[#This Row],[AcceptedCmp1]]+marketing_campaign[[#This Row],[AcceptedCmp5]]+marketing_campaign[[#This Row],[AcceptedCmp4]]+marketing_campaign[[#This Row],[AcceptedCmp3]]</f>
        <v>0</v>
      </c>
      <c r="B1869" s="11">
        <v>34738</v>
      </c>
      <c r="I1869">
        <v>1971</v>
      </c>
      <c r="S1869">
        <v>55</v>
      </c>
    </row>
    <row r="1870" spans="1:19" x14ac:dyDescent="0.35">
      <c r="A1870" s="12">
        <f>marketing_campaign[[#This Row],[Response]]+marketing_campaign[[#This Row],[AcceptedCmp2]]+marketing_campaign[[#This Row],[AcceptedCmp1]]+marketing_campaign[[#This Row],[AcceptedCmp5]]+marketing_campaign[[#This Row],[AcceptedCmp4]]+marketing_campaign[[#This Row],[AcceptedCmp3]]</f>
        <v>0</v>
      </c>
      <c r="B1870" s="11">
        <v>30538</v>
      </c>
      <c r="I1870">
        <v>1977</v>
      </c>
      <c r="S1870">
        <v>49</v>
      </c>
    </row>
    <row r="1871" spans="1:19" x14ac:dyDescent="0.35">
      <c r="A1871" s="11">
        <f>marketing_campaign[[#This Row],[Response]]+marketing_campaign[[#This Row],[AcceptedCmp2]]+marketing_campaign[[#This Row],[AcceptedCmp1]]+marketing_campaign[[#This Row],[AcceptedCmp5]]+marketing_campaign[[#This Row],[AcceptedCmp4]]+marketing_campaign[[#This Row],[AcceptedCmp3]]</f>
        <v>4</v>
      </c>
      <c r="B1871" s="11">
        <v>82326</v>
      </c>
      <c r="I1871">
        <v>1967</v>
      </c>
      <c r="S1871">
        <v>59</v>
      </c>
    </row>
    <row r="1872" spans="1:19" x14ac:dyDescent="0.35">
      <c r="A1872" s="12">
        <f>marketing_campaign[[#This Row],[Response]]+marketing_campaign[[#This Row],[AcceptedCmp2]]+marketing_campaign[[#This Row],[AcceptedCmp1]]+marketing_campaign[[#This Row],[AcceptedCmp5]]+marketing_campaign[[#This Row],[AcceptedCmp4]]+marketing_campaign[[#This Row],[AcceptedCmp3]]</f>
        <v>0</v>
      </c>
      <c r="B1872" s="11">
        <v>26642</v>
      </c>
      <c r="I1872">
        <v>1964</v>
      </c>
      <c r="S1872">
        <v>62</v>
      </c>
    </row>
    <row r="1873" spans="1:19" x14ac:dyDescent="0.35">
      <c r="A1873" s="11">
        <f>marketing_campaign[[#This Row],[Response]]+marketing_campaign[[#This Row],[AcceptedCmp2]]+marketing_campaign[[#This Row],[AcceptedCmp1]]+marketing_campaign[[#This Row],[AcceptedCmp5]]+marketing_campaign[[#This Row],[AcceptedCmp4]]+marketing_campaign[[#This Row],[AcceptedCmp3]]</f>
        <v>0</v>
      </c>
      <c r="B1873" s="11">
        <v>69932</v>
      </c>
      <c r="I1873">
        <v>1972</v>
      </c>
      <c r="S1873">
        <v>54</v>
      </c>
    </row>
    <row r="1874" spans="1:19" x14ac:dyDescent="0.35">
      <c r="A1874" s="12">
        <f>marketing_campaign[[#This Row],[Response]]+marketing_campaign[[#This Row],[AcceptedCmp2]]+marketing_campaign[[#This Row],[AcceptedCmp1]]+marketing_campaign[[#This Row],[AcceptedCmp5]]+marketing_campaign[[#This Row],[AcceptedCmp4]]+marketing_campaign[[#This Row],[AcceptedCmp3]]</f>
        <v>0</v>
      </c>
      <c r="B1874" s="11">
        <v>44503</v>
      </c>
      <c r="I1874">
        <v>1948</v>
      </c>
      <c r="S1874">
        <v>78</v>
      </c>
    </row>
    <row r="1875" spans="1:19" x14ac:dyDescent="0.35">
      <c r="A1875" s="11">
        <f>marketing_campaign[[#This Row],[Response]]+marketing_campaign[[#This Row],[AcceptedCmp2]]+marketing_campaign[[#This Row],[AcceptedCmp1]]+marketing_campaign[[#This Row],[AcceptedCmp5]]+marketing_campaign[[#This Row],[AcceptedCmp4]]+marketing_campaign[[#This Row],[AcceptedCmp3]]</f>
        <v>0</v>
      </c>
      <c r="B1875" s="11">
        <v>60200</v>
      </c>
      <c r="I1875">
        <v>1952</v>
      </c>
      <c r="S1875">
        <v>74</v>
      </c>
    </row>
    <row r="1876" spans="1:19" x14ac:dyDescent="0.35">
      <c r="A1876" s="12">
        <f>marketing_campaign[[#This Row],[Response]]+marketing_campaign[[#This Row],[AcceptedCmp2]]+marketing_campaign[[#This Row],[AcceptedCmp1]]+marketing_campaign[[#This Row],[AcceptedCmp5]]+marketing_campaign[[#This Row],[AcceptedCmp4]]+marketing_campaign[[#This Row],[AcceptedCmp3]]</f>
        <v>0</v>
      </c>
      <c r="B1876" s="11">
        <v>49638</v>
      </c>
      <c r="I1876">
        <v>1987</v>
      </c>
      <c r="S1876">
        <v>39</v>
      </c>
    </row>
    <row r="1877" spans="1:19" x14ac:dyDescent="0.35">
      <c r="A1877" s="11">
        <f>marketing_campaign[[#This Row],[Response]]+marketing_campaign[[#This Row],[AcceptedCmp2]]+marketing_campaign[[#This Row],[AcceptedCmp1]]+marketing_campaign[[#This Row],[AcceptedCmp5]]+marketing_campaign[[#This Row],[AcceptedCmp4]]+marketing_campaign[[#This Row],[AcceptedCmp3]]</f>
        <v>0</v>
      </c>
      <c r="B1877" s="11">
        <v>23830</v>
      </c>
      <c r="I1877">
        <v>1959</v>
      </c>
      <c r="S1877">
        <v>67</v>
      </c>
    </row>
    <row r="1878" spans="1:19" x14ac:dyDescent="0.35">
      <c r="A1878" s="12">
        <f>marketing_campaign[[#This Row],[Response]]+marketing_campaign[[#This Row],[AcceptedCmp2]]+marketing_campaign[[#This Row],[AcceptedCmp1]]+marketing_campaign[[#This Row],[AcceptedCmp5]]+marketing_campaign[[#This Row],[AcceptedCmp4]]+marketing_campaign[[#This Row],[AcceptedCmp3]]</f>
        <v>1</v>
      </c>
      <c r="B1878" s="11">
        <v>33051</v>
      </c>
      <c r="I1878">
        <v>1958</v>
      </c>
      <c r="S1878">
        <v>68</v>
      </c>
    </row>
    <row r="1879" spans="1:19" x14ac:dyDescent="0.35">
      <c r="A1879" s="11">
        <f>marketing_campaign[[#This Row],[Response]]+marketing_campaign[[#This Row],[AcceptedCmp2]]+marketing_campaign[[#This Row],[AcceptedCmp1]]+marketing_campaign[[#This Row],[AcceptedCmp5]]+marketing_campaign[[#This Row],[AcceptedCmp4]]+marketing_campaign[[#This Row],[AcceptedCmp3]]</f>
        <v>1</v>
      </c>
      <c r="B1879" s="11">
        <v>72905</v>
      </c>
      <c r="I1879">
        <v>1951</v>
      </c>
      <c r="S1879">
        <v>75</v>
      </c>
    </row>
    <row r="1880" spans="1:19" x14ac:dyDescent="0.35">
      <c r="A1880" s="12">
        <f>marketing_campaign[[#This Row],[Response]]+marketing_campaign[[#This Row],[AcceptedCmp2]]+marketing_campaign[[#This Row],[AcceptedCmp1]]+marketing_campaign[[#This Row],[AcceptedCmp5]]+marketing_campaign[[#This Row],[AcceptedCmp4]]+marketing_campaign[[#This Row],[AcceptedCmp3]]</f>
        <v>0</v>
      </c>
      <c r="B1880" s="11">
        <v>69702</v>
      </c>
      <c r="I1880">
        <v>1975</v>
      </c>
      <c r="S1880">
        <v>51</v>
      </c>
    </row>
    <row r="1881" spans="1:19" x14ac:dyDescent="0.35">
      <c r="A1881" s="11">
        <f>marketing_campaign[[#This Row],[Response]]+marketing_campaign[[#This Row],[AcceptedCmp2]]+marketing_campaign[[#This Row],[AcceptedCmp1]]+marketing_campaign[[#This Row],[AcceptedCmp5]]+marketing_campaign[[#This Row],[AcceptedCmp4]]+marketing_campaign[[#This Row],[AcceptedCmp3]]</f>
        <v>0</v>
      </c>
      <c r="B1881" s="11">
        <v>70300</v>
      </c>
      <c r="I1881">
        <v>1984</v>
      </c>
      <c r="S1881">
        <v>42</v>
      </c>
    </row>
    <row r="1882" spans="1:19" x14ac:dyDescent="0.35">
      <c r="A1882" s="12">
        <f>marketing_campaign[[#This Row],[Response]]+marketing_campaign[[#This Row],[AcceptedCmp2]]+marketing_campaign[[#This Row],[AcceptedCmp1]]+marketing_campaign[[#This Row],[AcceptedCmp5]]+marketing_campaign[[#This Row],[AcceptedCmp4]]+marketing_campaign[[#This Row],[AcceptedCmp3]]</f>
        <v>1</v>
      </c>
      <c r="B1882" s="11">
        <v>70643</v>
      </c>
      <c r="I1882">
        <v>1969</v>
      </c>
      <c r="S1882">
        <v>57</v>
      </c>
    </row>
    <row r="1883" spans="1:19" x14ac:dyDescent="0.35">
      <c r="A1883" s="11">
        <f>marketing_campaign[[#This Row],[Response]]+marketing_campaign[[#This Row],[AcceptedCmp2]]+marketing_campaign[[#This Row],[AcceptedCmp1]]+marketing_campaign[[#This Row],[AcceptedCmp5]]+marketing_campaign[[#This Row],[AcceptedCmp4]]+marketing_campaign[[#This Row],[AcceptedCmp3]]</f>
        <v>2</v>
      </c>
      <c r="B1883" s="11">
        <v>30396</v>
      </c>
      <c r="I1883">
        <v>1968</v>
      </c>
      <c r="S1883">
        <v>58</v>
      </c>
    </row>
    <row r="1884" spans="1:19" x14ac:dyDescent="0.35">
      <c r="A1884" s="12">
        <f>marketing_campaign[[#This Row],[Response]]+marketing_campaign[[#This Row],[AcceptedCmp2]]+marketing_campaign[[#This Row],[AcceptedCmp1]]+marketing_campaign[[#This Row],[AcceptedCmp5]]+marketing_campaign[[#This Row],[AcceptedCmp4]]+marketing_campaign[[#This Row],[AcceptedCmp3]]</f>
        <v>0</v>
      </c>
      <c r="B1884" s="11">
        <v>50616</v>
      </c>
      <c r="I1884">
        <v>1969</v>
      </c>
      <c r="S1884">
        <v>57</v>
      </c>
    </row>
    <row r="1885" spans="1:19" x14ac:dyDescent="0.35">
      <c r="A1885" s="11">
        <f>marketing_campaign[[#This Row],[Response]]+marketing_campaign[[#This Row],[AcceptedCmp2]]+marketing_campaign[[#This Row],[AcceptedCmp1]]+marketing_campaign[[#This Row],[AcceptedCmp5]]+marketing_campaign[[#This Row],[AcceptedCmp4]]+marketing_campaign[[#This Row],[AcceptedCmp3]]</f>
        <v>1</v>
      </c>
      <c r="B1885" s="11">
        <v>62772</v>
      </c>
      <c r="I1885">
        <v>1985</v>
      </c>
      <c r="S1885">
        <v>41</v>
      </c>
    </row>
    <row r="1886" spans="1:19" x14ac:dyDescent="0.35">
      <c r="A1886" s="12">
        <f>marketing_campaign[[#This Row],[Response]]+marketing_campaign[[#This Row],[AcceptedCmp2]]+marketing_campaign[[#This Row],[AcceptedCmp1]]+marketing_campaign[[#This Row],[AcceptedCmp5]]+marketing_campaign[[#This Row],[AcceptedCmp4]]+marketing_campaign[[#This Row],[AcceptedCmp3]]</f>
        <v>0</v>
      </c>
      <c r="B1886" s="11">
        <v>30298</v>
      </c>
      <c r="I1886">
        <v>1984</v>
      </c>
      <c r="S1886">
        <v>42</v>
      </c>
    </row>
    <row r="1887" spans="1:19" x14ac:dyDescent="0.35">
      <c r="A1887" s="11">
        <f>marketing_campaign[[#This Row],[Response]]+marketing_campaign[[#This Row],[AcceptedCmp2]]+marketing_campaign[[#This Row],[AcceptedCmp1]]+marketing_campaign[[#This Row],[AcceptedCmp5]]+marketing_campaign[[#This Row],[AcceptedCmp4]]+marketing_campaign[[#This Row],[AcceptedCmp3]]</f>
        <v>0</v>
      </c>
      <c r="B1887" s="11">
        <v>52413</v>
      </c>
      <c r="I1887">
        <v>1957</v>
      </c>
      <c r="S1887">
        <v>69</v>
      </c>
    </row>
    <row r="1888" spans="1:19" x14ac:dyDescent="0.35">
      <c r="A1888" s="12">
        <f>marketing_campaign[[#This Row],[Response]]+marketing_campaign[[#This Row],[AcceptedCmp2]]+marketing_campaign[[#This Row],[AcceptedCmp1]]+marketing_campaign[[#This Row],[AcceptedCmp5]]+marketing_campaign[[#This Row],[AcceptedCmp4]]+marketing_campaign[[#This Row],[AcceptedCmp3]]</f>
        <v>0</v>
      </c>
      <c r="B1888" s="11">
        <v>44155</v>
      </c>
      <c r="I1888">
        <v>1971</v>
      </c>
      <c r="S1888">
        <v>55</v>
      </c>
    </row>
    <row r="1889" spans="1:19" x14ac:dyDescent="0.35">
      <c r="A1889" s="11">
        <f>marketing_campaign[[#This Row],[Response]]+marketing_campaign[[#This Row],[AcceptedCmp2]]+marketing_campaign[[#This Row],[AcceptedCmp1]]+marketing_campaign[[#This Row],[AcceptedCmp5]]+marketing_campaign[[#This Row],[AcceptedCmp4]]+marketing_campaign[[#This Row],[AcceptedCmp3]]</f>
        <v>2</v>
      </c>
      <c r="B1889" s="11">
        <v>86979</v>
      </c>
      <c r="I1889">
        <v>1975</v>
      </c>
      <c r="S1889">
        <v>51</v>
      </c>
    </row>
    <row r="1890" spans="1:19" x14ac:dyDescent="0.35">
      <c r="A1890" s="12">
        <f>marketing_campaign[[#This Row],[Response]]+marketing_campaign[[#This Row],[AcceptedCmp2]]+marketing_campaign[[#This Row],[AcceptedCmp1]]+marketing_campaign[[#This Row],[AcceptedCmp5]]+marketing_campaign[[#This Row],[AcceptedCmp4]]+marketing_campaign[[#This Row],[AcceptedCmp3]]</f>
        <v>0</v>
      </c>
      <c r="B1890" s="11">
        <v>76532</v>
      </c>
      <c r="I1890">
        <v>1982</v>
      </c>
      <c r="S1890">
        <v>44</v>
      </c>
    </row>
    <row r="1891" spans="1:19" x14ac:dyDescent="0.35">
      <c r="A1891" s="11">
        <f>marketing_campaign[[#This Row],[Response]]+marketing_campaign[[#This Row],[AcceptedCmp2]]+marketing_campaign[[#This Row],[AcceptedCmp1]]+marketing_campaign[[#This Row],[AcceptedCmp5]]+marketing_campaign[[#This Row],[AcceptedCmp4]]+marketing_campaign[[#This Row],[AcceptedCmp3]]</f>
        <v>1</v>
      </c>
      <c r="B1891" s="11">
        <v>42081</v>
      </c>
      <c r="I1891">
        <v>1988</v>
      </c>
      <c r="S1891">
        <v>38</v>
      </c>
    </row>
    <row r="1892" spans="1:19" x14ac:dyDescent="0.35">
      <c r="A1892" s="12">
        <f>marketing_campaign[[#This Row],[Response]]+marketing_campaign[[#This Row],[AcceptedCmp2]]+marketing_campaign[[#This Row],[AcceptedCmp1]]+marketing_campaign[[#This Row],[AcceptedCmp5]]+marketing_campaign[[#This Row],[AcceptedCmp4]]+marketing_campaign[[#This Row],[AcceptedCmp3]]</f>
        <v>0</v>
      </c>
      <c r="B1892" s="11">
        <v>67546</v>
      </c>
      <c r="I1892">
        <v>1989</v>
      </c>
      <c r="S1892">
        <v>37</v>
      </c>
    </row>
    <row r="1893" spans="1:19" x14ac:dyDescent="0.35">
      <c r="A1893" s="11">
        <f>marketing_campaign[[#This Row],[Response]]+marketing_campaign[[#This Row],[AcceptedCmp2]]+marketing_campaign[[#This Row],[AcceptedCmp1]]+marketing_campaign[[#This Row],[AcceptedCmp5]]+marketing_campaign[[#This Row],[AcceptedCmp4]]+marketing_campaign[[#This Row],[AcceptedCmp3]]</f>
        <v>3</v>
      </c>
      <c r="B1893" s="11">
        <v>88420</v>
      </c>
      <c r="I1893">
        <v>1985</v>
      </c>
      <c r="S1893">
        <v>41</v>
      </c>
    </row>
    <row r="1894" spans="1:19" x14ac:dyDescent="0.35">
      <c r="A1894" s="12">
        <f>marketing_campaign[[#This Row],[Response]]+marketing_campaign[[#This Row],[AcceptedCmp2]]+marketing_campaign[[#This Row],[AcceptedCmp1]]+marketing_campaign[[#This Row],[AcceptedCmp5]]+marketing_campaign[[#This Row],[AcceptedCmp4]]+marketing_campaign[[#This Row],[AcceptedCmp3]]</f>
        <v>0</v>
      </c>
      <c r="B1894" s="11">
        <v>31158</v>
      </c>
      <c r="I1894">
        <v>1968</v>
      </c>
      <c r="S1894">
        <v>58</v>
      </c>
    </row>
    <row r="1895" spans="1:19" x14ac:dyDescent="0.35">
      <c r="A1895" s="11">
        <f>marketing_campaign[[#This Row],[Response]]+marketing_campaign[[#This Row],[AcceptedCmp2]]+marketing_campaign[[#This Row],[AcceptedCmp1]]+marketing_campaign[[#This Row],[AcceptedCmp5]]+marketing_campaign[[#This Row],[AcceptedCmp4]]+marketing_campaign[[#This Row],[AcceptedCmp3]]</f>
        <v>2</v>
      </c>
      <c r="B1895" s="11">
        <v>61671</v>
      </c>
      <c r="I1895">
        <v>1974</v>
      </c>
      <c r="S1895">
        <v>52</v>
      </c>
    </row>
    <row r="1896" spans="1:19" x14ac:dyDescent="0.35">
      <c r="A1896" s="12">
        <f>marketing_campaign[[#This Row],[Response]]+marketing_campaign[[#This Row],[AcceptedCmp2]]+marketing_campaign[[#This Row],[AcceptedCmp1]]+marketing_campaign[[#This Row],[AcceptedCmp5]]+marketing_campaign[[#This Row],[AcceptedCmp4]]+marketing_campaign[[#This Row],[AcceptedCmp3]]</f>
        <v>0</v>
      </c>
      <c r="B1896" s="11">
        <v>69719</v>
      </c>
      <c r="I1896">
        <v>1949</v>
      </c>
      <c r="S1896">
        <v>77</v>
      </c>
    </row>
    <row r="1897" spans="1:19" x14ac:dyDescent="0.35">
      <c r="A1897" s="11">
        <f>marketing_campaign[[#This Row],[Response]]+marketing_campaign[[#This Row],[AcceptedCmp2]]+marketing_campaign[[#This Row],[AcceptedCmp1]]+marketing_campaign[[#This Row],[AcceptedCmp5]]+marketing_campaign[[#This Row],[AcceptedCmp4]]+marketing_campaign[[#This Row],[AcceptedCmp3]]</f>
        <v>0</v>
      </c>
      <c r="B1897" s="11">
        <v>49160</v>
      </c>
      <c r="I1897">
        <v>1978</v>
      </c>
      <c r="S1897">
        <v>48</v>
      </c>
    </row>
    <row r="1898" spans="1:19" x14ac:dyDescent="0.35">
      <c r="A1898" s="12">
        <f>marketing_campaign[[#This Row],[Response]]+marketing_campaign[[#This Row],[AcceptedCmp2]]+marketing_campaign[[#This Row],[AcceptedCmp1]]+marketing_campaign[[#This Row],[AcceptedCmp5]]+marketing_campaign[[#This Row],[AcceptedCmp4]]+marketing_campaign[[#This Row],[AcceptedCmp3]]</f>
        <v>1</v>
      </c>
      <c r="B1898" s="11">
        <v>24882</v>
      </c>
      <c r="I1898">
        <v>1954</v>
      </c>
      <c r="S1898">
        <v>72</v>
      </c>
    </row>
    <row r="1899" spans="1:19" x14ac:dyDescent="0.35">
      <c r="A1899" s="11">
        <f>marketing_campaign[[#This Row],[Response]]+marketing_campaign[[#This Row],[AcceptedCmp2]]+marketing_campaign[[#This Row],[AcceptedCmp1]]+marketing_campaign[[#This Row],[AcceptedCmp5]]+marketing_campaign[[#This Row],[AcceptedCmp4]]+marketing_campaign[[#This Row],[AcceptedCmp3]]</f>
        <v>1</v>
      </c>
      <c r="B1899" s="11">
        <v>90933</v>
      </c>
      <c r="I1899">
        <v>1945</v>
      </c>
      <c r="S1899">
        <v>81</v>
      </c>
    </row>
    <row r="1900" spans="1:19" x14ac:dyDescent="0.35">
      <c r="A1900" s="12">
        <f>marketing_campaign[[#This Row],[Response]]+marketing_campaign[[#This Row],[AcceptedCmp2]]+marketing_campaign[[#This Row],[AcceptedCmp1]]+marketing_campaign[[#This Row],[AcceptedCmp5]]+marketing_campaign[[#This Row],[AcceptedCmp4]]+marketing_campaign[[#This Row],[AcceptedCmp3]]</f>
        <v>0</v>
      </c>
      <c r="B1900" s="11">
        <v>113734</v>
      </c>
      <c r="I1900">
        <v>1950</v>
      </c>
      <c r="S1900">
        <v>76</v>
      </c>
    </row>
    <row r="1901" spans="1:19" x14ac:dyDescent="0.35">
      <c r="A1901" s="11">
        <f>marketing_campaign[[#This Row],[Response]]+marketing_campaign[[#This Row],[AcceptedCmp2]]+marketing_campaign[[#This Row],[AcceptedCmp1]]+marketing_campaign[[#This Row],[AcceptedCmp5]]+marketing_campaign[[#This Row],[AcceptedCmp4]]+marketing_campaign[[#This Row],[AcceptedCmp3]]</f>
        <v>0</v>
      </c>
      <c r="B1901" s="11">
        <v>59292</v>
      </c>
      <c r="I1901">
        <v>1964</v>
      </c>
      <c r="S1901">
        <v>62</v>
      </c>
    </row>
    <row r="1902" spans="1:19" x14ac:dyDescent="0.35">
      <c r="A1902" s="12">
        <f>marketing_campaign[[#This Row],[Response]]+marketing_campaign[[#This Row],[AcceptedCmp2]]+marketing_campaign[[#This Row],[AcceptedCmp1]]+marketing_campaign[[#This Row],[AcceptedCmp5]]+marketing_campaign[[#This Row],[AcceptedCmp4]]+marketing_campaign[[#This Row],[AcceptedCmp3]]</f>
        <v>0</v>
      </c>
      <c r="B1902" s="11">
        <v>45759</v>
      </c>
      <c r="I1902">
        <v>1983</v>
      </c>
      <c r="S1902">
        <v>43</v>
      </c>
    </row>
    <row r="1903" spans="1:19" x14ac:dyDescent="0.35">
      <c r="A1903" s="11">
        <f>marketing_campaign[[#This Row],[Response]]+marketing_campaign[[#This Row],[AcceptedCmp2]]+marketing_campaign[[#This Row],[AcceptedCmp1]]+marketing_campaign[[#This Row],[AcceptedCmp5]]+marketing_campaign[[#This Row],[AcceptedCmp4]]+marketing_campaign[[#This Row],[AcceptedCmp3]]</f>
        <v>0</v>
      </c>
      <c r="B1903" s="11">
        <v>22148</v>
      </c>
      <c r="I1903">
        <v>1987</v>
      </c>
      <c r="S1903">
        <v>39</v>
      </c>
    </row>
    <row r="1904" spans="1:19" x14ac:dyDescent="0.35">
      <c r="A1904" s="12">
        <f>marketing_campaign[[#This Row],[Response]]+marketing_campaign[[#This Row],[AcceptedCmp2]]+marketing_campaign[[#This Row],[AcceptedCmp1]]+marketing_campaign[[#This Row],[AcceptedCmp5]]+marketing_campaign[[#This Row],[AcceptedCmp4]]+marketing_campaign[[#This Row],[AcceptedCmp3]]</f>
        <v>0</v>
      </c>
      <c r="B1904" s="11">
        <v>73395</v>
      </c>
      <c r="I1904">
        <v>1971</v>
      </c>
      <c r="S1904">
        <v>55</v>
      </c>
    </row>
    <row r="1905" spans="1:19" x14ac:dyDescent="0.35">
      <c r="A1905" s="11">
        <f>marketing_campaign[[#This Row],[Response]]+marketing_campaign[[#This Row],[AcceptedCmp2]]+marketing_campaign[[#This Row],[AcceptedCmp1]]+marketing_campaign[[#This Row],[AcceptedCmp5]]+marketing_campaign[[#This Row],[AcceptedCmp4]]+marketing_campaign[[#This Row],[AcceptedCmp3]]</f>
        <v>0</v>
      </c>
      <c r="B1905" s="11">
        <v>29819</v>
      </c>
      <c r="I1905">
        <v>1968</v>
      </c>
      <c r="S1905">
        <v>58</v>
      </c>
    </row>
    <row r="1906" spans="1:19" x14ac:dyDescent="0.35">
      <c r="A1906" s="12">
        <f>marketing_campaign[[#This Row],[Response]]+marketing_campaign[[#This Row],[AcceptedCmp2]]+marketing_campaign[[#This Row],[AcceptedCmp1]]+marketing_campaign[[#This Row],[AcceptedCmp5]]+marketing_campaign[[#This Row],[AcceptedCmp4]]+marketing_campaign[[#This Row],[AcceptedCmp3]]</f>
        <v>1</v>
      </c>
      <c r="B1906" s="11">
        <v>45688</v>
      </c>
      <c r="I1906">
        <v>1954</v>
      </c>
      <c r="S1906">
        <v>72</v>
      </c>
    </row>
    <row r="1907" spans="1:19" x14ac:dyDescent="0.35">
      <c r="A1907" s="11">
        <f>marketing_campaign[[#This Row],[Response]]+marketing_campaign[[#This Row],[AcceptedCmp2]]+marketing_campaign[[#This Row],[AcceptedCmp1]]+marketing_campaign[[#This Row],[AcceptedCmp5]]+marketing_campaign[[#This Row],[AcceptedCmp4]]+marketing_campaign[[#This Row],[AcceptedCmp3]]</f>
        <v>0</v>
      </c>
      <c r="B1907" s="11">
        <v>62820</v>
      </c>
      <c r="I1907">
        <v>1971</v>
      </c>
      <c r="S1907">
        <v>55</v>
      </c>
    </row>
    <row r="1908" spans="1:19" x14ac:dyDescent="0.35">
      <c r="A1908" s="12">
        <f>marketing_campaign[[#This Row],[Response]]+marketing_campaign[[#This Row],[AcceptedCmp2]]+marketing_campaign[[#This Row],[AcceptedCmp1]]+marketing_campaign[[#This Row],[AcceptedCmp5]]+marketing_campaign[[#This Row],[AcceptedCmp4]]+marketing_campaign[[#This Row],[AcceptedCmp3]]</f>
        <v>0</v>
      </c>
      <c r="B1908" s="11">
        <v>60491</v>
      </c>
      <c r="I1908">
        <v>1986</v>
      </c>
      <c r="S1908">
        <v>40</v>
      </c>
    </row>
    <row r="1909" spans="1:19" x14ac:dyDescent="0.35">
      <c r="A1909" s="11">
        <f>marketing_campaign[[#This Row],[Response]]+marketing_campaign[[#This Row],[AcceptedCmp2]]+marketing_campaign[[#This Row],[AcceptedCmp1]]+marketing_campaign[[#This Row],[AcceptedCmp5]]+marketing_campaign[[#This Row],[AcceptedCmp4]]+marketing_campaign[[#This Row],[AcceptedCmp3]]</f>
        <v>0</v>
      </c>
      <c r="B1909" s="11">
        <v>33235</v>
      </c>
      <c r="I1909">
        <v>1959</v>
      </c>
      <c r="S1909">
        <v>67</v>
      </c>
    </row>
    <row r="1910" spans="1:19" x14ac:dyDescent="0.35">
      <c r="A1910" s="12">
        <f>marketing_campaign[[#This Row],[Response]]+marketing_campaign[[#This Row],[AcceptedCmp2]]+marketing_campaign[[#This Row],[AcceptedCmp1]]+marketing_campaign[[#This Row],[AcceptedCmp5]]+marketing_campaign[[#This Row],[AcceptedCmp4]]+marketing_campaign[[#This Row],[AcceptedCmp3]]</f>
        <v>0</v>
      </c>
      <c r="B1910" s="11">
        <v>35701</v>
      </c>
      <c r="I1910">
        <v>1980</v>
      </c>
      <c r="S1910">
        <v>46</v>
      </c>
    </row>
    <row r="1911" spans="1:19" x14ac:dyDescent="0.35">
      <c r="A1911" s="11">
        <f>marketing_campaign[[#This Row],[Response]]+marketing_campaign[[#This Row],[AcceptedCmp2]]+marketing_campaign[[#This Row],[AcceptedCmp1]]+marketing_campaign[[#This Row],[AcceptedCmp5]]+marketing_campaign[[#This Row],[AcceptedCmp4]]+marketing_campaign[[#This Row],[AcceptedCmp3]]</f>
        <v>1</v>
      </c>
      <c r="B1911" s="11">
        <v>31535</v>
      </c>
      <c r="I1911">
        <v>1960</v>
      </c>
      <c r="S1911">
        <v>66</v>
      </c>
    </row>
    <row r="1912" spans="1:19" x14ac:dyDescent="0.35">
      <c r="A1912" s="12">
        <f>marketing_campaign[[#This Row],[Response]]+marketing_campaign[[#This Row],[AcceptedCmp2]]+marketing_campaign[[#This Row],[AcceptedCmp1]]+marketing_campaign[[#This Row],[AcceptedCmp5]]+marketing_campaign[[#This Row],[AcceptedCmp4]]+marketing_campaign[[#This Row],[AcceptedCmp3]]</f>
        <v>0</v>
      </c>
      <c r="B1912" s="11">
        <v>92556</v>
      </c>
      <c r="I1912">
        <v>1970</v>
      </c>
      <c r="S1912">
        <v>56</v>
      </c>
    </row>
    <row r="1913" spans="1:19" x14ac:dyDescent="0.35">
      <c r="A1913" s="11">
        <f>marketing_campaign[[#This Row],[Response]]+marketing_campaign[[#This Row],[AcceptedCmp2]]+marketing_campaign[[#This Row],[AcceptedCmp1]]+marketing_campaign[[#This Row],[AcceptedCmp5]]+marketing_campaign[[#This Row],[AcceptedCmp4]]+marketing_campaign[[#This Row],[AcceptedCmp3]]</f>
        <v>1</v>
      </c>
      <c r="B1913" s="11">
        <v>67384</v>
      </c>
      <c r="I1913">
        <v>1971</v>
      </c>
      <c r="S1913">
        <v>55</v>
      </c>
    </row>
    <row r="1914" spans="1:19" x14ac:dyDescent="0.35">
      <c r="A1914" s="12">
        <f>marketing_campaign[[#This Row],[Response]]+marketing_campaign[[#This Row],[AcceptedCmp2]]+marketing_campaign[[#This Row],[AcceptedCmp1]]+marketing_campaign[[#This Row],[AcceptedCmp5]]+marketing_campaign[[#This Row],[AcceptedCmp4]]+marketing_campaign[[#This Row],[AcceptedCmp3]]</f>
        <v>0</v>
      </c>
      <c r="B1914" s="11">
        <v>80573</v>
      </c>
      <c r="I1914">
        <v>1967</v>
      </c>
      <c r="S1914">
        <v>59</v>
      </c>
    </row>
    <row r="1915" spans="1:19" x14ac:dyDescent="0.35">
      <c r="A1915" s="11">
        <f>marketing_campaign[[#This Row],[Response]]+marketing_campaign[[#This Row],[AcceptedCmp2]]+marketing_campaign[[#This Row],[AcceptedCmp1]]+marketing_campaign[[#This Row],[AcceptedCmp5]]+marketing_campaign[[#This Row],[AcceptedCmp4]]+marketing_campaign[[#This Row],[AcceptedCmp3]]</f>
        <v>3</v>
      </c>
      <c r="B1915" s="11">
        <v>77870</v>
      </c>
      <c r="I1915">
        <v>1963</v>
      </c>
      <c r="S1915">
        <v>63</v>
      </c>
    </row>
    <row r="1916" spans="1:19" x14ac:dyDescent="0.35">
      <c r="A1916" s="12">
        <f>marketing_campaign[[#This Row],[Response]]+marketing_campaign[[#This Row],[AcceptedCmp2]]+marketing_campaign[[#This Row],[AcceptedCmp1]]+marketing_campaign[[#This Row],[AcceptedCmp5]]+marketing_campaign[[#This Row],[AcceptedCmp4]]+marketing_campaign[[#This Row],[AcceptedCmp3]]</f>
        <v>0</v>
      </c>
      <c r="B1916" s="11">
        <v>52278</v>
      </c>
      <c r="I1916">
        <v>1968</v>
      </c>
      <c r="S1916">
        <v>58</v>
      </c>
    </row>
    <row r="1917" spans="1:19" x14ac:dyDescent="0.35">
      <c r="A1917" s="11">
        <f>marketing_campaign[[#This Row],[Response]]+marketing_campaign[[#This Row],[AcceptedCmp2]]+marketing_campaign[[#This Row],[AcceptedCmp1]]+marketing_campaign[[#This Row],[AcceptedCmp5]]+marketing_campaign[[#This Row],[AcceptedCmp4]]+marketing_campaign[[#This Row],[AcceptedCmp3]]</f>
        <v>3</v>
      </c>
      <c r="B1917" s="11">
        <v>57107</v>
      </c>
      <c r="I1917">
        <v>1990</v>
      </c>
      <c r="S1917">
        <v>36</v>
      </c>
    </row>
    <row r="1918" spans="1:19" x14ac:dyDescent="0.35">
      <c r="A1918" s="12">
        <f>marketing_campaign[[#This Row],[Response]]+marketing_campaign[[#This Row],[AcceptedCmp2]]+marketing_campaign[[#This Row],[AcceptedCmp1]]+marketing_campaign[[#This Row],[AcceptedCmp5]]+marketing_campaign[[#This Row],[AcceptedCmp4]]+marketing_campaign[[#This Row],[AcceptedCmp3]]</f>
        <v>0</v>
      </c>
      <c r="B1918" s="11">
        <v>18929</v>
      </c>
      <c r="I1918">
        <v>1981</v>
      </c>
      <c r="S1918">
        <v>45</v>
      </c>
    </row>
    <row r="1919" spans="1:19" x14ac:dyDescent="0.35">
      <c r="A1919" s="11">
        <f>marketing_campaign[[#This Row],[Response]]+marketing_campaign[[#This Row],[AcceptedCmp2]]+marketing_campaign[[#This Row],[AcceptedCmp1]]+marketing_campaign[[#This Row],[AcceptedCmp5]]+marketing_campaign[[#This Row],[AcceptedCmp4]]+marketing_campaign[[#This Row],[AcceptedCmp3]]</f>
        <v>0</v>
      </c>
      <c r="B1919" s="11">
        <v>36038</v>
      </c>
      <c r="I1919">
        <v>1976</v>
      </c>
      <c r="S1919">
        <v>50</v>
      </c>
    </row>
    <row r="1920" spans="1:19" x14ac:dyDescent="0.35">
      <c r="A1920" s="12">
        <f>marketing_campaign[[#This Row],[Response]]+marketing_campaign[[#This Row],[AcceptedCmp2]]+marketing_campaign[[#This Row],[AcceptedCmp1]]+marketing_campaign[[#This Row],[AcceptedCmp5]]+marketing_campaign[[#This Row],[AcceptedCmp4]]+marketing_campaign[[#This Row],[AcceptedCmp3]]</f>
        <v>0</v>
      </c>
      <c r="B1920" s="11">
        <v>20180</v>
      </c>
      <c r="I1920">
        <v>1965</v>
      </c>
      <c r="S1920">
        <v>61</v>
      </c>
    </row>
    <row r="1921" spans="1:19" x14ac:dyDescent="0.35">
      <c r="A1921" s="11">
        <f>marketing_campaign[[#This Row],[Response]]+marketing_campaign[[#This Row],[AcceptedCmp2]]+marketing_campaign[[#This Row],[AcceptedCmp1]]+marketing_campaign[[#This Row],[AcceptedCmp5]]+marketing_campaign[[#This Row],[AcceptedCmp4]]+marketing_campaign[[#This Row],[AcceptedCmp3]]</f>
        <v>0</v>
      </c>
      <c r="B1921" s="11">
        <v>34230</v>
      </c>
      <c r="I1921">
        <v>1977</v>
      </c>
      <c r="S1921">
        <v>49</v>
      </c>
    </row>
    <row r="1922" spans="1:19" x14ac:dyDescent="0.35">
      <c r="A1922" s="12">
        <f>marketing_campaign[[#This Row],[Response]]+marketing_campaign[[#This Row],[AcceptedCmp2]]+marketing_campaign[[#This Row],[AcceptedCmp1]]+marketing_campaign[[#This Row],[AcceptedCmp5]]+marketing_campaign[[#This Row],[AcceptedCmp4]]+marketing_campaign[[#This Row],[AcceptedCmp3]]</f>
        <v>0</v>
      </c>
      <c r="B1922" s="11">
        <v>31878</v>
      </c>
      <c r="I1922">
        <v>1972</v>
      </c>
      <c r="S1922">
        <v>54</v>
      </c>
    </row>
    <row r="1923" spans="1:19" x14ac:dyDescent="0.35">
      <c r="A1923" s="11">
        <f>marketing_campaign[[#This Row],[Response]]+marketing_campaign[[#This Row],[AcceptedCmp2]]+marketing_campaign[[#This Row],[AcceptedCmp1]]+marketing_campaign[[#This Row],[AcceptedCmp5]]+marketing_campaign[[#This Row],[AcceptedCmp4]]+marketing_campaign[[#This Row],[AcceptedCmp3]]</f>
        <v>0</v>
      </c>
      <c r="B1923" s="11">
        <v>70932</v>
      </c>
      <c r="I1923">
        <v>1956</v>
      </c>
      <c r="S1923">
        <v>70</v>
      </c>
    </row>
    <row r="1924" spans="1:19" x14ac:dyDescent="0.35">
      <c r="A1924" s="12">
        <f>marketing_campaign[[#This Row],[Response]]+marketing_campaign[[#This Row],[AcceptedCmp2]]+marketing_campaign[[#This Row],[AcceptedCmp1]]+marketing_campaign[[#This Row],[AcceptedCmp5]]+marketing_campaign[[#This Row],[AcceptedCmp4]]+marketing_campaign[[#This Row],[AcceptedCmp3]]</f>
        <v>5</v>
      </c>
      <c r="B1924" s="11">
        <v>91249</v>
      </c>
      <c r="I1924">
        <v>1943</v>
      </c>
      <c r="S1924">
        <v>83</v>
      </c>
    </row>
    <row r="1925" spans="1:19" x14ac:dyDescent="0.35">
      <c r="A1925" s="11">
        <f>marketing_campaign[[#This Row],[Response]]+marketing_campaign[[#This Row],[AcceptedCmp2]]+marketing_campaign[[#This Row],[AcceptedCmp1]]+marketing_campaign[[#This Row],[AcceptedCmp5]]+marketing_campaign[[#This Row],[AcceptedCmp4]]+marketing_campaign[[#This Row],[AcceptedCmp3]]</f>
        <v>1</v>
      </c>
      <c r="B1925" s="11">
        <v>77598</v>
      </c>
      <c r="I1925">
        <v>1959</v>
      </c>
      <c r="S1925">
        <v>67</v>
      </c>
    </row>
    <row r="1926" spans="1:19" x14ac:dyDescent="0.35">
      <c r="A1926" s="12">
        <f>marketing_campaign[[#This Row],[Response]]+marketing_campaign[[#This Row],[AcceptedCmp2]]+marketing_campaign[[#This Row],[AcceptedCmp1]]+marketing_campaign[[#This Row],[AcceptedCmp5]]+marketing_campaign[[#This Row],[AcceptedCmp4]]+marketing_campaign[[#This Row],[AcceptedCmp3]]</f>
        <v>0</v>
      </c>
      <c r="B1926" s="11">
        <v>80982</v>
      </c>
      <c r="I1926">
        <v>1977</v>
      </c>
      <c r="S1926">
        <v>49</v>
      </c>
    </row>
    <row r="1927" spans="1:19" x14ac:dyDescent="0.35">
      <c r="A1927" s="11">
        <f>marketing_campaign[[#This Row],[Response]]+marketing_campaign[[#This Row],[AcceptedCmp2]]+marketing_campaign[[#This Row],[AcceptedCmp1]]+marketing_campaign[[#This Row],[AcceptedCmp5]]+marketing_campaign[[#This Row],[AcceptedCmp4]]+marketing_campaign[[#This Row],[AcceptedCmp3]]</f>
        <v>0</v>
      </c>
      <c r="B1927" s="11">
        <v>22701</v>
      </c>
      <c r="I1927">
        <v>1969</v>
      </c>
      <c r="S1927">
        <v>57</v>
      </c>
    </row>
    <row r="1928" spans="1:19" x14ac:dyDescent="0.35">
      <c r="A1928" s="12">
        <f>marketing_campaign[[#This Row],[Response]]+marketing_campaign[[#This Row],[AcceptedCmp2]]+marketing_campaign[[#This Row],[AcceptedCmp1]]+marketing_campaign[[#This Row],[AcceptedCmp5]]+marketing_campaign[[#This Row],[AcceptedCmp4]]+marketing_campaign[[#This Row],[AcceptedCmp3]]</f>
        <v>2</v>
      </c>
      <c r="B1928" s="11">
        <v>55212</v>
      </c>
      <c r="I1928">
        <v>1970</v>
      </c>
      <c r="S1928">
        <v>56</v>
      </c>
    </row>
    <row r="1929" spans="1:19" x14ac:dyDescent="0.35">
      <c r="A1929" s="11">
        <f>marketing_campaign[[#This Row],[Response]]+marketing_campaign[[#This Row],[AcceptedCmp2]]+marketing_campaign[[#This Row],[AcceptedCmp1]]+marketing_campaign[[#This Row],[AcceptedCmp5]]+marketing_campaign[[#This Row],[AcceptedCmp4]]+marketing_campaign[[#This Row],[AcceptedCmp3]]</f>
        <v>0</v>
      </c>
      <c r="B1929" s="11">
        <v>70617</v>
      </c>
      <c r="I1929">
        <v>1957</v>
      </c>
      <c r="S1929">
        <v>69</v>
      </c>
    </row>
    <row r="1930" spans="1:19" x14ac:dyDescent="0.35">
      <c r="A1930" s="12">
        <f>marketing_campaign[[#This Row],[Response]]+marketing_campaign[[#This Row],[AcceptedCmp2]]+marketing_campaign[[#This Row],[AcceptedCmp1]]+marketing_campaign[[#This Row],[AcceptedCmp5]]+marketing_campaign[[#This Row],[AcceptedCmp4]]+marketing_campaign[[#This Row],[AcceptedCmp3]]</f>
        <v>1</v>
      </c>
      <c r="B1930" s="11">
        <v>64849</v>
      </c>
      <c r="I1930">
        <v>1965</v>
      </c>
      <c r="S1930">
        <v>61</v>
      </c>
    </row>
    <row r="1931" spans="1:19" x14ac:dyDescent="0.35">
      <c r="A1931" s="11">
        <f>marketing_campaign[[#This Row],[Response]]+marketing_campaign[[#This Row],[AcceptedCmp2]]+marketing_campaign[[#This Row],[AcceptedCmp1]]+marketing_campaign[[#This Row],[AcceptedCmp5]]+marketing_campaign[[#This Row],[AcceptedCmp4]]+marketing_campaign[[#This Row],[AcceptedCmp3]]</f>
        <v>0</v>
      </c>
      <c r="B1931" s="11">
        <v>62694</v>
      </c>
      <c r="I1931">
        <v>1974</v>
      </c>
      <c r="S1931">
        <v>52</v>
      </c>
    </row>
    <row r="1932" spans="1:19" x14ac:dyDescent="0.35">
      <c r="A1932" s="12">
        <f>marketing_campaign[[#This Row],[Response]]+marketing_campaign[[#This Row],[AcceptedCmp2]]+marketing_campaign[[#This Row],[AcceptedCmp1]]+marketing_campaign[[#This Row],[AcceptedCmp5]]+marketing_campaign[[#This Row],[AcceptedCmp4]]+marketing_campaign[[#This Row],[AcceptedCmp3]]</f>
        <v>0</v>
      </c>
      <c r="B1932" s="11">
        <v>61917</v>
      </c>
      <c r="I1932">
        <v>1947</v>
      </c>
      <c r="S1932">
        <v>79</v>
      </c>
    </row>
    <row r="1933" spans="1:19" x14ac:dyDescent="0.35">
      <c r="A1933" s="11">
        <f>marketing_campaign[[#This Row],[Response]]+marketing_campaign[[#This Row],[AcceptedCmp2]]+marketing_campaign[[#This Row],[AcceptedCmp1]]+marketing_campaign[[#This Row],[AcceptedCmp5]]+marketing_campaign[[#This Row],[AcceptedCmp4]]+marketing_campaign[[#This Row],[AcceptedCmp3]]</f>
        <v>0</v>
      </c>
      <c r="B1933" s="11">
        <v>67472</v>
      </c>
      <c r="I1933">
        <v>1982</v>
      </c>
      <c r="S1933">
        <v>44</v>
      </c>
    </row>
    <row r="1934" spans="1:19" x14ac:dyDescent="0.35">
      <c r="A1934" s="12">
        <f>marketing_campaign[[#This Row],[Response]]+marketing_campaign[[#This Row],[AcceptedCmp2]]+marketing_campaign[[#This Row],[AcceptedCmp1]]+marketing_campaign[[#This Row],[AcceptedCmp5]]+marketing_campaign[[#This Row],[AcceptedCmp4]]+marketing_campaign[[#This Row],[AcceptedCmp3]]</f>
        <v>0</v>
      </c>
      <c r="B1934" s="11">
        <v>21059</v>
      </c>
      <c r="I1934">
        <v>1968</v>
      </c>
      <c r="S1934">
        <v>58</v>
      </c>
    </row>
    <row r="1935" spans="1:19" x14ac:dyDescent="0.35">
      <c r="A1935" s="11">
        <f>marketing_campaign[[#This Row],[Response]]+marketing_campaign[[#This Row],[AcceptedCmp2]]+marketing_campaign[[#This Row],[AcceptedCmp1]]+marketing_campaign[[#This Row],[AcceptedCmp5]]+marketing_campaign[[#This Row],[AcceptedCmp4]]+marketing_campaign[[#This Row],[AcceptedCmp3]]</f>
        <v>0</v>
      </c>
      <c r="B1935" s="11">
        <v>29543</v>
      </c>
      <c r="I1935">
        <v>1951</v>
      </c>
      <c r="S1935">
        <v>75</v>
      </c>
    </row>
    <row r="1936" spans="1:19" x14ac:dyDescent="0.35">
      <c r="A1936" s="12">
        <f>marketing_campaign[[#This Row],[Response]]+marketing_campaign[[#This Row],[AcceptedCmp2]]+marketing_campaign[[#This Row],[AcceptedCmp1]]+marketing_campaign[[#This Row],[AcceptedCmp5]]+marketing_campaign[[#This Row],[AcceptedCmp4]]+marketing_campaign[[#This Row],[AcceptedCmp3]]</f>
        <v>0</v>
      </c>
      <c r="B1936" s="11">
        <v>75903</v>
      </c>
      <c r="I1936">
        <v>1975</v>
      </c>
      <c r="S1936">
        <v>51</v>
      </c>
    </row>
    <row r="1937" spans="1:19" x14ac:dyDescent="0.35">
      <c r="A1937" s="11">
        <f>marketing_campaign[[#This Row],[Response]]+marketing_campaign[[#This Row],[AcceptedCmp2]]+marketing_campaign[[#This Row],[AcceptedCmp1]]+marketing_campaign[[#This Row],[AcceptedCmp5]]+marketing_campaign[[#This Row],[AcceptedCmp4]]+marketing_campaign[[#This Row],[AcceptedCmp3]]</f>
        <v>0</v>
      </c>
      <c r="B1937" s="11">
        <v>34984</v>
      </c>
      <c r="I1937">
        <v>1956</v>
      </c>
      <c r="S1937">
        <v>70</v>
      </c>
    </row>
    <row r="1938" spans="1:19" x14ac:dyDescent="0.35">
      <c r="A1938" s="12">
        <f>marketing_campaign[[#This Row],[Response]]+marketing_campaign[[#This Row],[AcceptedCmp2]]+marketing_campaign[[#This Row],[AcceptedCmp1]]+marketing_campaign[[#This Row],[AcceptedCmp5]]+marketing_campaign[[#This Row],[AcceptedCmp4]]+marketing_campaign[[#This Row],[AcceptedCmp3]]</f>
        <v>1</v>
      </c>
      <c r="B1938" s="11">
        <v>54998</v>
      </c>
      <c r="I1938">
        <v>1949</v>
      </c>
      <c r="S1938">
        <v>77</v>
      </c>
    </row>
    <row r="1939" spans="1:19" x14ac:dyDescent="0.35">
      <c r="A1939" s="11">
        <f>marketing_campaign[[#This Row],[Response]]+marketing_campaign[[#This Row],[AcceptedCmp2]]+marketing_campaign[[#This Row],[AcceptedCmp1]]+marketing_campaign[[#This Row],[AcceptedCmp5]]+marketing_campaign[[#This Row],[AcceptedCmp4]]+marketing_campaign[[#This Row],[AcceptedCmp3]]</f>
        <v>1</v>
      </c>
      <c r="B1939" s="11">
        <v>54356</v>
      </c>
      <c r="I1939">
        <v>1959</v>
      </c>
      <c r="S1939">
        <v>67</v>
      </c>
    </row>
    <row r="1940" spans="1:19" x14ac:dyDescent="0.35">
      <c r="A1940" s="12">
        <f>marketing_campaign[[#This Row],[Response]]+marketing_campaign[[#This Row],[AcceptedCmp2]]+marketing_campaign[[#This Row],[AcceptedCmp1]]+marketing_campaign[[#This Row],[AcceptedCmp5]]+marketing_campaign[[#This Row],[AcceptedCmp4]]+marketing_campaign[[#This Row],[AcceptedCmp3]]</f>
        <v>0</v>
      </c>
      <c r="B1940" s="11">
        <v>34242</v>
      </c>
      <c r="I1940">
        <v>1973</v>
      </c>
      <c r="S1940">
        <v>53</v>
      </c>
    </row>
    <row r="1941" spans="1:19" x14ac:dyDescent="0.35">
      <c r="A1941" s="11">
        <f>marketing_campaign[[#This Row],[Response]]+marketing_campaign[[#This Row],[AcceptedCmp2]]+marketing_campaign[[#This Row],[AcceptedCmp1]]+marketing_campaign[[#This Row],[AcceptedCmp5]]+marketing_campaign[[#This Row],[AcceptedCmp4]]+marketing_campaign[[#This Row],[AcceptedCmp3]]</f>
        <v>0</v>
      </c>
      <c r="B1941" s="11">
        <v>25410</v>
      </c>
      <c r="I1941">
        <v>1984</v>
      </c>
      <c r="S1941">
        <v>42</v>
      </c>
    </row>
    <row r="1942" spans="1:19" x14ac:dyDescent="0.35">
      <c r="A1942" s="12">
        <f>marketing_campaign[[#This Row],[Response]]+marketing_campaign[[#This Row],[AcceptedCmp2]]+marketing_campaign[[#This Row],[AcceptedCmp1]]+marketing_campaign[[#This Row],[AcceptedCmp5]]+marketing_campaign[[#This Row],[AcceptedCmp4]]+marketing_campaign[[#This Row],[AcceptedCmp3]]</f>
        <v>4</v>
      </c>
      <c r="B1942" s="11">
        <v>73356</v>
      </c>
      <c r="I1942">
        <v>1950</v>
      </c>
      <c r="S1942">
        <v>76</v>
      </c>
    </row>
    <row r="1943" spans="1:19" x14ac:dyDescent="0.35">
      <c r="A1943" s="11">
        <f>marketing_campaign[[#This Row],[Response]]+marketing_campaign[[#This Row],[AcceptedCmp2]]+marketing_campaign[[#This Row],[AcceptedCmp1]]+marketing_campaign[[#This Row],[AcceptedCmp5]]+marketing_campaign[[#This Row],[AcceptedCmp4]]+marketing_campaign[[#This Row],[AcceptedCmp3]]</f>
        <v>0</v>
      </c>
      <c r="B1943" s="11">
        <v>28320</v>
      </c>
      <c r="I1943">
        <v>1977</v>
      </c>
      <c r="S1943">
        <v>49</v>
      </c>
    </row>
    <row r="1944" spans="1:19" x14ac:dyDescent="0.35">
      <c r="A1944" s="12">
        <f>marketing_campaign[[#This Row],[Response]]+marketing_campaign[[#This Row],[AcceptedCmp2]]+marketing_campaign[[#This Row],[AcceptedCmp1]]+marketing_campaign[[#This Row],[AcceptedCmp5]]+marketing_campaign[[#This Row],[AcceptedCmp4]]+marketing_campaign[[#This Row],[AcceptedCmp3]]</f>
        <v>0</v>
      </c>
      <c r="B1944" s="11">
        <v>23763</v>
      </c>
      <c r="I1944">
        <v>1984</v>
      </c>
      <c r="S1944">
        <v>42</v>
      </c>
    </row>
    <row r="1945" spans="1:19" x14ac:dyDescent="0.35">
      <c r="A1945" s="11">
        <f>marketing_campaign[[#This Row],[Response]]+marketing_campaign[[#This Row],[AcceptedCmp2]]+marketing_campaign[[#This Row],[AcceptedCmp1]]+marketing_campaign[[#This Row],[AcceptedCmp5]]+marketing_campaign[[#This Row],[AcceptedCmp4]]+marketing_campaign[[#This Row],[AcceptedCmp3]]</f>
        <v>0</v>
      </c>
      <c r="B1945" s="11">
        <v>72570</v>
      </c>
      <c r="I1945">
        <v>1976</v>
      </c>
      <c r="S1945">
        <v>50</v>
      </c>
    </row>
    <row r="1946" spans="1:19" x14ac:dyDescent="0.35">
      <c r="A1946" s="12">
        <f>marketing_campaign[[#This Row],[Response]]+marketing_campaign[[#This Row],[AcceptedCmp2]]+marketing_campaign[[#This Row],[AcceptedCmp1]]+marketing_campaign[[#This Row],[AcceptedCmp5]]+marketing_campaign[[#This Row],[AcceptedCmp4]]+marketing_campaign[[#This Row],[AcceptedCmp3]]</f>
        <v>0</v>
      </c>
      <c r="B1946" s="11">
        <v>34529</v>
      </c>
      <c r="I1946">
        <v>1951</v>
      </c>
      <c r="S1946">
        <v>75</v>
      </c>
    </row>
    <row r="1947" spans="1:19" x14ac:dyDescent="0.35">
      <c r="A1947" s="11">
        <f>marketing_campaign[[#This Row],[Response]]+marketing_campaign[[#This Row],[AcceptedCmp2]]+marketing_campaign[[#This Row],[AcceptedCmp1]]+marketing_campaign[[#This Row],[AcceptedCmp5]]+marketing_campaign[[#This Row],[AcceptedCmp4]]+marketing_campaign[[#This Row],[AcceptedCmp3]]</f>
        <v>0</v>
      </c>
      <c r="B1947" s="11">
        <v>70792</v>
      </c>
      <c r="I1947">
        <v>1982</v>
      </c>
      <c r="S1947">
        <v>44</v>
      </c>
    </row>
    <row r="1948" spans="1:19" x14ac:dyDescent="0.35">
      <c r="A1948" s="12">
        <f>marketing_campaign[[#This Row],[Response]]+marketing_campaign[[#This Row],[AcceptedCmp2]]+marketing_campaign[[#This Row],[AcceptedCmp1]]+marketing_campaign[[#This Row],[AcceptedCmp5]]+marketing_campaign[[#This Row],[AcceptedCmp4]]+marketing_campaign[[#This Row],[AcceptedCmp3]]</f>
        <v>1</v>
      </c>
      <c r="B1948" s="11">
        <v>63211</v>
      </c>
      <c r="I1948">
        <v>1974</v>
      </c>
      <c r="S1948">
        <v>52</v>
      </c>
    </row>
    <row r="1949" spans="1:19" x14ac:dyDescent="0.35">
      <c r="A1949" s="11">
        <f>marketing_campaign[[#This Row],[Response]]+marketing_campaign[[#This Row],[AcceptedCmp2]]+marketing_campaign[[#This Row],[AcceptedCmp1]]+marketing_campaign[[#This Row],[AcceptedCmp5]]+marketing_campaign[[#This Row],[AcceptedCmp4]]+marketing_campaign[[#This Row],[AcceptedCmp3]]</f>
        <v>0</v>
      </c>
      <c r="B1949" s="11">
        <v>83891</v>
      </c>
      <c r="I1949">
        <v>1968</v>
      </c>
      <c r="S1949">
        <v>58</v>
      </c>
    </row>
    <row r="1950" spans="1:19" x14ac:dyDescent="0.35">
      <c r="A1950" s="12">
        <f>marketing_campaign[[#This Row],[Response]]+marketing_campaign[[#This Row],[AcceptedCmp2]]+marketing_campaign[[#This Row],[AcceptedCmp1]]+marketing_campaign[[#This Row],[AcceptedCmp5]]+marketing_campaign[[#This Row],[AcceptedCmp4]]+marketing_campaign[[#This Row],[AcceptedCmp3]]</f>
        <v>0</v>
      </c>
      <c r="B1950" s="11">
        <v>36065</v>
      </c>
      <c r="I1950">
        <v>1954</v>
      </c>
      <c r="S1950">
        <v>72</v>
      </c>
    </row>
    <row r="1951" spans="1:19" x14ac:dyDescent="0.35">
      <c r="A1951" s="11">
        <f>marketing_campaign[[#This Row],[Response]]+marketing_campaign[[#This Row],[AcceptedCmp2]]+marketing_campaign[[#This Row],[AcceptedCmp1]]+marketing_campaign[[#This Row],[AcceptedCmp5]]+marketing_campaign[[#This Row],[AcceptedCmp4]]+marketing_campaign[[#This Row],[AcceptedCmp3]]</f>
        <v>0</v>
      </c>
      <c r="B1951" s="11">
        <v>39898</v>
      </c>
      <c r="I1951">
        <v>1940</v>
      </c>
      <c r="S1951">
        <v>86</v>
      </c>
    </row>
    <row r="1952" spans="1:19" x14ac:dyDescent="0.35">
      <c r="A1952" s="12">
        <f>marketing_campaign[[#This Row],[Response]]+marketing_campaign[[#This Row],[AcceptedCmp2]]+marketing_campaign[[#This Row],[AcceptedCmp1]]+marketing_campaign[[#This Row],[AcceptedCmp5]]+marketing_campaign[[#This Row],[AcceptedCmp4]]+marketing_campaign[[#This Row],[AcceptedCmp3]]</f>
        <v>0</v>
      </c>
      <c r="B1952" s="11">
        <v>51141</v>
      </c>
      <c r="I1952">
        <v>1976</v>
      </c>
      <c r="S1952">
        <v>50</v>
      </c>
    </row>
    <row r="1953" spans="1:19" x14ac:dyDescent="0.35">
      <c r="A1953" s="11">
        <f>marketing_campaign[[#This Row],[Response]]+marketing_campaign[[#This Row],[AcceptedCmp2]]+marketing_campaign[[#This Row],[AcceptedCmp1]]+marketing_campaign[[#This Row],[AcceptedCmp5]]+marketing_campaign[[#This Row],[AcceptedCmp4]]+marketing_campaign[[#This Row],[AcceptedCmp3]]</f>
        <v>0</v>
      </c>
      <c r="B1953" s="11">
        <v>56939</v>
      </c>
      <c r="I1953">
        <v>1951</v>
      </c>
      <c r="S1953">
        <v>75</v>
      </c>
    </row>
    <row r="1954" spans="1:19" x14ac:dyDescent="0.35">
      <c r="A1954" s="12">
        <f>marketing_campaign[[#This Row],[Response]]+marketing_campaign[[#This Row],[AcceptedCmp2]]+marketing_campaign[[#This Row],[AcceptedCmp1]]+marketing_campaign[[#This Row],[AcceptedCmp5]]+marketing_campaign[[#This Row],[AcceptedCmp4]]+marketing_campaign[[#This Row],[AcceptedCmp3]]</f>
        <v>0</v>
      </c>
      <c r="B1954" s="11">
        <v>80872</v>
      </c>
      <c r="I1954">
        <v>1976</v>
      </c>
      <c r="S1954">
        <v>50</v>
      </c>
    </row>
    <row r="1955" spans="1:19" x14ac:dyDescent="0.35">
      <c r="A1955" s="11">
        <f>marketing_campaign[[#This Row],[Response]]+marketing_campaign[[#This Row],[AcceptedCmp2]]+marketing_campaign[[#This Row],[AcceptedCmp1]]+marketing_campaign[[#This Row],[AcceptedCmp5]]+marketing_campaign[[#This Row],[AcceptedCmp4]]+marketing_campaign[[#This Row],[AcceptedCmp3]]</f>
        <v>1</v>
      </c>
      <c r="B1955" s="11">
        <v>72335</v>
      </c>
      <c r="I1955">
        <v>1964</v>
      </c>
      <c r="S1955">
        <v>62</v>
      </c>
    </row>
    <row r="1956" spans="1:19" x14ac:dyDescent="0.35">
      <c r="A1956" s="12">
        <f>marketing_campaign[[#This Row],[Response]]+marketing_campaign[[#This Row],[AcceptedCmp2]]+marketing_campaign[[#This Row],[AcceptedCmp1]]+marketing_campaign[[#This Row],[AcceptedCmp5]]+marketing_campaign[[#This Row],[AcceptedCmp4]]+marketing_campaign[[#This Row],[AcceptedCmp3]]</f>
        <v>0</v>
      </c>
      <c r="B1956" s="11">
        <v>61798</v>
      </c>
      <c r="I1956">
        <v>1950</v>
      </c>
      <c r="S1956">
        <v>76</v>
      </c>
    </row>
    <row r="1957" spans="1:19" x14ac:dyDescent="0.35">
      <c r="A1957" s="11">
        <f>marketing_campaign[[#This Row],[Response]]+marketing_campaign[[#This Row],[AcceptedCmp2]]+marketing_campaign[[#This Row],[AcceptedCmp1]]+marketing_campaign[[#This Row],[AcceptedCmp5]]+marketing_campaign[[#This Row],[AcceptedCmp4]]+marketing_campaign[[#This Row],[AcceptedCmp3]]</f>
        <v>0</v>
      </c>
      <c r="B1957" s="11">
        <v>76842</v>
      </c>
      <c r="I1957">
        <v>1976</v>
      </c>
      <c r="S1957">
        <v>50</v>
      </c>
    </row>
    <row r="1958" spans="1:19" x14ac:dyDescent="0.35">
      <c r="A1958" s="12">
        <f>marketing_campaign[[#This Row],[Response]]+marketing_campaign[[#This Row],[AcceptedCmp2]]+marketing_campaign[[#This Row],[AcceptedCmp1]]+marketing_campaign[[#This Row],[AcceptedCmp5]]+marketing_campaign[[#This Row],[AcceptedCmp4]]+marketing_campaign[[#This Row],[AcceptedCmp3]]</f>
        <v>0</v>
      </c>
      <c r="B1958" s="11">
        <v>29478</v>
      </c>
      <c r="I1958">
        <v>1956</v>
      </c>
      <c r="S1958">
        <v>70</v>
      </c>
    </row>
    <row r="1959" spans="1:19" x14ac:dyDescent="0.35">
      <c r="A1959" s="11">
        <f>marketing_campaign[[#This Row],[Response]]+marketing_campaign[[#This Row],[AcceptedCmp2]]+marketing_campaign[[#This Row],[AcceptedCmp1]]+marketing_campaign[[#This Row],[AcceptedCmp5]]+marketing_campaign[[#This Row],[AcceptedCmp4]]+marketing_campaign[[#This Row],[AcceptedCmp3]]</f>
        <v>1</v>
      </c>
      <c r="B1959" s="11">
        <v>46998</v>
      </c>
      <c r="I1959">
        <v>1990</v>
      </c>
      <c r="S1959">
        <v>36</v>
      </c>
    </row>
    <row r="1960" spans="1:19" x14ac:dyDescent="0.35">
      <c r="A1960" s="12">
        <f>marketing_campaign[[#This Row],[Response]]+marketing_campaign[[#This Row],[AcceptedCmp2]]+marketing_campaign[[#This Row],[AcceptedCmp1]]+marketing_campaign[[#This Row],[AcceptedCmp5]]+marketing_campaign[[#This Row],[AcceptedCmp4]]+marketing_campaign[[#This Row],[AcceptedCmp3]]</f>
        <v>2</v>
      </c>
      <c r="B1960" s="11">
        <v>96843</v>
      </c>
      <c r="I1960">
        <v>1950</v>
      </c>
      <c r="S1960">
        <v>76</v>
      </c>
    </row>
    <row r="1961" spans="1:19" x14ac:dyDescent="0.35">
      <c r="A1961" s="11">
        <f>marketing_campaign[[#This Row],[Response]]+marketing_campaign[[#This Row],[AcceptedCmp2]]+marketing_campaign[[#This Row],[AcceptedCmp1]]+marketing_campaign[[#This Row],[AcceptedCmp5]]+marketing_campaign[[#This Row],[AcceptedCmp4]]+marketing_campaign[[#This Row],[AcceptedCmp3]]</f>
        <v>0</v>
      </c>
      <c r="B1961" s="11">
        <v>56551</v>
      </c>
      <c r="I1961">
        <v>1965</v>
      </c>
      <c r="S1961">
        <v>61</v>
      </c>
    </row>
    <row r="1962" spans="1:19" x14ac:dyDescent="0.35">
      <c r="A1962" s="12">
        <f>marketing_campaign[[#This Row],[Response]]+marketing_campaign[[#This Row],[AcceptedCmp2]]+marketing_campaign[[#This Row],[AcceptedCmp1]]+marketing_campaign[[#This Row],[AcceptedCmp5]]+marketing_campaign[[#This Row],[AcceptedCmp4]]+marketing_campaign[[#This Row],[AcceptedCmp3]]</f>
        <v>0</v>
      </c>
      <c r="B1962" s="11">
        <v>70053</v>
      </c>
      <c r="I1962">
        <v>1962</v>
      </c>
      <c r="S1962">
        <v>64</v>
      </c>
    </row>
    <row r="1963" spans="1:19" x14ac:dyDescent="0.35">
      <c r="A1963" s="11">
        <f>marketing_campaign[[#This Row],[Response]]+marketing_campaign[[#This Row],[AcceptedCmp2]]+marketing_campaign[[#This Row],[AcceptedCmp1]]+marketing_campaign[[#This Row],[AcceptedCmp5]]+marketing_campaign[[#This Row],[AcceptedCmp4]]+marketing_campaign[[#This Row],[AcceptedCmp3]]</f>
        <v>4</v>
      </c>
      <c r="B1963" s="11">
        <v>71670</v>
      </c>
      <c r="I1963">
        <v>1978</v>
      </c>
      <c r="S1963">
        <v>48</v>
      </c>
    </row>
    <row r="1964" spans="1:19" x14ac:dyDescent="0.35">
      <c r="A1964" s="12">
        <f>marketing_campaign[[#This Row],[Response]]+marketing_campaign[[#This Row],[AcceptedCmp2]]+marketing_campaign[[#This Row],[AcceptedCmp1]]+marketing_campaign[[#This Row],[AcceptedCmp5]]+marketing_campaign[[#This Row],[AcceptedCmp4]]+marketing_campaign[[#This Row],[AcceptedCmp3]]</f>
        <v>0</v>
      </c>
      <c r="B1964" s="11">
        <v>44359</v>
      </c>
      <c r="I1964">
        <v>1952</v>
      </c>
      <c r="S1964">
        <v>74</v>
      </c>
    </row>
    <row r="1965" spans="1:19" x14ac:dyDescent="0.35">
      <c r="A1965" s="11">
        <f>marketing_campaign[[#This Row],[Response]]+marketing_campaign[[#This Row],[AcceptedCmp2]]+marketing_campaign[[#This Row],[AcceptedCmp1]]+marketing_campaign[[#This Row],[AcceptedCmp5]]+marketing_campaign[[#This Row],[AcceptedCmp4]]+marketing_campaign[[#This Row],[AcceptedCmp3]]</f>
        <v>1</v>
      </c>
      <c r="B1965" s="11">
        <v>40887</v>
      </c>
      <c r="I1965">
        <v>1966</v>
      </c>
      <c r="S1965">
        <v>60</v>
      </c>
    </row>
    <row r="1966" spans="1:19" x14ac:dyDescent="0.35">
      <c r="A1966" s="12">
        <f>marketing_campaign[[#This Row],[Response]]+marketing_campaign[[#This Row],[AcceptedCmp2]]+marketing_campaign[[#This Row],[AcceptedCmp1]]+marketing_campaign[[#This Row],[AcceptedCmp5]]+marketing_campaign[[#This Row],[AcceptedCmp4]]+marketing_campaign[[#This Row],[AcceptedCmp3]]</f>
        <v>0</v>
      </c>
      <c r="B1966" s="11">
        <v>48877</v>
      </c>
      <c r="I1966">
        <v>1947</v>
      </c>
      <c r="S1966">
        <v>79</v>
      </c>
    </row>
    <row r="1967" spans="1:19" x14ac:dyDescent="0.35">
      <c r="A1967" s="11">
        <f>marketing_campaign[[#This Row],[Response]]+marketing_campaign[[#This Row],[AcceptedCmp2]]+marketing_campaign[[#This Row],[AcceptedCmp1]]+marketing_campaign[[#This Row],[AcceptedCmp5]]+marketing_campaign[[#This Row],[AcceptedCmp4]]+marketing_campaign[[#This Row],[AcceptedCmp3]]</f>
        <v>0</v>
      </c>
      <c r="B1967" s="11">
        <v>74485</v>
      </c>
      <c r="I1967">
        <v>1972</v>
      </c>
      <c r="S1967">
        <v>54</v>
      </c>
    </row>
    <row r="1968" spans="1:19" x14ac:dyDescent="0.35">
      <c r="A1968" s="12">
        <f>marketing_campaign[[#This Row],[Response]]+marketing_campaign[[#This Row],[AcceptedCmp2]]+marketing_campaign[[#This Row],[AcceptedCmp1]]+marketing_campaign[[#This Row],[AcceptedCmp5]]+marketing_campaign[[#This Row],[AcceptedCmp4]]+marketing_campaign[[#This Row],[AcceptedCmp3]]</f>
        <v>0</v>
      </c>
      <c r="B1968" s="11">
        <v>64474</v>
      </c>
      <c r="I1968">
        <v>1963</v>
      </c>
      <c r="S1968">
        <v>63</v>
      </c>
    </row>
    <row r="1969" spans="1:19" x14ac:dyDescent="0.35">
      <c r="A1969" s="11">
        <f>marketing_campaign[[#This Row],[Response]]+marketing_campaign[[#This Row],[AcceptedCmp2]]+marketing_campaign[[#This Row],[AcceptedCmp1]]+marketing_campaign[[#This Row],[AcceptedCmp5]]+marketing_campaign[[#This Row],[AcceptedCmp4]]+marketing_campaign[[#This Row],[AcceptedCmp3]]</f>
        <v>0</v>
      </c>
      <c r="B1969" s="11">
        <v>77226</v>
      </c>
      <c r="I1969">
        <v>1949</v>
      </c>
      <c r="S1969">
        <v>77</v>
      </c>
    </row>
    <row r="1970" spans="1:19" x14ac:dyDescent="0.35">
      <c r="A1970" s="12">
        <f>marketing_campaign[[#This Row],[Response]]+marketing_campaign[[#This Row],[AcceptedCmp2]]+marketing_campaign[[#This Row],[AcceptedCmp1]]+marketing_campaign[[#This Row],[AcceptedCmp5]]+marketing_campaign[[#This Row],[AcceptedCmp4]]+marketing_campaign[[#This Row],[AcceptedCmp3]]</f>
        <v>2</v>
      </c>
      <c r="B1970" s="11">
        <v>72643</v>
      </c>
      <c r="I1970">
        <v>1978</v>
      </c>
      <c r="S1970">
        <v>48</v>
      </c>
    </row>
    <row r="1971" spans="1:19" x14ac:dyDescent="0.35">
      <c r="A1971" s="11">
        <f>marketing_campaign[[#This Row],[Response]]+marketing_campaign[[#This Row],[AcceptedCmp2]]+marketing_campaign[[#This Row],[AcceptedCmp1]]+marketing_campaign[[#This Row],[AcceptedCmp5]]+marketing_campaign[[#This Row],[AcceptedCmp4]]+marketing_campaign[[#This Row],[AcceptedCmp3]]</f>
        <v>2</v>
      </c>
      <c r="B1971" s="11">
        <v>85738</v>
      </c>
      <c r="I1971">
        <v>1966</v>
      </c>
      <c r="S1971">
        <v>60</v>
      </c>
    </row>
    <row r="1972" spans="1:19" x14ac:dyDescent="0.35">
      <c r="A1972" s="12">
        <f>marketing_campaign[[#This Row],[Response]]+marketing_campaign[[#This Row],[AcceptedCmp2]]+marketing_campaign[[#This Row],[AcceptedCmp1]]+marketing_campaign[[#This Row],[AcceptedCmp5]]+marketing_campaign[[#This Row],[AcceptedCmp4]]+marketing_campaign[[#This Row],[AcceptedCmp3]]</f>
        <v>1</v>
      </c>
      <c r="B1972" s="11">
        <v>55686</v>
      </c>
      <c r="I1972">
        <v>1983</v>
      </c>
      <c r="S1972">
        <v>43</v>
      </c>
    </row>
    <row r="1973" spans="1:19" x14ac:dyDescent="0.35">
      <c r="A1973" s="11">
        <f>marketing_campaign[[#This Row],[Response]]+marketing_campaign[[#This Row],[AcceptedCmp2]]+marketing_campaign[[#This Row],[AcceptedCmp1]]+marketing_campaign[[#This Row],[AcceptedCmp5]]+marketing_campaign[[#This Row],[AcceptedCmp4]]+marketing_campaign[[#This Row],[AcceptedCmp3]]</f>
        <v>1</v>
      </c>
      <c r="B1973" s="11">
        <v>39062</v>
      </c>
      <c r="I1973">
        <v>1971</v>
      </c>
      <c r="S1973">
        <v>55</v>
      </c>
    </row>
    <row r="1974" spans="1:19" x14ac:dyDescent="0.35">
      <c r="A1974" s="12">
        <f>marketing_campaign[[#This Row],[Response]]+marketing_campaign[[#This Row],[AcceptedCmp2]]+marketing_campaign[[#This Row],[AcceptedCmp1]]+marketing_campaign[[#This Row],[AcceptedCmp5]]+marketing_campaign[[#This Row],[AcceptedCmp4]]+marketing_campaign[[#This Row],[AcceptedCmp3]]</f>
        <v>1</v>
      </c>
      <c r="B1974" s="11">
        <v>34600</v>
      </c>
      <c r="I1974">
        <v>1975</v>
      </c>
      <c r="S1974">
        <v>51</v>
      </c>
    </row>
    <row r="1975" spans="1:19" x14ac:dyDescent="0.35">
      <c r="A1975" s="11">
        <f>marketing_campaign[[#This Row],[Response]]+marketing_campaign[[#This Row],[AcceptedCmp2]]+marketing_campaign[[#This Row],[AcceptedCmp1]]+marketing_campaign[[#This Row],[AcceptedCmp5]]+marketing_campaign[[#This Row],[AcceptedCmp4]]+marketing_campaign[[#This Row],[AcceptedCmp3]]</f>
        <v>0</v>
      </c>
      <c r="B1975" s="11">
        <v>40794</v>
      </c>
      <c r="I1975">
        <v>1971</v>
      </c>
      <c r="S1975">
        <v>55</v>
      </c>
    </row>
    <row r="1976" spans="1:19" x14ac:dyDescent="0.35">
      <c r="A1976" s="12">
        <f>marketing_campaign[[#This Row],[Response]]+marketing_campaign[[#This Row],[AcceptedCmp2]]+marketing_campaign[[#This Row],[AcceptedCmp1]]+marketing_campaign[[#This Row],[AcceptedCmp5]]+marketing_campaign[[#This Row],[AcceptedCmp4]]+marketing_campaign[[#This Row],[AcceptedCmp3]]</f>
        <v>0</v>
      </c>
      <c r="B1976" s="11">
        <v>54690</v>
      </c>
      <c r="I1976">
        <v>1969</v>
      </c>
      <c r="S1976">
        <v>57</v>
      </c>
    </row>
    <row r="1977" spans="1:19" x14ac:dyDescent="0.35">
      <c r="A1977" s="11">
        <f>marketing_campaign[[#This Row],[Response]]+marketing_campaign[[#This Row],[AcceptedCmp2]]+marketing_campaign[[#This Row],[AcceptedCmp1]]+marketing_campaign[[#This Row],[AcceptedCmp5]]+marketing_campaign[[#This Row],[AcceptedCmp4]]+marketing_campaign[[#This Row],[AcceptedCmp3]]</f>
        <v>0</v>
      </c>
      <c r="B1977" s="11">
        <v>4428</v>
      </c>
      <c r="I1977">
        <v>1963</v>
      </c>
      <c r="S1977">
        <v>63</v>
      </c>
    </row>
    <row r="1978" spans="1:19" x14ac:dyDescent="0.35">
      <c r="A1978" s="12">
        <f>marketing_campaign[[#This Row],[Response]]+marketing_campaign[[#This Row],[AcceptedCmp2]]+marketing_campaign[[#This Row],[AcceptedCmp1]]+marketing_campaign[[#This Row],[AcceptedCmp5]]+marketing_campaign[[#This Row],[AcceptedCmp4]]+marketing_campaign[[#This Row],[AcceptedCmp3]]</f>
        <v>0</v>
      </c>
      <c r="B1978" s="11">
        <v>32632</v>
      </c>
      <c r="I1978">
        <v>1968</v>
      </c>
      <c r="S1978">
        <v>58</v>
      </c>
    </row>
    <row r="1979" spans="1:19" x14ac:dyDescent="0.35">
      <c r="A1979" s="11">
        <f>marketing_campaign[[#This Row],[Response]]+marketing_campaign[[#This Row],[AcceptedCmp2]]+marketing_campaign[[#This Row],[AcceptedCmp1]]+marketing_campaign[[#This Row],[AcceptedCmp5]]+marketing_campaign[[#This Row],[AcceptedCmp4]]+marketing_campaign[[#This Row],[AcceptedCmp3]]</f>
        <v>0</v>
      </c>
      <c r="B1979" s="11">
        <v>38236</v>
      </c>
      <c r="I1979">
        <v>1979</v>
      </c>
      <c r="S1979">
        <v>47</v>
      </c>
    </row>
    <row r="1980" spans="1:19" x14ac:dyDescent="0.35">
      <c r="A1980" s="12">
        <f>marketing_campaign[[#This Row],[Response]]+marketing_campaign[[#This Row],[AcceptedCmp2]]+marketing_campaign[[#This Row],[AcceptedCmp1]]+marketing_campaign[[#This Row],[AcceptedCmp5]]+marketing_campaign[[#This Row],[AcceptedCmp4]]+marketing_campaign[[#This Row],[AcceptedCmp3]]</f>
        <v>1</v>
      </c>
      <c r="B1980" s="11">
        <v>36781</v>
      </c>
      <c r="I1980">
        <v>1984</v>
      </c>
      <c r="S1980">
        <v>42</v>
      </c>
    </row>
    <row r="1981" spans="1:19" x14ac:dyDescent="0.35">
      <c r="A1981" s="11">
        <f>marketing_campaign[[#This Row],[Response]]+marketing_campaign[[#This Row],[AcceptedCmp2]]+marketing_campaign[[#This Row],[AcceptedCmp1]]+marketing_campaign[[#This Row],[AcceptedCmp5]]+marketing_campaign[[#This Row],[AcceptedCmp4]]+marketing_campaign[[#This Row],[AcceptedCmp3]]</f>
        <v>2</v>
      </c>
      <c r="B1981" s="11">
        <v>31385</v>
      </c>
      <c r="I1981">
        <v>1984</v>
      </c>
      <c r="S1981">
        <v>42</v>
      </c>
    </row>
    <row r="1982" spans="1:19" x14ac:dyDescent="0.35">
      <c r="A1982" s="12">
        <f>marketing_campaign[[#This Row],[Response]]+marketing_campaign[[#This Row],[AcceptedCmp2]]+marketing_campaign[[#This Row],[AcceptedCmp1]]+marketing_campaign[[#This Row],[AcceptedCmp5]]+marketing_campaign[[#This Row],[AcceptedCmp4]]+marketing_campaign[[#This Row],[AcceptedCmp3]]</f>
        <v>0</v>
      </c>
      <c r="B1982" s="11">
        <v>24570</v>
      </c>
      <c r="I1982">
        <v>1974</v>
      </c>
      <c r="S1982">
        <v>52</v>
      </c>
    </row>
    <row r="1983" spans="1:19" x14ac:dyDescent="0.35">
      <c r="A1983" s="11">
        <f>marketing_campaign[[#This Row],[Response]]+marketing_campaign[[#This Row],[AcceptedCmp2]]+marketing_campaign[[#This Row],[AcceptedCmp1]]+marketing_campaign[[#This Row],[AcceptedCmp5]]+marketing_campaign[[#This Row],[AcceptedCmp4]]+marketing_campaign[[#This Row],[AcceptedCmp3]]</f>
        <v>1</v>
      </c>
      <c r="B1983" s="11">
        <v>25509</v>
      </c>
      <c r="I1983">
        <v>1951</v>
      </c>
      <c r="S1983">
        <v>75</v>
      </c>
    </row>
    <row r="1984" spans="1:19" x14ac:dyDescent="0.35">
      <c r="A1984" s="12">
        <f>marketing_campaign[[#This Row],[Response]]+marketing_campaign[[#This Row],[AcceptedCmp2]]+marketing_campaign[[#This Row],[AcceptedCmp1]]+marketing_campaign[[#This Row],[AcceptedCmp5]]+marketing_campaign[[#This Row],[AcceptedCmp4]]+marketing_campaign[[#This Row],[AcceptedCmp3]]</f>
        <v>2</v>
      </c>
      <c r="B1984" s="11">
        <v>94642</v>
      </c>
      <c r="I1984">
        <v>1962</v>
      </c>
      <c r="S1984">
        <v>64</v>
      </c>
    </row>
    <row r="1985" spans="1:19" x14ac:dyDescent="0.35">
      <c r="A1985" s="11">
        <f>marketing_campaign[[#This Row],[Response]]+marketing_campaign[[#This Row],[AcceptedCmp2]]+marketing_campaign[[#This Row],[AcceptedCmp1]]+marketing_campaign[[#This Row],[AcceptedCmp5]]+marketing_campaign[[#This Row],[AcceptedCmp4]]+marketing_campaign[[#This Row],[AcceptedCmp3]]</f>
        <v>0</v>
      </c>
      <c r="B1985" s="11">
        <v>58646</v>
      </c>
      <c r="I1985">
        <v>1975</v>
      </c>
      <c r="S1985">
        <v>51</v>
      </c>
    </row>
    <row r="1986" spans="1:19" x14ac:dyDescent="0.35">
      <c r="A1986" s="12">
        <f>marketing_campaign[[#This Row],[Response]]+marketing_campaign[[#This Row],[AcceptedCmp2]]+marketing_campaign[[#This Row],[AcceptedCmp1]]+marketing_campaign[[#This Row],[AcceptedCmp5]]+marketing_campaign[[#This Row],[AcceptedCmp4]]+marketing_campaign[[#This Row],[AcceptedCmp3]]</f>
        <v>0</v>
      </c>
      <c r="B1986" s="11">
        <v>53201</v>
      </c>
      <c r="I1986">
        <v>1957</v>
      </c>
      <c r="S1986">
        <v>69</v>
      </c>
    </row>
    <row r="1987" spans="1:19" x14ac:dyDescent="0.35">
      <c r="A1987" s="11">
        <f>marketing_campaign[[#This Row],[Response]]+marketing_campaign[[#This Row],[AcceptedCmp2]]+marketing_campaign[[#This Row],[AcceptedCmp1]]+marketing_campaign[[#This Row],[AcceptedCmp5]]+marketing_campaign[[#This Row],[AcceptedCmp4]]+marketing_campaign[[#This Row],[AcceptedCmp3]]</f>
        <v>0</v>
      </c>
      <c r="B1987" s="11">
        <v>21994</v>
      </c>
      <c r="I1987">
        <v>1978</v>
      </c>
      <c r="S1987">
        <v>48</v>
      </c>
    </row>
    <row r="1988" spans="1:19" x14ac:dyDescent="0.35">
      <c r="A1988" s="12">
        <f>marketing_campaign[[#This Row],[Response]]+marketing_campaign[[#This Row],[AcceptedCmp2]]+marketing_campaign[[#This Row],[AcceptedCmp1]]+marketing_campaign[[#This Row],[AcceptedCmp5]]+marketing_campaign[[#This Row],[AcceptedCmp4]]+marketing_campaign[[#This Row],[AcceptedCmp3]]</f>
        <v>0</v>
      </c>
      <c r="B1988" s="11">
        <v>57113</v>
      </c>
      <c r="I1988">
        <v>1991</v>
      </c>
      <c r="S1988">
        <v>35</v>
      </c>
    </row>
    <row r="1989" spans="1:19" x14ac:dyDescent="0.35">
      <c r="A1989" s="11">
        <f>marketing_campaign[[#This Row],[Response]]+marketing_campaign[[#This Row],[AcceptedCmp2]]+marketing_campaign[[#This Row],[AcceptedCmp1]]+marketing_campaign[[#This Row],[AcceptedCmp5]]+marketing_campaign[[#This Row],[AcceptedCmp4]]+marketing_campaign[[#This Row],[AcceptedCmp3]]</f>
        <v>0</v>
      </c>
      <c r="B1989" s="11">
        <v>51373</v>
      </c>
      <c r="I1989">
        <v>1986</v>
      </c>
      <c r="S1989">
        <v>40</v>
      </c>
    </row>
    <row r="1990" spans="1:19" x14ac:dyDescent="0.35">
      <c r="A1990" s="12">
        <f>marketing_campaign[[#This Row],[Response]]+marketing_campaign[[#This Row],[AcceptedCmp2]]+marketing_campaign[[#This Row],[AcceptedCmp1]]+marketing_campaign[[#This Row],[AcceptedCmp5]]+marketing_campaign[[#This Row],[AcceptedCmp4]]+marketing_campaign[[#This Row],[AcceptedCmp3]]</f>
        <v>0</v>
      </c>
      <c r="B1990" s="11">
        <v>23477</v>
      </c>
      <c r="I1990">
        <v>1956</v>
      </c>
      <c r="S1990">
        <v>70</v>
      </c>
    </row>
    <row r="1991" spans="1:19" x14ac:dyDescent="0.35">
      <c r="A1991" s="11">
        <f>marketing_campaign[[#This Row],[Response]]+marketing_campaign[[#This Row],[AcceptedCmp2]]+marketing_campaign[[#This Row],[AcceptedCmp1]]+marketing_campaign[[#This Row],[AcceptedCmp5]]+marketing_campaign[[#This Row],[AcceptedCmp4]]+marketing_campaign[[#This Row],[AcceptedCmp3]]</f>
        <v>0</v>
      </c>
      <c r="B1991" s="11">
        <v>58116</v>
      </c>
      <c r="I1991">
        <v>1963</v>
      </c>
      <c r="S1991">
        <v>63</v>
      </c>
    </row>
    <row r="1992" spans="1:19" x14ac:dyDescent="0.35">
      <c r="A1992" s="12">
        <f>marketing_campaign[[#This Row],[Response]]+marketing_campaign[[#This Row],[AcceptedCmp2]]+marketing_campaign[[#This Row],[AcceptedCmp1]]+marketing_campaign[[#This Row],[AcceptedCmp5]]+marketing_campaign[[#This Row],[AcceptedCmp4]]+marketing_campaign[[#This Row],[AcceptedCmp3]]</f>
        <v>2</v>
      </c>
      <c r="B1992" s="11">
        <v>72968</v>
      </c>
      <c r="I1992">
        <v>1971</v>
      </c>
      <c r="S1992">
        <v>55</v>
      </c>
    </row>
    <row r="1993" spans="1:19" x14ac:dyDescent="0.35">
      <c r="A1993" s="11">
        <f>marketing_campaign[[#This Row],[Response]]+marketing_campaign[[#This Row],[AcceptedCmp2]]+marketing_campaign[[#This Row],[AcceptedCmp1]]+marketing_campaign[[#This Row],[AcceptedCmp5]]+marketing_campaign[[#This Row],[AcceptedCmp4]]+marketing_campaign[[#This Row],[AcceptedCmp3]]</f>
        <v>0</v>
      </c>
      <c r="B1993" s="11">
        <v>39791</v>
      </c>
      <c r="I1993">
        <v>1947</v>
      </c>
      <c r="S1993">
        <v>79</v>
      </c>
    </row>
    <row r="1994" spans="1:19" x14ac:dyDescent="0.35">
      <c r="A1994" s="12">
        <f>marketing_campaign[[#This Row],[Response]]+marketing_campaign[[#This Row],[AcceptedCmp2]]+marketing_campaign[[#This Row],[AcceptedCmp1]]+marketing_campaign[[#This Row],[AcceptedCmp5]]+marketing_campaign[[#This Row],[AcceptedCmp4]]+marketing_campaign[[#This Row],[AcceptedCmp3]]</f>
        <v>2</v>
      </c>
      <c r="B1994" s="11">
        <v>91712</v>
      </c>
      <c r="I1994">
        <v>1958</v>
      </c>
      <c r="S1994">
        <v>68</v>
      </c>
    </row>
    <row r="1995" spans="1:19" x14ac:dyDescent="0.35">
      <c r="A1995" s="11">
        <f>marketing_campaign[[#This Row],[Response]]+marketing_campaign[[#This Row],[AcceptedCmp2]]+marketing_campaign[[#This Row],[AcceptedCmp1]]+marketing_campaign[[#This Row],[AcceptedCmp5]]+marketing_campaign[[#This Row],[AcceptedCmp4]]+marketing_campaign[[#This Row],[AcceptedCmp3]]</f>
        <v>2</v>
      </c>
      <c r="B1995" s="11">
        <v>94472</v>
      </c>
      <c r="I1995">
        <v>1960</v>
      </c>
      <c r="S1995">
        <v>66</v>
      </c>
    </row>
    <row r="1996" spans="1:19" x14ac:dyDescent="0.35">
      <c r="A1996" s="12">
        <f>marketing_campaign[[#This Row],[Response]]+marketing_campaign[[#This Row],[AcceptedCmp2]]+marketing_campaign[[#This Row],[AcceptedCmp1]]+marketing_campaign[[#This Row],[AcceptedCmp5]]+marketing_campaign[[#This Row],[AcceptedCmp4]]+marketing_campaign[[#This Row],[AcceptedCmp3]]</f>
        <v>0</v>
      </c>
      <c r="B1996" s="11">
        <v>13672</v>
      </c>
      <c r="I1996">
        <v>1980</v>
      </c>
      <c r="S1996">
        <v>46</v>
      </c>
    </row>
    <row r="1997" spans="1:19" x14ac:dyDescent="0.35">
      <c r="A1997" s="11">
        <f>marketing_campaign[[#This Row],[Response]]+marketing_campaign[[#This Row],[AcceptedCmp2]]+marketing_campaign[[#This Row],[AcceptedCmp1]]+marketing_campaign[[#This Row],[AcceptedCmp5]]+marketing_campaign[[#This Row],[AcceptedCmp4]]+marketing_campaign[[#This Row],[AcceptedCmp3]]</f>
        <v>4</v>
      </c>
      <c r="B1997" s="11">
        <v>96547</v>
      </c>
      <c r="I1997">
        <v>1975</v>
      </c>
      <c r="S1997">
        <v>51</v>
      </c>
    </row>
    <row r="1998" spans="1:19" x14ac:dyDescent="0.35">
      <c r="A1998" s="12">
        <f>marketing_campaign[[#This Row],[Response]]+marketing_campaign[[#This Row],[AcceptedCmp2]]+marketing_campaign[[#This Row],[AcceptedCmp1]]+marketing_campaign[[#This Row],[AcceptedCmp5]]+marketing_campaign[[#This Row],[AcceptedCmp4]]+marketing_campaign[[#This Row],[AcceptedCmp3]]</f>
        <v>2</v>
      </c>
      <c r="B1998" s="11">
        <v>79205</v>
      </c>
      <c r="I1998">
        <v>1975</v>
      </c>
      <c r="S1998">
        <v>51</v>
      </c>
    </row>
    <row r="1999" spans="1:19" x14ac:dyDescent="0.35">
      <c r="A1999" s="11">
        <f>marketing_campaign[[#This Row],[Response]]+marketing_campaign[[#This Row],[AcceptedCmp2]]+marketing_campaign[[#This Row],[AcceptedCmp1]]+marketing_campaign[[#This Row],[AcceptedCmp5]]+marketing_campaign[[#This Row],[AcceptedCmp4]]+marketing_campaign[[#This Row],[AcceptedCmp3]]</f>
        <v>0</v>
      </c>
      <c r="B1999" s="11">
        <v>56559</v>
      </c>
      <c r="I1999">
        <v>1973</v>
      </c>
      <c r="S1999">
        <v>53</v>
      </c>
    </row>
    <row r="2000" spans="1:19" x14ac:dyDescent="0.35">
      <c r="A2000" s="12">
        <f>marketing_campaign[[#This Row],[Response]]+marketing_campaign[[#This Row],[AcceptedCmp2]]+marketing_campaign[[#This Row],[AcceptedCmp1]]+marketing_campaign[[#This Row],[AcceptedCmp5]]+marketing_campaign[[#This Row],[AcceptedCmp4]]+marketing_campaign[[#This Row],[AcceptedCmp3]]</f>
        <v>1</v>
      </c>
      <c r="B2000" s="11">
        <v>32644</v>
      </c>
      <c r="I2000">
        <v>1980</v>
      </c>
      <c r="S2000">
        <v>46</v>
      </c>
    </row>
    <row r="2001" spans="1:19" x14ac:dyDescent="0.35">
      <c r="A2001" s="11">
        <f>marketing_campaign[[#This Row],[Response]]+marketing_campaign[[#This Row],[AcceptedCmp2]]+marketing_campaign[[#This Row],[AcceptedCmp1]]+marketing_campaign[[#This Row],[AcceptedCmp5]]+marketing_campaign[[#This Row],[AcceptedCmp4]]+marketing_campaign[[#This Row],[AcceptedCmp3]]</f>
        <v>0</v>
      </c>
      <c r="B2001" s="11">
        <v>67506</v>
      </c>
      <c r="I2001">
        <v>1970</v>
      </c>
      <c r="S2001">
        <v>56</v>
      </c>
    </row>
    <row r="2002" spans="1:19" x14ac:dyDescent="0.35">
      <c r="A2002" s="12">
        <f>marketing_campaign[[#This Row],[Response]]+marketing_campaign[[#This Row],[AcceptedCmp2]]+marketing_campaign[[#This Row],[AcceptedCmp1]]+marketing_campaign[[#This Row],[AcceptedCmp5]]+marketing_campaign[[#This Row],[AcceptedCmp4]]+marketing_campaign[[#This Row],[AcceptedCmp3]]</f>
        <v>0</v>
      </c>
      <c r="B2002" s="11">
        <v>24206</v>
      </c>
      <c r="I2002">
        <v>1967</v>
      </c>
      <c r="S2002">
        <v>59</v>
      </c>
    </row>
    <row r="2003" spans="1:19" x14ac:dyDescent="0.35">
      <c r="A2003" s="11">
        <f>marketing_campaign[[#This Row],[Response]]+marketing_campaign[[#This Row],[AcceptedCmp2]]+marketing_campaign[[#This Row],[AcceptedCmp1]]+marketing_campaign[[#This Row],[AcceptedCmp5]]+marketing_campaign[[#This Row],[AcceptedCmp4]]+marketing_campaign[[#This Row],[AcceptedCmp3]]</f>
        <v>0</v>
      </c>
      <c r="B2003" s="11">
        <v>28420</v>
      </c>
      <c r="I2003">
        <v>1970</v>
      </c>
      <c r="S2003">
        <v>56</v>
      </c>
    </row>
    <row r="2004" spans="1:19" x14ac:dyDescent="0.35">
      <c r="A2004" s="12">
        <f>marketing_campaign[[#This Row],[Response]]+marketing_campaign[[#This Row],[AcceptedCmp2]]+marketing_campaign[[#This Row],[AcceptedCmp1]]+marketing_campaign[[#This Row],[AcceptedCmp5]]+marketing_campaign[[#This Row],[AcceptedCmp4]]+marketing_campaign[[#This Row],[AcceptedCmp3]]</f>
        <v>1</v>
      </c>
      <c r="B2004" s="11">
        <v>22979</v>
      </c>
      <c r="I2004">
        <v>1966</v>
      </c>
      <c r="S2004">
        <v>60</v>
      </c>
    </row>
    <row r="2005" spans="1:19" x14ac:dyDescent="0.35">
      <c r="A2005" s="11">
        <f>marketing_campaign[[#This Row],[Response]]+marketing_campaign[[#This Row],[AcceptedCmp2]]+marketing_campaign[[#This Row],[AcceptedCmp1]]+marketing_campaign[[#This Row],[AcceptedCmp5]]+marketing_campaign[[#This Row],[AcceptedCmp4]]+marketing_campaign[[#This Row],[AcceptedCmp3]]</f>
        <v>0</v>
      </c>
      <c r="B2005" s="11">
        <v>33279</v>
      </c>
      <c r="I2005">
        <v>1972</v>
      </c>
      <c r="S2005">
        <v>54</v>
      </c>
    </row>
    <row r="2006" spans="1:19" x14ac:dyDescent="0.35">
      <c r="A2006" s="12">
        <f>marketing_campaign[[#This Row],[Response]]+marketing_campaign[[#This Row],[AcceptedCmp2]]+marketing_campaign[[#This Row],[AcceptedCmp1]]+marketing_campaign[[#This Row],[AcceptedCmp5]]+marketing_campaign[[#This Row],[AcceptedCmp4]]+marketing_campaign[[#This Row],[AcceptedCmp3]]</f>
        <v>0</v>
      </c>
      <c r="B2006" s="11">
        <v>46423</v>
      </c>
      <c r="I2006">
        <v>1977</v>
      </c>
      <c r="S2006">
        <v>49</v>
      </c>
    </row>
    <row r="2007" spans="1:19" x14ac:dyDescent="0.35">
      <c r="A2007" s="11">
        <f>marketing_campaign[[#This Row],[Response]]+marketing_campaign[[#This Row],[AcceptedCmp2]]+marketing_campaign[[#This Row],[AcceptedCmp1]]+marketing_campaign[[#This Row],[AcceptedCmp5]]+marketing_campaign[[#This Row],[AcceptedCmp4]]+marketing_campaign[[#This Row],[AcceptedCmp3]]</f>
        <v>0</v>
      </c>
      <c r="B2007" s="11">
        <v>30368</v>
      </c>
      <c r="I2007">
        <v>1970</v>
      </c>
      <c r="S2007">
        <v>56</v>
      </c>
    </row>
    <row r="2008" spans="1:19" x14ac:dyDescent="0.35">
      <c r="A2008" s="12">
        <f>marketing_campaign[[#This Row],[Response]]+marketing_campaign[[#This Row],[AcceptedCmp2]]+marketing_campaign[[#This Row],[AcceptedCmp1]]+marketing_campaign[[#This Row],[AcceptedCmp5]]+marketing_campaign[[#This Row],[AcceptedCmp4]]+marketing_campaign[[#This Row],[AcceptedCmp3]]</f>
        <v>0</v>
      </c>
      <c r="B2008" s="11">
        <v>63684</v>
      </c>
      <c r="I2008">
        <v>1964</v>
      </c>
      <c r="S2008">
        <v>62</v>
      </c>
    </row>
    <row r="2009" spans="1:19" x14ac:dyDescent="0.35">
      <c r="A2009" s="11">
        <f>marketing_campaign[[#This Row],[Response]]+marketing_campaign[[#This Row],[AcceptedCmp2]]+marketing_campaign[[#This Row],[AcceptedCmp1]]+marketing_campaign[[#This Row],[AcceptedCmp5]]+marketing_campaign[[#This Row],[AcceptedCmp4]]+marketing_campaign[[#This Row],[AcceptedCmp3]]</f>
        <v>1</v>
      </c>
      <c r="B2009" s="11">
        <v>41638</v>
      </c>
      <c r="I2009">
        <v>1959</v>
      </c>
      <c r="S2009">
        <v>67</v>
      </c>
    </row>
    <row r="2010" spans="1:19" x14ac:dyDescent="0.35">
      <c r="A2010" s="12">
        <f>marketing_campaign[[#This Row],[Response]]+marketing_campaign[[#This Row],[AcceptedCmp2]]+marketing_campaign[[#This Row],[AcceptedCmp1]]+marketing_campaign[[#This Row],[AcceptedCmp5]]+marketing_campaign[[#This Row],[AcceptedCmp4]]+marketing_campaign[[#This Row],[AcceptedCmp3]]</f>
        <v>0</v>
      </c>
      <c r="B2010" s="11">
        <v>68805</v>
      </c>
      <c r="I2010">
        <v>1966</v>
      </c>
      <c r="S2010">
        <v>60</v>
      </c>
    </row>
    <row r="2011" spans="1:19" x14ac:dyDescent="0.35">
      <c r="A2011" s="11">
        <f>marketing_campaign[[#This Row],[Response]]+marketing_campaign[[#This Row],[AcceptedCmp2]]+marketing_campaign[[#This Row],[AcceptedCmp1]]+marketing_campaign[[#This Row],[AcceptedCmp5]]+marketing_campaign[[#This Row],[AcceptedCmp4]]+marketing_campaign[[#This Row],[AcceptedCmp3]]</f>
        <v>0</v>
      </c>
      <c r="B2011" s="11">
        <v>65814</v>
      </c>
      <c r="I2011">
        <v>1958</v>
      </c>
      <c r="S2011">
        <v>68</v>
      </c>
    </row>
    <row r="2012" spans="1:19" x14ac:dyDescent="0.35">
      <c r="A2012" s="12">
        <f>marketing_campaign[[#This Row],[Response]]+marketing_campaign[[#This Row],[AcceptedCmp2]]+marketing_campaign[[#This Row],[AcceptedCmp1]]+marketing_campaign[[#This Row],[AcceptedCmp5]]+marketing_campaign[[#This Row],[AcceptedCmp4]]+marketing_campaign[[#This Row],[AcceptedCmp3]]</f>
        <v>0</v>
      </c>
      <c r="B2012" s="11">
        <v>71964</v>
      </c>
      <c r="I2012">
        <v>1986</v>
      </c>
      <c r="S2012">
        <v>40</v>
      </c>
    </row>
    <row r="2013" spans="1:19" x14ac:dyDescent="0.35">
      <c r="A2013" s="11">
        <f>marketing_campaign[[#This Row],[Response]]+marketing_campaign[[#This Row],[AcceptedCmp2]]+marketing_campaign[[#This Row],[AcceptedCmp1]]+marketing_campaign[[#This Row],[AcceptedCmp5]]+marketing_campaign[[#This Row],[AcceptedCmp4]]+marketing_campaign[[#This Row],[AcceptedCmp3]]</f>
        <v>0</v>
      </c>
      <c r="B2013" s="11">
        <v>39146</v>
      </c>
      <c r="I2013">
        <v>1977</v>
      </c>
      <c r="S2013">
        <v>49</v>
      </c>
    </row>
    <row r="2014" spans="1:19" x14ac:dyDescent="0.35">
      <c r="A2014" s="12">
        <f>marketing_campaign[[#This Row],[Response]]+marketing_campaign[[#This Row],[AcceptedCmp2]]+marketing_campaign[[#This Row],[AcceptedCmp1]]+marketing_campaign[[#This Row],[AcceptedCmp5]]+marketing_campaign[[#This Row],[AcceptedCmp4]]+marketing_campaign[[#This Row],[AcceptedCmp3]]</f>
        <v>4</v>
      </c>
      <c r="B2014" s="11">
        <v>96876</v>
      </c>
      <c r="I2014">
        <v>1981</v>
      </c>
      <c r="S2014">
        <v>45</v>
      </c>
    </row>
    <row r="2015" spans="1:19" x14ac:dyDescent="0.35">
      <c r="A2015" s="11">
        <f>marketing_campaign[[#This Row],[Response]]+marketing_campaign[[#This Row],[AcceptedCmp2]]+marketing_campaign[[#This Row],[AcceptedCmp1]]+marketing_campaign[[#This Row],[AcceptedCmp5]]+marketing_campaign[[#This Row],[AcceptedCmp4]]+marketing_campaign[[#This Row],[AcceptedCmp3]]</f>
        <v>0</v>
      </c>
      <c r="B2015" s="11">
        <v>34445</v>
      </c>
      <c r="I2015">
        <v>1958</v>
      </c>
      <c r="S2015">
        <v>68</v>
      </c>
    </row>
    <row r="2016" spans="1:19" x14ac:dyDescent="0.35">
      <c r="A2016" s="12">
        <f>marketing_campaign[[#This Row],[Response]]+marketing_campaign[[#This Row],[AcceptedCmp2]]+marketing_campaign[[#This Row],[AcceptedCmp1]]+marketing_campaign[[#This Row],[AcceptedCmp5]]+marketing_campaign[[#This Row],[AcceptedCmp4]]+marketing_campaign[[#This Row],[AcceptedCmp3]]</f>
        <v>1</v>
      </c>
      <c r="B2016" s="11">
        <v>68281</v>
      </c>
      <c r="I2016">
        <v>1975</v>
      </c>
      <c r="S2016">
        <v>51</v>
      </c>
    </row>
    <row r="2017" spans="1:19" x14ac:dyDescent="0.35">
      <c r="A2017" s="11">
        <f>marketing_campaign[[#This Row],[Response]]+marketing_campaign[[#This Row],[AcceptedCmp2]]+marketing_campaign[[#This Row],[AcceptedCmp1]]+marketing_campaign[[#This Row],[AcceptedCmp5]]+marketing_campaign[[#This Row],[AcceptedCmp4]]+marketing_campaign[[#This Row],[AcceptedCmp3]]</f>
        <v>0</v>
      </c>
      <c r="B2017" s="11">
        <v>37284</v>
      </c>
      <c r="I2017">
        <v>1983</v>
      </c>
      <c r="S2017">
        <v>43</v>
      </c>
    </row>
    <row r="2018" spans="1:19" x14ac:dyDescent="0.35">
      <c r="A2018" s="12">
        <f>marketing_campaign[[#This Row],[Response]]+marketing_campaign[[#This Row],[AcceptedCmp2]]+marketing_campaign[[#This Row],[AcceptedCmp1]]+marketing_campaign[[#This Row],[AcceptedCmp5]]+marketing_campaign[[#This Row],[AcceptedCmp4]]+marketing_campaign[[#This Row],[AcceptedCmp3]]</f>
        <v>1</v>
      </c>
      <c r="B2018" s="11">
        <v>36790</v>
      </c>
      <c r="I2018">
        <v>1967</v>
      </c>
      <c r="S2018">
        <v>59</v>
      </c>
    </row>
    <row r="2019" spans="1:19" x14ac:dyDescent="0.35">
      <c r="A2019" s="11">
        <f>marketing_campaign[[#This Row],[Response]]+marketing_campaign[[#This Row],[AcceptedCmp2]]+marketing_campaign[[#This Row],[AcceptedCmp1]]+marketing_campaign[[#This Row],[AcceptedCmp5]]+marketing_campaign[[#This Row],[AcceptedCmp4]]+marketing_campaign[[#This Row],[AcceptedCmp3]]</f>
        <v>0</v>
      </c>
      <c r="B2019" s="11">
        <v>27943</v>
      </c>
      <c r="I2019">
        <v>1951</v>
      </c>
      <c r="S2019">
        <v>75</v>
      </c>
    </row>
    <row r="2020" spans="1:19" x14ac:dyDescent="0.35">
      <c r="A2020" s="12">
        <f>marketing_campaign[[#This Row],[Response]]+marketing_campaign[[#This Row],[AcceptedCmp2]]+marketing_campaign[[#This Row],[AcceptedCmp1]]+marketing_campaign[[#This Row],[AcceptedCmp5]]+marketing_campaign[[#This Row],[AcceptedCmp4]]+marketing_campaign[[#This Row],[AcceptedCmp3]]</f>
        <v>0</v>
      </c>
      <c r="B2020" s="11">
        <v>22263</v>
      </c>
      <c r="I2020">
        <v>1972</v>
      </c>
      <c r="S2020">
        <v>54</v>
      </c>
    </row>
    <row r="2021" spans="1:19" x14ac:dyDescent="0.35">
      <c r="A2021" s="11">
        <f>marketing_campaign[[#This Row],[Response]]+marketing_campaign[[#This Row],[AcceptedCmp2]]+marketing_campaign[[#This Row],[AcceptedCmp1]]+marketing_campaign[[#This Row],[AcceptedCmp5]]+marketing_campaign[[#This Row],[AcceptedCmp4]]+marketing_campaign[[#This Row],[AcceptedCmp3]]</f>
        <v>0</v>
      </c>
      <c r="B2021" s="11">
        <v>30261</v>
      </c>
      <c r="I2021">
        <v>1978</v>
      </c>
      <c r="S2021">
        <v>48</v>
      </c>
    </row>
    <row r="2022" spans="1:19" x14ac:dyDescent="0.35">
      <c r="A2022" s="12">
        <f>marketing_campaign[[#This Row],[Response]]+marketing_campaign[[#This Row],[AcceptedCmp2]]+marketing_campaign[[#This Row],[AcceptedCmp1]]+marketing_campaign[[#This Row],[AcceptedCmp5]]+marketing_campaign[[#This Row],[AcceptedCmp4]]+marketing_campaign[[#This Row],[AcceptedCmp3]]</f>
        <v>0</v>
      </c>
      <c r="B2022" s="11">
        <v>28587</v>
      </c>
      <c r="I2022">
        <v>1982</v>
      </c>
      <c r="S2022">
        <v>44</v>
      </c>
    </row>
    <row r="2023" spans="1:19" x14ac:dyDescent="0.35">
      <c r="A2023" s="11">
        <f>marketing_campaign[[#This Row],[Response]]+marketing_campaign[[#This Row],[AcceptedCmp2]]+marketing_campaign[[#This Row],[AcceptedCmp1]]+marketing_campaign[[#This Row],[AcceptedCmp5]]+marketing_campaign[[#This Row],[AcceptedCmp4]]+marketing_campaign[[#This Row],[AcceptedCmp3]]</f>
        <v>0</v>
      </c>
      <c r="B2023" s="11">
        <v>43815</v>
      </c>
      <c r="I2023">
        <v>1956</v>
      </c>
      <c r="S2023">
        <v>70</v>
      </c>
    </row>
    <row r="2024" spans="1:19" x14ac:dyDescent="0.35">
      <c r="A2024" s="12">
        <f>marketing_campaign[[#This Row],[Response]]+marketing_campaign[[#This Row],[AcceptedCmp2]]+marketing_campaign[[#This Row],[AcceptedCmp1]]+marketing_campaign[[#This Row],[AcceptedCmp5]]+marketing_campaign[[#This Row],[AcceptedCmp4]]+marketing_campaign[[#This Row],[AcceptedCmp3]]</f>
        <v>0</v>
      </c>
      <c r="B2024" s="11">
        <v>48195</v>
      </c>
      <c r="I2024">
        <v>1952</v>
      </c>
      <c r="S2024">
        <v>74</v>
      </c>
    </row>
    <row r="2025" spans="1:19" x14ac:dyDescent="0.35">
      <c r="A2025" s="11">
        <f>marketing_campaign[[#This Row],[Response]]+marketing_campaign[[#This Row],[AcceptedCmp2]]+marketing_campaign[[#This Row],[AcceptedCmp1]]+marketing_campaign[[#This Row],[AcceptedCmp5]]+marketing_campaign[[#This Row],[AcceptedCmp4]]+marketing_campaign[[#This Row],[AcceptedCmp3]]</f>
        <v>0</v>
      </c>
      <c r="B2025" s="11">
        <v>77027</v>
      </c>
      <c r="I2025">
        <v>1965</v>
      </c>
      <c r="S2025">
        <v>61</v>
      </c>
    </row>
    <row r="2026" spans="1:19" x14ac:dyDescent="0.35">
      <c r="A2026" s="12">
        <f>marketing_campaign[[#This Row],[Response]]+marketing_campaign[[#This Row],[AcceptedCmp2]]+marketing_campaign[[#This Row],[AcceptedCmp1]]+marketing_campaign[[#This Row],[AcceptedCmp5]]+marketing_campaign[[#This Row],[AcceptedCmp4]]+marketing_campaign[[#This Row],[AcceptedCmp3]]</f>
        <v>0</v>
      </c>
      <c r="B2026" s="11">
        <v>71322</v>
      </c>
      <c r="I2026">
        <v>1979</v>
      </c>
      <c r="S2026">
        <v>47</v>
      </c>
    </row>
    <row r="2027" spans="1:19" x14ac:dyDescent="0.35">
      <c r="A2027" s="11">
        <f>marketing_campaign[[#This Row],[Response]]+marketing_campaign[[#This Row],[AcceptedCmp2]]+marketing_campaign[[#This Row],[AcceptedCmp1]]+marketing_campaign[[#This Row],[AcceptedCmp5]]+marketing_campaign[[#This Row],[AcceptedCmp4]]+marketing_campaign[[#This Row],[AcceptedCmp3]]</f>
        <v>0</v>
      </c>
      <c r="B2027" s="11">
        <v>32765</v>
      </c>
      <c r="I2027">
        <v>1965</v>
      </c>
      <c r="S2027">
        <v>61</v>
      </c>
    </row>
    <row r="2028" spans="1:19" x14ac:dyDescent="0.35">
      <c r="A2028" s="12">
        <f>marketing_campaign[[#This Row],[Response]]+marketing_campaign[[#This Row],[AcceptedCmp2]]+marketing_campaign[[#This Row],[AcceptedCmp1]]+marketing_campaign[[#This Row],[AcceptedCmp5]]+marketing_campaign[[#This Row],[AcceptedCmp4]]+marketing_campaign[[#This Row],[AcceptedCmp3]]</f>
        <v>0</v>
      </c>
      <c r="B2028" s="11">
        <v>29672</v>
      </c>
      <c r="I2028">
        <v>1953</v>
      </c>
      <c r="S2028">
        <v>73</v>
      </c>
    </row>
    <row r="2029" spans="1:19" x14ac:dyDescent="0.35">
      <c r="A2029" s="11">
        <f>marketing_campaign[[#This Row],[Response]]+marketing_campaign[[#This Row],[AcceptedCmp2]]+marketing_campaign[[#This Row],[AcceptedCmp1]]+marketing_campaign[[#This Row],[AcceptedCmp5]]+marketing_campaign[[#This Row],[AcceptedCmp4]]+marketing_campaign[[#This Row],[AcceptedCmp3]]</f>
        <v>0</v>
      </c>
      <c r="B2029" s="11">
        <v>23272</v>
      </c>
      <c r="I2029">
        <v>1949</v>
      </c>
      <c r="S2029">
        <v>77</v>
      </c>
    </row>
    <row r="2030" spans="1:19" x14ac:dyDescent="0.35">
      <c r="A2030" s="12">
        <f>marketing_campaign[[#This Row],[Response]]+marketing_campaign[[#This Row],[AcceptedCmp2]]+marketing_campaign[[#This Row],[AcceptedCmp1]]+marketing_campaign[[#This Row],[AcceptedCmp5]]+marketing_campaign[[#This Row],[AcceptedCmp4]]+marketing_campaign[[#This Row],[AcceptedCmp3]]</f>
        <v>2</v>
      </c>
      <c r="B2030" s="11">
        <v>49912</v>
      </c>
      <c r="I2030">
        <v>1985</v>
      </c>
      <c r="S2030">
        <v>41</v>
      </c>
    </row>
    <row r="2031" spans="1:19" x14ac:dyDescent="0.35">
      <c r="A2031" s="11">
        <f>marketing_campaign[[#This Row],[Response]]+marketing_campaign[[#This Row],[AcceptedCmp2]]+marketing_campaign[[#This Row],[AcceptedCmp1]]+marketing_campaign[[#This Row],[AcceptedCmp5]]+marketing_campaign[[#This Row],[AcceptedCmp4]]+marketing_campaign[[#This Row],[AcceptedCmp3]]</f>
        <v>0</v>
      </c>
      <c r="B2031" s="11">
        <v>7500</v>
      </c>
      <c r="I2031">
        <v>1947</v>
      </c>
      <c r="S2031">
        <v>79</v>
      </c>
    </row>
    <row r="2032" spans="1:19" x14ac:dyDescent="0.35">
      <c r="A2032" s="12">
        <f>marketing_campaign[[#This Row],[Response]]+marketing_campaign[[#This Row],[AcceptedCmp2]]+marketing_campaign[[#This Row],[AcceptedCmp1]]+marketing_campaign[[#This Row],[AcceptedCmp5]]+marketing_campaign[[#This Row],[AcceptedCmp4]]+marketing_campaign[[#This Row],[AcceptedCmp3]]</f>
        <v>2</v>
      </c>
      <c r="B2032" s="11">
        <v>68117</v>
      </c>
      <c r="I2032">
        <v>1955</v>
      </c>
      <c r="S2032">
        <v>71</v>
      </c>
    </row>
    <row r="2033" spans="1:19" x14ac:dyDescent="0.35">
      <c r="A2033" s="11">
        <f>marketing_campaign[[#This Row],[Response]]+marketing_campaign[[#This Row],[AcceptedCmp2]]+marketing_campaign[[#This Row],[AcceptedCmp1]]+marketing_campaign[[#This Row],[AcceptedCmp5]]+marketing_campaign[[#This Row],[AcceptedCmp4]]+marketing_campaign[[#This Row],[AcceptedCmp3]]</f>
        <v>0</v>
      </c>
      <c r="B2033" s="11">
        <v>67225</v>
      </c>
      <c r="I2033">
        <v>1976</v>
      </c>
      <c r="S2033">
        <v>50</v>
      </c>
    </row>
    <row r="2034" spans="1:19" x14ac:dyDescent="0.35">
      <c r="A2034" s="12">
        <f>marketing_campaign[[#This Row],[Response]]+marketing_campaign[[#This Row],[AcceptedCmp2]]+marketing_campaign[[#This Row],[AcceptedCmp1]]+marketing_campaign[[#This Row],[AcceptedCmp5]]+marketing_campaign[[#This Row],[AcceptedCmp4]]+marketing_campaign[[#This Row],[AcceptedCmp3]]</f>
        <v>0</v>
      </c>
      <c r="B2034" s="11">
        <v>17649</v>
      </c>
      <c r="I2034">
        <v>1975</v>
      </c>
      <c r="S2034">
        <v>51</v>
      </c>
    </row>
    <row r="2035" spans="1:19" x14ac:dyDescent="0.35">
      <c r="A2035" s="11">
        <f>marketing_campaign[[#This Row],[Response]]+marketing_campaign[[#This Row],[AcceptedCmp2]]+marketing_campaign[[#This Row],[AcceptedCmp1]]+marketing_campaign[[#This Row],[AcceptedCmp5]]+marketing_campaign[[#This Row],[AcceptedCmp4]]+marketing_campaign[[#This Row],[AcceptedCmp3]]</f>
        <v>0</v>
      </c>
      <c r="B2035" s="11">
        <v>55914</v>
      </c>
      <c r="I2035">
        <v>1984</v>
      </c>
      <c r="S2035">
        <v>42</v>
      </c>
    </row>
    <row r="2036" spans="1:19" x14ac:dyDescent="0.35">
      <c r="A2036" s="12">
        <f>marketing_campaign[[#This Row],[Response]]+marketing_campaign[[#This Row],[AcceptedCmp2]]+marketing_campaign[[#This Row],[AcceptedCmp1]]+marketing_campaign[[#This Row],[AcceptedCmp5]]+marketing_campaign[[#This Row],[AcceptedCmp4]]+marketing_campaign[[#This Row],[AcceptedCmp3]]</f>
        <v>1</v>
      </c>
      <c r="B2036" s="11">
        <v>40059</v>
      </c>
      <c r="I2036">
        <v>1950</v>
      </c>
      <c r="S2036">
        <v>76</v>
      </c>
    </row>
    <row r="2037" spans="1:19" x14ac:dyDescent="0.35">
      <c r="A2037" s="11">
        <f>marketing_campaign[[#This Row],[Response]]+marketing_campaign[[#This Row],[AcceptedCmp2]]+marketing_campaign[[#This Row],[AcceptedCmp1]]+marketing_campaign[[#This Row],[AcceptedCmp5]]+marketing_campaign[[#This Row],[AcceptedCmp4]]+marketing_campaign[[#This Row],[AcceptedCmp3]]</f>
        <v>0</v>
      </c>
      <c r="B2037" s="11">
        <v>60905</v>
      </c>
      <c r="I2037">
        <v>1977</v>
      </c>
      <c r="S2037">
        <v>49</v>
      </c>
    </row>
    <row r="2038" spans="1:19" x14ac:dyDescent="0.35">
      <c r="A2038" s="12">
        <f>marketing_campaign[[#This Row],[Response]]+marketing_campaign[[#This Row],[AcceptedCmp2]]+marketing_campaign[[#This Row],[AcceptedCmp1]]+marketing_campaign[[#This Row],[AcceptedCmp5]]+marketing_campaign[[#This Row],[AcceptedCmp4]]+marketing_campaign[[#This Row],[AcceptedCmp3]]</f>
        <v>0</v>
      </c>
      <c r="B2038" s="11">
        <v>75330</v>
      </c>
      <c r="I2038">
        <v>1951</v>
      </c>
      <c r="S2038">
        <v>75</v>
      </c>
    </row>
    <row r="2039" spans="1:19" x14ac:dyDescent="0.35">
      <c r="A2039" s="11">
        <f>marketing_campaign[[#This Row],[Response]]+marketing_campaign[[#This Row],[AcceptedCmp2]]+marketing_campaign[[#This Row],[AcceptedCmp1]]+marketing_campaign[[#This Row],[AcceptedCmp5]]+marketing_campaign[[#This Row],[AcceptedCmp4]]+marketing_campaign[[#This Row],[AcceptedCmp3]]</f>
        <v>0</v>
      </c>
      <c r="B2039" s="11">
        <v>60689</v>
      </c>
      <c r="I2039">
        <v>1984</v>
      </c>
      <c r="S2039">
        <v>42</v>
      </c>
    </row>
    <row r="2040" spans="1:19" x14ac:dyDescent="0.35">
      <c r="A2040" s="12">
        <f>marketing_campaign[[#This Row],[Response]]+marketing_campaign[[#This Row],[AcceptedCmp2]]+marketing_campaign[[#This Row],[AcceptedCmp1]]+marketing_campaign[[#This Row],[AcceptedCmp5]]+marketing_campaign[[#This Row],[AcceptedCmp4]]+marketing_campaign[[#This Row],[AcceptedCmp3]]</f>
        <v>0</v>
      </c>
      <c r="B2040" s="11">
        <v>38680</v>
      </c>
      <c r="I2040">
        <v>1982</v>
      </c>
      <c r="S2040">
        <v>44</v>
      </c>
    </row>
    <row r="2041" spans="1:19" x14ac:dyDescent="0.35">
      <c r="A2041" s="11">
        <f>marketing_campaign[[#This Row],[Response]]+marketing_campaign[[#This Row],[AcceptedCmp2]]+marketing_campaign[[#This Row],[AcceptedCmp1]]+marketing_campaign[[#This Row],[AcceptedCmp5]]+marketing_campaign[[#This Row],[AcceptedCmp4]]+marketing_campaign[[#This Row],[AcceptedCmp3]]</f>
        <v>1</v>
      </c>
      <c r="B2041" s="11">
        <v>61416</v>
      </c>
      <c r="I2041">
        <v>1991</v>
      </c>
      <c r="S2041">
        <v>35</v>
      </c>
    </row>
    <row r="2042" spans="1:19" x14ac:dyDescent="0.35">
      <c r="A2042" s="12">
        <f>marketing_campaign[[#This Row],[Response]]+marketing_campaign[[#This Row],[AcceptedCmp2]]+marketing_campaign[[#This Row],[AcceptedCmp1]]+marketing_campaign[[#This Row],[AcceptedCmp5]]+marketing_campaign[[#This Row],[AcceptedCmp4]]+marketing_campaign[[#This Row],[AcceptedCmp3]]</f>
        <v>0</v>
      </c>
      <c r="B2042" s="11">
        <v>49767</v>
      </c>
      <c r="I2042">
        <v>1970</v>
      </c>
      <c r="S2042">
        <v>56</v>
      </c>
    </row>
    <row r="2043" spans="1:19" x14ac:dyDescent="0.35">
      <c r="A2043" s="11">
        <f>marketing_campaign[[#This Row],[Response]]+marketing_campaign[[#This Row],[AcceptedCmp2]]+marketing_campaign[[#This Row],[AcceptedCmp1]]+marketing_campaign[[#This Row],[AcceptedCmp5]]+marketing_campaign[[#This Row],[AcceptedCmp4]]+marketing_campaign[[#This Row],[AcceptedCmp3]]</f>
        <v>0</v>
      </c>
      <c r="B2043" s="11">
        <v>83273</v>
      </c>
      <c r="I2043">
        <v>1981</v>
      </c>
      <c r="S2043">
        <v>45</v>
      </c>
    </row>
    <row r="2044" spans="1:19" x14ac:dyDescent="0.35">
      <c r="A2044" s="12">
        <f>marketing_campaign[[#This Row],[Response]]+marketing_campaign[[#This Row],[AcceptedCmp2]]+marketing_campaign[[#This Row],[AcceptedCmp1]]+marketing_campaign[[#This Row],[AcceptedCmp5]]+marketing_campaign[[#This Row],[AcceptedCmp4]]+marketing_campaign[[#This Row],[AcceptedCmp3]]</f>
        <v>0</v>
      </c>
      <c r="B2044" s="11">
        <v>29009</v>
      </c>
      <c r="I2044">
        <v>1979</v>
      </c>
      <c r="S2044">
        <v>47</v>
      </c>
    </row>
    <row r="2045" spans="1:19" x14ac:dyDescent="0.35">
      <c r="A2045" s="11">
        <f>marketing_campaign[[#This Row],[Response]]+marketing_campaign[[#This Row],[AcceptedCmp2]]+marketing_campaign[[#This Row],[AcceptedCmp1]]+marketing_campaign[[#This Row],[AcceptedCmp5]]+marketing_campaign[[#This Row],[AcceptedCmp4]]+marketing_campaign[[#This Row],[AcceptedCmp3]]</f>
        <v>0</v>
      </c>
      <c r="B2045" s="11">
        <v>45057</v>
      </c>
      <c r="I2045">
        <v>1971</v>
      </c>
      <c r="S2045">
        <v>55</v>
      </c>
    </row>
    <row r="2046" spans="1:19" x14ac:dyDescent="0.35">
      <c r="A2046" s="12">
        <f>marketing_campaign[[#This Row],[Response]]+marketing_campaign[[#This Row],[AcceptedCmp2]]+marketing_campaign[[#This Row],[AcceptedCmp1]]+marketing_campaign[[#This Row],[AcceptedCmp5]]+marketing_campaign[[#This Row],[AcceptedCmp4]]+marketing_campaign[[#This Row],[AcceptedCmp3]]</f>
        <v>0</v>
      </c>
      <c r="B2046" s="11">
        <v>37150</v>
      </c>
      <c r="I2046">
        <v>1970</v>
      </c>
      <c r="S2046">
        <v>56</v>
      </c>
    </row>
    <row r="2047" spans="1:19" x14ac:dyDescent="0.35">
      <c r="A2047" s="11">
        <f>marketing_campaign[[#This Row],[Response]]+marketing_campaign[[#This Row],[AcceptedCmp2]]+marketing_campaign[[#This Row],[AcceptedCmp1]]+marketing_campaign[[#This Row],[AcceptedCmp5]]+marketing_campaign[[#This Row],[AcceptedCmp4]]+marketing_campaign[[#This Row],[AcceptedCmp3]]</f>
        <v>0</v>
      </c>
      <c r="B2047" s="11">
        <v>43020</v>
      </c>
      <c r="I2047">
        <v>1959</v>
      </c>
      <c r="S2047">
        <v>67</v>
      </c>
    </row>
    <row r="2048" spans="1:19" x14ac:dyDescent="0.35">
      <c r="A2048" s="12">
        <f>marketing_campaign[[#This Row],[Response]]+marketing_campaign[[#This Row],[AcceptedCmp2]]+marketing_campaign[[#This Row],[AcceptedCmp1]]+marketing_campaign[[#This Row],[AcceptedCmp5]]+marketing_campaign[[#This Row],[AcceptedCmp4]]+marketing_campaign[[#This Row],[AcceptedCmp3]]</f>
        <v>0</v>
      </c>
      <c r="B2048" s="11">
        <v>53154</v>
      </c>
      <c r="I2048">
        <v>1973</v>
      </c>
      <c r="S2048">
        <v>53</v>
      </c>
    </row>
    <row r="2049" spans="1:19" x14ac:dyDescent="0.35">
      <c r="A2049" s="11">
        <f>marketing_campaign[[#This Row],[Response]]+marketing_campaign[[#This Row],[AcceptedCmp2]]+marketing_campaign[[#This Row],[AcceptedCmp1]]+marketing_campaign[[#This Row],[AcceptedCmp5]]+marketing_campaign[[#This Row],[AcceptedCmp4]]+marketing_campaign[[#This Row],[AcceptedCmp3]]</f>
        <v>2</v>
      </c>
      <c r="B2049" s="11">
        <v>65308</v>
      </c>
      <c r="I2049">
        <v>1970</v>
      </c>
      <c r="S2049">
        <v>56</v>
      </c>
    </row>
    <row r="2050" spans="1:19" x14ac:dyDescent="0.35">
      <c r="A2050" s="12">
        <f>marketing_campaign[[#This Row],[Response]]+marketing_campaign[[#This Row],[AcceptedCmp2]]+marketing_campaign[[#This Row],[AcceptedCmp1]]+marketing_campaign[[#This Row],[AcceptedCmp5]]+marketing_campaign[[#This Row],[AcceptedCmp4]]+marketing_campaign[[#This Row],[AcceptedCmp3]]</f>
        <v>1</v>
      </c>
      <c r="B2050" s="11">
        <v>76467</v>
      </c>
      <c r="I2050">
        <v>1947</v>
      </c>
      <c r="S2050">
        <v>79</v>
      </c>
    </row>
    <row r="2051" spans="1:19" x14ac:dyDescent="0.35">
      <c r="A2051" s="11">
        <f>marketing_campaign[[#This Row],[Response]]+marketing_campaign[[#This Row],[AcceptedCmp2]]+marketing_campaign[[#This Row],[AcceptedCmp1]]+marketing_campaign[[#This Row],[AcceptedCmp5]]+marketing_campaign[[#This Row],[AcceptedCmp4]]+marketing_campaign[[#This Row],[AcceptedCmp3]]</f>
        <v>0</v>
      </c>
      <c r="B2051" s="11">
        <v>81044</v>
      </c>
      <c r="I2051">
        <v>1951</v>
      </c>
      <c r="S2051">
        <v>75</v>
      </c>
    </row>
    <row r="2052" spans="1:19" x14ac:dyDescent="0.35">
      <c r="A2052" s="12">
        <f>marketing_campaign[[#This Row],[Response]]+marketing_campaign[[#This Row],[AcceptedCmp2]]+marketing_campaign[[#This Row],[AcceptedCmp1]]+marketing_campaign[[#This Row],[AcceptedCmp5]]+marketing_campaign[[#This Row],[AcceptedCmp4]]+marketing_campaign[[#This Row],[AcceptedCmp3]]</f>
        <v>0</v>
      </c>
      <c r="B2052" s="11">
        <v>32871</v>
      </c>
      <c r="I2052">
        <v>1975</v>
      </c>
      <c r="S2052">
        <v>51</v>
      </c>
    </row>
    <row r="2053" spans="1:19" x14ac:dyDescent="0.35">
      <c r="A2053" s="11">
        <f>marketing_campaign[[#This Row],[Response]]+marketing_campaign[[#This Row],[AcceptedCmp2]]+marketing_campaign[[#This Row],[AcceptedCmp1]]+marketing_campaign[[#This Row],[AcceptedCmp5]]+marketing_campaign[[#This Row],[AcceptedCmp4]]+marketing_campaign[[#This Row],[AcceptedCmp3]]</f>
        <v>1</v>
      </c>
      <c r="B2053" s="11">
        <v>55801</v>
      </c>
      <c r="I2053">
        <v>1959</v>
      </c>
      <c r="S2053">
        <v>67</v>
      </c>
    </row>
    <row r="2054" spans="1:19" x14ac:dyDescent="0.35">
      <c r="A2054" s="12">
        <f>marketing_campaign[[#This Row],[Response]]+marketing_campaign[[#This Row],[AcceptedCmp2]]+marketing_campaign[[#This Row],[AcceptedCmp1]]+marketing_campaign[[#This Row],[AcceptedCmp5]]+marketing_campaign[[#This Row],[AcceptedCmp4]]+marketing_campaign[[#This Row],[AcceptedCmp3]]</f>
        <v>0</v>
      </c>
      <c r="B2054" s="11">
        <v>76320</v>
      </c>
      <c r="I2054">
        <v>1955</v>
      </c>
      <c r="S2054">
        <v>71</v>
      </c>
    </row>
    <row r="2055" spans="1:19" x14ac:dyDescent="0.35">
      <c r="A2055" s="11">
        <f>marketing_campaign[[#This Row],[Response]]+marketing_campaign[[#This Row],[AcceptedCmp2]]+marketing_campaign[[#This Row],[AcceptedCmp1]]+marketing_campaign[[#This Row],[AcceptedCmp5]]+marketing_campaign[[#This Row],[AcceptedCmp4]]+marketing_campaign[[#This Row],[AcceptedCmp3]]</f>
        <v>0</v>
      </c>
      <c r="B2055" s="11">
        <v>36927</v>
      </c>
      <c r="I2055">
        <v>1953</v>
      </c>
      <c r="S2055">
        <v>73</v>
      </c>
    </row>
    <row r="2056" spans="1:19" x14ac:dyDescent="0.35">
      <c r="A2056" s="12">
        <f>marketing_campaign[[#This Row],[Response]]+marketing_campaign[[#This Row],[AcceptedCmp2]]+marketing_campaign[[#This Row],[AcceptedCmp1]]+marketing_campaign[[#This Row],[AcceptedCmp5]]+marketing_campaign[[#This Row],[AcceptedCmp4]]+marketing_campaign[[#This Row],[AcceptedCmp3]]</f>
        <v>0</v>
      </c>
      <c r="B2056" s="11">
        <v>48794</v>
      </c>
      <c r="I2056">
        <v>1965</v>
      </c>
      <c r="S2056">
        <v>61</v>
      </c>
    </row>
    <row r="2057" spans="1:19" x14ac:dyDescent="0.35">
      <c r="A2057" s="11">
        <f>marketing_campaign[[#This Row],[Response]]+marketing_campaign[[#This Row],[AcceptedCmp2]]+marketing_campaign[[#This Row],[AcceptedCmp1]]+marketing_campaign[[#This Row],[AcceptedCmp5]]+marketing_campaign[[#This Row],[AcceptedCmp4]]+marketing_campaign[[#This Row],[AcceptedCmp3]]</f>
        <v>0</v>
      </c>
      <c r="B2057" s="11">
        <v>23478</v>
      </c>
      <c r="I2057">
        <v>1973</v>
      </c>
      <c r="S2057">
        <v>53</v>
      </c>
    </row>
    <row r="2058" spans="1:19" x14ac:dyDescent="0.35">
      <c r="A2058" s="12">
        <f>marketing_campaign[[#This Row],[Response]]+marketing_campaign[[#This Row],[AcceptedCmp2]]+marketing_campaign[[#This Row],[AcceptedCmp1]]+marketing_campaign[[#This Row],[AcceptedCmp5]]+marketing_campaign[[#This Row],[AcceptedCmp4]]+marketing_campaign[[#This Row],[AcceptedCmp3]]</f>
        <v>0</v>
      </c>
      <c r="B2058" s="11">
        <v>71128</v>
      </c>
      <c r="I2058">
        <v>1976</v>
      </c>
      <c r="S2058">
        <v>50</v>
      </c>
    </row>
    <row r="2059" spans="1:19" x14ac:dyDescent="0.35">
      <c r="A2059" s="11">
        <f>marketing_campaign[[#This Row],[Response]]+marketing_campaign[[#This Row],[AcceptedCmp2]]+marketing_campaign[[#This Row],[AcceptedCmp1]]+marketing_campaign[[#This Row],[AcceptedCmp5]]+marketing_campaign[[#This Row],[AcceptedCmp4]]+marketing_campaign[[#This Row],[AcceptedCmp3]]</f>
        <v>0</v>
      </c>
      <c r="B2059" s="11">
        <v>70179</v>
      </c>
      <c r="I2059">
        <v>1950</v>
      </c>
      <c r="S2059">
        <v>76</v>
      </c>
    </row>
    <row r="2060" spans="1:19" x14ac:dyDescent="0.35">
      <c r="A2060" s="12">
        <f>marketing_campaign[[#This Row],[Response]]+marketing_campaign[[#This Row],[AcceptedCmp2]]+marketing_campaign[[#This Row],[AcceptedCmp1]]+marketing_campaign[[#This Row],[AcceptedCmp5]]+marketing_campaign[[#This Row],[AcceptedCmp4]]+marketing_campaign[[#This Row],[AcceptedCmp3]]</f>
        <v>0</v>
      </c>
      <c r="B2060" s="11">
        <v>59462</v>
      </c>
      <c r="I2060">
        <v>1969</v>
      </c>
      <c r="S2060">
        <v>57</v>
      </c>
    </row>
    <row r="2061" spans="1:19" x14ac:dyDescent="0.35">
      <c r="A2061" s="11">
        <f>marketing_campaign[[#This Row],[Response]]+marketing_campaign[[#This Row],[AcceptedCmp2]]+marketing_campaign[[#This Row],[AcceptedCmp1]]+marketing_campaign[[#This Row],[AcceptedCmp5]]+marketing_campaign[[#This Row],[AcceptedCmp4]]+marketing_campaign[[#This Row],[AcceptedCmp3]]</f>
        <v>0</v>
      </c>
      <c r="B2061" s="11">
        <v>52247.25</v>
      </c>
      <c r="I2061">
        <v>1969</v>
      </c>
      <c r="S2061">
        <v>57</v>
      </c>
    </row>
    <row r="2062" spans="1:19" x14ac:dyDescent="0.35">
      <c r="A2062" s="12">
        <f>marketing_campaign[[#This Row],[Response]]+marketing_campaign[[#This Row],[AcceptedCmp2]]+marketing_campaign[[#This Row],[AcceptedCmp1]]+marketing_campaign[[#This Row],[AcceptedCmp5]]+marketing_campaign[[#This Row],[AcceptedCmp4]]+marketing_campaign[[#This Row],[AcceptedCmp3]]</f>
        <v>0</v>
      </c>
      <c r="B2062" s="11">
        <v>38361</v>
      </c>
      <c r="I2062">
        <v>1981</v>
      </c>
      <c r="S2062">
        <v>45</v>
      </c>
    </row>
    <row r="2063" spans="1:19" x14ac:dyDescent="0.35">
      <c r="A2063" s="11">
        <f>marketing_campaign[[#This Row],[Response]]+marketing_campaign[[#This Row],[AcceptedCmp2]]+marketing_campaign[[#This Row],[AcceptedCmp1]]+marketing_campaign[[#This Row],[AcceptedCmp5]]+marketing_campaign[[#This Row],[AcceptedCmp4]]+marketing_campaign[[#This Row],[AcceptedCmp3]]</f>
        <v>0</v>
      </c>
      <c r="B2063" s="11">
        <v>52247.25</v>
      </c>
      <c r="I2063">
        <v>1982</v>
      </c>
      <c r="S2063">
        <v>44</v>
      </c>
    </row>
    <row r="2064" spans="1:19" x14ac:dyDescent="0.35">
      <c r="A2064" s="12">
        <f>marketing_campaign[[#This Row],[Response]]+marketing_campaign[[#This Row],[AcceptedCmp2]]+marketing_campaign[[#This Row],[AcceptedCmp1]]+marketing_campaign[[#This Row],[AcceptedCmp5]]+marketing_campaign[[#This Row],[AcceptedCmp4]]+marketing_campaign[[#This Row],[AcceptedCmp3]]</f>
        <v>0</v>
      </c>
      <c r="B2064" s="11">
        <v>70038</v>
      </c>
      <c r="I2064">
        <v>1978</v>
      </c>
      <c r="S2064">
        <v>48</v>
      </c>
    </row>
    <row r="2065" spans="1:19" x14ac:dyDescent="0.35">
      <c r="A2065" s="11">
        <f>marketing_campaign[[#This Row],[Response]]+marketing_campaign[[#This Row],[AcceptedCmp2]]+marketing_campaign[[#This Row],[AcceptedCmp1]]+marketing_campaign[[#This Row],[AcceptedCmp5]]+marketing_campaign[[#This Row],[AcceptedCmp4]]+marketing_campaign[[#This Row],[AcceptedCmp3]]</f>
        <v>0</v>
      </c>
      <c r="B2065" s="11">
        <v>42554</v>
      </c>
      <c r="I2065">
        <v>1974</v>
      </c>
      <c r="S2065">
        <v>52</v>
      </c>
    </row>
    <row r="2066" spans="1:19" x14ac:dyDescent="0.35">
      <c r="A2066" s="12">
        <f>marketing_campaign[[#This Row],[Response]]+marketing_campaign[[#This Row],[AcceptedCmp2]]+marketing_campaign[[#This Row],[AcceptedCmp1]]+marketing_campaign[[#This Row],[AcceptedCmp5]]+marketing_campaign[[#This Row],[AcceptedCmp4]]+marketing_campaign[[#This Row],[AcceptedCmp3]]</f>
        <v>0</v>
      </c>
      <c r="B2066" s="11">
        <v>67445</v>
      </c>
      <c r="I2066">
        <v>1951</v>
      </c>
      <c r="S2066">
        <v>75</v>
      </c>
    </row>
    <row r="2067" spans="1:19" x14ac:dyDescent="0.35">
      <c r="A2067" s="11">
        <f>marketing_campaign[[#This Row],[Response]]+marketing_campaign[[#This Row],[AcceptedCmp2]]+marketing_campaign[[#This Row],[AcceptedCmp1]]+marketing_campaign[[#This Row],[AcceptedCmp5]]+marketing_campaign[[#This Row],[AcceptedCmp4]]+marketing_campaign[[#This Row],[AcceptedCmp3]]</f>
        <v>0</v>
      </c>
      <c r="B2067" s="11">
        <v>67046</v>
      </c>
      <c r="I2067">
        <v>1948</v>
      </c>
      <c r="S2067">
        <v>78</v>
      </c>
    </row>
    <row r="2068" spans="1:19" x14ac:dyDescent="0.35">
      <c r="A2068" s="12">
        <f>marketing_campaign[[#This Row],[Response]]+marketing_campaign[[#This Row],[AcceptedCmp2]]+marketing_campaign[[#This Row],[AcceptedCmp1]]+marketing_campaign[[#This Row],[AcceptedCmp5]]+marketing_campaign[[#This Row],[AcceptedCmp4]]+marketing_campaign[[#This Row],[AcceptedCmp3]]</f>
        <v>0</v>
      </c>
      <c r="B2068" s="11">
        <v>42192</v>
      </c>
      <c r="I2068">
        <v>1952</v>
      </c>
      <c r="S2068">
        <v>74</v>
      </c>
    </row>
    <row r="2069" spans="1:19" x14ac:dyDescent="0.35">
      <c r="A2069" s="11">
        <f>marketing_campaign[[#This Row],[Response]]+marketing_campaign[[#This Row],[AcceptedCmp2]]+marketing_campaign[[#This Row],[AcceptedCmp1]]+marketing_campaign[[#This Row],[AcceptedCmp5]]+marketing_campaign[[#This Row],[AcceptedCmp4]]+marketing_campaign[[#This Row],[AcceptedCmp3]]</f>
        <v>0</v>
      </c>
      <c r="B2069" s="11">
        <v>77610</v>
      </c>
      <c r="I2069">
        <v>1984</v>
      </c>
      <c r="S2069">
        <v>42</v>
      </c>
    </row>
    <row r="2070" spans="1:19" x14ac:dyDescent="0.35">
      <c r="A2070" s="12">
        <f>marketing_campaign[[#This Row],[Response]]+marketing_campaign[[#This Row],[AcceptedCmp2]]+marketing_campaign[[#This Row],[AcceptedCmp1]]+marketing_campaign[[#This Row],[AcceptedCmp5]]+marketing_campaign[[#This Row],[AcceptedCmp4]]+marketing_campaign[[#This Row],[AcceptedCmp3]]</f>
        <v>0</v>
      </c>
      <c r="B2070" s="11">
        <v>31761</v>
      </c>
      <c r="I2070">
        <v>1979</v>
      </c>
      <c r="S2070">
        <v>47</v>
      </c>
    </row>
    <row r="2071" spans="1:19" x14ac:dyDescent="0.35">
      <c r="A2071" s="11">
        <f>marketing_campaign[[#This Row],[Response]]+marketing_campaign[[#This Row],[AcceptedCmp2]]+marketing_campaign[[#This Row],[AcceptedCmp1]]+marketing_campaign[[#This Row],[AcceptedCmp5]]+marketing_campaign[[#This Row],[AcceptedCmp4]]+marketing_campaign[[#This Row],[AcceptedCmp3]]</f>
        <v>0</v>
      </c>
      <c r="B2071" s="11">
        <v>34350</v>
      </c>
      <c r="I2071">
        <v>1949</v>
      </c>
      <c r="S2071">
        <v>77</v>
      </c>
    </row>
    <row r="2072" spans="1:19" x14ac:dyDescent="0.35">
      <c r="A2072" s="12">
        <f>marketing_campaign[[#This Row],[Response]]+marketing_campaign[[#This Row],[AcceptedCmp2]]+marketing_campaign[[#This Row],[AcceptedCmp1]]+marketing_campaign[[#This Row],[AcceptedCmp5]]+marketing_campaign[[#This Row],[AcceptedCmp4]]+marketing_campaign[[#This Row],[AcceptedCmp3]]</f>
        <v>0</v>
      </c>
      <c r="B2072" s="11">
        <v>54591</v>
      </c>
      <c r="I2072">
        <v>1956</v>
      </c>
      <c r="S2072">
        <v>70</v>
      </c>
    </row>
    <row r="2073" spans="1:19" x14ac:dyDescent="0.35">
      <c r="A2073" s="11">
        <f>marketing_campaign[[#This Row],[Response]]+marketing_campaign[[#This Row],[AcceptedCmp2]]+marketing_campaign[[#This Row],[AcceptedCmp1]]+marketing_campaign[[#This Row],[AcceptedCmp5]]+marketing_campaign[[#This Row],[AcceptedCmp4]]+marketing_campaign[[#This Row],[AcceptedCmp3]]</f>
        <v>0</v>
      </c>
      <c r="B2073" s="11">
        <v>71866</v>
      </c>
      <c r="I2073">
        <v>1969</v>
      </c>
      <c r="S2073">
        <v>57</v>
      </c>
    </row>
    <row r="2074" spans="1:19" x14ac:dyDescent="0.35">
      <c r="A2074" s="12">
        <f>marketing_campaign[[#This Row],[Response]]+marketing_campaign[[#This Row],[AcceptedCmp2]]+marketing_campaign[[#This Row],[AcceptedCmp1]]+marketing_campaign[[#This Row],[AcceptedCmp5]]+marketing_campaign[[#This Row],[AcceptedCmp4]]+marketing_campaign[[#This Row],[AcceptedCmp3]]</f>
        <v>0</v>
      </c>
      <c r="B2074" s="11">
        <v>25293</v>
      </c>
      <c r="I2074">
        <v>1987</v>
      </c>
      <c r="S2074">
        <v>39</v>
      </c>
    </row>
    <row r="2075" spans="1:19" x14ac:dyDescent="0.35">
      <c r="A2075" s="11">
        <f>marketing_campaign[[#This Row],[Response]]+marketing_campaign[[#This Row],[AcceptedCmp2]]+marketing_campaign[[#This Row],[AcceptedCmp1]]+marketing_campaign[[#This Row],[AcceptedCmp5]]+marketing_campaign[[#This Row],[AcceptedCmp4]]+marketing_campaign[[#This Row],[AcceptedCmp3]]</f>
        <v>1</v>
      </c>
      <c r="B2075" s="11">
        <v>42000</v>
      </c>
      <c r="I2075">
        <v>1983</v>
      </c>
      <c r="S2075">
        <v>43</v>
      </c>
    </row>
    <row r="2076" spans="1:19" x14ac:dyDescent="0.35">
      <c r="A2076" s="12">
        <f>marketing_campaign[[#This Row],[Response]]+marketing_campaign[[#This Row],[AcceptedCmp2]]+marketing_campaign[[#This Row],[AcceptedCmp1]]+marketing_campaign[[#This Row],[AcceptedCmp5]]+marketing_campaign[[#This Row],[AcceptedCmp4]]+marketing_campaign[[#This Row],[AcceptedCmp3]]</f>
        <v>0</v>
      </c>
      <c r="B2076" s="11">
        <v>69520</v>
      </c>
      <c r="I2076">
        <v>1970</v>
      </c>
      <c r="S2076">
        <v>56</v>
      </c>
    </row>
    <row r="2077" spans="1:19" x14ac:dyDescent="0.35">
      <c r="A2077" s="11">
        <f>marketing_campaign[[#This Row],[Response]]+marketing_campaign[[#This Row],[AcceptedCmp2]]+marketing_campaign[[#This Row],[AcceptedCmp1]]+marketing_campaign[[#This Row],[AcceptedCmp5]]+marketing_campaign[[#This Row],[AcceptedCmp4]]+marketing_campaign[[#This Row],[AcceptedCmp3]]</f>
        <v>1</v>
      </c>
      <c r="B2077" s="11">
        <v>64713</v>
      </c>
      <c r="I2077">
        <v>1977</v>
      </c>
      <c r="S2077">
        <v>49</v>
      </c>
    </row>
    <row r="2078" spans="1:19" x14ac:dyDescent="0.35">
      <c r="A2078" s="12">
        <f>marketing_campaign[[#This Row],[Response]]+marketing_campaign[[#This Row],[AcceptedCmp2]]+marketing_campaign[[#This Row],[AcceptedCmp1]]+marketing_campaign[[#This Row],[AcceptedCmp5]]+marketing_campaign[[#This Row],[AcceptedCmp4]]+marketing_campaign[[#This Row],[AcceptedCmp3]]</f>
        <v>0</v>
      </c>
      <c r="B2078" s="11">
        <v>27889</v>
      </c>
      <c r="I2078">
        <v>1960</v>
      </c>
      <c r="S2078">
        <v>66</v>
      </c>
    </row>
    <row r="2079" spans="1:19" x14ac:dyDescent="0.35">
      <c r="A2079" s="11">
        <f>marketing_campaign[[#This Row],[Response]]+marketing_campaign[[#This Row],[AcceptedCmp2]]+marketing_campaign[[#This Row],[AcceptedCmp1]]+marketing_campaign[[#This Row],[AcceptedCmp5]]+marketing_campaign[[#This Row],[AcceptedCmp4]]+marketing_campaign[[#This Row],[AcceptedCmp3]]</f>
        <v>0</v>
      </c>
      <c r="B2079" s="11">
        <v>22123</v>
      </c>
      <c r="I2079">
        <v>1971</v>
      </c>
      <c r="S2079">
        <v>55</v>
      </c>
    </row>
    <row r="2080" spans="1:19" x14ac:dyDescent="0.35">
      <c r="A2080" s="12">
        <f>marketing_campaign[[#This Row],[Response]]+marketing_campaign[[#This Row],[AcceptedCmp2]]+marketing_campaign[[#This Row],[AcceptedCmp1]]+marketing_campaign[[#This Row],[AcceptedCmp5]]+marketing_campaign[[#This Row],[AcceptedCmp4]]+marketing_campaign[[#This Row],[AcceptedCmp3]]</f>
        <v>0</v>
      </c>
      <c r="B2080" s="11">
        <v>52247.25</v>
      </c>
      <c r="I2080">
        <v>1954</v>
      </c>
      <c r="S2080">
        <v>72</v>
      </c>
    </row>
    <row r="2081" spans="1:19" x14ac:dyDescent="0.35">
      <c r="A2081" s="11">
        <f>marketing_campaign[[#This Row],[Response]]+marketing_campaign[[#This Row],[AcceptedCmp2]]+marketing_campaign[[#This Row],[AcceptedCmp1]]+marketing_campaign[[#This Row],[AcceptedCmp5]]+marketing_campaign[[#This Row],[AcceptedCmp4]]+marketing_campaign[[#This Row],[AcceptedCmp3]]</f>
        <v>0</v>
      </c>
      <c r="B2081" s="11">
        <v>52247.25</v>
      </c>
      <c r="I2081">
        <v>1973</v>
      </c>
      <c r="S2081">
        <v>53</v>
      </c>
    </row>
    <row r="2082" spans="1:19" x14ac:dyDescent="0.35">
      <c r="A2082" s="12">
        <f>marketing_campaign[[#This Row],[Response]]+marketing_campaign[[#This Row],[AcceptedCmp2]]+marketing_campaign[[#This Row],[AcceptedCmp1]]+marketing_campaign[[#This Row],[AcceptedCmp5]]+marketing_campaign[[#This Row],[AcceptedCmp4]]+marketing_campaign[[#This Row],[AcceptedCmp3]]</f>
        <v>0</v>
      </c>
      <c r="B2082" s="11">
        <v>27803</v>
      </c>
      <c r="I2082">
        <v>1955</v>
      </c>
      <c r="S2082">
        <v>71</v>
      </c>
    </row>
    <row r="2083" spans="1:19" x14ac:dyDescent="0.35">
      <c r="A2083" s="11">
        <f>marketing_campaign[[#This Row],[Response]]+marketing_campaign[[#This Row],[AcceptedCmp2]]+marketing_campaign[[#This Row],[AcceptedCmp1]]+marketing_campaign[[#This Row],[AcceptedCmp5]]+marketing_campaign[[#This Row],[AcceptedCmp4]]+marketing_campaign[[#This Row],[AcceptedCmp3]]</f>
        <v>0</v>
      </c>
      <c r="B2083" s="11">
        <v>52247.25</v>
      </c>
      <c r="I2083">
        <v>1960</v>
      </c>
      <c r="S2083">
        <v>66</v>
      </c>
    </row>
    <row r="2084" spans="1:19" x14ac:dyDescent="0.35">
      <c r="A2084" s="12">
        <f>marketing_campaign[[#This Row],[Response]]+marketing_campaign[[#This Row],[AcceptedCmp2]]+marketing_campaign[[#This Row],[AcceptedCmp1]]+marketing_campaign[[#This Row],[AcceptedCmp5]]+marketing_campaign[[#This Row],[AcceptedCmp4]]+marketing_campaign[[#This Row],[AcceptedCmp3]]</f>
        <v>0</v>
      </c>
      <c r="B2084" s="11">
        <v>51651</v>
      </c>
      <c r="I2084">
        <v>1988</v>
      </c>
      <c r="S2084">
        <v>38</v>
      </c>
    </row>
    <row r="2085" spans="1:19" x14ac:dyDescent="0.35">
      <c r="A2085" s="11">
        <f>marketing_campaign[[#This Row],[Response]]+marketing_campaign[[#This Row],[AcceptedCmp2]]+marketing_campaign[[#This Row],[AcceptedCmp1]]+marketing_campaign[[#This Row],[AcceptedCmp5]]+marketing_campaign[[#This Row],[AcceptedCmp4]]+marketing_campaign[[#This Row],[AcceptedCmp3]]</f>
        <v>0</v>
      </c>
      <c r="B2085" s="11">
        <v>68487</v>
      </c>
      <c r="I2085">
        <v>1943</v>
      </c>
      <c r="S2085">
        <v>83</v>
      </c>
    </row>
    <row r="2086" spans="1:19" x14ac:dyDescent="0.35">
      <c r="A2086" s="12">
        <f>marketing_campaign[[#This Row],[Response]]+marketing_campaign[[#This Row],[AcceptedCmp2]]+marketing_campaign[[#This Row],[AcceptedCmp1]]+marketing_campaign[[#This Row],[AcceptedCmp5]]+marketing_campaign[[#This Row],[AcceptedCmp4]]+marketing_campaign[[#This Row],[AcceptedCmp3]]</f>
        <v>2</v>
      </c>
      <c r="B2086" s="11">
        <v>52247.25</v>
      </c>
      <c r="I2086">
        <v>1969</v>
      </c>
      <c r="S2086">
        <v>57</v>
      </c>
    </row>
    <row r="2087" spans="1:19" x14ac:dyDescent="0.35">
      <c r="A2087" s="11">
        <f>marketing_campaign[[#This Row],[Response]]+marketing_campaign[[#This Row],[AcceptedCmp2]]+marketing_campaign[[#This Row],[AcceptedCmp1]]+marketing_campaign[[#This Row],[AcceptedCmp5]]+marketing_campaign[[#This Row],[AcceptedCmp4]]+marketing_campaign[[#This Row],[AcceptedCmp3]]</f>
        <v>0</v>
      </c>
      <c r="B2087" s="11">
        <v>56796</v>
      </c>
      <c r="I2087">
        <v>1992</v>
      </c>
      <c r="S2087">
        <v>34</v>
      </c>
    </row>
    <row r="2088" spans="1:19" x14ac:dyDescent="0.35">
      <c r="A2088" s="12">
        <f>marketing_campaign[[#This Row],[Response]]+marketing_campaign[[#This Row],[AcceptedCmp2]]+marketing_campaign[[#This Row],[AcceptedCmp1]]+marketing_campaign[[#This Row],[AcceptedCmp5]]+marketing_campaign[[#This Row],[AcceptedCmp4]]+marketing_campaign[[#This Row],[AcceptedCmp3]]</f>
        <v>0</v>
      </c>
      <c r="B2088" s="11">
        <v>87000</v>
      </c>
      <c r="I2088">
        <v>1959</v>
      </c>
      <c r="S2088">
        <v>67</v>
      </c>
    </row>
    <row r="2089" spans="1:19" x14ac:dyDescent="0.35">
      <c r="A2089" s="11">
        <f>marketing_campaign[[#This Row],[Response]]+marketing_campaign[[#This Row],[AcceptedCmp2]]+marketing_campaign[[#This Row],[AcceptedCmp1]]+marketing_campaign[[#This Row],[AcceptedCmp5]]+marketing_campaign[[#This Row],[AcceptedCmp4]]+marketing_campaign[[#This Row],[AcceptedCmp3]]</f>
        <v>1</v>
      </c>
      <c r="B2089" s="11">
        <v>79823</v>
      </c>
      <c r="I2089">
        <v>1980</v>
      </c>
      <c r="S2089">
        <v>46</v>
      </c>
    </row>
    <row r="2090" spans="1:19" x14ac:dyDescent="0.35">
      <c r="A2090" s="12">
        <f>marketing_campaign[[#This Row],[Response]]+marketing_campaign[[#This Row],[AcceptedCmp2]]+marketing_campaign[[#This Row],[AcceptedCmp1]]+marketing_campaign[[#This Row],[AcceptedCmp5]]+marketing_campaign[[#This Row],[AcceptedCmp4]]+marketing_campaign[[#This Row],[AcceptedCmp3]]</f>
        <v>0</v>
      </c>
      <c r="B2090" s="11">
        <v>30828</v>
      </c>
      <c r="I2090">
        <v>1971</v>
      </c>
      <c r="S2090">
        <v>55</v>
      </c>
    </row>
    <row r="2091" spans="1:19" x14ac:dyDescent="0.35">
      <c r="A2091" s="11">
        <f>marketing_campaign[[#This Row],[Response]]+marketing_campaign[[#This Row],[AcceptedCmp2]]+marketing_campaign[[#This Row],[AcceptedCmp1]]+marketing_campaign[[#This Row],[AcceptedCmp5]]+marketing_campaign[[#This Row],[AcceptedCmp4]]+marketing_campaign[[#This Row],[AcceptedCmp3]]</f>
        <v>0</v>
      </c>
      <c r="B2091" s="11">
        <v>34109</v>
      </c>
      <c r="I2091">
        <v>1974</v>
      </c>
      <c r="S2091">
        <v>52</v>
      </c>
    </row>
    <row r="2092" spans="1:19" x14ac:dyDescent="0.35">
      <c r="A2092" s="12">
        <f>marketing_campaign[[#This Row],[Response]]+marketing_campaign[[#This Row],[AcceptedCmp2]]+marketing_campaign[[#This Row],[AcceptedCmp1]]+marketing_campaign[[#This Row],[AcceptedCmp5]]+marketing_campaign[[#This Row],[AcceptedCmp4]]+marketing_campaign[[#This Row],[AcceptedCmp3]]</f>
        <v>1</v>
      </c>
      <c r="B2092" s="11">
        <v>53367</v>
      </c>
      <c r="I2092">
        <v>1969</v>
      </c>
      <c r="S2092">
        <v>57</v>
      </c>
    </row>
    <row r="2093" spans="1:19" x14ac:dyDescent="0.35">
      <c r="A2093" s="11">
        <f>marketing_campaign[[#This Row],[Response]]+marketing_campaign[[#This Row],[AcceptedCmp2]]+marketing_campaign[[#This Row],[AcceptedCmp1]]+marketing_campaign[[#This Row],[AcceptedCmp5]]+marketing_campaign[[#This Row],[AcceptedCmp4]]+marketing_campaign[[#This Row],[AcceptedCmp3]]</f>
        <v>0</v>
      </c>
      <c r="B2093" s="11">
        <v>22390</v>
      </c>
      <c r="I2093">
        <v>1976</v>
      </c>
      <c r="S2093">
        <v>50</v>
      </c>
    </row>
    <row r="2094" spans="1:19" x14ac:dyDescent="0.35">
      <c r="A2094" s="12">
        <f>marketing_campaign[[#This Row],[Response]]+marketing_campaign[[#This Row],[AcceptedCmp2]]+marketing_campaign[[#This Row],[AcceptedCmp1]]+marketing_campaign[[#This Row],[AcceptedCmp5]]+marketing_campaign[[#This Row],[AcceptedCmp4]]+marketing_campaign[[#This Row],[AcceptedCmp3]]</f>
        <v>0</v>
      </c>
      <c r="B2094" s="11">
        <v>71322</v>
      </c>
      <c r="I2094">
        <v>1993</v>
      </c>
      <c r="S2094">
        <v>33</v>
      </c>
    </row>
    <row r="2095" spans="1:19" x14ac:dyDescent="0.35">
      <c r="A2095" s="11">
        <f>marketing_campaign[[#This Row],[Response]]+marketing_campaign[[#This Row],[AcceptedCmp2]]+marketing_campaign[[#This Row],[AcceptedCmp1]]+marketing_campaign[[#This Row],[AcceptedCmp5]]+marketing_campaign[[#This Row],[AcceptedCmp4]]+marketing_campaign[[#This Row],[AcceptedCmp3]]</f>
        <v>3</v>
      </c>
      <c r="B2095" s="11">
        <v>79244</v>
      </c>
      <c r="I2095">
        <v>1949</v>
      </c>
      <c r="S2095">
        <v>77</v>
      </c>
    </row>
    <row r="2096" spans="1:19" x14ac:dyDescent="0.35">
      <c r="A2096" s="12">
        <f>marketing_campaign[[#This Row],[Response]]+marketing_campaign[[#This Row],[AcceptedCmp2]]+marketing_campaign[[#This Row],[AcceptedCmp1]]+marketing_campaign[[#This Row],[AcceptedCmp5]]+marketing_campaign[[#This Row],[AcceptedCmp4]]+marketing_campaign[[#This Row],[AcceptedCmp3]]</f>
        <v>2</v>
      </c>
      <c r="B2096" s="11">
        <v>49912</v>
      </c>
      <c r="I2096">
        <v>1950</v>
      </c>
      <c r="S2096">
        <v>76</v>
      </c>
    </row>
    <row r="2097" spans="1:19" x14ac:dyDescent="0.35">
      <c r="A2097" s="11">
        <f>marketing_campaign[[#This Row],[Response]]+marketing_campaign[[#This Row],[AcceptedCmp2]]+marketing_campaign[[#This Row],[AcceptedCmp1]]+marketing_campaign[[#This Row],[AcceptedCmp5]]+marketing_campaign[[#This Row],[AcceptedCmp4]]+marketing_campaign[[#This Row],[AcceptedCmp3]]</f>
        <v>0</v>
      </c>
      <c r="B2097" s="11">
        <v>48699</v>
      </c>
      <c r="I2097">
        <v>1975</v>
      </c>
      <c r="S2097">
        <v>51</v>
      </c>
    </row>
    <row r="2098" spans="1:19" x14ac:dyDescent="0.35">
      <c r="A2098" s="12">
        <f>marketing_campaign[[#This Row],[Response]]+marketing_campaign[[#This Row],[AcceptedCmp2]]+marketing_campaign[[#This Row],[AcceptedCmp1]]+marketing_campaign[[#This Row],[AcceptedCmp5]]+marketing_campaign[[#This Row],[AcceptedCmp4]]+marketing_campaign[[#This Row],[AcceptedCmp3]]</f>
        <v>0</v>
      </c>
      <c r="B2098" s="11">
        <v>80144</v>
      </c>
      <c r="I2098">
        <v>1956</v>
      </c>
      <c r="S2098">
        <v>70</v>
      </c>
    </row>
    <row r="2099" spans="1:19" x14ac:dyDescent="0.35">
      <c r="A2099" s="11">
        <f>marketing_campaign[[#This Row],[Response]]+marketing_campaign[[#This Row],[AcceptedCmp2]]+marketing_campaign[[#This Row],[AcceptedCmp1]]+marketing_campaign[[#This Row],[AcceptedCmp5]]+marketing_campaign[[#This Row],[AcceptedCmp4]]+marketing_campaign[[#This Row],[AcceptedCmp3]]</f>
        <v>0</v>
      </c>
      <c r="B2099" s="11">
        <v>54252</v>
      </c>
      <c r="I2099">
        <v>1976</v>
      </c>
      <c r="S2099">
        <v>50</v>
      </c>
    </row>
    <row r="2100" spans="1:19" x14ac:dyDescent="0.35">
      <c r="A2100" s="12">
        <f>marketing_campaign[[#This Row],[Response]]+marketing_campaign[[#This Row],[AcceptedCmp2]]+marketing_campaign[[#This Row],[AcceptedCmp1]]+marketing_campaign[[#This Row],[AcceptedCmp5]]+marketing_campaign[[#This Row],[AcceptedCmp4]]+marketing_campaign[[#This Row],[AcceptedCmp3]]</f>
        <v>3</v>
      </c>
      <c r="B2100" s="11">
        <v>81929</v>
      </c>
      <c r="I2100">
        <v>1975</v>
      </c>
      <c r="S2100">
        <v>51</v>
      </c>
    </row>
    <row r="2101" spans="1:19" x14ac:dyDescent="0.35">
      <c r="A2101" s="11">
        <f>marketing_campaign[[#This Row],[Response]]+marketing_campaign[[#This Row],[AcceptedCmp2]]+marketing_campaign[[#This Row],[AcceptedCmp1]]+marketing_campaign[[#This Row],[AcceptedCmp5]]+marketing_campaign[[#This Row],[AcceptedCmp4]]+marketing_campaign[[#This Row],[AcceptedCmp3]]</f>
        <v>2</v>
      </c>
      <c r="B2101" s="11">
        <v>76068</v>
      </c>
      <c r="I2101">
        <v>1976</v>
      </c>
      <c r="S2101">
        <v>50</v>
      </c>
    </row>
    <row r="2102" spans="1:19" x14ac:dyDescent="0.35">
      <c r="A2102" s="12">
        <f>marketing_campaign[[#This Row],[Response]]+marketing_campaign[[#This Row],[AcceptedCmp2]]+marketing_campaign[[#This Row],[AcceptedCmp1]]+marketing_campaign[[#This Row],[AcceptedCmp5]]+marketing_campaign[[#This Row],[AcceptedCmp4]]+marketing_campaign[[#This Row],[AcceptedCmp3]]</f>
        <v>0</v>
      </c>
      <c r="B2102" s="11">
        <v>53204</v>
      </c>
      <c r="I2102">
        <v>1949</v>
      </c>
      <c r="S2102">
        <v>77</v>
      </c>
    </row>
    <row r="2103" spans="1:19" x14ac:dyDescent="0.35">
      <c r="A2103" s="11">
        <f>marketing_campaign[[#This Row],[Response]]+marketing_campaign[[#This Row],[AcceptedCmp2]]+marketing_campaign[[#This Row],[AcceptedCmp1]]+marketing_campaign[[#This Row],[AcceptedCmp5]]+marketing_campaign[[#This Row],[AcceptedCmp4]]+marketing_campaign[[#This Row],[AcceptedCmp3]]</f>
        <v>0</v>
      </c>
      <c r="B2103" s="11">
        <v>67911</v>
      </c>
      <c r="I2103">
        <v>1984</v>
      </c>
      <c r="S2103">
        <v>42</v>
      </c>
    </row>
    <row r="2104" spans="1:19" x14ac:dyDescent="0.35">
      <c r="A2104" s="12">
        <f>marketing_campaign[[#This Row],[Response]]+marketing_campaign[[#This Row],[AcceptedCmp2]]+marketing_campaign[[#This Row],[AcceptedCmp1]]+marketing_campaign[[#This Row],[AcceptedCmp5]]+marketing_campaign[[#This Row],[AcceptedCmp4]]+marketing_campaign[[#This Row],[AcceptedCmp3]]</f>
        <v>1</v>
      </c>
      <c r="B2104" s="11">
        <v>14796</v>
      </c>
      <c r="I2104">
        <v>1974</v>
      </c>
      <c r="S2104">
        <v>52</v>
      </c>
    </row>
    <row r="2105" spans="1:19" x14ac:dyDescent="0.35">
      <c r="A2105" s="11">
        <f>marketing_campaign[[#This Row],[Response]]+marketing_campaign[[#This Row],[AcceptedCmp2]]+marketing_campaign[[#This Row],[AcceptedCmp1]]+marketing_campaign[[#This Row],[AcceptedCmp5]]+marketing_campaign[[#This Row],[AcceptedCmp4]]+marketing_campaign[[#This Row],[AcceptedCmp3]]</f>
        <v>2</v>
      </c>
      <c r="B2105" s="11">
        <v>78128</v>
      </c>
      <c r="I2105">
        <v>1972</v>
      </c>
      <c r="S2105">
        <v>54</v>
      </c>
    </row>
    <row r="2106" spans="1:19" x14ac:dyDescent="0.35">
      <c r="A2106" s="12">
        <f>marketing_campaign[[#This Row],[Response]]+marketing_campaign[[#This Row],[AcceptedCmp2]]+marketing_campaign[[#This Row],[AcceptedCmp1]]+marketing_campaign[[#This Row],[AcceptedCmp5]]+marketing_campaign[[#This Row],[AcceptedCmp4]]+marketing_campaign[[#This Row],[AcceptedCmp3]]</f>
        <v>0</v>
      </c>
      <c r="B2106" s="11">
        <v>14188</v>
      </c>
      <c r="I2106">
        <v>1986</v>
      </c>
      <c r="S2106">
        <v>40</v>
      </c>
    </row>
    <row r="2107" spans="1:19" x14ac:dyDescent="0.35">
      <c r="A2107" s="11">
        <f>marketing_campaign[[#This Row],[Response]]+marketing_campaign[[#This Row],[AcceptedCmp2]]+marketing_campaign[[#This Row],[AcceptedCmp1]]+marketing_campaign[[#This Row],[AcceptedCmp5]]+marketing_campaign[[#This Row],[AcceptedCmp4]]+marketing_campaign[[#This Row],[AcceptedCmp3]]</f>
        <v>0</v>
      </c>
      <c r="B2107" s="11">
        <v>20425</v>
      </c>
      <c r="I2107">
        <v>1962</v>
      </c>
      <c r="S2107">
        <v>64</v>
      </c>
    </row>
    <row r="2108" spans="1:19" x14ac:dyDescent="0.35">
      <c r="A2108" s="12">
        <f>marketing_campaign[[#This Row],[Response]]+marketing_campaign[[#This Row],[AcceptedCmp2]]+marketing_campaign[[#This Row],[AcceptedCmp1]]+marketing_campaign[[#This Row],[AcceptedCmp5]]+marketing_campaign[[#This Row],[AcceptedCmp4]]+marketing_campaign[[#This Row],[AcceptedCmp3]]</f>
        <v>0</v>
      </c>
      <c r="B2108" s="11">
        <v>58646</v>
      </c>
      <c r="I2108">
        <v>1970</v>
      </c>
      <c r="S2108">
        <v>56</v>
      </c>
    </row>
    <row r="2109" spans="1:19" x14ac:dyDescent="0.35">
      <c r="A2109" s="11">
        <f>marketing_campaign[[#This Row],[Response]]+marketing_campaign[[#This Row],[AcceptedCmp2]]+marketing_campaign[[#This Row],[AcceptedCmp1]]+marketing_campaign[[#This Row],[AcceptedCmp5]]+marketing_campaign[[#This Row],[AcceptedCmp4]]+marketing_campaign[[#This Row],[AcceptedCmp3]]</f>
        <v>2</v>
      </c>
      <c r="B2109" s="11">
        <v>72967</v>
      </c>
      <c r="I2109">
        <v>1949</v>
      </c>
      <c r="S2109">
        <v>77</v>
      </c>
    </row>
    <row r="2110" spans="1:19" x14ac:dyDescent="0.35">
      <c r="A2110" s="12">
        <f>marketing_campaign[[#This Row],[Response]]+marketing_campaign[[#This Row],[AcceptedCmp2]]+marketing_campaign[[#This Row],[AcceptedCmp1]]+marketing_campaign[[#This Row],[AcceptedCmp5]]+marketing_campaign[[#This Row],[AcceptedCmp4]]+marketing_campaign[[#This Row],[AcceptedCmp3]]</f>
        <v>0</v>
      </c>
      <c r="B2110" s="11">
        <v>48150</v>
      </c>
      <c r="I2110">
        <v>1961</v>
      </c>
      <c r="S2110">
        <v>65</v>
      </c>
    </row>
    <row r="2111" spans="1:19" x14ac:dyDescent="0.35">
      <c r="A2111" s="11">
        <f>marketing_campaign[[#This Row],[Response]]+marketing_campaign[[#This Row],[AcceptedCmp2]]+marketing_campaign[[#This Row],[AcceptedCmp1]]+marketing_campaign[[#This Row],[AcceptedCmp5]]+marketing_campaign[[#This Row],[AcceptedCmp4]]+marketing_campaign[[#This Row],[AcceptedCmp3]]</f>
        <v>2</v>
      </c>
      <c r="B2111" s="11">
        <v>82332</v>
      </c>
      <c r="I2111">
        <v>1955</v>
      </c>
      <c r="S2111">
        <v>71</v>
      </c>
    </row>
    <row r="2112" spans="1:19" x14ac:dyDescent="0.35">
      <c r="A2112" s="12">
        <f>marketing_campaign[[#This Row],[Response]]+marketing_campaign[[#This Row],[AcceptedCmp2]]+marketing_campaign[[#This Row],[AcceptedCmp1]]+marketing_campaign[[#This Row],[AcceptedCmp5]]+marketing_campaign[[#This Row],[AcceptedCmp4]]+marketing_campaign[[#This Row],[AcceptedCmp3]]</f>
        <v>0</v>
      </c>
      <c r="B2112" s="11">
        <v>58275</v>
      </c>
      <c r="I2112">
        <v>1981</v>
      </c>
      <c r="S2112">
        <v>45</v>
      </c>
    </row>
    <row r="2113" spans="1:19" x14ac:dyDescent="0.35">
      <c r="A2113" s="11">
        <f>marketing_campaign[[#This Row],[Response]]+marketing_campaign[[#This Row],[AcceptedCmp2]]+marketing_campaign[[#This Row],[AcceptedCmp1]]+marketing_campaign[[#This Row],[AcceptedCmp5]]+marketing_campaign[[#This Row],[AcceptedCmp4]]+marketing_campaign[[#This Row],[AcceptedCmp3]]</f>
        <v>1</v>
      </c>
      <c r="B2113" s="11">
        <v>44953</v>
      </c>
      <c r="I2113">
        <v>1953</v>
      </c>
      <c r="S2113">
        <v>73</v>
      </c>
    </row>
    <row r="2114" spans="1:19" x14ac:dyDescent="0.35">
      <c r="A2114" s="12">
        <f>marketing_campaign[[#This Row],[Response]]+marketing_campaign[[#This Row],[AcceptedCmp2]]+marketing_campaign[[#This Row],[AcceptedCmp1]]+marketing_campaign[[#This Row],[AcceptedCmp5]]+marketing_campaign[[#This Row],[AcceptedCmp4]]+marketing_campaign[[#This Row],[AcceptedCmp3]]</f>
        <v>0</v>
      </c>
      <c r="B2114" s="11">
        <v>34587</v>
      </c>
      <c r="I2114">
        <v>1974</v>
      </c>
      <c r="S2114">
        <v>52</v>
      </c>
    </row>
    <row r="2115" spans="1:19" x14ac:dyDescent="0.35">
      <c r="A2115" s="11">
        <f>marketing_campaign[[#This Row],[Response]]+marketing_campaign[[#This Row],[AcceptedCmp2]]+marketing_campaign[[#This Row],[AcceptedCmp1]]+marketing_campaign[[#This Row],[AcceptedCmp5]]+marketing_campaign[[#This Row],[AcceptedCmp4]]+marketing_campaign[[#This Row],[AcceptedCmp3]]</f>
        <v>0</v>
      </c>
      <c r="B2115" s="11">
        <v>43018</v>
      </c>
      <c r="I2115">
        <v>1954</v>
      </c>
      <c r="S2115">
        <v>72</v>
      </c>
    </row>
    <row r="2116" spans="1:19" x14ac:dyDescent="0.35">
      <c r="A2116" s="12">
        <f>marketing_campaign[[#This Row],[Response]]+marketing_campaign[[#This Row],[AcceptedCmp2]]+marketing_campaign[[#This Row],[AcceptedCmp1]]+marketing_campaign[[#This Row],[AcceptedCmp5]]+marketing_campaign[[#This Row],[AcceptedCmp4]]+marketing_campaign[[#This Row],[AcceptedCmp3]]</f>
        <v>0</v>
      </c>
      <c r="B2116" s="11">
        <v>45736</v>
      </c>
      <c r="I2116">
        <v>1969</v>
      </c>
      <c r="S2116">
        <v>57</v>
      </c>
    </row>
    <row r="2117" spans="1:19" x14ac:dyDescent="0.35">
      <c r="A2117" s="11">
        <f>marketing_campaign[[#This Row],[Response]]+marketing_campaign[[#This Row],[AcceptedCmp2]]+marketing_campaign[[#This Row],[AcceptedCmp1]]+marketing_campaign[[#This Row],[AcceptedCmp5]]+marketing_campaign[[#This Row],[AcceptedCmp4]]+marketing_campaign[[#This Row],[AcceptedCmp3]]</f>
        <v>0</v>
      </c>
      <c r="B2117" s="11">
        <v>66476</v>
      </c>
      <c r="I2117">
        <v>1981</v>
      </c>
      <c r="S2117">
        <v>45</v>
      </c>
    </row>
    <row r="2118" spans="1:19" x14ac:dyDescent="0.35">
      <c r="A2118" s="12">
        <f>marketing_campaign[[#This Row],[Response]]+marketing_campaign[[#This Row],[AcceptedCmp2]]+marketing_campaign[[#This Row],[AcceptedCmp1]]+marketing_campaign[[#This Row],[AcceptedCmp5]]+marketing_campaign[[#This Row],[AcceptedCmp4]]+marketing_campaign[[#This Row],[AcceptedCmp3]]</f>
        <v>0</v>
      </c>
      <c r="B2118" s="11">
        <v>27733</v>
      </c>
      <c r="I2118">
        <v>1952</v>
      </c>
      <c r="S2118">
        <v>74</v>
      </c>
    </row>
    <row r="2119" spans="1:19" x14ac:dyDescent="0.35">
      <c r="A2119" s="11">
        <f>marketing_campaign[[#This Row],[Response]]+marketing_campaign[[#This Row],[AcceptedCmp2]]+marketing_campaign[[#This Row],[AcceptedCmp1]]+marketing_campaign[[#This Row],[AcceptedCmp5]]+marketing_campaign[[#This Row],[AcceptedCmp4]]+marketing_campaign[[#This Row],[AcceptedCmp3]]</f>
        <v>0</v>
      </c>
      <c r="B2119" s="11">
        <v>69805</v>
      </c>
      <c r="I2119">
        <v>1962</v>
      </c>
      <c r="S2119">
        <v>64</v>
      </c>
    </row>
    <row r="2120" spans="1:19" x14ac:dyDescent="0.35">
      <c r="A2120" s="12">
        <f>marketing_campaign[[#This Row],[Response]]+marketing_campaign[[#This Row],[AcceptedCmp2]]+marketing_campaign[[#This Row],[AcceptedCmp1]]+marketing_campaign[[#This Row],[AcceptedCmp5]]+marketing_campaign[[#This Row],[AcceptedCmp4]]+marketing_campaign[[#This Row],[AcceptedCmp3]]</f>
        <v>0</v>
      </c>
      <c r="B2120" s="11">
        <v>72217</v>
      </c>
      <c r="I2120">
        <v>1971</v>
      </c>
      <c r="S2120">
        <v>55</v>
      </c>
    </row>
    <row r="2121" spans="1:19" x14ac:dyDescent="0.35">
      <c r="A2121" s="11">
        <f>marketing_campaign[[#This Row],[Response]]+marketing_campaign[[#This Row],[AcceptedCmp2]]+marketing_campaign[[#This Row],[AcceptedCmp1]]+marketing_campaign[[#This Row],[AcceptedCmp5]]+marketing_campaign[[#This Row],[AcceptedCmp4]]+marketing_campaign[[#This Row],[AcceptedCmp3]]</f>
        <v>0</v>
      </c>
      <c r="B2121" s="11">
        <v>25818</v>
      </c>
      <c r="I2121">
        <v>1976</v>
      </c>
      <c r="S2121">
        <v>50</v>
      </c>
    </row>
    <row r="2122" spans="1:19" x14ac:dyDescent="0.35">
      <c r="A2122" s="12">
        <f>marketing_campaign[[#This Row],[Response]]+marketing_campaign[[#This Row],[AcceptedCmp2]]+marketing_campaign[[#This Row],[AcceptedCmp1]]+marketing_campaign[[#This Row],[AcceptedCmp5]]+marketing_campaign[[#This Row],[AcceptedCmp4]]+marketing_campaign[[#This Row],[AcceptedCmp3]]</f>
        <v>0</v>
      </c>
      <c r="B2122" s="11">
        <v>37509</v>
      </c>
      <c r="I2122">
        <v>1976</v>
      </c>
      <c r="S2122">
        <v>50</v>
      </c>
    </row>
    <row r="2123" spans="1:19" x14ac:dyDescent="0.35">
      <c r="A2123" s="11">
        <f>marketing_campaign[[#This Row],[Response]]+marketing_campaign[[#This Row],[AcceptedCmp2]]+marketing_campaign[[#This Row],[AcceptedCmp1]]+marketing_campaign[[#This Row],[AcceptedCmp5]]+marketing_campaign[[#This Row],[AcceptedCmp4]]+marketing_campaign[[#This Row],[AcceptedCmp3]]</f>
        <v>0</v>
      </c>
      <c r="B2123" s="11">
        <v>25176</v>
      </c>
      <c r="I2123">
        <v>1980</v>
      </c>
      <c r="S2123">
        <v>46</v>
      </c>
    </row>
    <row r="2124" spans="1:19" x14ac:dyDescent="0.35">
      <c r="A2124" s="12">
        <f>marketing_campaign[[#This Row],[Response]]+marketing_campaign[[#This Row],[AcceptedCmp2]]+marketing_campaign[[#This Row],[AcceptedCmp1]]+marketing_campaign[[#This Row],[AcceptedCmp5]]+marketing_campaign[[#This Row],[AcceptedCmp4]]+marketing_campaign[[#This Row],[AcceptedCmp3]]</f>
        <v>0</v>
      </c>
      <c r="B2124" s="11">
        <v>43586</v>
      </c>
      <c r="I2124">
        <v>1956</v>
      </c>
      <c r="S2124">
        <v>70</v>
      </c>
    </row>
    <row r="2125" spans="1:19" x14ac:dyDescent="0.35">
      <c r="A2125" s="11">
        <f>marketing_campaign[[#This Row],[Response]]+marketing_campaign[[#This Row],[AcceptedCmp2]]+marketing_campaign[[#This Row],[AcceptedCmp1]]+marketing_campaign[[#This Row],[AcceptedCmp5]]+marketing_campaign[[#This Row],[AcceptedCmp4]]+marketing_campaign[[#This Row],[AcceptedCmp3]]</f>
        <v>0</v>
      </c>
      <c r="B2125" s="11">
        <v>53230</v>
      </c>
      <c r="I2125">
        <v>1957</v>
      </c>
      <c r="S2125">
        <v>69</v>
      </c>
    </row>
    <row r="2126" spans="1:19" x14ac:dyDescent="0.35">
      <c r="A2126" s="12">
        <f>marketing_campaign[[#This Row],[Response]]+marketing_campaign[[#This Row],[AcceptedCmp2]]+marketing_campaign[[#This Row],[AcceptedCmp1]]+marketing_campaign[[#This Row],[AcceptedCmp5]]+marketing_campaign[[#This Row],[AcceptedCmp4]]+marketing_campaign[[#This Row],[AcceptedCmp3]]</f>
        <v>1</v>
      </c>
      <c r="B2126" s="11">
        <v>50116</v>
      </c>
      <c r="I2126">
        <v>1972</v>
      </c>
      <c r="S2126">
        <v>54</v>
      </c>
    </row>
    <row r="2127" spans="1:19" x14ac:dyDescent="0.35">
      <c r="A2127" s="11">
        <f>marketing_campaign[[#This Row],[Response]]+marketing_campaign[[#This Row],[AcceptedCmp2]]+marketing_campaign[[#This Row],[AcceptedCmp1]]+marketing_campaign[[#This Row],[AcceptedCmp5]]+marketing_campaign[[#This Row],[AcceptedCmp4]]+marketing_campaign[[#This Row],[AcceptedCmp3]]</f>
        <v>3</v>
      </c>
      <c r="B2127" s="11">
        <v>84906</v>
      </c>
      <c r="I2127">
        <v>1966</v>
      </c>
      <c r="S2127">
        <v>60</v>
      </c>
    </row>
    <row r="2128" spans="1:19" x14ac:dyDescent="0.35">
      <c r="A2128" s="12">
        <f>marketing_campaign[[#This Row],[Response]]+marketing_campaign[[#This Row],[AcceptedCmp2]]+marketing_campaign[[#This Row],[AcceptedCmp1]]+marketing_campaign[[#This Row],[AcceptedCmp5]]+marketing_campaign[[#This Row],[AcceptedCmp4]]+marketing_campaign[[#This Row],[AcceptedCmp3]]</f>
        <v>0</v>
      </c>
      <c r="B2128" s="11">
        <v>61286</v>
      </c>
      <c r="I2128">
        <v>1986</v>
      </c>
      <c r="S2128">
        <v>40</v>
      </c>
    </row>
    <row r="2129" spans="1:19" x14ac:dyDescent="0.35">
      <c r="A2129" s="11">
        <f>marketing_campaign[[#This Row],[Response]]+marketing_campaign[[#This Row],[AcceptedCmp2]]+marketing_campaign[[#This Row],[AcceptedCmp1]]+marketing_campaign[[#This Row],[AcceptedCmp5]]+marketing_campaign[[#This Row],[AcceptedCmp4]]+marketing_campaign[[#This Row],[AcceptedCmp3]]</f>
        <v>2</v>
      </c>
      <c r="B2129" s="11">
        <v>82333</v>
      </c>
      <c r="I2129">
        <v>1965</v>
      </c>
      <c r="S2129">
        <v>61</v>
      </c>
    </row>
    <row r="2130" spans="1:19" x14ac:dyDescent="0.35">
      <c r="A2130" s="12">
        <f>marketing_campaign[[#This Row],[Response]]+marketing_campaign[[#This Row],[AcceptedCmp2]]+marketing_campaign[[#This Row],[AcceptedCmp1]]+marketing_campaign[[#This Row],[AcceptedCmp5]]+marketing_campaign[[#This Row],[AcceptedCmp4]]+marketing_campaign[[#This Row],[AcceptedCmp3]]</f>
        <v>1</v>
      </c>
      <c r="B2130" s="11">
        <v>65220</v>
      </c>
      <c r="I2130">
        <v>1974</v>
      </c>
      <c r="S2130">
        <v>52</v>
      </c>
    </row>
    <row r="2131" spans="1:19" x14ac:dyDescent="0.35">
      <c r="A2131" s="11">
        <f>marketing_campaign[[#This Row],[Response]]+marketing_campaign[[#This Row],[AcceptedCmp2]]+marketing_campaign[[#This Row],[AcceptedCmp1]]+marketing_campaign[[#This Row],[AcceptedCmp5]]+marketing_campaign[[#This Row],[AcceptedCmp4]]+marketing_campaign[[#This Row],[AcceptedCmp3]]</f>
        <v>0</v>
      </c>
      <c r="B2131" s="11">
        <v>33590</v>
      </c>
      <c r="I2131">
        <v>1976</v>
      </c>
      <c r="S2131">
        <v>50</v>
      </c>
    </row>
    <row r="2132" spans="1:19" x14ac:dyDescent="0.35">
      <c r="A2132" s="12">
        <f>marketing_campaign[[#This Row],[Response]]+marketing_campaign[[#This Row],[AcceptedCmp2]]+marketing_campaign[[#This Row],[AcceptedCmp1]]+marketing_campaign[[#This Row],[AcceptedCmp5]]+marketing_campaign[[#This Row],[AcceptedCmp4]]+marketing_campaign[[#This Row],[AcceptedCmp3]]</f>
        <v>0</v>
      </c>
      <c r="B2132" s="11">
        <v>30992</v>
      </c>
      <c r="I2132">
        <v>1976</v>
      </c>
      <c r="S2132">
        <v>50</v>
      </c>
    </row>
    <row r="2133" spans="1:19" x14ac:dyDescent="0.35">
      <c r="A2133" s="11">
        <f>marketing_campaign[[#This Row],[Response]]+marketing_campaign[[#This Row],[AcceptedCmp2]]+marketing_campaign[[#This Row],[AcceptedCmp1]]+marketing_campaign[[#This Row],[AcceptedCmp5]]+marketing_campaign[[#This Row],[AcceptedCmp4]]+marketing_campaign[[#This Row],[AcceptedCmp3]]</f>
        <v>2</v>
      </c>
      <c r="B2133" s="11">
        <v>72309</v>
      </c>
      <c r="I2133">
        <v>1949</v>
      </c>
      <c r="S2133">
        <v>77</v>
      </c>
    </row>
    <row r="2134" spans="1:19" x14ac:dyDescent="0.35">
      <c r="A2134" s="12">
        <f>marketing_campaign[[#This Row],[Response]]+marketing_campaign[[#This Row],[AcceptedCmp2]]+marketing_campaign[[#This Row],[AcceptedCmp1]]+marketing_campaign[[#This Row],[AcceptedCmp5]]+marketing_campaign[[#This Row],[AcceptedCmp4]]+marketing_campaign[[#This Row],[AcceptedCmp3]]</f>
        <v>0</v>
      </c>
      <c r="B2134" s="11">
        <v>156924</v>
      </c>
      <c r="I2134">
        <v>1980</v>
      </c>
      <c r="S2134">
        <v>46</v>
      </c>
    </row>
    <row r="2135" spans="1:19" x14ac:dyDescent="0.35">
      <c r="A2135" s="11">
        <f>marketing_campaign[[#This Row],[Response]]+marketing_campaign[[#This Row],[AcceptedCmp2]]+marketing_campaign[[#This Row],[AcceptedCmp1]]+marketing_campaign[[#This Row],[AcceptedCmp5]]+marketing_campaign[[#This Row],[AcceptedCmp4]]+marketing_campaign[[#This Row],[AcceptedCmp3]]</f>
        <v>0</v>
      </c>
      <c r="B2135" s="11">
        <v>16005</v>
      </c>
      <c r="I2135">
        <v>1957</v>
      </c>
      <c r="S2135">
        <v>69</v>
      </c>
    </row>
    <row r="2136" spans="1:19" x14ac:dyDescent="0.35">
      <c r="A2136" s="12">
        <f>marketing_campaign[[#This Row],[Response]]+marketing_campaign[[#This Row],[AcceptedCmp2]]+marketing_campaign[[#This Row],[AcceptedCmp1]]+marketing_campaign[[#This Row],[AcceptedCmp5]]+marketing_campaign[[#This Row],[AcceptedCmp4]]+marketing_campaign[[#This Row],[AcceptedCmp3]]</f>
        <v>0</v>
      </c>
      <c r="B2136" s="11">
        <v>65487</v>
      </c>
      <c r="I2136">
        <v>1965</v>
      </c>
      <c r="S2136">
        <v>61</v>
      </c>
    </row>
    <row r="2137" spans="1:19" x14ac:dyDescent="0.35">
      <c r="A2137" s="11">
        <f>marketing_campaign[[#This Row],[Response]]+marketing_campaign[[#This Row],[AcceptedCmp2]]+marketing_campaign[[#This Row],[AcceptedCmp1]]+marketing_campaign[[#This Row],[AcceptedCmp5]]+marketing_campaign[[#This Row],[AcceptedCmp4]]+marketing_campaign[[#This Row],[AcceptedCmp3]]</f>
        <v>0</v>
      </c>
      <c r="B2137" s="11">
        <v>58692</v>
      </c>
      <c r="I2137">
        <v>1969</v>
      </c>
      <c r="S2137">
        <v>57</v>
      </c>
    </row>
    <row r="2138" spans="1:19" x14ac:dyDescent="0.35">
      <c r="A2138" s="12">
        <f>marketing_campaign[[#This Row],[Response]]+marketing_campaign[[#This Row],[AcceptedCmp2]]+marketing_campaign[[#This Row],[AcceptedCmp1]]+marketing_campaign[[#This Row],[AcceptedCmp5]]+marketing_campaign[[#This Row],[AcceptedCmp4]]+marketing_campaign[[#This Row],[AcceptedCmp3]]</f>
        <v>1</v>
      </c>
      <c r="B2138" s="11">
        <v>40590</v>
      </c>
      <c r="I2138">
        <v>1970</v>
      </c>
      <c r="S2138">
        <v>56</v>
      </c>
    </row>
    <row r="2139" spans="1:19" x14ac:dyDescent="0.35">
      <c r="A2139" s="11">
        <f>marketing_campaign[[#This Row],[Response]]+marketing_campaign[[#This Row],[AcceptedCmp2]]+marketing_campaign[[#This Row],[AcceptedCmp1]]+marketing_campaign[[#This Row],[AcceptedCmp5]]+marketing_campaign[[#This Row],[AcceptedCmp4]]+marketing_campaign[[#This Row],[AcceptedCmp3]]</f>
        <v>0</v>
      </c>
      <c r="B2139" s="11">
        <v>20587</v>
      </c>
      <c r="I2139">
        <v>1954</v>
      </c>
      <c r="S2139">
        <v>72</v>
      </c>
    </row>
    <row r="2140" spans="1:19" x14ac:dyDescent="0.35">
      <c r="A2140" s="12">
        <f>marketing_campaign[[#This Row],[Response]]+marketing_campaign[[#This Row],[AcceptedCmp2]]+marketing_campaign[[#This Row],[AcceptedCmp1]]+marketing_campaign[[#This Row],[AcceptedCmp5]]+marketing_campaign[[#This Row],[AcceptedCmp4]]+marketing_campaign[[#This Row],[AcceptedCmp3]]</f>
        <v>0</v>
      </c>
      <c r="B2140" s="11">
        <v>62637</v>
      </c>
      <c r="I2140">
        <v>1966</v>
      </c>
      <c r="S2140">
        <v>60</v>
      </c>
    </row>
    <row r="2141" spans="1:19" x14ac:dyDescent="0.35">
      <c r="A2141" s="11">
        <f>marketing_campaign[[#This Row],[Response]]+marketing_campaign[[#This Row],[AcceptedCmp2]]+marketing_campaign[[#This Row],[AcceptedCmp1]]+marketing_campaign[[#This Row],[AcceptedCmp5]]+marketing_campaign[[#This Row],[AcceptedCmp4]]+marketing_campaign[[#This Row],[AcceptedCmp3]]</f>
        <v>1</v>
      </c>
      <c r="B2141" s="11">
        <v>29435</v>
      </c>
      <c r="I2141">
        <v>1974</v>
      </c>
      <c r="S2141">
        <v>52</v>
      </c>
    </row>
    <row r="2142" spans="1:19" x14ac:dyDescent="0.35">
      <c r="A2142" s="12">
        <f>marketing_campaign[[#This Row],[Response]]+marketing_campaign[[#This Row],[AcceptedCmp2]]+marketing_campaign[[#This Row],[AcceptedCmp1]]+marketing_campaign[[#This Row],[AcceptedCmp5]]+marketing_campaign[[#This Row],[AcceptedCmp4]]+marketing_campaign[[#This Row],[AcceptedCmp3]]</f>
        <v>0</v>
      </c>
      <c r="B2142" s="11">
        <v>19346</v>
      </c>
      <c r="I2142">
        <v>1971</v>
      </c>
      <c r="S2142">
        <v>55</v>
      </c>
    </row>
    <row r="2143" spans="1:19" x14ac:dyDescent="0.35">
      <c r="A2143" s="11">
        <f>marketing_campaign[[#This Row],[Response]]+marketing_campaign[[#This Row],[AcceptedCmp2]]+marketing_campaign[[#This Row],[AcceptedCmp1]]+marketing_campaign[[#This Row],[AcceptedCmp5]]+marketing_campaign[[#This Row],[AcceptedCmp4]]+marketing_campaign[[#This Row],[AcceptedCmp3]]</f>
        <v>0</v>
      </c>
      <c r="B2143" s="11">
        <v>35788</v>
      </c>
      <c r="I2143">
        <v>1968</v>
      </c>
      <c r="S2143">
        <v>58</v>
      </c>
    </row>
    <row r="2144" spans="1:19" x14ac:dyDescent="0.35">
      <c r="A2144" s="12">
        <f>marketing_campaign[[#This Row],[Response]]+marketing_campaign[[#This Row],[AcceptedCmp2]]+marketing_campaign[[#This Row],[AcceptedCmp1]]+marketing_campaign[[#This Row],[AcceptedCmp5]]+marketing_campaign[[#This Row],[AcceptedCmp4]]+marketing_campaign[[#This Row],[AcceptedCmp3]]</f>
        <v>0</v>
      </c>
      <c r="B2144" s="11">
        <v>36997</v>
      </c>
      <c r="I2144">
        <v>1957</v>
      </c>
      <c r="S2144">
        <v>69</v>
      </c>
    </row>
    <row r="2145" spans="1:19" x14ac:dyDescent="0.35">
      <c r="A2145" s="11">
        <f>marketing_campaign[[#This Row],[Response]]+marketing_campaign[[#This Row],[AcceptedCmp2]]+marketing_campaign[[#This Row],[AcceptedCmp1]]+marketing_campaign[[#This Row],[AcceptedCmp5]]+marketing_campaign[[#This Row],[AcceptedCmp4]]+marketing_campaign[[#This Row],[AcceptedCmp3]]</f>
        <v>0</v>
      </c>
      <c r="B2145" s="11">
        <v>23539</v>
      </c>
      <c r="I2145">
        <v>1973</v>
      </c>
      <c r="S2145">
        <v>53</v>
      </c>
    </row>
    <row r="2146" spans="1:19" x14ac:dyDescent="0.35">
      <c r="A2146" s="12">
        <f>marketing_campaign[[#This Row],[Response]]+marketing_campaign[[#This Row],[AcceptedCmp2]]+marketing_campaign[[#This Row],[AcceptedCmp1]]+marketing_campaign[[#This Row],[AcceptedCmp5]]+marketing_campaign[[#This Row],[AcceptedCmp4]]+marketing_campaign[[#This Row],[AcceptedCmp3]]</f>
        <v>2</v>
      </c>
      <c r="B2146" s="11">
        <v>65333</v>
      </c>
      <c r="I2146">
        <v>1957</v>
      </c>
      <c r="S2146">
        <v>69</v>
      </c>
    </row>
    <row r="2147" spans="1:19" x14ac:dyDescent="0.35">
      <c r="A2147" s="11">
        <f>marketing_campaign[[#This Row],[Response]]+marketing_campaign[[#This Row],[AcceptedCmp2]]+marketing_campaign[[#This Row],[AcceptedCmp1]]+marketing_campaign[[#This Row],[AcceptedCmp5]]+marketing_campaign[[#This Row],[AcceptedCmp4]]+marketing_campaign[[#This Row],[AcceptedCmp3]]</f>
        <v>2</v>
      </c>
      <c r="B2147" s="11">
        <v>78499</v>
      </c>
      <c r="I2147">
        <v>1971</v>
      </c>
      <c r="S2147">
        <v>55</v>
      </c>
    </row>
    <row r="2148" spans="1:19" x14ac:dyDescent="0.35">
      <c r="A2148" s="12">
        <f>marketing_campaign[[#This Row],[Response]]+marketing_campaign[[#This Row],[AcceptedCmp2]]+marketing_campaign[[#This Row],[AcceptedCmp1]]+marketing_campaign[[#This Row],[AcceptedCmp5]]+marketing_campaign[[#This Row],[AcceptedCmp4]]+marketing_campaign[[#This Row],[AcceptedCmp3]]</f>
        <v>0</v>
      </c>
      <c r="B2148" s="11">
        <v>29732</v>
      </c>
      <c r="I2148">
        <v>1960</v>
      </c>
      <c r="S2148">
        <v>66</v>
      </c>
    </row>
    <row r="2149" spans="1:19" x14ac:dyDescent="0.35">
      <c r="A2149" s="11">
        <f>marketing_campaign[[#This Row],[Response]]+marketing_campaign[[#This Row],[AcceptedCmp2]]+marketing_campaign[[#This Row],[AcceptedCmp1]]+marketing_campaign[[#This Row],[AcceptedCmp5]]+marketing_campaign[[#This Row],[AcceptedCmp4]]+marketing_campaign[[#This Row],[AcceptedCmp3]]</f>
        <v>0</v>
      </c>
      <c r="B2149" s="11">
        <v>41275</v>
      </c>
      <c r="I2149">
        <v>1973</v>
      </c>
      <c r="S2149">
        <v>53</v>
      </c>
    </row>
    <row r="2150" spans="1:19" x14ac:dyDescent="0.35">
      <c r="A2150" s="12">
        <f>marketing_campaign[[#This Row],[Response]]+marketing_campaign[[#This Row],[AcceptedCmp2]]+marketing_campaign[[#This Row],[AcceptedCmp1]]+marketing_campaign[[#This Row],[AcceptedCmp5]]+marketing_campaign[[#This Row],[AcceptedCmp4]]+marketing_campaign[[#This Row],[AcceptedCmp3]]</f>
        <v>0</v>
      </c>
      <c r="B2150" s="11">
        <v>63516</v>
      </c>
      <c r="I2150">
        <v>1962</v>
      </c>
      <c r="S2150">
        <v>64</v>
      </c>
    </row>
    <row r="2151" spans="1:19" x14ac:dyDescent="0.35">
      <c r="A2151" s="11">
        <f>marketing_campaign[[#This Row],[Response]]+marketing_campaign[[#This Row],[AcceptedCmp2]]+marketing_campaign[[#This Row],[AcceptedCmp1]]+marketing_campaign[[#This Row],[AcceptedCmp5]]+marketing_campaign[[#This Row],[AcceptedCmp4]]+marketing_campaign[[#This Row],[AcceptedCmp3]]</f>
        <v>0</v>
      </c>
      <c r="B2151" s="11">
        <v>42769</v>
      </c>
      <c r="I2151">
        <v>1958</v>
      </c>
      <c r="S2151">
        <v>68</v>
      </c>
    </row>
    <row r="2152" spans="1:19" x14ac:dyDescent="0.35">
      <c r="A2152" s="12">
        <f>marketing_campaign[[#This Row],[Response]]+marketing_campaign[[#This Row],[AcceptedCmp2]]+marketing_campaign[[#This Row],[AcceptedCmp1]]+marketing_campaign[[#This Row],[AcceptedCmp5]]+marketing_campaign[[#This Row],[AcceptedCmp4]]+marketing_campaign[[#This Row],[AcceptedCmp3]]</f>
        <v>0</v>
      </c>
      <c r="B2152" s="11">
        <v>49572</v>
      </c>
      <c r="I2152">
        <v>1972</v>
      </c>
      <c r="S2152">
        <v>54</v>
      </c>
    </row>
    <row r="2153" spans="1:19" x14ac:dyDescent="0.35">
      <c r="A2153" s="11">
        <f>marketing_campaign[[#This Row],[Response]]+marketing_campaign[[#This Row],[AcceptedCmp2]]+marketing_campaign[[#This Row],[AcceptedCmp1]]+marketing_campaign[[#This Row],[AcceptedCmp5]]+marketing_campaign[[#This Row],[AcceptedCmp4]]+marketing_campaign[[#This Row],[AcceptedCmp3]]</f>
        <v>1</v>
      </c>
      <c r="B2153" s="11">
        <v>69209</v>
      </c>
      <c r="I2153">
        <v>1976</v>
      </c>
      <c r="S2153">
        <v>50</v>
      </c>
    </row>
    <row r="2154" spans="1:19" x14ac:dyDescent="0.35">
      <c r="A2154" s="12">
        <f>marketing_campaign[[#This Row],[Response]]+marketing_campaign[[#This Row],[AcceptedCmp2]]+marketing_campaign[[#This Row],[AcceptedCmp1]]+marketing_campaign[[#This Row],[AcceptedCmp5]]+marketing_campaign[[#This Row],[AcceptedCmp4]]+marketing_campaign[[#This Row],[AcceptedCmp3]]</f>
        <v>0</v>
      </c>
      <c r="B2154" s="11">
        <v>17148</v>
      </c>
      <c r="I2154">
        <v>1969</v>
      </c>
      <c r="S2154">
        <v>57</v>
      </c>
    </row>
    <row r="2155" spans="1:19" x14ac:dyDescent="0.35">
      <c r="A2155" s="11">
        <f>marketing_campaign[[#This Row],[Response]]+marketing_campaign[[#This Row],[AcceptedCmp2]]+marketing_campaign[[#This Row],[AcceptedCmp1]]+marketing_campaign[[#This Row],[AcceptedCmp5]]+marketing_campaign[[#This Row],[AcceptedCmp4]]+marketing_campaign[[#This Row],[AcceptedCmp3]]</f>
        <v>1</v>
      </c>
      <c r="B2155" s="11">
        <v>40590</v>
      </c>
      <c r="I2155">
        <v>1976</v>
      </c>
      <c r="S2155">
        <v>50</v>
      </c>
    </row>
    <row r="2156" spans="1:19" x14ac:dyDescent="0.35">
      <c r="A2156" s="12">
        <f>marketing_campaign[[#This Row],[Response]]+marketing_campaign[[#This Row],[AcceptedCmp2]]+marketing_campaign[[#This Row],[AcceptedCmp1]]+marketing_campaign[[#This Row],[AcceptedCmp5]]+marketing_campaign[[#This Row],[AcceptedCmp4]]+marketing_campaign[[#This Row],[AcceptedCmp3]]</f>
        <v>0</v>
      </c>
      <c r="B2156" s="11">
        <v>30560</v>
      </c>
      <c r="I2156">
        <v>1983</v>
      </c>
      <c r="S2156">
        <v>43</v>
      </c>
    </row>
    <row r="2157" spans="1:19" x14ac:dyDescent="0.35">
      <c r="A2157" s="11">
        <f>marketing_campaign[[#This Row],[Response]]+marketing_campaign[[#This Row],[AcceptedCmp2]]+marketing_campaign[[#This Row],[AcceptedCmp1]]+marketing_campaign[[#This Row],[AcceptedCmp5]]+marketing_campaign[[#This Row],[AcceptedCmp4]]+marketing_campaign[[#This Row],[AcceptedCmp3]]</f>
        <v>0</v>
      </c>
      <c r="B2157" s="11">
        <v>32146</v>
      </c>
      <c r="I2157">
        <v>1964</v>
      </c>
      <c r="S2157">
        <v>62</v>
      </c>
    </row>
    <row r="2158" spans="1:19" x14ac:dyDescent="0.35">
      <c r="A2158" s="12">
        <f>marketing_campaign[[#This Row],[Response]]+marketing_campaign[[#This Row],[AcceptedCmp2]]+marketing_campaign[[#This Row],[AcceptedCmp1]]+marketing_campaign[[#This Row],[AcceptedCmp5]]+marketing_campaign[[#This Row],[AcceptedCmp4]]+marketing_campaign[[#This Row],[AcceptedCmp3]]</f>
        <v>0</v>
      </c>
      <c r="B2158" s="11">
        <v>41713</v>
      </c>
      <c r="I2158">
        <v>1975</v>
      </c>
      <c r="S2158">
        <v>51</v>
      </c>
    </row>
    <row r="2159" spans="1:19" x14ac:dyDescent="0.35">
      <c r="A2159" s="11">
        <f>marketing_campaign[[#This Row],[Response]]+marketing_campaign[[#This Row],[AcceptedCmp2]]+marketing_campaign[[#This Row],[AcceptedCmp1]]+marketing_campaign[[#This Row],[AcceptedCmp5]]+marketing_campaign[[#This Row],[AcceptedCmp4]]+marketing_campaign[[#This Row],[AcceptedCmp3]]</f>
        <v>0</v>
      </c>
      <c r="B2159" s="11">
        <v>34176</v>
      </c>
      <c r="I2159">
        <v>1955</v>
      </c>
      <c r="S2159">
        <v>71</v>
      </c>
    </row>
    <row r="2160" spans="1:19" x14ac:dyDescent="0.35">
      <c r="A2160" s="12">
        <f>marketing_campaign[[#This Row],[Response]]+marketing_campaign[[#This Row],[AcceptedCmp2]]+marketing_campaign[[#This Row],[AcceptedCmp1]]+marketing_campaign[[#This Row],[AcceptedCmp5]]+marketing_campaign[[#This Row],[AcceptedCmp4]]+marketing_campaign[[#This Row],[AcceptedCmp3]]</f>
        <v>1</v>
      </c>
      <c r="B2160" s="11">
        <v>58482</v>
      </c>
      <c r="I2160">
        <v>1965</v>
      </c>
      <c r="S2160">
        <v>61</v>
      </c>
    </row>
    <row r="2161" spans="1:19" x14ac:dyDescent="0.35">
      <c r="A2161" s="11">
        <f>marketing_campaign[[#This Row],[Response]]+marketing_campaign[[#This Row],[AcceptedCmp2]]+marketing_campaign[[#This Row],[AcceptedCmp1]]+marketing_campaign[[#This Row],[AcceptedCmp5]]+marketing_campaign[[#This Row],[AcceptedCmp4]]+marketing_campaign[[#This Row],[AcceptedCmp3]]</f>
        <v>0</v>
      </c>
      <c r="B2161" s="11">
        <v>59686</v>
      </c>
      <c r="I2161">
        <v>1964</v>
      </c>
      <c r="S2161">
        <v>62</v>
      </c>
    </row>
    <row r="2162" spans="1:19" x14ac:dyDescent="0.35">
      <c r="A2162" s="12">
        <f>marketing_campaign[[#This Row],[Response]]+marketing_campaign[[#This Row],[AcceptedCmp2]]+marketing_campaign[[#This Row],[AcceptedCmp1]]+marketing_campaign[[#This Row],[AcceptedCmp5]]+marketing_campaign[[#This Row],[AcceptedCmp4]]+marketing_campaign[[#This Row],[AcceptedCmp3]]</f>
        <v>1</v>
      </c>
      <c r="B2162" s="11">
        <v>60896</v>
      </c>
      <c r="I2162">
        <v>1980</v>
      </c>
      <c r="S2162">
        <v>46</v>
      </c>
    </row>
    <row r="2163" spans="1:19" x14ac:dyDescent="0.35">
      <c r="A2163" s="11">
        <f>marketing_campaign[[#This Row],[Response]]+marketing_campaign[[#This Row],[AcceptedCmp2]]+marketing_campaign[[#This Row],[AcceptedCmp1]]+marketing_campaign[[#This Row],[AcceptedCmp5]]+marketing_campaign[[#This Row],[AcceptedCmp4]]+marketing_campaign[[#This Row],[AcceptedCmp3]]</f>
        <v>0</v>
      </c>
      <c r="B2163" s="11">
        <v>62994</v>
      </c>
      <c r="I2163">
        <v>1957</v>
      </c>
      <c r="S2163">
        <v>69</v>
      </c>
    </row>
    <row r="2164" spans="1:19" x14ac:dyDescent="0.35">
      <c r="A2164" s="12">
        <f>marketing_campaign[[#This Row],[Response]]+marketing_campaign[[#This Row],[AcceptedCmp2]]+marketing_campaign[[#This Row],[AcceptedCmp1]]+marketing_campaign[[#This Row],[AcceptedCmp5]]+marketing_campaign[[#This Row],[AcceptedCmp4]]+marketing_campaign[[#This Row],[AcceptedCmp3]]</f>
        <v>0</v>
      </c>
      <c r="B2164" s="11">
        <v>47320</v>
      </c>
      <c r="I2164">
        <v>1949</v>
      </c>
      <c r="S2164">
        <v>77</v>
      </c>
    </row>
    <row r="2165" spans="1:19" x14ac:dyDescent="0.35">
      <c r="A2165" s="11">
        <f>marketing_campaign[[#This Row],[Response]]+marketing_campaign[[#This Row],[AcceptedCmp2]]+marketing_campaign[[#This Row],[AcceptedCmp1]]+marketing_campaign[[#This Row],[AcceptedCmp5]]+marketing_campaign[[#This Row],[AcceptedCmp4]]+marketing_campaign[[#This Row],[AcceptedCmp3]]</f>
        <v>1</v>
      </c>
      <c r="B2165" s="11">
        <v>74859</v>
      </c>
      <c r="I2165">
        <v>1992</v>
      </c>
      <c r="S2165">
        <v>34</v>
      </c>
    </row>
    <row r="2166" spans="1:19" x14ac:dyDescent="0.35">
      <c r="A2166" s="12">
        <f>marketing_campaign[[#This Row],[Response]]+marketing_campaign[[#This Row],[AcceptedCmp2]]+marketing_campaign[[#This Row],[AcceptedCmp1]]+marketing_campaign[[#This Row],[AcceptedCmp5]]+marketing_campaign[[#This Row],[AcceptedCmp4]]+marketing_campaign[[#This Row],[AcceptedCmp3]]</f>
        <v>0</v>
      </c>
      <c r="B2166" s="11">
        <v>15253</v>
      </c>
      <c r="I2166">
        <v>1974</v>
      </c>
      <c r="S2166">
        <v>52</v>
      </c>
    </row>
    <row r="2167" spans="1:19" x14ac:dyDescent="0.35">
      <c r="A2167" s="11">
        <f>marketing_campaign[[#This Row],[Response]]+marketing_campaign[[#This Row],[AcceptedCmp2]]+marketing_campaign[[#This Row],[AcceptedCmp1]]+marketing_campaign[[#This Row],[AcceptedCmp5]]+marketing_campaign[[#This Row],[AcceptedCmp4]]+marketing_campaign[[#This Row],[AcceptedCmp3]]</f>
        <v>0</v>
      </c>
      <c r="B2167" s="11">
        <v>31560</v>
      </c>
      <c r="I2167">
        <v>1954</v>
      </c>
      <c r="S2167">
        <v>72</v>
      </c>
    </row>
    <row r="2168" spans="1:19" x14ac:dyDescent="0.35">
      <c r="A2168" s="12">
        <f>marketing_campaign[[#This Row],[Response]]+marketing_campaign[[#This Row],[AcceptedCmp2]]+marketing_campaign[[#This Row],[AcceptedCmp1]]+marketing_campaign[[#This Row],[AcceptedCmp5]]+marketing_campaign[[#This Row],[AcceptedCmp4]]+marketing_campaign[[#This Row],[AcceptedCmp3]]</f>
        <v>0</v>
      </c>
      <c r="B2168" s="11">
        <v>72071</v>
      </c>
      <c r="I2168">
        <v>1990</v>
      </c>
      <c r="S2168">
        <v>36</v>
      </c>
    </row>
    <row r="2169" spans="1:19" x14ac:dyDescent="0.35">
      <c r="A2169" s="11">
        <f>marketing_campaign[[#This Row],[Response]]+marketing_campaign[[#This Row],[AcceptedCmp2]]+marketing_campaign[[#This Row],[AcceptedCmp1]]+marketing_campaign[[#This Row],[AcceptedCmp5]]+marketing_campaign[[#This Row],[AcceptedCmp4]]+marketing_campaign[[#This Row],[AcceptedCmp3]]</f>
        <v>5</v>
      </c>
      <c r="B2169" s="11">
        <v>91172</v>
      </c>
      <c r="I2169">
        <v>1984</v>
      </c>
      <c r="S2169">
        <v>42</v>
      </c>
    </row>
    <row r="2170" spans="1:19" x14ac:dyDescent="0.35">
      <c r="A2170" s="12">
        <f>marketing_campaign[[#This Row],[Response]]+marketing_campaign[[#This Row],[AcceptedCmp2]]+marketing_campaign[[#This Row],[AcceptedCmp1]]+marketing_campaign[[#This Row],[AcceptedCmp5]]+marketing_campaign[[#This Row],[AcceptedCmp4]]+marketing_campaign[[#This Row],[AcceptedCmp3]]</f>
        <v>3</v>
      </c>
      <c r="B2170" s="11">
        <v>90000</v>
      </c>
      <c r="I2170">
        <v>1981</v>
      </c>
      <c r="S2170">
        <v>45</v>
      </c>
    </row>
    <row r="2171" spans="1:19" x14ac:dyDescent="0.35">
      <c r="A2171" s="11">
        <f>marketing_campaign[[#This Row],[Response]]+marketing_campaign[[#This Row],[AcceptedCmp2]]+marketing_campaign[[#This Row],[AcceptedCmp1]]+marketing_campaign[[#This Row],[AcceptedCmp5]]+marketing_campaign[[#This Row],[AcceptedCmp4]]+marketing_campaign[[#This Row],[AcceptedCmp3]]</f>
        <v>0</v>
      </c>
      <c r="B2171" s="11">
        <v>41967</v>
      </c>
      <c r="I2171">
        <v>1965</v>
      </c>
      <c r="S2171">
        <v>61</v>
      </c>
    </row>
    <row r="2172" spans="1:19" x14ac:dyDescent="0.35">
      <c r="A2172" s="12">
        <f>marketing_campaign[[#This Row],[Response]]+marketing_campaign[[#This Row],[AcceptedCmp2]]+marketing_campaign[[#This Row],[AcceptedCmp1]]+marketing_campaign[[#This Row],[AcceptedCmp5]]+marketing_campaign[[#This Row],[AcceptedCmp4]]+marketing_campaign[[#This Row],[AcceptedCmp3]]</f>
        <v>1</v>
      </c>
      <c r="B2172" s="11">
        <v>69263</v>
      </c>
      <c r="I2172">
        <v>1970</v>
      </c>
      <c r="S2172">
        <v>56</v>
      </c>
    </row>
    <row r="2173" spans="1:19" x14ac:dyDescent="0.35">
      <c r="A2173" s="11">
        <f>marketing_campaign[[#This Row],[Response]]+marketing_campaign[[#This Row],[AcceptedCmp2]]+marketing_campaign[[#This Row],[AcceptedCmp1]]+marketing_campaign[[#This Row],[AcceptedCmp5]]+marketing_campaign[[#This Row],[AcceptedCmp4]]+marketing_campaign[[#This Row],[AcceptedCmp3]]</f>
        <v>4</v>
      </c>
      <c r="B2173" s="11">
        <v>65706</v>
      </c>
      <c r="I2173">
        <v>1975</v>
      </c>
      <c r="S2173">
        <v>51</v>
      </c>
    </row>
    <row r="2174" spans="1:19" x14ac:dyDescent="0.35">
      <c r="A2174" s="12">
        <f>marketing_campaign[[#This Row],[Response]]+marketing_campaign[[#This Row],[AcceptedCmp2]]+marketing_campaign[[#This Row],[AcceptedCmp1]]+marketing_campaign[[#This Row],[AcceptedCmp5]]+marketing_campaign[[#This Row],[AcceptedCmp4]]+marketing_campaign[[#This Row],[AcceptedCmp3]]</f>
        <v>0</v>
      </c>
      <c r="B2174" s="11">
        <v>60934</v>
      </c>
      <c r="I2174">
        <v>1951</v>
      </c>
      <c r="S2174">
        <v>75</v>
      </c>
    </row>
    <row r="2175" spans="1:19" x14ac:dyDescent="0.35">
      <c r="A2175" s="11">
        <f>marketing_campaign[[#This Row],[Response]]+marketing_campaign[[#This Row],[AcceptedCmp2]]+marketing_campaign[[#This Row],[AcceptedCmp1]]+marketing_campaign[[#This Row],[AcceptedCmp5]]+marketing_campaign[[#This Row],[AcceptedCmp4]]+marketing_campaign[[#This Row],[AcceptedCmp3]]</f>
        <v>0</v>
      </c>
      <c r="B2175" s="11">
        <v>71965</v>
      </c>
      <c r="I2175">
        <v>1955</v>
      </c>
      <c r="S2175">
        <v>71</v>
      </c>
    </row>
    <row r="2176" spans="1:19" x14ac:dyDescent="0.35">
      <c r="A2176" s="12">
        <f>marketing_campaign[[#This Row],[Response]]+marketing_campaign[[#This Row],[AcceptedCmp2]]+marketing_campaign[[#This Row],[AcceptedCmp1]]+marketing_campaign[[#This Row],[AcceptedCmp5]]+marketing_campaign[[#This Row],[AcceptedCmp4]]+marketing_campaign[[#This Row],[AcceptedCmp3]]</f>
        <v>2</v>
      </c>
      <c r="B2176" s="11">
        <v>65210</v>
      </c>
      <c r="I2176">
        <v>1975</v>
      </c>
      <c r="S2176">
        <v>51</v>
      </c>
    </row>
    <row r="2177" spans="1:19" x14ac:dyDescent="0.35">
      <c r="A2177" s="11">
        <f>marketing_campaign[[#This Row],[Response]]+marketing_campaign[[#This Row],[AcceptedCmp2]]+marketing_campaign[[#This Row],[AcceptedCmp1]]+marketing_campaign[[#This Row],[AcceptedCmp5]]+marketing_campaign[[#This Row],[AcceptedCmp4]]+marketing_campaign[[#This Row],[AcceptedCmp3]]</f>
        <v>3</v>
      </c>
      <c r="B2177" s="11">
        <v>79174</v>
      </c>
      <c r="I2177">
        <v>1967</v>
      </c>
      <c r="S2177">
        <v>59</v>
      </c>
    </row>
    <row r="2178" spans="1:19" x14ac:dyDescent="0.35">
      <c r="A2178" s="12">
        <f>marketing_campaign[[#This Row],[Response]]+marketing_campaign[[#This Row],[AcceptedCmp2]]+marketing_campaign[[#This Row],[AcceptedCmp1]]+marketing_campaign[[#This Row],[AcceptedCmp5]]+marketing_campaign[[#This Row],[AcceptedCmp4]]+marketing_campaign[[#This Row],[AcceptedCmp3]]</f>
        <v>0</v>
      </c>
      <c r="B2178" s="11">
        <v>81380</v>
      </c>
      <c r="I2178">
        <v>1973</v>
      </c>
      <c r="S2178">
        <v>53</v>
      </c>
    </row>
    <row r="2179" spans="1:19" x14ac:dyDescent="0.35">
      <c r="A2179" s="11">
        <f>marketing_campaign[[#This Row],[Response]]+marketing_campaign[[#This Row],[AcceptedCmp2]]+marketing_campaign[[#This Row],[AcceptedCmp1]]+marketing_campaign[[#This Row],[AcceptedCmp5]]+marketing_campaign[[#This Row],[AcceptedCmp4]]+marketing_campaign[[#This Row],[AcceptedCmp3]]</f>
        <v>0</v>
      </c>
      <c r="B2179" s="11">
        <v>48432</v>
      </c>
      <c r="I2179">
        <v>1971</v>
      </c>
      <c r="S2179">
        <v>55</v>
      </c>
    </row>
    <row r="2180" spans="1:19" x14ac:dyDescent="0.35">
      <c r="A2180" s="12">
        <f>marketing_campaign[[#This Row],[Response]]+marketing_campaign[[#This Row],[AcceptedCmp2]]+marketing_campaign[[#This Row],[AcceptedCmp1]]+marketing_campaign[[#This Row],[AcceptedCmp5]]+marketing_campaign[[#This Row],[AcceptedCmp4]]+marketing_campaign[[#This Row],[AcceptedCmp3]]</f>
        <v>1</v>
      </c>
      <c r="B2180" s="11">
        <v>52914</v>
      </c>
      <c r="I2180">
        <v>1955</v>
      </c>
      <c r="S2180">
        <v>71</v>
      </c>
    </row>
    <row r="2181" spans="1:19" x14ac:dyDescent="0.35">
      <c r="A2181" s="11">
        <f>marketing_campaign[[#This Row],[Response]]+marketing_campaign[[#This Row],[AcceptedCmp2]]+marketing_campaign[[#This Row],[AcceptedCmp1]]+marketing_campaign[[#This Row],[AcceptedCmp5]]+marketing_campaign[[#This Row],[AcceptedCmp4]]+marketing_campaign[[#This Row],[AcceptedCmp3]]</f>
        <v>0</v>
      </c>
      <c r="B2181" s="11">
        <v>38946</v>
      </c>
      <c r="I2181">
        <v>1974</v>
      </c>
      <c r="S2181">
        <v>52</v>
      </c>
    </row>
    <row r="2182" spans="1:19" x14ac:dyDescent="0.35">
      <c r="A2182" s="12">
        <f>marketing_campaign[[#This Row],[Response]]+marketing_campaign[[#This Row],[AcceptedCmp2]]+marketing_campaign[[#This Row],[AcceptedCmp1]]+marketing_campaign[[#This Row],[AcceptedCmp5]]+marketing_campaign[[#This Row],[AcceptedCmp4]]+marketing_campaign[[#This Row],[AcceptedCmp3]]</f>
        <v>0</v>
      </c>
      <c r="B2182" s="11">
        <v>26067</v>
      </c>
      <c r="I2182">
        <v>1972</v>
      </c>
      <c r="S2182">
        <v>54</v>
      </c>
    </row>
    <row r="2183" spans="1:19" x14ac:dyDescent="0.35">
      <c r="A2183" s="11">
        <f>marketing_campaign[[#This Row],[Response]]+marketing_campaign[[#This Row],[AcceptedCmp2]]+marketing_campaign[[#This Row],[AcceptedCmp1]]+marketing_campaign[[#This Row],[AcceptedCmp5]]+marketing_campaign[[#This Row],[AcceptedCmp4]]+marketing_campaign[[#This Row],[AcceptedCmp3]]</f>
        <v>1</v>
      </c>
      <c r="B2183" s="11">
        <v>44325</v>
      </c>
      <c r="I2183">
        <v>1964</v>
      </c>
      <c r="S2183">
        <v>62</v>
      </c>
    </row>
    <row r="2184" spans="1:19" x14ac:dyDescent="0.35">
      <c r="A2184" s="12">
        <f>marketing_campaign[[#This Row],[Response]]+marketing_campaign[[#This Row],[AcceptedCmp2]]+marketing_campaign[[#This Row],[AcceptedCmp1]]+marketing_campaign[[#This Row],[AcceptedCmp5]]+marketing_campaign[[#This Row],[AcceptedCmp4]]+marketing_campaign[[#This Row],[AcceptedCmp3]]</f>
        <v>0</v>
      </c>
      <c r="B2184" s="11">
        <v>42523</v>
      </c>
      <c r="I2184">
        <v>1978</v>
      </c>
      <c r="S2184">
        <v>48</v>
      </c>
    </row>
    <row r="2185" spans="1:19" x14ac:dyDescent="0.35">
      <c r="A2185" s="11">
        <f>marketing_campaign[[#This Row],[Response]]+marketing_campaign[[#This Row],[AcceptedCmp2]]+marketing_campaign[[#This Row],[AcceptedCmp1]]+marketing_campaign[[#This Row],[AcceptedCmp5]]+marketing_campaign[[#This Row],[AcceptedCmp4]]+marketing_campaign[[#This Row],[AcceptedCmp3]]</f>
        <v>0</v>
      </c>
      <c r="B2185" s="11">
        <v>26487</v>
      </c>
      <c r="I2185">
        <v>1957</v>
      </c>
      <c r="S2185">
        <v>69</v>
      </c>
    </row>
    <row r="2186" spans="1:19" x14ac:dyDescent="0.35">
      <c r="A2186" s="12">
        <f>marketing_campaign[[#This Row],[Response]]+marketing_campaign[[#This Row],[AcceptedCmp2]]+marketing_campaign[[#This Row],[AcceptedCmp1]]+marketing_campaign[[#This Row],[AcceptedCmp5]]+marketing_campaign[[#This Row],[AcceptedCmp4]]+marketing_campaign[[#This Row],[AcceptedCmp3]]</f>
        <v>0</v>
      </c>
      <c r="B2186" s="11">
        <v>53233</v>
      </c>
      <c r="I2186">
        <v>1960</v>
      </c>
      <c r="S2186">
        <v>66</v>
      </c>
    </row>
    <row r="2187" spans="1:19" x14ac:dyDescent="0.35">
      <c r="A2187" s="11">
        <f>marketing_campaign[[#This Row],[Response]]+marketing_campaign[[#This Row],[AcceptedCmp2]]+marketing_campaign[[#This Row],[AcceptedCmp1]]+marketing_campaign[[#This Row],[AcceptedCmp5]]+marketing_campaign[[#This Row],[AcceptedCmp4]]+marketing_campaign[[#This Row],[AcceptedCmp3]]</f>
        <v>1</v>
      </c>
      <c r="B2187" s="11">
        <v>67716</v>
      </c>
      <c r="I2187">
        <v>1972</v>
      </c>
      <c r="S2187">
        <v>54</v>
      </c>
    </row>
    <row r="2188" spans="1:19" x14ac:dyDescent="0.35">
      <c r="A2188" s="12">
        <f>marketing_campaign[[#This Row],[Response]]+marketing_campaign[[#This Row],[AcceptedCmp2]]+marketing_campaign[[#This Row],[AcceptedCmp1]]+marketing_campaign[[#This Row],[AcceptedCmp5]]+marketing_campaign[[#This Row],[AcceptedCmp4]]+marketing_campaign[[#This Row],[AcceptedCmp3]]</f>
        <v>1</v>
      </c>
      <c r="B2188" s="11">
        <v>76234</v>
      </c>
      <c r="I2188">
        <v>1956</v>
      </c>
      <c r="S2188">
        <v>70</v>
      </c>
    </row>
    <row r="2189" spans="1:19" x14ac:dyDescent="0.35">
      <c r="A2189" s="11">
        <f>marketing_campaign[[#This Row],[Response]]+marketing_campaign[[#This Row],[AcceptedCmp2]]+marketing_campaign[[#This Row],[AcceptedCmp1]]+marketing_campaign[[#This Row],[AcceptedCmp5]]+marketing_campaign[[#This Row],[AcceptedCmp4]]+marketing_campaign[[#This Row],[AcceptedCmp3]]</f>
        <v>1</v>
      </c>
      <c r="B2189" s="11">
        <v>84117</v>
      </c>
      <c r="I2189">
        <v>1957</v>
      </c>
      <c r="S2189">
        <v>69</v>
      </c>
    </row>
    <row r="2190" spans="1:19" x14ac:dyDescent="0.35">
      <c r="A2190" s="12">
        <f>marketing_campaign[[#This Row],[Response]]+marketing_campaign[[#This Row],[AcceptedCmp2]]+marketing_campaign[[#This Row],[AcceptedCmp1]]+marketing_campaign[[#This Row],[AcceptedCmp5]]+marketing_campaign[[#This Row],[AcceptedCmp4]]+marketing_campaign[[#This Row],[AcceptedCmp3]]</f>
        <v>0</v>
      </c>
      <c r="B2190" s="11">
        <v>65487</v>
      </c>
      <c r="I2190">
        <v>1972</v>
      </c>
      <c r="S2190">
        <v>54</v>
      </c>
    </row>
    <row r="2191" spans="1:19" x14ac:dyDescent="0.35">
      <c r="A2191" s="11">
        <f>marketing_campaign[[#This Row],[Response]]+marketing_campaign[[#This Row],[AcceptedCmp2]]+marketing_campaign[[#This Row],[AcceptedCmp1]]+marketing_campaign[[#This Row],[AcceptedCmp5]]+marketing_campaign[[#This Row],[AcceptedCmp4]]+marketing_campaign[[#This Row],[AcceptedCmp3]]</f>
        <v>0</v>
      </c>
      <c r="B2191" s="11">
        <v>25224</v>
      </c>
      <c r="I2191">
        <v>1983</v>
      </c>
      <c r="S2191">
        <v>43</v>
      </c>
    </row>
    <row r="2192" spans="1:19" x14ac:dyDescent="0.35">
      <c r="A2192" s="12">
        <f>marketing_campaign[[#This Row],[Response]]+marketing_campaign[[#This Row],[AcceptedCmp2]]+marketing_campaign[[#This Row],[AcceptedCmp1]]+marketing_campaign[[#This Row],[AcceptedCmp5]]+marketing_campaign[[#This Row],[AcceptedCmp4]]+marketing_campaign[[#This Row],[AcceptedCmp3]]</f>
        <v>1</v>
      </c>
      <c r="B2192" s="11">
        <v>89616</v>
      </c>
      <c r="I2192">
        <v>1971</v>
      </c>
      <c r="S2192">
        <v>55</v>
      </c>
    </row>
    <row r="2193" spans="1:19" x14ac:dyDescent="0.35">
      <c r="A2193" s="11">
        <f>marketing_campaign[[#This Row],[Response]]+marketing_campaign[[#This Row],[AcceptedCmp2]]+marketing_campaign[[#This Row],[AcceptedCmp1]]+marketing_campaign[[#This Row],[AcceptedCmp5]]+marketing_campaign[[#This Row],[AcceptedCmp4]]+marketing_campaign[[#This Row],[AcceptedCmp3]]</f>
        <v>0</v>
      </c>
      <c r="B2193" s="11">
        <v>40851</v>
      </c>
      <c r="I2193">
        <v>1947</v>
      </c>
      <c r="S2193">
        <v>79</v>
      </c>
    </row>
    <row r="2194" spans="1:19" x14ac:dyDescent="0.35">
      <c r="A2194" s="12">
        <f>marketing_campaign[[#This Row],[Response]]+marketing_campaign[[#This Row],[AcceptedCmp2]]+marketing_campaign[[#This Row],[AcceptedCmp1]]+marketing_campaign[[#This Row],[AcceptedCmp5]]+marketing_campaign[[#This Row],[AcceptedCmp4]]+marketing_campaign[[#This Row],[AcceptedCmp3]]</f>
        <v>0</v>
      </c>
      <c r="B2194" s="11">
        <v>27469</v>
      </c>
      <c r="I2194">
        <v>1957</v>
      </c>
      <c r="S2194">
        <v>69</v>
      </c>
    </row>
    <row r="2195" spans="1:19" x14ac:dyDescent="0.35">
      <c r="A2195" s="11">
        <f>marketing_campaign[[#This Row],[Response]]+marketing_campaign[[#This Row],[AcceptedCmp2]]+marketing_campaign[[#This Row],[AcceptedCmp1]]+marketing_campaign[[#This Row],[AcceptedCmp5]]+marketing_campaign[[#This Row],[AcceptedCmp4]]+marketing_campaign[[#This Row],[AcceptedCmp3]]</f>
        <v>3</v>
      </c>
      <c r="B2195" s="11">
        <v>82347</v>
      </c>
      <c r="I2195">
        <v>1957</v>
      </c>
      <c r="S2195">
        <v>69</v>
      </c>
    </row>
    <row r="2196" spans="1:19" x14ac:dyDescent="0.35">
      <c r="A2196" s="12">
        <f>marketing_campaign[[#This Row],[Response]]+marketing_campaign[[#This Row],[AcceptedCmp2]]+marketing_campaign[[#This Row],[AcceptedCmp1]]+marketing_campaign[[#This Row],[AcceptedCmp5]]+marketing_campaign[[#This Row],[AcceptedCmp4]]+marketing_campaign[[#This Row],[AcceptedCmp3]]</f>
        <v>2</v>
      </c>
      <c r="B2196" s="11">
        <v>73803</v>
      </c>
      <c r="I2196">
        <v>1952</v>
      </c>
      <c r="S2196">
        <v>74</v>
      </c>
    </row>
    <row r="2197" spans="1:19" x14ac:dyDescent="0.35">
      <c r="A2197" s="11">
        <f>marketing_campaign[[#This Row],[Response]]+marketing_campaign[[#This Row],[AcceptedCmp2]]+marketing_campaign[[#This Row],[AcceptedCmp1]]+marketing_campaign[[#This Row],[AcceptedCmp5]]+marketing_campaign[[#This Row],[AcceptedCmp4]]+marketing_campaign[[#This Row],[AcceptedCmp3]]</f>
        <v>0</v>
      </c>
      <c r="B2197" s="11">
        <v>8820</v>
      </c>
      <c r="I2197">
        <v>1974</v>
      </c>
      <c r="S2197">
        <v>52</v>
      </c>
    </row>
    <row r="2198" spans="1:19" x14ac:dyDescent="0.35">
      <c r="A2198" s="12">
        <f>marketing_campaign[[#This Row],[Response]]+marketing_campaign[[#This Row],[AcceptedCmp2]]+marketing_campaign[[#This Row],[AcceptedCmp1]]+marketing_campaign[[#This Row],[AcceptedCmp5]]+marketing_campaign[[#This Row],[AcceptedCmp4]]+marketing_campaign[[#This Row],[AcceptedCmp3]]</f>
        <v>0</v>
      </c>
      <c r="B2198" s="11">
        <v>43322</v>
      </c>
      <c r="I2198">
        <v>1973</v>
      </c>
      <c r="S2198">
        <v>53</v>
      </c>
    </row>
    <row r="2199" spans="1:19" x14ac:dyDescent="0.35">
      <c r="A2199" s="11">
        <f>marketing_campaign[[#This Row],[Response]]+marketing_campaign[[#This Row],[AcceptedCmp2]]+marketing_campaign[[#This Row],[AcceptedCmp1]]+marketing_campaign[[#This Row],[AcceptedCmp5]]+marketing_campaign[[#This Row],[AcceptedCmp4]]+marketing_campaign[[#This Row],[AcceptedCmp3]]</f>
        <v>1</v>
      </c>
      <c r="B2199" s="11">
        <v>55593</v>
      </c>
      <c r="I2199">
        <v>1954</v>
      </c>
      <c r="S2199">
        <v>72</v>
      </c>
    </row>
    <row r="2200" spans="1:19" x14ac:dyDescent="0.35">
      <c r="A2200" s="12">
        <f>marketing_campaign[[#This Row],[Response]]+marketing_campaign[[#This Row],[AcceptedCmp2]]+marketing_campaign[[#This Row],[AcceptedCmp1]]+marketing_campaign[[#This Row],[AcceptedCmp5]]+marketing_campaign[[#This Row],[AcceptedCmp4]]+marketing_campaign[[#This Row],[AcceptedCmp3]]</f>
        <v>2</v>
      </c>
      <c r="B2200" s="11">
        <v>50501</v>
      </c>
      <c r="I2200">
        <v>1975</v>
      </c>
      <c r="S2200">
        <v>51</v>
      </c>
    </row>
    <row r="2201" spans="1:19" x14ac:dyDescent="0.35">
      <c r="A2201" s="11">
        <f>marketing_campaign[[#This Row],[Response]]+marketing_campaign[[#This Row],[AcceptedCmp2]]+marketing_campaign[[#This Row],[AcceptedCmp1]]+marketing_campaign[[#This Row],[AcceptedCmp5]]+marketing_campaign[[#This Row],[AcceptedCmp4]]+marketing_campaign[[#This Row],[AcceptedCmp3]]</f>
        <v>0</v>
      </c>
      <c r="B2201" s="11">
        <v>37085</v>
      </c>
      <c r="I2201">
        <v>1990</v>
      </c>
      <c r="S2201">
        <v>36</v>
      </c>
    </row>
    <row r="2202" spans="1:19" x14ac:dyDescent="0.35">
      <c r="A2202" s="12">
        <f>marketing_campaign[[#This Row],[Response]]+marketing_campaign[[#This Row],[AcceptedCmp2]]+marketing_campaign[[#This Row],[AcceptedCmp1]]+marketing_campaign[[#This Row],[AcceptedCmp5]]+marketing_campaign[[#This Row],[AcceptedCmp4]]+marketing_campaign[[#This Row],[AcceptedCmp3]]</f>
        <v>0</v>
      </c>
      <c r="B2202" s="11">
        <v>16185</v>
      </c>
      <c r="I2202">
        <v>1969</v>
      </c>
      <c r="S2202">
        <v>57</v>
      </c>
    </row>
    <row r="2203" spans="1:19" x14ac:dyDescent="0.35">
      <c r="A2203" s="11">
        <f>marketing_campaign[[#This Row],[Response]]+marketing_campaign[[#This Row],[AcceptedCmp2]]+marketing_campaign[[#This Row],[AcceptedCmp1]]+marketing_campaign[[#This Row],[AcceptedCmp5]]+marketing_campaign[[#This Row],[AcceptedCmp4]]+marketing_campaign[[#This Row],[AcceptedCmp3]]</f>
        <v>0</v>
      </c>
      <c r="B2203" s="11">
        <v>57731</v>
      </c>
      <c r="I2203">
        <v>1973</v>
      </c>
      <c r="S2203">
        <v>53</v>
      </c>
    </row>
    <row r="2204" spans="1:19" x14ac:dyDescent="0.35">
      <c r="A2204" s="12">
        <f>marketing_campaign[[#This Row],[Response]]+marketing_campaign[[#This Row],[AcceptedCmp2]]+marketing_campaign[[#This Row],[AcceptedCmp1]]+marketing_campaign[[#This Row],[AcceptedCmp5]]+marketing_campaign[[#This Row],[AcceptedCmp4]]+marketing_campaign[[#This Row],[AcceptedCmp3]]</f>
        <v>1</v>
      </c>
      <c r="B2204" s="11">
        <v>48432</v>
      </c>
      <c r="I2204">
        <v>1978</v>
      </c>
      <c r="S2204">
        <v>48</v>
      </c>
    </row>
    <row r="2205" spans="1:19" x14ac:dyDescent="0.35">
      <c r="A2205" s="11">
        <f>marketing_campaign[[#This Row],[Response]]+marketing_campaign[[#This Row],[AcceptedCmp2]]+marketing_campaign[[#This Row],[AcceptedCmp1]]+marketing_campaign[[#This Row],[AcceptedCmp5]]+marketing_campaign[[#This Row],[AcceptedCmp4]]+marketing_campaign[[#This Row],[AcceptedCmp3]]</f>
        <v>0</v>
      </c>
      <c r="B2205" s="11">
        <v>73807</v>
      </c>
      <c r="I2205">
        <v>1990</v>
      </c>
      <c r="S2205">
        <v>36</v>
      </c>
    </row>
    <row r="2206" spans="1:19" x14ac:dyDescent="0.35">
      <c r="A2206" s="12">
        <f>marketing_campaign[[#This Row],[Response]]+marketing_campaign[[#This Row],[AcceptedCmp2]]+marketing_campaign[[#This Row],[AcceptedCmp1]]+marketing_campaign[[#This Row],[AcceptedCmp5]]+marketing_campaign[[#This Row],[AcceptedCmp4]]+marketing_campaign[[#This Row],[AcceptedCmp3]]</f>
        <v>0</v>
      </c>
      <c r="B2206" s="11">
        <v>18929</v>
      </c>
      <c r="I2206">
        <v>1968</v>
      </c>
      <c r="S2206">
        <v>58</v>
      </c>
    </row>
    <row r="2207" spans="1:19" x14ac:dyDescent="0.35">
      <c r="A2207" s="11">
        <f>marketing_campaign[[#This Row],[Response]]+marketing_campaign[[#This Row],[AcceptedCmp2]]+marketing_campaign[[#This Row],[AcceptedCmp1]]+marketing_campaign[[#This Row],[AcceptedCmp5]]+marketing_campaign[[#This Row],[AcceptedCmp4]]+marketing_campaign[[#This Row],[AcceptedCmp3]]</f>
        <v>0</v>
      </c>
      <c r="B2207" s="11">
        <v>35893</v>
      </c>
      <c r="I2207">
        <v>1980</v>
      </c>
      <c r="S2207">
        <v>46</v>
      </c>
    </row>
    <row r="2208" spans="1:19" x14ac:dyDescent="0.35">
      <c r="A2208" s="12">
        <f>marketing_campaign[[#This Row],[Response]]+marketing_campaign[[#This Row],[AcceptedCmp2]]+marketing_campaign[[#This Row],[AcceptedCmp1]]+marketing_campaign[[#This Row],[AcceptedCmp5]]+marketing_campaign[[#This Row],[AcceptedCmp4]]+marketing_campaign[[#This Row],[AcceptedCmp3]]</f>
        <v>0</v>
      </c>
      <c r="B2208" s="11">
        <v>61014</v>
      </c>
      <c r="I2208">
        <v>1954</v>
      </c>
      <c r="S2208">
        <v>72</v>
      </c>
    </row>
    <row r="2209" spans="1:19" x14ac:dyDescent="0.35">
      <c r="A2209" s="11">
        <f>marketing_campaign[[#This Row],[Response]]+marketing_campaign[[#This Row],[AcceptedCmp2]]+marketing_campaign[[#This Row],[AcceptedCmp1]]+marketing_campaign[[#This Row],[AcceptedCmp5]]+marketing_campaign[[#This Row],[AcceptedCmp4]]+marketing_campaign[[#This Row],[AcceptedCmp3]]</f>
        <v>1</v>
      </c>
      <c r="B2209" s="11">
        <v>32144</v>
      </c>
      <c r="I2209">
        <v>1963</v>
      </c>
      <c r="S2209">
        <v>63</v>
      </c>
    </row>
    <row r="2210" spans="1:19" x14ac:dyDescent="0.35">
      <c r="A2210" s="12">
        <f>marketing_campaign[[#This Row],[Response]]+marketing_campaign[[#This Row],[AcceptedCmp2]]+marketing_campaign[[#This Row],[AcceptedCmp1]]+marketing_campaign[[#This Row],[AcceptedCmp5]]+marketing_campaign[[#This Row],[AcceptedCmp4]]+marketing_campaign[[#This Row],[AcceptedCmp3]]</f>
        <v>0</v>
      </c>
      <c r="B2210" s="11">
        <v>14918</v>
      </c>
      <c r="I2210">
        <v>1963</v>
      </c>
      <c r="S2210">
        <v>63</v>
      </c>
    </row>
    <row r="2211" spans="1:19" x14ac:dyDescent="0.35">
      <c r="A2211" s="11">
        <f>marketing_campaign[[#This Row],[Response]]+marketing_campaign[[#This Row],[AcceptedCmp2]]+marketing_campaign[[#This Row],[AcceptedCmp1]]+marketing_campaign[[#This Row],[AcceptedCmp5]]+marketing_campaign[[#This Row],[AcceptedCmp4]]+marketing_campaign[[#This Row],[AcceptedCmp3]]</f>
        <v>0</v>
      </c>
      <c r="B2211" s="11">
        <v>45146</v>
      </c>
      <c r="I2211">
        <v>1955</v>
      </c>
      <c r="S2211">
        <v>71</v>
      </c>
    </row>
    <row r="2212" spans="1:19" x14ac:dyDescent="0.35">
      <c r="A2212" s="12">
        <f>marketing_campaign[[#This Row],[Response]]+marketing_campaign[[#This Row],[AcceptedCmp2]]+marketing_campaign[[#This Row],[AcceptedCmp1]]+marketing_campaign[[#This Row],[AcceptedCmp5]]+marketing_campaign[[#This Row],[AcceptedCmp4]]+marketing_campaign[[#This Row],[AcceptedCmp3]]</f>
        <v>0</v>
      </c>
      <c r="B2212" s="11">
        <v>41769</v>
      </c>
      <c r="I2212">
        <v>1981</v>
      </c>
      <c r="S2212">
        <v>45</v>
      </c>
    </row>
    <row r="2213" spans="1:19" x14ac:dyDescent="0.35">
      <c r="A2213" s="11">
        <f>marketing_campaign[[#This Row],[Response]]+marketing_campaign[[#This Row],[AcceptedCmp2]]+marketing_campaign[[#This Row],[AcceptedCmp1]]+marketing_campaign[[#This Row],[AcceptedCmp5]]+marketing_campaign[[#This Row],[AcceptedCmp4]]+marketing_campaign[[#This Row],[AcceptedCmp3]]</f>
        <v>0</v>
      </c>
      <c r="B2213" s="11">
        <v>88325</v>
      </c>
      <c r="I2213">
        <v>1950</v>
      </c>
      <c r="S2213">
        <v>76</v>
      </c>
    </row>
    <row r="2214" spans="1:19" x14ac:dyDescent="0.35">
      <c r="A2214" s="12">
        <f>marketing_campaign[[#This Row],[Response]]+marketing_campaign[[#This Row],[AcceptedCmp2]]+marketing_campaign[[#This Row],[AcceptedCmp1]]+marketing_campaign[[#This Row],[AcceptedCmp5]]+marketing_campaign[[#This Row],[AcceptedCmp4]]+marketing_campaign[[#This Row],[AcceptedCmp3]]</f>
        <v>0</v>
      </c>
      <c r="B2214" s="11">
        <v>38054</v>
      </c>
      <c r="I2214">
        <v>1995</v>
      </c>
      <c r="S2214">
        <v>31</v>
      </c>
    </row>
    <row r="2215" spans="1:19" x14ac:dyDescent="0.35">
      <c r="A2215" s="11">
        <f>marketing_campaign[[#This Row],[Response]]+marketing_campaign[[#This Row],[AcceptedCmp2]]+marketing_campaign[[#This Row],[AcceptedCmp1]]+marketing_campaign[[#This Row],[AcceptedCmp5]]+marketing_campaign[[#This Row],[AcceptedCmp4]]+marketing_campaign[[#This Row],[AcceptedCmp3]]</f>
        <v>0</v>
      </c>
      <c r="B2215" s="11">
        <v>80617</v>
      </c>
      <c r="I2215">
        <v>1976</v>
      </c>
      <c r="S2215">
        <v>50</v>
      </c>
    </row>
    <row r="2216" spans="1:19" x14ac:dyDescent="0.35">
      <c r="A2216" s="12">
        <f>marketing_campaign[[#This Row],[Response]]+marketing_campaign[[#This Row],[AcceptedCmp2]]+marketing_campaign[[#This Row],[AcceptedCmp1]]+marketing_campaign[[#This Row],[AcceptedCmp5]]+marketing_campaign[[#This Row],[AcceptedCmp4]]+marketing_campaign[[#This Row],[AcceptedCmp3]]</f>
        <v>0</v>
      </c>
      <c r="B2216" s="11">
        <v>5305</v>
      </c>
      <c r="I2216">
        <v>1954</v>
      </c>
      <c r="S2216">
        <v>72</v>
      </c>
    </row>
    <row r="2217" spans="1:19" x14ac:dyDescent="0.35">
      <c r="A2217" s="11">
        <f>marketing_campaign[[#This Row],[Response]]+marketing_campaign[[#This Row],[AcceptedCmp2]]+marketing_campaign[[#This Row],[AcceptedCmp1]]+marketing_campaign[[#This Row],[AcceptedCmp5]]+marketing_campaign[[#This Row],[AcceptedCmp4]]+marketing_campaign[[#This Row],[AcceptedCmp3]]</f>
        <v>0</v>
      </c>
      <c r="B2217" s="11">
        <v>36807</v>
      </c>
      <c r="I2217">
        <v>1983</v>
      </c>
      <c r="S2217">
        <v>43</v>
      </c>
    </row>
    <row r="2218" spans="1:19" x14ac:dyDescent="0.35">
      <c r="A2218" s="12">
        <f>marketing_campaign[[#This Row],[Response]]+marketing_campaign[[#This Row],[AcceptedCmp2]]+marketing_campaign[[#This Row],[AcceptedCmp1]]+marketing_campaign[[#This Row],[AcceptedCmp5]]+marketing_campaign[[#This Row],[AcceptedCmp4]]+marketing_campaign[[#This Row],[AcceptedCmp3]]</f>
        <v>0</v>
      </c>
      <c r="B2218" s="11">
        <v>28427</v>
      </c>
      <c r="I2218">
        <v>1948</v>
      </c>
      <c r="S2218">
        <v>78</v>
      </c>
    </row>
    <row r="2219" spans="1:19" x14ac:dyDescent="0.35">
      <c r="A2219" s="11">
        <f>marketing_campaign[[#This Row],[Response]]+marketing_campaign[[#This Row],[AcceptedCmp2]]+marketing_campaign[[#This Row],[AcceptedCmp1]]+marketing_campaign[[#This Row],[AcceptedCmp5]]+marketing_campaign[[#This Row],[AcceptedCmp4]]+marketing_campaign[[#This Row],[AcceptedCmp3]]</f>
        <v>0</v>
      </c>
      <c r="B2219" s="11">
        <v>82032</v>
      </c>
      <c r="I2219">
        <v>1978</v>
      </c>
      <c r="S2219">
        <v>48</v>
      </c>
    </row>
    <row r="2220" spans="1:19" x14ac:dyDescent="0.35">
      <c r="A2220" s="12">
        <f>marketing_campaign[[#This Row],[Response]]+marketing_campaign[[#This Row],[AcceptedCmp2]]+marketing_campaign[[#This Row],[AcceptedCmp1]]+marketing_campaign[[#This Row],[AcceptedCmp5]]+marketing_campaign[[#This Row],[AcceptedCmp4]]+marketing_campaign[[#This Row],[AcceptedCmp3]]</f>
        <v>0</v>
      </c>
      <c r="B2220" s="11">
        <v>22775</v>
      </c>
      <c r="I2220">
        <v>1985</v>
      </c>
      <c r="S2220">
        <v>41</v>
      </c>
    </row>
    <row r="2221" spans="1:19" x14ac:dyDescent="0.35">
      <c r="A2221" s="11">
        <f>marketing_campaign[[#This Row],[Response]]+marketing_campaign[[#This Row],[AcceptedCmp2]]+marketing_campaign[[#This Row],[AcceptedCmp1]]+marketing_campaign[[#This Row],[AcceptedCmp5]]+marketing_campaign[[#This Row],[AcceptedCmp4]]+marketing_campaign[[#This Row],[AcceptedCmp3]]</f>
        <v>0</v>
      </c>
      <c r="B2221" s="11">
        <v>40101</v>
      </c>
      <c r="I2221">
        <v>1979</v>
      </c>
      <c r="S2221">
        <v>47</v>
      </c>
    </row>
    <row r="2222" spans="1:19" x14ac:dyDescent="0.35">
      <c r="A2222" s="12">
        <f>marketing_campaign[[#This Row],[Response]]+marketing_campaign[[#This Row],[AcceptedCmp2]]+marketing_campaign[[#This Row],[AcceptedCmp1]]+marketing_campaign[[#This Row],[AcceptedCmp5]]+marketing_campaign[[#This Row],[AcceptedCmp4]]+marketing_campaign[[#This Row],[AcceptedCmp3]]</f>
        <v>0</v>
      </c>
      <c r="B2222" s="11">
        <v>58025</v>
      </c>
      <c r="I2222">
        <v>1982</v>
      </c>
      <c r="S2222">
        <v>44</v>
      </c>
    </row>
    <row r="2223" spans="1:19" x14ac:dyDescent="0.35">
      <c r="A2223" s="11">
        <f>marketing_campaign[[#This Row],[Response]]+marketing_campaign[[#This Row],[AcceptedCmp2]]+marketing_campaign[[#This Row],[AcceptedCmp1]]+marketing_campaign[[#This Row],[AcceptedCmp5]]+marketing_campaign[[#This Row],[AcceptedCmp4]]+marketing_campaign[[#This Row],[AcceptedCmp3]]</f>
        <v>3</v>
      </c>
      <c r="B2223" s="11">
        <v>75777</v>
      </c>
      <c r="I2223">
        <v>1979</v>
      </c>
      <c r="S2223">
        <v>47</v>
      </c>
    </row>
    <row r="2224" spans="1:19" x14ac:dyDescent="0.35">
      <c r="A2224" s="12">
        <f>marketing_campaign[[#This Row],[Response]]+marketing_campaign[[#This Row],[AcceptedCmp2]]+marketing_campaign[[#This Row],[AcceptedCmp1]]+marketing_campaign[[#This Row],[AcceptedCmp5]]+marketing_campaign[[#This Row],[AcceptedCmp4]]+marketing_campaign[[#This Row],[AcceptedCmp3]]</f>
        <v>0</v>
      </c>
      <c r="B2224" s="11">
        <v>7500</v>
      </c>
      <c r="I2224">
        <v>1963</v>
      </c>
      <c r="S2224">
        <v>63</v>
      </c>
    </row>
    <row r="2225" spans="1:19" x14ac:dyDescent="0.35">
      <c r="A2225" s="11">
        <f>marketing_campaign[[#This Row],[Response]]+marketing_campaign[[#This Row],[AcceptedCmp2]]+marketing_campaign[[#This Row],[AcceptedCmp1]]+marketing_campaign[[#This Row],[AcceptedCmp5]]+marketing_campaign[[#This Row],[AcceptedCmp4]]+marketing_campaign[[#This Row],[AcceptedCmp3]]</f>
        <v>0</v>
      </c>
      <c r="B2225" s="11">
        <v>33562</v>
      </c>
      <c r="I2225">
        <v>1970</v>
      </c>
      <c r="S2225">
        <v>56</v>
      </c>
    </row>
    <row r="2226" spans="1:19" x14ac:dyDescent="0.35">
      <c r="A2226" s="12">
        <f>marketing_campaign[[#This Row],[Response]]+marketing_campaign[[#This Row],[AcceptedCmp2]]+marketing_campaign[[#This Row],[AcceptedCmp1]]+marketing_campaign[[#This Row],[AcceptedCmp5]]+marketing_campaign[[#This Row],[AcceptedCmp4]]+marketing_campaign[[#This Row],[AcceptedCmp3]]</f>
        <v>1</v>
      </c>
      <c r="B2226" s="11">
        <v>57642</v>
      </c>
      <c r="I2226">
        <v>1968</v>
      </c>
      <c r="S2226">
        <v>58</v>
      </c>
    </row>
    <row r="2227" spans="1:19" x14ac:dyDescent="0.35">
      <c r="A2227" s="11">
        <f>marketing_campaign[[#This Row],[Response]]+marketing_campaign[[#This Row],[AcceptedCmp2]]+marketing_campaign[[#This Row],[AcceptedCmp1]]+marketing_campaign[[#This Row],[AcceptedCmp5]]+marketing_campaign[[#This Row],[AcceptedCmp4]]+marketing_campaign[[#This Row],[AcceptedCmp3]]</f>
        <v>0</v>
      </c>
      <c r="B2227" s="11">
        <v>58554</v>
      </c>
      <c r="I2227">
        <v>1979</v>
      </c>
      <c r="S2227">
        <v>47</v>
      </c>
    </row>
    <row r="2228" spans="1:19" x14ac:dyDescent="0.35">
      <c r="A2228" s="12">
        <f>marketing_campaign[[#This Row],[Response]]+marketing_campaign[[#This Row],[AcceptedCmp2]]+marketing_campaign[[#This Row],[AcceptedCmp1]]+marketing_campaign[[#This Row],[AcceptedCmp5]]+marketing_campaign[[#This Row],[AcceptedCmp4]]+marketing_campaign[[#This Row],[AcceptedCmp3]]</f>
        <v>0</v>
      </c>
      <c r="B2228" s="11">
        <v>63777</v>
      </c>
      <c r="I2228">
        <v>1962</v>
      </c>
      <c r="S2228">
        <v>64</v>
      </c>
    </row>
    <row r="2229" spans="1:19" x14ac:dyDescent="0.35">
      <c r="A2229" s="11">
        <f>marketing_campaign[[#This Row],[Response]]+marketing_campaign[[#This Row],[AcceptedCmp2]]+marketing_campaign[[#This Row],[AcceptedCmp1]]+marketing_campaign[[#This Row],[AcceptedCmp5]]+marketing_campaign[[#This Row],[AcceptedCmp4]]+marketing_campaign[[#This Row],[AcceptedCmp3]]</f>
        <v>0</v>
      </c>
      <c r="B2229" s="11">
        <v>57967</v>
      </c>
      <c r="I2229">
        <v>1978</v>
      </c>
      <c r="S2229">
        <v>48</v>
      </c>
    </row>
    <row r="2230" spans="1:19" x14ac:dyDescent="0.35">
      <c r="A2230" s="12">
        <f>marketing_campaign[[#This Row],[Response]]+marketing_campaign[[#This Row],[AcceptedCmp2]]+marketing_campaign[[#This Row],[AcceptedCmp1]]+marketing_campaign[[#This Row],[AcceptedCmp5]]+marketing_campaign[[#This Row],[AcceptedCmp4]]+marketing_campaign[[#This Row],[AcceptedCmp3]]</f>
        <v>1</v>
      </c>
      <c r="B2230" s="11">
        <v>52247.25</v>
      </c>
      <c r="I2230">
        <v>1972</v>
      </c>
      <c r="S2230">
        <v>54</v>
      </c>
    </row>
    <row r="2231" spans="1:19" x14ac:dyDescent="0.35">
      <c r="A2231" s="11">
        <f>marketing_campaign[[#This Row],[Response]]+marketing_campaign[[#This Row],[AcceptedCmp2]]+marketing_campaign[[#This Row],[AcceptedCmp1]]+marketing_campaign[[#This Row],[AcceptedCmp5]]+marketing_campaign[[#This Row],[AcceptedCmp4]]+marketing_campaign[[#This Row],[AcceptedCmp3]]</f>
        <v>0</v>
      </c>
      <c r="B2231" s="11">
        <v>24434</v>
      </c>
      <c r="I2231">
        <v>1984</v>
      </c>
      <c r="S2231">
        <v>42</v>
      </c>
    </row>
    <row r="2232" spans="1:19" x14ac:dyDescent="0.35">
      <c r="A2232" s="12">
        <f>marketing_campaign[[#This Row],[Response]]+marketing_campaign[[#This Row],[AcceptedCmp2]]+marketing_campaign[[#This Row],[AcceptedCmp1]]+marketing_campaign[[#This Row],[AcceptedCmp5]]+marketing_campaign[[#This Row],[AcceptedCmp4]]+marketing_campaign[[#This Row],[AcceptedCmp3]]</f>
        <v>1</v>
      </c>
      <c r="B2232" s="11">
        <v>11012</v>
      </c>
      <c r="I2232">
        <v>1970</v>
      </c>
      <c r="S2232">
        <v>56</v>
      </c>
    </row>
    <row r="2233" spans="1:19" x14ac:dyDescent="0.35">
      <c r="A2233" s="11">
        <f>marketing_campaign[[#This Row],[Response]]+marketing_campaign[[#This Row],[AcceptedCmp2]]+marketing_campaign[[#This Row],[AcceptedCmp1]]+marketing_campaign[[#This Row],[AcceptedCmp5]]+marketing_campaign[[#This Row],[AcceptedCmp4]]+marketing_campaign[[#This Row],[AcceptedCmp3]]</f>
        <v>0</v>
      </c>
      <c r="B2233" s="11">
        <v>44802</v>
      </c>
      <c r="I2233">
        <v>1986</v>
      </c>
      <c r="S2233">
        <v>40</v>
      </c>
    </row>
    <row r="2234" spans="1:19" x14ac:dyDescent="0.35">
      <c r="A2234" s="12">
        <f>marketing_campaign[[#This Row],[Response]]+marketing_campaign[[#This Row],[AcceptedCmp2]]+marketing_campaign[[#This Row],[AcceptedCmp1]]+marketing_campaign[[#This Row],[AcceptedCmp5]]+marketing_campaign[[#This Row],[AcceptedCmp4]]+marketing_campaign[[#This Row],[AcceptedCmp3]]</f>
        <v>0</v>
      </c>
      <c r="B2234" s="11">
        <v>26816</v>
      </c>
      <c r="I2234">
        <v>1977</v>
      </c>
      <c r="S2234">
        <v>49</v>
      </c>
    </row>
    <row r="2235" spans="1:19" x14ac:dyDescent="0.35">
      <c r="A2235" s="11">
        <f>marketing_campaign[[#This Row],[Response]]+marketing_campaign[[#This Row],[AcceptedCmp2]]+marketing_campaign[[#This Row],[AcceptedCmp1]]+marketing_campaign[[#This Row],[AcceptedCmp5]]+marketing_campaign[[#This Row],[AcceptedCmp4]]+marketing_campaign[[#This Row],[AcceptedCmp3]]</f>
        <v>0</v>
      </c>
      <c r="B2235" s="11">
        <v>666666</v>
      </c>
      <c r="I2235">
        <v>1974</v>
      </c>
      <c r="S2235">
        <v>52</v>
      </c>
    </row>
    <row r="2236" spans="1:19" x14ac:dyDescent="0.35">
      <c r="A2236" s="12">
        <f>marketing_campaign[[#This Row],[Response]]+marketing_campaign[[#This Row],[AcceptedCmp2]]+marketing_campaign[[#This Row],[AcceptedCmp1]]+marketing_campaign[[#This Row],[AcceptedCmp5]]+marketing_campaign[[#This Row],[AcceptedCmp4]]+marketing_campaign[[#This Row],[AcceptedCmp3]]</f>
        <v>0</v>
      </c>
      <c r="B2236" s="11">
        <v>34421</v>
      </c>
      <c r="I2236">
        <v>1967</v>
      </c>
      <c r="S2236">
        <v>59</v>
      </c>
    </row>
    <row r="2237" spans="1:19" x14ac:dyDescent="0.35">
      <c r="A2237" s="11">
        <f>marketing_campaign[[#This Row],[Response]]+marketing_campaign[[#This Row],[AcceptedCmp2]]+marketing_campaign[[#This Row],[AcceptedCmp1]]+marketing_campaign[[#This Row],[AcceptedCmp5]]+marketing_campaign[[#This Row],[AcceptedCmp4]]+marketing_campaign[[#This Row],[AcceptedCmp3]]</f>
        <v>0</v>
      </c>
      <c r="B2237" s="11">
        <v>61223</v>
      </c>
      <c r="I2237">
        <v>1946</v>
      </c>
      <c r="S2237">
        <v>80</v>
      </c>
    </row>
    <row r="2238" spans="1:19" x14ac:dyDescent="0.35">
      <c r="A2238" s="12">
        <f>marketing_campaign[[#This Row],[Response]]+marketing_campaign[[#This Row],[AcceptedCmp2]]+marketing_campaign[[#This Row],[AcceptedCmp1]]+marketing_campaign[[#This Row],[AcceptedCmp5]]+marketing_campaign[[#This Row],[AcceptedCmp4]]+marketing_campaign[[#This Row],[AcceptedCmp3]]</f>
        <v>1</v>
      </c>
      <c r="B2238" s="11">
        <v>64014</v>
      </c>
      <c r="I2238">
        <v>1981</v>
      </c>
      <c r="S2238">
        <v>45</v>
      </c>
    </row>
    <row r="2239" spans="1:19" x14ac:dyDescent="0.35">
      <c r="A2239" s="11">
        <f>marketing_campaign[[#This Row],[Response]]+marketing_campaign[[#This Row],[AcceptedCmp2]]+marketing_campaign[[#This Row],[AcceptedCmp1]]+marketing_campaign[[#This Row],[AcceptedCmp5]]+marketing_campaign[[#This Row],[AcceptedCmp4]]+marketing_campaign[[#This Row],[AcceptedCmp3]]</f>
        <v>1</v>
      </c>
      <c r="B2239" s="11">
        <v>56981</v>
      </c>
      <c r="I2239">
        <v>1956</v>
      </c>
      <c r="S2239">
        <v>70</v>
      </c>
    </row>
    <row r="2240" spans="1:19" x14ac:dyDescent="0.35">
      <c r="A2240" s="12">
        <f>marketing_campaign[[#This Row],[Response]]+marketing_campaign[[#This Row],[AcceptedCmp2]]+marketing_campaign[[#This Row],[AcceptedCmp1]]+marketing_campaign[[#This Row],[AcceptedCmp5]]+marketing_campaign[[#This Row],[AcceptedCmp4]]+marketing_campaign[[#This Row],[AcceptedCmp3]]</f>
        <v>0</v>
      </c>
      <c r="B2240" s="11">
        <v>69245</v>
      </c>
      <c r="I2240">
        <v>1954</v>
      </c>
      <c r="S2240">
        <v>72</v>
      </c>
    </row>
    <row r="2241" spans="1:3" x14ac:dyDescent="0.35">
      <c r="A2241" s="11">
        <f>marketing_campaign[[#This Row],[Response]]+marketing_campaign[[#This Row],[AcceptedCmp2]]+marketing_campaign[[#This Row],[AcceptedCmp1]]+marketing_campaign[[#This Row],[AcceptedCmp5]]+marketing_campaign[[#This Row],[AcceptedCmp4]]+marketing_campaign[[#This Row],[AcceptedCmp3]]</f>
        <v>1</v>
      </c>
      <c r="B2241" s="11">
        <v>52869</v>
      </c>
    </row>
    <row r="2242" spans="1:3" x14ac:dyDescent="0.35">
      <c r="B2242" s="13">
        <f>AVERAGE(B2:B2241)</f>
        <v>52247.251339285714</v>
      </c>
    </row>
    <row r="2243" spans="1:3" x14ac:dyDescent="0.35">
      <c r="B2243" s="13">
        <v>52247.25</v>
      </c>
    </row>
    <row r="2244" spans="1:3" x14ac:dyDescent="0.35">
      <c r="B2244">
        <f>CORREL(A2:A2241,B2:B2241)</f>
        <v>0.28704623167397753</v>
      </c>
      <c r="C2244" t="s">
        <v>64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30D3-7A93-4B68-9F00-F36877EC7556}">
  <dimension ref="A1:AE36"/>
  <sheetViews>
    <sheetView zoomScale="60" zoomScaleNormal="60" workbookViewId="0">
      <selection activeCell="I22" sqref="I22"/>
    </sheetView>
  </sheetViews>
  <sheetFormatPr defaultRowHeight="14.5" x14ac:dyDescent="0.35"/>
  <sheetData>
    <row r="1" spans="1:31" x14ac:dyDescent="0.35">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row>
    <row r="2" spans="1:31" x14ac:dyDescent="0.3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row>
    <row r="3" spans="1:31" x14ac:dyDescent="0.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row>
    <row r="4" spans="1:31" x14ac:dyDescent="0.3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row>
    <row r="5" spans="1:31" x14ac:dyDescent="0.3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row>
    <row r="6" spans="1:31" x14ac:dyDescent="0.3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row>
    <row r="7" spans="1:31" x14ac:dyDescent="0.3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row>
    <row r="8" spans="1:31" x14ac:dyDescent="0.3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row>
    <row r="9" spans="1:31" x14ac:dyDescent="0.3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row>
    <row r="10" spans="1:31" x14ac:dyDescent="0.3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row>
    <row r="11" spans="1:31" x14ac:dyDescent="0.3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row>
    <row r="12" spans="1:31" x14ac:dyDescent="0.3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row>
    <row r="13" spans="1:31" x14ac:dyDescent="0.3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row>
    <row r="14" spans="1:31" x14ac:dyDescent="0.3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row>
    <row r="15" spans="1:31" x14ac:dyDescent="0.3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row>
    <row r="16" spans="1:31" x14ac:dyDescent="0.3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spans="1:31" x14ac:dyDescent="0.3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spans="1:31" x14ac:dyDescent="0.3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row>
    <row r="19" spans="1:31" x14ac:dyDescent="0.3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row>
    <row r="20" spans="1:31" x14ac:dyDescent="0.3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spans="1:31" x14ac:dyDescent="0.3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row>
    <row r="22" spans="1:31" x14ac:dyDescent="0.3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spans="1:31" x14ac:dyDescent="0.3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row>
    <row r="24" spans="1:31" x14ac:dyDescent="0.3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row>
    <row r="25" spans="1:31" x14ac:dyDescent="0.3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row>
    <row r="26" spans="1:31" x14ac:dyDescent="0.3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row>
    <row r="27" spans="1:31" x14ac:dyDescent="0.3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spans="1:31" x14ac:dyDescent="0.3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1:31" x14ac:dyDescent="0.3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1:31" x14ac:dyDescent="0.3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row>
    <row r="31" spans="1:31" x14ac:dyDescent="0.3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spans="1:31" x14ac:dyDescent="0.3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spans="1:31" x14ac:dyDescent="0.3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spans="1:31" x14ac:dyDescent="0.3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spans="1:31" x14ac:dyDescent="0.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spans="1:31" x14ac:dyDescent="0.3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47A6-3976-4205-95BE-901C3AB399A9}">
  <dimension ref="A1:AJ71"/>
  <sheetViews>
    <sheetView tabSelected="1" zoomScale="70" zoomScaleNormal="70" workbookViewId="0">
      <selection activeCell="D12" sqref="D12"/>
    </sheetView>
  </sheetViews>
  <sheetFormatPr defaultRowHeight="14.5" x14ac:dyDescent="0.35"/>
  <sheetData>
    <row r="1" spans="1:36" x14ac:dyDescent="0.3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row>
    <row r="2" spans="1:36" x14ac:dyDescent="0.35">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row>
    <row r="3" spans="1:36" x14ac:dyDescent="0.35">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row>
    <row r="4" spans="1:36" x14ac:dyDescent="0.35">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row>
    <row r="5" spans="1:36" x14ac:dyDescent="0.3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row>
    <row r="6" spans="1:36" x14ac:dyDescent="0.35">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row>
    <row r="7" spans="1:36" x14ac:dyDescent="0.35">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row>
    <row r="8" spans="1:36" x14ac:dyDescent="0.35">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row>
    <row r="9" spans="1:36" x14ac:dyDescent="0.35">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row>
    <row r="10" spans="1:36" x14ac:dyDescent="0.35">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row>
    <row r="11" spans="1:36" x14ac:dyDescent="0.3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row>
    <row r="12" spans="1:36" x14ac:dyDescent="0.35">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row>
    <row r="13" spans="1:36" x14ac:dyDescent="0.35">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row>
    <row r="14" spans="1:36" x14ac:dyDescent="0.35">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row>
    <row r="15" spans="1:36" x14ac:dyDescent="0.3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row>
    <row r="16" spans="1:36" x14ac:dyDescent="0.35">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row>
    <row r="17" spans="1:36" x14ac:dyDescent="0.35">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row>
    <row r="18" spans="1:36" x14ac:dyDescent="0.35">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row>
    <row r="19" spans="1:36" x14ac:dyDescent="0.35">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row>
    <row r="20" spans="1:36" x14ac:dyDescent="0.35">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row>
    <row r="21" spans="1:36" x14ac:dyDescent="0.35">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row>
    <row r="22" spans="1:36" x14ac:dyDescent="0.35">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row>
    <row r="23" spans="1:36" x14ac:dyDescent="0.35">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row>
    <row r="24" spans="1:36" x14ac:dyDescent="0.3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row>
    <row r="25" spans="1:36" x14ac:dyDescent="0.3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row>
    <row r="26" spans="1:36" x14ac:dyDescent="0.35">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row>
    <row r="27" spans="1:36" x14ac:dyDescent="0.35">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row>
    <row r="28" spans="1:36" x14ac:dyDescent="0.35">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row>
    <row r="29" spans="1:36" x14ac:dyDescent="0.35">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row>
    <row r="30" spans="1:36" x14ac:dyDescent="0.3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row>
    <row r="31" spans="1:36" x14ac:dyDescent="0.35">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row>
    <row r="32" spans="1:36" x14ac:dyDescent="0.35">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row>
    <row r="33" spans="1:36" x14ac:dyDescent="0.35">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row>
    <row r="34" spans="1:36" x14ac:dyDescent="0.35">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row>
    <row r="35" spans="1:36" x14ac:dyDescent="0.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row>
    <row r="36" spans="1:36" x14ac:dyDescent="0.35">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row>
    <row r="37" spans="1:36" x14ac:dyDescent="0.35">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row>
    <row r="38" spans="1:36" x14ac:dyDescent="0.35">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row>
    <row r="39" spans="1:36" x14ac:dyDescent="0.35">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row>
    <row r="40" spans="1:36" x14ac:dyDescent="0.3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row>
    <row r="41" spans="1:36" x14ac:dyDescent="0.35">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row>
    <row r="42" spans="1:36" x14ac:dyDescent="0.35">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row>
    <row r="43" spans="1:36" x14ac:dyDescent="0.35">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row>
    <row r="44" spans="1:36" x14ac:dyDescent="0.35">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row>
    <row r="45" spans="1:36" x14ac:dyDescent="0.3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row>
    <row r="46" spans="1:36" x14ac:dyDescent="0.35">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row>
    <row r="47" spans="1:36" x14ac:dyDescent="0.35">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row>
    <row r="48" spans="1:36" x14ac:dyDescent="0.35">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row>
    <row r="49" spans="1:36" x14ac:dyDescent="0.35">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row>
    <row r="50" spans="1:36" x14ac:dyDescent="0.35">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row>
    <row r="51" spans="1:36" x14ac:dyDescent="0.35">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row>
    <row r="52" spans="1:36" x14ac:dyDescent="0.35">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row>
    <row r="53" spans="1:36" x14ac:dyDescent="0.35">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row>
    <row r="54" spans="1:36" x14ac:dyDescent="0.35">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row>
    <row r="55" spans="1:36" x14ac:dyDescent="0.3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row>
    <row r="56" spans="1:36" x14ac:dyDescent="0.35">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row>
    <row r="57" spans="1:36" x14ac:dyDescent="0.35">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row>
    <row r="58" spans="1:36" x14ac:dyDescent="0.3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row>
    <row r="59" spans="1:36" x14ac:dyDescent="0.3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row>
    <row r="60" spans="1:36" x14ac:dyDescent="0.3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row>
    <row r="61" spans="1:36" x14ac:dyDescent="0.3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row>
    <row r="62" spans="1:36" x14ac:dyDescent="0.3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row>
    <row r="63" spans="1:36" x14ac:dyDescent="0.3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row>
    <row r="64" spans="1:36" x14ac:dyDescent="0.3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row>
    <row r="65" spans="1:36" x14ac:dyDescent="0.3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row>
    <row r="66" spans="1:36" x14ac:dyDescent="0.3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row>
    <row r="67" spans="1:36" x14ac:dyDescent="0.3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row>
    <row r="68" spans="1:36" x14ac:dyDescent="0.3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row>
    <row r="69" spans="1:36" x14ac:dyDescent="0.3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row>
    <row r="70" spans="1:36" x14ac:dyDescent="0.3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row>
    <row r="71" spans="1:36" x14ac:dyDescent="0.3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DA5EDF-4038-4762-84B2-4A2785175A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Sheet6</vt:lpstr>
      <vt:lpstr>Sheet8</vt:lpstr>
      <vt:lpstr>Sheet9</vt:lpstr>
      <vt:lpstr>Sheet10</vt:lpstr>
      <vt:lpstr>Sheet11</vt:lpstr>
      <vt:lpstr>Sheet15</vt:lpstr>
      <vt:lpstr>Sheet7</vt:lpstr>
      <vt:lpstr>Sheet16</vt:lpstr>
      <vt:lpstr>marketing_campaign</vt:lpstr>
      <vt:lpstr>Sheet12</vt:lpstr>
      <vt:lpstr>Sheet5</vt:lpstr>
      <vt:lpstr>Sheet3</vt:lpstr>
      <vt:lpstr>Sheet4</vt:lpstr>
      <vt:lpstr>Sheet2</vt:lpstr>
      <vt:lpstr>Sheet14</vt:lpstr>
      <vt:lpstr>Sheet17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Nwaohiri</dc:creator>
  <cp:lastModifiedBy>Benjamin Nwaohiri</cp:lastModifiedBy>
  <dcterms:created xsi:type="dcterms:W3CDTF">2025-01-06T10:31:13Z</dcterms:created>
  <dcterms:modified xsi:type="dcterms:W3CDTF">2026-10-02T20:57:24Z</dcterms:modified>
</cp:coreProperties>
</file>